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752" firstSheet="1" activeTab="14"/>
  </bookViews>
  <sheets>
    <sheet name="regional-sales" sheetId="1" r:id="rId1"/>
    <sheet name="market-share" sheetId="2" r:id="rId2"/>
    <sheet name="survival" sheetId="9" r:id="rId3"/>
    <sheet name="annual-travel" sheetId="3" r:id="rId4"/>
    <sheet name="fuel-split" sheetId="4" r:id="rId5"/>
    <sheet name="fuel-efficiency" sheetId="5" r:id="rId6"/>
    <sheet name="emission-rate" sheetId="6" r:id="rId7"/>
    <sheet name="sales" sheetId="7" r:id="rId8"/>
    <sheet name="check of sales" sheetId="8" r:id="rId9"/>
    <sheet name="stock" sheetId="11" r:id="rId10"/>
    <sheet name="check of stock" sheetId="10" r:id="rId11"/>
    <sheet name="energy" sheetId="12" r:id="rId12"/>
    <sheet name="check of energy" sheetId="13" r:id="rId13"/>
    <sheet name="emission" sheetId="14" r:id="rId14"/>
    <sheet name="check of emission" sheetId="15" r:id="rId15"/>
  </sheets>
  <calcPr calcId="145621"/>
</workbook>
</file>

<file path=xl/calcChain.xml><?xml version="1.0" encoding="utf-8"?>
<calcChain xmlns="http://schemas.openxmlformats.org/spreadsheetml/2006/main">
  <c r="U1321" i="15" l="1"/>
  <c r="T1321" i="15"/>
  <c r="S1321" i="15"/>
  <c r="R1321" i="15"/>
  <c r="Q1321" i="15"/>
  <c r="P1321" i="15"/>
  <c r="O1321" i="15"/>
  <c r="N1321" i="15"/>
  <c r="M1321" i="15"/>
  <c r="L1321" i="15"/>
  <c r="K1321" i="15"/>
  <c r="U1320" i="15"/>
  <c r="T1320" i="15"/>
  <c r="S1320" i="15"/>
  <c r="R1320" i="15"/>
  <c r="Q1320" i="15"/>
  <c r="P1320" i="15"/>
  <c r="O1320" i="15"/>
  <c r="N1320" i="15"/>
  <c r="M1320" i="15"/>
  <c r="L1320" i="15"/>
  <c r="K1320" i="15"/>
  <c r="U1319" i="15"/>
  <c r="T1319" i="15"/>
  <c r="S1319" i="15"/>
  <c r="R1319" i="15"/>
  <c r="Q1319" i="15"/>
  <c r="P1319" i="15"/>
  <c r="O1319" i="15"/>
  <c r="N1319" i="15"/>
  <c r="M1319" i="15"/>
  <c r="L1319" i="15"/>
  <c r="K1319" i="15"/>
  <c r="U1318" i="15"/>
  <c r="T1318" i="15"/>
  <c r="S1318" i="15"/>
  <c r="R1318" i="15"/>
  <c r="Q1318" i="15"/>
  <c r="P1318" i="15"/>
  <c r="O1318" i="15"/>
  <c r="N1318" i="15"/>
  <c r="M1318" i="15"/>
  <c r="L1318" i="15"/>
  <c r="K1318" i="15"/>
  <c r="U1317" i="15"/>
  <c r="T1317" i="15"/>
  <c r="S1317" i="15"/>
  <c r="R1317" i="15"/>
  <c r="Q1317" i="15"/>
  <c r="P1317" i="15"/>
  <c r="O1317" i="15"/>
  <c r="N1317" i="15"/>
  <c r="M1317" i="15"/>
  <c r="L1317" i="15"/>
  <c r="K1317" i="15"/>
  <c r="U1316" i="15"/>
  <c r="T1316" i="15"/>
  <c r="S1316" i="15"/>
  <c r="R1316" i="15"/>
  <c r="Q1316" i="15"/>
  <c r="P1316" i="15"/>
  <c r="O1316" i="15"/>
  <c r="N1316" i="15"/>
  <c r="M1316" i="15"/>
  <c r="L1316" i="15"/>
  <c r="K1316" i="15"/>
  <c r="U1315" i="15"/>
  <c r="T1315" i="15"/>
  <c r="S1315" i="15"/>
  <c r="R1315" i="15"/>
  <c r="Q1315" i="15"/>
  <c r="P1315" i="15"/>
  <c r="O1315" i="15"/>
  <c r="N1315" i="15"/>
  <c r="M1315" i="15"/>
  <c r="L1315" i="15"/>
  <c r="K1315" i="15"/>
  <c r="U1314" i="15"/>
  <c r="T1314" i="15"/>
  <c r="S1314" i="15"/>
  <c r="R1314" i="15"/>
  <c r="Q1314" i="15"/>
  <c r="P1314" i="15"/>
  <c r="O1314" i="15"/>
  <c r="N1314" i="15"/>
  <c r="M1314" i="15"/>
  <c r="L1314" i="15"/>
  <c r="K1314" i="15"/>
  <c r="U1313" i="15"/>
  <c r="T1313" i="15"/>
  <c r="S1313" i="15"/>
  <c r="R1313" i="15"/>
  <c r="Q1313" i="15"/>
  <c r="P1313" i="15"/>
  <c r="O1313" i="15"/>
  <c r="N1313" i="15"/>
  <c r="M1313" i="15"/>
  <c r="L1313" i="15"/>
  <c r="K1313" i="15"/>
  <c r="U1312" i="15"/>
  <c r="T1312" i="15"/>
  <c r="S1312" i="15"/>
  <c r="R1312" i="15"/>
  <c r="Q1312" i="15"/>
  <c r="P1312" i="15"/>
  <c r="O1312" i="15"/>
  <c r="N1312" i="15"/>
  <c r="M1312" i="15"/>
  <c r="L1312" i="15"/>
  <c r="K1312" i="15"/>
  <c r="U1311" i="15"/>
  <c r="T1311" i="15"/>
  <c r="S1311" i="15"/>
  <c r="R1311" i="15"/>
  <c r="Q1311" i="15"/>
  <c r="P1311" i="15"/>
  <c r="O1311" i="15"/>
  <c r="N1311" i="15"/>
  <c r="M1311" i="15"/>
  <c r="L1311" i="15"/>
  <c r="K1311" i="15"/>
  <c r="U1310" i="15"/>
  <c r="T1310" i="15"/>
  <c r="S1310" i="15"/>
  <c r="R1310" i="15"/>
  <c r="Q1310" i="15"/>
  <c r="P1310" i="15"/>
  <c r="O1310" i="15"/>
  <c r="N1310" i="15"/>
  <c r="M1310" i="15"/>
  <c r="L1310" i="15"/>
  <c r="K1310" i="15"/>
  <c r="U1309" i="15"/>
  <c r="T1309" i="15"/>
  <c r="S1309" i="15"/>
  <c r="R1309" i="15"/>
  <c r="Q1309" i="15"/>
  <c r="P1309" i="15"/>
  <c r="O1309" i="15"/>
  <c r="N1309" i="15"/>
  <c r="M1309" i="15"/>
  <c r="L1309" i="15"/>
  <c r="K1309" i="15"/>
  <c r="U1308" i="15"/>
  <c r="T1308" i="15"/>
  <c r="S1308" i="15"/>
  <c r="R1308" i="15"/>
  <c r="Q1308" i="15"/>
  <c r="P1308" i="15"/>
  <c r="O1308" i="15"/>
  <c r="N1308" i="15"/>
  <c r="M1308" i="15"/>
  <c r="L1308" i="15"/>
  <c r="K1308" i="15"/>
  <c r="U1307" i="15"/>
  <c r="T1307" i="15"/>
  <c r="S1307" i="15"/>
  <c r="R1307" i="15"/>
  <c r="Q1307" i="15"/>
  <c r="P1307" i="15"/>
  <c r="O1307" i="15"/>
  <c r="N1307" i="15"/>
  <c r="M1307" i="15"/>
  <c r="L1307" i="15"/>
  <c r="K1307" i="15"/>
  <c r="U1306" i="15"/>
  <c r="T1306" i="15"/>
  <c r="S1306" i="15"/>
  <c r="R1306" i="15"/>
  <c r="Q1306" i="15"/>
  <c r="P1306" i="15"/>
  <c r="O1306" i="15"/>
  <c r="N1306" i="15"/>
  <c r="M1306" i="15"/>
  <c r="L1306" i="15"/>
  <c r="K1306" i="15"/>
  <c r="U1305" i="15"/>
  <c r="T1305" i="15"/>
  <c r="S1305" i="15"/>
  <c r="R1305" i="15"/>
  <c r="Q1305" i="15"/>
  <c r="P1305" i="15"/>
  <c r="O1305" i="15"/>
  <c r="N1305" i="15"/>
  <c r="M1305" i="15"/>
  <c r="L1305" i="15"/>
  <c r="K1305" i="15"/>
  <c r="U1304" i="15"/>
  <c r="T1304" i="15"/>
  <c r="S1304" i="15"/>
  <c r="R1304" i="15"/>
  <c r="Q1304" i="15"/>
  <c r="P1304" i="15"/>
  <c r="O1304" i="15"/>
  <c r="N1304" i="15"/>
  <c r="M1304" i="15"/>
  <c r="L1304" i="15"/>
  <c r="K1304" i="15"/>
  <c r="U1303" i="15"/>
  <c r="T1303" i="15"/>
  <c r="S1303" i="15"/>
  <c r="R1303" i="15"/>
  <c r="Q1303" i="15"/>
  <c r="P1303" i="15"/>
  <c r="O1303" i="15"/>
  <c r="N1303" i="15"/>
  <c r="M1303" i="15"/>
  <c r="L1303" i="15"/>
  <c r="K1303" i="15"/>
  <c r="U1302" i="15"/>
  <c r="T1302" i="15"/>
  <c r="S1302" i="15"/>
  <c r="R1302" i="15"/>
  <c r="Q1302" i="15"/>
  <c r="P1302" i="15"/>
  <c r="O1302" i="15"/>
  <c r="N1302" i="15"/>
  <c r="M1302" i="15"/>
  <c r="L1302" i="15"/>
  <c r="K1302" i="15"/>
  <c r="U1301" i="15"/>
  <c r="T1301" i="15"/>
  <c r="S1301" i="15"/>
  <c r="R1301" i="15"/>
  <c r="Q1301" i="15"/>
  <c r="P1301" i="15"/>
  <c r="O1301" i="15"/>
  <c r="N1301" i="15"/>
  <c r="M1301" i="15"/>
  <c r="L1301" i="15"/>
  <c r="K1301" i="15"/>
  <c r="U1300" i="15"/>
  <c r="T1300" i="15"/>
  <c r="S1300" i="15"/>
  <c r="R1300" i="15"/>
  <c r="Q1300" i="15"/>
  <c r="P1300" i="15"/>
  <c r="O1300" i="15"/>
  <c r="N1300" i="15"/>
  <c r="M1300" i="15"/>
  <c r="L1300" i="15"/>
  <c r="K1300" i="15"/>
  <c r="U1299" i="15"/>
  <c r="T1299" i="15"/>
  <c r="S1299" i="15"/>
  <c r="R1299" i="15"/>
  <c r="Q1299" i="15"/>
  <c r="P1299" i="15"/>
  <c r="O1299" i="15"/>
  <c r="N1299" i="15"/>
  <c r="M1299" i="15"/>
  <c r="L1299" i="15"/>
  <c r="K1299" i="15"/>
  <c r="U1298" i="15"/>
  <c r="T1298" i="15"/>
  <c r="S1298" i="15"/>
  <c r="R1298" i="15"/>
  <c r="Q1298" i="15"/>
  <c r="P1298" i="15"/>
  <c r="O1298" i="15"/>
  <c r="N1298" i="15"/>
  <c r="M1298" i="15"/>
  <c r="L1298" i="15"/>
  <c r="K1298" i="15"/>
  <c r="U1297" i="15"/>
  <c r="T1297" i="15"/>
  <c r="S1297" i="15"/>
  <c r="R1297" i="15"/>
  <c r="Q1297" i="15"/>
  <c r="P1297" i="15"/>
  <c r="O1297" i="15"/>
  <c r="N1297" i="15"/>
  <c r="M1297" i="15"/>
  <c r="L1297" i="15"/>
  <c r="K1297" i="15"/>
  <c r="U1296" i="15"/>
  <c r="T1296" i="15"/>
  <c r="S1296" i="15"/>
  <c r="R1296" i="15"/>
  <c r="Q1296" i="15"/>
  <c r="P1296" i="15"/>
  <c r="O1296" i="15"/>
  <c r="N1296" i="15"/>
  <c r="M1296" i="15"/>
  <c r="L1296" i="15"/>
  <c r="K1296" i="15"/>
  <c r="U1295" i="15"/>
  <c r="T1295" i="15"/>
  <c r="S1295" i="15"/>
  <c r="R1295" i="15"/>
  <c r="Q1295" i="15"/>
  <c r="P1295" i="15"/>
  <c r="O1295" i="15"/>
  <c r="N1295" i="15"/>
  <c r="M1295" i="15"/>
  <c r="L1295" i="15"/>
  <c r="K1295" i="15"/>
  <c r="U1294" i="15"/>
  <c r="T1294" i="15"/>
  <c r="S1294" i="15"/>
  <c r="R1294" i="15"/>
  <c r="Q1294" i="15"/>
  <c r="P1294" i="15"/>
  <c r="O1294" i="15"/>
  <c r="N1294" i="15"/>
  <c r="M1294" i="15"/>
  <c r="L1294" i="15"/>
  <c r="K1294" i="15"/>
  <c r="U1293" i="15"/>
  <c r="T1293" i="15"/>
  <c r="S1293" i="15"/>
  <c r="R1293" i="15"/>
  <c r="Q1293" i="15"/>
  <c r="P1293" i="15"/>
  <c r="O1293" i="15"/>
  <c r="N1293" i="15"/>
  <c r="M1293" i="15"/>
  <c r="L1293" i="15"/>
  <c r="K1293" i="15"/>
  <c r="U1292" i="15"/>
  <c r="T1292" i="15"/>
  <c r="S1292" i="15"/>
  <c r="R1292" i="15"/>
  <c r="Q1292" i="15"/>
  <c r="P1292" i="15"/>
  <c r="O1292" i="15"/>
  <c r="N1292" i="15"/>
  <c r="M1292" i="15"/>
  <c r="L1292" i="15"/>
  <c r="K1292" i="15"/>
  <c r="U1291" i="15"/>
  <c r="T1291" i="15"/>
  <c r="S1291" i="15"/>
  <c r="R1291" i="15"/>
  <c r="Q1291" i="15"/>
  <c r="P1291" i="15"/>
  <c r="O1291" i="15"/>
  <c r="N1291" i="15"/>
  <c r="M1291" i="15"/>
  <c r="L1291" i="15"/>
  <c r="K1291" i="15"/>
  <c r="U1290" i="15"/>
  <c r="T1290" i="15"/>
  <c r="S1290" i="15"/>
  <c r="R1290" i="15"/>
  <c r="Q1290" i="15"/>
  <c r="P1290" i="15"/>
  <c r="O1290" i="15"/>
  <c r="N1290" i="15"/>
  <c r="M1290" i="15"/>
  <c r="L1290" i="15"/>
  <c r="K1290" i="15"/>
  <c r="U1289" i="15"/>
  <c r="T1289" i="15"/>
  <c r="S1289" i="15"/>
  <c r="R1289" i="15"/>
  <c r="Q1289" i="15"/>
  <c r="P1289" i="15"/>
  <c r="O1289" i="15"/>
  <c r="N1289" i="15"/>
  <c r="M1289" i="15"/>
  <c r="L1289" i="15"/>
  <c r="K1289" i="15"/>
  <c r="U1288" i="15"/>
  <c r="T1288" i="15"/>
  <c r="S1288" i="15"/>
  <c r="R1288" i="15"/>
  <c r="Q1288" i="15"/>
  <c r="P1288" i="15"/>
  <c r="O1288" i="15"/>
  <c r="N1288" i="15"/>
  <c r="M1288" i="15"/>
  <c r="L1288" i="15"/>
  <c r="K1288" i="15"/>
  <c r="U1287" i="15"/>
  <c r="T1287" i="15"/>
  <c r="S1287" i="15"/>
  <c r="R1287" i="15"/>
  <c r="Q1287" i="15"/>
  <c r="P1287" i="15"/>
  <c r="O1287" i="15"/>
  <c r="N1287" i="15"/>
  <c r="M1287" i="15"/>
  <c r="L1287" i="15"/>
  <c r="K1287" i="15"/>
  <c r="U1286" i="15"/>
  <c r="T1286" i="15"/>
  <c r="S1286" i="15"/>
  <c r="R1286" i="15"/>
  <c r="Q1286" i="15"/>
  <c r="P1286" i="15"/>
  <c r="O1286" i="15"/>
  <c r="N1286" i="15"/>
  <c r="M1286" i="15"/>
  <c r="L1286" i="15"/>
  <c r="K1286" i="15"/>
  <c r="U1285" i="15"/>
  <c r="T1285" i="15"/>
  <c r="S1285" i="15"/>
  <c r="R1285" i="15"/>
  <c r="Q1285" i="15"/>
  <c r="P1285" i="15"/>
  <c r="O1285" i="15"/>
  <c r="N1285" i="15"/>
  <c r="M1285" i="15"/>
  <c r="L1285" i="15"/>
  <c r="K1285" i="15"/>
  <c r="U1284" i="15"/>
  <c r="T1284" i="15"/>
  <c r="S1284" i="15"/>
  <c r="R1284" i="15"/>
  <c r="Q1284" i="15"/>
  <c r="P1284" i="15"/>
  <c r="O1284" i="15"/>
  <c r="N1284" i="15"/>
  <c r="M1284" i="15"/>
  <c r="L1284" i="15"/>
  <c r="K1284" i="15"/>
  <c r="U1283" i="15"/>
  <c r="T1283" i="15"/>
  <c r="S1283" i="15"/>
  <c r="R1283" i="15"/>
  <c r="Q1283" i="15"/>
  <c r="P1283" i="15"/>
  <c r="O1283" i="15"/>
  <c r="N1283" i="15"/>
  <c r="M1283" i="15"/>
  <c r="L1283" i="15"/>
  <c r="K1283" i="15"/>
  <c r="U1282" i="15"/>
  <c r="T1282" i="15"/>
  <c r="S1282" i="15"/>
  <c r="R1282" i="15"/>
  <c r="Q1282" i="15"/>
  <c r="P1282" i="15"/>
  <c r="O1282" i="15"/>
  <c r="N1282" i="15"/>
  <c r="M1282" i="15"/>
  <c r="L1282" i="15"/>
  <c r="K1282" i="15"/>
  <c r="U1281" i="15"/>
  <c r="T1281" i="15"/>
  <c r="S1281" i="15"/>
  <c r="R1281" i="15"/>
  <c r="Q1281" i="15"/>
  <c r="P1281" i="15"/>
  <c r="O1281" i="15"/>
  <c r="N1281" i="15"/>
  <c r="M1281" i="15"/>
  <c r="L1281" i="15"/>
  <c r="K1281" i="15"/>
  <c r="U1280" i="15"/>
  <c r="T1280" i="15"/>
  <c r="S1280" i="15"/>
  <c r="R1280" i="15"/>
  <c r="Q1280" i="15"/>
  <c r="P1280" i="15"/>
  <c r="O1280" i="15"/>
  <c r="N1280" i="15"/>
  <c r="M1280" i="15"/>
  <c r="L1280" i="15"/>
  <c r="K1280" i="15"/>
  <c r="U1279" i="15"/>
  <c r="T1279" i="15"/>
  <c r="S1279" i="15"/>
  <c r="R1279" i="15"/>
  <c r="Q1279" i="15"/>
  <c r="P1279" i="15"/>
  <c r="O1279" i="15"/>
  <c r="N1279" i="15"/>
  <c r="M1279" i="15"/>
  <c r="L1279" i="15"/>
  <c r="K1279" i="15"/>
  <c r="U1278" i="15"/>
  <c r="T1278" i="15"/>
  <c r="S1278" i="15"/>
  <c r="R1278" i="15"/>
  <c r="Q1278" i="15"/>
  <c r="P1278" i="15"/>
  <c r="O1278" i="15"/>
  <c r="N1278" i="15"/>
  <c r="M1278" i="15"/>
  <c r="L1278" i="15"/>
  <c r="K1278" i="15"/>
  <c r="U1277" i="15"/>
  <c r="T1277" i="15"/>
  <c r="S1277" i="15"/>
  <c r="R1277" i="15"/>
  <c r="Q1277" i="15"/>
  <c r="P1277" i="15"/>
  <c r="O1277" i="15"/>
  <c r="N1277" i="15"/>
  <c r="M1277" i="15"/>
  <c r="L1277" i="15"/>
  <c r="K1277" i="15"/>
  <c r="U1276" i="15"/>
  <c r="T1276" i="15"/>
  <c r="S1276" i="15"/>
  <c r="R1276" i="15"/>
  <c r="Q1276" i="15"/>
  <c r="P1276" i="15"/>
  <c r="O1276" i="15"/>
  <c r="N1276" i="15"/>
  <c r="M1276" i="15"/>
  <c r="L1276" i="15"/>
  <c r="K1276" i="15"/>
  <c r="U1275" i="15"/>
  <c r="T1275" i="15"/>
  <c r="S1275" i="15"/>
  <c r="R1275" i="15"/>
  <c r="Q1275" i="15"/>
  <c r="P1275" i="15"/>
  <c r="O1275" i="15"/>
  <c r="N1275" i="15"/>
  <c r="M1275" i="15"/>
  <c r="L1275" i="15"/>
  <c r="K1275" i="15"/>
  <c r="U1274" i="15"/>
  <c r="T1274" i="15"/>
  <c r="S1274" i="15"/>
  <c r="R1274" i="15"/>
  <c r="Q1274" i="15"/>
  <c r="P1274" i="15"/>
  <c r="O1274" i="15"/>
  <c r="N1274" i="15"/>
  <c r="M1274" i="15"/>
  <c r="L1274" i="15"/>
  <c r="K1274" i="15"/>
  <c r="U1273" i="15"/>
  <c r="T1273" i="15"/>
  <c r="S1273" i="15"/>
  <c r="R1273" i="15"/>
  <c r="Q1273" i="15"/>
  <c r="P1273" i="15"/>
  <c r="O1273" i="15"/>
  <c r="N1273" i="15"/>
  <c r="M1273" i="15"/>
  <c r="L1273" i="15"/>
  <c r="K1273" i="15"/>
  <c r="U1272" i="15"/>
  <c r="T1272" i="15"/>
  <c r="S1272" i="15"/>
  <c r="R1272" i="15"/>
  <c r="Q1272" i="15"/>
  <c r="P1272" i="15"/>
  <c r="O1272" i="15"/>
  <c r="N1272" i="15"/>
  <c r="M1272" i="15"/>
  <c r="L1272" i="15"/>
  <c r="K1272" i="15"/>
  <c r="U1271" i="15"/>
  <c r="T1271" i="15"/>
  <c r="S1271" i="15"/>
  <c r="R1271" i="15"/>
  <c r="Q1271" i="15"/>
  <c r="P1271" i="15"/>
  <c r="O1271" i="15"/>
  <c r="N1271" i="15"/>
  <c r="M1271" i="15"/>
  <c r="L1271" i="15"/>
  <c r="K1271" i="15"/>
  <c r="U1270" i="15"/>
  <c r="T1270" i="15"/>
  <c r="S1270" i="15"/>
  <c r="R1270" i="15"/>
  <c r="Q1270" i="15"/>
  <c r="P1270" i="15"/>
  <c r="O1270" i="15"/>
  <c r="N1270" i="15"/>
  <c r="M1270" i="15"/>
  <c r="L1270" i="15"/>
  <c r="K1270" i="15"/>
  <c r="U1269" i="15"/>
  <c r="T1269" i="15"/>
  <c r="S1269" i="15"/>
  <c r="R1269" i="15"/>
  <c r="Q1269" i="15"/>
  <c r="P1269" i="15"/>
  <c r="O1269" i="15"/>
  <c r="N1269" i="15"/>
  <c r="M1269" i="15"/>
  <c r="L1269" i="15"/>
  <c r="K1269" i="15"/>
  <c r="U1268" i="15"/>
  <c r="T1268" i="15"/>
  <c r="S1268" i="15"/>
  <c r="R1268" i="15"/>
  <c r="Q1268" i="15"/>
  <c r="P1268" i="15"/>
  <c r="O1268" i="15"/>
  <c r="N1268" i="15"/>
  <c r="M1268" i="15"/>
  <c r="L1268" i="15"/>
  <c r="K1268" i="15"/>
  <c r="U1267" i="15"/>
  <c r="T1267" i="15"/>
  <c r="S1267" i="15"/>
  <c r="R1267" i="15"/>
  <c r="Q1267" i="15"/>
  <c r="P1267" i="15"/>
  <c r="O1267" i="15"/>
  <c r="N1267" i="15"/>
  <c r="M1267" i="15"/>
  <c r="L1267" i="15"/>
  <c r="K1267" i="15"/>
  <c r="U1266" i="15"/>
  <c r="T1266" i="15"/>
  <c r="S1266" i="15"/>
  <c r="R1266" i="15"/>
  <c r="Q1266" i="15"/>
  <c r="P1266" i="15"/>
  <c r="O1266" i="15"/>
  <c r="N1266" i="15"/>
  <c r="M1266" i="15"/>
  <c r="L1266" i="15"/>
  <c r="K1266" i="15"/>
  <c r="U1265" i="15"/>
  <c r="T1265" i="15"/>
  <c r="S1265" i="15"/>
  <c r="R1265" i="15"/>
  <c r="Q1265" i="15"/>
  <c r="P1265" i="15"/>
  <c r="O1265" i="15"/>
  <c r="N1265" i="15"/>
  <c r="M1265" i="15"/>
  <c r="L1265" i="15"/>
  <c r="K1265" i="15"/>
  <c r="U1264" i="15"/>
  <c r="T1264" i="15"/>
  <c r="S1264" i="15"/>
  <c r="R1264" i="15"/>
  <c r="Q1264" i="15"/>
  <c r="P1264" i="15"/>
  <c r="O1264" i="15"/>
  <c r="N1264" i="15"/>
  <c r="M1264" i="15"/>
  <c r="L1264" i="15"/>
  <c r="K1264" i="15"/>
  <c r="U1263" i="15"/>
  <c r="T1263" i="15"/>
  <c r="S1263" i="15"/>
  <c r="R1263" i="15"/>
  <c r="Q1263" i="15"/>
  <c r="P1263" i="15"/>
  <c r="O1263" i="15"/>
  <c r="N1263" i="15"/>
  <c r="M1263" i="15"/>
  <c r="L1263" i="15"/>
  <c r="K1263" i="15"/>
  <c r="U1262" i="15"/>
  <c r="T1262" i="15"/>
  <c r="S1262" i="15"/>
  <c r="R1262" i="15"/>
  <c r="Q1262" i="15"/>
  <c r="P1262" i="15"/>
  <c r="O1262" i="15"/>
  <c r="N1262" i="15"/>
  <c r="M1262" i="15"/>
  <c r="L1262" i="15"/>
  <c r="K1262" i="15"/>
  <c r="U1261" i="15"/>
  <c r="T1261" i="15"/>
  <c r="S1261" i="15"/>
  <c r="R1261" i="15"/>
  <c r="Q1261" i="15"/>
  <c r="P1261" i="15"/>
  <c r="O1261" i="15"/>
  <c r="N1261" i="15"/>
  <c r="M1261" i="15"/>
  <c r="L1261" i="15"/>
  <c r="K1261" i="15"/>
  <c r="U1260" i="15"/>
  <c r="T1260" i="15"/>
  <c r="S1260" i="15"/>
  <c r="R1260" i="15"/>
  <c r="Q1260" i="15"/>
  <c r="P1260" i="15"/>
  <c r="O1260" i="15"/>
  <c r="N1260" i="15"/>
  <c r="M1260" i="15"/>
  <c r="L1260" i="15"/>
  <c r="K1260" i="15"/>
  <c r="U1259" i="15"/>
  <c r="T1259" i="15"/>
  <c r="S1259" i="15"/>
  <c r="R1259" i="15"/>
  <c r="Q1259" i="15"/>
  <c r="P1259" i="15"/>
  <c r="O1259" i="15"/>
  <c r="N1259" i="15"/>
  <c r="M1259" i="15"/>
  <c r="L1259" i="15"/>
  <c r="K1259" i="15"/>
  <c r="U1258" i="15"/>
  <c r="T1258" i="15"/>
  <c r="S1258" i="15"/>
  <c r="R1258" i="15"/>
  <c r="Q1258" i="15"/>
  <c r="P1258" i="15"/>
  <c r="O1258" i="15"/>
  <c r="N1258" i="15"/>
  <c r="M1258" i="15"/>
  <c r="L1258" i="15"/>
  <c r="K1258" i="15"/>
  <c r="U1257" i="15"/>
  <c r="T1257" i="15"/>
  <c r="S1257" i="15"/>
  <c r="R1257" i="15"/>
  <c r="Q1257" i="15"/>
  <c r="P1257" i="15"/>
  <c r="O1257" i="15"/>
  <c r="N1257" i="15"/>
  <c r="M1257" i="15"/>
  <c r="L1257" i="15"/>
  <c r="K1257" i="15"/>
  <c r="U1256" i="15"/>
  <c r="T1256" i="15"/>
  <c r="S1256" i="15"/>
  <c r="R1256" i="15"/>
  <c r="Q1256" i="15"/>
  <c r="P1256" i="15"/>
  <c r="O1256" i="15"/>
  <c r="N1256" i="15"/>
  <c r="M1256" i="15"/>
  <c r="L1256" i="15"/>
  <c r="K1256" i="15"/>
  <c r="U1255" i="15"/>
  <c r="T1255" i="15"/>
  <c r="S1255" i="15"/>
  <c r="R1255" i="15"/>
  <c r="Q1255" i="15"/>
  <c r="P1255" i="15"/>
  <c r="O1255" i="15"/>
  <c r="N1255" i="15"/>
  <c r="M1255" i="15"/>
  <c r="L1255" i="15"/>
  <c r="K1255" i="15"/>
  <c r="U1254" i="15"/>
  <c r="T1254" i="15"/>
  <c r="S1254" i="15"/>
  <c r="R1254" i="15"/>
  <c r="Q1254" i="15"/>
  <c r="P1254" i="15"/>
  <c r="O1254" i="15"/>
  <c r="N1254" i="15"/>
  <c r="M1254" i="15"/>
  <c r="L1254" i="15"/>
  <c r="K1254" i="15"/>
  <c r="U1253" i="15"/>
  <c r="T1253" i="15"/>
  <c r="S1253" i="15"/>
  <c r="R1253" i="15"/>
  <c r="Q1253" i="15"/>
  <c r="P1253" i="15"/>
  <c r="O1253" i="15"/>
  <c r="N1253" i="15"/>
  <c r="M1253" i="15"/>
  <c r="L1253" i="15"/>
  <c r="K1253" i="15"/>
  <c r="U1252" i="15"/>
  <c r="T1252" i="15"/>
  <c r="S1252" i="15"/>
  <c r="R1252" i="15"/>
  <c r="Q1252" i="15"/>
  <c r="P1252" i="15"/>
  <c r="O1252" i="15"/>
  <c r="N1252" i="15"/>
  <c r="M1252" i="15"/>
  <c r="L1252" i="15"/>
  <c r="K1252" i="15"/>
  <c r="U1251" i="15"/>
  <c r="T1251" i="15"/>
  <c r="S1251" i="15"/>
  <c r="R1251" i="15"/>
  <c r="Q1251" i="15"/>
  <c r="P1251" i="15"/>
  <c r="O1251" i="15"/>
  <c r="N1251" i="15"/>
  <c r="M1251" i="15"/>
  <c r="L1251" i="15"/>
  <c r="K1251" i="15"/>
  <c r="U1250" i="15"/>
  <c r="T1250" i="15"/>
  <c r="S1250" i="15"/>
  <c r="R1250" i="15"/>
  <c r="Q1250" i="15"/>
  <c r="P1250" i="15"/>
  <c r="O1250" i="15"/>
  <c r="N1250" i="15"/>
  <c r="M1250" i="15"/>
  <c r="L1250" i="15"/>
  <c r="K1250" i="15"/>
  <c r="U1249" i="15"/>
  <c r="T1249" i="15"/>
  <c r="S1249" i="15"/>
  <c r="R1249" i="15"/>
  <c r="Q1249" i="15"/>
  <c r="P1249" i="15"/>
  <c r="O1249" i="15"/>
  <c r="N1249" i="15"/>
  <c r="M1249" i="15"/>
  <c r="L1249" i="15"/>
  <c r="K1249" i="15"/>
  <c r="U1248" i="15"/>
  <c r="T1248" i="15"/>
  <c r="S1248" i="15"/>
  <c r="R1248" i="15"/>
  <c r="Q1248" i="15"/>
  <c r="P1248" i="15"/>
  <c r="O1248" i="15"/>
  <c r="N1248" i="15"/>
  <c r="M1248" i="15"/>
  <c r="L1248" i="15"/>
  <c r="K1248" i="15"/>
  <c r="U1247" i="15"/>
  <c r="T1247" i="15"/>
  <c r="S1247" i="15"/>
  <c r="R1247" i="15"/>
  <c r="Q1247" i="15"/>
  <c r="P1247" i="15"/>
  <c r="O1247" i="15"/>
  <c r="N1247" i="15"/>
  <c r="M1247" i="15"/>
  <c r="L1247" i="15"/>
  <c r="K1247" i="15"/>
  <c r="U1246" i="15"/>
  <c r="T1246" i="15"/>
  <c r="S1246" i="15"/>
  <c r="R1246" i="15"/>
  <c r="Q1246" i="15"/>
  <c r="P1246" i="15"/>
  <c r="O1246" i="15"/>
  <c r="N1246" i="15"/>
  <c r="M1246" i="15"/>
  <c r="L1246" i="15"/>
  <c r="K1246" i="15"/>
  <c r="U1245" i="15"/>
  <c r="T1245" i="15"/>
  <c r="S1245" i="15"/>
  <c r="R1245" i="15"/>
  <c r="Q1245" i="15"/>
  <c r="P1245" i="15"/>
  <c r="O1245" i="15"/>
  <c r="N1245" i="15"/>
  <c r="M1245" i="15"/>
  <c r="L1245" i="15"/>
  <c r="K1245" i="15"/>
  <c r="U1244" i="15"/>
  <c r="T1244" i="15"/>
  <c r="S1244" i="15"/>
  <c r="R1244" i="15"/>
  <c r="Q1244" i="15"/>
  <c r="P1244" i="15"/>
  <c r="O1244" i="15"/>
  <c r="N1244" i="15"/>
  <c r="M1244" i="15"/>
  <c r="L1244" i="15"/>
  <c r="K1244" i="15"/>
  <c r="U1243" i="15"/>
  <c r="T1243" i="15"/>
  <c r="S1243" i="15"/>
  <c r="R1243" i="15"/>
  <c r="Q1243" i="15"/>
  <c r="P1243" i="15"/>
  <c r="O1243" i="15"/>
  <c r="N1243" i="15"/>
  <c r="M1243" i="15"/>
  <c r="L1243" i="15"/>
  <c r="K1243" i="15"/>
  <c r="U1242" i="15"/>
  <c r="T1242" i="15"/>
  <c r="S1242" i="15"/>
  <c r="R1242" i="15"/>
  <c r="Q1242" i="15"/>
  <c r="P1242" i="15"/>
  <c r="O1242" i="15"/>
  <c r="N1242" i="15"/>
  <c r="M1242" i="15"/>
  <c r="L1242" i="15"/>
  <c r="K1242" i="15"/>
  <c r="U1241" i="15"/>
  <c r="T1241" i="15"/>
  <c r="S1241" i="15"/>
  <c r="R1241" i="15"/>
  <c r="Q1241" i="15"/>
  <c r="P1241" i="15"/>
  <c r="O1241" i="15"/>
  <c r="N1241" i="15"/>
  <c r="M1241" i="15"/>
  <c r="L1241" i="15"/>
  <c r="K1241" i="15"/>
  <c r="U1240" i="15"/>
  <c r="T1240" i="15"/>
  <c r="S1240" i="15"/>
  <c r="R1240" i="15"/>
  <c r="Q1240" i="15"/>
  <c r="P1240" i="15"/>
  <c r="O1240" i="15"/>
  <c r="N1240" i="15"/>
  <c r="M1240" i="15"/>
  <c r="L1240" i="15"/>
  <c r="K1240" i="15"/>
  <c r="U1239" i="15"/>
  <c r="T1239" i="15"/>
  <c r="S1239" i="15"/>
  <c r="R1239" i="15"/>
  <c r="Q1239" i="15"/>
  <c r="P1239" i="15"/>
  <c r="O1239" i="15"/>
  <c r="N1239" i="15"/>
  <c r="M1239" i="15"/>
  <c r="L1239" i="15"/>
  <c r="K1239" i="15"/>
  <c r="U1238" i="15"/>
  <c r="T1238" i="15"/>
  <c r="S1238" i="15"/>
  <c r="R1238" i="15"/>
  <c r="Q1238" i="15"/>
  <c r="P1238" i="15"/>
  <c r="O1238" i="15"/>
  <c r="N1238" i="15"/>
  <c r="M1238" i="15"/>
  <c r="L1238" i="15"/>
  <c r="K1238" i="15"/>
  <c r="U1237" i="15"/>
  <c r="T1237" i="15"/>
  <c r="S1237" i="15"/>
  <c r="R1237" i="15"/>
  <c r="Q1237" i="15"/>
  <c r="P1237" i="15"/>
  <c r="O1237" i="15"/>
  <c r="N1237" i="15"/>
  <c r="M1237" i="15"/>
  <c r="L1237" i="15"/>
  <c r="K1237" i="15"/>
  <c r="U1236" i="15"/>
  <c r="T1236" i="15"/>
  <c r="S1236" i="15"/>
  <c r="R1236" i="15"/>
  <c r="Q1236" i="15"/>
  <c r="P1236" i="15"/>
  <c r="O1236" i="15"/>
  <c r="N1236" i="15"/>
  <c r="M1236" i="15"/>
  <c r="L1236" i="15"/>
  <c r="K1236" i="15"/>
  <c r="U1235" i="15"/>
  <c r="T1235" i="15"/>
  <c r="S1235" i="15"/>
  <c r="R1235" i="15"/>
  <c r="Q1235" i="15"/>
  <c r="P1235" i="15"/>
  <c r="O1235" i="15"/>
  <c r="N1235" i="15"/>
  <c r="M1235" i="15"/>
  <c r="L1235" i="15"/>
  <c r="K1235" i="15"/>
  <c r="U1234" i="15"/>
  <c r="T1234" i="15"/>
  <c r="S1234" i="15"/>
  <c r="R1234" i="15"/>
  <c r="Q1234" i="15"/>
  <c r="P1234" i="15"/>
  <c r="O1234" i="15"/>
  <c r="N1234" i="15"/>
  <c r="M1234" i="15"/>
  <c r="L1234" i="15"/>
  <c r="K1234" i="15"/>
  <c r="U1233" i="15"/>
  <c r="T1233" i="15"/>
  <c r="S1233" i="15"/>
  <c r="R1233" i="15"/>
  <c r="Q1233" i="15"/>
  <c r="P1233" i="15"/>
  <c r="O1233" i="15"/>
  <c r="N1233" i="15"/>
  <c r="M1233" i="15"/>
  <c r="L1233" i="15"/>
  <c r="K1233" i="15"/>
  <c r="U1232" i="15"/>
  <c r="T1232" i="15"/>
  <c r="S1232" i="15"/>
  <c r="R1232" i="15"/>
  <c r="Q1232" i="15"/>
  <c r="P1232" i="15"/>
  <c r="O1232" i="15"/>
  <c r="N1232" i="15"/>
  <c r="M1232" i="15"/>
  <c r="L1232" i="15"/>
  <c r="K1232" i="15"/>
  <c r="U1231" i="15"/>
  <c r="T1231" i="15"/>
  <c r="S1231" i="15"/>
  <c r="R1231" i="15"/>
  <c r="Q1231" i="15"/>
  <c r="P1231" i="15"/>
  <c r="O1231" i="15"/>
  <c r="N1231" i="15"/>
  <c r="M1231" i="15"/>
  <c r="L1231" i="15"/>
  <c r="K1231" i="15"/>
  <c r="U1230" i="15"/>
  <c r="T1230" i="15"/>
  <c r="S1230" i="15"/>
  <c r="R1230" i="15"/>
  <c r="Q1230" i="15"/>
  <c r="P1230" i="15"/>
  <c r="O1230" i="15"/>
  <c r="N1230" i="15"/>
  <c r="M1230" i="15"/>
  <c r="L1230" i="15"/>
  <c r="K1230" i="15"/>
  <c r="U1229" i="15"/>
  <c r="T1229" i="15"/>
  <c r="S1229" i="15"/>
  <c r="R1229" i="15"/>
  <c r="Q1229" i="15"/>
  <c r="P1229" i="15"/>
  <c r="O1229" i="15"/>
  <c r="N1229" i="15"/>
  <c r="M1229" i="15"/>
  <c r="L1229" i="15"/>
  <c r="K1229" i="15"/>
  <c r="U1228" i="15"/>
  <c r="T1228" i="15"/>
  <c r="S1228" i="15"/>
  <c r="R1228" i="15"/>
  <c r="Q1228" i="15"/>
  <c r="P1228" i="15"/>
  <c r="O1228" i="15"/>
  <c r="N1228" i="15"/>
  <c r="M1228" i="15"/>
  <c r="L1228" i="15"/>
  <c r="K1228" i="15"/>
  <c r="U1227" i="15"/>
  <c r="T1227" i="15"/>
  <c r="S1227" i="15"/>
  <c r="R1227" i="15"/>
  <c r="Q1227" i="15"/>
  <c r="P1227" i="15"/>
  <c r="O1227" i="15"/>
  <c r="N1227" i="15"/>
  <c r="M1227" i="15"/>
  <c r="L1227" i="15"/>
  <c r="K1227" i="15"/>
  <c r="U1226" i="15"/>
  <c r="T1226" i="15"/>
  <c r="S1226" i="15"/>
  <c r="R1226" i="15"/>
  <c r="Q1226" i="15"/>
  <c r="P1226" i="15"/>
  <c r="O1226" i="15"/>
  <c r="N1226" i="15"/>
  <c r="M1226" i="15"/>
  <c r="L1226" i="15"/>
  <c r="K1226" i="15"/>
  <c r="U1225" i="15"/>
  <c r="T1225" i="15"/>
  <c r="S1225" i="15"/>
  <c r="R1225" i="15"/>
  <c r="Q1225" i="15"/>
  <c r="P1225" i="15"/>
  <c r="O1225" i="15"/>
  <c r="N1225" i="15"/>
  <c r="M1225" i="15"/>
  <c r="L1225" i="15"/>
  <c r="K1225" i="15"/>
  <c r="U1224" i="15"/>
  <c r="T1224" i="15"/>
  <c r="S1224" i="15"/>
  <c r="R1224" i="15"/>
  <c r="Q1224" i="15"/>
  <c r="P1224" i="15"/>
  <c r="O1224" i="15"/>
  <c r="N1224" i="15"/>
  <c r="M1224" i="15"/>
  <c r="L1224" i="15"/>
  <c r="K1224" i="15"/>
  <c r="U1223" i="15"/>
  <c r="T1223" i="15"/>
  <c r="S1223" i="15"/>
  <c r="R1223" i="15"/>
  <c r="Q1223" i="15"/>
  <c r="P1223" i="15"/>
  <c r="O1223" i="15"/>
  <c r="N1223" i="15"/>
  <c r="M1223" i="15"/>
  <c r="L1223" i="15"/>
  <c r="K1223" i="15"/>
  <c r="U1222" i="15"/>
  <c r="T1222" i="15"/>
  <c r="S1222" i="15"/>
  <c r="R1222" i="15"/>
  <c r="Q1222" i="15"/>
  <c r="P1222" i="15"/>
  <c r="O1222" i="15"/>
  <c r="N1222" i="15"/>
  <c r="M1222" i="15"/>
  <c r="L1222" i="15"/>
  <c r="K1222" i="15"/>
  <c r="U1221" i="15"/>
  <c r="T1221" i="15"/>
  <c r="S1221" i="15"/>
  <c r="R1221" i="15"/>
  <c r="Q1221" i="15"/>
  <c r="P1221" i="15"/>
  <c r="O1221" i="15"/>
  <c r="N1221" i="15"/>
  <c r="M1221" i="15"/>
  <c r="L1221" i="15"/>
  <c r="K1221" i="15"/>
  <c r="U1220" i="15"/>
  <c r="T1220" i="15"/>
  <c r="S1220" i="15"/>
  <c r="R1220" i="15"/>
  <c r="Q1220" i="15"/>
  <c r="P1220" i="15"/>
  <c r="O1220" i="15"/>
  <c r="N1220" i="15"/>
  <c r="M1220" i="15"/>
  <c r="L1220" i="15"/>
  <c r="K1220" i="15"/>
  <c r="U1219" i="15"/>
  <c r="T1219" i="15"/>
  <c r="S1219" i="15"/>
  <c r="R1219" i="15"/>
  <c r="Q1219" i="15"/>
  <c r="P1219" i="15"/>
  <c r="O1219" i="15"/>
  <c r="N1219" i="15"/>
  <c r="M1219" i="15"/>
  <c r="L1219" i="15"/>
  <c r="K1219" i="15"/>
  <c r="U1218" i="15"/>
  <c r="T1218" i="15"/>
  <c r="S1218" i="15"/>
  <c r="R1218" i="15"/>
  <c r="Q1218" i="15"/>
  <c r="P1218" i="15"/>
  <c r="O1218" i="15"/>
  <c r="N1218" i="15"/>
  <c r="M1218" i="15"/>
  <c r="L1218" i="15"/>
  <c r="K1218" i="15"/>
  <c r="U1217" i="15"/>
  <c r="T1217" i="15"/>
  <c r="S1217" i="15"/>
  <c r="R1217" i="15"/>
  <c r="Q1217" i="15"/>
  <c r="P1217" i="15"/>
  <c r="O1217" i="15"/>
  <c r="N1217" i="15"/>
  <c r="M1217" i="15"/>
  <c r="L1217" i="15"/>
  <c r="K1217" i="15"/>
  <c r="U1216" i="15"/>
  <c r="T1216" i="15"/>
  <c r="S1216" i="15"/>
  <c r="R1216" i="15"/>
  <c r="Q1216" i="15"/>
  <c r="P1216" i="15"/>
  <c r="O1216" i="15"/>
  <c r="N1216" i="15"/>
  <c r="M1216" i="15"/>
  <c r="L1216" i="15"/>
  <c r="K1216" i="15"/>
  <c r="U1215" i="15"/>
  <c r="T1215" i="15"/>
  <c r="S1215" i="15"/>
  <c r="R1215" i="15"/>
  <c r="Q1215" i="15"/>
  <c r="P1215" i="15"/>
  <c r="O1215" i="15"/>
  <c r="N1215" i="15"/>
  <c r="M1215" i="15"/>
  <c r="L1215" i="15"/>
  <c r="K1215" i="15"/>
  <c r="U1214" i="15"/>
  <c r="T1214" i="15"/>
  <c r="S1214" i="15"/>
  <c r="R1214" i="15"/>
  <c r="Q1214" i="15"/>
  <c r="P1214" i="15"/>
  <c r="O1214" i="15"/>
  <c r="N1214" i="15"/>
  <c r="M1214" i="15"/>
  <c r="L1214" i="15"/>
  <c r="K1214" i="15"/>
  <c r="U1213" i="15"/>
  <c r="T1213" i="15"/>
  <c r="S1213" i="15"/>
  <c r="R1213" i="15"/>
  <c r="Q1213" i="15"/>
  <c r="P1213" i="15"/>
  <c r="O1213" i="15"/>
  <c r="N1213" i="15"/>
  <c r="M1213" i="15"/>
  <c r="L1213" i="15"/>
  <c r="K1213" i="15"/>
  <c r="U1212" i="15"/>
  <c r="T1212" i="15"/>
  <c r="S1212" i="15"/>
  <c r="R1212" i="15"/>
  <c r="Q1212" i="15"/>
  <c r="P1212" i="15"/>
  <c r="O1212" i="15"/>
  <c r="N1212" i="15"/>
  <c r="M1212" i="15"/>
  <c r="L1212" i="15"/>
  <c r="K1212" i="15"/>
  <c r="U1211" i="15"/>
  <c r="T1211" i="15"/>
  <c r="S1211" i="15"/>
  <c r="R1211" i="15"/>
  <c r="Q1211" i="15"/>
  <c r="P1211" i="15"/>
  <c r="O1211" i="15"/>
  <c r="N1211" i="15"/>
  <c r="M1211" i="15"/>
  <c r="L1211" i="15"/>
  <c r="K1211" i="15"/>
  <c r="U1210" i="15"/>
  <c r="T1210" i="15"/>
  <c r="S1210" i="15"/>
  <c r="R1210" i="15"/>
  <c r="Q1210" i="15"/>
  <c r="P1210" i="15"/>
  <c r="O1210" i="15"/>
  <c r="N1210" i="15"/>
  <c r="M1210" i="15"/>
  <c r="L1210" i="15"/>
  <c r="K1210" i="15"/>
  <c r="U1209" i="15"/>
  <c r="T1209" i="15"/>
  <c r="S1209" i="15"/>
  <c r="R1209" i="15"/>
  <c r="Q1209" i="15"/>
  <c r="P1209" i="15"/>
  <c r="O1209" i="15"/>
  <c r="N1209" i="15"/>
  <c r="M1209" i="15"/>
  <c r="L1209" i="15"/>
  <c r="K1209" i="15"/>
  <c r="U1208" i="15"/>
  <c r="T1208" i="15"/>
  <c r="S1208" i="15"/>
  <c r="R1208" i="15"/>
  <c r="Q1208" i="15"/>
  <c r="P1208" i="15"/>
  <c r="O1208" i="15"/>
  <c r="N1208" i="15"/>
  <c r="M1208" i="15"/>
  <c r="L1208" i="15"/>
  <c r="K1208" i="15"/>
  <c r="U1207" i="15"/>
  <c r="T1207" i="15"/>
  <c r="S1207" i="15"/>
  <c r="R1207" i="15"/>
  <c r="Q1207" i="15"/>
  <c r="P1207" i="15"/>
  <c r="O1207" i="15"/>
  <c r="N1207" i="15"/>
  <c r="M1207" i="15"/>
  <c r="L1207" i="15"/>
  <c r="K1207" i="15"/>
  <c r="U1206" i="15"/>
  <c r="T1206" i="15"/>
  <c r="S1206" i="15"/>
  <c r="R1206" i="15"/>
  <c r="Q1206" i="15"/>
  <c r="P1206" i="15"/>
  <c r="O1206" i="15"/>
  <c r="N1206" i="15"/>
  <c r="M1206" i="15"/>
  <c r="L1206" i="15"/>
  <c r="K1206" i="15"/>
  <c r="U1205" i="15"/>
  <c r="T1205" i="15"/>
  <c r="S1205" i="15"/>
  <c r="R1205" i="15"/>
  <c r="Q1205" i="15"/>
  <c r="P1205" i="15"/>
  <c r="O1205" i="15"/>
  <c r="N1205" i="15"/>
  <c r="M1205" i="15"/>
  <c r="L1205" i="15"/>
  <c r="K1205" i="15"/>
  <c r="U1204" i="15"/>
  <c r="T1204" i="15"/>
  <c r="S1204" i="15"/>
  <c r="R1204" i="15"/>
  <c r="Q1204" i="15"/>
  <c r="P1204" i="15"/>
  <c r="O1204" i="15"/>
  <c r="N1204" i="15"/>
  <c r="M1204" i="15"/>
  <c r="L1204" i="15"/>
  <c r="K1204" i="15"/>
  <c r="U1203" i="15"/>
  <c r="T1203" i="15"/>
  <c r="S1203" i="15"/>
  <c r="R1203" i="15"/>
  <c r="Q1203" i="15"/>
  <c r="P1203" i="15"/>
  <c r="O1203" i="15"/>
  <c r="N1203" i="15"/>
  <c r="M1203" i="15"/>
  <c r="L1203" i="15"/>
  <c r="K1203" i="15"/>
  <c r="U1202" i="15"/>
  <c r="T1202" i="15"/>
  <c r="S1202" i="15"/>
  <c r="R1202" i="15"/>
  <c r="Q1202" i="15"/>
  <c r="P1202" i="15"/>
  <c r="O1202" i="15"/>
  <c r="N1202" i="15"/>
  <c r="M1202" i="15"/>
  <c r="L1202" i="15"/>
  <c r="K1202" i="15"/>
  <c r="U1201" i="15"/>
  <c r="T1201" i="15"/>
  <c r="S1201" i="15"/>
  <c r="R1201" i="15"/>
  <c r="Q1201" i="15"/>
  <c r="P1201" i="15"/>
  <c r="O1201" i="15"/>
  <c r="N1201" i="15"/>
  <c r="M1201" i="15"/>
  <c r="L1201" i="15"/>
  <c r="K1201" i="15"/>
  <c r="U1200" i="15"/>
  <c r="T1200" i="15"/>
  <c r="S1200" i="15"/>
  <c r="R1200" i="15"/>
  <c r="Q1200" i="15"/>
  <c r="P1200" i="15"/>
  <c r="O1200" i="15"/>
  <c r="N1200" i="15"/>
  <c r="M1200" i="15"/>
  <c r="L1200" i="15"/>
  <c r="K1200" i="15"/>
  <c r="U1199" i="15"/>
  <c r="T1199" i="15"/>
  <c r="S1199" i="15"/>
  <c r="R1199" i="15"/>
  <c r="Q1199" i="15"/>
  <c r="P1199" i="15"/>
  <c r="O1199" i="15"/>
  <c r="N1199" i="15"/>
  <c r="M1199" i="15"/>
  <c r="L1199" i="15"/>
  <c r="K1199" i="15"/>
  <c r="U1198" i="15"/>
  <c r="T1198" i="15"/>
  <c r="S1198" i="15"/>
  <c r="R1198" i="15"/>
  <c r="Q1198" i="15"/>
  <c r="P1198" i="15"/>
  <c r="O1198" i="15"/>
  <c r="N1198" i="15"/>
  <c r="M1198" i="15"/>
  <c r="L1198" i="15"/>
  <c r="K1198" i="15"/>
  <c r="U1197" i="15"/>
  <c r="T1197" i="15"/>
  <c r="S1197" i="15"/>
  <c r="R1197" i="15"/>
  <c r="Q1197" i="15"/>
  <c r="P1197" i="15"/>
  <c r="O1197" i="15"/>
  <c r="N1197" i="15"/>
  <c r="M1197" i="15"/>
  <c r="L1197" i="15"/>
  <c r="K1197" i="15"/>
  <c r="U1196" i="15"/>
  <c r="T1196" i="15"/>
  <c r="S1196" i="15"/>
  <c r="R1196" i="15"/>
  <c r="Q1196" i="15"/>
  <c r="P1196" i="15"/>
  <c r="O1196" i="15"/>
  <c r="N1196" i="15"/>
  <c r="M1196" i="15"/>
  <c r="L1196" i="15"/>
  <c r="K1196" i="15"/>
  <c r="U1195" i="15"/>
  <c r="T1195" i="15"/>
  <c r="S1195" i="15"/>
  <c r="R1195" i="15"/>
  <c r="Q1195" i="15"/>
  <c r="P1195" i="15"/>
  <c r="O1195" i="15"/>
  <c r="N1195" i="15"/>
  <c r="M1195" i="15"/>
  <c r="L1195" i="15"/>
  <c r="K1195" i="15"/>
  <c r="U1194" i="15"/>
  <c r="T1194" i="15"/>
  <c r="S1194" i="15"/>
  <c r="R1194" i="15"/>
  <c r="Q1194" i="15"/>
  <c r="P1194" i="15"/>
  <c r="O1194" i="15"/>
  <c r="N1194" i="15"/>
  <c r="M1194" i="15"/>
  <c r="L1194" i="15"/>
  <c r="K1194" i="15"/>
  <c r="U1193" i="15"/>
  <c r="T1193" i="15"/>
  <c r="S1193" i="15"/>
  <c r="R1193" i="15"/>
  <c r="Q1193" i="15"/>
  <c r="P1193" i="15"/>
  <c r="O1193" i="15"/>
  <c r="N1193" i="15"/>
  <c r="M1193" i="15"/>
  <c r="L1193" i="15"/>
  <c r="K1193" i="15"/>
  <c r="U1192" i="15"/>
  <c r="T1192" i="15"/>
  <c r="S1192" i="15"/>
  <c r="R1192" i="15"/>
  <c r="Q1192" i="15"/>
  <c r="P1192" i="15"/>
  <c r="O1192" i="15"/>
  <c r="N1192" i="15"/>
  <c r="M1192" i="15"/>
  <c r="L1192" i="15"/>
  <c r="K1192" i="15"/>
  <c r="U1191" i="15"/>
  <c r="T1191" i="15"/>
  <c r="S1191" i="15"/>
  <c r="R1191" i="15"/>
  <c r="Q1191" i="15"/>
  <c r="P1191" i="15"/>
  <c r="O1191" i="15"/>
  <c r="N1191" i="15"/>
  <c r="M1191" i="15"/>
  <c r="L1191" i="15"/>
  <c r="K1191" i="15"/>
  <c r="U1190" i="15"/>
  <c r="T1190" i="15"/>
  <c r="S1190" i="15"/>
  <c r="R1190" i="15"/>
  <c r="Q1190" i="15"/>
  <c r="P1190" i="15"/>
  <c r="O1190" i="15"/>
  <c r="N1190" i="15"/>
  <c r="M1190" i="15"/>
  <c r="L1190" i="15"/>
  <c r="K1190" i="15"/>
  <c r="U1189" i="15"/>
  <c r="T1189" i="15"/>
  <c r="S1189" i="15"/>
  <c r="R1189" i="15"/>
  <c r="Q1189" i="15"/>
  <c r="P1189" i="15"/>
  <c r="O1189" i="15"/>
  <c r="N1189" i="15"/>
  <c r="M1189" i="15"/>
  <c r="L1189" i="15"/>
  <c r="K1189" i="15"/>
  <c r="U1188" i="15"/>
  <c r="T1188" i="15"/>
  <c r="S1188" i="15"/>
  <c r="R1188" i="15"/>
  <c r="Q1188" i="15"/>
  <c r="P1188" i="15"/>
  <c r="O1188" i="15"/>
  <c r="N1188" i="15"/>
  <c r="M1188" i="15"/>
  <c r="L1188" i="15"/>
  <c r="K1188" i="15"/>
  <c r="U1187" i="15"/>
  <c r="T1187" i="15"/>
  <c r="S1187" i="15"/>
  <c r="R1187" i="15"/>
  <c r="Q1187" i="15"/>
  <c r="P1187" i="15"/>
  <c r="O1187" i="15"/>
  <c r="N1187" i="15"/>
  <c r="M1187" i="15"/>
  <c r="L1187" i="15"/>
  <c r="K1187" i="15"/>
  <c r="U1186" i="15"/>
  <c r="T1186" i="15"/>
  <c r="S1186" i="15"/>
  <c r="R1186" i="15"/>
  <c r="Q1186" i="15"/>
  <c r="P1186" i="15"/>
  <c r="O1186" i="15"/>
  <c r="N1186" i="15"/>
  <c r="M1186" i="15"/>
  <c r="L1186" i="15"/>
  <c r="K1186" i="15"/>
  <c r="U1185" i="15"/>
  <c r="T1185" i="15"/>
  <c r="S1185" i="15"/>
  <c r="R1185" i="15"/>
  <c r="Q1185" i="15"/>
  <c r="P1185" i="15"/>
  <c r="O1185" i="15"/>
  <c r="N1185" i="15"/>
  <c r="M1185" i="15"/>
  <c r="L1185" i="15"/>
  <c r="K1185" i="15"/>
  <c r="U1184" i="15"/>
  <c r="T1184" i="15"/>
  <c r="S1184" i="15"/>
  <c r="R1184" i="15"/>
  <c r="Q1184" i="15"/>
  <c r="P1184" i="15"/>
  <c r="O1184" i="15"/>
  <c r="N1184" i="15"/>
  <c r="M1184" i="15"/>
  <c r="L1184" i="15"/>
  <c r="K1184" i="15"/>
  <c r="U1183" i="15"/>
  <c r="T1183" i="15"/>
  <c r="S1183" i="15"/>
  <c r="R1183" i="15"/>
  <c r="Q1183" i="15"/>
  <c r="P1183" i="15"/>
  <c r="O1183" i="15"/>
  <c r="N1183" i="15"/>
  <c r="M1183" i="15"/>
  <c r="L1183" i="15"/>
  <c r="K1183" i="15"/>
  <c r="U1182" i="15"/>
  <c r="T1182" i="15"/>
  <c r="S1182" i="15"/>
  <c r="R1182" i="15"/>
  <c r="Q1182" i="15"/>
  <c r="P1182" i="15"/>
  <c r="O1182" i="15"/>
  <c r="N1182" i="15"/>
  <c r="M1182" i="15"/>
  <c r="L1182" i="15"/>
  <c r="K1182" i="15"/>
  <c r="U1181" i="15"/>
  <c r="T1181" i="15"/>
  <c r="S1181" i="15"/>
  <c r="R1181" i="15"/>
  <c r="Q1181" i="15"/>
  <c r="P1181" i="15"/>
  <c r="O1181" i="15"/>
  <c r="N1181" i="15"/>
  <c r="M1181" i="15"/>
  <c r="L1181" i="15"/>
  <c r="K1181" i="15"/>
  <c r="U1180" i="15"/>
  <c r="T1180" i="15"/>
  <c r="S1180" i="15"/>
  <c r="R1180" i="15"/>
  <c r="Q1180" i="15"/>
  <c r="P1180" i="15"/>
  <c r="O1180" i="15"/>
  <c r="N1180" i="15"/>
  <c r="M1180" i="15"/>
  <c r="L1180" i="15"/>
  <c r="K1180" i="15"/>
  <c r="U1179" i="15"/>
  <c r="T1179" i="15"/>
  <c r="S1179" i="15"/>
  <c r="R1179" i="15"/>
  <c r="Q1179" i="15"/>
  <c r="P1179" i="15"/>
  <c r="O1179" i="15"/>
  <c r="N1179" i="15"/>
  <c r="M1179" i="15"/>
  <c r="L1179" i="15"/>
  <c r="K1179" i="15"/>
  <c r="U1178" i="15"/>
  <c r="T1178" i="15"/>
  <c r="S1178" i="15"/>
  <c r="R1178" i="15"/>
  <c r="Q1178" i="15"/>
  <c r="P1178" i="15"/>
  <c r="O1178" i="15"/>
  <c r="N1178" i="15"/>
  <c r="M1178" i="15"/>
  <c r="L1178" i="15"/>
  <c r="K1178" i="15"/>
  <c r="U1177" i="15"/>
  <c r="T1177" i="15"/>
  <c r="S1177" i="15"/>
  <c r="R1177" i="15"/>
  <c r="Q1177" i="15"/>
  <c r="P1177" i="15"/>
  <c r="O1177" i="15"/>
  <c r="N1177" i="15"/>
  <c r="M1177" i="15"/>
  <c r="L1177" i="15"/>
  <c r="K1177" i="15"/>
  <c r="U1176" i="15"/>
  <c r="T1176" i="15"/>
  <c r="S1176" i="15"/>
  <c r="R1176" i="15"/>
  <c r="Q1176" i="15"/>
  <c r="P1176" i="15"/>
  <c r="O1176" i="15"/>
  <c r="N1176" i="15"/>
  <c r="M1176" i="15"/>
  <c r="L1176" i="15"/>
  <c r="K1176" i="15"/>
  <c r="U1175" i="15"/>
  <c r="T1175" i="15"/>
  <c r="S1175" i="15"/>
  <c r="R1175" i="15"/>
  <c r="Q1175" i="15"/>
  <c r="P1175" i="15"/>
  <c r="O1175" i="15"/>
  <c r="N1175" i="15"/>
  <c r="M1175" i="15"/>
  <c r="L1175" i="15"/>
  <c r="K1175" i="15"/>
  <c r="U1174" i="15"/>
  <c r="T1174" i="15"/>
  <c r="S1174" i="15"/>
  <c r="R1174" i="15"/>
  <c r="Q1174" i="15"/>
  <c r="P1174" i="15"/>
  <c r="O1174" i="15"/>
  <c r="N1174" i="15"/>
  <c r="M1174" i="15"/>
  <c r="L1174" i="15"/>
  <c r="K1174" i="15"/>
  <c r="U1173" i="15"/>
  <c r="T1173" i="15"/>
  <c r="S1173" i="15"/>
  <c r="R1173" i="15"/>
  <c r="Q1173" i="15"/>
  <c r="P1173" i="15"/>
  <c r="O1173" i="15"/>
  <c r="N1173" i="15"/>
  <c r="M1173" i="15"/>
  <c r="L1173" i="15"/>
  <c r="K1173" i="15"/>
  <c r="U1172" i="15"/>
  <c r="T1172" i="15"/>
  <c r="S1172" i="15"/>
  <c r="R1172" i="15"/>
  <c r="Q1172" i="15"/>
  <c r="P1172" i="15"/>
  <c r="O1172" i="15"/>
  <c r="N1172" i="15"/>
  <c r="M1172" i="15"/>
  <c r="L1172" i="15"/>
  <c r="K1172" i="15"/>
  <c r="U1171" i="15"/>
  <c r="T1171" i="15"/>
  <c r="S1171" i="15"/>
  <c r="R1171" i="15"/>
  <c r="Q1171" i="15"/>
  <c r="P1171" i="15"/>
  <c r="O1171" i="15"/>
  <c r="N1171" i="15"/>
  <c r="M1171" i="15"/>
  <c r="L1171" i="15"/>
  <c r="K1171" i="15"/>
  <c r="U1170" i="15"/>
  <c r="T1170" i="15"/>
  <c r="S1170" i="15"/>
  <c r="R1170" i="15"/>
  <c r="Q1170" i="15"/>
  <c r="P1170" i="15"/>
  <c r="O1170" i="15"/>
  <c r="N1170" i="15"/>
  <c r="M1170" i="15"/>
  <c r="L1170" i="15"/>
  <c r="K1170" i="15"/>
  <c r="U1169" i="15"/>
  <c r="T1169" i="15"/>
  <c r="S1169" i="15"/>
  <c r="R1169" i="15"/>
  <c r="Q1169" i="15"/>
  <c r="P1169" i="15"/>
  <c r="O1169" i="15"/>
  <c r="N1169" i="15"/>
  <c r="M1169" i="15"/>
  <c r="L1169" i="15"/>
  <c r="K1169" i="15"/>
  <c r="U1168" i="15"/>
  <c r="T1168" i="15"/>
  <c r="S1168" i="15"/>
  <c r="R1168" i="15"/>
  <c r="Q1168" i="15"/>
  <c r="P1168" i="15"/>
  <c r="O1168" i="15"/>
  <c r="N1168" i="15"/>
  <c r="M1168" i="15"/>
  <c r="L1168" i="15"/>
  <c r="K1168" i="15"/>
  <c r="U1167" i="15"/>
  <c r="T1167" i="15"/>
  <c r="S1167" i="15"/>
  <c r="R1167" i="15"/>
  <c r="Q1167" i="15"/>
  <c r="P1167" i="15"/>
  <c r="O1167" i="15"/>
  <c r="N1167" i="15"/>
  <c r="M1167" i="15"/>
  <c r="L1167" i="15"/>
  <c r="K1167" i="15"/>
  <c r="U1166" i="15"/>
  <c r="T1166" i="15"/>
  <c r="S1166" i="15"/>
  <c r="R1166" i="15"/>
  <c r="Q1166" i="15"/>
  <c r="P1166" i="15"/>
  <c r="O1166" i="15"/>
  <c r="N1166" i="15"/>
  <c r="M1166" i="15"/>
  <c r="L1166" i="15"/>
  <c r="K1166" i="15"/>
  <c r="U1165" i="15"/>
  <c r="T1165" i="15"/>
  <c r="S1165" i="15"/>
  <c r="R1165" i="15"/>
  <c r="Q1165" i="15"/>
  <c r="P1165" i="15"/>
  <c r="O1165" i="15"/>
  <c r="N1165" i="15"/>
  <c r="M1165" i="15"/>
  <c r="L1165" i="15"/>
  <c r="K1165" i="15"/>
  <c r="U1164" i="15"/>
  <c r="T1164" i="15"/>
  <c r="S1164" i="15"/>
  <c r="R1164" i="15"/>
  <c r="Q1164" i="15"/>
  <c r="P1164" i="15"/>
  <c r="O1164" i="15"/>
  <c r="N1164" i="15"/>
  <c r="M1164" i="15"/>
  <c r="L1164" i="15"/>
  <c r="K1164" i="15"/>
  <c r="U1163" i="15"/>
  <c r="T1163" i="15"/>
  <c r="S1163" i="15"/>
  <c r="R1163" i="15"/>
  <c r="Q1163" i="15"/>
  <c r="P1163" i="15"/>
  <c r="O1163" i="15"/>
  <c r="N1163" i="15"/>
  <c r="M1163" i="15"/>
  <c r="L1163" i="15"/>
  <c r="K1163" i="15"/>
  <c r="U1162" i="15"/>
  <c r="T1162" i="15"/>
  <c r="S1162" i="15"/>
  <c r="R1162" i="15"/>
  <c r="Q1162" i="15"/>
  <c r="P1162" i="15"/>
  <c r="O1162" i="15"/>
  <c r="N1162" i="15"/>
  <c r="M1162" i="15"/>
  <c r="L1162" i="15"/>
  <c r="K1162" i="15"/>
  <c r="U1161" i="15"/>
  <c r="T1161" i="15"/>
  <c r="S1161" i="15"/>
  <c r="R1161" i="15"/>
  <c r="Q1161" i="15"/>
  <c r="P1161" i="15"/>
  <c r="O1161" i="15"/>
  <c r="N1161" i="15"/>
  <c r="M1161" i="15"/>
  <c r="L1161" i="15"/>
  <c r="K1161" i="15"/>
  <c r="U1160" i="15"/>
  <c r="T1160" i="15"/>
  <c r="S1160" i="15"/>
  <c r="R1160" i="15"/>
  <c r="Q1160" i="15"/>
  <c r="P1160" i="15"/>
  <c r="O1160" i="15"/>
  <c r="N1160" i="15"/>
  <c r="M1160" i="15"/>
  <c r="L1160" i="15"/>
  <c r="K1160" i="15"/>
  <c r="U1159" i="15"/>
  <c r="T1159" i="15"/>
  <c r="S1159" i="15"/>
  <c r="R1159" i="15"/>
  <c r="Q1159" i="15"/>
  <c r="P1159" i="15"/>
  <c r="O1159" i="15"/>
  <c r="N1159" i="15"/>
  <c r="M1159" i="15"/>
  <c r="L1159" i="15"/>
  <c r="K1159" i="15"/>
  <c r="U1158" i="15"/>
  <c r="T1158" i="15"/>
  <c r="S1158" i="15"/>
  <c r="R1158" i="15"/>
  <c r="Q1158" i="15"/>
  <c r="P1158" i="15"/>
  <c r="O1158" i="15"/>
  <c r="N1158" i="15"/>
  <c r="M1158" i="15"/>
  <c r="L1158" i="15"/>
  <c r="K1158" i="15"/>
  <c r="U1157" i="15"/>
  <c r="T1157" i="15"/>
  <c r="S1157" i="15"/>
  <c r="R1157" i="15"/>
  <c r="Q1157" i="15"/>
  <c r="P1157" i="15"/>
  <c r="O1157" i="15"/>
  <c r="N1157" i="15"/>
  <c r="M1157" i="15"/>
  <c r="L1157" i="15"/>
  <c r="K1157" i="15"/>
  <c r="U1156" i="15"/>
  <c r="T1156" i="15"/>
  <c r="S1156" i="15"/>
  <c r="R1156" i="15"/>
  <c r="Q1156" i="15"/>
  <c r="P1156" i="15"/>
  <c r="O1156" i="15"/>
  <c r="N1156" i="15"/>
  <c r="M1156" i="15"/>
  <c r="L1156" i="15"/>
  <c r="K1156" i="15"/>
  <c r="U1155" i="15"/>
  <c r="T1155" i="15"/>
  <c r="S1155" i="15"/>
  <c r="R1155" i="15"/>
  <c r="Q1155" i="15"/>
  <c r="P1155" i="15"/>
  <c r="O1155" i="15"/>
  <c r="N1155" i="15"/>
  <c r="M1155" i="15"/>
  <c r="L1155" i="15"/>
  <c r="K1155" i="15"/>
  <c r="U1154" i="15"/>
  <c r="T1154" i="15"/>
  <c r="S1154" i="15"/>
  <c r="R1154" i="15"/>
  <c r="Q1154" i="15"/>
  <c r="P1154" i="15"/>
  <c r="O1154" i="15"/>
  <c r="N1154" i="15"/>
  <c r="M1154" i="15"/>
  <c r="L1154" i="15"/>
  <c r="K1154" i="15"/>
  <c r="U1153" i="15"/>
  <c r="T1153" i="15"/>
  <c r="S1153" i="15"/>
  <c r="R1153" i="15"/>
  <c r="Q1153" i="15"/>
  <c r="P1153" i="15"/>
  <c r="O1153" i="15"/>
  <c r="N1153" i="15"/>
  <c r="M1153" i="15"/>
  <c r="L1153" i="15"/>
  <c r="K1153" i="15"/>
  <c r="U1152" i="15"/>
  <c r="T1152" i="15"/>
  <c r="S1152" i="15"/>
  <c r="R1152" i="15"/>
  <c r="Q1152" i="15"/>
  <c r="P1152" i="15"/>
  <c r="O1152" i="15"/>
  <c r="N1152" i="15"/>
  <c r="M1152" i="15"/>
  <c r="L1152" i="15"/>
  <c r="K1152" i="15"/>
  <c r="U1151" i="15"/>
  <c r="T1151" i="15"/>
  <c r="S1151" i="15"/>
  <c r="R1151" i="15"/>
  <c r="Q1151" i="15"/>
  <c r="P1151" i="15"/>
  <c r="O1151" i="15"/>
  <c r="N1151" i="15"/>
  <c r="M1151" i="15"/>
  <c r="L1151" i="15"/>
  <c r="K1151" i="15"/>
  <c r="U1150" i="15"/>
  <c r="T1150" i="15"/>
  <c r="S1150" i="15"/>
  <c r="R1150" i="15"/>
  <c r="Q1150" i="15"/>
  <c r="P1150" i="15"/>
  <c r="O1150" i="15"/>
  <c r="N1150" i="15"/>
  <c r="M1150" i="15"/>
  <c r="L1150" i="15"/>
  <c r="K1150" i="15"/>
  <c r="U1149" i="15"/>
  <c r="T1149" i="15"/>
  <c r="S1149" i="15"/>
  <c r="R1149" i="15"/>
  <c r="Q1149" i="15"/>
  <c r="P1149" i="15"/>
  <c r="O1149" i="15"/>
  <c r="N1149" i="15"/>
  <c r="M1149" i="15"/>
  <c r="L1149" i="15"/>
  <c r="K1149" i="15"/>
  <c r="U1148" i="15"/>
  <c r="T1148" i="15"/>
  <c r="S1148" i="15"/>
  <c r="R1148" i="15"/>
  <c r="Q1148" i="15"/>
  <c r="P1148" i="15"/>
  <c r="O1148" i="15"/>
  <c r="N1148" i="15"/>
  <c r="M1148" i="15"/>
  <c r="L1148" i="15"/>
  <c r="K1148" i="15"/>
  <c r="U1147" i="15"/>
  <c r="T1147" i="15"/>
  <c r="S1147" i="15"/>
  <c r="R1147" i="15"/>
  <c r="Q1147" i="15"/>
  <c r="P1147" i="15"/>
  <c r="O1147" i="15"/>
  <c r="N1147" i="15"/>
  <c r="M1147" i="15"/>
  <c r="L1147" i="15"/>
  <c r="K1147" i="15"/>
  <c r="U1146" i="15"/>
  <c r="T1146" i="15"/>
  <c r="S1146" i="15"/>
  <c r="R1146" i="15"/>
  <c r="Q1146" i="15"/>
  <c r="P1146" i="15"/>
  <c r="O1146" i="15"/>
  <c r="N1146" i="15"/>
  <c r="M1146" i="15"/>
  <c r="L1146" i="15"/>
  <c r="K1146" i="15"/>
  <c r="U1145" i="15"/>
  <c r="T1145" i="15"/>
  <c r="S1145" i="15"/>
  <c r="R1145" i="15"/>
  <c r="Q1145" i="15"/>
  <c r="P1145" i="15"/>
  <c r="O1145" i="15"/>
  <c r="N1145" i="15"/>
  <c r="M1145" i="15"/>
  <c r="L1145" i="15"/>
  <c r="K1145" i="15"/>
  <c r="U1144" i="15"/>
  <c r="T1144" i="15"/>
  <c r="S1144" i="15"/>
  <c r="R1144" i="15"/>
  <c r="Q1144" i="15"/>
  <c r="P1144" i="15"/>
  <c r="O1144" i="15"/>
  <c r="N1144" i="15"/>
  <c r="M1144" i="15"/>
  <c r="L1144" i="15"/>
  <c r="K1144" i="15"/>
  <c r="U1143" i="15"/>
  <c r="T1143" i="15"/>
  <c r="S1143" i="15"/>
  <c r="R1143" i="15"/>
  <c r="Q1143" i="15"/>
  <c r="P1143" i="15"/>
  <c r="O1143" i="15"/>
  <c r="N1143" i="15"/>
  <c r="M1143" i="15"/>
  <c r="L1143" i="15"/>
  <c r="K1143" i="15"/>
  <c r="U1142" i="15"/>
  <c r="T1142" i="15"/>
  <c r="S1142" i="15"/>
  <c r="R1142" i="15"/>
  <c r="Q1142" i="15"/>
  <c r="P1142" i="15"/>
  <c r="O1142" i="15"/>
  <c r="N1142" i="15"/>
  <c r="M1142" i="15"/>
  <c r="L1142" i="15"/>
  <c r="K1142" i="15"/>
  <c r="U1141" i="15"/>
  <c r="T1141" i="15"/>
  <c r="S1141" i="15"/>
  <c r="R1141" i="15"/>
  <c r="Q1141" i="15"/>
  <c r="P1141" i="15"/>
  <c r="O1141" i="15"/>
  <c r="N1141" i="15"/>
  <c r="M1141" i="15"/>
  <c r="L1141" i="15"/>
  <c r="K1141" i="15"/>
  <c r="U1140" i="15"/>
  <c r="T1140" i="15"/>
  <c r="S1140" i="15"/>
  <c r="R1140" i="15"/>
  <c r="Q1140" i="15"/>
  <c r="P1140" i="15"/>
  <c r="O1140" i="15"/>
  <c r="N1140" i="15"/>
  <c r="M1140" i="15"/>
  <c r="L1140" i="15"/>
  <c r="K1140" i="15"/>
  <c r="U1139" i="15"/>
  <c r="T1139" i="15"/>
  <c r="S1139" i="15"/>
  <c r="R1139" i="15"/>
  <c r="Q1139" i="15"/>
  <c r="P1139" i="15"/>
  <c r="O1139" i="15"/>
  <c r="N1139" i="15"/>
  <c r="M1139" i="15"/>
  <c r="L1139" i="15"/>
  <c r="K1139" i="15"/>
  <c r="U1138" i="15"/>
  <c r="T1138" i="15"/>
  <c r="S1138" i="15"/>
  <c r="R1138" i="15"/>
  <c r="Q1138" i="15"/>
  <c r="P1138" i="15"/>
  <c r="O1138" i="15"/>
  <c r="N1138" i="15"/>
  <c r="M1138" i="15"/>
  <c r="L1138" i="15"/>
  <c r="K1138" i="15"/>
  <c r="U1137" i="15"/>
  <c r="T1137" i="15"/>
  <c r="S1137" i="15"/>
  <c r="R1137" i="15"/>
  <c r="Q1137" i="15"/>
  <c r="P1137" i="15"/>
  <c r="O1137" i="15"/>
  <c r="N1137" i="15"/>
  <c r="M1137" i="15"/>
  <c r="L1137" i="15"/>
  <c r="K1137" i="15"/>
  <c r="U1136" i="15"/>
  <c r="T1136" i="15"/>
  <c r="S1136" i="15"/>
  <c r="R1136" i="15"/>
  <c r="Q1136" i="15"/>
  <c r="P1136" i="15"/>
  <c r="O1136" i="15"/>
  <c r="N1136" i="15"/>
  <c r="M1136" i="15"/>
  <c r="L1136" i="15"/>
  <c r="K1136" i="15"/>
  <c r="U1135" i="15"/>
  <c r="T1135" i="15"/>
  <c r="S1135" i="15"/>
  <c r="R1135" i="15"/>
  <c r="Q1135" i="15"/>
  <c r="P1135" i="15"/>
  <c r="O1135" i="15"/>
  <c r="N1135" i="15"/>
  <c r="M1135" i="15"/>
  <c r="L1135" i="15"/>
  <c r="K1135" i="15"/>
  <c r="U1134" i="15"/>
  <c r="T1134" i="15"/>
  <c r="S1134" i="15"/>
  <c r="R1134" i="15"/>
  <c r="Q1134" i="15"/>
  <c r="P1134" i="15"/>
  <c r="O1134" i="15"/>
  <c r="N1134" i="15"/>
  <c r="M1134" i="15"/>
  <c r="L1134" i="15"/>
  <c r="K1134" i="15"/>
  <c r="U1133" i="15"/>
  <c r="T1133" i="15"/>
  <c r="S1133" i="15"/>
  <c r="R1133" i="15"/>
  <c r="Q1133" i="15"/>
  <c r="P1133" i="15"/>
  <c r="O1133" i="15"/>
  <c r="N1133" i="15"/>
  <c r="M1133" i="15"/>
  <c r="L1133" i="15"/>
  <c r="K1133" i="15"/>
  <c r="U1132" i="15"/>
  <c r="T1132" i="15"/>
  <c r="S1132" i="15"/>
  <c r="R1132" i="15"/>
  <c r="Q1132" i="15"/>
  <c r="P1132" i="15"/>
  <c r="O1132" i="15"/>
  <c r="N1132" i="15"/>
  <c r="M1132" i="15"/>
  <c r="L1132" i="15"/>
  <c r="K1132" i="15"/>
  <c r="U1131" i="15"/>
  <c r="T1131" i="15"/>
  <c r="S1131" i="15"/>
  <c r="R1131" i="15"/>
  <c r="Q1131" i="15"/>
  <c r="P1131" i="15"/>
  <c r="O1131" i="15"/>
  <c r="N1131" i="15"/>
  <c r="M1131" i="15"/>
  <c r="L1131" i="15"/>
  <c r="K1131" i="15"/>
  <c r="U1130" i="15"/>
  <c r="T1130" i="15"/>
  <c r="S1130" i="15"/>
  <c r="R1130" i="15"/>
  <c r="Q1130" i="15"/>
  <c r="P1130" i="15"/>
  <c r="O1130" i="15"/>
  <c r="N1130" i="15"/>
  <c r="M1130" i="15"/>
  <c r="L1130" i="15"/>
  <c r="K1130" i="15"/>
  <c r="U1129" i="15"/>
  <c r="T1129" i="15"/>
  <c r="S1129" i="15"/>
  <c r="R1129" i="15"/>
  <c r="Q1129" i="15"/>
  <c r="P1129" i="15"/>
  <c r="O1129" i="15"/>
  <c r="N1129" i="15"/>
  <c r="M1129" i="15"/>
  <c r="L1129" i="15"/>
  <c r="K1129" i="15"/>
  <c r="U1128" i="15"/>
  <c r="T1128" i="15"/>
  <c r="S1128" i="15"/>
  <c r="R1128" i="15"/>
  <c r="Q1128" i="15"/>
  <c r="P1128" i="15"/>
  <c r="O1128" i="15"/>
  <c r="N1128" i="15"/>
  <c r="M1128" i="15"/>
  <c r="L1128" i="15"/>
  <c r="K1128" i="15"/>
  <c r="U1127" i="15"/>
  <c r="T1127" i="15"/>
  <c r="S1127" i="15"/>
  <c r="R1127" i="15"/>
  <c r="Q1127" i="15"/>
  <c r="P1127" i="15"/>
  <c r="O1127" i="15"/>
  <c r="N1127" i="15"/>
  <c r="M1127" i="15"/>
  <c r="L1127" i="15"/>
  <c r="K1127" i="15"/>
  <c r="U1126" i="15"/>
  <c r="T1126" i="15"/>
  <c r="S1126" i="15"/>
  <c r="R1126" i="15"/>
  <c r="Q1126" i="15"/>
  <c r="P1126" i="15"/>
  <c r="O1126" i="15"/>
  <c r="N1126" i="15"/>
  <c r="M1126" i="15"/>
  <c r="L1126" i="15"/>
  <c r="K1126" i="15"/>
  <c r="U1125" i="15"/>
  <c r="T1125" i="15"/>
  <c r="S1125" i="15"/>
  <c r="R1125" i="15"/>
  <c r="Q1125" i="15"/>
  <c r="P1125" i="15"/>
  <c r="O1125" i="15"/>
  <c r="N1125" i="15"/>
  <c r="M1125" i="15"/>
  <c r="L1125" i="15"/>
  <c r="K1125" i="15"/>
  <c r="U1124" i="15"/>
  <c r="T1124" i="15"/>
  <c r="S1124" i="15"/>
  <c r="R1124" i="15"/>
  <c r="Q1124" i="15"/>
  <c r="P1124" i="15"/>
  <c r="O1124" i="15"/>
  <c r="N1124" i="15"/>
  <c r="M1124" i="15"/>
  <c r="L1124" i="15"/>
  <c r="K1124" i="15"/>
  <c r="U1123" i="15"/>
  <c r="T1123" i="15"/>
  <c r="S1123" i="15"/>
  <c r="R1123" i="15"/>
  <c r="Q1123" i="15"/>
  <c r="P1123" i="15"/>
  <c r="O1123" i="15"/>
  <c r="N1123" i="15"/>
  <c r="M1123" i="15"/>
  <c r="L1123" i="15"/>
  <c r="K1123" i="15"/>
  <c r="U1122" i="15"/>
  <c r="T1122" i="15"/>
  <c r="S1122" i="15"/>
  <c r="R1122" i="15"/>
  <c r="Q1122" i="15"/>
  <c r="P1122" i="15"/>
  <c r="O1122" i="15"/>
  <c r="N1122" i="15"/>
  <c r="M1122" i="15"/>
  <c r="L1122" i="15"/>
  <c r="K1122" i="15"/>
  <c r="U1121" i="15"/>
  <c r="T1121" i="15"/>
  <c r="S1121" i="15"/>
  <c r="R1121" i="15"/>
  <c r="Q1121" i="15"/>
  <c r="P1121" i="15"/>
  <c r="O1121" i="15"/>
  <c r="N1121" i="15"/>
  <c r="M1121" i="15"/>
  <c r="L1121" i="15"/>
  <c r="K1121" i="15"/>
  <c r="U1120" i="15"/>
  <c r="T1120" i="15"/>
  <c r="S1120" i="15"/>
  <c r="R1120" i="15"/>
  <c r="Q1120" i="15"/>
  <c r="P1120" i="15"/>
  <c r="O1120" i="15"/>
  <c r="N1120" i="15"/>
  <c r="M1120" i="15"/>
  <c r="L1120" i="15"/>
  <c r="K1120" i="15"/>
  <c r="U1119" i="15"/>
  <c r="T1119" i="15"/>
  <c r="S1119" i="15"/>
  <c r="R1119" i="15"/>
  <c r="Q1119" i="15"/>
  <c r="P1119" i="15"/>
  <c r="O1119" i="15"/>
  <c r="N1119" i="15"/>
  <c r="M1119" i="15"/>
  <c r="L1119" i="15"/>
  <c r="K1119" i="15"/>
  <c r="U1118" i="15"/>
  <c r="T1118" i="15"/>
  <c r="S1118" i="15"/>
  <c r="R1118" i="15"/>
  <c r="Q1118" i="15"/>
  <c r="P1118" i="15"/>
  <c r="O1118" i="15"/>
  <c r="N1118" i="15"/>
  <c r="M1118" i="15"/>
  <c r="L1118" i="15"/>
  <c r="K1118" i="15"/>
  <c r="U1117" i="15"/>
  <c r="T1117" i="15"/>
  <c r="S1117" i="15"/>
  <c r="R1117" i="15"/>
  <c r="Q1117" i="15"/>
  <c r="P1117" i="15"/>
  <c r="O1117" i="15"/>
  <c r="N1117" i="15"/>
  <c r="M1117" i="15"/>
  <c r="L1117" i="15"/>
  <c r="K1117" i="15"/>
  <c r="U1116" i="15"/>
  <c r="T1116" i="15"/>
  <c r="S1116" i="15"/>
  <c r="R1116" i="15"/>
  <c r="Q1116" i="15"/>
  <c r="P1116" i="15"/>
  <c r="O1116" i="15"/>
  <c r="N1116" i="15"/>
  <c r="M1116" i="15"/>
  <c r="L1116" i="15"/>
  <c r="K1116" i="15"/>
  <c r="U1115" i="15"/>
  <c r="T1115" i="15"/>
  <c r="S1115" i="15"/>
  <c r="R1115" i="15"/>
  <c r="Q1115" i="15"/>
  <c r="P1115" i="15"/>
  <c r="O1115" i="15"/>
  <c r="N1115" i="15"/>
  <c r="M1115" i="15"/>
  <c r="L1115" i="15"/>
  <c r="K1115" i="15"/>
  <c r="U1114" i="15"/>
  <c r="T1114" i="15"/>
  <c r="S1114" i="15"/>
  <c r="R1114" i="15"/>
  <c r="Q1114" i="15"/>
  <c r="P1114" i="15"/>
  <c r="O1114" i="15"/>
  <c r="N1114" i="15"/>
  <c r="M1114" i="15"/>
  <c r="L1114" i="15"/>
  <c r="K1114" i="15"/>
  <c r="U1113" i="15"/>
  <c r="T1113" i="15"/>
  <c r="S1113" i="15"/>
  <c r="R1113" i="15"/>
  <c r="Q1113" i="15"/>
  <c r="P1113" i="15"/>
  <c r="O1113" i="15"/>
  <c r="N1113" i="15"/>
  <c r="M1113" i="15"/>
  <c r="L1113" i="15"/>
  <c r="K1113" i="15"/>
  <c r="U1112" i="15"/>
  <c r="T1112" i="15"/>
  <c r="S1112" i="15"/>
  <c r="R1112" i="15"/>
  <c r="Q1112" i="15"/>
  <c r="P1112" i="15"/>
  <c r="O1112" i="15"/>
  <c r="N1112" i="15"/>
  <c r="M1112" i="15"/>
  <c r="L1112" i="15"/>
  <c r="K1112" i="15"/>
  <c r="U1111" i="15"/>
  <c r="T1111" i="15"/>
  <c r="S1111" i="15"/>
  <c r="R1111" i="15"/>
  <c r="Q1111" i="15"/>
  <c r="P1111" i="15"/>
  <c r="O1111" i="15"/>
  <c r="N1111" i="15"/>
  <c r="M1111" i="15"/>
  <c r="L1111" i="15"/>
  <c r="K1111" i="15"/>
  <c r="U1110" i="15"/>
  <c r="T1110" i="15"/>
  <c r="S1110" i="15"/>
  <c r="R1110" i="15"/>
  <c r="Q1110" i="15"/>
  <c r="P1110" i="15"/>
  <c r="O1110" i="15"/>
  <c r="N1110" i="15"/>
  <c r="M1110" i="15"/>
  <c r="L1110" i="15"/>
  <c r="K1110" i="15"/>
  <c r="U1109" i="15"/>
  <c r="T1109" i="15"/>
  <c r="S1109" i="15"/>
  <c r="R1109" i="15"/>
  <c r="Q1109" i="15"/>
  <c r="P1109" i="15"/>
  <c r="O1109" i="15"/>
  <c r="N1109" i="15"/>
  <c r="M1109" i="15"/>
  <c r="L1109" i="15"/>
  <c r="K1109" i="15"/>
  <c r="U1108" i="15"/>
  <c r="T1108" i="15"/>
  <c r="S1108" i="15"/>
  <c r="R1108" i="15"/>
  <c r="Q1108" i="15"/>
  <c r="P1108" i="15"/>
  <c r="O1108" i="15"/>
  <c r="N1108" i="15"/>
  <c r="M1108" i="15"/>
  <c r="L1108" i="15"/>
  <c r="K1108" i="15"/>
  <c r="U1107" i="15"/>
  <c r="T1107" i="15"/>
  <c r="S1107" i="15"/>
  <c r="R1107" i="15"/>
  <c r="Q1107" i="15"/>
  <c r="P1107" i="15"/>
  <c r="O1107" i="15"/>
  <c r="N1107" i="15"/>
  <c r="M1107" i="15"/>
  <c r="L1107" i="15"/>
  <c r="K1107" i="15"/>
  <c r="U1106" i="15"/>
  <c r="T1106" i="15"/>
  <c r="S1106" i="15"/>
  <c r="R1106" i="15"/>
  <c r="Q1106" i="15"/>
  <c r="P1106" i="15"/>
  <c r="O1106" i="15"/>
  <c r="N1106" i="15"/>
  <c r="M1106" i="15"/>
  <c r="L1106" i="15"/>
  <c r="K1106" i="15"/>
  <c r="U1105" i="15"/>
  <c r="T1105" i="15"/>
  <c r="S1105" i="15"/>
  <c r="R1105" i="15"/>
  <c r="Q1105" i="15"/>
  <c r="P1105" i="15"/>
  <c r="O1105" i="15"/>
  <c r="N1105" i="15"/>
  <c r="M1105" i="15"/>
  <c r="L1105" i="15"/>
  <c r="K1105" i="15"/>
  <c r="U1104" i="15"/>
  <c r="T1104" i="15"/>
  <c r="S1104" i="15"/>
  <c r="R1104" i="15"/>
  <c r="Q1104" i="15"/>
  <c r="P1104" i="15"/>
  <c r="O1104" i="15"/>
  <c r="N1104" i="15"/>
  <c r="M1104" i="15"/>
  <c r="L1104" i="15"/>
  <c r="K1104" i="15"/>
  <c r="U1103" i="15"/>
  <c r="T1103" i="15"/>
  <c r="S1103" i="15"/>
  <c r="R1103" i="15"/>
  <c r="Q1103" i="15"/>
  <c r="P1103" i="15"/>
  <c r="O1103" i="15"/>
  <c r="N1103" i="15"/>
  <c r="M1103" i="15"/>
  <c r="L1103" i="15"/>
  <c r="K1103" i="15"/>
  <c r="U1102" i="15"/>
  <c r="T1102" i="15"/>
  <c r="S1102" i="15"/>
  <c r="R1102" i="15"/>
  <c r="Q1102" i="15"/>
  <c r="P1102" i="15"/>
  <c r="O1102" i="15"/>
  <c r="N1102" i="15"/>
  <c r="M1102" i="15"/>
  <c r="L1102" i="15"/>
  <c r="K1102" i="15"/>
  <c r="U1101" i="15"/>
  <c r="T1101" i="15"/>
  <c r="S1101" i="15"/>
  <c r="R1101" i="15"/>
  <c r="Q1101" i="15"/>
  <c r="P1101" i="15"/>
  <c r="O1101" i="15"/>
  <c r="N1101" i="15"/>
  <c r="M1101" i="15"/>
  <c r="L1101" i="15"/>
  <c r="K1101" i="15"/>
  <c r="U1100" i="15"/>
  <c r="T1100" i="15"/>
  <c r="S1100" i="15"/>
  <c r="R1100" i="15"/>
  <c r="Q1100" i="15"/>
  <c r="P1100" i="15"/>
  <c r="O1100" i="15"/>
  <c r="N1100" i="15"/>
  <c r="M1100" i="15"/>
  <c r="L1100" i="15"/>
  <c r="K1100" i="15"/>
  <c r="U1099" i="15"/>
  <c r="T1099" i="15"/>
  <c r="S1099" i="15"/>
  <c r="R1099" i="15"/>
  <c r="Q1099" i="15"/>
  <c r="P1099" i="15"/>
  <c r="O1099" i="15"/>
  <c r="N1099" i="15"/>
  <c r="M1099" i="15"/>
  <c r="L1099" i="15"/>
  <c r="K1099" i="15"/>
  <c r="U1098" i="15"/>
  <c r="T1098" i="15"/>
  <c r="S1098" i="15"/>
  <c r="R1098" i="15"/>
  <c r="Q1098" i="15"/>
  <c r="P1098" i="15"/>
  <c r="O1098" i="15"/>
  <c r="N1098" i="15"/>
  <c r="M1098" i="15"/>
  <c r="L1098" i="15"/>
  <c r="K1098" i="15"/>
  <c r="U1097" i="15"/>
  <c r="T1097" i="15"/>
  <c r="S1097" i="15"/>
  <c r="R1097" i="15"/>
  <c r="Q1097" i="15"/>
  <c r="P1097" i="15"/>
  <c r="O1097" i="15"/>
  <c r="N1097" i="15"/>
  <c r="M1097" i="15"/>
  <c r="L1097" i="15"/>
  <c r="K1097" i="15"/>
  <c r="U1096" i="15"/>
  <c r="T1096" i="15"/>
  <c r="S1096" i="15"/>
  <c r="R1096" i="15"/>
  <c r="Q1096" i="15"/>
  <c r="P1096" i="15"/>
  <c r="O1096" i="15"/>
  <c r="N1096" i="15"/>
  <c r="M1096" i="15"/>
  <c r="L1096" i="15"/>
  <c r="K1096" i="15"/>
  <c r="U1095" i="15"/>
  <c r="T1095" i="15"/>
  <c r="S1095" i="15"/>
  <c r="R1095" i="15"/>
  <c r="Q1095" i="15"/>
  <c r="P1095" i="15"/>
  <c r="O1095" i="15"/>
  <c r="N1095" i="15"/>
  <c r="M1095" i="15"/>
  <c r="L1095" i="15"/>
  <c r="K1095" i="15"/>
  <c r="U1094" i="15"/>
  <c r="T1094" i="15"/>
  <c r="S1094" i="15"/>
  <c r="R1094" i="15"/>
  <c r="Q1094" i="15"/>
  <c r="P1094" i="15"/>
  <c r="O1094" i="15"/>
  <c r="N1094" i="15"/>
  <c r="M1094" i="15"/>
  <c r="L1094" i="15"/>
  <c r="K1094" i="15"/>
  <c r="U1093" i="15"/>
  <c r="T1093" i="15"/>
  <c r="S1093" i="15"/>
  <c r="R1093" i="15"/>
  <c r="Q1093" i="15"/>
  <c r="P1093" i="15"/>
  <c r="O1093" i="15"/>
  <c r="N1093" i="15"/>
  <c r="M1093" i="15"/>
  <c r="L1093" i="15"/>
  <c r="K1093" i="15"/>
  <c r="U1092" i="15"/>
  <c r="T1092" i="15"/>
  <c r="S1092" i="15"/>
  <c r="R1092" i="15"/>
  <c r="Q1092" i="15"/>
  <c r="P1092" i="15"/>
  <c r="O1092" i="15"/>
  <c r="N1092" i="15"/>
  <c r="M1092" i="15"/>
  <c r="L1092" i="15"/>
  <c r="K1092" i="15"/>
  <c r="U1091" i="15"/>
  <c r="T1091" i="15"/>
  <c r="S1091" i="15"/>
  <c r="R1091" i="15"/>
  <c r="Q1091" i="15"/>
  <c r="P1091" i="15"/>
  <c r="O1091" i="15"/>
  <c r="N1091" i="15"/>
  <c r="M1091" i="15"/>
  <c r="L1091" i="15"/>
  <c r="K1091" i="15"/>
  <c r="U1090" i="15"/>
  <c r="T1090" i="15"/>
  <c r="S1090" i="15"/>
  <c r="R1090" i="15"/>
  <c r="Q1090" i="15"/>
  <c r="P1090" i="15"/>
  <c r="O1090" i="15"/>
  <c r="N1090" i="15"/>
  <c r="M1090" i="15"/>
  <c r="L1090" i="15"/>
  <c r="K1090" i="15"/>
  <c r="U1089" i="15"/>
  <c r="T1089" i="15"/>
  <c r="S1089" i="15"/>
  <c r="R1089" i="15"/>
  <c r="Q1089" i="15"/>
  <c r="P1089" i="15"/>
  <c r="O1089" i="15"/>
  <c r="N1089" i="15"/>
  <c r="M1089" i="15"/>
  <c r="L1089" i="15"/>
  <c r="K1089" i="15"/>
  <c r="U1088" i="15"/>
  <c r="T1088" i="15"/>
  <c r="S1088" i="15"/>
  <c r="R1088" i="15"/>
  <c r="Q1088" i="15"/>
  <c r="P1088" i="15"/>
  <c r="O1088" i="15"/>
  <c r="N1088" i="15"/>
  <c r="M1088" i="15"/>
  <c r="L1088" i="15"/>
  <c r="K1088" i="15"/>
  <c r="U1087" i="15"/>
  <c r="T1087" i="15"/>
  <c r="S1087" i="15"/>
  <c r="R1087" i="15"/>
  <c r="Q1087" i="15"/>
  <c r="P1087" i="15"/>
  <c r="O1087" i="15"/>
  <c r="N1087" i="15"/>
  <c r="M1087" i="15"/>
  <c r="L1087" i="15"/>
  <c r="K1087" i="15"/>
  <c r="U1086" i="15"/>
  <c r="T1086" i="15"/>
  <c r="S1086" i="15"/>
  <c r="R1086" i="15"/>
  <c r="Q1086" i="15"/>
  <c r="P1086" i="15"/>
  <c r="O1086" i="15"/>
  <c r="N1086" i="15"/>
  <c r="M1086" i="15"/>
  <c r="L1086" i="15"/>
  <c r="K1086" i="15"/>
  <c r="U1085" i="15"/>
  <c r="T1085" i="15"/>
  <c r="S1085" i="15"/>
  <c r="R1085" i="15"/>
  <c r="Q1085" i="15"/>
  <c r="P1085" i="15"/>
  <c r="O1085" i="15"/>
  <c r="N1085" i="15"/>
  <c r="M1085" i="15"/>
  <c r="L1085" i="15"/>
  <c r="K1085" i="15"/>
  <c r="U1084" i="15"/>
  <c r="T1084" i="15"/>
  <c r="S1084" i="15"/>
  <c r="R1084" i="15"/>
  <c r="Q1084" i="15"/>
  <c r="P1084" i="15"/>
  <c r="O1084" i="15"/>
  <c r="N1084" i="15"/>
  <c r="M1084" i="15"/>
  <c r="L1084" i="15"/>
  <c r="K1084" i="15"/>
  <c r="U1083" i="15"/>
  <c r="T1083" i="15"/>
  <c r="S1083" i="15"/>
  <c r="R1083" i="15"/>
  <c r="Q1083" i="15"/>
  <c r="P1083" i="15"/>
  <c r="O1083" i="15"/>
  <c r="N1083" i="15"/>
  <c r="M1083" i="15"/>
  <c r="L1083" i="15"/>
  <c r="K1083" i="15"/>
  <c r="U1082" i="15"/>
  <c r="T1082" i="15"/>
  <c r="S1082" i="15"/>
  <c r="R1082" i="15"/>
  <c r="Q1082" i="15"/>
  <c r="P1082" i="15"/>
  <c r="O1082" i="15"/>
  <c r="N1082" i="15"/>
  <c r="M1082" i="15"/>
  <c r="L1082" i="15"/>
  <c r="K1082" i="15"/>
  <c r="U1081" i="15"/>
  <c r="T1081" i="15"/>
  <c r="S1081" i="15"/>
  <c r="R1081" i="15"/>
  <c r="Q1081" i="15"/>
  <c r="P1081" i="15"/>
  <c r="O1081" i="15"/>
  <c r="N1081" i="15"/>
  <c r="M1081" i="15"/>
  <c r="L1081" i="15"/>
  <c r="K1081" i="15"/>
  <c r="U1080" i="15"/>
  <c r="T1080" i="15"/>
  <c r="S1080" i="15"/>
  <c r="R1080" i="15"/>
  <c r="Q1080" i="15"/>
  <c r="P1080" i="15"/>
  <c r="O1080" i="15"/>
  <c r="N1080" i="15"/>
  <c r="M1080" i="15"/>
  <c r="L1080" i="15"/>
  <c r="K1080" i="15"/>
  <c r="U1079" i="15"/>
  <c r="T1079" i="15"/>
  <c r="S1079" i="15"/>
  <c r="R1079" i="15"/>
  <c r="Q1079" i="15"/>
  <c r="P1079" i="15"/>
  <c r="O1079" i="15"/>
  <c r="N1079" i="15"/>
  <c r="M1079" i="15"/>
  <c r="L1079" i="15"/>
  <c r="K1079" i="15"/>
  <c r="U1078" i="15"/>
  <c r="T1078" i="15"/>
  <c r="S1078" i="15"/>
  <c r="R1078" i="15"/>
  <c r="Q1078" i="15"/>
  <c r="P1078" i="15"/>
  <c r="O1078" i="15"/>
  <c r="N1078" i="15"/>
  <c r="M1078" i="15"/>
  <c r="L1078" i="15"/>
  <c r="K1078" i="15"/>
  <c r="U1077" i="15"/>
  <c r="T1077" i="15"/>
  <c r="S1077" i="15"/>
  <c r="R1077" i="15"/>
  <c r="Q1077" i="15"/>
  <c r="P1077" i="15"/>
  <c r="O1077" i="15"/>
  <c r="N1077" i="15"/>
  <c r="M1077" i="15"/>
  <c r="L1077" i="15"/>
  <c r="K1077" i="15"/>
  <c r="U1076" i="15"/>
  <c r="T1076" i="15"/>
  <c r="S1076" i="15"/>
  <c r="R1076" i="15"/>
  <c r="Q1076" i="15"/>
  <c r="P1076" i="15"/>
  <c r="O1076" i="15"/>
  <c r="N1076" i="15"/>
  <c r="M1076" i="15"/>
  <c r="L1076" i="15"/>
  <c r="K1076" i="15"/>
  <c r="U1075" i="15"/>
  <c r="T1075" i="15"/>
  <c r="S1075" i="15"/>
  <c r="R1075" i="15"/>
  <c r="Q1075" i="15"/>
  <c r="P1075" i="15"/>
  <c r="O1075" i="15"/>
  <c r="N1075" i="15"/>
  <c r="M1075" i="15"/>
  <c r="L1075" i="15"/>
  <c r="K1075" i="15"/>
  <c r="U1074" i="15"/>
  <c r="T1074" i="15"/>
  <c r="S1074" i="15"/>
  <c r="R1074" i="15"/>
  <c r="Q1074" i="15"/>
  <c r="P1074" i="15"/>
  <c r="O1074" i="15"/>
  <c r="N1074" i="15"/>
  <c r="M1074" i="15"/>
  <c r="L1074" i="15"/>
  <c r="K1074" i="15"/>
  <c r="U1073" i="15"/>
  <c r="T1073" i="15"/>
  <c r="S1073" i="15"/>
  <c r="R1073" i="15"/>
  <c r="Q1073" i="15"/>
  <c r="P1073" i="15"/>
  <c r="O1073" i="15"/>
  <c r="N1073" i="15"/>
  <c r="M1073" i="15"/>
  <c r="L1073" i="15"/>
  <c r="K1073" i="15"/>
  <c r="U1072" i="15"/>
  <c r="T1072" i="15"/>
  <c r="S1072" i="15"/>
  <c r="R1072" i="15"/>
  <c r="Q1072" i="15"/>
  <c r="P1072" i="15"/>
  <c r="O1072" i="15"/>
  <c r="N1072" i="15"/>
  <c r="M1072" i="15"/>
  <c r="L1072" i="15"/>
  <c r="K1072" i="15"/>
  <c r="U1071" i="15"/>
  <c r="T1071" i="15"/>
  <c r="S1071" i="15"/>
  <c r="R1071" i="15"/>
  <c r="Q1071" i="15"/>
  <c r="P1071" i="15"/>
  <c r="O1071" i="15"/>
  <c r="N1071" i="15"/>
  <c r="M1071" i="15"/>
  <c r="L1071" i="15"/>
  <c r="K1071" i="15"/>
  <c r="U1070" i="15"/>
  <c r="T1070" i="15"/>
  <c r="S1070" i="15"/>
  <c r="R1070" i="15"/>
  <c r="Q1070" i="15"/>
  <c r="P1070" i="15"/>
  <c r="O1070" i="15"/>
  <c r="N1070" i="15"/>
  <c r="M1070" i="15"/>
  <c r="L1070" i="15"/>
  <c r="K1070" i="15"/>
  <c r="U1069" i="15"/>
  <c r="T1069" i="15"/>
  <c r="S1069" i="15"/>
  <c r="R1069" i="15"/>
  <c r="Q1069" i="15"/>
  <c r="P1069" i="15"/>
  <c r="O1069" i="15"/>
  <c r="N1069" i="15"/>
  <c r="M1069" i="15"/>
  <c r="L1069" i="15"/>
  <c r="K1069" i="15"/>
  <c r="U1068" i="15"/>
  <c r="T1068" i="15"/>
  <c r="S1068" i="15"/>
  <c r="R1068" i="15"/>
  <c r="Q1068" i="15"/>
  <c r="P1068" i="15"/>
  <c r="O1068" i="15"/>
  <c r="N1068" i="15"/>
  <c r="M1068" i="15"/>
  <c r="L1068" i="15"/>
  <c r="K1068" i="15"/>
  <c r="U1067" i="15"/>
  <c r="T1067" i="15"/>
  <c r="S1067" i="15"/>
  <c r="R1067" i="15"/>
  <c r="Q1067" i="15"/>
  <c r="P1067" i="15"/>
  <c r="O1067" i="15"/>
  <c r="N1067" i="15"/>
  <c r="M1067" i="15"/>
  <c r="L1067" i="15"/>
  <c r="K1067" i="15"/>
  <c r="U1066" i="15"/>
  <c r="T1066" i="15"/>
  <c r="S1066" i="15"/>
  <c r="R1066" i="15"/>
  <c r="Q1066" i="15"/>
  <c r="P1066" i="15"/>
  <c r="O1066" i="15"/>
  <c r="N1066" i="15"/>
  <c r="M1066" i="15"/>
  <c r="L1066" i="15"/>
  <c r="K1066" i="15"/>
  <c r="U1065" i="15"/>
  <c r="T1065" i="15"/>
  <c r="S1065" i="15"/>
  <c r="R1065" i="15"/>
  <c r="Q1065" i="15"/>
  <c r="P1065" i="15"/>
  <c r="O1065" i="15"/>
  <c r="N1065" i="15"/>
  <c r="M1065" i="15"/>
  <c r="L1065" i="15"/>
  <c r="K1065" i="15"/>
  <c r="U1064" i="15"/>
  <c r="T1064" i="15"/>
  <c r="S1064" i="15"/>
  <c r="R1064" i="15"/>
  <c r="Q1064" i="15"/>
  <c r="P1064" i="15"/>
  <c r="O1064" i="15"/>
  <c r="N1064" i="15"/>
  <c r="M1064" i="15"/>
  <c r="L1064" i="15"/>
  <c r="K1064" i="15"/>
  <c r="U1063" i="15"/>
  <c r="T1063" i="15"/>
  <c r="S1063" i="15"/>
  <c r="R1063" i="15"/>
  <c r="Q1063" i="15"/>
  <c r="P1063" i="15"/>
  <c r="O1063" i="15"/>
  <c r="N1063" i="15"/>
  <c r="M1063" i="15"/>
  <c r="L1063" i="15"/>
  <c r="K1063" i="15"/>
  <c r="U1062" i="15"/>
  <c r="T1062" i="15"/>
  <c r="S1062" i="15"/>
  <c r="R1062" i="15"/>
  <c r="Q1062" i="15"/>
  <c r="P1062" i="15"/>
  <c r="O1062" i="15"/>
  <c r="N1062" i="15"/>
  <c r="M1062" i="15"/>
  <c r="L1062" i="15"/>
  <c r="K1062" i="15"/>
  <c r="U1061" i="15"/>
  <c r="T1061" i="15"/>
  <c r="S1061" i="15"/>
  <c r="R1061" i="15"/>
  <c r="Q1061" i="15"/>
  <c r="P1061" i="15"/>
  <c r="O1061" i="15"/>
  <c r="N1061" i="15"/>
  <c r="M1061" i="15"/>
  <c r="L1061" i="15"/>
  <c r="K1061" i="15"/>
  <c r="U1060" i="15"/>
  <c r="T1060" i="15"/>
  <c r="S1060" i="15"/>
  <c r="R1060" i="15"/>
  <c r="Q1060" i="15"/>
  <c r="P1060" i="15"/>
  <c r="O1060" i="15"/>
  <c r="N1060" i="15"/>
  <c r="M1060" i="15"/>
  <c r="L1060" i="15"/>
  <c r="K1060" i="15"/>
  <c r="U1059" i="15"/>
  <c r="T1059" i="15"/>
  <c r="S1059" i="15"/>
  <c r="R1059" i="15"/>
  <c r="Q1059" i="15"/>
  <c r="P1059" i="15"/>
  <c r="O1059" i="15"/>
  <c r="N1059" i="15"/>
  <c r="M1059" i="15"/>
  <c r="L1059" i="15"/>
  <c r="K1059" i="15"/>
  <c r="U1058" i="15"/>
  <c r="T1058" i="15"/>
  <c r="S1058" i="15"/>
  <c r="R1058" i="15"/>
  <c r="Q1058" i="15"/>
  <c r="P1058" i="15"/>
  <c r="O1058" i="15"/>
  <c r="N1058" i="15"/>
  <c r="M1058" i="15"/>
  <c r="L1058" i="15"/>
  <c r="K1058" i="15"/>
  <c r="U1057" i="15"/>
  <c r="T1057" i="15"/>
  <c r="S1057" i="15"/>
  <c r="R1057" i="15"/>
  <c r="Q1057" i="15"/>
  <c r="P1057" i="15"/>
  <c r="O1057" i="15"/>
  <c r="N1057" i="15"/>
  <c r="M1057" i="15"/>
  <c r="L1057" i="15"/>
  <c r="K1057" i="15"/>
  <c r="U1056" i="15"/>
  <c r="T1056" i="15"/>
  <c r="S1056" i="15"/>
  <c r="R1056" i="15"/>
  <c r="Q1056" i="15"/>
  <c r="P1056" i="15"/>
  <c r="O1056" i="15"/>
  <c r="N1056" i="15"/>
  <c r="M1056" i="15"/>
  <c r="L1056" i="15"/>
  <c r="K1056" i="15"/>
  <c r="U1055" i="15"/>
  <c r="T1055" i="15"/>
  <c r="S1055" i="15"/>
  <c r="R1055" i="15"/>
  <c r="Q1055" i="15"/>
  <c r="P1055" i="15"/>
  <c r="O1055" i="15"/>
  <c r="N1055" i="15"/>
  <c r="M1055" i="15"/>
  <c r="L1055" i="15"/>
  <c r="K1055" i="15"/>
  <c r="U1054" i="15"/>
  <c r="T1054" i="15"/>
  <c r="S1054" i="15"/>
  <c r="R1054" i="15"/>
  <c r="Q1054" i="15"/>
  <c r="P1054" i="15"/>
  <c r="O1054" i="15"/>
  <c r="N1054" i="15"/>
  <c r="M1054" i="15"/>
  <c r="L1054" i="15"/>
  <c r="K1054" i="15"/>
  <c r="U1053" i="15"/>
  <c r="T1053" i="15"/>
  <c r="S1053" i="15"/>
  <c r="R1053" i="15"/>
  <c r="Q1053" i="15"/>
  <c r="P1053" i="15"/>
  <c r="O1053" i="15"/>
  <c r="N1053" i="15"/>
  <c r="M1053" i="15"/>
  <c r="L1053" i="15"/>
  <c r="K1053" i="15"/>
  <c r="U1052" i="15"/>
  <c r="T1052" i="15"/>
  <c r="S1052" i="15"/>
  <c r="R1052" i="15"/>
  <c r="Q1052" i="15"/>
  <c r="P1052" i="15"/>
  <c r="O1052" i="15"/>
  <c r="N1052" i="15"/>
  <c r="M1052" i="15"/>
  <c r="L1052" i="15"/>
  <c r="K1052" i="15"/>
  <c r="U1051" i="15"/>
  <c r="T1051" i="15"/>
  <c r="S1051" i="15"/>
  <c r="R1051" i="15"/>
  <c r="Q1051" i="15"/>
  <c r="P1051" i="15"/>
  <c r="O1051" i="15"/>
  <c r="N1051" i="15"/>
  <c r="M1051" i="15"/>
  <c r="L1051" i="15"/>
  <c r="K1051" i="15"/>
  <c r="U1050" i="15"/>
  <c r="T1050" i="15"/>
  <c r="S1050" i="15"/>
  <c r="R1050" i="15"/>
  <c r="Q1050" i="15"/>
  <c r="P1050" i="15"/>
  <c r="O1050" i="15"/>
  <c r="N1050" i="15"/>
  <c r="M1050" i="15"/>
  <c r="L1050" i="15"/>
  <c r="K1050" i="15"/>
  <c r="U1049" i="15"/>
  <c r="T1049" i="15"/>
  <c r="S1049" i="15"/>
  <c r="R1049" i="15"/>
  <c r="Q1049" i="15"/>
  <c r="P1049" i="15"/>
  <c r="O1049" i="15"/>
  <c r="N1049" i="15"/>
  <c r="M1049" i="15"/>
  <c r="L1049" i="15"/>
  <c r="K1049" i="15"/>
  <c r="U1048" i="15"/>
  <c r="T1048" i="15"/>
  <c r="S1048" i="15"/>
  <c r="R1048" i="15"/>
  <c r="Q1048" i="15"/>
  <c r="P1048" i="15"/>
  <c r="O1048" i="15"/>
  <c r="N1048" i="15"/>
  <c r="M1048" i="15"/>
  <c r="L1048" i="15"/>
  <c r="K1048" i="15"/>
  <c r="U1047" i="15"/>
  <c r="T1047" i="15"/>
  <c r="S1047" i="15"/>
  <c r="R1047" i="15"/>
  <c r="Q1047" i="15"/>
  <c r="P1047" i="15"/>
  <c r="O1047" i="15"/>
  <c r="N1047" i="15"/>
  <c r="M1047" i="15"/>
  <c r="L1047" i="15"/>
  <c r="K1047" i="15"/>
  <c r="U1046" i="15"/>
  <c r="T1046" i="15"/>
  <c r="S1046" i="15"/>
  <c r="R1046" i="15"/>
  <c r="Q1046" i="15"/>
  <c r="P1046" i="15"/>
  <c r="O1046" i="15"/>
  <c r="N1046" i="15"/>
  <c r="M1046" i="15"/>
  <c r="L1046" i="15"/>
  <c r="K1046" i="15"/>
  <c r="U1045" i="15"/>
  <c r="T1045" i="15"/>
  <c r="S1045" i="15"/>
  <c r="R1045" i="15"/>
  <c r="Q1045" i="15"/>
  <c r="P1045" i="15"/>
  <c r="O1045" i="15"/>
  <c r="N1045" i="15"/>
  <c r="M1045" i="15"/>
  <c r="L1045" i="15"/>
  <c r="K1045" i="15"/>
  <c r="U1044" i="15"/>
  <c r="T1044" i="15"/>
  <c r="S1044" i="15"/>
  <c r="R1044" i="15"/>
  <c r="Q1044" i="15"/>
  <c r="P1044" i="15"/>
  <c r="O1044" i="15"/>
  <c r="N1044" i="15"/>
  <c r="M1044" i="15"/>
  <c r="L1044" i="15"/>
  <c r="K1044" i="15"/>
  <c r="U1043" i="15"/>
  <c r="T1043" i="15"/>
  <c r="S1043" i="15"/>
  <c r="R1043" i="15"/>
  <c r="Q1043" i="15"/>
  <c r="P1043" i="15"/>
  <c r="O1043" i="15"/>
  <c r="N1043" i="15"/>
  <c r="M1043" i="15"/>
  <c r="L1043" i="15"/>
  <c r="K1043" i="15"/>
  <c r="U1042" i="15"/>
  <c r="T1042" i="15"/>
  <c r="S1042" i="15"/>
  <c r="R1042" i="15"/>
  <c r="Q1042" i="15"/>
  <c r="P1042" i="15"/>
  <c r="O1042" i="15"/>
  <c r="N1042" i="15"/>
  <c r="M1042" i="15"/>
  <c r="L1042" i="15"/>
  <c r="K1042" i="15"/>
  <c r="U1041" i="15"/>
  <c r="T1041" i="15"/>
  <c r="S1041" i="15"/>
  <c r="R1041" i="15"/>
  <c r="Q1041" i="15"/>
  <c r="P1041" i="15"/>
  <c r="O1041" i="15"/>
  <c r="N1041" i="15"/>
  <c r="M1041" i="15"/>
  <c r="L1041" i="15"/>
  <c r="K1041" i="15"/>
  <c r="U1040" i="15"/>
  <c r="T1040" i="15"/>
  <c r="S1040" i="15"/>
  <c r="R1040" i="15"/>
  <c r="Q1040" i="15"/>
  <c r="P1040" i="15"/>
  <c r="O1040" i="15"/>
  <c r="N1040" i="15"/>
  <c r="M1040" i="15"/>
  <c r="L1040" i="15"/>
  <c r="K1040" i="15"/>
  <c r="U1039" i="15"/>
  <c r="T1039" i="15"/>
  <c r="S1039" i="15"/>
  <c r="R1039" i="15"/>
  <c r="Q1039" i="15"/>
  <c r="P1039" i="15"/>
  <c r="O1039" i="15"/>
  <c r="N1039" i="15"/>
  <c r="M1039" i="15"/>
  <c r="L1039" i="15"/>
  <c r="K1039" i="15"/>
  <c r="U1038" i="15"/>
  <c r="T1038" i="15"/>
  <c r="S1038" i="15"/>
  <c r="R1038" i="15"/>
  <c r="Q1038" i="15"/>
  <c r="P1038" i="15"/>
  <c r="O1038" i="15"/>
  <c r="N1038" i="15"/>
  <c r="M1038" i="15"/>
  <c r="L1038" i="15"/>
  <c r="K1038" i="15"/>
  <c r="U1037" i="15"/>
  <c r="T1037" i="15"/>
  <c r="S1037" i="15"/>
  <c r="R1037" i="15"/>
  <c r="Q1037" i="15"/>
  <c r="P1037" i="15"/>
  <c r="O1037" i="15"/>
  <c r="N1037" i="15"/>
  <c r="M1037" i="15"/>
  <c r="L1037" i="15"/>
  <c r="K1037" i="15"/>
  <c r="U1036" i="15"/>
  <c r="T1036" i="15"/>
  <c r="S1036" i="15"/>
  <c r="R1036" i="15"/>
  <c r="Q1036" i="15"/>
  <c r="P1036" i="15"/>
  <c r="O1036" i="15"/>
  <c r="N1036" i="15"/>
  <c r="M1036" i="15"/>
  <c r="L1036" i="15"/>
  <c r="K1036" i="15"/>
  <c r="U1035" i="15"/>
  <c r="T1035" i="15"/>
  <c r="S1035" i="15"/>
  <c r="R1035" i="15"/>
  <c r="Q1035" i="15"/>
  <c r="P1035" i="15"/>
  <c r="O1035" i="15"/>
  <c r="N1035" i="15"/>
  <c r="M1035" i="15"/>
  <c r="L1035" i="15"/>
  <c r="K1035" i="15"/>
  <c r="U1034" i="15"/>
  <c r="T1034" i="15"/>
  <c r="S1034" i="15"/>
  <c r="R1034" i="15"/>
  <c r="Q1034" i="15"/>
  <c r="P1034" i="15"/>
  <c r="O1034" i="15"/>
  <c r="N1034" i="15"/>
  <c r="M1034" i="15"/>
  <c r="L1034" i="15"/>
  <c r="K1034" i="15"/>
  <c r="U1033" i="15"/>
  <c r="T1033" i="15"/>
  <c r="S1033" i="15"/>
  <c r="R1033" i="15"/>
  <c r="Q1033" i="15"/>
  <c r="P1033" i="15"/>
  <c r="O1033" i="15"/>
  <c r="N1033" i="15"/>
  <c r="M1033" i="15"/>
  <c r="L1033" i="15"/>
  <c r="K1033" i="15"/>
  <c r="U1032" i="15"/>
  <c r="T1032" i="15"/>
  <c r="S1032" i="15"/>
  <c r="R1032" i="15"/>
  <c r="Q1032" i="15"/>
  <c r="P1032" i="15"/>
  <c r="O1032" i="15"/>
  <c r="N1032" i="15"/>
  <c r="M1032" i="15"/>
  <c r="L1032" i="15"/>
  <c r="K1032" i="15"/>
  <c r="U1031" i="15"/>
  <c r="T1031" i="15"/>
  <c r="S1031" i="15"/>
  <c r="R1031" i="15"/>
  <c r="Q1031" i="15"/>
  <c r="P1031" i="15"/>
  <c r="O1031" i="15"/>
  <c r="N1031" i="15"/>
  <c r="M1031" i="15"/>
  <c r="L1031" i="15"/>
  <c r="K1031" i="15"/>
  <c r="U1030" i="15"/>
  <c r="T1030" i="15"/>
  <c r="S1030" i="15"/>
  <c r="R1030" i="15"/>
  <c r="Q1030" i="15"/>
  <c r="P1030" i="15"/>
  <c r="O1030" i="15"/>
  <c r="N1030" i="15"/>
  <c r="M1030" i="15"/>
  <c r="L1030" i="15"/>
  <c r="K1030" i="15"/>
  <c r="U1029" i="15"/>
  <c r="T1029" i="15"/>
  <c r="S1029" i="15"/>
  <c r="R1029" i="15"/>
  <c r="Q1029" i="15"/>
  <c r="P1029" i="15"/>
  <c r="O1029" i="15"/>
  <c r="N1029" i="15"/>
  <c r="M1029" i="15"/>
  <c r="L1029" i="15"/>
  <c r="K1029" i="15"/>
  <c r="U1028" i="15"/>
  <c r="T1028" i="15"/>
  <c r="S1028" i="15"/>
  <c r="R1028" i="15"/>
  <c r="Q1028" i="15"/>
  <c r="P1028" i="15"/>
  <c r="O1028" i="15"/>
  <c r="N1028" i="15"/>
  <c r="M1028" i="15"/>
  <c r="L1028" i="15"/>
  <c r="K1028" i="15"/>
  <c r="U1027" i="15"/>
  <c r="T1027" i="15"/>
  <c r="S1027" i="15"/>
  <c r="R1027" i="15"/>
  <c r="Q1027" i="15"/>
  <c r="P1027" i="15"/>
  <c r="O1027" i="15"/>
  <c r="N1027" i="15"/>
  <c r="M1027" i="15"/>
  <c r="L1027" i="15"/>
  <c r="K1027" i="15"/>
  <c r="U1026" i="15"/>
  <c r="T1026" i="15"/>
  <c r="S1026" i="15"/>
  <c r="R1026" i="15"/>
  <c r="Q1026" i="15"/>
  <c r="P1026" i="15"/>
  <c r="O1026" i="15"/>
  <c r="N1026" i="15"/>
  <c r="M1026" i="15"/>
  <c r="L1026" i="15"/>
  <c r="K1026" i="15"/>
  <c r="U1025" i="15"/>
  <c r="T1025" i="15"/>
  <c r="S1025" i="15"/>
  <c r="R1025" i="15"/>
  <c r="Q1025" i="15"/>
  <c r="P1025" i="15"/>
  <c r="O1025" i="15"/>
  <c r="N1025" i="15"/>
  <c r="M1025" i="15"/>
  <c r="L1025" i="15"/>
  <c r="K1025" i="15"/>
  <c r="U1024" i="15"/>
  <c r="T1024" i="15"/>
  <c r="S1024" i="15"/>
  <c r="R1024" i="15"/>
  <c r="Q1024" i="15"/>
  <c r="P1024" i="15"/>
  <c r="O1024" i="15"/>
  <c r="N1024" i="15"/>
  <c r="M1024" i="15"/>
  <c r="L1024" i="15"/>
  <c r="K1024" i="15"/>
  <c r="U1023" i="15"/>
  <c r="T1023" i="15"/>
  <c r="S1023" i="15"/>
  <c r="R1023" i="15"/>
  <c r="Q1023" i="15"/>
  <c r="P1023" i="15"/>
  <c r="O1023" i="15"/>
  <c r="N1023" i="15"/>
  <c r="M1023" i="15"/>
  <c r="L1023" i="15"/>
  <c r="K1023" i="15"/>
  <c r="U1022" i="15"/>
  <c r="T1022" i="15"/>
  <c r="S1022" i="15"/>
  <c r="R1022" i="15"/>
  <c r="Q1022" i="15"/>
  <c r="P1022" i="15"/>
  <c r="O1022" i="15"/>
  <c r="N1022" i="15"/>
  <c r="M1022" i="15"/>
  <c r="L1022" i="15"/>
  <c r="K1022" i="15"/>
  <c r="U1021" i="15"/>
  <c r="T1021" i="15"/>
  <c r="S1021" i="15"/>
  <c r="R1021" i="15"/>
  <c r="Q1021" i="15"/>
  <c r="P1021" i="15"/>
  <c r="O1021" i="15"/>
  <c r="N1021" i="15"/>
  <c r="M1021" i="15"/>
  <c r="L1021" i="15"/>
  <c r="K1021" i="15"/>
  <c r="U1020" i="15"/>
  <c r="T1020" i="15"/>
  <c r="S1020" i="15"/>
  <c r="R1020" i="15"/>
  <c r="Q1020" i="15"/>
  <c r="P1020" i="15"/>
  <c r="O1020" i="15"/>
  <c r="N1020" i="15"/>
  <c r="M1020" i="15"/>
  <c r="L1020" i="15"/>
  <c r="K1020" i="15"/>
  <c r="U1019" i="15"/>
  <c r="T1019" i="15"/>
  <c r="S1019" i="15"/>
  <c r="R1019" i="15"/>
  <c r="Q1019" i="15"/>
  <c r="P1019" i="15"/>
  <c r="O1019" i="15"/>
  <c r="N1019" i="15"/>
  <c r="M1019" i="15"/>
  <c r="L1019" i="15"/>
  <c r="K1019" i="15"/>
  <c r="U1018" i="15"/>
  <c r="T1018" i="15"/>
  <c r="S1018" i="15"/>
  <c r="R1018" i="15"/>
  <c r="Q1018" i="15"/>
  <c r="P1018" i="15"/>
  <c r="O1018" i="15"/>
  <c r="N1018" i="15"/>
  <c r="M1018" i="15"/>
  <c r="L1018" i="15"/>
  <c r="K1018" i="15"/>
  <c r="U1017" i="15"/>
  <c r="T1017" i="15"/>
  <c r="S1017" i="15"/>
  <c r="R1017" i="15"/>
  <c r="Q1017" i="15"/>
  <c r="P1017" i="15"/>
  <c r="O1017" i="15"/>
  <c r="N1017" i="15"/>
  <c r="M1017" i="15"/>
  <c r="L1017" i="15"/>
  <c r="K1017" i="15"/>
  <c r="U1016" i="15"/>
  <c r="T1016" i="15"/>
  <c r="S1016" i="15"/>
  <c r="R1016" i="15"/>
  <c r="Q1016" i="15"/>
  <c r="P1016" i="15"/>
  <c r="O1016" i="15"/>
  <c r="N1016" i="15"/>
  <c r="M1016" i="15"/>
  <c r="L1016" i="15"/>
  <c r="K1016" i="15"/>
  <c r="U1015" i="15"/>
  <c r="T1015" i="15"/>
  <c r="S1015" i="15"/>
  <c r="R1015" i="15"/>
  <c r="Q1015" i="15"/>
  <c r="P1015" i="15"/>
  <c r="O1015" i="15"/>
  <c r="N1015" i="15"/>
  <c r="M1015" i="15"/>
  <c r="L1015" i="15"/>
  <c r="K1015" i="15"/>
  <c r="U1014" i="15"/>
  <c r="T1014" i="15"/>
  <c r="S1014" i="15"/>
  <c r="R1014" i="15"/>
  <c r="Q1014" i="15"/>
  <c r="P1014" i="15"/>
  <c r="O1014" i="15"/>
  <c r="N1014" i="15"/>
  <c r="M1014" i="15"/>
  <c r="L1014" i="15"/>
  <c r="K1014" i="15"/>
  <c r="U1013" i="15"/>
  <c r="T1013" i="15"/>
  <c r="S1013" i="15"/>
  <c r="R1013" i="15"/>
  <c r="Q1013" i="15"/>
  <c r="P1013" i="15"/>
  <c r="O1013" i="15"/>
  <c r="N1013" i="15"/>
  <c r="M1013" i="15"/>
  <c r="L1013" i="15"/>
  <c r="K1013" i="15"/>
  <c r="U1012" i="15"/>
  <c r="T1012" i="15"/>
  <c r="S1012" i="15"/>
  <c r="R1012" i="15"/>
  <c r="Q1012" i="15"/>
  <c r="P1012" i="15"/>
  <c r="O1012" i="15"/>
  <c r="N1012" i="15"/>
  <c r="M1012" i="15"/>
  <c r="L1012" i="15"/>
  <c r="K1012" i="15"/>
  <c r="U1011" i="15"/>
  <c r="T1011" i="15"/>
  <c r="S1011" i="15"/>
  <c r="R1011" i="15"/>
  <c r="Q1011" i="15"/>
  <c r="P1011" i="15"/>
  <c r="O1011" i="15"/>
  <c r="N1011" i="15"/>
  <c r="M1011" i="15"/>
  <c r="L1011" i="15"/>
  <c r="K1011" i="15"/>
  <c r="U1010" i="15"/>
  <c r="T1010" i="15"/>
  <c r="S1010" i="15"/>
  <c r="R1010" i="15"/>
  <c r="Q1010" i="15"/>
  <c r="P1010" i="15"/>
  <c r="O1010" i="15"/>
  <c r="N1010" i="15"/>
  <c r="M1010" i="15"/>
  <c r="L1010" i="15"/>
  <c r="K1010" i="15"/>
  <c r="U1009" i="15"/>
  <c r="T1009" i="15"/>
  <c r="S1009" i="15"/>
  <c r="R1009" i="15"/>
  <c r="Q1009" i="15"/>
  <c r="P1009" i="15"/>
  <c r="O1009" i="15"/>
  <c r="N1009" i="15"/>
  <c r="M1009" i="15"/>
  <c r="L1009" i="15"/>
  <c r="K1009" i="15"/>
  <c r="U1008" i="15"/>
  <c r="T1008" i="15"/>
  <c r="S1008" i="15"/>
  <c r="R1008" i="15"/>
  <c r="Q1008" i="15"/>
  <c r="P1008" i="15"/>
  <c r="O1008" i="15"/>
  <c r="N1008" i="15"/>
  <c r="M1008" i="15"/>
  <c r="L1008" i="15"/>
  <c r="K1008" i="15"/>
  <c r="U1007" i="15"/>
  <c r="T1007" i="15"/>
  <c r="S1007" i="15"/>
  <c r="R1007" i="15"/>
  <c r="Q1007" i="15"/>
  <c r="P1007" i="15"/>
  <c r="O1007" i="15"/>
  <c r="N1007" i="15"/>
  <c r="M1007" i="15"/>
  <c r="L1007" i="15"/>
  <c r="K1007" i="15"/>
  <c r="U1006" i="15"/>
  <c r="T1006" i="15"/>
  <c r="S1006" i="15"/>
  <c r="R1006" i="15"/>
  <c r="Q1006" i="15"/>
  <c r="P1006" i="15"/>
  <c r="O1006" i="15"/>
  <c r="N1006" i="15"/>
  <c r="M1006" i="15"/>
  <c r="L1006" i="15"/>
  <c r="K1006" i="15"/>
  <c r="U1005" i="15"/>
  <c r="T1005" i="15"/>
  <c r="S1005" i="15"/>
  <c r="R1005" i="15"/>
  <c r="Q1005" i="15"/>
  <c r="P1005" i="15"/>
  <c r="O1005" i="15"/>
  <c r="N1005" i="15"/>
  <c r="M1005" i="15"/>
  <c r="L1005" i="15"/>
  <c r="K1005" i="15"/>
  <c r="U1004" i="15"/>
  <c r="T1004" i="15"/>
  <c r="S1004" i="15"/>
  <c r="R1004" i="15"/>
  <c r="Q1004" i="15"/>
  <c r="P1004" i="15"/>
  <c r="O1004" i="15"/>
  <c r="N1004" i="15"/>
  <c r="M1004" i="15"/>
  <c r="L1004" i="15"/>
  <c r="K1004" i="15"/>
  <c r="U1003" i="15"/>
  <c r="T1003" i="15"/>
  <c r="S1003" i="15"/>
  <c r="R1003" i="15"/>
  <c r="Q1003" i="15"/>
  <c r="P1003" i="15"/>
  <c r="O1003" i="15"/>
  <c r="N1003" i="15"/>
  <c r="M1003" i="15"/>
  <c r="L1003" i="15"/>
  <c r="K1003" i="15"/>
  <c r="U1002" i="15"/>
  <c r="T1002" i="15"/>
  <c r="S1002" i="15"/>
  <c r="R1002" i="15"/>
  <c r="Q1002" i="15"/>
  <c r="P1002" i="15"/>
  <c r="O1002" i="15"/>
  <c r="N1002" i="15"/>
  <c r="M1002" i="15"/>
  <c r="L1002" i="15"/>
  <c r="K1002" i="15"/>
  <c r="U1001" i="15"/>
  <c r="T1001" i="15"/>
  <c r="S1001" i="15"/>
  <c r="R1001" i="15"/>
  <c r="Q1001" i="15"/>
  <c r="P1001" i="15"/>
  <c r="O1001" i="15"/>
  <c r="N1001" i="15"/>
  <c r="M1001" i="15"/>
  <c r="L1001" i="15"/>
  <c r="K1001" i="15"/>
  <c r="U1000" i="15"/>
  <c r="T1000" i="15"/>
  <c r="S1000" i="15"/>
  <c r="R1000" i="15"/>
  <c r="Q1000" i="15"/>
  <c r="P1000" i="15"/>
  <c r="O1000" i="15"/>
  <c r="N1000" i="15"/>
  <c r="M1000" i="15"/>
  <c r="L1000" i="15"/>
  <c r="K1000" i="15"/>
  <c r="U999" i="15"/>
  <c r="T999" i="15"/>
  <c r="S999" i="15"/>
  <c r="R999" i="15"/>
  <c r="Q999" i="15"/>
  <c r="P999" i="15"/>
  <c r="O999" i="15"/>
  <c r="N999" i="15"/>
  <c r="M999" i="15"/>
  <c r="L999" i="15"/>
  <c r="K999" i="15"/>
  <c r="U998" i="15"/>
  <c r="T998" i="15"/>
  <c r="S998" i="15"/>
  <c r="R998" i="15"/>
  <c r="Q998" i="15"/>
  <c r="P998" i="15"/>
  <c r="O998" i="15"/>
  <c r="N998" i="15"/>
  <c r="M998" i="15"/>
  <c r="L998" i="15"/>
  <c r="K998" i="15"/>
  <c r="U997" i="15"/>
  <c r="T997" i="15"/>
  <c r="S997" i="15"/>
  <c r="R997" i="15"/>
  <c r="Q997" i="15"/>
  <c r="P997" i="15"/>
  <c r="O997" i="15"/>
  <c r="N997" i="15"/>
  <c r="M997" i="15"/>
  <c r="L997" i="15"/>
  <c r="K997" i="15"/>
  <c r="U996" i="15"/>
  <c r="T996" i="15"/>
  <c r="S996" i="15"/>
  <c r="R996" i="15"/>
  <c r="Q996" i="15"/>
  <c r="P996" i="15"/>
  <c r="O996" i="15"/>
  <c r="N996" i="15"/>
  <c r="M996" i="15"/>
  <c r="L996" i="15"/>
  <c r="K996" i="15"/>
  <c r="U995" i="15"/>
  <c r="T995" i="15"/>
  <c r="S995" i="15"/>
  <c r="R995" i="15"/>
  <c r="Q995" i="15"/>
  <c r="P995" i="15"/>
  <c r="O995" i="15"/>
  <c r="N995" i="15"/>
  <c r="M995" i="15"/>
  <c r="L995" i="15"/>
  <c r="K995" i="15"/>
  <c r="U994" i="15"/>
  <c r="T994" i="15"/>
  <c r="S994" i="15"/>
  <c r="R994" i="15"/>
  <c r="Q994" i="15"/>
  <c r="P994" i="15"/>
  <c r="O994" i="15"/>
  <c r="N994" i="15"/>
  <c r="M994" i="15"/>
  <c r="L994" i="15"/>
  <c r="K994" i="15"/>
  <c r="U993" i="15"/>
  <c r="T993" i="15"/>
  <c r="S993" i="15"/>
  <c r="R993" i="15"/>
  <c r="Q993" i="15"/>
  <c r="P993" i="15"/>
  <c r="O993" i="15"/>
  <c r="N993" i="15"/>
  <c r="M993" i="15"/>
  <c r="L993" i="15"/>
  <c r="K993" i="15"/>
  <c r="U992" i="15"/>
  <c r="T992" i="15"/>
  <c r="S992" i="15"/>
  <c r="R992" i="15"/>
  <c r="Q992" i="15"/>
  <c r="P992" i="15"/>
  <c r="O992" i="15"/>
  <c r="N992" i="15"/>
  <c r="M992" i="15"/>
  <c r="L992" i="15"/>
  <c r="K992" i="15"/>
  <c r="U991" i="15"/>
  <c r="T991" i="15"/>
  <c r="S991" i="15"/>
  <c r="R991" i="15"/>
  <c r="Q991" i="15"/>
  <c r="P991" i="15"/>
  <c r="O991" i="15"/>
  <c r="N991" i="15"/>
  <c r="M991" i="15"/>
  <c r="L991" i="15"/>
  <c r="K991" i="15"/>
  <c r="U990" i="15"/>
  <c r="T990" i="15"/>
  <c r="S990" i="15"/>
  <c r="R990" i="15"/>
  <c r="Q990" i="15"/>
  <c r="P990" i="15"/>
  <c r="O990" i="15"/>
  <c r="N990" i="15"/>
  <c r="M990" i="15"/>
  <c r="L990" i="15"/>
  <c r="K990" i="15"/>
  <c r="U989" i="15"/>
  <c r="T989" i="15"/>
  <c r="S989" i="15"/>
  <c r="R989" i="15"/>
  <c r="Q989" i="15"/>
  <c r="P989" i="15"/>
  <c r="O989" i="15"/>
  <c r="N989" i="15"/>
  <c r="M989" i="15"/>
  <c r="L989" i="15"/>
  <c r="K989" i="15"/>
  <c r="U988" i="15"/>
  <c r="T988" i="15"/>
  <c r="S988" i="15"/>
  <c r="R988" i="15"/>
  <c r="Q988" i="15"/>
  <c r="P988" i="15"/>
  <c r="O988" i="15"/>
  <c r="N988" i="15"/>
  <c r="M988" i="15"/>
  <c r="L988" i="15"/>
  <c r="K988" i="15"/>
  <c r="U987" i="15"/>
  <c r="T987" i="15"/>
  <c r="S987" i="15"/>
  <c r="R987" i="15"/>
  <c r="Q987" i="15"/>
  <c r="P987" i="15"/>
  <c r="O987" i="15"/>
  <c r="N987" i="15"/>
  <c r="M987" i="15"/>
  <c r="L987" i="15"/>
  <c r="K987" i="15"/>
  <c r="U986" i="15"/>
  <c r="T986" i="15"/>
  <c r="S986" i="15"/>
  <c r="R986" i="15"/>
  <c r="Q986" i="15"/>
  <c r="P986" i="15"/>
  <c r="O986" i="15"/>
  <c r="N986" i="15"/>
  <c r="M986" i="15"/>
  <c r="L986" i="15"/>
  <c r="K986" i="15"/>
  <c r="U985" i="15"/>
  <c r="T985" i="15"/>
  <c r="S985" i="15"/>
  <c r="R985" i="15"/>
  <c r="Q985" i="15"/>
  <c r="P985" i="15"/>
  <c r="O985" i="15"/>
  <c r="N985" i="15"/>
  <c r="M985" i="15"/>
  <c r="L985" i="15"/>
  <c r="K985" i="15"/>
  <c r="U984" i="15"/>
  <c r="T984" i="15"/>
  <c r="S984" i="15"/>
  <c r="R984" i="15"/>
  <c r="Q984" i="15"/>
  <c r="P984" i="15"/>
  <c r="O984" i="15"/>
  <c r="N984" i="15"/>
  <c r="M984" i="15"/>
  <c r="L984" i="15"/>
  <c r="K984" i="15"/>
  <c r="U983" i="15"/>
  <c r="T983" i="15"/>
  <c r="S983" i="15"/>
  <c r="R983" i="15"/>
  <c r="Q983" i="15"/>
  <c r="P983" i="15"/>
  <c r="O983" i="15"/>
  <c r="N983" i="15"/>
  <c r="M983" i="15"/>
  <c r="L983" i="15"/>
  <c r="K983" i="15"/>
  <c r="U982" i="15"/>
  <c r="T982" i="15"/>
  <c r="S982" i="15"/>
  <c r="R982" i="15"/>
  <c r="Q982" i="15"/>
  <c r="P982" i="15"/>
  <c r="O982" i="15"/>
  <c r="N982" i="15"/>
  <c r="M982" i="15"/>
  <c r="L982" i="15"/>
  <c r="K982" i="15"/>
  <c r="U981" i="15"/>
  <c r="T981" i="15"/>
  <c r="S981" i="15"/>
  <c r="R981" i="15"/>
  <c r="Q981" i="15"/>
  <c r="P981" i="15"/>
  <c r="O981" i="15"/>
  <c r="N981" i="15"/>
  <c r="M981" i="15"/>
  <c r="L981" i="15"/>
  <c r="K981" i="15"/>
  <c r="U980" i="15"/>
  <c r="T980" i="15"/>
  <c r="S980" i="15"/>
  <c r="R980" i="15"/>
  <c r="Q980" i="15"/>
  <c r="P980" i="15"/>
  <c r="O980" i="15"/>
  <c r="N980" i="15"/>
  <c r="M980" i="15"/>
  <c r="L980" i="15"/>
  <c r="K980" i="15"/>
  <c r="U979" i="15"/>
  <c r="T979" i="15"/>
  <c r="S979" i="15"/>
  <c r="R979" i="15"/>
  <c r="Q979" i="15"/>
  <c r="P979" i="15"/>
  <c r="O979" i="15"/>
  <c r="N979" i="15"/>
  <c r="M979" i="15"/>
  <c r="L979" i="15"/>
  <c r="K979" i="15"/>
  <c r="U978" i="15"/>
  <c r="T978" i="15"/>
  <c r="S978" i="15"/>
  <c r="R978" i="15"/>
  <c r="Q978" i="15"/>
  <c r="P978" i="15"/>
  <c r="O978" i="15"/>
  <c r="N978" i="15"/>
  <c r="M978" i="15"/>
  <c r="L978" i="15"/>
  <c r="K978" i="15"/>
  <c r="U977" i="15"/>
  <c r="T977" i="15"/>
  <c r="S977" i="15"/>
  <c r="R977" i="15"/>
  <c r="Q977" i="15"/>
  <c r="P977" i="15"/>
  <c r="O977" i="15"/>
  <c r="N977" i="15"/>
  <c r="M977" i="15"/>
  <c r="L977" i="15"/>
  <c r="K977" i="15"/>
  <c r="U976" i="15"/>
  <c r="T976" i="15"/>
  <c r="S976" i="15"/>
  <c r="R976" i="15"/>
  <c r="Q976" i="15"/>
  <c r="P976" i="15"/>
  <c r="O976" i="15"/>
  <c r="N976" i="15"/>
  <c r="M976" i="15"/>
  <c r="L976" i="15"/>
  <c r="K976" i="15"/>
  <c r="U975" i="15"/>
  <c r="T975" i="15"/>
  <c r="S975" i="15"/>
  <c r="R975" i="15"/>
  <c r="Q975" i="15"/>
  <c r="P975" i="15"/>
  <c r="O975" i="15"/>
  <c r="N975" i="15"/>
  <c r="M975" i="15"/>
  <c r="L975" i="15"/>
  <c r="K975" i="15"/>
  <c r="U974" i="15"/>
  <c r="T974" i="15"/>
  <c r="S974" i="15"/>
  <c r="R974" i="15"/>
  <c r="Q974" i="15"/>
  <c r="P974" i="15"/>
  <c r="O974" i="15"/>
  <c r="N974" i="15"/>
  <c r="M974" i="15"/>
  <c r="L974" i="15"/>
  <c r="K974" i="15"/>
  <c r="U973" i="15"/>
  <c r="T973" i="15"/>
  <c r="S973" i="15"/>
  <c r="R973" i="15"/>
  <c r="Q973" i="15"/>
  <c r="P973" i="15"/>
  <c r="O973" i="15"/>
  <c r="N973" i="15"/>
  <c r="M973" i="15"/>
  <c r="L973" i="15"/>
  <c r="K973" i="15"/>
  <c r="U972" i="15"/>
  <c r="T972" i="15"/>
  <c r="S972" i="15"/>
  <c r="R972" i="15"/>
  <c r="Q972" i="15"/>
  <c r="P972" i="15"/>
  <c r="O972" i="15"/>
  <c r="N972" i="15"/>
  <c r="M972" i="15"/>
  <c r="L972" i="15"/>
  <c r="K972" i="15"/>
  <c r="U971" i="15"/>
  <c r="T971" i="15"/>
  <c r="S971" i="15"/>
  <c r="R971" i="15"/>
  <c r="Q971" i="15"/>
  <c r="P971" i="15"/>
  <c r="O971" i="15"/>
  <c r="N971" i="15"/>
  <c r="M971" i="15"/>
  <c r="L971" i="15"/>
  <c r="K971" i="15"/>
  <c r="U970" i="15"/>
  <c r="T970" i="15"/>
  <c r="S970" i="15"/>
  <c r="R970" i="15"/>
  <c r="Q970" i="15"/>
  <c r="P970" i="15"/>
  <c r="O970" i="15"/>
  <c r="N970" i="15"/>
  <c r="M970" i="15"/>
  <c r="L970" i="15"/>
  <c r="K970" i="15"/>
  <c r="U969" i="15"/>
  <c r="T969" i="15"/>
  <c r="S969" i="15"/>
  <c r="R969" i="15"/>
  <c r="Q969" i="15"/>
  <c r="P969" i="15"/>
  <c r="O969" i="15"/>
  <c r="N969" i="15"/>
  <c r="M969" i="15"/>
  <c r="L969" i="15"/>
  <c r="K969" i="15"/>
  <c r="U968" i="15"/>
  <c r="T968" i="15"/>
  <c r="S968" i="15"/>
  <c r="R968" i="15"/>
  <c r="Q968" i="15"/>
  <c r="P968" i="15"/>
  <c r="O968" i="15"/>
  <c r="N968" i="15"/>
  <c r="M968" i="15"/>
  <c r="L968" i="15"/>
  <c r="K968" i="15"/>
  <c r="U967" i="15"/>
  <c r="T967" i="15"/>
  <c r="S967" i="15"/>
  <c r="R967" i="15"/>
  <c r="Q967" i="15"/>
  <c r="P967" i="15"/>
  <c r="O967" i="15"/>
  <c r="N967" i="15"/>
  <c r="M967" i="15"/>
  <c r="L967" i="15"/>
  <c r="K967" i="15"/>
  <c r="U966" i="15"/>
  <c r="T966" i="15"/>
  <c r="S966" i="15"/>
  <c r="R966" i="15"/>
  <c r="Q966" i="15"/>
  <c r="P966" i="15"/>
  <c r="O966" i="15"/>
  <c r="N966" i="15"/>
  <c r="M966" i="15"/>
  <c r="L966" i="15"/>
  <c r="K966" i="15"/>
  <c r="U965" i="15"/>
  <c r="T965" i="15"/>
  <c r="S965" i="15"/>
  <c r="R965" i="15"/>
  <c r="Q965" i="15"/>
  <c r="P965" i="15"/>
  <c r="O965" i="15"/>
  <c r="N965" i="15"/>
  <c r="M965" i="15"/>
  <c r="L965" i="15"/>
  <c r="K965" i="15"/>
  <c r="U964" i="15"/>
  <c r="T964" i="15"/>
  <c r="S964" i="15"/>
  <c r="R964" i="15"/>
  <c r="Q964" i="15"/>
  <c r="P964" i="15"/>
  <c r="O964" i="15"/>
  <c r="N964" i="15"/>
  <c r="M964" i="15"/>
  <c r="L964" i="15"/>
  <c r="K964" i="15"/>
  <c r="U963" i="15"/>
  <c r="T963" i="15"/>
  <c r="S963" i="15"/>
  <c r="R963" i="15"/>
  <c r="Q963" i="15"/>
  <c r="P963" i="15"/>
  <c r="O963" i="15"/>
  <c r="N963" i="15"/>
  <c r="M963" i="15"/>
  <c r="L963" i="15"/>
  <c r="K963" i="15"/>
  <c r="U962" i="15"/>
  <c r="T962" i="15"/>
  <c r="S962" i="15"/>
  <c r="R962" i="15"/>
  <c r="Q962" i="15"/>
  <c r="P962" i="15"/>
  <c r="O962" i="15"/>
  <c r="N962" i="15"/>
  <c r="M962" i="15"/>
  <c r="L962" i="15"/>
  <c r="K962" i="15"/>
  <c r="U961" i="15"/>
  <c r="T961" i="15"/>
  <c r="S961" i="15"/>
  <c r="R961" i="15"/>
  <c r="Q961" i="15"/>
  <c r="P961" i="15"/>
  <c r="O961" i="15"/>
  <c r="N961" i="15"/>
  <c r="M961" i="15"/>
  <c r="L961" i="15"/>
  <c r="K961" i="15"/>
  <c r="U960" i="15"/>
  <c r="T960" i="15"/>
  <c r="S960" i="15"/>
  <c r="R960" i="15"/>
  <c r="Q960" i="15"/>
  <c r="P960" i="15"/>
  <c r="O960" i="15"/>
  <c r="N960" i="15"/>
  <c r="M960" i="15"/>
  <c r="L960" i="15"/>
  <c r="K960" i="15"/>
  <c r="U959" i="15"/>
  <c r="T959" i="15"/>
  <c r="S959" i="15"/>
  <c r="R959" i="15"/>
  <c r="Q959" i="15"/>
  <c r="P959" i="15"/>
  <c r="O959" i="15"/>
  <c r="N959" i="15"/>
  <c r="M959" i="15"/>
  <c r="L959" i="15"/>
  <c r="K959" i="15"/>
  <c r="U958" i="15"/>
  <c r="T958" i="15"/>
  <c r="S958" i="15"/>
  <c r="R958" i="15"/>
  <c r="Q958" i="15"/>
  <c r="P958" i="15"/>
  <c r="O958" i="15"/>
  <c r="N958" i="15"/>
  <c r="M958" i="15"/>
  <c r="L958" i="15"/>
  <c r="K958" i="15"/>
  <c r="U957" i="15"/>
  <c r="T957" i="15"/>
  <c r="S957" i="15"/>
  <c r="R957" i="15"/>
  <c r="Q957" i="15"/>
  <c r="P957" i="15"/>
  <c r="O957" i="15"/>
  <c r="N957" i="15"/>
  <c r="M957" i="15"/>
  <c r="L957" i="15"/>
  <c r="K957" i="15"/>
  <c r="U956" i="15"/>
  <c r="T956" i="15"/>
  <c r="S956" i="15"/>
  <c r="R956" i="15"/>
  <c r="Q956" i="15"/>
  <c r="P956" i="15"/>
  <c r="O956" i="15"/>
  <c r="N956" i="15"/>
  <c r="M956" i="15"/>
  <c r="L956" i="15"/>
  <c r="K956" i="15"/>
  <c r="U955" i="15"/>
  <c r="T955" i="15"/>
  <c r="S955" i="15"/>
  <c r="R955" i="15"/>
  <c r="Q955" i="15"/>
  <c r="P955" i="15"/>
  <c r="O955" i="15"/>
  <c r="N955" i="15"/>
  <c r="M955" i="15"/>
  <c r="L955" i="15"/>
  <c r="K955" i="15"/>
  <c r="U954" i="15"/>
  <c r="T954" i="15"/>
  <c r="S954" i="15"/>
  <c r="R954" i="15"/>
  <c r="Q954" i="15"/>
  <c r="P954" i="15"/>
  <c r="O954" i="15"/>
  <c r="N954" i="15"/>
  <c r="M954" i="15"/>
  <c r="L954" i="15"/>
  <c r="K954" i="15"/>
  <c r="U953" i="15"/>
  <c r="T953" i="15"/>
  <c r="S953" i="15"/>
  <c r="R953" i="15"/>
  <c r="Q953" i="15"/>
  <c r="P953" i="15"/>
  <c r="O953" i="15"/>
  <c r="N953" i="15"/>
  <c r="M953" i="15"/>
  <c r="L953" i="15"/>
  <c r="K953" i="15"/>
  <c r="U952" i="15"/>
  <c r="T952" i="15"/>
  <c r="S952" i="15"/>
  <c r="R952" i="15"/>
  <c r="Q952" i="15"/>
  <c r="P952" i="15"/>
  <c r="O952" i="15"/>
  <c r="N952" i="15"/>
  <c r="M952" i="15"/>
  <c r="L952" i="15"/>
  <c r="K952" i="15"/>
  <c r="U951" i="15"/>
  <c r="T951" i="15"/>
  <c r="S951" i="15"/>
  <c r="R951" i="15"/>
  <c r="Q951" i="15"/>
  <c r="P951" i="15"/>
  <c r="O951" i="15"/>
  <c r="N951" i="15"/>
  <c r="M951" i="15"/>
  <c r="L951" i="15"/>
  <c r="K951" i="15"/>
  <c r="U950" i="15"/>
  <c r="T950" i="15"/>
  <c r="S950" i="15"/>
  <c r="R950" i="15"/>
  <c r="Q950" i="15"/>
  <c r="P950" i="15"/>
  <c r="O950" i="15"/>
  <c r="N950" i="15"/>
  <c r="M950" i="15"/>
  <c r="L950" i="15"/>
  <c r="K950" i="15"/>
  <c r="U949" i="15"/>
  <c r="T949" i="15"/>
  <c r="S949" i="15"/>
  <c r="R949" i="15"/>
  <c r="Q949" i="15"/>
  <c r="P949" i="15"/>
  <c r="O949" i="15"/>
  <c r="N949" i="15"/>
  <c r="M949" i="15"/>
  <c r="L949" i="15"/>
  <c r="K949" i="15"/>
  <c r="U948" i="15"/>
  <c r="T948" i="15"/>
  <c r="S948" i="15"/>
  <c r="R948" i="15"/>
  <c r="Q948" i="15"/>
  <c r="P948" i="15"/>
  <c r="O948" i="15"/>
  <c r="N948" i="15"/>
  <c r="M948" i="15"/>
  <c r="L948" i="15"/>
  <c r="K948" i="15"/>
  <c r="U947" i="15"/>
  <c r="T947" i="15"/>
  <c r="S947" i="15"/>
  <c r="R947" i="15"/>
  <c r="Q947" i="15"/>
  <c r="P947" i="15"/>
  <c r="O947" i="15"/>
  <c r="N947" i="15"/>
  <c r="M947" i="15"/>
  <c r="L947" i="15"/>
  <c r="K947" i="15"/>
  <c r="U946" i="15"/>
  <c r="T946" i="15"/>
  <c r="S946" i="15"/>
  <c r="R946" i="15"/>
  <c r="Q946" i="15"/>
  <c r="P946" i="15"/>
  <c r="O946" i="15"/>
  <c r="N946" i="15"/>
  <c r="M946" i="15"/>
  <c r="L946" i="15"/>
  <c r="K946" i="15"/>
  <c r="U945" i="15"/>
  <c r="T945" i="15"/>
  <c r="S945" i="15"/>
  <c r="R945" i="15"/>
  <c r="Q945" i="15"/>
  <c r="P945" i="15"/>
  <c r="O945" i="15"/>
  <c r="N945" i="15"/>
  <c r="M945" i="15"/>
  <c r="L945" i="15"/>
  <c r="K945" i="15"/>
  <c r="U944" i="15"/>
  <c r="T944" i="15"/>
  <c r="S944" i="15"/>
  <c r="R944" i="15"/>
  <c r="Q944" i="15"/>
  <c r="P944" i="15"/>
  <c r="O944" i="15"/>
  <c r="N944" i="15"/>
  <c r="M944" i="15"/>
  <c r="L944" i="15"/>
  <c r="K944" i="15"/>
  <c r="U943" i="15"/>
  <c r="T943" i="15"/>
  <c r="S943" i="15"/>
  <c r="R943" i="15"/>
  <c r="Q943" i="15"/>
  <c r="P943" i="15"/>
  <c r="O943" i="15"/>
  <c r="N943" i="15"/>
  <c r="M943" i="15"/>
  <c r="L943" i="15"/>
  <c r="K943" i="15"/>
  <c r="U942" i="15"/>
  <c r="T942" i="15"/>
  <c r="S942" i="15"/>
  <c r="R942" i="15"/>
  <c r="Q942" i="15"/>
  <c r="P942" i="15"/>
  <c r="O942" i="15"/>
  <c r="N942" i="15"/>
  <c r="M942" i="15"/>
  <c r="L942" i="15"/>
  <c r="K942" i="15"/>
  <c r="U941" i="15"/>
  <c r="T941" i="15"/>
  <c r="S941" i="15"/>
  <c r="R941" i="15"/>
  <c r="Q941" i="15"/>
  <c r="P941" i="15"/>
  <c r="O941" i="15"/>
  <c r="N941" i="15"/>
  <c r="M941" i="15"/>
  <c r="L941" i="15"/>
  <c r="K941" i="15"/>
  <c r="U940" i="15"/>
  <c r="T940" i="15"/>
  <c r="S940" i="15"/>
  <c r="R940" i="15"/>
  <c r="Q940" i="15"/>
  <c r="P940" i="15"/>
  <c r="O940" i="15"/>
  <c r="N940" i="15"/>
  <c r="M940" i="15"/>
  <c r="L940" i="15"/>
  <c r="K940" i="15"/>
  <c r="U939" i="15"/>
  <c r="T939" i="15"/>
  <c r="S939" i="15"/>
  <c r="R939" i="15"/>
  <c r="Q939" i="15"/>
  <c r="P939" i="15"/>
  <c r="O939" i="15"/>
  <c r="N939" i="15"/>
  <c r="M939" i="15"/>
  <c r="L939" i="15"/>
  <c r="K939" i="15"/>
  <c r="U938" i="15"/>
  <c r="T938" i="15"/>
  <c r="S938" i="15"/>
  <c r="R938" i="15"/>
  <c r="Q938" i="15"/>
  <c r="P938" i="15"/>
  <c r="O938" i="15"/>
  <c r="N938" i="15"/>
  <c r="M938" i="15"/>
  <c r="L938" i="15"/>
  <c r="K938" i="15"/>
  <c r="U937" i="15"/>
  <c r="T937" i="15"/>
  <c r="S937" i="15"/>
  <c r="R937" i="15"/>
  <c r="Q937" i="15"/>
  <c r="P937" i="15"/>
  <c r="O937" i="15"/>
  <c r="N937" i="15"/>
  <c r="M937" i="15"/>
  <c r="L937" i="15"/>
  <c r="K937" i="15"/>
  <c r="U936" i="15"/>
  <c r="T936" i="15"/>
  <c r="S936" i="15"/>
  <c r="R936" i="15"/>
  <c r="Q936" i="15"/>
  <c r="P936" i="15"/>
  <c r="O936" i="15"/>
  <c r="N936" i="15"/>
  <c r="M936" i="15"/>
  <c r="L936" i="15"/>
  <c r="K936" i="15"/>
  <c r="U935" i="15"/>
  <c r="T935" i="15"/>
  <c r="S935" i="15"/>
  <c r="R935" i="15"/>
  <c r="Q935" i="15"/>
  <c r="P935" i="15"/>
  <c r="O935" i="15"/>
  <c r="N935" i="15"/>
  <c r="M935" i="15"/>
  <c r="L935" i="15"/>
  <c r="K935" i="15"/>
  <c r="U934" i="15"/>
  <c r="T934" i="15"/>
  <c r="S934" i="15"/>
  <c r="R934" i="15"/>
  <c r="Q934" i="15"/>
  <c r="P934" i="15"/>
  <c r="O934" i="15"/>
  <c r="N934" i="15"/>
  <c r="M934" i="15"/>
  <c r="L934" i="15"/>
  <c r="K934" i="15"/>
  <c r="U933" i="15"/>
  <c r="T933" i="15"/>
  <c r="S933" i="15"/>
  <c r="R933" i="15"/>
  <c r="Q933" i="15"/>
  <c r="P933" i="15"/>
  <c r="O933" i="15"/>
  <c r="N933" i="15"/>
  <c r="M933" i="15"/>
  <c r="L933" i="15"/>
  <c r="K933" i="15"/>
  <c r="U932" i="15"/>
  <c r="T932" i="15"/>
  <c r="S932" i="15"/>
  <c r="R932" i="15"/>
  <c r="Q932" i="15"/>
  <c r="P932" i="15"/>
  <c r="O932" i="15"/>
  <c r="N932" i="15"/>
  <c r="M932" i="15"/>
  <c r="L932" i="15"/>
  <c r="K932" i="15"/>
  <c r="U931" i="15"/>
  <c r="T931" i="15"/>
  <c r="S931" i="15"/>
  <c r="R931" i="15"/>
  <c r="Q931" i="15"/>
  <c r="P931" i="15"/>
  <c r="O931" i="15"/>
  <c r="N931" i="15"/>
  <c r="M931" i="15"/>
  <c r="L931" i="15"/>
  <c r="K931" i="15"/>
  <c r="U930" i="15"/>
  <c r="T930" i="15"/>
  <c r="S930" i="15"/>
  <c r="R930" i="15"/>
  <c r="Q930" i="15"/>
  <c r="P930" i="15"/>
  <c r="O930" i="15"/>
  <c r="N930" i="15"/>
  <c r="M930" i="15"/>
  <c r="L930" i="15"/>
  <c r="K930" i="15"/>
  <c r="U929" i="15"/>
  <c r="T929" i="15"/>
  <c r="S929" i="15"/>
  <c r="R929" i="15"/>
  <c r="Q929" i="15"/>
  <c r="P929" i="15"/>
  <c r="O929" i="15"/>
  <c r="N929" i="15"/>
  <c r="M929" i="15"/>
  <c r="L929" i="15"/>
  <c r="K929" i="15"/>
  <c r="U928" i="15"/>
  <c r="T928" i="15"/>
  <c r="S928" i="15"/>
  <c r="R928" i="15"/>
  <c r="Q928" i="15"/>
  <c r="P928" i="15"/>
  <c r="O928" i="15"/>
  <c r="N928" i="15"/>
  <c r="M928" i="15"/>
  <c r="L928" i="15"/>
  <c r="K928" i="15"/>
  <c r="U927" i="15"/>
  <c r="T927" i="15"/>
  <c r="S927" i="15"/>
  <c r="R927" i="15"/>
  <c r="Q927" i="15"/>
  <c r="P927" i="15"/>
  <c r="O927" i="15"/>
  <c r="N927" i="15"/>
  <c r="M927" i="15"/>
  <c r="L927" i="15"/>
  <c r="K927" i="15"/>
  <c r="U926" i="15"/>
  <c r="T926" i="15"/>
  <c r="S926" i="15"/>
  <c r="R926" i="15"/>
  <c r="Q926" i="15"/>
  <c r="P926" i="15"/>
  <c r="O926" i="15"/>
  <c r="N926" i="15"/>
  <c r="M926" i="15"/>
  <c r="L926" i="15"/>
  <c r="K926" i="15"/>
  <c r="U925" i="15"/>
  <c r="T925" i="15"/>
  <c r="S925" i="15"/>
  <c r="R925" i="15"/>
  <c r="Q925" i="15"/>
  <c r="P925" i="15"/>
  <c r="O925" i="15"/>
  <c r="N925" i="15"/>
  <c r="M925" i="15"/>
  <c r="L925" i="15"/>
  <c r="K925" i="15"/>
  <c r="U924" i="15"/>
  <c r="T924" i="15"/>
  <c r="S924" i="15"/>
  <c r="R924" i="15"/>
  <c r="Q924" i="15"/>
  <c r="P924" i="15"/>
  <c r="O924" i="15"/>
  <c r="N924" i="15"/>
  <c r="M924" i="15"/>
  <c r="L924" i="15"/>
  <c r="K924" i="15"/>
  <c r="U923" i="15"/>
  <c r="T923" i="15"/>
  <c r="S923" i="15"/>
  <c r="R923" i="15"/>
  <c r="Q923" i="15"/>
  <c r="P923" i="15"/>
  <c r="O923" i="15"/>
  <c r="N923" i="15"/>
  <c r="M923" i="15"/>
  <c r="L923" i="15"/>
  <c r="K923" i="15"/>
  <c r="U922" i="15"/>
  <c r="T922" i="15"/>
  <c r="S922" i="15"/>
  <c r="R922" i="15"/>
  <c r="Q922" i="15"/>
  <c r="P922" i="15"/>
  <c r="O922" i="15"/>
  <c r="N922" i="15"/>
  <c r="M922" i="15"/>
  <c r="L922" i="15"/>
  <c r="K922" i="15"/>
  <c r="U921" i="15"/>
  <c r="T921" i="15"/>
  <c r="S921" i="15"/>
  <c r="R921" i="15"/>
  <c r="Q921" i="15"/>
  <c r="P921" i="15"/>
  <c r="O921" i="15"/>
  <c r="N921" i="15"/>
  <c r="M921" i="15"/>
  <c r="L921" i="15"/>
  <c r="K921" i="15"/>
  <c r="U920" i="15"/>
  <c r="T920" i="15"/>
  <c r="S920" i="15"/>
  <c r="R920" i="15"/>
  <c r="Q920" i="15"/>
  <c r="P920" i="15"/>
  <c r="O920" i="15"/>
  <c r="N920" i="15"/>
  <c r="M920" i="15"/>
  <c r="L920" i="15"/>
  <c r="K920" i="15"/>
  <c r="U919" i="15"/>
  <c r="T919" i="15"/>
  <c r="S919" i="15"/>
  <c r="R919" i="15"/>
  <c r="Q919" i="15"/>
  <c r="P919" i="15"/>
  <c r="O919" i="15"/>
  <c r="N919" i="15"/>
  <c r="M919" i="15"/>
  <c r="L919" i="15"/>
  <c r="K919" i="15"/>
  <c r="U918" i="15"/>
  <c r="T918" i="15"/>
  <c r="S918" i="15"/>
  <c r="R918" i="15"/>
  <c r="Q918" i="15"/>
  <c r="P918" i="15"/>
  <c r="O918" i="15"/>
  <c r="N918" i="15"/>
  <c r="M918" i="15"/>
  <c r="L918" i="15"/>
  <c r="K918" i="15"/>
  <c r="U917" i="15"/>
  <c r="T917" i="15"/>
  <c r="S917" i="15"/>
  <c r="R917" i="15"/>
  <c r="Q917" i="15"/>
  <c r="P917" i="15"/>
  <c r="O917" i="15"/>
  <c r="N917" i="15"/>
  <c r="M917" i="15"/>
  <c r="L917" i="15"/>
  <c r="K917" i="15"/>
  <c r="U916" i="15"/>
  <c r="T916" i="15"/>
  <c r="S916" i="15"/>
  <c r="R916" i="15"/>
  <c r="Q916" i="15"/>
  <c r="P916" i="15"/>
  <c r="O916" i="15"/>
  <c r="N916" i="15"/>
  <c r="M916" i="15"/>
  <c r="L916" i="15"/>
  <c r="K916" i="15"/>
  <c r="U915" i="15"/>
  <c r="T915" i="15"/>
  <c r="S915" i="15"/>
  <c r="R915" i="15"/>
  <c r="Q915" i="15"/>
  <c r="P915" i="15"/>
  <c r="O915" i="15"/>
  <c r="N915" i="15"/>
  <c r="M915" i="15"/>
  <c r="L915" i="15"/>
  <c r="K915" i="15"/>
  <c r="U914" i="15"/>
  <c r="T914" i="15"/>
  <c r="S914" i="15"/>
  <c r="R914" i="15"/>
  <c r="Q914" i="15"/>
  <c r="P914" i="15"/>
  <c r="O914" i="15"/>
  <c r="N914" i="15"/>
  <c r="M914" i="15"/>
  <c r="L914" i="15"/>
  <c r="K914" i="15"/>
  <c r="U913" i="15"/>
  <c r="T913" i="15"/>
  <c r="S913" i="15"/>
  <c r="R913" i="15"/>
  <c r="Q913" i="15"/>
  <c r="P913" i="15"/>
  <c r="O913" i="15"/>
  <c r="N913" i="15"/>
  <c r="M913" i="15"/>
  <c r="L913" i="15"/>
  <c r="K913" i="15"/>
  <c r="U912" i="15"/>
  <c r="T912" i="15"/>
  <c r="S912" i="15"/>
  <c r="R912" i="15"/>
  <c r="Q912" i="15"/>
  <c r="P912" i="15"/>
  <c r="O912" i="15"/>
  <c r="N912" i="15"/>
  <c r="M912" i="15"/>
  <c r="L912" i="15"/>
  <c r="K912" i="15"/>
  <c r="U911" i="15"/>
  <c r="T911" i="15"/>
  <c r="S911" i="15"/>
  <c r="R911" i="15"/>
  <c r="Q911" i="15"/>
  <c r="P911" i="15"/>
  <c r="O911" i="15"/>
  <c r="N911" i="15"/>
  <c r="M911" i="15"/>
  <c r="L911" i="15"/>
  <c r="K911" i="15"/>
  <c r="U910" i="15"/>
  <c r="T910" i="15"/>
  <c r="S910" i="15"/>
  <c r="R910" i="15"/>
  <c r="Q910" i="15"/>
  <c r="P910" i="15"/>
  <c r="O910" i="15"/>
  <c r="N910" i="15"/>
  <c r="M910" i="15"/>
  <c r="L910" i="15"/>
  <c r="K910" i="15"/>
  <c r="U909" i="15"/>
  <c r="T909" i="15"/>
  <c r="S909" i="15"/>
  <c r="R909" i="15"/>
  <c r="Q909" i="15"/>
  <c r="P909" i="15"/>
  <c r="O909" i="15"/>
  <c r="N909" i="15"/>
  <c r="M909" i="15"/>
  <c r="L909" i="15"/>
  <c r="K909" i="15"/>
  <c r="U908" i="15"/>
  <c r="T908" i="15"/>
  <c r="S908" i="15"/>
  <c r="R908" i="15"/>
  <c r="Q908" i="15"/>
  <c r="P908" i="15"/>
  <c r="O908" i="15"/>
  <c r="N908" i="15"/>
  <c r="M908" i="15"/>
  <c r="L908" i="15"/>
  <c r="K908" i="15"/>
  <c r="U907" i="15"/>
  <c r="T907" i="15"/>
  <c r="S907" i="15"/>
  <c r="R907" i="15"/>
  <c r="Q907" i="15"/>
  <c r="P907" i="15"/>
  <c r="O907" i="15"/>
  <c r="N907" i="15"/>
  <c r="M907" i="15"/>
  <c r="L907" i="15"/>
  <c r="K907" i="15"/>
  <c r="U906" i="15"/>
  <c r="T906" i="15"/>
  <c r="S906" i="15"/>
  <c r="R906" i="15"/>
  <c r="Q906" i="15"/>
  <c r="P906" i="15"/>
  <c r="O906" i="15"/>
  <c r="N906" i="15"/>
  <c r="M906" i="15"/>
  <c r="L906" i="15"/>
  <c r="K906" i="15"/>
  <c r="U905" i="15"/>
  <c r="T905" i="15"/>
  <c r="S905" i="15"/>
  <c r="R905" i="15"/>
  <c r="Q905" i="15"/>
  <c r="P905" i="15"/>
  <c r="O905" i="15"/>
  <c r="N905" i="15"/>
  <c r="M905" i="15"/>
  <c r="L905" i="15"/>
  <c r="K905" i="15"/>
  <c r="U904" i="15"/>
  <c r="T904" i="15"/>
  <c r="S904" i="15"/>
  <c r="R904" i="15"/>
  <c r="Q904" i="15"/>
  <c r="P904" i="15"/>
  <c r="O904" i="15"/>
  <c r="N904" i="15"/>
  <c r="M904" i="15"/>
  <c r="L904" i="15"/>
  <c r="K904" i="15"/>
  <c r="U903" i="15"/>
  <c r="T903" i="15"/>
  <c r="S903" i="15"/>
  <c r="R903" i="15"/>
  <c r="Q903" i="15"/>
  <c r="P903" i="15"/>
  <c r="O903" i="15"/>
  <c r="N903" i="15"/>
  <c r="M903" i="15"/>
  <c r="L903" i="15"/>
  <c r="K903" i="15"/>
  <c r="U902" i="15"/>
  <c r="T902" i="15"/>
  <c r="S902" i="15"/>
  <c r="R902" i="15"/>
  <c r="Q902" i="15"/>
  <c r="P902" i="15"/>
  <c r="O902" i="15"/>
  <c r="N902" i="15"/>
  <c r="M902" i="15"/>
  <c r="L902" i="15"/>
  <c r="K902" i="15"/>
  <c r="U901" i="15"/>
  <c r="T901" i="15"/>
  <c r="S901" i="15"/>
  <c r="R901" i="15"/>
  <c r="Q901" i="15"/>
  <c r="P901" i="15"/>
  <c r="O901" i="15"/>
  <c r="N901" i="15"/>
  <c r="M901" i="15"/>
  <c r="L901" i="15"/>
  <c r="K901" i="15"/>
  <c r="U900" i="15"/>
  <c r="T900" i="15"/>
  <c r="S900" i="15"/>
  <c r="R900" i="15"/>
  <c r="Q900" i="15"/>
  <c r="P900" i="15"/>
  <c r="O900" i="15"/>
  <c r="N900" i="15"/>
  <c r="M900" i="15"/>
  <c r="L900" i="15"/>
  <c r="K900" i="15"/>
  <c r="U899" i="15"/>
  <c r="T899" i="15"/>
  <c r="S899" i="15"/>
  <c r="R899" i="15"/>
  <c r="Q899" i="15"/>
  <c r="P899" i="15"/>
  <c r="O899" i="15"/>
  <c r="N899" i="15"/>
  <c r="M899" i="15"/>
  <c r="L899" i="15"/>
  <c r="K899" i="15"/>
  <c r="U898" i="15"/>
  <c r="T898" i="15"/>
  <c r="S898" i="15"/>
  <c r="R898" i="15"/>
  <c r="Q898" i="15"/>
  <c r="P898" i="15"/>
  <c r="O898" i="15"/>
  <c r="N898" i="15"/>
  <c r="M898" i="15"/>
  <c r="L898" i="15"/>
  <c r="K898" i="15"/>
  <c r="U897" i="15"/>
  <c r="T897" i="15"/>
  <c r="S897" i="15"/>
  <c r="R897" i="15"/>
  <c r="Q897" i="15"/>
  <c r="P897" i="15"/>
  <c r="O897" i="15"/>
  <c r="N897" i="15"/>
  <c r="M897" i="15"/>
  <c r="L897" i="15"/>
  <c r="K897" i="15"/>
  <c r="U896" i="15"/>
  <c r="T896" i="15"/>
  <c r="S896" i="15"/>
  <c r="R896" i="15"/>
  <c r="Q896" i="15"/>
  <c r="P896" i="15"/>
  <c r="O896" i="15"/>
  <c r="N896" i="15"/>
  <c r="M896" i="15"/>
  <c r="L896" i="15"/>
  <c r="K896" i="15"/>
  <c r="U895" i="15"/>
  <c r="T895" i="15"/>
  <c r="S895" i="15"/>
  <c r="R895" i="15"/>
  <c r="Q895" i="15"/>
  <c r="P895" i="15"/>
  <c r="O895" i="15"/>
  <c r="N895" i="15"/>
  <c r="M895" i="15"/>
  <c r="L895" i="15"/>
  <c r="K895" i="15"/>
  <c r="U894" i="15"/>
  <c r="T894" i="15"/>
  <c r="S894" i="15"/>
  <c r="R894" i="15"/>
  <c r="Q894" i="15"/>
  <c r="P894" i="15"/>
  <c r="O894" i="15"/>
  <c r="N894" i="15"/>
  <c r="M894" i="15"/>
  <c r="L894" i="15"/>
  <c r="K894" i="15"/>
  <c r="U893" i="15"/>
  <c r="T893" i="15"/>
  <c r="S893" i="15"/>
  <c r="R893" i="15"/>
  <c r="Q893" i="15"/>
  <c r="P893" i="15"/>
  <c r="O893" i="15"/>
  <c r="N893" i="15"/>
  <c r="M893" i="15"/>
  <c r="L893" i="15"/>
  <c r="K893" i="15"/>
  <c r="U892" i="15"/>
  <c r="T892" i="15"/>
  <c r="S892" i="15"/>
  <c r="R892" i="15"/>
  <c r="Q892" i="15"/>
  <c r="P892" i="15"/>
  <c r="O892" i="15"/>
  <c r="N892" i="15"/>
  <c r="M892" i="15"/>
  <c r="L892" i="15"/>
  <c r="K892" i="15"/>
  <c r="U891" i="15"/>
  <c r="T891" i="15"/>
  <c r="S891" i="15"/>
  <c r="R891" i="15"/>
  <c r="Q891" i="15"/>
  <c r="P891" i="15"/>
  <c r="O891" i="15"/>
  <c r="N891" i="15"/>
  <c r="M891" i="15"/>
  <c r="L891" i="15"/>
  <c r="K891" i="15"/>
  <c r="U890" i="15"/>
  <c r="T890" i="15"/>
  <c r="S890" i="15"/>
  <c r="R890" i="15"/>
  <c r="Q890" i="15"/>
  <c r="P890" i="15"/>
  <c r="O890" i="15"/>
  <c r="N890" i="15"/>
  <c r="M890" i="15"/>
  <c r="L890" i="15"/>
  <c r="K890" i="15"/>
  <c r="U889" i="15"/>
  <c r="T889" i="15"/>
  <c r="S889" i="15"/>
  <c r="R889" i="15"/>
  <c r="Q889" i="15"/>
  <c r="P889" i="15"/>
  <c r="O889" i="15"/>
  <c r="N889" i="15"/>
  <c r="M889" i="15"/>
  <c r="L889" i="15"/>
  <c r="K889" i="15"/>
  <c r="U888" i="15"/>
  <c r="T888" i="15"/>
  <c r="S888" i="15"/>
  <c r="R888" i="15"/>
  <c r="Q888" i="15"/>
  <c r="P888" i="15"/>
  <c r="O888" i="15"/>
  <c r="N888" i="15"/>
  <c r="M888" i="15"/>
  <c r="L888" i="15"/>
  <c r="K888" i="15"/>
  <c r="U887" i="15"/>
  <c r="T887" i="15"/>
  <c r="S887" i="15"/>
  <c r="R887" i="15"/>
  <c r="Q887" i="15"/>
  <c r="P887" i="15"/>
  <c r="O887" i="15"/>
  <c r="N887" i="15"/>
  <c r="M887" i="15"/>
  <c r="L887" i="15"/>
  <c r="K887" i="15"/>
  <c r="U886" i="15"/>
  <c r="T886" i="15"/>
  <c r="S886" i="15"/>
  <c r="R886" i="15"/>
  <c r="Q886" i="15"/>
  <c r="P886" i="15"/>
  <c r="O886" i="15"/>
  <c r="N886" i="15"/>
  <c r="M886" i="15"/>
  <c r="L886" i="15"/>
  <c r="K886" i="15"/>
  <c r="U885" i="15"/>
  <c r="T885" i="15"/>
  <c r="S885" i="15"/>
  <c r="R885" i="15"/>
  <c r="Q885" i="15"/>
  <c r="P885" i="15"/>
  <c r="O885" i="15"/>
  <c r="N885" i="15"/>
  <c r="M885" i="15"/>
  <c r="L885" i="15"/>
  <c r="K885" i="15"/>
  <c r="U884" i="15"/>
  <c r="T884" i="15"/>
  <c r="S884" i="15"/>
  <c r="R884" i="15"/>
  <c r="Q884" i="15"/>
  <c r="P884" i="15"/>
  <c r="O884" i="15"/>
  <c r="N884" i="15"/>
  <c r="M884" i="15"/>
  <c r="L884" i="15"/>
  <c r="K884" i="15"/>
  <c r="U883" i="15"/>
  <c r="T883" i="15"/>
  <c r="S883" i="15"/>
  <c r="R883" i="15"/>
  <c r="Q883" i="15"/>
  <c r="P883" i="15"/>
  <c r="O883" i="15"/>
  <c r="N883" i="15"/>
  <c r="M883" i="15"/>
  <c r="L883" i="15"/>
  <c r="K883" i="15"/>
  <c r="U882" i="15"/>
  <c r="T882" i="15"/>
  <c r="S882" i="15"/>
  <c r="R882" i="15"/>
  <c r="Q882" i="15"/>
  <c r="P882" i="15"/>
  <c r="O882" i="15"/>
  <c r="N882" i="15"/>
  <c r="M882" i="15"/>
  <c r="L882" i="15"/>
  <c r="K882" i="15"/>
  <c r="U881" i="15"/>
  <c r="T881" i="15"/>
  <c r="S881" i="15"/>
  <c r="R881" i="15"/>
  <c r="Q881" i="15"/>
  <c r="P881" i="15"/>
  <c r="O881" i="15"/>
  <c r="N881" i="15"/>
  <c r="M881" i="15"/>
  <c r="L881" i="15"/>
  <c r="K881" i="15"/>
  <c r="U880" i="15"/>
  <c r="T880" i="15"/>
  <c r="S880" i="15"/>
  <c r="R880" i="15"/>
  <c r="Q880" i="15"/>
  <c r="P880" i="15"/>
  <c r="O880" i="15"/>
  <c r="N880" i="15"/>
  <c r="M880" i="15"/>
  <c r="L880" i="15"/>
  <c r="K880" i="15"/>
  <c r="U879" i="15"/>
  <c r="T879" i="15"/>
  <c r="S879" i="15"/>
  <c r="R879" i="15"/>
  <c r="Q879" i="15"/>
  <c r="P879" i="15"/>
  <c r="O879" i="15"/>
  <c r="N879" i="15"/>
  <c r="M879" i="15"/>
  <c r="L879" i="15"/>
  <c r="K879" i="15"/>
  <c r="U878" i="15"/>
  <c r="T878" i="15"/>
  <c r="S878" i="15"/>
  <c r="R878" i="15"/>
  <c r="Q878" i="15"/>
  <c r="P878" i="15"/>
  <c r="O878" i="15"/>
  <c r="N878" i="15"/>
  <c r="M878" i="15"/>
  <c r="L878" i="15"/>
  <c r="K878" i="15"/>
  <c r="U877" i="15"/>
  <c r="T877" i="15"/>
  <c r="S877" i="15"/>
  <c r="R877" i="15"/>
  <c r="Q877" i="15"/>
  <c r="P877" i="15"/>
  <c r="O877" i="15"/>
  <c r="N877" i="15"/>
  <c r="M877" i="15"/>
  <c r="L877" i="15"/>
  <c r="K877" i="15"/>
  <c r="U876" i="15"/>
  <c r="T876" i="15"/>
  <c r="S876" i="15"/>
  <c r="R876" i="15"/>
  <c r="Q876" i="15"/>
  <c r="P876" i="15"/>
  <c r="O876" i="15"/>
  <c r="N876" i="15"/>
  <c r="M876" i="15"/>
  <c r="L876" i="15"/>
  <c r="K876" i="15"/>
  <c r="U875" i="15"/>
  <c r="T875" i="15"/>
  <c r="S875" i="15"/>
  <c r="R875" i="15"/>
  <c r="Q875" i="15"/>
  <c r="P875" i="15"/>
  <c r="O875" i="15"/>
  <c r="N875" i="15"/>
  <c r="M875" i="15"/>
  <c r="L875" i="15"/>
  <c r="K875" i="15"/>
  <c r="U874" i="15"/>
  <c r="T874" i="15"/>
  <c r="S874" i="15"/>
  <c r="R874" i="15"/>
  <c r="Q874" i="15"/>
  <c r="P874" i="15"/>
  <c r="O874" i="15"/>
  <c r="N874" i="15"/>
  <c r="M874" i="15"/>
  <c r="L874" i="15"/>
  <c r="K874" i="15"/>
  <c r="U873" i="15"/>
  <c r="T873" i="15"/>
  <c r="S873" i="15"/>
  <c r="R873" i="15"/>
  <c r="Q873" i="15"/>
  <c r="P873" i="15"/>
  <c r="O873" i="15"/>
  <c r="N873" i="15"/>
  <c r="M873" i="15"/>
  <c r="L873" i="15"/>
  <c r="K873" i="15"/>
  <c r="U872" i="15"/>
  <c r="T872" i="15"/>
  <c r="S872" i="15"/>
  <c r="R872" i="15"/>
  <c r="Q872" i="15"/>
  <c r="P872" i="15"/>
  <c r="O872" i="15"/>
  <c r="N872" i="15"/>
  <c r="M872" i="15"/>
  <c r="L872" i="15"/>
  <c r="K872" i="15"/>
  <c r="U871" i="15"/>
  <c r="T871" i="15"/>
  <c r="S871" i="15"/>
  <c r="R871" i="15"/>
  <c r="Q871" i="15"/>
  <c r="P871" i="15"/>
  <c r="O871" i="15"/>
  <c r="N871" i="15"/>
  <c r="M871" i="15"/>
  <c r="L871" i="15"/>
  <c r="K871" i="15"/>
  <c r="U870" i="15"/>
  <c r="T870" i="15"/>
  <c r="S870" i="15"/>
  <c r="R870" i="15"/>
  <c r="Q870" i="15"/>
  <c r="P870" i="15"/>
  <c r="O870" i="15"/>
  <c r="N870" i="15"/>
  <c r="M870" i="15"/>
  <c r="L870" i="15"/>
  <c r="K870" i="15"/>
  <c r="U869" i="15"/>
  <c r="T869" i="15"/>
  <c r="S869" i="15"/>
  <c r="R869" i="15"/>
  <c r="Q869" i="15"/>
  <c r="P869" i="15"/>
  <c r="O869" i="15"/>
  <c r="N869" i="15"/>
  <c r="M869" i="15"/>
  <c r="L869" i="15"/>
  <c r="K869" i="15"/>
  <c r="U868" i="15"/>
  <c r="T868" i="15"/>
  <c r="S868" i="15"/>
  <c r="R868" i="15"/>
  <c r="Q868" i="15"/>
  <c r="P868" i="15"/>
  <c r="O868" i="15"/>
  <c r="N868" i="15"/>
  <c r="M868" i="15"/>
  <c r="L868" i="15"/>
  <c r="K868" i="15"/>
  <c r="U867" i="15"/>
  <c r="T867" i="15"/>
  <c r="S867" i="15"/>
  <c r="R867" i="15"/>
  <c r="Q867" i="15"/>
  <c r="P867" i="15"/>
  <c r="O867" i="15"/>
  <c r="N867" i="15"/>
  <c r="M867" i="15"/>
  <c r="L867" i="15"/>
  <c r="K867" i="15"/>
  <c r="U866" i="15"/>
  <c r="T866" i="15"/>
  <c r="S866" i="15"/>
  <c r="R866" i="15"/>
  <c r="Q866" i="15"/>
  <c r="P866" i="15"/>
  <c r="O866" i="15"/>
  <c r="N866" i="15"/>
  <c r="M866" i="15"/>
  <c r="L866" i="15"/>
  <c r="K866" i="15"/>
  <c r="U865" i="15"/>
  <c r="T865" i="15"/>
  <c r="S865" i="15"/>
  <c r="R865" i="15"/>
  <c r="Q865" i="15"/>
  <c r="P865" i="15"/>
  <c r="O865" i="15"/>
  <c r="N865" i="15"/>
  <c r="M865" i="15"/>
  <c r="L865" i="15"/>
  <c r="K865" i="15"/>
  <c r="U864" i="15"/>
  <c r="T864" i="15"/>
  <c r="S864" i="15"/>
  <c r="R864" i="15"/>
  <c r="Q864" i="15"/>
  <c r="P864" i="15"/>
  <c r="O864" i="15"/>
  <c r="N864" i="15"/>
  <c r="M864" i="15"/>
  <c r="L864" i="15"/>
  <c r="K864" i="15"/>
  <c r="U863" i="15"/>
  <c r="T863" i="15"/>
  <c r="S863" i="15"/>
  <c r="R863" i="15"/>
  <c r="Q863" i="15"/>
  <c r="P863" i="15"/>
  <c r="O863" i="15"/>
  <c r="N863" i="15"/>
  <c r="M863" i="15"/>
  <c r="L863" i="15"/>
  <c r="K863" i="15"/>
  <c r="U862" i="15"/>
  <c r="T862" i="15"/>
  <c r="S862" i="15"/>
  <c r="R862" i="15"/>
  <c r="Q862" i="15"/>
  <c r="P862" i="15"/>
  <c r="O862" i="15"/>
  <c r="N862" i="15"/>
  <c r="M862" i="15"/>
  <c r="L862" i="15"/>
  <c r="K862" i="15"/>
  <c r="U861" i="15"/>
  <c r="T861" i="15"/>
  <c r="S861" i="15"/>
  <c r="R861" i="15"/>
  <c r="Q861" i="15"/>
  <c r="P861" i="15"/>
  <c r="O861" i="15"/>
  <c r="N861" i="15"/>
  <c r="M861" i="15"/>
  <c r="L861" i="15"/>
  <c r="K861" i="15"/>
  <c r="U860" i="15"/>
  <c r="T860" i="15"/>
  <c r="S860" i="15"/>
  <c r="R860" i="15"/>
  <c r="Q860" i="15"/>
  <c r="P860" i="15"/>
  <c r="O860" i="15"/>
  <c r="N860" i="15"/>
  <c r="M860" i="15"/>
  <c r="L860" i="15"/>
  <c r="K860" i="15"/>
  <c r="U859" i="15"/>
  <c r="T859" i="15"/>
  <c r="S859" i="15"/>
  <c r="R859" i="15"/>
  <c r="Q859" i="15"/>
  <c r="P859" i="15"/>
  <c r="O859" i="15"/>
  <c r="N859" i="15"/>
  <c r="M859" i="15"/>
  <c r="L859" i="15"/>
  <c r="K859" i="15"/>
  <c r="U858" i="15"/>
  <c r="T858" i="15"/>
  <c r="S858" i="15"/>
  <c r="R858" i="15"/>
  <c r="Q858" i="15"/>
  <c r="P858" i="15"/>
  <c r="O858" i="15"/>
  <c r="N858" i="15"/>
  <c r="M858" i="15"/>
  <c r="L858" i="15"/>
  <c r="K858" i="15"/>
  <c r="U857" i="15"/>
  <c r="T857" i="15"/>
  <c r="S857" i="15"/>
  <c r="R857" i="15"/>
  <c r="Q857" i="15"/>
  <c r="P857" i="15"/>
  <c r="O857" i="15"/>
  <c r="N857" i="15"/>
  <c r="M857" i="15"/>
  <c r="L857" i="15"/>
  <c r="K857" i="15"/>
  <c r="U856" i="15"/>
  <c r="T856" i="15"/>
  <c r="S856" i="15"/>
  <c r="R856" i="15"/>
  <c r="Q856" i="15"/>
  <c r="P856" i="15"/>
  <c r="O856" i="15"/>
  <c r="N856" i="15"/>
  <c r="M856" i="15"/>
  <c r="L856" i="15"/>
  <c r="K856" i="15"/>
  <c r="U855" i="15"/>
  <c r="T855" i="15"/>
  <c r="S855" i="15"/>
  <c r="R855" i="15"/>
  <c r="Q855" i="15"/>
  <c r="P855" i="15"/>
  <c r="O855" i="15"/>
  <c r="N855" i="15"/>
  <c r="M855" i="15"/>
  <c r="L855" i="15"/>
  <c r="K855" i="15"/>
  <c r="U854" i="15"/>
  <c r="T854" i="15"/>
  <c r="S854" i="15"/>
  <c r="R854" i="15"/>
  <c r="Q854" i="15"/>
  <c r="P854" i="15"/>
  <c r="O854" i="15"/>
  <c r="N854" i="15"/>
  <c r="M854" i="15"/>
  <c r="L854" i="15"/>
  <c r="K854" i="15"/>
  <c r="U853" i="15"/>
  <c r="T853" i="15"/>
  <c r="S853" i="15"/>
  <c r="R853" i="15"/>
  <c r="Q853" i="15"/>
  <c r="P853" i="15"/>
  <c r="O853" i="15"/>
  <c r="N853" i="15"/>
  <c r="M853" i="15"/>
  <c r="L853" i="15"/>
  <c r="K853" i="15"/>
  <c r="U852" i="15"/>
  <c r="T852" i="15"/>
  <c r="S852" i="15"/>
  <c r="R852" i="15"/>
  <c r="Q852" i="15"/>
  <c r="P852" i="15"/>
  <c r="O852" i="15"/>
  <c r="N852" i="15"/>
  <c r="M852" i="15"/>
  <c r="L852" i="15"/>
  <c r="K852" i="15"/>
  <c r="U851" i="15"/>
  <c r="T851" i="15"/>
  <c r="S851" i="15"/>
  <c r="R851" i="15"/>
  <c r="Q851" i="15"/>
  <c r="P851" i="15"/>
  <c r="O851" i="15"/>
  <c r="N851" i="15"/>
  <c r="M851" i="15"/>
  <c r="L851" i="15"/>
  <c r="K851" i="15"/>
  <c r="U850" i="15"/>
  <c r="T850" i="15"/>
  <c r="S850" i="15"/>
  <c r="R850" i="15"/>
  <c r="Q850" i="15"/>
  <c r="P850" i="15"/>
  <c r="O850" i="15"/>
  <c r="N850" i="15"/>
  <c r="M850" i="15"/>
  <c r="L850" i="15"/>
  <c r="K850" i="15"/>
  <c r="U849" i="15"/>
  <c r="T849" i="15"/>
  <c r="S849" i="15"/>
  <c r="R849" i="15"/>
  <c r="Q849" i="15"/>
  <c r="P849" i="15"/>
  <c r="O849" i="15"/>
  <c r="N849" i="15"/>
  <c r="M849" i="15"/>
  <c r="L849" i="15"/>
  <c r="K849" i="15"/>
  <c r="U848" i="15"/>
  <c r="T848" i="15"/>
  <c r="S848" i="15"/>
  <c r="R848" i="15"/>
  <c r="Q848" i="15"/>
  <c r="P848" i="15"/>
  <c r="O848" i="15"/>
  <c r="N848" i="15"/>
  <c r="M848" i="15"/>
  <c r="L848" i="15"/>
  <c r="K848" i="15"/>
  <c r="U847" i="15"/>
  <c r="T847" i="15"/>
  <c r="S847" i="15"/>
  <c r="R847" i="15"/>
  <c r="Q847" i="15"/>
  <c r="P847" i="15"/>
  <c r="O847" i="15"/>
  <c r="N847" i="15"/>
  <c r="M847" i="15"/>
  <c r="L847" i="15"/>
  <c r="K847" i="15"/>
  <c r="U846" i="15"/>
  <c r="T846" i="15"/>
  <c r="S846" i="15"/>
  <c r="R846" i="15"/>
  <c r="Q846" i="15"/>
  <c r="P846" i="15"/>
  <c r="O846" i="15"/>
  <c r="N846" i="15"/>
  <c r="M846" i="15"/>
  <c r="L846" i="15"/>
  <c r="K846" i="15"/>
  <c r="U845" i="15"/>
  <c r="T845" i="15"/>
  <c r="S845" i="15"/>
  <c r="R845" i="15"/>
  <c r="Q845" i="15"/>
  <c r="P845" i="15"/>
  <c r="O845" i="15"/>
  <c r="N845" i="15"/>
  <c r="M845" i="15"/>
  <c r="L845" i="15"/>
  <c r="K845" i="15"/>
  <c r="U844" i="15"/>
  <c r="T844" i="15"/>
  <c r="S844" i="15"/>
  <c r="R844" i="15"/>
  <c r="Q844" i="15"/>
  <c r="P844" i="15"/>
  <c r="O844" i="15"/>
  <c r="N844" i="15"/>
  <c r="M844" i="15"/>
  <c r="L844" i="15"/>
  <c r="K844" i="15"/>
  <c r="U843" i="15"/>
  <c r="T843" i="15"/>
  <c r="S843" i="15"/>
  <c r="R843" i="15"/>
  <c r="Q843" i="15"/>
  <c r="P843" i="15"/>
  <c r="O843" i="15"/>
  <c r="N843" i="15"/>
  <c r="M843" i="15"/>
  <c r="L843" i="15"/>
  <c r="K843" i="15"/>
  <c r="U842" i="15"/>
  <c r="T842" i="15"/>
  <c r="S842" i="15"/>
  <c r="R842" i="15"/>
  <c r="Q842" i="15"/>
  <c r="P842" i="15"/>
  <c r="O842" i="15"/>
  <c r="N842" i="15"/>
  <c r="M842" i="15"/>
  <c r="L842" i="15"/>
  <c r="K842" i="15"/>
  <c r="U841" i="15"/>
  <c r="T841" i="15"/>
  <c r="S841" i="15"/>
  <c r="R841" i="15"/>
  <c r="Q841" i="15"/>
  <c r="P841" i="15"/>
  <c r="O841" i="15"/>
  <c r="N841" i="15"/>
  <c r="M841" i="15"/>
  <c r="L841" i="15"/>
  <c r="K841" i="15"/>
  <c r="U840" i="15"/>
  <c r="T840" i="15"/>
  <c r="S840" i="15"/>
  <c r="R840" i="15"/>
  <c r="Q840" i="15"/>
  <c r="P840" i="15"/>
  <c r="O840" i="15"/>
  <c r="N840" i="15"/>
  <c r="M840" i="15"/>
  <c r="L840" i="15"/>
  <c r="K840" i="15"/>
  <c r="U839" i="15"/>
  <c r="T839" i="15"/>
  <c r="S839" i="15"/>
  <c r="R839" i="15"/>
  <c r="Q839" i="15"/>
  <c r="P839" i="15"/>
  <c r="O839" i="15"/>
  <c r="N839" i="15"/>
  <c r="M839" i="15"/>
  <c r="L839" i="15"/>
  <c r="K839" i="15"/>
  <c r="U838" i="15"/>
  <c r="T838" i="15"/>
  <c r="S838" i="15"/>
  <c r="R838" i="15"/>
  <c r="Q838" i="15"/>
  <c r="P838" i="15"/>
  <c r="O838" i="15"/>
  <c r="N838" i="15"/>
  <c r="M838" i="15"/>
  <c r="L838" i="15"/>
  <c r="K838" i="15"/>
  <c r="U837" i="15"/>
  <c r="T837" i="15"/>
  <c r="S837" i="15"/>
  <c r="R837" i="15"/>
  <c r="Q837" i="15"/>
  <c r="P837" i="15"/>
  <c r="O837" i="15"/>
  <c r="N837" i="15"/>
  <c r="M837" i="15"/>
  <c r="L837" i="15"/>
  <c r="K837" i="15"/>
  <c r="U836" i="15"/>
  <c r="T836" i="15"/>
  <c r="S836" i="15"/>
  <c r="R836" i="15"/>
  <c r="Q836" i="15"/>
  <c r="P836" i="15"/>
  <c r="O836" i="15"/>
  <c r="N836" i="15"/>
  <c r="M836" i="15"/>
  <c r="L836" i="15"/>
  <c r="K836" i="15"/>
  <c r="U835" i="15"/>
  <c r="T835" i="15"/>
  <c r="S835" i="15"/>
  <c r="R835" i="15"/>
  <c r="Q835" i="15"/>
  <c r="P835" i="15"/>
  <c r="O835" i="15"/>
  <c r="N835" i="15"/>
  <c r="M835" i="15"/>
  <c r="L835" i="15"/>
  <c r="K835" i="15"/>
  <c r="U834" i="15"/>
  <c r="T834" i="15"/>
  <c r="S834" i="15"/>
  <c r="R834" i="15"/>
  <c r="Q834" i="15"/>
  <c r="P834" i="15"/>
  <c r="O834" i="15"/>
  <c r="N834" i="15"/>
  <c r="M834" i="15"/>
  <c r="L834" i="15"/>
  <c r="K834" i="15"/>
  <c r="U833" i="15"/>
  <c r="T833" i="15"/>
  <c r="S833" i="15"/>
  <c r="R833" i="15"/>
  <c r="Q833" i="15"/>
  <c r="P833" i="15"/>
  <c r="O833" i="15"/>
  <c r="N833" i="15"/>
  <c r="M833" i="15"/>
  <c r="L833" i="15"/>
  <c r="K833" i="15"/>
  <c r="U832" i="15"/>
  <c r="T832" i="15"/>
  <c r="S832" i="15"/>
  <c r="R832" i="15"/>
  <c r="Q832" i="15"/>
  <c r="P832" i="15"/>
  <c r="O832" i="15"/>
  <c r="N832" i="15"/>
  <c r="M832" i="15"/>
  <c r="L832" i="15"/>
  <c r="K832" i="15"/>
  <c r="U831" i="15"/>
  <c r="T831" i="15"/>
  <c r="S831" i="15"/>
  <c r="R831" i="15"/>
  <c r="Q831" i="15"/>
  <c r="P831" i="15"/>
  <c r="O831" i="15"/>
  <c r="N831" i="15"/>
  <c r="M831" i="15"/>
  <c r="L831" i="15"/>
  <c r="K831" i="15"/>
  <c r="U830" i="15"/>
  <c r="T830" i="15"/>
  <c r="S830" i="15"/>
  <c r="R830" i="15"/>
  <c r="Q830" i="15"/>
  <c r="P830" i="15"/>
  <c r="O830" i="15"/>
  <c r="N830" i="15"/>
  <c r="M830" i="15"/>
  <c r="L830" i="15"/>
  <c r="K830" i="15"/>
  <c r="U829" i="15"/>
  <c r="T829" i="15"/>
  <c r="S829" i="15"/>
  <c r="R829" i="15"/>
  <c r="Q829" i="15"/>
  <c r="P829" i="15"/>
  <c r="O829" i="15"/>
  <c r="N829" i="15"/>
  <c r="M829" i="15"/>
  <c r="L829" i="15"/>
  <c r="K829" i="15"/>
  <c r="U828" i="15"/>
  <c r="T828" i="15"/>
  <c r="S828" i="15"/>
  <c r="R828" i="15"/>
  <c r="Q828" i="15"/>
  <c r="P828" i="15"/>
  <c r="O828" i="15"/>
  <c r="N828" i="15"/>
  <c r="M828" i="15"/>
  <c r="L828" i="15"/>
  <c r="K828" i="15"/>
  <c r="U827" i="15"/>
  <c r="T827" i="15"/>
  <c r="S827" i="15"/>
  <c r="R827" i="15"/>
  <c r="Q827" i="15"/>
  <c r="P827" i="15"/>
  <c r="O827" i="15"/>
  <c r="N827" i="15"/>
  <c r="M827" i="15"/>
  <c r="L827" i="15"/>
  <c r="K827" i="15"/>
  <c r="U826" i="15"/>
  <c r="T826" i="15"/>
  <c r="S826" i="15"/>
  <c r="R826" i="15"/>
  <c r="Q826" i="15"/>
  <c r="P826" i="15"/>
  <c r="O826" i="15"/>
  <c r="N826" i="15"/>
  <c r="M826" i="15"/>
  <c r="L826" i="15"/>
  <c r="K826" i="15"/>
  <c r="U825" i="15"/>
  <c r="T825" i="15"/>
  <c r="S825" i="15"/>
  <c r="R825" i="15"/>
  <c r="Q825" i="15"/>
  <c r="P825" i="15"/>
  <c r="O825" i="15"/>
  <c r="N825" i="15"/>
  <c r="M825" i="15"/>
  <c r="L825" i="15"/>
  <c r="K825" i="15"/>
  <c r="U824" i="15"/>
  <c r="T824" i="15"/>
  <c r="S824" i="15"/>
  <c r="R824" i="15"/>
  <c r="Q824" i="15"/>
  <c r="P824" i="15"/>
  <c r="O824" i="15"/>
  <c r="N824" i="15"/>
  <c r="M824" i="15"/>
  <c r="L824" i="15"/>
  <c r="K824" i="15"/>
  <c r="U823" i="15"/>
  <c r="T823" i="15"/>
  <c r="S823" i="15"/>
  <c r="R823" i="15"/>
  <c r="Q823" i="15"/>
  <c r="P823" i="15"/>
  <c r="O823" i="15"/>
  <c r="N823" i="15"/>
  <c r="M823" i="15"/>
  <c r="L823" i="15"/>
  <c r="K823" i="15"/>
  <c r="U822" i="15"/>
  <c r="T822" i="15"/>
  <c r="S822" i="15"/>
  <c r="R822" i="15"/>
  <c r="Q822" i="15"/>
  <c r="P822" i="15"/>
  <c r="O822" i="15"/>
  <c r="N822" i="15"/>
  <c r="M822" i="15"/>
  <c r="L822" i="15"/>
  <c r="K822" i="15"/>
  <c r="U821" i="15"/>
  <c r="T821" i="15"/>
  <c r="S821" i="15"/>
  <c r="R821" i="15"/>
  <c r="Q821" i="15"/>
  <c r="P821" i="15"/>
  <c r="O821" i="15"/>
  <c r="N821" i="15"/>
  <c r="M821" i="15"/>
  <c r="L821" i="15"/>
  <c r="K821" i="15"/>
  <c r="U820" i="15"/>
  <c r="T820" i="15"/>
  <c r="S820" i="15"/>
  <c r="R820" i="15"/>
  <c r="Q820" i="15"/>
  <c r="P820" i="15"/>
  <c r="O820" i="15"/>
  <c r="N820" i="15"/>
  <c r="M820" i="15"/>
  <c r="L820" i="15"/>
  <c r="K820" i="15"/>
  <c r="U819" i="15"/>
  <c r="T819" i="15"/>
  <c r="S819" i="15"/>
  <c r="R819" i="15"/>
  <c r="Q819" i="15"/>
  <c r="P819" i="15"/>
  <c r="O819" i="15"/>
  <c r="N819" i="15"/>
  <c r="M819" i="15"/>
  <c r="L819" i="15"/>
  <c r="K819" i="15"/>
  <c r="U818" i="15"/>
  <c r="T818" i="15"/>
  <c r="S818" i="15"/>
  <c r="R818" i="15"/>
  <c r="Q818" i="15"/>
  <c r="P818" i="15"/>
  <c r="O818" i="15"/>
  <c r="N818" i="15"/>
  <c r="M818" i="15"/>
  <c r="L818" i="15"/>
  <c r="K818" i="15"/>
  <c r="U817" i="15"/>
  <c r="T817" i="15"/>
  <c r="S817" i="15"/>
  <c r="R817" i="15"/>
  <c r="Q817" i="15"/>
  <c r="P817" i="15"/>
  <c r="O817" i="15"/>
  <c r="N817" i="15"/>
  <c r="M817" i="15"/>
  <c r="L817" i="15"/>
  <c r="K817" i="15"/>
  <c r="U816" i="15"/>
  <c r="T816" i="15"/>
  <c r="S816" i="15"/>
  <c r="R816" i="15"/>
  <c r="Q816" i="15"/>
  <c r="P816" i="15"/>
  <c r="O816" i="15"/>
  <c r="N816" i="15"/>
  <c r="M816" i="15"/>
  <c r="L816" i="15"/>
  <c r="K816" i="15"/>
  <c r="U815" i="15"/>
  <c r="T815" i="15"/>
  <c r="S815" i="15"/>
  <c r="R815" i="15"/>
  <c r="Q815" i="15"/>
  <c r="P815" i="15"/>
  <c r="O815" i="15"/>
  <c r="N815" i="15"/>
  <c r="M815" i="15"/>
  <c r="L815" i="15"/>
  <c r="K815" i="15"/>
  <c r="U814" i="15"/>
  <c r="T814" i="15"/>
  <c r="S814" i="15"/>
  <c r="R814" i="15"/>
  <c r="Q814" i="15"/>
  <c r="P814" i="15"/>
  <c r="O814" i="15"/>
  <c r="N814" i="15"/>
  <c r="M814" i="15"/>
  <c r="L814" i="15"/>
  <c r="K814" i="15"/>
  <c r="U813" i="15"/>
  <c r="T813" i="15"/>
  <c r="S813" i="15"/>
  <c r="R813" i="15"/>
  <c r="Q813" i="15"/>
  <c r="P813" i="15"/>
  <c r="O813" i="15"/>
  <c r="N813" i="15"/>
  <c r="M813" i="15"/>
  <c r="L813" i="15"/>
  <c r="K813" i="15"/>
  <c r="U812" i="15"/>
  <c r="T812" i="15"/>
  <c r="S812" i="15"/>
  <c r="R812" i="15"/>
  <c r="Q812" i="15"/>
  <c r="P812" i="15"/>
  <c r="O812" i="15"/>
  <c r="N812" i="15"/>
  <c r="M812" i="15"/>
  <c r="L812" i="15"/>
  <c r="K812" i="15"/>
  <c r="U811" i="15"/>
  <c r="T811" i="15"/>
  <c r="S811" i="15"/>
  <c r="R811" i="15"/>
  <c r="Q811" i="15"/>
  <c r="P811" i="15"/>
  <c r="O811" i="15"/>
  <c r="N811" i="15"/>
  <c r="M811" i="15"/>
  <c r="L811" i="15"/>
  <c r="K811" i="15"/>
  <c r="U810" i="15"/>
  <c r="T810" i="15"/>
  <c r="S810" i="15"/>
  <c r="R810" i="15"/>
  <c r="Q810" i="15"/>
  <c r="P810" i="15"/>
  <c r="O810" i="15"/>
  <c r="N810" i="15"/>
  <c r="M810" i="15"/>
  <c r="L810" i="15"/>
  <c r="K810" i="15"/>
  <c r="U809" i="15"/>
  <c r="T809" i="15"/>
  <c r="S809" i="15"/>
  <c r="R809" i="15"/>
  <c r="Q809" i="15"/>
  <c r="P809" i="15"/>
  <c r="O809" i="15"/>
  <c r="N809" i="15"/>
  <c r="M809" i="15"/>
  <c r="L809" i="15"/>
  <c r="K809" i="15"/>
  <c r="U808" i="15"/>
  <c r="T808" i="15"/>
  <c r="S808" i="15"/>
  <c r="R808" i="15"/>
  <c r="Q808" i="15"/>
  <c r="P808" i="15"/>
  <c r="O808" i="15"/>
  <c r="N808" i="15"/>
  <c r="M808" i="15"/>
  <c r="L808" i="15"/>
  <c r="K808" i="15"/>
  <c r="U807" i="15"/>
  <c r="T807" i="15"/>
  <c r="S807" i="15"/>
  <c r="R807" i="15"/>
  <c r="Q807" i="15"/>
  <c r="P807" i="15"/>
  <c r="O807" i="15"/>
  <c r="N807" i="15"/>
  <c r="M807" i="15"/>
  <c r="L807" i="15"/>
  <c r="K807" i="15"/>
  <c r="U806" i="15"/>
  <c r="T806" i="15"/>
  <c r="S806" i="15"/>
  <c r="R806" i="15"/>
  <c r="Q806" i="15"/>
  <c r="P806" i="15"/>
  <c r="O806" i="15"/>
  <c r="N806" i="15"/>
  <c r="M806" i="15"/>
  <c r="L806" i="15"/>
  <c r="K806" i="15"/>
  <c r="U805" i="15"/>
  <c r="T805" i="15"/>
  <c r="S805" i="15"/>
  <c r="R805" i="15"/>
  <c r="Q805" i="15"/>
  <c r="P805" i="15"/>
  <c r="O805" i="15"/>
  <c r="N805" i="15"/>
  <c r="M805" i="15"/>
  <c r="L805" i="15"/>
  <c r="K805" i="15"/>
  <c r="U804" i="15"/>
  <c r="T804" i="15"/>
  <c r="S804" i="15"/>
  <c r="R804" i="15"/>
  <c r="Q804" i="15"/>
  <c r="P804" i="15"/>
  <c r="O804" i="15"/>
  <c r="N804" i="15"/>
  <c r="M804" i="15"/>
  <c r="L804" i="15"/>
  <c r="K804" i="15"/>
  <c r="U803" i="15"/>
  <c r="T803" i="15"/>
  <c r="S803" i="15"/>
  <c r="R803" i="15"/>
  <c r="Q803" i="15"/>
  <c r="P803" i="15"/>
  <c r="O803" i="15"/>
  <c r="N803" i="15"/>
  <c r="M803" i="15"/>
  <c r="L803" i="15"/>
  <c r="K803" i="15"/>
  <c r="U802" i="15"/>
  <c r="T802" i="15"/>
  <c r="S802" i="15"/>
  <c r="R802" i="15"/>
  <c r="Q802" i="15"/>
  <c r="P802" i="15"/>
  <c r="O802" i="15"/>
  <c r="N802" i="15"/>
  <c r="M802" i="15"/>
  <c r="L802" i="15"/>
  <c r="K802" i="15"/>
  <c r="U801" i="15"/>
  <c r="T801" i="15"/>
  <c r="S801" i="15"/>
  <c r="R801" i="15"/>
  <c r="Q801" i="15"/>
  <c r="P801" i="15"/>
  <c r="O801" i="15"/>
  <c r="N801" i="15"/>
  <c r="M801" i="15"/>
  <c r="L801" i="15"/>
  <c r="K801" i="15"/>
  <c r="U800" i="15"/>
  <c r="T800" i="15"/>
  <c r="S800" i="15"/>
  <c r="R800" i="15"/>
  <c r="Q800" i="15"/>
  <c r="P800" i="15"/>
  <c r="O800" i="15"/>
  <c r="N800" i="15"/>
  <c r="M800" i="15"/>
  <c r="L800" i="15"/>
  <c r="K800" i="15"/>
  <c r="U799" i="15"/>
  <c r="T799" i="15"/>
  <c r="S799" i="15"/>
  <c r="R799" i="15"/>
  <c r="Q799" i="15"/>
  <c r="P799" i="15"/>
  <c r="O799" i="15"/>
  <c r="N799" i="15"/>
  <c r="M799" i="15"/>
  <c r="L799" i="15"/>
  <c r="K799" i="15"/>
  <c r="U798" i="15"/>
  <c r="T798" i="15"/>
  <c r="S798" i="15"/>
  <c r="R798" i="15"/>
  <c r="Q798" i="15"/>
  <c r="P798" i="15"/>
  <c r="O798" i="15"/>
  <c r="N798" i="15"/>
  <c r="M798" i="15"/>
  <c r="L798" i="15"/>
  <c r="K798" i="15"/>
  <c r="U797" i="15"/>
  <c r="T797" i="15"/>
  <c r="S797" i="15"/>
  <c r="R797" i="15"/>
  <c r="Q797" i="15"/>
  <c r="P797" i="15"/>
  <c r="O797" i="15"/>
  <c r="N797" i="15"/>
  <c r="M797" i="15"/>
  <c r="L797" i="15"/>
  <c r="K797" i="15"/>
  <c r="U796" i="15"/>
  <c r="T796" i="15"/>
  <c r="S796" i="15"/>
  <c r="R796" i="15"/>
  <c r="Q796" i="15"/>
  <c r="P796" i="15"/>
  <c r="O796" i="15"/>
  <c r="N796" i="15"/>
  <c r="M796" i="15"/>
  <c r="L796" i="15"/>
  <c r="K796" i="15"/>
  <c r="U795" i="15"/>
  <c r="T795" i="15"/>
  <c r="S795" i="15"/>
  <c r="R795" i="15"/>
  <c r="Q795" i="15"/>
  <c r="P795" i="15"/>
  <c r="O795" i="15"/>
  <c r="N795" i="15"/>
  <c r="M795" i="15"/>
  <c r="L795" i="15"/>
  <c r="K795" i="15"/>
  <c r="U794" i="15"/>
  <c r="T794" i="15"/>
  <c r="S794" i="15"/>
  <c r="R794" i="15"/>
  <c r="Q794" i="15"/>
  <c r="P794" i="15"/>
  <c r="O794" i="15"/>
  <c r="N794" i="15"/>
  <c r="M794" i="15"/>
  <c r="L794" i="15"/>
  <c r="K794" i="15"/>
  <c r="U793" i="15"/>
  <c r="T793" i="15"/>
  <c r="S793" i="15"/>
  <c r="R793" i="15"/>
  <c r="Q793" i="15"/>
  <c r="P793" i="15"/>
  <c r="O793" i="15"/>
  <c r="N793" i="15"/>
  <c r="M793" i="15"/>
  <c r="L793" i="15"/>
  <c r="K793" i="15"/>
  <c r="U792" i="15"/>
  <c r="T792" i="15"/>
  <c r="S792" i="15"/>
  <c r="R792" i="15"/>
  <c r="Q792" i="15"/>
  <c r="P792" i="15"/>
  <c r="O792" i="15"/>
  <c r="N792" i="15"/>
  <c r="M792" i="15"/>
  <c r="L792" i="15"/>
  <c r="K792" i="15"/>
  <c r="U791" i="15"/>
  <c r="T791" i="15"/>
  <c r="S791" i="15"/>
  <c r="R791" i="15"/>
  <c r="Q791" i="15"/>
  <c r="P791" i="15"/>
  <c r="O791" i="15"/>
  <c r="N791" i="15"/>
  <c r="M791" i="15"/>
  <c r="L791" i="15"/>
  <c r="K791" i="15"/>
  <c r="U790" i="15"/>
  <c r="T790" i="15"/>
  <c r="S790" i="15"/>
  <c r="R790" i="15"/>
  <c r="Q790" i="15"/>
  <c r="P790" i="15"/>
  <c r="O790" i="15"/>
  <c r="N790" i="15"/>
  <c r="M790" i="15"/>
  <c r="L790" i="15"/>
  <c r="K790" i="15"/>
  <c r="U789" i="15"/>
  <c r="T789" i="15"/>
  <c r="S789" i="15"/>
  <c r="R789" i="15"/>
  <c r="Q789" i="15"/>
  <c r="P789" i="15"/>
  <c r="O789" i="15"/>
  <c r="N789" i="15"/>
  <c r="M789" i="15"/>
  <c r="L789" i="15"/>
  <c r="K789" i="15"/>
  <c r="U788" i="15"/>
  <c r="T788" i="15"/>
  <c r="S788" i="15"/>
  <c r="R788" i="15"/>
  <c r="Q788" i="15"/>
  <c r="P788" i="15"/>
  <c r="O788" i="15"/>
  <c r="N788" i="15"/>
  <c r="M788" i="15"/>
  <c r="L788" i="15"/>
  <c r="K788" i="15"/>
  <c r="U787" i="15"/>
  <c r="T787" i="15"/>
  <c r="S787" i="15"/>
  <c r="R787" i="15"/>
  <c r="Q787" i="15"/>
  <c r="P787" i="15"/>
  <c r="O787" i="15"/>
  <c r="N787" i="15"/>
  <c r="M787" i="15"/>
  <c r="L787" i="15"/>
  <c r="K787" i="15"/>
  <c r="U786" i="15"/>
  <c r="T786" i="15"/>
  <c r="S786" i="15"/>
  <c r="R786" i="15"/>
  <c r="Q786" i="15"/>
  <c r="P786" i="15"/>
  <c r="O786" i="15"/>
  <c r="N786" i="15"/>
  <c r="M786" i="15"/>
  <c r="L786" i="15"/>
  <c r="K786" i="15"/>
  <c r="U785" i="15"/>
  <c r="T785" i="15"/>
  <c r="S785" i="15"/>
  <c r="R785" i="15"/>
  <c r="Q785" i="15"/>
  <c r="P785" i="15"/>
  <c r="O785" i="15"/>
  <c r="N785" i="15"/>
  <c r="M785" i="15"/>
  <c r="L785" i="15"/>
  <c r="K785" i="15"/>
  <c r="U784" i="15"/>
  <c r="T784" i="15"/>
  <c r="S784" i="15"/>
  <c r="R784" i="15"/>
  <c r="Q784" i="15"/>
  <c r="P784" i="15"/>
  <c r="O784" i="15"/>
  <c r="N784" i="15"/>
  <c r="M784" i="15"/>
  <c r="L784" i="15"/>
  <c r="K784" i="15"/>
  <c r="U783" i="15"/>
  <c r="T783" i="15"/>
  <c r="S783" i="15"/>
  <c r="R783" i="15"/>
  <c r="Q783" i="15"/>
  <c r="P783" i="15"/>
  <c r="O783" i="15"/>
  <c r="N783" i="15"/>
  <c r="M783" i="15"/>
  <c r="L783" i="15"/>
  <c r="K783" i="15"/>
  <c r="U782" i="15"/>
  <c r="T782" i="15"/>
  <c r="S782" i="15"/>
  <c r="R782" i="15"/>
  <c r="Q782" i="15"/>
  <c r="P782" i="15"/>
  <c r="O782" i="15"/>
  <c r="N782" i="15"/>
  <c r="M782" i="15"/>
  <c r="L782" i="15"/>
  <c r="K782" i="15"/>
  <c r="U781" i="15"/>
  <c r="T781" i="15"/>
  <c r="S781" i="15"/>
  <c r="R781" i="15"/>
  <c r="Q781" i="15"/>
  <c r="P781" i="15"/>
  <c r="O781" i="15"/>
  <c r="N781" i="15"/>
  <c r="M781" i="15"/>
  <c r="L781" i="15"/>
  <c r="K781" i="15"/>
  <c r="U780" i="15"/>
  <c r="T780" i="15"/>
  <c r="S780" i="15"/>
  <c r="R780" i="15"/>
  <c r="Q780" i="15"/>
  <c r="P780" i="15"/>
  <c r="O780" i="15"/>
  <c r="N780" i="15"/>
  <c r="M780" i="15"/>
  <c r="L780" i="15"/>
  <c r="K780" i="15"/>
  <c r="U779" i="15"/>
  <c r="T779" i="15"/>
  <c r="S779" i="15"/>
  <c r="R779" i="15"/>
  <c r="Q779" i="15"/>
  <c r="P779" i="15"/>
  <c r="O779" i="15"/>
  <c r="N779" i="15"/>
  <c r="M779" i="15"/>
  <c r="L779" i="15"/>
  <c r="K779" i="15"/>
  <c r="U778" i="15"/>
  <c r="T778" i="15"/>
  <c r="S778" i="15"/>
  <c r="R778" i="15"/>
  <c r="Q778" i="15"/>
  <c r="P778" i="15"/>
  <c r="O778" i="15"/>
  <c r="N778" i="15"/>
  <c r="M778" i="15"/>
  <c r="L778" i="15"/>
  <c r="K778" i="15"/>
  <c r="U777" i="15"/>
  <c r="T777" i="15"/>
  <c r="S777" i="15"/>
  <c r="R777" i="15"/>
  <c r="Q777" i="15"/>
  <c r="P777" i="15"/>
  <c r="O777" i="15"/>
  <c r="N777" i="15"/>
  <c r="M777" i="15"/>
  <c r="L777" i="15"/>
  <c r="K777" i="15"/>
  <c r="U776" i="15"/>
  <c r="T776" i="15"/>
  <c r="S776" i="15"/>
  <c r="R776" i="15"/>
  <c r="Q776" i="15"/>
  <c r="P776" i="15"/>
  <c r="O776" i="15"/>
  <c r="N776" i="15"/>
  <c r="M776" i="15"/>
  <c r="L776" i="15"/>
  <c r="K776" i="15"/>
  <c r="U775" i="15"/>
  <c r="T775" i="15"/>
  <c r="S775" i="15"/>
  <c r="R775" i="15"/>
  <c r="Q775" i="15"/>
  <c r="P775" i="15"/>
  <c r="O775" i="15"/>
  <c r="N775" i="15"/>
  <c r="M775" i="15"/>
  <c r="L775" i="15"/>
  <c r="K775" i="15"/>
  <c r="U774" i="15"/>
  <c r="T774" i="15"/>
  <c r="S774" i="15"/>
  <c r="R774" i="15"/>
  <c r="Q774" i="15"/>
  <c r="P774" i="15"/>
  <c r="O774" i="15"/>
  <c r="N774" i="15"/>
  <c r="M774" i="15"/>
  <c r="L774" i="15"/>
  <c r="K774" i="15"/>
  <c r="U773" i="15"/>
  <c r="T773" i="15"/>
  <c r="S773" i="15"/>
  <c r="R773" i="15"/>
  <c r="Q773" i="15"/>
  <c r="P773" i="15"/>
  <c r="O773" i="15"/>
  <c r="N773" i="15"/>
  <c r="M773" i="15"/>
  <c r="L773" i="15"/>
  <c r="K773" i="15"/>
  <c r="U772" i="15"/>
  <c r="T772" i="15"/>
  <c r="S772" i="15"/>
  <c r="R772" i="15"/>
  <c r="Q772" i="15"/>
  <c r="P772" i="15"/>
  <c r="O772" i="15"/>
  <c r="N772" i="15"/>
  <c r="M772" i="15"/>
  <c r="L772" i="15"/>
  <c r="K772" i="15"/>
  <c r="U771" i="15"/>
  <c r="T771" i="15"/>
  <c r="S771" i="15"/>
  <c r="R771" i="15"/>
  <c r="Q771" i="15"/>
  <c r="P771" i="15"/>
  <c r="O771" i="15"/>
  <c r="N771" i="15"/>
  <c r="M771" i="15"/>
  <c r="L771" i="15"/>
  <c r="K771" i="15"/>
  <c r="U770" i="15"/>
  <c r="T770" i="15"/>
  <c r="S770" i="15"/>
  <c r="R770" i="15"/>
  <c r="Q770" i="15"/>
  <c r="P770" i="15"/>
  <c r="O770" i="15"/>
  <c r="N770" i="15"/>
  <c r="M770" i="15"/>
  <c r="L770" i="15"/>
  <c r="K770" i="15"/>
  <c r="U769" i="15"/>
  <c r="T769" i="15"/>
  <c r="S769" i="15"/>
  <c r="R769" i="15"/>
  <c r="Q769" i="15"/>
  <c r="P769" i="15"/>
  <c r="O769" i="15"/>
  <c r="N769" i="15"/>
  <c r="M769" i="15"/>
  <c r="L769" i="15"/>
  <c r="K769" i="15"/>
  <c r="U768" i="15"/>
  <c r="T768" i="15"/>
  <c r="S768" i="15"/>
  <c r="R768" i="15"/>
  <c r="Q768" i="15"/>
  <c r="P768" i="15"/>
  <c r="O768" i="15"/>
  <c r="N768" i="15"/>
  <c r="M768" i="15"/>
  <c r="L768" i="15"/>
  <c r="K768" i="15"/>
  <c r="U767" i="15"/>
  <c r="T767" i="15"/>
  <c r="S767" i="15"/>
  <c r="R767" i="15"/>
  <c r="Q767" i="15"/>
  <c r="P767" i="15"/>
  <c r="O767" i="15"/>
  <c r="N767" i="15"/>
  <c r="M767" i="15"/>
  <c r="L767" i="15"/>
  <c r="K767" i="15"/>
  <c r="U766" i="15"/>
  <c r="T766" i="15"/>
  <c r="S766" i="15"/>
  <c r="R766" i="15"/>
  <c r="Q766" i="15"/>
  <c r="P766" i="15"/>
  <c r="O766" i="15"/>
  <c r="N766" i="15"/>
  <c r="M766" i="15"/>
  <c r="L766" i="15"/>
  <c r="K766" i="15"/>
  <c r="U765" i="15"/>
  <c r="T765" i="15"/>
  <c r="S765" i="15"/>
  <c r="R765" i="15"/>
  <c r="Q765" i="15"/>
  <c r="P765" i="15"/>
  <c r="O765" i="15"/>
  <c r="N765" i="15"/>
  <c r="M765" i="15"/>
  <c r="L765" i="15"/>
  <c r="K765" i="15"/>
  <c r="U764" i="15"/>
  <c r="T764" i="15"/>
  <c r="S764" i="15"/>
  <c r="R764" i="15"/>
  <c r="Q764" i="15"/>
  <c r="P764" i="15"/>
  <c r="O764" i="15"/>
  <c r="N764" i="15"/>
  <c r="M764" i="15"/>
  <c r="L764" i="15"/>
  <c r="K764" i="15"/>
  <c r="U763" i="15"/>
  <c r="T763" i="15"/>
  <c r="S763" i="15"/>
  <c r="R763" i="15"/>
  <c r="Q763" i="15"/>
  <c r="P763" i="15"/>
  <c r="O763" i="15"/>
  <c r="N763" i="15"/>
  <c r="M763" i="15"/>
  <c r="L763" i="15"/>
  <c r="K763" i="15"/>
  <c r="U762" i="15"/>
  <c r="T762" i="15"/>
  <c r="S762" i="15"/>
  <c r="R762" i="15"/>
  <c r="Q762" i="15"/>
  <c r="P762" i="15"/>
  <c r="O762" i="15"/>
  <c r="N762" i="15"/>
  <c r="M762" i="15"/>
  <c r="L762" i="15"/>
  <c r="K762" i="15"/>
  <c r="U761" i="15"/>
  <c r="T761" i="15"/>
  <c r="S761" i="15"/>
  <c r="R761" i="15"/>
  <c r="Q761" i="15"/>
  <c r="P761" i="15"/>
  <c r="O761" i="15"/>
  <c r="N761" i="15"/>
  <c r="M761" i="15"/>
  <c r="L761" i="15"/>
  <c r="K761" i="15"/>
  <c r="U760" i="15"/>
  <c r="T760" i="15"/>
  <c r="S760" i="15"/>
  <c r="R760" i="15"/>
  <c r="Q760" i="15"/>
  <c r="P760" i="15"/>
  <c r="O760" i="15"/>
  <c r="N760" i="15"/>
  <c r="M760" i="15"/>
  <c r="L760" i="15"/>
  <c r="K760" i="15"/>
  <c r="U759" i="15"/>
  <c r="T759" i="15"/>
  <c r="S759" i="15"/>
  <c r="R759" i="15"/>
  <c r="Q759" i="15"/>
  <c r="P759" i="15"/>
  <c r="O759" i="15"/>
  <c r="N759" i="15"/>
  <c r="M759" i="15"/>
  <c r="L759" i="15"/>
  <c r="K759" i="15"/>
  <c r="U758" i="15"/>
  <c r="T758" i="15"/>
  <c r="S758" i="15"/>
  <c r="R758" i="15"/>
  <c r="Q758" i="15"/>
  <c r="P758" i="15"/>
  <c r="O758" i="15"/>
  <c r="N758" i="15"/>
  <c r="M758" i="15"/>
  <c r="L758" i="15"/>
  <c r="K758" i="15"/>
  <c r="U757" i="15"/>
  <c r="T757" i="15"/>
  <c r="S757" i="15"/>
  <c r="R757" i="15"/>
  <c r="Q757" i="15"/>
  <c r="P757" i="15"/>
  <c r="O757" i="15"/>
  <c r="N757" i="15"/>
  <c r="M757" i="15"/>
  <c r="L757" i="15"/>
  <c r="K757" i="15"/>
  <c r="U756" i="15"/>
  <c r="T756" i="15"/>
  <c r="S756" i="15"/>
  <c r="R756" i="15"/>
  <c r="Q756" i="15"/>
  <c r="P756" i="15"/>
  <c r="O756" i="15"/>
  <c r="N756" i="15"/>
  <c r="M756" i="15"/>
  <c r="L756" i="15"/>
  <c r="K756" i="15"/>
  <c r="U755" i="15"/>
  <c r="T755" i="15"/>
  <c r="S755" i="15"/>
  <c r="R755" i="15"/>
  <c r="Q755" i="15"/>
  <c r="P755" i="15"/>
  <c r="O755" i="15"/>
  <c r="N755" i="15"/>
  <c r="M755" i="15"/>
  <c r="L755" i="15"/>
  <c r="K755" i="15"/>
  <c r="U754" i="15"/>
  <c r="T754" i="15"/>
  <c r="S754" i="15"/>
  <c r="R754" i="15"/>
  <c r="Q754" i="15"/>
  <c r="P754" i="15"/>
  <c r="O754" i="15"/>
  <c r="N754" i="15"/>
  <c r="M754" i="15"/>
  <c r="L754" i="15"/>
  <c r="K754" i="15"/>
  <c r="U753" i="15"/>
  <c r="T753" i="15"/>
  <c r="S753" i="15"/>
  <c r="R753" i="15"/>
  <c r="Q753" i="15"/>
  <c r="P753" i="15"/>
  <c r="O753" i="15"/>
  <c r="N753" i="15"/>
  <c r="M753" i="15"/>
  <c r="L753" i="15"/>
  <c r="K753" i="15"/>
  <c r="U752" i="15"/>
  <c r="T752" i="15"/>
  <c r="S752" i="15"/>
  <c r="R752" i="15"/>
  <c r="Q752" i="15"/>
  <c r="P752" i="15"/>
  <c r="O752" i="15"/>
  <c r="N752" i="15"/>
  <c r="M752" i="15"/>
  <c r="L752" i="15"/>
  <c r="K752" i="15"/>
  <c r="U751" i="15"/>
  <c r="T751" i="15"/>
  <c r="S751" i="15"/>
  <c r="R751" i="15"/>
  <c r="Q751" i="15"/>
  <c r="P751" i="15"/>
  <c r="O751" i="15"/>
  <c r="N751" i="15"/>
  <c r="M751" i="15"/>
  <c r="L751" i="15"/>
  <c r="K751" i="15"/>
  <c r="U750" i="15"/>
  <c r="T750" i="15"/>
  <c r="S750" i="15"/>
  <c r="R750" i="15"/>
  <c r="Q750" i="15"/>
  <c r="P750" i="15"/>
  <c r="O750" i="15"/>
  <c r="N750" i="15"/>
  <c r="M750" i="15"/>
  <c r="L750" i="15"/>
  <c r="K750" i="15"/>
  <c r="U749" i="15"/>
  <c r="T749" i="15"/>
  <c r="S749" i="15"/>
  <c r="R749" i="15"/>
  <c r="Q749" i="15"/>
  <c r="P749" i="15"/>
  <c r="O749" i="15"/>
  <c r="N749" i="15"/>
  <c r="M749" i="15"/>
  <c r="L749" i="15"/>
  <c r="K749" i="15"/>
  <c r="U748" i="15"/>
  <c r="T748" i="15"/>
  <c r="S748" i="15"/>
  <c r="R748" i="15"/>
  <c r="Q748" i="15"/>
  <c r="P748" i="15"/>
  <c r="O748" i="15"/>
  <c r="N748" i="15"/>
  <c r="M748" i="15"/>
  <c r="L748" i="15"/>
  <c r="K748" i="15"/>
  <c r="U747" i="15"/>
  <c r="T747" i="15"/>
  <c r="S747" i="15"/>
  <c r="R747" i="15"/>
  <c r="Q747" i="15"/>
  <c r="P747" i="15"/>
  <c r="O747" i="15"/>
  <c r="N747" i="15"/>
  <c r="M747" i="15"/>
  <c r="L747" i="15"/>
  <c r="K747" i="15"/>
  <c r="U746" i="15"/>
  <c r="T746" i="15"/>
  <c r="S746" i="15"/>
  <c r="R746" i="15"/>
  <c r="Q746" i="15"/>
  <c r="P746" i="15"/>
  <c r="O746" i="15"/>
  <c r="N746" i="15"/>
  <c r="M746" i="15"/>
  <c r="L746" i="15"/>
  <c r="K746" i="15"/>
  <c r="U745" i="15"/>
  <c r="T745" i="15"/>
  <c r="S745" i="15"/>
  <c r="R745" i="15"/>
  <c r="Q745" i="15"/>
  <c r="P745" i="15"/>
  <c r="O745" i="15"/>
  <c r="N745" i="15"/>
  <c r="M745" i="15"/>
  <c r="L745" i="15"/>
  <c r="K745" i="15"/>
  <c r="U744" i="15"/>
  <c r="T744" i="15"/>
  <c r="S744" i="15"/>
  <c r="R744" i="15"/>
  <c r="Q744" i="15"/>
  <c r="P744" i="15"/>
  <c r="O744" i="15"/>
  <c r="N744" i="15"/>
  <c r="M744" i="15"/>
  <c r="L744" i="15"/>
  <c r="K744" i="15"/>
  <c r="U743" i="15"/>
  <c r="T743" i="15"/>
  <c r="S743" i="15"/>
  <c r="R743" i="15"/>
  <c r="Q743" i="15"/>
  <c r="P743" i="15"/>
  <c r="O743" i="15"/>
  <c r="N743" i="15"/>
  <c r="M743" i="15"/>
  <c r="L743" i="15"/>
  <c r="K743" i="15"/>
  <c r="U742" i="15"/>
  <c r="T742" i="15"/>
  <c r="S742" i="15"/>
  <c r="R742" i="15"/>
  <c r="Q742" i="15"/>
  <c r="P742" i="15"/>
  <c r="O742" i="15"/>
  <c r="N742" i="15"/>
  <c r="M742" i="15"/>
  <c r="L742" i="15"/>
  <c r="K742" i="15"/>
  <c r="U741" i="15"/>
  <c r="T741" i="15"/>
  <c r="S741" i="15"/>
  <c r="R741" i="15"/>
  <c r="Q741" i="15"/>
  <c r="P741" i="15"/>
  <c r="O741" i="15"/>
  <c r="N741" i="15"/>
  <c r="M741" i="15"/>
  <c r="L741" i="15"/>
  <c r="K741" i="15"/>
  <c r="U740" i="15"/>
  <c r="T740" i="15"/>
  <c r="S740" i="15"/>
  <c r="R740" i="15"/>
  <c r="Q740" i="15"/>
  <c r="P740" i="15"/>
  <c r="O740" i="15"/>
  <c r="N740" i="15"/>
  <c r="M740" i="15"/>
  <c r="L740" i="15"/>
  <c r="K740" i="15"/>
  <c r="U739" i="15"/>
  <c r="T739" i="15"/>
  <c r="S739" i="15"/>
  <c r="R739" i="15"/>
  <c r="Q739" i="15"/>
  <c r="P739" i="15"/>
  <c r="O739" i="15"/>
  <c r="N739" i="15"/>
  <c r="M739" i="15"/>
  <c r="L739" i="15"/>
  <c r="K739" i="15"/>
  <c r="U738" i="15"/>
  <c r="T738" i="15"/>
  <c r="S738" i="15"/>
  <c r="R738" i="15"/>
  <c r="Q738" i="15"/>
  <c r="P738" i="15"/>
  <c r="O738" i="15"/>
  <c r="N738" i="15"/>
  <c r="M738" i="15"/>
  <c r="L738" i="15"/>
  <c r="K738" i="15"/>
  <c r="U737" i="15"/>
  <c r="T737" i="15"/>
  <c r="S737" i="15"/>
  <c r="R737" i="15"/>
  <c r="Q737" i="15"/>
  <c r="P737" i="15"/>
  <c r="O737" i="15"/>
  <c r="N737" i="15"/>
  <c r="M737" i="15"/>
  <c r="L737" i="15"/>
  <c r="K737" i="15"/>
  <c r="U736" i="15"/>
  <c r="T736" i="15"/>
  <c r="S736" i="15"/>
  <c r="R736" i="15"/>
  <c r="Q736" i="15"/>
  <c r="P736" i="15"/>
  <c r="O736" i="15"/>
  <c r="N736" i="15"/>
  <c r="M736" i="15"/>
  <c r="L736" i="15"/>
  <c r="K736" i="15"/>
  <c r="U735" i="15"/>
  <c r="T735" i="15"/>
  <c r="S735" i="15"/>
  <c r="R735" i="15"/>
  <c r="Q735" i="15"/>
  <c r="P735" i="15"/>
  <c r="O735" i="15"/>
  <c r="N735" i="15"/>
  <c r="M735" i="15"/>
  <c r="L735" i="15"/>
  <c r="K735" i="15"/>
  <c r="U734" i="15"/>
  <c r="T734" i="15"/>
  <c r="S734" i="15"/>
  <c r="R734" i="15"/>
  <c r="Q734" i="15"/>
  <c r="P734" i="15"/>
  <c r="O734" i="15"/>
  <c r="N734" i="15"/>
  <c r="M734" i="15"/>
  <c r="L734" i="15"/>
  <c r="K734" i="15"/>
  <c r="U733" i="15"/>
  <c r="T733" i="15"/>
  <c r="S733" i="15"/>
  <c r="R733" i="15"/>
  <c r="Q733" i="15"/>
  <c r="P733" i="15"/>
  <c r="O733" i="15"/>
  <c r="N733" i="15"/>
  <c r="M733" i="15"/>
  <c r="L733" i="15"/>
  <c r="K733" i="15"/>
  <c r="U732" i="15"/>
  <c r="T732" i="15"/>
  <c r="S732" i="15"/>
  <c r="R732" i="15"/>
  <c r="Q732" i="15"/>
  <c r="P732" i="15"/>
  <c r="O732" i="15"/>
  <c r="N732" i="15"/>
  <c r="M732" i="15"/>
  <c r="L732" i="15"/>
  <c r="K732" i="15"/>
  <c r="U731" i="15"/>
  <c r="T731" i="15"/>
  <c r="S731" i="15"/>
  <c r="R731" i="15"/>
  <c r="Q731" i="15"/>
  <c r="P731" i="15"/>
  <c r="O731" i="15"/>
  <c r="N731" i="15"/>
  <c r="M731" i="15"/>
  <c r="L731" i="15"/>
  <c r="K731" i="15"/>
  <c r="U730" i="15"/>
  <c r="T730" i="15"/>
  <c r="S730" i="15"/>
  <c r="R730" i="15"/>
  <c r="Q730" i="15"/>
  <c r="P730" i="15"/>
  <c r="O730" i="15"/>
  <c r="N730" i="15"/>
  <c r="M730" i="15"/>
  <c r="L730" i="15"/>
  <c r="K730" i="15"/>
  <c r="U729" i="15"/>
  <c r="T729" i="15"/>
  <c r="S729" i="15"/>
  <c r="R729" i="15"/>
  <c r="Q729" i="15"/>
  <c r="P729" i="15"/>
  <c r="O729" i="15"/>
  <c r="N729" i="15"/>
  <c r="M729" i="15"/>
  <c r="L729" i="15"/>
  <c r="K729" i="15"/>
  <c r="U728" i="15"/>
  <c r="T728" i="15"/>
  <c r="S728" i="15"/>
  <c r="R728" i="15"/>
  <c r="Q728" i="15"/>
  <c r="P728" i="15"/>
  <c r="O728" i="15"/>
  <c r="N728" i="15"/>
  <c r="M728" i="15"/>
  <c r="L728" i="15"/>
  <c r="K728" i="15"/>
  <c r="U727" i="15"/>
  <c r="T727" i="15"/>
  <c r="S727" i="15"/>
  <c r="R727" i="15"/>
  <c r="Q727" i="15"/>
  <c r="P727" i="15"/>
  <c r="O727" i="15"/>
  <c r="N727" i="15"/>
  <c r="M727" i="15"/>
  <c r="L727" i="15"/>
  <c r="K727" i="15"/>
  <c r="U726" i="15"/>
  <c r="T726" i="15"/>
  <c r="S726" i="15"/>
  <c r="R726" i="15"/>
  <c r="Q726" i="15"/>
  <c r="P726" i="15"/>
  <c r="O726" i="15"/>
  <c r="N726" i="15"/>
  <c r="M726" i="15"/>
  <c r="L726" i="15"/>
  <c r="K726" i="15"/>
  <c r="U725" i="15"/>
  <c r="T725" i="15"/>
  <c r="S725" i="15"/>
  <c r="R725" i="15"/>
  <c r="Q725" i="15"/>
  <c r="P725" i="15"/>
  <c r="O725" i="15"/>
  <c r="N725" i="15"/>
  <c r="M725" i="15"/>
  <c r="L725" i="15"/>
  <c r="K725" i="15"/>
  <c r="U724" i="15"/>
  <c r="T724" i="15"/>
  <c r="S724" i="15"/>
  <c r="R724" i="15"/>
  <c r="Q724" i="15"/>
  <c r="P724" i="15"/>
  <c r="O724" i="15"/>
  <c r="N724" i="15"/>
  <c r="M724" i="15"/>
  <c r="L724" i="15"/>
  <c r="K724" i="15"/>
  <c r="U723" i="15"/>
  <c r="T723" i="15"/>
  <c r="S723" i="15"/>
  <c r="R723" i="15"/>
  <c r="Q723" i="15"/>
  <c r="P723" i="15"/>
  <c r="O723" i="15"/>
  <c r="N723" i="15"/>
  <c r="M723" i="15"/>
  <c r="L723" i="15"/>
  <c r="K723" i="15"/>
  <c r="U722" i="15"/>
  <c r="T722" i="15"/>
  <c r="S722" i="15"/>
  <c r="R722" i="15"/>
  <c r="Q722" i="15"/>
  <c r="P722" i="15"/>
  <c r="O722" i="15"/>
  <c r="N722" i="15"/>
  <c r="M722" i="15"/>
  <c r="L722" i="15"/>
  <c r="K722" i="15"/>
  <c r="U721" i="15"/>
  <c r="T721" i="15"/>
  <c r="S721" i="15"/>
  <c r="R721" i="15"/>
  <c r="Q721" i="15"/>
  <c r="P721" i="15"/>
  <c r="O721" i="15"/>
  <c r="N721" i="15"/>
  <c r="M721" i="15"/>
  <c r="L721" i="15"/>
  <c r="K721" i="15"/>
  <c r="U720" i="15"/>
  <c r="T720" i="15"/>
  <c r="S720" i="15"/>
  <c r="R720" i="15"/>
  <c r="Q720" i="15"/>
  <c r="P720" i="15"/>
  <c r="O720" i="15"/>
  <c r="N720" i="15"/>
  <c r="M720" i="15"/>
  <c r="L720" i="15"/>
  <c r="K720" i="15"/>
  <c r="U719" i="15"/>
  <c r="T719" i="15"/>
  <c r="S719" i="15"/>
  <c r="R719" i="15"/>
  <c r="Q719" i="15"/>
  <c r="P719" i="15"/>
  <c r="O719" i="15"/>
  <c r="N719" i="15"/>
  <c r="M719" i="15"/>
  <c r="L719" i="15"/>
  <c r="K719" i="15"/>
  <c r="U718" i="15"/>
  <c r="T718" i="15"/>
  <c r="S718" i="15"/>
  <c r="R718" i="15"/>
  <c r="Q718" i="15"/>
  <c r="P718" i="15"/>
  <c r="O718" i="15"/>
  <c r="N718" i="15"/>
  <c r="M718" i="15"/>
  <c r="L718" i="15"/>
  <c r="K718" i="15"/>
  <c r="U717" i="15"/>
  <c r="T717" i="15"/>
  <c r="S717" i="15"/>
  <c r="R717" i="15"/>
  <c r="Q717" i="15"/>
  <c r="P717" i="15"/>
  <c r="O717" i="15"/>
  <c r="N717" i="15"/>
  <c r="M717" i="15"/>
  <c r="L717" i="15"/>
  <c r="K717" i="15"/>
  <c r="U716" i="15"/>
  <c r="T716" i="15"/>
  <c r="S716" i="15"/>
  <c r="R716" i="15"/>
  <c r="Q716" i="15"/>
  <c r="P716" i="15"/>
  <c r="O716" i="15"/>
  <c r="N716" i="15"/>
  <c r="M716" i="15"/>
  <c r="L716" i="15"/>
  <c r="K716" i="15"/>
  <c r="U715" i="15"/>
  <c r="T715" i="15"/>
  <c r="S715" i="15"/>
  <c r="R715" i="15"/>
  <c r="Q715" i="15"/>
  <c r="P715" i="15"/>
  <c r="O715" i="15"/>
  <c r="N715" i="15"/>
  <c r="M715" i="15"/>
  <c r="L715" i="15"/>
  <c r="K715" i="15"/>
  <c r="U714" i="15"/>
  <c r="T714" i="15"/>
  <c r="S714" i="15"/>
  <c r="R714" i="15"/>
  <c r="Q714" i="15"/>
  <c r="P714" i="15"/>
  <c r="O714" i="15"/>
  <c r="N714" i="15"/>
  <c r="M714" i="15"/>
  <c r="L714" i="15"/>
  <c r="K714" i="15"/>
  <c r="U713" i="15"/>
  <c r="T713" i="15"/>
  <c r="S713" i="15"/>
  <c r="R713" i="15"/>
  <c r="Q713" i="15"/>
  <c r="P713" i="15"/>
  <c r="O713" i="15"/>
  <c r="N713" i="15"/>
  <c r="M713" i="15"/>
  <c r="L713" i="15"/>
  <c r="K713" i="15"/>
  <c r="U712" i="15"/>
  <c r="T712" i="15"/>
  <c r="S712" i="15"/>
  <c r="R712" i="15"/>
  <c r="Q712" i="15"/>
  <c r="P712" i="15"/>
  <c r="O712" i="15"/>
  <c r="N712" i="15"/>
  <c r="M712" i="15"/>
  <c r="L712" i="15"/>
  <c r="K712" i="15"/>
  <c r="U711" i="15"/>
  <c r="T711" i="15"/>
  <c r="S711" i="15"/>
  <c r="R711" i="15"/>
  <c r="Q711" i="15"/>
  <c r="P711" i="15"/>
  <c r="O711" i="15"/>
  <c r="N711" i="15"/>
  <c r="M711" i="15"/>
  <c r="L711" i="15"/>
  <c r="K711" i="15"/>
  <c r="U710" i="15"/>
  <c r="T710" i="15"/>
  <c r="S710" i="15"/>
  <c r="R710" i="15"/>
  <c r="Q710" i="15"/>
  <c r="P710" i="15"/>
  <c r="O710" i="15"/>
  <c r="N710" i="15"/>
  <c r="M710" i="15"/>
  <c r="L710" i="15"/>
  <c r="K710" i="15"/>
  <c r="U709" i="15"/>
  <c r="T709" i="15"/>
  <c r="S709" i="15"/>
  <c r="R709" i="15"/>
  <c r="Q709" i="15"/>
  <c r="P709" i="15"/>
  <c r="O709" i="15"/>
  <c r="N709" i="15"/>
  <c r="M709" i="15"/>
  <c r="L709" i="15"/>
  <c r="K709" i="15"/>
  <c r="U708" i="15"/>
  <c r="T708" i="15"/>
  <c r="S708" i="15"/>
  <c r="R708" i="15"/>
  <c r="Q708" i="15"/>
  <c r="P708" i="15"/>
  <c r="O708" i="15"/>
  <c r="N708" i="15"/>
  <c r="M708" i="15"/>
  <c r="L708" i="15"/>
  <c r="K708" i="15"/>
  <c r="U707" i="15"/>
  <c r="T707" i="15"/>
  <c r="S707" i="15"/>
  <c r="R707" i="15"/>
  <c r="Q707" i="15"/>
  <c r="P707" i="15"/>
  <c r="O707" i="15"/>
  <c r="N707" i="15"/>
  <c r="M707" i="15"/>
  <c r="L707" i="15"/>
  <c r="K707" i="15"/>
  <c r="U706" i="15"/>
  <c r="T706" i="15"/>
  <c r="S706" i="15"/>
  <c r="R706" i="15"/>
  <c r="Q706" i="15"/>
  <c r="P706" i="15"/>
  <c r="O706" i="15"/>
  <c r="N706" i="15"/>
  <c r="M706" i="15"/>
  <c r="L706" i="15"/>
  <c r="K706" i="15"/>
  <c r="U705" i="15"/>
  <c r="T705" i="15"/>
  <c r="S705" i="15"/>
  <c r="R705" i="15"/>
  <c r="Q705" i="15"/>
  <c r="P705" i="15"/>
  <c r="O705" i="15"/>
  <c r="N705" i="15"/>
  <c r="M705" i="15"/>
  <c r="L705" i="15"/>
  <c r="K705" i="15"/>
  <c r="U704" i="15"/>
  <c r="T704" i="15"/>
  <c r="S704" i="15"/>
  <c r="R704" i="15"/>
  <c r="Q704" i="15"/>
  <c r="P704" i="15"/>
  <c r="O704" i="15"/>
  <c r="N704" i="15"/>
  <c r="M704" i="15"/>
  <c r="L704" i="15"/>
  <c r="K704" i="15"/>
  <c r="U703" i="15"/>
  <c r="T703" i="15"/>
  <c r="S703" i="15"/>
  <c r="R703" i="15"/>
  <c r="Q703" i="15"/>
  <c r="P703" i="15"/>
  <c r="O703" i="15"/>
  <c r="N703" i="15"/>
  <c r="M703" i="15"/>
  <c r="L703" i="15"/>
  <c r="K703" i="15"/>
  <c r="U702" i="15"/>
  <c r="T702" i="15"/>
  <c r="S702" i="15"/>
  <c r="R702" i="15"/>
  <c r="Q702" i="15"/>
  <c r="P702" i="15"/>
  <c r="O702" i="15"/>
  <c r="N702" i="15"/>
  <c r="M702" i="15"/>
  <c r="L702" i="15"/>
  <c r="K702" i="15"/>
  <c r="U701" i="15"/>
  <c r="T701" i="15"/>
  <c r="S701" i="15"/>
  <c r="R701" i="15"/>
  <c r="Q701" i="15"/>
  <c r="P701" i="15"/>
  <c r="O701" i="15"/>
  <c r="N701" i="15"/>
  <c r="M701" i="15"/>
  <c r="L701" i="15"/>
  <c r="K701" i="15"/>
  <c r="U700" i="15"/>
  <c r="T700" i="15"/>
  <c r="S700" i="15"/>
  <c r="R700" i="15"/>
  <c r="Q700" i="15"/>
  <c r="P700" i="15"/>
  <c r="O700" i="15"/>
  <c r="N700" i="15"/>
  <c r="M700" i="15"/>
  <c r="L700" i="15"/>
  <c r="K700" i="15"/>
  <c r="U699" i="15"/>
  <c r="T699" i="15"/>
  <c r="S699" i="15"/>
  <c r="R699" i="15"/>
  <c r="Q699" i="15"/>
  <c r="P699" i="15"/>
  <c r="O699" i="15"/>
  <c r="N699" i="15"/>
  <c r="M699" i="15"/>
  <c r="L699" i="15"/>
  <c r="K699" i="15"/>
  <c r="U698" i="15"/>
  <c r="T698" i="15"/>
  <c r="S698" i="15"/>
  <c r="R698" i="15"/>
  <c r="Q698" i="15"/>
  <c r="P698" i="15"/>
  <c r="O698" i="15"/>
  <c r="N698" i="15"/>
  <c r="M698" i="15"/>
  <c r="L698" i="15"/>
  <c r="K698" i="15"/>
  <c r="U697" i="15"/>
  <c r="T697" i="15"/>
  <c r="S697" i="15"/>
  <c r="R697" i="15"/>
  <c r="Q697" i="15"/>
  <c r="P697" i="15"/>
  <c r="O697" i="15"/>
  <c r="N697" i="15"/>
  <c r="M697" i="15"/>
  <c r="L697" i="15"/>
  <c r="K697" i="15"/>
  <c r="U696" i="15"/>
  <c r="T696" i="15"/>
  <c r="S696" i="15"/>
  <c r="R696" i="15"/>
  <c r="Q696" i="15"/>
  <c r="P696" i="15"/>
  <c r="O696" i="15"/>
  <c r="N696" i="15"/>
  <c r="M696" i="15"/>
  <c r="L696" i="15"/>
  <c r="K696" i="15"/>
  <c r="U695" i="15"/>
  <c r="T695" i="15"/>
  <c r="S695" i="15"/>
  <c r="R695" i="15"/>
  <c r="Q695" i="15"/>
  <c r="P695" i="15"/>
  <c r="O695" i="15"/>
  <c r="N695" i="15"/>
  <c r="M695" i="15"/>
  <c r="L695" i="15"/>
  <c r="K695" i="15"/>
  <c r="U694" i="15"/>
  <c r="T694" i="15"/>
  <c r="S694" i="15"/>
  <c r="R694" i="15"/>
  <c r="Q694" i="15"/>
  <c r="P694" i="15"/>
  <c r="O694" i="15"/>
  <c r="N694" i="15"/>
  <c r="M694" i="15"/>
  <c r="L694" i="15"/>
  <c r="K694" i="15"/>
  <c r="U693" i="15"/>
  <c r="T693" i="15"/>
  <c r="S693" i="15"/>
  <c r="R693" i="15"/>
  <c r="Q693" i="15"/>
  <c r="P693" i="15"/>
  <c r="O693" i="15"/>
  <c r="N693" i="15"/>
  <c r="M693" i="15"/>
  <c r="L693" i="15"/>
  <c r="K693" i="15"/>
  <c r="U692" i="15"/>
  <c r="T692" i="15"/>
  <c r="S692" i="15"/>
  <c r="R692" i="15"/>
  <c r="Q692" i="15"/>
  <c r="P692" i="15"/>
  <c r="O692" i="15"/>
  <c r="N692" i="15"/>
  <c r="M692" i="15"/>
  <c r="L692" i="15"/>
  <c r="K692" i="15"/>
  <c r="U691" i="15"/>
  <c r="T691" i="15"/>
  <c r="S691" i="15"/>
  <c r="R691" i="15"/>
  <c r="Q691" i="15"/>
  <c r="P691" i="15"/>
  <c r="O691" i="15"/>
  <c r="N691" i="15"/>
  <c r="M691" i="15"/>
  <c r="L691" i="15"/>
  <c r="K691" i="15"/>
  <c r="U690" i="15"/>
  <c r="T690" i="15"/>
  <c r="S690" i="15"/>
  <c r="R690" i="15"/>
  <c r="Q690" i="15"/>
  <c r="P690" i="15"/>
  <c r="O690" i="15"/>
  <c r="N690" i="15"/>
  <c r="M690" i="15"/>
  <c r="L690" i="15"/>
  <c r="K690" i="15"/>
  <c r="U689" i="15"/>
  <c r="T689" i="15"/>
  <c r="S689" i="15"/>
  <c r="R689" i="15"/>
  <c r="Q689" i="15"/>
  <c r="P689" i="15"/>
  <c r="O689" i="15"/>
  <c r="N689" i="15"/>
  <c r="M689" i="15"/>
  <c r="L689" i="15"/>
  <c r="K689" i="15"/>
  <c r="U688" i="15"/>
  <c r="T688" i="15"/>
  <c r="S688" i="15"/>
  <c r="R688" i="15"/>
  <c r="Q688" i="15"/>
  <c r="P688" i="15"/>
  <c r="O688" i="15"/>
  <c r="N688" i="15"/>
  <c r="M688" i="15"/>
  <c r="L688" i="15"/>
  <c r="K688" i="15"/>
  <c r="U687" i="15"/>
  <c r="T687" i="15"/>
  <c r="S687" i="15"/>
  <c r="R687" i="15"/>
  <c r="Q687" i="15"/>
  <c r="P687" i="15"/>
  <c r="O687" i="15"/>
  <c r="N687" i="15"/>
  <c r="M687" i="15"/>
  <c r="L687" i="15"/>
  <c r="K687" i="15"/>
  <c r="U686" i="15"/>
  <c r="T686" i="15"/>
  <c r="S686" i="15"/>
  <c r="R686" i="15"/>
  <c r="Q686" i="15"/>
  <c r="P686" i="15"/>
  <c r="O686" i="15"/>
  <c r="N686" i="15"/>
  <c r="M686" i="15"/>
  <c r="L686" i="15"/>
  <c r="K686" i="15"/>
  <c r="U685" i="15"/>
  <c r="T685" i="15"/>
  <c r="S685" i="15"/>
  <c r="R685" i="15"/>
  <c r="Q685" i="15"/>
  <c r="P685" i="15"/>
  <c r="O685" i="15"/>
  <c r="N685" i="15"/>
  <c r="M685" i="15"/>
  <c r="L685" i="15"/>
  <c r="K685" i="15"/>
  <c r="U684" i="15"/>
  <c r="T684" i="15"/>
  <c r="S684" i="15"/>
  <c r="R684" i="15"/>
  <c r="Q684" i="15"/>
  <c r="P684" i="15"/>
  <c r="O684" i="15"/>
  <c r="N684" i="15"/>
  <c r="M684" i="15"/>
  <c r="L684" i="15"/>
  <c r="K684" i="15"/>
  <c r="U683" i="15"/>
  <c r="T683" i="15"/>
  <c r="S683" i="15"/>
  <c r="R683" i="15"/>
  <c r="Q683" i="15"/>
  <c r="P683" i="15"/>
  <c r="O683" i="15"/>
  <c r="N683" i="15"/>
  <c r="M683" i="15"/>
  <c r="L683" i="15"/>
  <c r="K683" i="15"/>
  <c r="U682" i="15"/>
  <c r="T682" i="15"/>
  <c r="S682" i="15"/>
  <c r="R682" i="15"/>
  <c r="Q682" i="15"/>
  <c r="P682" i="15"/>
  <c r="O682" i="15"/>
  <c r="N682" i="15"/>
  <c r="M682" i="15"/>
  <c r="L682" i="15"/>
  <c r="K682" i="15"/>
  <c r="U681" i="15"/>
  <c r="T681" i="15"/>
  <c r="S681" i="15"/>
  <c r="R681" i="15"/>
  <c r="Q681" i="15"/>
  <c r="P681" i="15"/>
  <c r="O681" i="15"/>
  <c r="N681" i="15"/>
  <c r="M681" i="15"/>
  <c r="L681" i="15"/>
  <c r="K681" i="15"/>
  <c r="U680" i="15"/>
  <c r="T680" i="15"/>
  <c r="S680" i="15"/>
  <c r="R680" i="15"/>
  <c r="Q680" i="15"/>
  <c r="P680" i="15"/>
  <c r="O680" i="15"/>
  <c r="N680" i="15"/>
  <c r="M680" i="15"/>
  <c r="L680" i="15"/>
  <c r="K680" i="15"/>
  <c r="U679" i="15"/>
  <c r="T679" i="15"/>
  <c r="S679" i="15"/>
  <c r="R679" i="15"/>
  <c r="Q679" i="15"/>
  <c r="P679" i="15"/>
  <c r="O679" i="15"/>
  <c r="N679" i="15"/>
  <c r="M679" i="15"/>
  <c r="L679" i="15"/>
  <c r="K679" i="15"/>
  <c r="U678" i="15"/>
  <c r="T678" i="15"/>
  <c r="S678" i="15"/>
  <c r="R678" i="15"/>
  <c r="Q678" i="15"/>
  <c r="P678" i="15"/>
  <c r="O678" i="15"/>
  <c r="N678" i="15"/>
  <c r="M678" i="15"/>
  <c r="L678" i="15"/>
  <c r="K678" i="15"/>
  <c r="U677" i="15"/>
  <c r="T677" i="15"/>
  <c r="S677" i="15"/>
  <c r="R677" i="15"/>
  <c r="Q677" i="15"/>
  <c r="P677" i="15"/>
  <c r="O677" i="15"/>
  <c r="N677" i="15"/>
  <c r="M677" i="15"/>
  <c r="L677" i="15"/>
  <c r="K677" i="15"/>
  <c r="U676" i="15"/>
  <c r="T676" i="15"/>
  <c r="S676" i="15"/>
  <c r="R676" i="15"/>
  <c r="Q676" i="15"/>
  <c r="P676" i="15"/>
  <c r="O676" i="15"/>
  <c r="N676" i="15"/>
  <c r="M676" i="15"/>
  <c r="L676" i="15"/>
  <c r="K676" i="15"/>
  <c r="U675" i="15"/>
  <c r="T675" i="15"/>
  <c r="S675" i="15"/>
  <c r="R675" i="15"/>
  <c r="Q675" i="15"/>
  <c r="P675" i="15"/>
  <c r="O675" i="15"/>
  <c r="N675" i="15"/>
  <c r="M675" i="15"/>
  <c r="L675" i="15"/>
  <c r="K675" i="15"/>
  <c r="U674" i="15"/>
  <c r="T674" i="15"/>
  <c r="S674" i="15"/>
  <c r="R674" i="15"/>
  <c r="Q674" i="15"/>
  <c r="P674" i="15"/>
  <c r="O674" i="15"/>
  <c r="N674" i="15"/>
  <c r="M674" i="15"/>
  <c r="L674" i="15"/>
  <c r="K674" i="15"/>
  <c r="U673" i="15"/>
  <c r="T673" i="15"/>
  <c r="S673" i="15"/>
  <c r="R673" i="15"/>
  <c r="Q673" i="15"/>
  <c r="P673" i="15"/>
  <c r="O673" i="15"/>
  <c r="N673" i="15"/>
  <c r="M673" i="15"/>
  <c r="L673" i="15"/>
  <c r="K673" i="15"/>
  <c r="U672" i="15"/>
  <c r="T672" i="15"/>
  <c r="S672" i="15"/>
  <c r="R672" i="15"/>
  <c r="Q672" i="15"/>
  <c r="P672" i="15"/>
  <c r="O672" i="15"/>
  <c r="N672" i="15"/>
  <c r="M672" i="15"/>
  <c r="L672" i="15"/>
  <c r="K672" i="15"/>
  <c r="U671" i="15"/>
  <c r="T671" i="15"/>
  <c r="S671" i="15"/>
  <c r="R671" i="15"/>
  <c r="Q671" i="15"/>
  <c r="P671" i="15"/>
  <c r="O671" i="15"/>
  <c r="N671" i="15"/>
  <c r="M671" i="15"/>
  <c r="L671" i="15"/>
  <c r="K671" i="15"/>
  <c r="U670" i="15"/>
  <c r="T670" i="15"/>
  <c r="S670" i="15"/>
  <c r="R670" i="15"/>
  <c r="Q670" i="15"/>
  <c r="P670" i="15"/>
  <c r="O670" i="15"/>
  <c r="N670" i="15"/>
  <c r="M670" i="15"/>
  <c r="L670" i="15"/>
  <c r="K670" i="15"/>
  <c r="U669" i="15"/>
  <c r="T669" i="15"/>
  <c r="S669" i="15"/>
  <c r="R669" i="15"/>
  <c r="Q669" i="15"/>
  <c r="P669" i="15"/>
  <c r="O669" i="15"/>
  <c r="N669" i="15"/>
  <c r="M669" i="15"/>
  <c r="L669" i="15"/>
  <c r="K669" i="15"/>
  <c r="U668" i="15"/>
  <c r="T668" i="15"/>
  <c r="S668" i="15"/>
  <c r="R668" i="15"/>
  <c r="Q668" i="15"/>
  <c r="P668" i="15"/>
  <c r="O668" i="15"/>
  <c r="N668" i="15"/>
  <c r="M668" i="15"/>
  <c r="L668" i="15"/>
  <c r="K668" i="15"/>
  <c r="U667" i="15"/>
  <c r="T667" i="15"/>
  <c r="S667" i="15"/>
  <c r="R667" i="15"/>
  <c r="Q667" i="15"/>
  <c r="P667" i="15"/>
  <c r="O667" i="15"/>
  <c r="N667" i="15"/>
  <c r="M667" i="15"/>
  <c r="L667" i="15"/>
  <c r="K667" i="15"/>
  <c r="U666" i="15"/>
  <c r="T666" i="15"/>
  <c r="S666" i="15"/>
  <c r="R666" i="15"/>
  <c r="Q666" i="15"/>
  <c r="P666" i="15"/>
  <c r="O666" i="15"/>
  <c r="N666" i="15"/>
  <c r="M666" i="15"/>
  <c r="L666" i="15"/>
  <c r="K666" i="15"/>
  <c r="U665" i="15"/>
  <c r="T665" i="15"/>
  <c r="S665" i="15"/>
  <c r="R665" i="15"/>
  <c r="Q665" i="15"/>
  <c r="P665" i="15"/>
  <c r="O665" i="15"/>
  <c r="N665" i="15"/>
  <c r="M665" i="15"/>
  <c r="L665" i="15"/>
  <c r="K665" i="15"/>
  <c r="U664" i="15"/>
  <c r="T664" i="15"/>
  <c r="S664" i="15"/>
  <c r="R664" i="15"/>
  <c r="Q664" i="15"/>
  <c r="P664" i="15"/>
  <c r="O664" i="15"/>
  <c r="N664" i="15"/>
  <c r="M664" i="15"/>
  <c r="L664" i="15"/>
  <c r="K664" i="15"/>
  <c r="U663" i="15"/>
  <c r="T663" i="15"/>
  <c r="S663" i="15"/>
  <c r="R663" i="15"/>
  <c r="Q663" i="15"/>
  <c r="P663" i="15"/>
  <c r="O663" i="15"/>
  <c r="N663" i="15"/>
  <c r="M663" i="15"/>
  <c r="L663" i="15"/>
  <c r="K663" i="15"/>
  <c r="U662" i="15"/>
  <c r="T662" i="15"/>
  <c r="S662" i="15"/>
  <c r="R662" i="15"/>
  <c r="Q662" i="15"/>
  <c r="P662" i="15"/>
  <c r="O662" i="15"/>
  <c r="N662" i="15"/>
  <c r="M662" i="15"/>
  <c r="L662" i="15"/>
  <c r="K662" i="15"/>
  <c r="U661" i="15"/>
  <c r="T661" i="15"/>
  <c r="S661" i="15"/>
  <c r="R661" i="15"/>
  <c r="Q661" i="15"/>
  <c r="P661" i="15"/>
  <c r="O661" i="15"/>
  <c r="N661" i="15"/>
  <c r="M661" i="15"/>
  <c r="L661" i="15"/>
  <c r="K661" i="15"/>
  <c r="U660" i="15"/>
  <c r="T660" i="15"/>
  <c r="S660" i="15"/>
  <c r="R660" i="15"/>
  <c r="Q660" i="15"/>
  <c r="P660" i="15"/>
  <c r="O660" i="15"/>
  <c r="N660" i="15"/>
  <c r="M660" i="15"/>
  <c r="L660" i="15"/>
  <c r="K660" i="15"/>
  <c r="U659" i="15"/>
  <c r="T659" i="15"/>
  <c r="S659" i="15"/>
  <c r="R659" i="15"/>
  <c r="Q659" i="15"/>
  <c r="P659" i="15"/>
  <c r="O659" i="15"/>
  <c r="N659" i="15"/>
  <c r="M659" i="15"/>
  <c r="L659" i="15"/>
  <c r="K659" i="15"/>
  <c r="U658" i="15"/>
  <c r="T658" i="15"/>
  <c r="S658" i="15"/>
  <c r="R658" i="15"/>
  <c r="Q658" i="15"/>
  <c r="P658" i="15"/>
  <c r="O658" i="15"/>
  <c r="N658" i="15"/>
  <c r="M658" i="15"/>
  <c r="L658" i="15"/>
  <c r="K658" i="15"/>
  <c r="U657" i="15"/>
  <c r="T657" i="15"/>
  <c r="S657" i="15"/>
  <c r="R657" i="15"/>
  <c r="Q657" i="15"/>
  <c r="P657" i="15"/>
  <c r="O657" i="15"/>
  <c r="N657" i="15"/>
  <c r="M657" i="15"/>
  <c r="L657" i="15"/>
  <c r="K657" i="15"/>
  <c r="U656" i="15"/>
  <c r="T656" i="15"/>
  <c r="S656" i="15"/>
  <c r="R656" i="15"/>
  <c r="Q656" i="15"/>
  <c r="P656" i="15"/>
  <c r="O656" i="15"/>
  <c r="N656" i="15"/>
  <c r="M656" i="15"/>
  <c r="L656" i="15"/>
  <c r="K656" i="15"/>
  <c r="U655" i="15"/>
  <c r="T655" i="15"/>
  <c r="S655" i="15"/>
  <c r="R655" i="15"/>
  <c r="Q655" i="15"/>
  <c r="P655" i="15"/>
  <c r="O655" i="15"/>
  <c r="N655" i="15"/>
  <c r="M655" i="15"/>
  <c r="L655" i="15"/>
  <c r="K655" i="15"/>
  <c r="U654" i="15"/>
  <c r="T654" i="15"/>
  <c r="S654" i="15"/>
  <c r="R654" i="15"/>
  <c r="Q654" i="15"/>
  <c r="P654" i="15"/>
  <c r="O654" i="15"/>
  <c r="N654" i="15"/>
  <c r="M654" i="15"/>
  <c r="L654" i="15"/>
  <c r="K654" i="15"/>
  <c r="U653" i="15"/>
  <c r="T653" i="15"/>
  <c r="S653" i="15"/>
  <c r="R653" i="15"/>
  <c r="Q653" i="15"/>
  <c r="P653" i="15"/>
  <c r="O653" i="15"/>
  <c r="N653" i="15"/>
  <c r="M653" i="15"/>
  <c r="L653" i="15"/>
  <c r="K653" i="15"/>
  <c r="U652" i="15"/>
  <c r="T652" i="15"/>
  <c r="S652" i="15"/>
  <c r="R652" i="15"/>
  <c r="Q652" i="15"/>
  <c r="P652" i="15"/>
  <c r="O652" i="15"/>
  <c r="N652" i="15"/>
  <c r="M652" i="15"/>
  <c r="L652" i="15"/>
  <c r="K652" i="15"/>
  <c r="U651" i="15"/>
  <c r="T651" i="15"/>
  <c r="S651" i="15"/>
  <c r="R651" i="15"/>
  <c r="Q651" i="15"/>
  <c r="P651" i="15"/>
  <c r="O651" i="15"/>
  <c r="N651" i="15"/>
  <c r="M651" i="15"/>
  <c r="L651" i="15"/>
  <c r="K651" i="15"/>
  <c r="U650" i="15"/>
  <c r="T650" i="15"/>
  <c r="S650" i="15"/>
  <c r="R650" i="15"/>
  <c r="Q650" i="15"/>
  <c r="P650" i="15"/>
  <c r="O650" i="15"/>
  <c r="N650" i="15"/>
  <c r="M650" i="15"/>
  <c r="L650" i="15"/>
  <c r="K650" i="15"/>
  <c r="U649" i="15"/>
  <c r="T649" i="15"/>
  <c r="S649" i="15"/>
  <c r="R649" i="15"/>
  <c r="Q649" i="15"/>
  <c r="P649" i="15"/>
  <c r="O649" i="15"/>
  <c r="N649" i="15"/>
  <c r="M649" i="15"/>
  <c r="L649" i="15"/>
  <c r="K649" i="15"/>
  <c r="U648" i="15"/>
  <c r="T648" i="15"/>
  <c r="S648" i="15"/>
  <c r="R648" i="15"/>
  <c r="Q648" i="15"/>
  <c r="P648" i="15"/>
  <c r="O648" i="15"/>
  <c r="N648" i="15"/>
  <c r="M648" i="15"/>
  <c r="L648" i="15"/>
  <c r="K648" i="15"/>
  <c r="U647" i="15"/>
  <c r="T647" i="15"/>
  <c r="S647" i="15"/>
  <c r="R647" i="15"/>
  <c r="Q647" i="15"/>
  <c r="P647" i="15"/>
  <c r="O647" i="15"/>
  <c r="N647" i="15"/>
  <c r="M647" i="15"/>
  <c r="L647" i="15"/>
  <c r="K647" i="15"/>
  <c r="U646" i="15"/>
  <c r="T646" i="15"/>
  <c r="S646" i="15"/>
  <c r="R646" i="15"/>
  <c r="Q646" i="15"/>
  <c r="P646" i="15"/>
  <c r="O646" i="15"/>
  <c r="N646" i="15"/>
  <c r="M646" i="15"/>
  <c r="L646" i="15"/>
  <c r="K646" i="15"/>
  <c r="U645" i="15"/>
  <c r="T645" i="15"/>
  <c r="S645" i="15"/>
  <c r="R645" i="15"/>
  <c r="Q645" i="15"/>
  <c r="P645" i="15"/>
  <c r="O645" i="15"/>
  <c r="N645" i="15"/>
  <c r="M645" i="15"/>
  <c r="L645" i="15"/>
  <c r="K645" i="15"/>
  <c r="U644" i="15"/>
  <c r="T644" i="15"/>
  <c r="S644" i="15"/>
  <c r="R644" i="15"/>
  <c r="Q644" i="15"/>
  <c r="P644" i="15"/>
  <c r="O644" i="15"/>
  <c r="N644" i="15"/>
  <c r="M644" i="15"/>
  <c r="L644" i="15"/>
  <c r="K644" i="15"/>
  <c r="U643" i="15"/>
  <c r="T643" i="15"/>
  <c r="S643" i="15"/>
  <c r="R643" i="15"/>
  <c r="Q643" i="15"/>
  <c r="P643" i="15"/>
  <c r="O643" i="15"/>
  <c r="N643" i="15"/>
  <c r="M643" i="15"/>
  <c r="L643" i="15"/>
  <c r="K643" i="15"/>
  <c r="U642" i="15"/>
  <c r="T642" i="15"/>
  <c r="S642" i="15"/>
  <c r="R642" i="15"/>
  <c r="Q642" i="15"/>
  <c r="P642" i="15"/>
  <c r="O642" i="15"/>
  <c r="N642" i="15"/>
  <c r="M642" i="15"/>
  <c r="L642" i="15"/>
  <c r="K642" i="15"/>
  <c r="U641" i="15"/>
  <c r="T641" i="15"/>
  <c r="S641" i="15"/>
  <c r="R641" i="15"/>
  <c r="Q641" i="15"/>
  <c r="P641" i="15"/>
  <c r="O641" i="15"/>
  <c r="N641" i="15"/>
  <c r="M641" i="15"/>
  <c r="L641" i="15"/>
  <c r="K641" i="15"/>
  <c r="U640" i="15"/>
  <c r="T640" i="15"/>
  <c r="S640" i="15"/>
  <c r="R640" i="15"/>
  <c r="Q640" i="15"/>
  <c r="P640" i="15"/>
  <c r="O640" i="15"/>
  <c r="N640" i="15"/>
  <c r="M640" i="15"/>
  <c r="L640" i="15"/>
  <c r="K640" i="15"/>
  <c r="U639" i="15"/>
  <c r="T639" i="15"/>
  <c r="S639" i="15"/>
  <c r="R639" i="15"/>
  <c r="Q639" i="15"/>
  <c r="P639" i="15"/>
  <c r="O639" i="15"/>
  <c r="N639" i="15"/>
  <c r="M639" i="15"/>
  <c r="L639" i="15"/>
  <c r="K639" i="15"/>
  <c r="U638" i="15"/>
  <c r="T638" i="15"/>
  <c r="S638" i="15"/>
  <c r="R638" i="15"/>
  <c r="Q638" i="15"/>
  <c r="P638" i="15"/>
  <c r="O638" i="15"/>
  <c r="N638" i="15"/>
  <c r="M638" i="15"/>
  <c r="L638" i="15"/>
  <c r="K638" i="15"/>
  <c r="U637" i="15"/>
  <c r="T637" i="15"/>
  <c r="S637" i="15"/>
  <c r="R637" i="15"/>
  <c r="Q637" i="15"/>
  <c r="P637" i="15"/>
  <c r="O637" i="15"/>
  <c r="N637" i="15"/>
  <c r="M637" i="15"/>
  <c r="L637" i="15"/>
  <c r="K637" i="15"/>
  <c r="U636" i="15"/>
  <c r="T636" i="15"/>
  <c r="S636" i="15"/>
  <c r="R636" i="15"/>
  <c r="Q636" i="15"/>
  <c r="P636" i="15"/>
  <c r="O636" i="15"/>
  <c r="N636" i="15"/>
  <c r="M636" i="15"/>
  <c r="L636" i="15"/>
  <c r="K636" i="15"/>
  <c r="U635" i="15"/>
  <c r="T635" i="15"/>
  <c r="S635" i="15"/>
  <c r="R635" i="15"/>
  <c r="Q635" i="15"/>
  <c r="P635" i="15"/>
  <c r="O635" i="15"/>
  <c r="N635" i="15"/>
  <c r="M635" i="15"/>
  <c r="L635" i="15"/>
  <c r="K635" i="15"/>
  <c r="U634" i="15"/>
  <c r="T634" i="15"/>
  <c r="S634" i="15"/>
  <c r="R634" i="15"/>
  <c r="Q634" i="15"/>
  <c r="P634" i="15"/>
  <c r="O634" i="15"/>
  <c r="N634" i="15"/>
  <c r="M634" i="15"/>
  <c r="L634" i="15"/>
  <c r="K634" i="15"/>
  <c r="U633" i="15"/>
  <c r="T633" i="15"/>
  <c r="S633" i="15"/>
  <c r="R633" i="15"/>
  <c r="Q633" i="15"/>
  <c r="P633" i="15"/>
  <c r="O633" i="15"/>
  <c r="N633" i="15"/>
  <c r="M633" i="15"/>
  <c r="L633" i="15"/>
  <c r="K633" i="15"/>
  <c r="U632" i="15"/>
  <c r="T632" i="15"/>
  <c r="S632" i="15"/>
  <c r="R632" i="15"/>
  <c r="Q632" i="15"/>
  <c r="P632" i="15"/>
  <c r="O632" i="15"/>
  <c r="N632" i="15"/>
  <c r="M632" i="15"/>
  <c r="L632" i="15"/>
  <c r="K632" i="15"/>
  <c r="U631" i="15"/>
  <c r="T631" i="15"/>
  <c r="S631" i="15"/>
  <c r="R631" i="15"/>
  <c r="Q631" i="15"/>
  <c r="P631" i="15"/>
  <c r="O631" i="15"/>
  <c r="N631" i="15"/>
  <c r="M631" i="15"/>
  <c r="L631" i="15"/>
  <c r="K631" i="15"/>
  <c r="U630" i="15"/>
  <c r="T630" i="15"/>
  <c r="S630" i="15"/>
  <c r="R630" i="15"/>
  <c r="Q630" i="15"/>
  <c r="P630" i="15"/>
  <c r="O630" i="15"/>
  <c r="N630" i="15"/>
  <c r="M630" i="15"/>
  <c r="L630" i="15"/>
  <c r="K630" i="15"/>
  <c r="U629" i="15"/>
  <c r="T629" i="15"/>
  <c r="S629" i="15"/>
  <c r="R629" i="15"/>
  <c r="Q629" i="15"/>
  <c r="P629" i="15"/>
  <c r="O629" i="15"/>
  <c r="N629" i="15"/>
  <c r="M629" i="15"/>
  <c r="L629" i="15"/>
  <c r="K629" i="15"/>
  <c r="U628" i="15"/>
  <c r="T628" i="15"/>
  <c r="S628" i="15"/>
  <c r="R628" i="15"/>
  <c r="Q628" i="15"/>
  <c r="P628" i="15"/>
  <c r="O628" i="15"/>
  <c r="N628" i="15"/>
  <c r="M628" i="15"/>
  <c r="L628" i="15"/>
  <c r="K628" i="15"/>
  <c r="U627" i="15"/>
  <c r="T627" i="15"/>
  <c r="S627" i="15"/>
  <c r="R627" i="15"/>
  <c r="Q627" i="15"/>
  <c r="P627" i="15"/>
  <c r="O627" i="15"/>
  <c r="N627" i="15"/>
  <c r="M627" i="15"/>
  <c r="L627" i="15"/>
  <c r="K627" i="15"/>
  <c r="U626" i="15"/>
  <c r="T626" i="15"/>
  <c r="S626" i="15"/>
  <c r="R626" i="15"/>
  <c r="Q626" i="15"/>
  <c r="P626" i="15"/>
  <c r="O626" i="15"/>
  <c r="N626" i="15"/>
  <c r="M626" i="15"/>
  <c r="L626" i="15"/>
  <c r="K626" i="15"/>
  <c r="U625" i="15"/>
  <c r="T625" i="15"/>
  <c r="S625" i="15"/>
  <c r="R625" i="15"/>
  <c r="Q625" i="15"/>
  <c r="P625" i="15"/>
  <c r="O625" i="15"/>
  <c r="N625" i="15"/>
  <c r="M625" i="15"/>
  <c r="L625" i="15"/>
  <c r="K625" i="15"/>
  <c r="U624" i="15"/>
  <c r="T624" i="15"/>
  <c r="S624" i="15"/>
  <c r="R624" i="15"/>
  <c r="Q624" i="15"/>
  <c r="P624" i="15"/>
  <c r="O624" i="15"/>
  <c r="N624" i="15"/>
  <c r="M624" i="15"/>
  <c r="L624" i="15"/>
  <c r="K624" i="15"/>
  <c r="U623" i="15"/>
  <c r="T623" i="15"/>
  <c r="S623" i="15"/>
  <c r="R623" i="15"/>
  <c r="Q623" i="15"/>
  <c r="P623" i="15"/>
  <c r="O623" i="15"/>
  <c r="N623" i="15"/>
  <c r="M623" i="15"/>
  <c r="L623" i="15"/>
  <c r="K623" i="15"/>
  <c r="U622" i="15"/>
  <c r="T622" i="15"/>
  <c r="S622" i="15"/>
  <c r="R622" i="15"/>
  <c r="Q622" i="15"/>
  <c r="P622" i="15"/>
  <c r="O622" i="15"/>
  <c r="N622" i="15"/>
  <c r="M622" i="15"/>
  <c r="L622" i="15"/>
  <c r="K622" i="15"/>
  <c r="U621" i="15"/>
  <c r="T621" i="15"/>
  <c r="S621" i="15"/>
  <c r="R621" i="15"/>
  <c r="Q621" i="15"/>
  <c r="P621" i="15"/>
  <c r="O621" i="15"/>
  <c r="N621" i="15"/>
  <c r="M621" i="15"/>
  <c r="L621" i="15"/>
  <c r="K621" i="15"/>
  <c r="U620" i="15"/>
  <c r="T620" i="15"/>
  <c r="S620" i="15"/>
  <c r="R620" i="15"/>
  <c r="Q620" i="15"/>
  <c r="P620" i="15"/>
  <c r="O620" i="15"/>
  <c r="N620" i="15"/>
  <c r="M620" i="15"/>
  <c r="L620" i="15"/>
  <c r="K620" i="15"/>
  <c r="U619" i="15"/>
  <c r="T619" i="15"/>
  <c r="S619" i="15"/>
  <c r="R619" i="15"/>
  <c r="Q619" i="15"/>
  <c r="P619" i="15"/>
  <c r="O619" i="15"/>
  <c r="N619" i="15"/>
  <c r="M619" i="15"/>
  <c r="L619" i="15"/>
  <c r="K619" i="15"/>
  <c r="U618" i="15"/>
  <c r="T618" i="15"/>
  <c r="S618" i="15"/>
  <c r="R618" i="15"/>
  <c r="Q618" i="15"/>
  <c r="P618" i="15"/>
  <c r="O618" i="15"/>
  <c r="N618" i="15"/>
  <c r="M618" i="15"/>
  <c r="L618" i="15"/>
  <c r="K618" i="15"/>
  <c r="U617" i="15"/>
  <c r="T617" i="15"/>
  <c r="S617" i="15"/>
  <c r="R617" i="15"/>
  <c r="Q617" i="15"/>
  <c r="P617" i="15"/>
  <c r="O617" i="15"/>
  <c r="N617" i="15"/>
  <c r="M617" i="15"/>
  <c r="L617" i="15"/>
  <c r="K617" i="15"/>
  <c r="U616" i="15"/>
  <c r="T616" i="15"/>
  <c r="S616" i="15"/>
  <c r="R616" i="15"/>
  <c r="Q616" i="15"/>
  <c r="P616" i="15"/>
  <c r="O616" i="15"/>
  <c r="N616" i="15"/>
  <c r="M616" i="15"/>
  <c r="L616" i="15"/>
  <c r="K616" i="15"/>
  <c r="U615" i="15"/>
  <c r="T615" i="15"/>
  <c r="S615" i="15"/>
  <c r="R615" i="15"/>
  <c r="Q615" i="15"/>
  <c r="P615" i="15"/>
  <c r="O615" i="15"/>
  <c r="N615" i="15"/>
  <c r="M615" i="15"/>
  <c r="L615" i="15"/>
  <c r="K615" i="15"/>
  <c r="U614" i="15"/>
  <c r="T614" i="15"/>
  <c r="S614" i="15"/>
  <c r="R614" i="15"/>
  <c r="Q614" i="15"/>
  <c r="P614" i="15"/>
  <c r="O614" i="15"/>
  <c r="N614" i="15"/>
  <c r="M614" i="15"/>
  <c r="L614" i="15"/>
  <c r="K614" i="15"/>
  <c r="U613" i="15"/>
  <c r="T613" i="15"/>
  <c r="S613" i="15"/>
  <c r="R613" i="15"/>
  <c r="Q613" i="15"/>
  <c r="P613" i="15"/>
  <c r="O613" i="15"/>
  <c r="N613" i="15"/>
  <c r="M613" i="15"/>
  <c r="L613" i="15"/>
  <c r="K613" i="15"/>
  <c r="U612" i="15"/>
  <c r="T612" i="15"/>
  <c r="S612" i="15"/>
  <c r="R612" i="15"/>
  <c r="Q612" i="15"/>
  <c r="P612" i="15"/>
  <c r="O612" i="15"/>
  <c r="N612" i="15"/>
  <c r="M612" i="15"/>
  <c r="L612" i="15"/>
  <c r="K612" i="15"/>
  <c r="U611" i="15"/>
  <c r="T611" i="15"/>
  <c r="S611" i="15"/>
  <c r="R611" i="15"/>
  <c r="Q611" i="15"/>
  <c r="P611" i="15"/>
  <c r="O611" i="15"/>
  <c r="N611" i="15"/>
  <c r="M611" i="15"/>
  <c r="L611" i="15"/>
  <c r="K611" i="15"/>
  <c r="U610" i="15"/>
  <c r="T610" i="15"/>
  <c r="S610" i="15"/>
  <c r="R610" i="15"/>
  <c r="Q610" i="15"/>
  <c r="P610" i="15"/>
  <c r="O610" i="15"/>
  <c r="N610" i="15"/>
  <c r="M610" i="15"/>
  <c r="L610" i="15"/>
  <c r="K610" i="15"/>
  <c r="U609" i="15"/>
  <c r="T609" i="15"/>
  <c r="S609" i="15"/>
  <c r="R609" i="15"/>
  <c r="Q609" i="15"/>
  <c r="P609" i="15"/>
  <c r="O609" i="15"/>
  <c r="N609" i="15"/>
  <c r="M609" i="15"/>
  <c r="L609" i="15"/>
  <c r="K609" i="15"/>
  <c r="U608" i="15"/>
  <c r="T608" i="15"/>
  <c r="S608" i="15"/>
  <c r="R608" i="15"/>
  <c r="Q608" i="15"/>
  <c r="P608" i="15"/>
  <c r="O608" i="15"/>
  <c r="N608" i="15"/>
  <c r="M608" i="15"/>
  <c r="L608" i="15"/>
  <c r="K608" i="15"/>
  <c r="U607" i="15"/>
  <c r="T607" i="15"/>
  <c r="S607" i="15"/>
  <c r="R607" i="15"/>
  <c r="Q607" i="15"/>
  <c r="P607" i="15"/>
  <c r="O607" i="15"/>
  <c r="N607" i="15"/>
  <c r="M607" i="15"/>
  <c r="L607" i="15"/>
  <c r="K607" i="15"/>
  <c r="U606" i="15"/>
  <c r="T606" i="15"/>
  <c r="S606" i="15"/>
  <c r="R606" i="15"/>
  <c r="Q606" i="15"/>
  <c r="P606" i="15"/>
  <c r="O606" i="15"/>
  <c r="N606" i="15"/>
  <c r="M606" i="15"/>
  <c r="L606" i="15"/>
  <c r="K606" i="15"/>
  <c r="U605" i="15"/>
  <c r="T605" i="15"/>
  <c r="S605" i="15"/>
  <c r="R605" i="15"/>
  <c r="Q605" i="15"/>
  <c r="P605" i="15"/>
  <c r="O605" i="15"/>
  <c r="N605" i="15"/>
  <c r="M605" i="15"/>
  <c r="L605" i="15"/>
  <c r="K605" i="15"/>
  <c r="U604" i="15"/>
  <c r="T604" i="15"/>
  <c r="S604" i="15"/>
  <c r="R604" i="15"/>
  <c r="Q604" i="15"/>
  <c r="P604" i="15"/>
  <c r="O604" i="15"/>
  <c r="N604" i="15"/>
  <c r="M604" i="15"/>
  <c r="L604" i="15"/>
  <c r="K604" i="15"/>
  <c r="U603" i="15"/>
  <c r="T603" i="15"/>
  <c r="S603" i="15"/>
  <c r="R603" i="15"/>
  <c r="Q603" i="15"/>
  <c r="P603" i="15"/>
  <c r="O603" i="15"/>
  <c r="N603" i="15"/>
  <c r="M603" i="15"/>
  <c r="L603" i="15"/>
  <c r="K603" i="15"/>
  <c r="U602" i="15"/>
  <c r="T602" i="15"/>
  <c r="S602" i="15"/>
  <c r="R602" i="15"/>
  <c r="Q602" i="15"/>
  <c r="P602" i="15"/>
  <c r="O602" i="15"/>
  <c r="N602" i="15"/>
  <c r="M602" i="15"/>
  <c r="L602" i="15"/>
  <c r="K602" i="15"/>
  <c r="U601" i="15"/>
  <c r="T601" i="15"/>
  <c r="S601" i="15"/>
  <c r="R601" i="15"/>
  <c r="Q601" i="15"/>
  <c r="P601" i="15"/>
  <c r="O601" i="15"/>
  <c r="N601" i="15"/>
  <c r="M601" i="15"/>
  <c r="L601" i="15"/>
  <c r="K601" i="15"/>
  <c r="U600" i="15"/>
  <c r="T600" i="15"/>
  <c r="S600" i="15"/>
  <c r="R600" i="15"/>
  <c r="Q600" i="15"/>
  <c r="P600" i="15"/>
  <c r="O600" i="15"/>
  <c r="N600" i="15"/>
  <c r="M600" i="15"/>
  <c r="L600" i="15"/>
  <c r="K600" i="15"/>
  <c r="U599" i="15"/>
  <c r="T599" i="15"/>
  <c r="S599" i="15"/>
  <c r="R599" i="15"/>
  <c r="Q599" i="15"/>
  <c r="P599" i="15"/>
  <c r="O599" i="15"/>
  <c r="N599" i="15"/>
  <c r="M599" i="15"/>
  <c r="L599" i="15"/>
  <c r="K599" i="15"/>
  <c r="U598" i="15"/>
  <c r="T598" i="15"/>
  <c r="S598" i="15"/>
  <c r="R598" i="15"/>
  <c r="Q598" i="15"/>
  <c r="P598" i="15"/>
  <c r="O598" i="15"/>
  <c r="N598" i="15"/>
  <c r="M598" i="15"/>
  <c r="L598" i="15"/>
  <c r="K598" i="15"/>
  <c r="U597" i="15"/>
  <c r="T597" i="15"/>
  <c r="S597" i="15"/>
  <c r="R597" i="15"/>
  <c r="Q597" i="15"/>
  <c r="P597" i="15"/>
  <c r="O597" i="15"/>
  <c r="N597" i="15"/>
  <c r="M597" i="15"/>
  <c r="L597" i="15"/>
  <c r="K597" i="15"/>
  <c r="U596" i="15"/>
  <c r="T596" i="15"/>
  <c r="S596" i="15"/>
  <c r="R596" i="15"/>
  <c r="Q596" i="15"/>
  <c r="P596" i="15"/>
  <c r="O596" i="15"/>
  <c r="N596" i="15"/>
  <c r="M596" i="15"/>
  <c r="L596" i="15"/>
  <c r="K596" i="15"/>
  <c r="U595" i="15"/>
  <c r="T595" i="15"/>
  <c r="S595" i="15"/>
  <c r="R595" i="15"/>
  <c r="Q595" i="15"/>
  <c r="P595" i="15"/>
  <c r="O595" i="15"/>
  <c r="N595" i="15"/>
  <c r="M595" i="15"/>
  <c r="L595" i="15"/>
  <c r="K595" i="15"/>
  <c r="U594" i="15"/>
  <c r="T594" i="15"/>
  <c r="S594" i="15"/>
  <c r="R594" i="15"/>
  <c r="Q594" i="15"/>
  <c r="P594" i="15"/>
  <c r="O594" i="15"/>
  <c r="N594" i="15"/>
  <c r="M594" i="15"/>
  <c r="L594" i="15"/>
  <c r="K594" i="15"/>
  <c r="U593" i="15"/>
  <c r="T593" i="15"/>
  <c r="S593" i="15"/>
  <c r="R593" i="15"/>
  <c r="Q593" i="15"/>
  <c r="P593" i="15"/>
  <c r="O593" i="15"/>
  <c r="N593" i="15"/>
  <c r="M593" i="15"/>
  <c r="L593" i="15"/>
  <c r="K593" i="15"/>
  <c r="U592" i="15"/>
  <c r="T592" i="15"/>
  <c r="S592" i="15"/>
  <c r="R592" i="15"/>
  <c r="Q592" i="15"/>
  <c r="P592" i="15"/>
  <c r="O592" i="15"/>
  <c r="N592" i="15"/>
  <c r="M592" i="15"/>
  <c r="L592" i="15"/>
  <c r="K592" i="15"/>
  <c r="U591" i="15"/>
  <c r="T591" i="15"/>
  <c r="S591" i="15"/>
  <c r="R591" i="15"/>
  <c r="Q591" i="15"/>
  <c r="P591" i="15"/>
  <c r="O591" i="15"/>
  <c r="N591" i="15"/>
  <c r="M591" i="15"/>
  <c r="L591" i="15"/>
  <c r="K591" i="15"/>
  <c r="U590" i="15"/>
  <c r="T590" i="15"/>
  <c r="S590" i="15"/>
  <c r="R590" i="15"/>
  <c r="Q590" i="15"/>
  <c r="P590" i="15"/>
  <c r="O590" i="15"/>
  <c r="N590" i="15"/>
  <c r="M590" i="15"/>
  <c r="L590" i="15"/>
  <c r="K590" i="15"/>
  <c r="U589" i="15"/>
  <c r="T589" i="15"/>
  <c r="S589" i="15"/>
  <c r="R589" i="15"/>
  <c r="Q589" i="15"/>
  <c r="P589" i="15"/>
  <c r="O589" i="15"/>
  <c r="N589" i="15"/>
  <c r="M589" i="15"/>
  <c r="L589" i="15"/>
  <c r="K589" i="15"/>
  <c r="U588" i="15"/>
  <c r="T588" i="15"/>
  <c r="S588" i="15"/>
  <c r="R588" i="15"/>
  <c r="Q588" i="15"/>
  <c r="P588" i="15"/>
  <c r="O588" i="15"/>
  <c r="N588" i="15"/>
  <c r="M588" i="15"/>
  <c r="L588" i="15"/>
  <c r="K588" i="15"/>
  <c r="U587" i="15"/>
  <c r="T587" i="15"/>
  <c r="S587" i="15"/>
  <c r="R587" i="15"/>
  <c r="Q587" i="15"/>
  <c r="P587" i="15"/>
  <c r="O587" i="15"/>
  <c r="N587" i="15"/>
  <c r="M587" i="15"/>
  <c r="L587" i="15"/>
  <c r="K587" i="15"/>
  <c r="U586" i="15"/>
  <c r="T586" i="15"/>
  <c r="S586" i="15"/>
  <c r="R586" i="15"/>
  <c r="Q586" i="15"/>
  <c r="P586" i="15"/>
  <c r="O586" i="15"/>
  <c r="N586" i="15"/>
  <c r="M586" i="15"/>
  <c r="L586" i="15"/>
  <c r="K586" i="15"/>
  <c r="U585" i="15"/>
  <c r="T585" i="15"/>
  <c r="S585" i="15"/>
  <c r="R585" i="15"/>
  <c r="Q585" i="15"/>
  <c r="P585" i="15"/>
  <c r="O585" i="15"/>
  <c r="N585" i="15"/>
  <c r="M585" i="15"/>
  <c r="L585" i="15"/>
  <c r="K585" i="15"/>
  <c r="U584" i="15"/>
  <c r="T584" i="15"/>
  <c r="S584" i="15"/>
  <c r="R584" i="15"/>
  <c r="Q584" i="15"/>
  <c r="P584" i="15"/>
  <c r="O584" i="15"/>
  <c r="N584" i="15"/>
  <c r="M584" i="15"/>
  <c r="L584" i="15"/>
  <c r="K584" i="15"/>
  <c r="U583" i="15"/>
  <c r="T583" i="15"/>
  <c r="S583" i="15"/>
  <c r="R583" i="15"/>
  <c r="Q583" i="15"/>
  <c r="P583" i="15"/>
  <c r="O583" i="15"/>
  <c r="N583" i="15"/>
  <c r="M583" i="15"/>
  <c r="L583" i="15"/>
  <c r="K583" i="15"/>
  <c r="U582" i="15"/>
  <c r="T582" i="15"/>
  <c r="S582" i="15"/>
  <c r="R582" i="15"/>
  <c r="Q582" i="15"/>
  <c r="P582" i="15"/>
  <c r="O582" i="15"/>
  <c r="N582" i="15"/>
  <c r="M582" i="15"/>
  <c r="L582" i="15"/>
  <c r="K582" i="15"/>
  <c r="U581" i="15"/>
  <c r="T581" i="15"/>
  <c r="S581" i="15"/>
  <c r="R581" i="15"/>
  <c r="Q581" i="15"/>
  <c r="P581" i="15"/>
  <c r="O581" i="15"/>
  <c r="N581" i="15"/>
  <c r="M581" i="15"/>
  <c r="L581" i="15"/>
  <c r="K581" i="15"/>
  <c r="U580" i="15"/>
  <c r="T580" i="15"/>
  <c r="S580" i="15"/>
  <c r="R580" i="15"/>
  <c r="Q580" i="15"/>
  <c r="P580" i="15"/>
  <c r="O580" i="15"/>
  <c r="N580" i="15"/>
  <c r="M580" i="15"/>
  <c r="L580" i="15"/>
  <c r="K580" i="15"/>
  <c r="U579" i="15"/>
  <c r="T579" i="15"/>
  <c r="S579" i="15"/>
  <c r="R579" i="15"/>
  <c r="Q579" i="15"/>
  <c r="P579" i="15"/>
  <c r="O579" i="15"/>
  <c r="N579" i="15"/>
  <c r="M579" i="15"/>
  <c r="L579" i="15"/>
  <c r="K579" i="15"/>
  <c r="U578" i="15"/>
  <c r="T578" i="15"/>
  <c r="S578" i="15"/>
  <c r="R578" i="15"/>
  <c r="Q578" i="15"/>
  <c r="P578" i="15"/>
  <c r="O578" i="15"/>
  <c r="N578" i="15"/>
  <c r="M578" i="15"/>
  <c r="L578" i="15"/>
  <c r="K578" i="15"/>
  <c r="U577" i="15"/>
  <c r="T577" i="15"/>
  <c r="S577" i="15"/>
  <c r="R577" i="15"/>
  <c r="Q577" i="15"/>
  <c r="P577" i="15"/>
  <c r="O577" i="15"/>
  <c r="N577" i="15"/>
  <c r="M577" i="15"/>
  <c r="L577" i="15"/>
  <c r="K577" i="15"/>
  <c r="U576" i="15"/>
  <c r="T576" i="15"/>
  <c r="S576" i="15"/>
  <c r="R576" i="15"/>
  <c r="Q576" i="15"/>
  <c r="P576" i="15"/>
  <c r="O576" i="15"/>
  <c r="N576" i="15"/>
  <c r="M576" i="15"/>
  <c r="L576" i="15"/>
  <c r="K576" i="15"/>
  <c r="U575" i="15"/>
  <c r="T575" i="15"/>
  <c r="S575" i="15"/>
  <c r="R575" i="15"/>
  <c r="Q575" i="15"/>
  <c r="P575" i="15"/>
  <c r="O575" i="15"/>
  <c r="N575" i="15"/>
  <c r="M575" i="15"/>
  <c r="L575" i="15"/>
  <c r="K575" i="15"/>
  <c r="U574" i="15"/>
  <c r="T574" i="15"/>
  <c r="S574" i="15"/>
  <c r="R574" i="15"/>
  <c r="Q574" i="15"/>
  <c r="P574" i="15"/>
  <c r="O574" i="15"/>
  <c r="N574" i="15"/>
  <c r="M574" i="15"/>
  <c r="L574" i="15"/>
  <c r="K574" i="15"/>
  <c r="U573" i="15"/>
  <c r="T573" i="15"/>
  <c r="S573" i="15"/>
  <c r="R573" i="15"/>
  <c r="Q573" i="15"/>
  <c r="P573" i="15"/>
  <c r="O573" i="15"/>
  <c r="N573" i="15"/>
  <c r="M573" i="15"/>
  <c r="L573" i="15"/>
  <c r="K573" i="15"/>
  <c r="U572" i="15"/>
  <c r="T572" i="15"/>
  <c r="S572" i="15"/>
  <c r="R572" i="15"/>
  <c r="Q572" i="15"/>
  <c r="P572" i="15"/>
  <c r="O572" i="15"/>
  <c r="N572" i="15"/>
  <c r="M572" i="15"/>
  <c r="L572" i="15"/>
  <c r="K572" i="15"/>
  <c r="U571" i="15"/>
  <c r="T571" i="15"/>
  <c r="S571" i="15"/>
  <c r="R571" i="15"/>
  <c r="Q571" i="15"/>
  <c r="P571" i="15"/>
  <c r="O571" i="15"/>
  <c r="N571" i="15"/>
  <c r="M571" i="15"/>
  <c r="L571" i="15"/>
  <c r="K571" i="15"/>
  <c r="U570" i="15"/>
  <c r="T570" i="15"/>
  <c r="S570" i="15"/>
  <c r="R570" i="15"/>
  <c r="Q570" i="15"/>
  <c r="P570" i="15"/>
  <c r="O570" i="15"/>
  <c r="N570" i="15"/>
  <c r="M570" i="15"/>
  <c r="L570" i="15"/>
  <c r="K570" i="15"/>
  <c r="U569" i="15"/>
  <c r="T569" i="15"/>
  <c r="S569" i="15"/>
  <c r="R569" i="15"/>
  <c r="Q569" i="15"/>
  <c r="P569" i="15"/>
  <c r="O569" i="15"/>
  <c r="N569" i="15"/>
  <c r="M569" i="15"/>
  <c r="L569" i="15"/>
  <c r="K569" i="15"/>
  <c r="U568" i="15"/>
  <c r="T568" i="15"/>
  <c r="S568" i="15"/>
  <c r="R568" i="15"/>
  <c r="Q568" i="15"/>
  <c r="P568" i="15"/>
  <c r="O568" i="15"/>
  <c r="N568" i="15"/>
  <c r="M568" i="15"/>
  <c r="L568" i="15"/>
  <c r="K568" i="15"/>
  <c r="U567" i="15"/>
  <c r="T567" i="15"/>
  <c r="S567" i="15"/>
  <c r="R567" i="15"/>
  <c r="Q567" i="15"/>
  <c r="P567" i="15"/>
  <c r="O567" i="15"/>
  <c r="N567" i="15"/>
  <c r="M567" i="15"/>
  <c r="L567" i="15"/>
  <c r="K567" i="15"/>
  <c r="U566" i="15"/>
  <c r="T566" i="15"/>
  <c r="S566" i="15"/>
  <c r="R566" i="15"/>
  <c r="Q566" i="15"/>
  <c r="P566" i="15"/>
  <c r="O566" i="15"/>
  <c r="N566" i="15"/>
  <c r="M566" i="15"/>
  <c r="L566" i="15"/>
  <c r="K566" i="15"/>
  <c r="U565" i="15"/>
  <c r="T565" i="15"/>
  <c r="S565" i="15"/>
  <c r="R565" i="15"/>
  <c r="Q565" i="15"/>
  <c r="P565" i="15"/>
  <c r="O565" i="15"/>
  <c r="N565" i="15"/>
  <c r="M565" i="15"/>
  <c r="L565" i="15"/>
  <c r="K565" i="15"/>
  <c r="U564" i="15"/>
  <c r="T564" i="15"/>
  <c r="S564" i="15"/>
  <c r="R564" i="15"/>
  <c r="Q564" i="15"/>
  <c r="P564" i="15"/>
  <c r="O564" i="15"/>
  <c r="N564" i="15"/>
  <c r="M564" i="15"/>
  <c r="L564" i="15"/>
  <c r="K564" i="15"/>
  <c r="U563" i="15"/>
  <c r="T563" i="15"/>
  <c r="S563" i="15"/>
  <c r="R563" i="15"/>
  <c r="Q563" i="15"/>
  <c r="P563" i="15"/>
  <c r="O563" i="15"/>
  <c r="N563" i="15"/>
  <c r="M563" i="15"/>
  <c r="L563" i="15"/>
  <c r="K563" i="15"/>
  <c r="U562" i="15"/>
  <c r="T562" i="15"/>
  <c r="S562" i="15"/>
  <c r="R562" i="15"/>
  <c r="Q562" i="15"/>
  <c r="P562" i="15"/>
  <c r="O562" i="15"/>
  <c r="N562" i="15"/>
  <c r="M562" i="15"/>
  <c r="L562" i="15"/>
  <c r="K562" i="15"/>
  <c r="U561" i="15"/>
  <c r="T561" i="15"/>
  <c r="S561" i="15"/>
  <c r="R561" i="15"/>
  <c r="Q561" i="15"/>
  <c r="P561" i="15"/>
  <c r="O561" i="15"/>
  <c r="N561" i="15"/>
  <c r="M561" i="15"/>
  <c r="L561" i="15"/>
  <c r="K561" i="15"/>
  <c r="U560" i="15"/>
  <c r="T560" i="15"/>
  <c r="S560" i="15"/>
  <c r="R560" i="15"/>
  <c r="Q560" i="15"/>
  <c r="P560" i="15"/>
  <c r="O560" i="15"/>
  <c r="N560" i="15"/>
  <c r="M560" i="15"/>
  <c r="L560" i="15"/>
  <c r="K560" i="15"/>
  <c r="U559" i="15"/>
  <c r="T559" i="15"/>
  <c r="S559" i="15"/>
  <c r="R559" i="15"/>
  <c r="Q559" i="15"/>
  <c r="P559" i="15"/>
  <c r="O559" i="15"/>
  <c r="N559" i="15"/>
  <c r="M559" i="15"/>
  <c r="L559" i="15"/>
  <c r="K559" i="15"/>
  <c r="U558" i="15"/>
  <c r="T558" i="15"/>
  <c r="S558" i="15"/>
  <c r="R558" i="15"/>
  <c r="Q558" i="15"/>
  <c r="P558" i="15"/>
  <c r="O558" i="15"/>
  <c r="N558" i="15"/>
  <c r="M558" i="15"/>
  <c r="L558" i="15"/>
  <c r="K558" i="15"/>
  <c r="U557" i="15"/>
  <c r="T557" i="15"/>
  <c r="S557" i="15"/>
  <c r="R557" i="15"/>
  <c r="Q557" i="15"/>
  <c r="P557" i="15"/>
  <c r="O557" i="15"/>
  <c r="N557" i="15"/>
  <c r="M557" i="15"/>
  <c r="L557" i="15"/>
  <c r="K557" i="15"/>
  <c r="U556" i="15"/>
  <c r="T556" i="15"/>
  <c r="S556" i="15"/>
  <c r="R556" i="15"/>
  <c r="Q556" i="15"/>
  <c r="P556" i="15"/>
  <c r="O556" i="15"/>
  <c r="N556" i="15"/>
  <c r="M556" i="15"/>
  <c r="L556" i="15"/>
  <c r="K556" i="15"/>
  <c r="U555" i="15"/>
  <c r="T555" i="15"/>
  <c r="S555" i="15"/>
  <c r="R555" i="15"/>
  <c r="Q555" i="15"/>
  <c r="P555" i="15"/>
  <c r="O555" i="15"/>
  <c r="N555" i="15"/>
  <c r="M555" i="15"/>
  <c r="L555" i="15"/>
  <c r="K555" i="15"/>
  <c r="U554" i="15"/>
  <c r="T554" i="15"/>
  <c r="S554" i="15"/>
  <c r="R554" i="15"/>
  <c r="Q554" i="15"/>
  <c r="P554" i="15"/>
  <c r="O554" i="15"/>
  <c r="N554" i="15"/>
  <c r="M554" i="15"/>
  <c r="L554" i="15"/>
  <c r="K554" i="15"/>
  <c r="U553" i="15"/>
  <c r="T553" i="15"/>
  <c r="S553" i="15"/>
  <c r="R553" i="15"/>
  <c r="Q553" i="15"/>
  <c r="P553" i="15"/>
  <c r="O553" i="15"/>
  <c r="N553" i="15"/>
  <c r="M553" i="15"/>
  <c r="L553" i="15"/>
  <c r="K553" i="15"/>
  <c r="U552" i="15"/>
  <c r="T552" i="15"/>
  <c r="S552" i="15"/>
  <c r="R552" i="15"/>
  <c r="Q552" i="15"/>
  <c r="P552" i="15"/>
  <c r="O552" i="15"/>
  <c r="N552" i="15"/>
  <c r="M552" i="15"/>
  <c r="L552" i="15"/>
  <c r="K552" i="15"/>
  <c r="U551" i="15"/>
  <c r="T551" i="15"/>
  <c r="S551" i="15"/>
  <c r="R551" i="15"/>
  <c r="Q551" i="15"/>
  <c r="P551" i="15"/>
  <c r="O551" i="15"/>
  <c r="N551" i="15"/>
  <c r="M551" i="15"/>
  <c r="L551" i="15"/>
  <c r="K551" i="15"/>
  <c r="U550" i="15"/>
  <c r="T550" i="15"/>
  <c r="S550" i="15"/>
  <c r="R550" i="15"/>
  <c r="Q550" i="15"/>
  <c r="P550" i="15"/>
  <c r="O550" i="15"/>
  <c r="N550" i="15"/>
  <c r="M550" i="15"/>
  <c r="L550" i="15"/>
  <c r="K550" i="15"/>
  <c r="U549" i="15"/>
  <c r="T549" i="15"/>
  <c r="S549" i="15"/>
  <c r="R549" i="15"/>
  <c r="Q549" i="15"/>
  <c r="P549" i="15"/>
  <c r="O549" i="15"/>
  <c r="N549" i="15"/>
  <c r="M549" i="15"/>
  <c r="L549" i="15"/>
  <c r="K549" i="15"/>
  <c r="U548" i="15"/>
  <c r="T548" i="15"/>
  <c r="S548" i="15"/>
  <c r="R548" i="15"/>
  <c r="Q548" i="15"/>
  <c r="P548" i="15"/>
  <c r="O548" i="15"/>
  <c r="N548" i="15"/>
  <c r="M548" i="15"/>
  <c r="L548" i="15"/>
  <c r="K548" i="15"/>
  <c r="U547" i="15"/>
  <c r="T547" i="15"/>
  <c r="S547" i="15"/>
  <c r="R547" i="15"/>
  <c r="Q547" i="15"/>
  <c r="P547" i="15"/>
  <c r="O547" i="15"/>
  <c r="N547" i="15"/>
  <c r="M547" i="15"/>
  <c r="L547" i="15"/>
  <c r="K547" i="15"/>
  <c r="U546" i="15"/>
  <c r="T546" i="15"/>
  <c r="S546" i="15"/>
  <c r="R546" i="15"/>
  <c r="Q546" i="15"/>
  <c r="P546" i="15"/>
  <c r="O546" i="15"/>
  <c r="N546" i="15"/>
  <c r="M546" i="15"/>
  <c r="L546" i="15"/>
  <c r="K546" i="15"/>
  <c r="U545" i="15"/>
  <c r="T545" i="15"/>
  <c r="S545" i="15"/>
  <c r="R545" i="15"/>
  <c r="Q545" i="15"/>
  <c r="P545" i="15"/>
  <c r="O545" i="15"/>
  <c r="N545" i="15"/>
  <c r="M545" i="15"/>
  <c r="L545" i="15"/>
  <c r="K545" i="15"/>
  <c r="U544" i="15"/>
  <c r="T544" i="15"/>
  <c r="S544" i="15"/>
  <c r="R544" i="15"/>
  <c r="Q544" i="15"/>
  <c r="P544" i="15"/>
  <c r="O544" i="15"/>
  <c r="N544" i="15"/>
  <c r="M544" i="15"/>
  <c r="L544" i="15"/>
  <c r="K544" i="15"/>
  <c r="U543" i="15"/>
  <c r="T543" i="15"/>
  <c r="S543" i="15"/>
  <c r="R543" i="15"/>
  <c r="Q543" i="15"/>
  <c r="P543" i="15"/>
  <c r="O543" i="15"/>
  <c r="N543" i="15"/>
  <c r="M543" i="15"/>
  <c r="L543" i="15"/>
  <c r="K543" i="15"/>
  <c r="U542" i="15"/>
  <c r="T542" i="15"/>
  <c r="S542" i="15"/>
  <c r="R542" i="15"/>
  <c r="Q542" i="15"/>
  <c r="P542" i="15"/>
  <c r="O542" i="15"/>
  <c r="N542" i="15"/>
  <c r="M542" i="15"/>
  <c r="L542" i="15"/>
  <c r="K542" i="15"/>
  <c r="U541" i="15"/>
  <c r="T541" i="15"/>
  <c r="S541" i="15"/>
  <c r="R541" i="15"/>
  <c r="Q541" i="15"/>
  <c r="P541" i="15"/>
  <c r="O541" i="15"/>
  <c r="N541" i="15"/>
  <c r="M541" i="15"/>
  <c r="L541" i="15"/>
  <c r="K541" i="15"/>
  <c r="U540" i="15"/>
  <c r="T540" i="15"/>
  <c r="S540" i="15"/>
  <c r="R540" i="15"/>
  <c r="Q540" i="15"/>
  <c r="P540" i="15"/>
  <c r="O540" i="15"/>
  <c r="N540" i="15"/>
  <c r="M540" i="15"/>
  <c r="L540" i="15"/>
  <c r="K540" i="15"/>
  <c r="U539" i="15"/>
  <c r="T539" i="15"/>
  <c r="S539" i="15"/>
  <c r="R539" i="15"/>
  <c r="Q539" i="15"/>
  <c r="P539" i="15"/>
  <c r="O539" i="15"/>
  <c r="N539" i="15"/>
  <c r="M539" i="15"/>
  <c r="L539" i="15"/>
  <c r="K539" i="15"/>
  <c r="U538" i="15"/>
  <c r="T538" i="15"/>
  <c r="S538" i="15"/>
  <c r="R538" i="15"/>
  <c r="Q538" i="15"/>
  <c r="P538" i="15"/>
  <c r="O538" i="15"/>
  <c r="N538" i="15"/>
  <c r="M538" i="15"/>
  <c r="L538" i="15"/>
  <c r="K538" i="15"/>
  <c r="U537" i="15"/>
  <c r="T537" i="15"/>
  <c r="S537" i="15"/>
  <c r="R537" i="15"/>
  <c r="Q537" i="15"/>
  <c r="P537" i="15"/>
  <c r="O537" i="15"/>
  <c r="N537" i="15"/>
  <c r="M537" i="15"/>
  <c r="L537" i="15"/>
  <c r="K537" i="15"/>
  <c r="U536" i="15"/>
  <c r="T536" i="15"/>
  <c r="S536" i="15"/>
  <c r="R536" i="15"/>
  <c r="Q536" i="15"/>
  <c r="P536" i="15"/>
  <c r="O536" i="15"/>
  <c r="N536" i="15"/>
  <c r="M536" i="15"/>
  <c r="L536" i="15"/>
  <c r="K536" i="15"/>
  <c r="U535" i="15"/>
  <c r="T535" i="15"/>
  <c r="S535" i="15"/>
  <c r="R535" i="15"/>
  <c r="Q535" i="15"/>
  <c r="P535" i="15"/>
  <c r="O535" i="15"/>
  <c r="N535" i="15"/>
  <c r="M535" i="15"/>
  <c r="L535" i="15"/>
  <c r="K535" i="15"/>
  <c r="U534" i="15"/>
  <c r="T534" i="15"/>
  <c r="S534" i="15"/>
  <c r="R534" i="15"/>
  <c r="Q534" i="15"/>
  <c r="P534" i="15"/>
  <c r="O534" i="15"/>
  <c r="N534" i="15"/>
  <c r="M534" i="15"/>
  <c r="L534" i="15"/>
  <c r="K534" i="15"/>
  <c r="U533" i="15"/>
  <c r="T533" i="15"/>
  <c r="S533" i="15"/>
  <c r="R533" i="15"/>
  <c r="Q533" i="15"/>
  <c r="P533" i="15"/>
  <c r="O533" i="15"/>
  <c r="N533" i="15"/>
  <c r="M533" i="15"/>
  <c r="L533" i="15"/>
  <c r="K533" i="15"/>
  <c r="U532" i="15"/>
  <c r="T532" i="15"/>
  <c r="S532" i="15"/>
  <c r="R532" i="15"/>
  <c r="Q532" i="15"/>
  <c r="P532" i="15"/>
  <c r="O532" i="15"/>
  <c r="N532" i="15"/>
  <c r="M532" i="15"/>
  <c r="L532" i="15"/>
  <c r="K532" i="15"/>
  <c r="U531" i="15"/>
  <c r="T531" i="15"/>
  <c r="S531" i="15"/>
  <c r="R531" i="15"/>
  <c r="Q531" i="15"/>
  <c r="P531" i="15"/>
  <c r="O531" i="15"/>
  <c r="N531" i="15"/>
  <c r="M531" i="15"/>
  <c r="L531" i="15"/>
  <c r="K531" i="15"/>
  <c r="U530" i="15"/>
  <c r="T530" i="15"/>
  <c r="S530" i="15"/>
  <c r="R530" i="15"/>
  <c r="Q530" i="15"/>
  <c r="P530" i="15"/>
  <c r="O530" i="15"/>
  <c r="N530" i="15"/>
  <c r="M530" i="15"/>
  <c r="L530" i="15"/>
  <c r="K530" i="15"/>
  <c r="U529" i="15"/>
  <c r="T529" i="15"/>
  <c r="S529" i="15"/>
  <c r="R529" i="15"/>
  <c r="Q529" i="15"/>
  <c r="P529" i="15"/>
  <c r="O529" i="15"/>
  <c r="N529" i="15"/>
  <c r="M529" i="15"/>
  <c r="L529" i="15"/>
  <c r="K529" i="15"/>
  <c r="U528" i="15"/>
  <c r="T528" i="15"/>
  <c r="S528" i="15"/>
  <c r="R528" i="15"/>
  <c r="Q528" i="15"/>
  <c r="P528" i="15"/>
  <c r="O528" i="15"/>
  <c r="N528" i="15"/>
  <c r="M528" i="15"/>
  <c r="L528" i="15"/>
  <c r="K528" i="15"/>
  <c r="U527" i="15"/>
  <c r="T527" i="15"/>
  <c r="S527" i="15"/>
  <c r="R527" i="15"/>
  <c r="Q527" i="15"/>
  <c r="P527" i="15"/>
  <c r="O527" i="15"/>
  <c r="N527" i="15"/>
  <c r="M527" i="15"/>
  <c r="L527" i="15"/>
  <c r="K527" i="15"/>
  <c r="U526" i="15"/>
  <c r="T526" i="15"/>
  <c r="S526" i="15"/>
  <c r="R526" i="15"/>
  <c r="Q526" i="15"/>
  <c r="P526" i="15"/>
  <c r="O526" i="15"/>
  <c r="N526" i="15"/>
  <c r="M526" i="15"/>
  <c r="L526" i="15"/>
  <c r="K526" i="15"/>
  <c r="U525" i="15"/>
  <c r="T525" i="15"/>
  <c r="S525" i="15"/>
  <c r="R525" i="15"/>
  <c r="Q525" i="15"/>
  <c r="P525" i="15"/>
  <c r="O525" i="15"/>
  <c r="N525" i="15"/>
  <c r="M525" i="15"/>
  <c r="L525" i="15"/>
  <c r="K525" i="15"/>
  <c r="U524" i="15"/>
  <c r="T524" i="15"/>
  <c r="S524" i="15"/>
  <c r="R524" i="15"/>
  <c r="Q524" i="15"/>
  <c r="P524" i="15"/>
  <c r="O524" i="15"/>
  <c r="N524" i="15"/>
  <c r="M524" i="15"/>
  <c r="L524" i="15"/>
  <c r="K524" i="15"/>
  <c r="U523" i="15"/>
  <c r="T523" i="15"/>
  <c r="S523" i="15"/>
  <c r="R523" i="15"/>
  <c r="Q523" i="15"/>
  <c r="P523" i="15"/>
  <c r="O523" i="15"/>
  <c r="N523" i="15"/>
  <c r="M523" i="15"/>
  <c r="L523" i="15"/>
  <c r="K523" i="15"/>
  <c r="U522" i="15"/>
  <c r="T522" i="15"/>
  <c r="S522" i="15"/>
  <c r="R522" i="15"/>
  <c r="Q522" i="15"/>
  <c r="P522" i="15"/>
  <c r="O522" i="15"/>
  <c r="N522" i="15"/>
  <c r="M522" i="15"/>
  <c r="L522" i="15"/>
  <c r="K522" i="15"/>
  <c r="U521" i="15"/>
  <c r="T521" i="15"/>
  <c r="S521" i="15"/>
  <c r="R521" i="15"/>
  <c r="Q521" i="15"/>
  <c r="P521" i="15"/>
  <c r="O521" i="15"/>
  <c r="N521" i="15"/>
  <c r="M521" i="15"/>
  <c r="L521" i="15"/>
  <c r="K521" i="15"/>
  <c r="U520" i="15"/>
  <c r="T520" i="15"/>
  <c r="S520" i="15"/>
  <c r="R520" i="15"/>
  <c r="Q520" i="15"/>
  <c r="P520" i="15"/>
  <c r="O520" i="15"/>
  <c r="N520" i="15"/>
  <c r="M520" i="15"/>
  <c r="L520" i="15"/>
  <c r="K520" i="15"/>
  <c r="U519" i="15"/>
  <c r="T519" i="15"/>
  <c r="S519" i="15"/>
  <c r="R519" i="15"/>
  <c r="Q519" i="15"/>
  <c r="P519" i="15"/>
  <c r="O519" i="15"/>
  <c r="N519" i="15"/>
  <c r="M519" i="15"/>
  <c r="L519" i="15"/>
  <c r="K519" i="15"/>
  <c r="U518" i="15"/>
  <c r="T518" i="15"/>
  <c r="S518" i="15"/>
  <c r="R518" i="15"/>
  <c r="Q518" i="15"/>
  <c r="P518" i="15"/>
  <c r="O518" i="15"/>
  <c r="N518" i="15"/>
  <c r="M518" i="15"/>
  <c r="L518" i="15"/>
  <c r="K518" i="15"/>
  <c r="U517" i="15"/>
  <c r="T517" i="15"/>
  <c r="S517" i="15"/>
  <c r="R517" i="15"/>
  <c r="Q517" i="15"/>
  <c r="P517" i="15"/>
  <c r="O517" i="15"/>
  <c r="N517" i="15"/>
  <c r="M517" i="15"/>
  <c r="L517" i="15"/>
  <c r="K517" i="15"/>
  <c r="U516" i="15"/>
  <c r="T516" i="15"/>
  <c r="S516" i="15"/>
  <c r="R516" i="15"/>
  <c r="Q516" i="15"/>
  <c r="P516" i="15"/>
  <c r="O516" i="15"/>
  <c r="N516" i="15"/>
  <c r="M516" i="15"/>
  <c r="L516" i="15"/>
  <c r="K516" i="15"/>
  <c r="U515" i="15"/>
  <c r="T515" i="15"/>
  <c r="S515" i="15"/>
  <c r="R515" i="15"/>
  <c r="Q515" i="15"/>
  <c r="P515" i="15"/>
  <c r="O515" i="15"/>
  <c r="N515" i="15"/>
  <c r="M515" i="15"/>
  <c r="L515" i="15"/>
  <c r="K515" i="15"/>
  <c r="U514" i="15"/>
  <c r="T514" i="15"/>
  <c r="S514" i="15"/>
  <c r="R514" i="15"/>
  <c r="Q514" i="15"/>
  <c r="P514" i="15"/>
  <c r="O514" i="15"/>
  <c r="N514" i="15"/>
  <c r="M514" i="15"/>
  <c r="L514" i="15"/>
  <c r="K514" i="15"/>
  <c r="U513" i="15"/>
  <c r="T513" i="15"/>
  <c r="S513" i="15"/>
  <c r="R513" i="15"/>
  <c r="Q513" i="15"/>
  <c r="P513" i="15"/>
  <c r="O513" i="15"/>
  <c r="N513" i="15"/>
  <c r="M513" i="15"/>
  <c r="L513" i="15"/>
  <c r="K513" i="15"/>
  <c r="U512" i="15"/>
  <c r="T512" i="15"/>
  <c r="S512" i="15"/>
  <c r="R512" i="15"/>
  <c r="Q512" i="15"/>
  <c r="P512" i="15"/>
  <c r="O512" i="15"/>
  <c r="N512" i="15"/>
  <c r="M512" i="15"/>
  <c r="L512" i="15"/>
  <c r="K512" i="15"/>
  <c r="U511" i="15"/>
  <c r="T511" i="15"/>
  <c r="S511" i="15"/>
  <c r="R511" i="15"/>
  <c r="Q511" i="15"/>
  <c r="P511" i="15"/>
  <c r="O511" i="15"/>
  <c r="N511" i="15"/>
  <c r="M511" i="15"/>
  <c r="L511" i="15"/>
  <c r="K511" i="15"/>
  <c r="U510" i="15"/>
  <c r="T510" i="15"/>
  <c r="S510" i="15"/>
  <c r="R510" i="15"/>
  <c r="Q510" i="15"/>
  <c r="P510" i="15"/>
  <c r="O510" i="15"/>
  <c r="N510" i="15"/>
  <c r="M510" i="15"/>
  <c r="L510" i="15"/>
  <c r="K510" i="15"/>
  <c r="U509" i="15"/>
  <c r="T509" i="15"/>
  <c r="S509" i="15"/>
  <c r="R509" i="15"/>
  <c r="Q509" i="15"/>
  <c r="P509" i="15"/>
  <c r="O509" i="15"/>
  <c r="N509" i="15"/>
  <c r="M509" i="15"/>
  <c r="L509" i="15"/>
  <c r="K509" i="15"/>
  <c r="U508" i="15"/>
  <c r="T508" i="15"/>
  <c r="S508" i="15"/>
  <c r="R508" i="15"/>
  <c r="Q508" i="15"/>
  <c r="P508" i="15"/>
  <c r="O508" i="15"/>
  <c r="N508" i="15"/>
  <c r="M508" i="15"/>
  <c r="L508" i="15"/>
  <c r="K508" i="15"/>
  <c r="U507" i="15"/>
  <c r="T507" i="15"/>
  <c r="S507" i="15"/>
  <c r="R507" i="15"/>
  <c r="Q507" i="15"/>
  <c r="P507" i="15"/>
  <c r="O507" i="15"/>
  <c r="N507" i="15"/>
  <c r="M507" i="15"/>
  <c r="L507" i="15"/>
  <c r="K507" i="15"/>
  <c r="U506" i="15"/>
  <c r="T506" i="15"/>
  <c r="S506" i="15"/>
  <c r="R506" i="15"/>
  <c r="Q506" i="15"/>
  <c r="P506" i="15"/>
  <c r="O506" i="15"/>
  <c r="N506" i="15"/>
  <c r="M506" i="15"/>
  <c r="L506" i="15"/>
  <c r="K506" i="15"/>
  <c r="U505" i="15"/>
  <c r="T505" i="15"/>
  <c r="S505" i="15"/>
  <c r="R505" i="15"/>
  <c r="Q505" i="15"/>
  <c r="P505" i="15"/>
  <c r="O505" i="15"/>
  <c r="N505" i="15"/>
  <c r="M505" i="15"/>
  <c r="L505" i="15"/>
  <c r="K505" i="15"/>
  <c r="U504" i="15"/>
  <c r="T504" i="15"/>
  <c r="S504" i="15"/>
  <c r="R504" i="15"/>
  <c r="Q504" i="15"/>
  <c r="P504" i="15"/>
  <c r="O504" i="15"/>
  <c r="N504" i="15"/>
  <c r="M504" i="15"/>
  <c r="L504" i="15"/>
  <c r="K504" i="15"/>
  <c r="U503" i="15"/>
  <c r="T503" i="15"/>
  <c r="S503" i="15"/>
  <c r="R503" i="15"/>
  <c r="Q503" i="15"/>
  <c r="P503" i="15"/>
  <c r="O503" i="15"/>
  <c r="N503" i="15"/>
  <c r="M503" i="15"/>
  <c r="L503" i="15"/>
  <c r="K503" i="15"/>
  <c r="U502" i="15"/>
  <c r="T502" i="15"/>
  <c r="S502" i="15"/>
  <c r="R502" i="15"/>
  <c r="Q502" i="15"/>
  <c r="P502" i="15"/>
  <c r="O502" i="15"/>
  <c r="N502" i="15"/>
  <c r="M502" i="15"/>
  <c r="L502" i="15"/>
  <c r="K502" i="15"/>
  <c r="U501" i="15"/>
  <c r="T501" i="15"/>
  <c r="S501" i="15"/>
  <c r="R501" i="15"/>
  <c r="Q501" i="15"/>
  <c r="P501" i="15"/>
  <c r="O501" i="15"/>
  <c r="N501" i="15"/>
  <c r="M501" i="15"/>
  <c r="L501" i="15"/>
  <c r="K501" i="15"/>
  <c r="U500" i="15"/>
  <c r="T500" i="15"/>
  <c r="S500" i="15"/>
  <c r="R500" i="15"/>
  <c r="Q500" i="15"/>
  <c r="P500" i="15"/>
  <c r="O500" i="15"/>
  <c r="N500" i="15"/>
  <c r="M500" i="15"/>
  <c r="L500" i="15"/>
  <c r="K500" i="15"/>
  <c r="U499" i="15"/>
  <c r="T499" i="15"/>
  <c r="S499" i="15"/>
  <c r="R499" i="15"/>
  <c r="Q499" i="15"/>
  <c r="P499" i="15"/>
  <c r="O499" i="15"/>
  <c r="N499" i="15"/>
  <c r="M499" i="15"/>
  <c r="L499" i="15"/>
  <c r="K499" i="15"/>
  <c r="U498" i="15"/>
  <c r="T498" i="15"/>
  <c r="S498" i="15"/>
  <c r="R498" i="15"/>
  <c r="Q498" i="15"/>
  <c r="P498" i="15"/>
  <c r="O498" i="15"/>
  <c r="N498" i="15"/>
  <c r="M498" i="15"/>
  <c r="L498" i="15"/>
  <c r="K498" i="15"/>
  <c r="U497" i="15"/>
  <c r="T497" i="15"/>
  <c r="S497" i="15"/>
  <c r="R497" i="15"/>
  <c r="Q497" i="15"/>
  <c r="P497" i="15"/>
  <c r="O497" i="15"/>
  <c r="N497" i="15"/>
  <c r="M497" i="15"/>
  <c r="L497" i="15"/>
  <c r="K497" i="15"/>
  <c r="U496" i="15"/>
  <c r="T496" i="15"/>
  <c r="S496" i="15"/>
  <c r="R496" i="15"/>
  <c r="Q496" i="15"/>
  <c r="P496" i="15"/>
  <c r="O496" i="15"/>
  <c r="N496" i="15"/>
  <c r="M496" i="15"/>
  <c r="L496" i="15"/>
  <c r="K496" i="15"/>
  <c r="U495" i="15"/>
  <c r="T495" i="15"/>
  <c r="S495" i="15"/>
  <c r="R495" i="15"/>
  <c r="Q495" i="15"/>
  <c r="P495" i="15"/>
  <c r="O495" i="15"/>
  <c r="N495" i="15"/>
  <c r="M495" i="15"/>
  <c r="L495" i="15"/>
  <c r="K495" i="15"/>
  <c r="U494" i="15"/>
  <c r="T494" i="15"/>
  <c r="S494" i="15"/>
  <c r="R494" i="15"/>
  <c r="Q494" i="15"/>
  <c r="P494" i="15"/>
  <c r="O494" i="15"/>
  <c r="N494" i="15"/>
  <c r="M494" i="15"/>
  <c r="L494" i="15"/>
  <c r="K494" i="15"/>
  <c r="U493" i="15"/>
  <c r="T493" i="15"/>
  <c r="S493" i="15"/>
  <c r="R493" i="15"/>
  <c r="Q493" i="15"/>
  <c r="P493" i="15"/>
  <c r="O493" i="15"/>
  <c r="N493" i="15"/>
  <c r="M493" i="15"/>
  <c r="L493" i="15"/>
  <c r="K493" i="15"/>
  <c r="U492" i="15"/>
  <c r="T492" i="15"/>
  <c r="S492" i="15"/>
  <c r="R492" i="15"/>
  <c r="Q492" i="15"/>
  <c r="P492" i="15"/>
  <c r="O492" i="15"/>
  <c r="N492" i="15"/>
  <c r="M492" i="15"/>
  <c r="L492" i="15"/>
  <c r="K492" i="15"/>
  <c r="U491" i="15"/>
  <c r="T491" i="15"/>
  <c r="S491" i="15"/>
  <c r="R491" i="15"/>
  <c r="Q491" i="15"/>
  <c r="P491" i="15"/>
  <c r="O491" i="15"/>
  <c r="N491" i="15"/>
  <c r="M491" i="15"/>
  <c r="L491" i="15"/>
  <c r="K491" i="15"/>
  <c r="U490" i="15"/>
  <c r="T490" i="15"/>
  <c r="S490" i="15"/>
  <c r="R490" i="15"/>
  <c r="Q490" i="15"/>
  <c r="P490" i="15"/>
  <c r="O490" i="15"/>
  <c r="N490" i="15"/>
  <c r="M490" i="15"/>
  <c r="L490" i="15"/>
  <c r="K490" i="15"/>
  <c r="U489" i="15"/>
  <c r="T489" i="15"/>
  <c r="S489" i="15"/>
  <c r="R489" i="15"/>
  <c r="Q489" i="15"/>
  <c r="P489" i="15"/>
  <c r="O489" i="15"/>
  <c r="N489" i="15"/>
  <c r="M489" i="15"/>
  <c r="L489" i="15"/>
  <c r="K489" i="15"/>
  <c r="U488" i="15"/>
  <c r="T488" i="15"/>
  <c r="S488" i="15"/>
  <c r="R488" i="15"/>
  <c r="Q488" i="15"/>
  <c r="P488" i="15"/>
  <c r="O488" i="15"/>
  <c r="N488" i="15"/>
  <c r="M488" i="15"/>
  <c r="L488" i="15"/>
  <c r="K488" i="15"/>
  <c r="U487" i="15"/>
  <c r="T487" i="15"/>
  <c r="S487" i="15"/>
  <c r="R487" i="15"/>
  <c r="Q487" i="15"/>
  <c r="P487" i="15"/>
  <c r="O487" i="15"/>
  <c r="N487" i="15"/>
  <c r="M487" i="15"/>
  <c r="L487" i="15"/>
  <c r="K487" i="15"/>
  <c r="U486" i="15"/>
  <c r="T486" i="15"/>
  <c r="S486" i="15"/>
  <c r="R486" i="15"/>
  <c r="Q486" i="15"/>
  <c r="P486" i="15"/>
  <c r="O486" i="15"/>
  <c r="N486" i="15"/>
  <c r="M486" i="15"/>
  <c r="L486" i="15"/>
  <c r="K486" i="15"/>
  <c r="U485" i="15"/>
  <c r="T485" i="15"/>
  <c r="S485" i="15"/>
  <c r="R485" i="15"/>
  <c r="Q485" i="15"/>
  <c r="P485" i="15"/>
  <c r="O485" i="15"/>
  <c r="N485" i="15"/>
  <c r="M485" i="15"/>
  <c r="L485" i="15"/>
  <c r="K485" i="15"/>
  <c r="U484" i="15"/>
  <c r="T484" i="15"/>
  <c r="S484" i="15"/>
  <c r="R484" i="15"/>
  <c r="Q484" i="15"/>
  <c r="P484" i="15"/>
  <c r="O484" i="15"/>
  <c r="N484" i="15"/>
  <c r="M484" i="15"/>
  <c r="L484" i="15"/>
  <c r="K484" i="15"/>
  <c r="U483" i="15"/>
  <c r="T483" i="15"/>
  <c r="S483" i="15"/>
  <c r="R483" i="15"/>
  <c r="Q483" i="15"/>
  <c r="P483" i="15"/>
  <c r="O483" i="15"/>
  <c r="N483" i="15"/>
  <c r="M483" i="15"/>
  <c r="L483" i="15"/>
  <c r="K483" i="15"/>
  <c r="U482" i="15"/>
  <c r="T482" i="15"/>
  <c r="S482" i="15"/>
  <c r="R482" i="15"/>
  <c r="Q482" i="15"/>
  <c r="P482" i="15"/>
  <c r="O482" i="15"/>
  <c r="N482" i="15"/>
  <c r="M482" i="15"/>
  <c r="L482" i="15"/>
  <c r="K482" i="15"/>
  <c r="U481" i="15"/>
  <c r="T481" i="15"/>
  <c r="S481" i="15"/>
  <c r="R481" i="15"/>
  <c r="Q481" i="15"/>
  <c r="P481" i="15"/>
  <c r="O481" i="15"/>
  <c r="N481" i="15"/>
  <c r="M481" i="15"/>
  <c r="L481" i="15"/>
  <c r="K481" i="15"/>
  <c r="U480" i="15"/>
  <c r="T480" i="15"/>
  <c r="S480" i="15"/>
  <c r="R480" i="15"/>
  <c r="Q480" i="15"/>
  <c r="P480" i="15"/>
  <c r="O480" i="15"/>
  <c r="N480" i="15"/>
  <c r="M480" i="15"/>
  <c r="L480" i="15"/>
  <c r="K480" i="15"/>
  <c r="U479" i="15"/>
  <c r="T479" i="15"/>
  <c r="S479" i="15"/>
  <c r="R479" i="15"/>
  <c r="Q479" i="15"/>
  <c r="P479" i="15"/>
  <c r="O479" i="15"/>
  <c r="N479" i="15"/>
  <c r="M479" i="15"/>
  <c r="L479" i="15"/>
  <c r="K479" i="15"/>
  <c r="U478" i="15"/>
  <c r="T478" i="15"/>
  <c r="S478" i="15"/>
  <c r="R478" i="15"/>
  <c r="Q478" i="15"/>
  <c r="P478" i="15"/>
  <c r="O478" i="15"/>
  <c r="N478" i="15"/>
  <c r="M478" i="15"/>
  <c r="L478" i="15"/>
  <c r="K478" i="15"/>
  <c r="U477" i="15"/>
  <c r="T477" i="15"/>
  <c r="S477" i="15"/>
  <c r="R477" i="15"/>
  <c r="Q477" i="15"/>
  <c r="P477" i="15"/>
  <c r="O477" i="15"/>
  <c r="N477" i="15"/>
  <c r="M477" i="15"/>
  <c r="L477" i="15"/>
  <c r="K477" i="15"/>
  <c r="U476" i="15"/>
  <c r="T476" i="15"/>
  <c r="S476" i="15"/>
  <c r="R476" i="15"/>
  <c r="Q476" i="15"/>
  <c r="P476" i="15"/>
  <c r="O476" i="15"/>
  <c r="N476" i="15"/>
  <c r="M476" i="15"/>
  <c r="L476" i="15"/>
  <c r="K476" i="15"/>
  <c r="U475" i="15"/>
  <c r="T475" i="15"/>
  <c r="S475" i="15"/>
  <c r="R475" i="15"/>
  <c r="Q475" i="15"/>
  <c r="P475" i="15"/>
  <c r="O475" i="15"/>
  <c r="N475" i="15"/>
  <c r="M475" i="15"/>
  <c r="L475" i="15"/>
  <c r="K475" i="15"/>
  <c r="U474" i="15"/>
  <c r="T474" i="15"/>
  <c r="S474" i="15"/>
  <c r="R474" i="15"/>
  <c r="Q474" i="15"/>
  <c r="P474" i="15"/>
  <c r="O474" i="15"/>
  <c r="N474" i="15"/>
  <c r="M474" i="15"/>
  <c r="L474" i="15"/>
  <c r="K474" i="15"/>
  <c r="U473" i="15"/>
  <c r="T473" i="15"/>
  <c r="S473" i="15"/>
  <c r="R473" i="15"/>
  <c r="Q473" i="15"/>
  <c r="P473" i="15"/>
  <c r="O473" i="15"/>
  <c r="N473" i="15"/>
  <c r="M473" i="15"/>
  <c r="L473" i="15"/>
  <c r="K473" i="15"/>
  <c r="U472" i="15"/>
  <c r="T472" i="15"/>
  <c r="S472" i="15"/>
  <c r="R472" i="15"/>
  <c r="Q472" i="15"/>
  <c r="P472" i="15"/>
  <c r="O472" i="15"/>
  <c r="N472" i="15"/>
  <c r="M472" i="15"/>
  <c r="L472" i="15"/>
  <c r="K472" i="15"/>
  <c r="U471" i="15"/>
  <c r="T471" i="15"/>
  <c r="S471" i="15"/>
  <c r="R471" i="15"/>
  <c r="Q471" i="15"/>
  <c r="P471" i="15"/>
  <c r="O471" i="15"/>
  <c r="N471" i="15"/>
  <c r="M471" i="15"/>
  <c r="L471" i="15"/>
  <c r="K471" i="15"/>
  <c r="U470" i="15"/>
  <c r="T470" i="15"/>
  <c r="S470" i="15"/>
  <c r="R470" i="15"/>
  <c r="Q470" i="15"/>
  <c r="P470" i="15"/>
  <c r="O470" i="15"/>
  <c r="N470" i="15"/>
  <c r="M470" i="15"/>
  <c r="L470" i="15"/>
  <c r="K470" i="15"/>
  <c r="U469" i="15"/>
  <c r="T469" i="15"/>
  <c r="S469" i="15"/>
  <c r="R469" i="15"/>
  <c r="Q469" i="15"/>
  <c r="P469" i="15"/>
  <c r="O469" i="15"/>
  <c r="N469" i="15"/>
  <c r="M469" i="15"/>
  <c r="L469" i="15"/>
  <c r="K469" i="15"/>
  <c r="U468" i="15"/>
  <c r="T468" i="15"/>
  <c r="S468" i="15"/>
  <c r="R468" i="15"/>
  <c r="Q468" i="15"/>
  <c r="P468" i="15"/>
  <c r="O468" i="15"/>
  <c r="N468" i="15"/>
  <c r="M468" i="15"/>
  <c r="L468" i="15"/>
  <c r="K468" i="15"/>
  <c r="U467" i="15"/>
  <c r="T467" i="15"/>
  <c r="S467" i="15"/>
  <c r="R467" i="15"/>
  <c r="Q467" i="15"/>
  <c r="P467" i="15"/>
  <c r="O467" i="15"/>
  <c r="N467" i="15"/>
  <c r="M467" i="15"/>
  <c r="L467" i="15"/>
  <c r="K467" i="15"/>
  <c r="U466" i="15"/>
  <c r="T466" i="15"/>
  <c r="S466" i="15"/>
  <c r="R466" i="15"/>
  <c r="Q466" i="15"/>
  <c r="P466" i="15"/>
  <c r="O466" i="15"/>
  <c r="N466" i="15"/>
  <c r="M466" i="15"/>
  <c r="L466" i="15"/>
  <c r="K466" i="15"/>
  <c r="U465" i="15"/>
  <c r="T465" i="15"/>
  <c r="S465" i="15"/>
  <c r="R465" i="15"/>
  <c r="Q465" i="15"/>
  <c r="P465" i="15"/>
  <c r="O465" i="15"/>
  <c r="N465" i="15"/>
  <c r="M465" i="15"/>
  <c r="L465" i="15"/>
  <c r="K465" i="15"/>
  <c r="U464" i="15"/>
  <c r="T464" i="15"/>
  <c r="S464" i="15"/>
  <c r="R464" i="15"/>
  <c r="Q464" i="15"/>
  <c r="P464" i="15"/>
  <c r="O464" i="15"/>
  <c r="N464" i="15"/>
  <c r="M464" i="15"/>
  <c r="L464" i="15"/>
  <c r="K464" i="15"/>
  <c r="U463" i="15"/>
  <c r="T463" i="15"/>
  <c r="S463" i="15"/>
  <c r="R463" i="15"/>
  <c r="Q463" i="15"/>
  <c r="P463" i="15"/>
  <c r="O463" i="15"/>
  <c r="N463" i="15"/>
  <c r="M463" i="15"/>
  <c r="L463" i="15"/>
  <c r="K463" i="15"/>
  <c r="U462" i="15"/>
  <c r="T462" i="15"/>
  <c r="S462" i="15"/>
  <c r="R462" i="15"/>
  <c r="Q462" i="15"/>
  <c r="P462" i="15"/>
  <c r="O462" i="15"/>
  <c r="N462" i="15"/>
  <c r="M462" i="15"/>
  <c r="L462" i="15"/>
  <c r="K462" i="15"/>
  <c r="U461" i="15"/>
  <c r="T461" i="15"/>
  <c r="S461" i="15"/>
  <c r="R461" i="15"/>
  <c r="Q461" i="15"/>
  <c r="P461" i="15"/>
  <c r="O461" i="15"/>
  <c r="N461" i="15"/>
  <c r="M461" i="15"/>
  <c r="L461" i="15"/>
  <c r="K461" i="15"/>
  <c r="U460" i="15"/>
  <c r="T460" i="15"/>
  <c r="S460" i="15"/>
  <c r="R460" i="15"/>
  <c r="Q460" i="15"/>
  <c r="P460" i="15"/>
  <c r="O460" i="15"/>
  <c r="N460" i="15"/>
  <c r="M460" i="15"/>
  <c r="L460" i="15"/>
  <c r="K460" i="15"/>
  <c r="U459" i="15"/>
  <c r="T459" i="15"/>
  <c r="S459" i="15"/>
  <c r="R459" i="15"/>
  <c r="Q459" i="15"/>
  <c r="P459" i="15"/>
  <c r="O459" i="15"/>
  <c r="N459" i="15"/>
  <c r="M459" i="15"/>
  <c r="L459" i="15"/>
  <c r="K459" i="15"/>
  <c r="U458" i="15"/>
  <c r="T458" i="15"/>
  <c r="S458" i="15"/>
  <c r="R458" i="15"/>
  <c r="Q458" i="15"/>
  <c r="P458" i="15"/>
  <c r="O458" i="15"/>
  <c r="N458" i="15"/>
  <c r="M458" i="15"/>
  <c r="L458" i="15"/>
  <c r="K458" i="15"/>
  <c r="U457" i="15"/>
  <c r="T457" i="15"/>
  <c r="S457" i="15"/>
  <c r="R457" i="15"/>
  <c r="Q457" i="15"/>
  <c r="P457" i="15"/>
  <c r="O457" i="15"/>
  <c r="N457" i="15"/>
  <c r="M457" i="15"/>
  <c r="L457" i="15"/>
  <c r="K457" i="15"/>
  <c r="U456" i="15"/>
  <c r="T456" i="15"/>
  <c r="S456" i="15"/>
  <c r="R456" i="15"/>
  <c r="Q456" i="15"/>
  <c r="P456" i="15"/>
  <c r="O456" i="15"/>
  <c r="N456" i="15"/>
  <c r="M456" i="15"/>
  <c r="L456" i="15"/>
  <c r="K456" i="15"/>
  <c r="U455" i="15"/>
  <c r="T455" i="15"/>
  <c r="S455" i="15"/>
  <c r="R455" i="15"/>
  <c r="Q455" i="15"/>
  <c r="P455" i="15"/>
  <c r="O455" i="15"/>
  <c r="N455" i="15"/>
  <c r="M455" i="15"/>
  <c r="L455" i="15"/>
  <c r="K455" i="15"/>
  <c r="U454" i="15"/>
  <c r="T454" i="15"/>
  <c r="S454" i="15"/>
  <c r="R454" i="15"/>
  <c r="Q454" i="15"/>
  <c r="P454" i="15"/>
  <c r="O454" i="15"/>
  <c r="N454" i="15"/>
  <c r="M454" i="15"/>
  <c r="L454" i="15"/>
  <c r="K454" i="15"/>
  <c r="U453" i="15"/>
  <c r="T453" i="15"/>
  <c r="S453" i="15"/>
  <c r="R453" i="15"/>
  <c r="Q453" i="15"/>
  <c r="P453" i="15"/>
  <c r="O453" i="15"/>
  <c r="N453" i="15"/>
  <c r="M453" i="15"/>
  <c r="L453" i="15"/>
  <c r="K453" i="15"/>
  <c r="U452" i="15"/>
  <c r="T452" i="15"/>
  <c r="S452" i="15"/>
  <c r="R452" i="15"/>
  <c r="Q452" i="15"/>
  <c r="P452" i="15"/>
  <c r="O452" i="15"/>
  <c r="N452" i="15"/>
  <c r="M452" i="15"/>
  <c r="L452" i="15"/>
  <c r="K452" i="15"/>
  <c r="U451" i="15"/>
  <c r="T451" i="15"/>
  <c r="S451" i="15"/>
  <c r="R451" i="15"/>
  <c r="Q451" i="15"/>
  <c r="P451" i="15"/>
  <c r="O451" i="15"/>
  <c r="N451" i="15"/>
  <c r="M451" i="15"/>
  <c r="L451" i="15"/>
  <c r="K451" i="15"/>
  <c r="U450" i="15"/>
  <c r="T450" i="15"/>
  <c r="S450" i="15"/>
  <c r="R450" i="15"/>
  <c r="Q450" i="15"/>
  <c r="P450" i="15"/>
  <c r="O450" i="15"/>
  <c r="N450" i="15"/>
  <c r="M450" i="15"/>
  <c r="L450" i="15"/>
  <c r="K450" i="15"/>
  <c r="U449" i="15"/>
  <c r="T449" i="15"/>
  <c r="S449" i="15"/>
  <c r="R449" i="15"/>
  <c r="Q449" i="15"/>
  <c r="P449" i="15"/>
  <c r="O449" i="15"/>
  <c r="N449" i="15"/>
  <c r="M449" i="15"/>
  <c r="L449" i="15"/>
  <c r="K449" i="15"/>
  <c r="U448" i="15"/>
  <c r="T448" i="15"/>
  <c r="S448" i="15"/>
  <c r="R448" i="15"/>
  <c r="Q448" i="15"/>
  <c r="P448" i="15"/>
  <c r="O448" i="15"/>
  <c r="N448" i="15"/>
  <c r="M448" i="15"/>
  <c r="L448" i="15"/>
  <c r="K448" i="15"/>
  <c r="U447" i="15"/>
  <c r="T447" i="15"/>
  <c r="S447" i="15"/>
  <c r="R447" i="15"/>
  <c r="Q447" i="15"/>
  <c r="P447" i="15"/>
  <c r="O447" i="15"/>
  <c r="N447" i="15"/>
  <c r="M447" i="15"/>
  <c r="L447" i="15"/>
  <c r="K447" i="15"/>
  <c r="U446" i="15"/>
  <c r="T446" i="15"/>
  <c r="S446" i="15"/>
  <c r="R446" i="15"/>
  <c r="Q446" i="15"/>
  <c r="P446" i="15"/>
  <c r="O446" i="15"/>
  <c r="N446" i="15"/>
  <c r="M446" i="15"/>
  <c r="L446" i="15"/>
  <c r="K446" i="15"/>
  <c r="U445" i="15"/>
  <c r="T445" i="15"/>
  <c r="S445" i="15"/>
  <c r="R445" i="15"/>
  <c r="Q445" i="15"/>
  <c r="P445" i="15"/>
  <c r="O445" i="15"/>
  <c r="N445" i="15"/>
  <c r="M445" i="15"/>
  <c r="L445" i="15"/>
  <c r="K445" i="15"/>
  <c r="U444" i="15"/>
  <c r="T444" i="15"/>
  <c r="S444" i="15"/>
  <c r="R444" i="15"/>
  <c r="Q444" i="15"/>
  <c r="P444" i="15"/>
  <c r="O444" i="15"/>
  <c r="N444" i="15"/>
  <c r="M444" i="15"/>
  <c r="L444" i="15"/>
  <c r="K444" i="15"/>
  <c r="U443" i="15"/>
  <c r="T443" i="15"/>
  <c r="S443" i="15"/>
  <c r="R443" i="15"/>
  <c r="Q443" i="15"/>
  <c r="P443" i="15"/>
  <c r="O443" i="15"/>
  <c r="N443" i="15"/>
  <c r="M443" i="15"/>
  <c r="L443" i="15"/>
  <c r="K443" i="15"/>
  <c r="U442" i="15"/>
  <c r="T442" i="15"/>
  <c r="S442" i="15"/>
  <c r="R442" i="15"/>
  <c r="Q442" i="15"/>
  <c r="P442" i="15"/>
  <c r="O442" i="15"/>
  <c r="N442" i="15"/>
  <c r="M442" i="15"/>
  <c r="L442" i="15"/>
  <c r="K442" i="15"/>
  <c r="U441" i="15"/>
  <c r="T441" i="15"/>
  <c r="S441" i="15"/>
  <c r="R441" i="15"/>
  <c r="Q441" i="15"/>
  <c r="P441" i="15"/>
  <c r="O441" i="15"/>
  <c r="N441" i="15"/>
  <c r="M441" i="15"/>
  <c r="L441" i="15"/>
  <c r="K441" i="15"/>
  <c r="U440" i="15"/>
  <c r="T440" i="15"/>
  <c r="S440" i="15"/>
  <c r="R440" i="15"/>
  <c r="Q440" i="15"/>
  <c r="P440" i="15"/>
  <c r="O440" i="15"/>
  <c r="N440" i="15"/>
  <c r="M440" i="15"/>
  <c r="L440" i="15"/>
  <c r="K440" i="15"/>
  <c r="U439" i="15"/>
  <c r="T439" i="15"/>
  <c r="S439" i="15"/>
  <c r="R439" i="15"/>
  <c r="Q439" i="15"/>
  <c r="P439" i="15"/>
  <c r="O439" i="15"/>
  <c r="N439" i="15"/>
  <c r="M439" i="15"/>
  <c r="L439" i="15"/>
  <c r="K439" i="15"/>
  <c r="U438" i="15"/>
  <c r="T438" i="15"/>
  <c r="S438" i="15"/>
  <c r="R438" i="15"/>
  <c r="Q438" i="15"/>
  <c r="P438" i="15"/>
  <c r="O438" i="15"/>
  <c r="N438" i="15"/>
  <c r="M438" i="15"/>
  <c r="L438" i="15"/>
  <c r="K438" i="15"/>
  <c r="U437" i="15"/>
  <c r="T437" i="15"/>
  <c r="S437" i="15"/>
  <c r="R437" i="15"/>
  <c r="Q437" i="15"/>
  <c r="P437" i="15"/>
  <c r="O437" i="15"/>
  <c r="N437" i="15"/>
  <c r="M437" i="15"/>
  <c r="L437" i="15"/>
  <c r="K437" i="15"/>
  <c r="U436" i="15"/>
  <c r="T436" i="15"/>
  <c r="S436" i="15"/>
  <c r="R436" i="15"/>
  <c r="Q436" i="15"/>
  <c r="P436" i="15"/>
  <c r="O436" i="15"/>
  <c r="N436" i="15"/>
  <c r="M436" i="15"/>
  <c r="L436" i="15"/>
  <c r="K436" i="15"/>
  <c r="U435" i="15"/>
  <c r="T435" i="15"/>
  <c r="S435" i="15"/>
  <c r="R435" i="15"/>
  <c r="Q435" i="15"/>
  <c r="P435" i="15"/>
  <c r="O435" i="15"/>
  <c r="N435" i="15"/>
  <c r="M435" i="15"/>
  <c r="L435" i="15"/>
  <c r="K435" i="15"/>
  <c r="U434" i="15"/>
  <c r="T434" i="15"/>
  <c r="S434" i="15"/>
  <c r="R434" i="15"/>
  <c r="Q434" i="15"/>
  <c r="P434" i="15"/>
  <c r="O434" i="15"/>
  <c r="N434" i="15"/>
  <c r="M434" i="15"/>
  <c r="L434" i="15"/>
  <c r="K434" i="15"/>
  <c r="U433" i="15"/>
  <c r="T433" i="15"/>
  <c r="S433" i="15"/>
  <c r="R433" i="15"/>
  <c r="Q433" i="15"/>
  <c r="P433" i="15"/>
  <c r="O433" i="15"/>
  <c r="N433" i="15"/>
  <c r="M433" i="15"/>
  <c r="L433" i="15"/>
  <c r="K433" i="15"/>
  <c r="U432" i="15"/>
  <c r="T432" i="15"/>
  <c r="S432" i="15"/>
  <c r="R432" i="15"/>
  <c r="Q432" i="15"/>
  <c r="P432" i="15"/>
  <c r="O432" i="15"/>
  <c r="N432" i="15"/>
  <c r="M432" i="15"/>
  <c r="L432" i="15"/>
  <c r="K432" i="15"/>
  <c r="U431" i="15"/>
  <c r="T431" i="15"/>
  <c r="S431" i="15"/>
  <c r="R431" i="15"/>
  <c r="Q431" i="15"/>
  <c r="P431" i="15"/>
  <c r="O431" i="15"/>
  <c r="N431" i="15"/>
  <c r="M431" i="15"/>
  <c r="L431" i="15"/>
  <c r="K431" i="15"/>
  <c r="U430" i="15"/>
  <c r="T430" i="15"/>
  <c r="S430" i="15"/>
  <c r="R430" i="15"/>
  <c r="Q430" i="15"/>
  <c r="P430" i="15"/>
  <c r="O430" i="15"/>
  <c r="N430" i="15"/>
  <c r="M430" i="15"/>
  <c r="L430" i="15"/>
  <c r="K430" i="15"/>
  <c r="U429" i="15"/>
  <c r="T429" i="15"/>
  <c r="S429" i="15"/>
  <c r="R429" i="15"/>
  <c r="Q429" i="15"/>
  <c r="P429" i="15"/>
  <c r="O429" i="15"/>
  <c r="N429" i="15"/>
  <c r="M429" i="15"/>
  <c r="L429" i="15"/>
  <c r="K429" i="15"/>
  <c r="U428" i="15"/>
  <c r="T428" i="15"/>
  <c r="S428" i="15"/>
  <c r="R428" i="15"/>
  <c r="Q428" i="15"/>
  <c r="P428" i="15"/>
  <c r="O428" i="15"/>
  <c r="N428" i="15"/>
  <c r="M428" i="15"/>
  <c r="L428" i="15"/>
  <c r="K428" i="15"/>
  <c r="U427" i="15"/>
  <c r="T427" i="15"/>
  <c r="S427" i="15"/>
  <c r="R427" i="15"/>
  <c r="Q427" i="15"/>
  <c r="P427" i="15"/>
  <c r="O427" i="15"/>
  <c r="N427" i="15"/>
  <c r="M427" i="15"/>
  <c r="L427" i="15"/>
  <c r="K427" i="15"/>
  <c r="U426" i="15"/>
  <c r="T426" i="15"/>
  <c r="S426" i="15"/>
  <c r="R426" i="15"/>
  <c r="Q426" i="15"/>
  <c r="P426" i="15"/>
  <c r="O426" i="15"/>
  <c r="N426" i="15"/>
  <c r="M426" i="15"/>
  <c r="L426" i="15"/>
  <c r="K426" i="15"/>
  <c r="U425" i="15"/>
  <c r="T425" i="15"/>
  <c r="S425" i="15"/>
  <c r="R425" i="15"/>
  <c r="Q425" i="15"/>
  <c r="P425" i="15"/>
  <c r="O425" i="15"/>
  <c r="N425" i="15"/>
  <c r="M425" i="15"/>
  <c r="L425" i="15"/>
  <c r="K425" i="15"/>
  <c r="U424" i="15"/>
  <c r="T424" i="15"/>
  <c r="S424" i="15"/>
  <c r="R424" i="15"/>
  <c r="Q424" i="15"/>
  <c r="P424" i="15"/>
  <c r="O424" i="15"/>
  <c r="N424" i="15"/>
  <c r="M424" i="15"/>
  <c r="L424" i="15"/>
  <c r="K424" i="15"/>
  <c r="U423" i="15"/>
  <c r="T423" i="15"/>
  <c r="S423" i="15"/>
  <c r="R423" i="15"/>
  <c r="Q423" i="15"/>
  <c r="P423" i="15"/>
  <c r="O423" i="15"/>
  <c r="N423" i="15"/>
  <c r="M423" i="15"/>
  <c r="L423" i="15"/>
  <c r="K423" i="15"/>
  <c r="U422" i="15"/>
  <c r="T422" i="15"/>
  <c r="S422" i="15"/>
  <c r="R422" i="15"/>
  <c r="Q422" i="15"/>
  <c r="P422" i="15"/>
  <c r="O422" i="15"/>
  <c r="N422" i="15"/>
  <c r="M422" i="15"/>
  <c r="L422" i="15"/>
  <c r="K422" i="15"/>
  <c r="U421" i="15"/>
  <c r="T421" i="15"/>
  <c r="S421" i="15"/>
  <c r="R421" i="15"/>
  <c r="Q421" i="15"/>
  <c r="P421" i="15"/>
  <c r="O421" i="15"/>
  <c r="N421" i="15"/>
  <c r="M421" i="15"/>
  <c r="L421" i="15"/>
  <c r="K421" i="15"/>
  <c r="U420" i="15"/>
  <c r="T420" i="15"/>
  <c r="S420" i="15"/>
  <c r="R420" i="15"/>
  <c r="Q420" i="15"/>
  <c r="P420" i="15"/>
  <c r="O420" i="15"/>
  <c r="N420" i="15"/>
  <c r="M420" i="15"/>
  <c r="L420" i="15"/>
  <c r="K420" i="15"/>
  <c r="U419" i="15"/>
  <c r="T419" i="15"/>
  <c r="S419" i="15"/>
  <c r="R419" i="15"/>
  <c r="Q419" i="15"/>
  <c r="P419" i="15"/>
  <c r="O419" i="15"/>
  <c r="N419" i="15"/>
  <c r="M419" i="15"/>
  <c r="L419" i="15"/>
  <c r="K419" i="15"/>
  <c r="U418" i="15"/>
  <c r="T418" i="15"/>
  <c r="S418" i="15"/>
  <c r="R418" i="15"/>
  <c r="Q418" i="15"/>
  <c r="P418" i="15"/>
  <c r="O418" i="15"/>
  <c r="N418" i="15"/>
  <c r="M418" i="15"/>
  <c r="L418" i="15"/>
  <c r="K418" i="15"/>
  <c r="U417" i="15"/>
  <c r="T417" i="15"/>
  <c r="S417" i="15"/>
  <c r="R417" i="15"/>
  <c r="Q417" i="15"/>
  <c r="P417" i="15"/>
  <c r="O417" i="15"/>
  <c r="N417" i="15"/>
  <c r="M417" i="15"/>
  <c r="L417" i="15"/>
  <c r="K417" i="15"/>
  <c r="U416" i="15"/>
  <c r="T416" i="15"/>
  <c r="S416" i="15"/>
  <c r="R416" i="15"/>
  <c r="Q416" i="15"/>
  <c r="P416" i="15"/>
  <c r="O416" i="15"/>
  <c r="N416" i="15"/>
  <c r="M416" i="15"/>
  <c r="L416" i="15"/>
  <c r="K416" i="15"/>
  <c r="U415" i="15"/>
  <c r="T415" i="15"/>
  <c r="S415" i="15"/>
  <c r="R415" i="15"/>
  <c r="Q415" i="15"/>
  <c r="P415" i="15"/>
  <c r="O415" i="15"/>
  <c r="N415" i="15"/>
  <c r="M415" i="15"/>
  <c r="L415" i="15"/>
  <c r="K415" i="15"/>
  <c r="U414" i="15"/>
  <c r="T414" i="15"/>
  <c r="S414" i="15"/>
  <c r="R414" i="15"/>
  <c r="Q414" i="15"/>
  <c r="P414" i="15"/>
  <c r="O414" i="15"/>
  <c r="N414" i="15"/>
  <c r="M414" i="15"/>
  <c r="L414" i="15"/>
  <c r="K414" i="15"/>
  <c r="U413" i="15"/>
  <c r="T413" i="15"/>
  <c r="S413" i="15"/>
  <c r="R413" i="15"/>
  <c r="Q413" i="15"/>
  <c r="P413" i="15"/>
  <c r="O413" i="15"/>
  <c r="N413" i="15"/>
  <c r="M413" i="15"/>
  <c r="L413" i="15"/>
  <c r="K413" i="15"/>
  <c r="U412" i="15"/>
  <c r="T412" i="15"/>
  <c r="S412" i="15"/>
  <c r="R412" i="15"/>
  <c r="Q412" i="15"/>
  <c r="P412" i="15"/>
  <c r="O412" i="15"/>
  <c r="N412" i="15"/>
  <c r="M412" i="15"/>
  <c r="L412" i="15"/>
  <c r="K412" i="15"/>
  <c r="U411" i="15"/>
  <c r="T411" i="15"/>
  <c r="S411" i="15"/>
  <c r="R411" i="15"/>
  <c r="Q411" i="15"/>
  <c r="P411" i="15"/>
  <c r="O411" i="15"/>
  <c r="N411" i="15"/>
  <c r="M411" i="15"/>
  <c r="L411" i="15"/>
  <c r="K411" i="15"/>
  <c r="U410" i="15"/>
  <c r="T410" i="15"/>
  <c r="S410" i="15"/>
  <c r="R410" i="15"/>
  <c r="Q410" i="15"/>
  <c r="P410" i="15"/>
  <c r="O410" i="15"/>
  <c r="N410" i="15"/>
  <c r="M410" i="15"/>
  <c r="L410" i="15"/>
  <c r="K410" i="15"/>
  <c r="U409" i="15"/>
  <c r="T409" i="15"/>
  <c r="S409" i="15"/>
  <c r="R409" i="15"/>
  <c r="Q409" i="15"/>
  <c r="P409" i="15"/>
  <c r="O409" i="15"/>
  <c r="N409" i="15"/>
  <c r="M409" i="15"/>
  <c r="L409" i="15"/>
  <c r="K409" i="15"/>
  <c r="U408" i="15"/>
  <c r="T408" i="15"/>
  <c r="S408" i="15"/>
  <c r="R408" i="15"/>
  <c r="Q408" i="15"/>
  <c r="P408" i="15"/>
  <c r="O408" i="15"/>
  <c r="N408" i="15"/>
  <c r="M408" i="15"/>
  <c r="L408" i="15"/>
  <c r="K408" i="15"/>
  <c r="U407" i="15"/>
  <c r="T407" i="15"/>
  <c r="S407" i="15"/>
  <c r="R407" i="15"/>
  <c r="Q407" i="15"/>
  <c r="P407" i="15"/>
  <c r="O407" i="15"/>
  <c r="N407" i="15"/>
  <c r="M407" i="15"/>
  <c r="L407" i="15"/>
  <c r="K407" i="15"/>
  <c r="U406" i="15"/>
  <c r="T406" i="15"/>
  <c r="S406" i="15"/>
  <c r="R406" i="15"/>
  <c r="Q406" i="15"/>
  <c r="P406" i="15"/>
  <c r="O406" i="15"/>
  <c r="N406" i="15"/>
  <c r="M406" i="15"/>
  <c r="L406" i="15"/>
  <c r="K406" i="15"/>
  <c r="U405" i="15"/>
  <c r="T405" i="15"/>
  <c r="S405" i="15"/>
  <c r="R405" i="15"/>
  <c r="Q405" i="15"/>
  <c r="P405" i="15"/>
  <c r="O405" i="15"/>
  <c r="N405" i="15"/>
  <c r="M405" i="15"/>
  <c r="L405" i="15"/>
  <c r="K405" i="15"/>
  <c r="U404" i="15"/>
  <c r="T404" i="15"/>
  <c r="S404" i="15"/>
  <c r="R404" i="15"/>
  <c r="Q404" i="15"/>
  <c r="P404" i="15"/>
  <c r="O404" i="15"/>
  <c r="N404" i="15"/>
  <c r="M404" i="15"/>
  <c r="L404" i="15"/>
  <c r="K404" i="15"/>
  <c r="U403" i="15"/>
  <c r="T403" i="15"/>
  <c r="S403" i="15"/>
  <c r="R403" i="15"/>
  <c r="Q403" i="15"/>
  <c r="P403" i="15"/>
  <c r="O403" i="15"/>
  <c r="N403" i="15"/>
  <c r="M403" i="15"/>
  <c r="L403" i="15"/>
  <c r="K403" i="15"/>
  <c r="U402" i="15"/>
  <c r="T402" i="15"/>
  <c r="S402" i="15"/>
  <c r="R402" i="15"/>
  <c r="Q402" i="15"/>
  <c r="P402" i="15"/>
  <c r="O402" i="15"/>
  <c r="N402" i="15"/>
  <c r="M402" i="15"/>
  <c r="L402" i="15"/>
  <c r="K402" i="15"/>
  <c r="U401" i="15"/>
  <c r="T401" i="15"/>
  <c r="S401" i="15"/>
  <c r="R401" i="15"/>
  <c r="Q401" i="15"/>
  <c r="P401" i="15"/>
  <c r="O401" i="15"/>
  <c r="N401" i="15"/>
  <c r="M401" i="15"/>
  <c r="L401" i="15"/>
  <c r="K401" i="15"/>
  <c r="U400" i="15"/>
  <c r="T400" i="15"/>
  <c r="S400" i="15"/>
  <c r="R400" i="15"/>
  <c r="Q400" i="15"/>
  <c r="P400" i="15"/>
  <c r="O400" i="15"/>
  <c r="N400" i="15"/>
  <c r="M400" i="15"/>
  <c r="L400" i="15"/>
  <c r="K400" i="15"/>
  <c r="U399" i="15"/>
  <c r="T399" i="15"/>
  <c r="S399" i="15"/>
  <c r="R399" i="15"/>
  <c r="Q399" i="15"/>
  <c r="P399" i="15"/>
  <c r="O399" i="15"/>
  <c r="N399" i="15"/>
  <c r="M399" i="15"/>
  <c r="L399" i="15"/>
  <c r="K399" i="15"/>
  <c r="U398" i="15"/>
  <c r="T398" i="15"/>
  <c r="S398" i="15"/>
  <c r="R398" i="15"/>
  <c r="Q398" i="15"/>
  <c r="P398" i="15"/>
  <c r="O398" i="15"/>
  <c r="N398" i="15"/>
  <c r="M398" i="15"/>
  <c r="L398" i="15"/>
  <c r="K398" i="15"/>
  <c r="U397" i="15"/>
  <c r="T397" i="15"/>
  <c r="S397" i="15"/>
  <c r="R397" i="15"/>
  <c r="Q397" i="15"/>
  <c r="P397" i="15"/>
  <c r="O397" i="15"/>
  <c r="N397" i="15"/>
  <c r="M397" i="15"/>
  <c r="L397" i="15"/>
  <c r="K397" i="15"/>
  <c r="U396" i="15"/>
  <c r="T396" i="15"/>
  <c r="S396" i="15"/>
  <c r="R396" i="15"/>
  <c r="Q396" i="15"/>
  <c r="P396" i="15"/>
  <c r="O396" i="15"/>
  <c r="N396" i="15"/>
  <c r="M396" i="15"/>
  <c r="L396" i="15"/>
  <c r="K396" i="15"/>
  <c r="U395" i="15"/>
  <c r="T395" i="15"/>
  <c r="S395" i="15"/>
  <c r="R395" i="15"/>
  <c r="Q395" i="15"/>
  <c r="P395" i="15"/>
  <c r="O395" i="15"/>
  <c r="N395" i="15"/>
  <c r="M395" i="15"/>
  <c r="L395" i="15"/>
  <c r="K395" i="15"/>
  <c r="U394" i="15"/>
  <c r="T394" i="15"/>
  <c r="S394" i="15"/>
  <c r="R394" i="15"/>
  <c r="Q394" i="15"/>
  <c r="P394" i="15"/>
  <c r="O394" i="15"/>
  <c r="N394" i="15"/>
  <c r="M394" i="15"/>
  <c r="L394" i="15"/>
  <c r="K394" i="15"/>
  <c r="U393" i="15"/>
  <c r="T393" i="15"/>
  <c r="S393" i="15"/>
  <c r="R393" i="15"/>
  <c r="Q393" i="15"/>
  <c r="P393" i="15"/>
  <c r="O393" i="15"/>
  <c r="N393" i="15"/>
  <c r="M393" i="15"/>
  <c r="L393" i="15"/>
  <c r="K393" i="15"/>
  <c r="U392" i="15"/>
  <c r="T392" i="15"/>
  <c r="S392" i="15"/>
  <c r="R392" i="15"/>
  <c r="Q392" i="15"/>
  <c r="P392" i="15"/>
  <c r="O392" i="15"/>
  <c r="N392" i="15"/>
  <c r="M392" i="15"/>
  <c r="L392" i="15"/>
  <c r="K392" i="15"/>
  <c r="U391" i="15"/>
  <c r="T391" i="15"/>
  <c r="S391" i="15"/>
  <c r="R391" i="15"/>
  <c r="Q391" i="15"/>
  <c r="P391" i="15"/>
  <c r="O391" i="15"/>
  <c r="N391" i="15"/>
  <c r="M391" i="15"/>
  <c r="L391" i="15"/>
  <c r="K391" i="15"/>
  <c r="U390" i="15"/>
  <c r="T390" i="15"/>
  <c r="S390" i="15"/>
  <c r="R390" i="15"/>
  <c r="Q390" i="15"/>
  <c r="P390" i="15"/>
  <c r="O390" i="15"/>
  <c r="N390" i="15"/>
  <c r="M390" i="15"/>
  <c r="L390" i="15"/>
  <c r="K390" i="15"/>
  <c r="U389" i="15"/>
  <c r="T389" i="15"/>
  <c r="S389" i="15"/>
  <c r="R389" i="15"/>
  <c r="Q389" i="15"/>
  <c r="P389" i="15"/>
  <c r="O389" i="15"/>
  <c r="N389" i="15"/>
  <c r="M389" i="15"/>
  <c r="L389" i="15"/>
  <c r="K389" i="15"/>
  <c r="U388" i="15"/>
  <c r="T388" i="15"/>
  <c r="S388" i="15"/>
  <c r="R388" i="15"/>
  <c r="Q388" i="15"/>
  <c r="P388" i="15"/>
  <c r="O388" i="15"/>
  <c r="N388" i="15"/>
  <c r="M388" i="15"/>
  <c r="L388" i="15"/>
  <c r="K388" i="15"/>
  <c r="U387" i="15"/>
  <c r="T387" i="15"/>
  <c r="S387" i="15"/>
  <c r="R387" i="15"/>
  <c r="Q387" i="15"/>
  <c r="P387" i="15"/>
  <c r="O387" i="15"/>
  <c r="N387" i="15"/>
  <c r="M387" i="15"/>
  <c r="L387" i="15"/>
  <c r="K387" i="15"/>
  <c r="U386" i="15"/>
  <c r="T386" i="15"/>
  <c r="S386" i="15"/>
  <c r="R386" i="15"/>
  <c r="Q386" i="15"/>
  <c r="P386" i="15"/>
  <c r="O386" i="15"/>
  <c r="N386" i="15"/>
  <c r="M386" i="15"/>
  <c r="L386" i="15"/>
  <c r="K386" i="15"/>
  <c r="U385" i="15"/>
  <c r="T385" i="15"/>
  <c r="S385" i="15"/>
  <c r="R385" i="15"/>
  <c r="Q385" i="15"/>
  <c r="P385" i="15"/>
  <c r="O385" i="15"/>
  <c r="N385" i="15"/>
  <c r="M385" i="15"/>
  <c r="L385" i="15"/>
  <c r="K385" i="15"/>
  <c r="U384" i="15"/>
  <c r="T384" i="15"/>
  <c r="S384" i="15"/>
  <c r="R384" i="15"/>
  <c r="Q384" i="15"/>
  <c r="P384" i="15"/>
  <c r="O384" i="15"/>
  <c r="N384" i="15"/>
  <c r="M384" i="15"/>
  <c r="L384" i="15"/>
  <c r="K384" i="15"/>
  <c r="U383" i="15"/>
  <c r="T383" i="15"/>
  <c r="S383" i="15"/>
  <c r="R383" i="15"/>
  <c r="Q383" i="15"/>
  <c r="P383" i="15"/>
  <c r="O383" i="15"/>
  <c r="N383" i="15"/>
  <c r="M383" i="15"/>
  <c r="L383" i="15"/>
  <c r="K383" i="15"/>
  <c r="U382" i="15"/>
  <c r="T382" i="15"/>
  <c r="S382" i="15"/>
  <c r="R382" i="15"/>
  <c r="Q382" i="15"/>
  <c r="P382" i="15"/>
  <c r="O382" i="15"/>
  <c r="N382" i="15"/>
  <c r="M382" i="15"/>
  <c r="L382" i="15"/>
  <c r="K382" i="15"/>
  <c r="U381" i="15"/>
  <c r="T381" i="15"/>
  <c r="S381" i="15"/>
  <c r="R381" i="15"/>
  <c r="Q381" i="15"/>
  <c r="P381" i="15"/>
  <c r="O381" i="15"/>
  <c r="N381" i="15"/>
  <c r="M381" i="15"/>
  <c r="L381" i="15"/>
  <c r="K381" i="15"/>
  <c r="U380" i="15"/>
  <c r="T380" i="15"/>
  <c r="S380" i="15"/>
  <c r="R380" i="15"/>
  <c r="Q380" i="15"/>
  <c r="P380" i="15"/>
  <c r="O380" i="15"/>
  <c r="N380" i="15"/>
  <c r="M380" i="15"/>
  <c r="L380" i="15"/>
  <c r="K380" i="15"/>
  <c r="U379" i="15"/>
  <c r="T379" i="15"/>
  <c r="S379" i="15"/>
  <c r="R379" i="15"/>
  <c r="Q379" i="15"/>
  <c r="P379" i="15"/>
  <c r="O379" i="15"/>
  <c r="N379" i="15"/>
  <c r="M379" i="15"/>
  <c r="L379" i="15"/>
  <c r="K379" i="15"/>
  <c r="U378" i="15"/>
  <c r="T378" i="15"/>
  <c r="S378" i="15"/>
  <c r="R378" i="15"/>
  <c r="Q378" i="15"/>
  <c r="P378" i="15"/>
  <c r="O378" i="15"/>
  <c r="N378" i="15"/>
  <c r="M378" i="15"/>
  <c r="L378" i="15"/>
  <c r="K378" i="15"/>
  <c r="U377" i="15"/>
  <c r="T377" i="15"/>
  <c r="S377" i="15"/>
  <c r="R377" i="15"/>
  <c r="Q377" i="15"/>
  <c r="P377" i="15"/>
  <c r="O377" i="15"/>
  <c r="N377" i="15"/>
  <c r="M377" i="15"/>
  <c r="L377" i="15"/>
  <c r="K377" i="15"/>
  <c r="U376" i="15"/>
  <c r="T376" i="15"/>
  <c r="S376" i="15"/>
  <c r="R376" i="15"/>
  <c r="Q376" i="15"/>
  <c r="P376" i="15"/>
  <c r="O376" i="15"/>
  <c r="N376" i="15"/>
  <c r="M376" i="15"/>
  <c r="L376" i="15"/>
  <c r="K376" i="15"/>
  <c r="U375" i="15"/>
  <c r="T375" i="15"/>
  <c r="S375" i="15"/>
  <c r="R375" i="15"/>
  <c r="Q375" i="15"/>
  <c r="P375" i="15"/>
  <c r="O375" i="15"/>
  <c r="N375" i="15"/>
  <c r="M375" i="15"/>
  <c r="L375" i="15"/>
  <c r="K375" i="15"/>
  <c r="U374" i="15"/>
  <c r="T374" i="15"/>
  <c r="S374" i="15"/>
  <c r="R374" i="15"/>
  <c r="Q374" i="15"/>
  <c r="P374" i="15"/>
  <c r="O374" i="15"/>
  <c r="N374" i="15"/>
  <c r="M374" i="15"/>
  <c r="L374" i="15"/>
  <c r="K374" i="15"/>
  <c r="U373" i="15"/>
  <c r="T373" i="15"/>
  <c r="S373" i="15"/>
  <c r="R373" i="15"/>
  <c r="Q373" i="15"/>
  <c r="P373" i="15"/>
  <c r="O373" i="15"/>
  <c r="N373" i="15"/>
  <c r="M373" i="15"/>
  <c r="L373" i="15"/>
  <c r="K373" i="15"/>
  <c r="U372" i="15"/>
  <c r="T372" i="15"/>
  <c r="S372" i="15"/>
  <c r="R372" i="15"/>
  <c r="Q372" i="15"/>
  <c r="P372" i="15"/>
  <c r="O372" i="15"/>
  <c r="N372" i="15"/>
  <c r="M372" i="15"/>
  <c r="L372" i="15"/>
  <c r="K372" i="15"/>
  <c r="U371" i="15"/>
  <c r="T371" i="15"/>
  <c r="S371" i="15"/>
  <c r="R371" i="15"/>
  <c r="Q371" i="15"/>
  <c r="P371" i="15"/>
  <c r="O371" i="15"/>
  <c r="N371" i="15"/>
  <c r="M371" i="15"/>
  <c r="L371" i="15"/>
  <c r="K371" i="15"/>
  <c r="U370" i="15"/>
  <c r="T370" i="15"/>
  <c r="S370" i="15"/>
  <c r="R370" i="15"/>
  <c r="Q370" i="15"/>
  <c r="P370" i="15"/>
  <c r="O370" i="15"/>
  <c r="N370" i="15"/>
  <c r="M370" i="15"/>
  <c r="L370" i="15"/>
  <c r="K370" i="15"/>
  <c r="U369" i="15"/>
  <c r="T369" i="15"/>
  <c r="S369" i="15"/>
  <c r="R369" i="15"/>
  <c r="Q369" i="15"/>
  <c r="P369" i="15"/>
  <c r="O369" i="15"/>
  <c r="N369" i="15"/>
  <c r="M369" i="15"/>
  <c r="L369" i="15"/>
  <c r="K369" i="15"/>
  <c r="U368" i="15"/>
  <c r="T368" i="15"/>
  <c r="S368" i="15"/>
  <c r="R368" i="15"/>
  <c r="Q368" i="15"/>
  <c r="P368" i="15"/>
  <c r="O368" i="15"/>
  <c r="N368" i="15"/>
  <c r="M368" i="15"/>
  <c r="L368" i="15"/>
  <c r="K368" i="15"/>
  <c r="U367" i="15"/>
  <c r="T367" i="15"/>
  <c r="S367" i="15"/>
  <c r="R367" i="15"/>
  <c r="Q367" i="15"/>
  <c r="P367" i="15"/>
  <c r="O367" i="15"/>
  <c r="N367" i="15"/>
  <c r="M367" i="15"/>
  <c r="L367" i="15"/>
  <c r="K367" i="15"/>
  <c r="U366" i="15"/>
  <c r="T366" i="15"/>
  <c r="S366" i="15"/>
  <c r="R366" i="15"/>
  <c r="Q366" i="15"/>
  <c r="P366" i="15"/>
  <c r="O366" i="15"/>
  <c r="N366" i="15"/>
  <c r="M366" i="15"/>
  <c r="L366" i="15"/>
  <c r="K366" i="15"/>
  <c r="U365" i="15"/>
  <c r="T365" i="15"/>
  <c r="S365" i="15"/>
  <c r="R365" i="15"/>
  <c r="Q365" i="15"/>
  <c r="P365" i="15"/>
  <c r="O365" i="15"/>
  <c r="N365" i="15"/>
  <c r="M365" i="15"/>
  <c r="L365" i="15"/>
  <c r="K365" i="15"/>
  <c r="U364" i="15"/>
  <c r="T364" i="15"/>
  <c r="S364" i="15"/>
  <c r="R364" i="15"/>
  <c r="Q364" i="15"/>
  <c r="P364" i="15"/>
  <c r="O364" i="15"/>
  <c r="N364" i="15"/>
  <c r="M364" i="15"/>
  <c r="L364" i="15"/>
  <c r="K364" i="15"/>
  <c r="U363" i="15"/>
  <c r="T363" i="15"/>
  <c r="S363" i="15"/>
  <c r="R363" i="15"/>
  <c r="Q363" i="15"/>
  <c r="P363" i="15"/>
  <c r="O363" i="15"/>
  <c r="N363" i="15"/>
  <c r="M363" i="15"/>
  <c r="L363" i="15"/>
  <c r="K363" i="15"/>
  <c r="U362" i="15"/>
  <c r="T362" i="15"/>
  <c r="S362" i="15"/>
  <c r="R362" i="15"/>
  <c r="Q362" i="15"/>
  <c r="P362" i="15"/>
  <c r="O362" i="15"/>
  <c r="N362" i="15"/>
  <c r="M362" i="15"/>
  <c r="L362" i="15"/>
  <c r="K362" i="15"/>
  <c r="U361" i="15"/>
  <c r="T361" i="15"/>
  <c r="S361" i="15"/>
  <c r="R361" i="15"/>
  <c r="Q361" i="15"/>
  <c r="P361" i="15"/>
  <c r="O361" i="15"/>
  <c r="N361" i="15"/>
  <c r="M361" i="15"/>
  <c r="L361" i="15"/>
  <c r="K361" i="15"/>
  <c r="U360" i="15"/>
  <c r="T360" i="15"/>
  <c r="S360" i="15"/>
  <c r="R360" i="15"/>
  <c r="Q360" i="15"/>
  <c r="P360" i="15"/>
  <c r="O360" i="15"/>
  <c r="N360" i="15"/>
  <c r="M360" i="15"/>
  <c r="L360" i="15"/>
  <c r="K360" i="15"/>
  <c r="U359" i="15"/>
  <c r="T359" i="15"/>
  <c r="S359" i="15"/>
  <c r="R359" i="15"/>
  <c r="Q359" i="15"/>
  <c r="P359" i="15"/>
  <c r="O359" i="15"/>
  <c r="N359" i="15"/>
  <c r="M359" i="15"/>
  <c r="L359" i="15"/>
  <c r="K359" i="15"/>
  <c r="U358" i="15"/>
  <c r="T358" i="15"/>
  <c r="S358" i="15"/>
  <c r="R358" i="15"/>
  <c r="Q358" i="15"/>
  <c r="P358" i="15"/>
  <c r="O358" i="15"/>
  <c r="N358" i="15"/>
  <c r="M358" i="15"/>
  <c r="L358" i="15"/>
  <c r="K358" i="15"/>
  <c r="U357" i="15"/>
  <c r="T357" i="15"/>
  <c r="S357" i="15"/>
  <c r="R357" i="15"/>
  <c r="Q357" i="15"/>
  <c r="P357" i="15"/>
  <c r="O357" i="15"/>
  <c r="N357" i="15"/>
  <c r="M357" i="15"/>
  <c r="L357" i="15"/>
  <c r="K357" i="15"/>
  <c r="U356" i="15"/>
  <c r="T356" i="15"/>
  <c r="S356" i="15"/>
  <c r="R356" i="15"/>
  <c r="Q356" i="15"/>
  <c r="P356" i="15"/>
  <c r="O356" i="15"/>
  <c r="N356" i="15"/>
  <c r="M356" i="15"/>
  <c r="L356" i="15"/>
  <c r="K356" i="15"/>
  <c r="U355" i="15"/>
  <c r="T355" i="15"/>
  <c r="S355" i="15"/>
  <c r="R355" i="15"/>
  <c r="Q355" i="15"/>
  <c r="P355" i="15"/>
  <c r="O355" i="15"/>
  <c r="N355" i="15"/>
  <c r="M355" i="15"/>
  <c r="L355" i="15"/>
  <c r="K355" i="15"/>
  <c r="U354" i="15"/>
  <c r="T354" i="15"/>
  <c r="S354" i="15"/>
  <c r="R354" i="15"/>
  <c r="Q354" i="15"/>
  <c r="P354" i="15"/>
  <c r="O354" i="15"/>
  <c r="N354" i="15"/>
  <c r="M354" i="15"/>
  <c r="L354" i="15"/>
  <c r="K354" i="15"/>
  <c r="U353" i="15"/>
  <c r="T353" i="15"/>
  <c r="S353" i="15"/>
  <c r="R353" i="15"/>
  <c r="Q353" i="15"/>
  <c r="P353" i="15"/>
  <c r="O353" i="15"/>
  <c r="N353" i="15"/>
  <c r="M353" i="15"/>
  <c r="L353" i="15"/>
  <c r="K353" i="15"/>
  <c r="U352" i="15"/>
  <c r="T352" i="15"/>
  <c r="S352" i="15"/>
  <c r="R352" i="15"/>
  <c r="Q352" i="15"/>
  <c r="P352" i="15"/>
  <c r="O352" i="15"/>
  <c r="N352" i="15"/>
  <c r="M352" i="15"/>
  <c r="L352" i="15"/>
  <c r="K352" i="15"/>
  <c r="U351" i="15"/>
  <c r="T351" i="15"/>
  <c r="S351" i="15"/>
  <c r="R351" i="15"/>
  <c r="Q351" i="15"/>
  <c r="P351" i="15"/>
  <c r="O351" i="15"/>
  <c r="N351" i="15"/>
  <c r="M351" i="15"/>
  <c r="L351" i="15"/>
  <c r="K351" i="15"/>
  <c r="U350" i="15"/>
  <c r="T350" i="15"/>
  <c r="S350" i="15"/>
  <c r="R350" i="15"/>
  <c r="Q350" i="15"/>
  <c r="P350" i="15"/>
  <c r="O350" i="15"/>
  <c r="N350" i="15"/>
  <c r="M350" i="15"/>
  <c r="L350" i="15"/>
  <c r="K350" i="15"/>
  <c r="U349" i="15"/>
  <c r="T349" i="15"/>
  <c r="S349" i="15"/>
  <c r="R349" i="15"/>
  <c r="Q349" i="15"/>
  <c r="P349" i="15"/>
  <c r="O349" i="15"/>
  <c r="N349" i="15"/>
  <c r="M349" i="15"/>
  <c r="L349" i="15"/>
  <c r="K349" i="15"/>
  <c r="U348" i="15"/>
  <c r="T348" i="15"/>
  <c r="S348" i="15"/>
  <c r="R348" i="15"/>
  <c r="Q348" i="15"/>
  <c r="P348" i="15"/>
  <c r="O348" i="15"/>
  <c r="N348" i="15"/>
  <c r="M348" i="15"/>
  <c r="L348" i="15"/>
  <c r="K348" i="15"/>
  <c r="U347" i="15"/>
  <c r="T347" i="15"/>
  <c r="S347" i="15"/>
  <c r="R347" i="15"/>
  <c r="Q347" i="15"/>
  <c r="P347" i="15"/>
  <c r="O347" i="15"/>
  <c r="N347" i="15"/>
  <c r="M347" i="15"/>
  <c r="L347" i="15"/>
  <c r="K347" i="15"/>
  <c r="U346" i="15"/>
  <c r="T346" i="15"/>
  <c r="S346" i="15"/>
  <c r="R346" i="15"/>
  <c r="Q346" i="15"/>
  <c r="P346" i="15"/>
  <c r="O346" i="15"/>
  <c r="N346" i="15"/>
  <c r="M346" i="15"/>
  <c r="L346" i="15"/>
  <c r="K346" i="15"/>
  <c r="U345" i="15"/>
  <c r="T345" i="15"/>
  <c r="S345" i="15"/>
  <c r="R345" i="15"/>
  <c r="Q345" i="15"/>
  <c r="P345" i="15"/>
  <c r="O345" i="15"/>
  <c r="N345" i="15"/>
  <c r="M345" i="15"/>
  <c r="L345" i="15"/>
  <c r="K345" i="15"/>
  <c r="U344" i="15"/>
  <c r="T344" i="15"/>
  <c r="S344" i="15"/>
  <c r="R344" i="15"/>
  <c r="Q344" i="15"/>
  <c r="P344" i="15"/>
  <c r="O344" i="15"/>
  <c r="N344" i="15"/>
  <c r="M344" i="15"/>
  <c r="L344" i="15"/>
  <c r="K344" i="15"/>
  <c r="U343" i="15"/>
  <c r="T343" i="15"/>
  <c r="S343" i="15"/>
  <c r="R343" i="15"/>
  <c r="Q343" i="15"/>
  <c r="P343" i="15"/>
  <c r="O343" i="15"/>
  <c r="N343" i="15"/>
  <c r="M343" i="15"/>
  <c r="L343" i="15"/>
  <c r="K343" i="15"/>
  <c r="U342" i="15"/>
  <c r="T342" i="15"/>
  <c r="S342" i="15"/>
  <c r="R342" i="15"/>
  <c r="Q342" i="15"/>
  <c r="P342" i="15"/>
  <c r="O342" i="15"/>
  <c r="N342" i="15"/>
  <c r="M342" i="15"/>
  <c r="L342" i="15"/>
  <c r="K342" i="15"/>
  <c r="U341" i="15"/>
  <c r="T341" i="15"/>
  <c r="S341" i="15"/>
  <c r="R341" i="15"/>
  <c r="Q341" i="15"/>
  <c r="P341" i="15"/>
  <c r="O341" i="15"/>
  <c r="N341" i="15"/>
  <c r="M341" i="15"/>
  <c r="L341" i="15"/>
  <c r="K341" i="15"/>
  <c r="U340" i="15"/>
  <c r="T340" i="15"/>
  <c r="S340" i="15"/>
  <c r="R340" i="15"/>
  <c r="Q340" i="15"/>
  <c r="P340" i="15"/>
  <c r="O340" i="15"/>
  <c r="N340" i="15"/>
  <c r="M340" i="15"/>
  <c r="L340" i="15"/>
  <c r="K340" i="15"/>
  <c r="U339" i="15"/>
  <c r="T339" i="15"/>
  <c r="S339" i="15"/>
  <c r="R339" i="15"/>
  <c r="Q339" i="15"/>
  <c r="P339" i="15"/>
  <c r="O339" i="15"/>
  <c r="N339" i="15"/>
  <c r="M339" i="15"/>
  <c r="L339" i="15"/>
  <c r="K339" i="15"/>
  <c r="U338" i="15"/>
  <c r="T338" i="15"/>
  <c r="S338" i="15"/>
  <c r="R338" i="15"/>
  <c r="Q338" i="15"/>
  <c r="P338" i="15"/>
  <c r="O338" i="15"/>
  <c r="N338" i="15"/>
  <c r="M338" i="15"/>
  <c r="L338" i="15"/>
  <c r="K338" i="15"/>
  <c r="U337" i="15"/>
  <c r="T337" i="15"/>
  <c r="S337" i="15"/>
  <c r="R337" i="15"/>
  <c r="Q337" i="15"/>
  <c r="P337" i="15"/>
  <c r="O337" i="15"/>
  <c r="N337" i="15"/>
  <c r="M337" i="15"/>
  <c r="L337" i="15"/>
  <c r="K337" i="15"/>
  <c r="U336" i="15"/>
  <c r="T336" i="15"/>
  <c r="S336" i="15"/>
  <c r="R336" i="15"/>
  <c r="Q336" i="15"/>
  <c r="P336" i="15"/>
  <c r="O336" i="15"/>
  <c r="N336" i="15"/>
  <c r="M336" i="15"/>
  <c r="L336" i="15"/>
  <c r="K336" i="15"/>
  <c r="U335" i="15"/>
  <c r="T335" i="15"/>
  <c r="S335" i="15"/>
  <c r="R335" i="15"/>
  <c r="Q335" i="15"/>
  <c r="P335" i="15"/>
  <c r="O335" i="15"/>
  <c r="N335" i="15"/>
  <c r="M335" i="15"/>
  <c r="L335" i="15"/>
  <c r="K335" i="15"/>
  <c r="U334" i="15"/>
  <c r="T334" i="15"/>
  <c r="S334" i="15"/>
  <c r="R334" i="15"/>
  <c r="Q334" i="15"/>
  <c r="P334" i="15"/>
  <c r="O334" i="15"/>
  <c r="N334" i="15"/>
  <c r="M334" i="15"/>
  <c r="L334" i="15"/>
  <c r="K334" i="15"/>
  <c r="U333" i="15"/>
  <c r="T333" i="15"/>
  <c r="S333" i="15"/>
  <c r="R333" i="15"/>
  <c r="Q333" i="15"/>
  <c r="P333" i="15"/>
  <c r="O333" i="15"/>
  <c r="N333" i="15"/>
  <c r="M333" i="15"/>
  <c r="L333" i="15"/>
  <c r="K333" i="15"/>
  <c r="U332" i="15"/>
  <c r="T332" i="15"/>
  <c r="S332" i="15"/>
  <c r="R332" i="15"/>
  <c r="Q332" i="15"/>
  <c r="P332" i="15"/>
  <c r="O332" i="15"/>
  <c r="N332" i="15"/>
  <c r="M332" i="15"/>
  <c r="L332" i="15"/>
  <c r="K332" i="15"/>
  <c r="U331" i="15"/>
  <c r="T331" i="15"/>
  <c r="S331" i="15"/>
  <c r="R331" i="15"/>
  <c r="Q331" i="15"/>
  <c r="P331" i="15"/>
  <c r="O331" i="15"/>
  <c r="N331" i="15"/>
  <c r="M331" i="15"/>
  <c r="L331" i="15"/>
  <c r="K331" i="15"/>
  <c r="U330" i="15"/>
  <c r="T330" i="15"/>
  <c r="S330" i="15"/>
  <c r="R330" i="15"/>
  <c r="Q330" i="15"/>
  <c r="P330" i="15"/>
  <c r="O330" i="15"/>
  <c r="N330" i="15"/>
  <c r="M330" i="15"/>
  <c r="L330" i="15"/>
  <c r="K330" i="15"/>
  <c r="U329" i="15"/>
  <c r="T329" i="15"/>
  <c r="S329" i="15"/>
  <c r="R329" i="15"/>
  <c r="Q329" i="15"/>
  <c r="P329" i="15"/>
  <c r="O329" i="15"/>
  <c r="N329" i="15"/>
  <c r="M329" i="15"/>
  <c r="L329" i="15"/>
  <c r="K329" i="15"/>
  <c r="U328" i="15"/>
  <c r="T328" i="15"/>
  <c r="S328" i="15"/>
  <c r="R328" i="15"/>
  <c r="Q328" i="15"/>
  <c r="P328" i="15"/>
  <c r="O328" i="15"/>
  <c r="N328" i="15"/>
  <c r="M328" i="15"/>
  <c r="L328" i="15"/>
  <c r="K328" i="15"/>
  <c r="U327" i="15"/>
  <c r="T327" i="15"/>
  <c r="S327" i="15"/>
  <c r="R327" i="15"/>
  <c r="Q327" i="15"/>
  <c r="P327" i="15"/>
  <c r="O327" i="15"/>
  <c r="N327" i="15"/>
  <c r="M327" i="15"/>
  <c r="L327" i="15"/>
  <c r="K327" i="15"/>
  <c r="U326" i="15"/>
  <c r="T326" i="15"/>
  <c r="S326" i="15"/>
  <c r="R326" i="15"/>
  <c r="Q326" i="15"/>
  <c r="P326" i="15"/>
  <c r="O326" i="15"/>
  <c r="N326" i="15"/>
  <c r="M326" i="15"/>
  <c r="L326" i="15"/>
  <c r="K326" i="15"/>
  <c r="U325" i="15"/>
  <c r="T325" i="15"/>
  <c r="S325" i="15"/>
  <c r="R325" i="15"/>
  <c r="Q325" i="15"/>
  <c r="P325" i="15"/>
  <c r="O325" i="15"/>
  <c r="N325" i="15"/>
  <c r="M325" i="15"/>
  <c r="L325" i="15"/>
  <c r="K325" i="15"/>
  <c r="U324" i="15"/>
  <c r="T324" i="15"/>
  <c r="S324" i="15"/>
  <c r="R324" i="15"/>
  <c r="Q324" i="15"/>
  <c r="P324" i="15"/>
  <c r="O324" i="15"/>
  <c r="N324" i="15"/>
  <c r="M324" i="15"/>
  <c r="L324" i="15"/>
  <c r="K324" i="15"/>
  <c r="U323" i="15"/>
  <c r="T323" i="15"/>
  <c r="S323" i="15"/>
  <c r="R323" i="15"/>
  <c r="Q323" i="15"/>
  <c r="P323" i="15"/>
  <c r="O323" i="15"/>
  <c r="N323" i="15"/>
  <c r="M323" i="15"/>
  <c r="L323" i="15"/>
  <c r="K323" i="15"/>
  <c r="U322" i="15"/>
  <c r="T322" i="15"/>
  <c r="S322" i="15"/>
  <c r="R322" i="15"/>
  <c r="Q322" i="15"/>
  <c r="P322" i="15"/>
  <c r="O322" i="15"/>
  <c r="N322" i="15"/>
  <c r="M322" i="15"/>
  <c r="L322" i="15"/>
  <c r="K322" i="15"/>
  <c r="U321" i="15"/>
  <c r="T321" i="15"/>
  <c r="S321" i="15"/>
  <c r="R321" i="15"/>
  <c r="Q321" i="15"/>
  <c r="P321" i="15"/>
  <c r="O321" i="15"/>
  <c r="N321" i="15"/>
  <c r="M321" i="15"/>
  <c r="L321" i="15"/>
  <c r="K321" i="15"/>
  <c r="U320" i="15"/>
  <c r="T320" i="15"/>
  <c r="S320" i="15"/>
  <c r="R320" i="15"/>
  <c r="Q320" i="15"/>
  <c r="P320" i="15"/>
  <c r="O320" i="15"/>
  <c r="N320" i="15"/>
  <c r="M320" i="15"/>
  <c r="L320" i="15"/>
  <c r="K320" i="15"/>
  <c r="U319" i="15"/>
  <c r="T319" i="15"/>
  <c r="S319" i="15"/>
  <c r="R319" i="15"/>
  <c r="Q319" i="15"/>
  <c r="P319" i="15"/>
  <c r="O319" i="15"/>
  <c r="N319" i="15"/>
  <c r="M319" i="15"/>
  <c r="L319" i="15"/>
  <c r="K319" i="15"/>
  <c r="U318" i="15"/>
  <c r="T318" i="15"/>
  <c r="S318" i="15"/>
  <c r="R318" i="15"/>
  <c r="Q318" i="15"/>
  <c r="P318" i="15"/>
  <c r="O318" i="15"/>
  <c r="N318" i="15"/>
  <c r="M318" i="15"/>
  <c r="L318" i="15"/>
  <c r="K318" i="15"/>
  <c r="U317" i="15"/>
  <c r="T317" i="15"/>
  <c r="S317" i="15"/>
  <c r="R317" i="15"/>
  <c r="Q317" i="15"/>
  <c r="P317" i="15"/>
  <c r="O317" i="15"/>
  <c r="N317" i="15"/>
  <c r="M317" i="15"/>
  <c r="L317" i="15"/>
  <c r="K317" i="15"/>
  <c r="U316" i="15"/>
  <c r="T316" i="15"/>
  <c r="S316" i="15"/>
  <c r="R316" i="15"/>
  <c r="Q316" i="15"/>
  <c r="P316" i="15"/>
  <c r="O316" i="15"/>
  <c r="N316" i="15"/>
  <c r="M316" i="15"/>
  <c r="L316" i="15"/>
  <c r="K316" i="15"/>
  <c r="U315" i="15"/>
  <c r="T315" i="15"/>
  <c r="S315" i="15"/>
  <c r="R315" i="15"/>
  <c r="Q315" i="15"/>
  <c r="P315" i="15"/>
  <c r="O315" i="15"/>
  <c r="N315" i="15"/>
  <c r="M315" i="15"/>
  <c r="L315" i="15"/>
  <c r="K315" i="15"/>
  <c r="U314" i="15"/>
  <c r="T314" i="15"/>
  <c r="S314" i="15"/>
  <c r="R314" i="15"/>
  <c r="Q314" i="15"/>
  <c r="P314" i="15"/>
  <c r="O314" i="15"/>
  <c r="N314" i="15"/>
  <c r="M314" i="15"/>
  <c r="L314" i="15"/>
  <c r="K314" i="15"/>
  <c r="U313" i="15"/>
  <c r="T313" i="15"/>
  <c r="S313" i="15"/>
  <c r="R313" i="15"/>
  <c r="Q313" i="15"/>
  <c r="P313" i="15"/>
  <c r="O313" i="15"/>
  <c r="N313" i="15"/>
  <c r="M313" i="15"/>
  <c r="L313" i="15"/>
  <c r="K313" i="15"/>
  <c r="U312" i="15"/>
  <c r="T312" i="15"/>
  <c r="S312" i="15"/>
  <c r="R312" i="15"/>
  <c r="Q312" i="15"/>
  <c r="P312" i="15"/>
  <c r="O312" i="15"/>
  <c r="N312" i="15"/>
  <c r="M312" i="15"/>
  <c r="L312" i="15"/>
  <c r="K312" i="15"/>
  <c r="U311" i="15"/>
  <c r="T311" i="15"/>
  <c r="S311" i="15"/>
  <c r="R311" i="15"/>
  <c r="Q311" i="15"/>
  <c r="P311" i="15"/>
  <c r="O311" i="15"/>
  <c r="N311" i="15"/>
  <c r="M311" i="15"/>
  <c r="L311" i="15"/>
  <c r="K311" i="15"/>
  <c r="U310" i="15"/>
  <c r="T310" i="15"/>
  <c r="S310" i="15"/>
  <c r="R310" i="15"/>
  <c r="Q310" i="15"/>
  <c r="P310" i="15"/>
  <c r="O310" i="15"/>
  <c r="N310" i="15"/>
  <c r="M310" i="15"/>
  <c r="L310" i="15"/>
  <c r="K310" i="15"/>
  <c r="U309" i="15"/>
  <c r="T309" i="15"/>
  <c r="S309" i="15"/>
  <c r="R309" i="15"/>
  <c r="Q309" i="15"/>
  <c r="P309" i="15"/>
  <c r="O309" i="15"/>
  <c r="N309" i="15"/>
  <c r="M309" i="15"/>
  <c r="L309" i="15"/>
  <c r="K309" i="15"/>
  <c r="U308" i="15"/>
  <c r="T308" i="15"/>
  <c r="S308" i="15"/>
  <c r="R308" i="15"/>
  <c r="Q308" i="15"/>
  <c r="P308" i="15"/>
  <c r="O308" i="15"/>
  <c r="N308" i="15"/>
  <c r="M308" i="15"/>
  <c r="L308" i="15"/>
  <c r="K308" i="15"/>
  <c r="U307" i="15"/>
  <c r="T307" i="15"/>
  <c r="S307" i="15"/>
  <c r="R307" i="15"/>
  <c r="Q307" i="15"/>
  <c r="P307" i="15"/>
  <c r="O307" i="15"/>
  <c r="N307" i="15"/>
  <c r="M307" i="15"/>
  <c r="L307" i="15"/>
  <c r="K307" i="15"/>
  <c r="U306" i="15"/>
  <c r="T306" i="15"/>
  <c r="S306" i="15"/>
  <c r="R306" i="15"/>
  <c r="Q306" i="15"/>
  <c r="P306" i="15"/>
  <c r="O306" i="15"/>
  <c r="N306" i="15"/>
  <c r="M306" i="15"/>
  <c r="L306" i="15"/>
  <c r="K306" i="15"/>
  <c r="U305" i="15"/>
  <c r="T305" i="15"/>
  <c r="S305" i="15"/>
  <c r="R305" i="15"/>
  <c r="Q305" i="15"/>
  <c r="P305" i="15"/>
  <c r="O305" i="15"/>
  <c r="N305" i="15"/>
  <c r="M305" i="15"/>
  <c r="L305" i="15"/>
  <c r="K305" i="15"/>
  <c r="U304" i="15"/>
  <c r="T304" i="15"/>
  <c r="S304" i="15"/>
  <c r="R304" i="15"/>
  <c r="Q304" i="15"/>
  <c r="P304" i="15"/>
  <c r="O304" i="15"/>
  <c r="N304" i="15"/>
  <c r="M304" i="15"/>
  <c r="L304" i="15"/>
  <c r="K304" i="15"/>
  <c r="U303" i="15"/>
  <c r="T303" i="15"/>
  <c r="S303" i="15"/>
  <c r="R303" i="15"/>
  <c r="Q303" i="15"/>
  <c r="P303" i="15"/>
  <c r="O303" i="15"/>
  <c r="N303" i="15"/>
  <c r="M303" i="15"/>
  <c r="L303" i="15"/>
  <c r="K303" i="15"/>
  <c r="U302" i="15"/>
  <c r="T302" i="15"/>
  <c r="S302" i="15"/>
  <c r="R302" i="15"/>
  <c r="Q302" i="15"/>
  <c r="P302" i="15"/>
  <c r="O302" i="15"/>
  <c r="N302" i="15"/>
  <c r="M302" i="15"/>
  <c r="L302" i="15"/>
  <c r="K302" i="15"/>
  <c r="U301" i="15"/>
  <c r="T301" i="15"/>
  <c r="S301" i="15"/>
  <c r="R301" i="15"/>
  <c r="Q301" i="15"/>
  <c r="P301" i="15"/>
  <c r="O301" i="15"/>
  <c r="N301" i="15"/>
  <c r="M301" i="15"/>
  <c r="L301" i="15"/>
  <c r="K301" i="15"/>
  <c r="U300" i="15"/>
  <c r="T300" i="15"/>
  <c r="S300" i="15"/>
  <c r="R300" i="15"/>
  <c r="Q300" i="15"/>
  <c r="P300" i="15"/>
  <c r="O300" i="15"/>
  <c r="N300" i="15"/>
  <c r="M300" i="15"/>
  <c r="L300" i="15"/>
  <c r="K300" i="15"/>
  <c r="U299" i="15"/>
  <c r="T299" i="15"/>
  <c r="S299" i="15"/>
  <c r="R299" i="15"/>
  <c r="Q299" i="15"/>
  <c r="P299" i="15"/>
  <c r="O299" i="15"/>
  <c r="N299" i="15"/>
  <c r="M299" i="15"/>
  <c r="L299" i="15"/>
  <c r="K299" i="15"/>
  <c r="U298" i="15"/>
  <c r="T298" i="15"/>
  <c r="S298" i="15"/>
  <c r="R298" i="15"/>
  <c r="Q298" i="15"/>
  <c r="P298" i="15"/>
  <c r="O298" i="15"/>
  <c r="N298" i="15"/>
  <c r="M298" i="15"/>
  <c r="L298" i="15"/>
  <c r="K298" i="15"/>
  <c r="U297" i="15"/>
  <c r="T297" i="15"/>
  <c r="S297" i="15"/>
  <c r="R297" i="15"/>
  <c r="Q297" i="15"/>
  <c r="P297" i="15"/>
  <c r="O297" i="15"/>
  <c r="N297" i="15"/>
  <c r="M297" i="15"/>
  <c r="L297" i="15"/>
  <c r="K297" i="15"/>
  <c r="U296" i="15"/>
  <c r="T296" i="15"/>
  <c r="S296" i="15"/>
  <c r="R296" i="15"/>
  <c r="Q296" i="15"/>
  <c r="P296" i="15"/>
  <c r="O296" i="15"/>
  <c r="N296" i="15"/>
  <c r="M296" i="15"/>
  <c r="L296" i="15"/>
  <c r="K296" i="15"/>
  <c r="U295" i="15"/>
  <c r="T295" i="15"/>
  <c r="S295" i="15"/>
  <c r="R295" i="15"/>
  <c r="Q295" i="15"/>
  <c r="P295" i="15"/>
  <c r="O295" i="15"/>
  <c r="N295" i="15"/>
  <c r="M295" i="15"/>
  <c r="L295" i="15"/>
  <c r="K295" i="15"/>
  <c r="U294" i="15"/>
  <c r="T294" i="15"/>
  <c r="S294" i="15"/>
  <c r="R294" i="15"/>
  <c r="Q294" i="15"/>
  <c r="P294" i="15"/>
  <c r="O294" i="15"/>
  <c r="N294" i="15"/>
  <c r="M294" i="15"/>
  <c r="L294" i="15"/>
  <c r="K294" i="15"/>
  <c r="U293" i="15"/>
  <c r="T293" i="15"/>
  <c r="S293" i="15"/>
  <c r="R293" i="15"/>
  <c r="Q293" i="15"/>
  <c r="P293" i="15"/>
  <c r="O293" i="15"/>
  <c r="N293" i="15"/>
  <c r="M293" i="15"/>
  <c r="L293" i="15"/>
  <c r="K293" i="15"/>
  <c r="U292" i="15"/>
  <c r="T292" i="15"/>
  <c r="S292" i="15"/>
  <c r="R292" i="15"/>
  <c r="Q292" i="15"/>
  <c r="P292" i="15"/>
  <c r="O292" i="15"/>
  <c r="N292" i="15"/>
  <c r="M292" i="15"/>
  <c r="L292" i="15"/>
  <c r="K292" i="15"/>
  <c r="U291" i="15"/>
  <c r="T291" i="15"/>
  <c r="S291" i="15"/>
  <c r="R291" i="15"/>
  <c r="Q291" i="15"/>
  <c r="P291" i="15"/>
  <c r="O291" i="15"/>
  <c r="N291" i="15"/>
  <c r="M291" i="15"/>
  <c r="L291" i="15"/>
  <c r="K291" i="15"/>
  <c r="U290" i="15"/>
  <c r="T290" i="15"/>
  <c r="S290" i="15"/>
  <c r="R290" i="15"/>
  <c r="Q290" i="15"/>
  <c r="P290" i="15"/>
  <c r="O290" i="15"/>
  <c r="N290" i="15"/>
  <c r="M290" i="15"/>
  <c r="L290" i="15"/>
  <c r="K290" i="15"/>
  <c r="U289" i="15"/>
  <c r="T289" i="15"/>
  <c r="S289" i="15"/>
  <c r="R289" i="15"/>
  <c r="Q289" i="15"/>
  <c r="P289" i="15"/>
  <c r="O289" i="15"/>
  <c r="N289" i="15"/>
  <c r="M289" i="15"/>
  <c r="L289" i="15"/>
  <c r="K289" i="15"/>
  <c r="U288" i="15"/>
  <c r="T288" i="15"/>
  <c r="S288" i="15"/>
  <c r="R288" i="15"/>
  <c r="Q288" i="15"/>
  <c r="P288" i="15"/>
  <c r="O288" i="15"/>
  <c r="N288" i="15"/>
  <c r="M288" i="15"/>
  <c r="L288" i="15"/>
  <c r="K288" i="15"/>
  <c r="U287" i="15"/>
  <c r="T287" i="15"/>
  <c r="S287" i="15"/>
  <c r="R287" i="15"/>
  <c r="Q287" i="15"/>
  <c r="P287" i="15"/>
  <c r="O287" i="15"/>
  <c r="N287" i="15"/>
  <c r="M287" i="15"/>
  <c r="L287" i="15"/>
  <c r="K287" i="15"/>
  <c r="U286" i="15"/>
  <c r="T286" i="15"/>
  <c r="S286" i="15"/>
  <c r="R286" i="15"/>
  <c r="Q286" i="15"/>
  <c r="P286" i="15"/>
  <c r="O286" i="15"/>
  <c r="N286" i="15"/>
  <c r="M286" i="15"/>
  <c r="L286" i="15"/>
  <c r="K286" i="15"/>
  <c r="U285" i="15"/>
  <c r="T285" i="15"/>
  <c r="S285" i="15"/>
  <c r="R285" i="15"/>
  <c r="Q285" i="15"/>
  <c r="P285" i="15"/>
  <c r="O285" i="15"/>
  <c r="N285" i="15"/>
  <c r="M285" i="15"/>
  <c r="L285" i="15"/>
  <c r="K285" i="15"/>
  <c r="U284" i="15"/>
  <c r="T284" i="15"/>
  <c r="S284" i="15"/>
  <c r="R284" i="15"/>
  <c r="Q284" i="15"/>
  <c r="P284" i="15"/>
  <c r="O284" i="15"/>
  <c r="N284" i="15"/>
  <c r="M284" i="15"/>
  <c r="L284" i="15"/>
  <c r="K284" i="15"/>
  <c r="U283" i="15"/>
  <c r="T283" i="15"/>
  <c r="S283" i="15"/>
  <c r="R283" i="15"/>
  <c r="Q283" i="15"/>
  <c r="P283" i="15"/>
  <c r="O283" i="15"/>
  <c r="N283" i="15"/>
  <c r="M283" i="15"/>
  <c r="L283" i="15"/>
  <c r="K283" i="15"/>
  <c r="U282" i="15"/>
  <c r="T282" i="15"/>
  <c r="S282" i="15"/>
  <c r="R282" i="15"/>
  <c r="Q282" i="15"/>
  <c r="P282" i="15"/>
  <c r="O282" i="15"/>
  <c r="N282" i="15"/>
  <c r="M282" i="15"/>
  <c r="L282" i="15"/>
  <c r="K282" i="15"/>
  <c r="U281" i="15"/>
  <c r="T281" i="15"/>
  <c r="S281" i="15"/>
  <c r="R281" i="15"/>
  <c r="Q281" i="15"/>
  <c r="P281" i="15"/>
  <c r="O281" i="15"/>
  <c r="N281" i="15"/>
  <c r="M281" i="15"/>
  <c r="L281" i="15"/>
  <c r="K281" i="15"/>
  <c r="U280" i="15"/>
  <c r="T280" i="15"/>
  <c r="S280" i="15"/>
  <c r="R280" i="15"/>
  <c r="Q280" i="15"/>
  <c r="P280" i="15"/>
  <c r="O280" i="15"/>
  <c r="N280" i="15"/>
  <c r="M280" i="15"/>
  <c r="L280" i="15"/>
  <c r="K280" i="15"/>
  <c r="U279" i="15"/>
  <c r="T279" i="15"/>
  <c r="S279" i="15"/>
  <c r="R279" i="15"/>
  <c r="Q279" i="15"/>
  <c r="P279" i="15"/>
  <c r="O279" i="15"/>
  <c r="N279" i="15"/>
  <c r="M279" i="15"/>
  <c r="L279" i="15"/>
  <c r="K279" i="15"/>
  <c r="U278" i="15"/>
  <c r="T278" i="15"/>
  <c r="S278" i="15"/>
  <c r="R278" i="15"/>
  <c r="Q278" i="15"/>
  <c r="P278" i="15"/>
  <c r="O278" i="15"/>
  <c r="N278" i="15"/>
  <c r="M278" i="15"/>
  <c r="L278" i="15"/>
  <c r="K278" i="15"/>
  <c r="U277" i="15"/>
  <c r="T277" i="15"/>
  <c r="S277" i="15"/>
  <c r="R277" i="15"/>
  <c r="Q277" i="15"/>
  <c r="P277" i="15"/>
  <c r="O277" i="15"/>
  <c r="N277" i="15"/>
  <c r="M277" i="15"/>
  <c r="L277" i="15"/>
  <c r="K277" i="15"/>
  <c r="U276" i="15"/>
  <c r="T276" i="15"/>
  <c r="S276" i="15"/>
  <c r="R276" i="15"/>
  <c r="Q276" i="15"/>
  <c r="P276" i="15"/>
  <c r="O276" i="15"/>
  <c r="N276" i="15"/>
  <c r="M276" i="15"/>
  <c r="L276" i="15"/>
  <c r="K276" i="15"/>
  <c r="U275" i="15"/>
  <c r="T275" i="15"/>
  <c r="S275" i="15"/>
  <c r="R275" i="15"/>
  <c r="Q275" i="15"/>
  <c r="P275" i="15"/>
  <c r="O275" i="15"/>
  <c r="N275" i="15"/>
  <c r="M275" i="15"/>
  <c r="L275" i="15"/>
  <c r="K275" i="15"/>
  <c r="U274" i="15"/>
  <c r="T274" i="15"/>
  <c r="S274" i="15"/>
  <c r="R274" i="15"/>
  <c r="Q274" i="15"/>
  <c r="P274" i="15"/>
  <c r="O274" i="15"/>
  <c r="N274" i="15"/>
  <c r="M274" i="15"/>
  <c r="L274" i="15"/>
  <c r="K274" i="15"/>
  <c r="U273" i="15"/>
  <c r="T273" i="15"/>
  <c r="S273" i="15"/>
  <c r="R273" i="15"/>
  <c r="Q273" i="15"/>
  <c r="P273" i="15"/>
  <c r="O273" i="15"/>
  <c r="N273" i="15"/>
  <c r="M273" i="15"/>
  <c r="L273" i="15"/>
  <c r="K273" i="15"/>
  <c r="U272" i="15"/>
  <c r="T272" i="15"/>
  <c r="S272" i="15"/>
  <c r="R272" i="15"/>
  <c r="Q272" i="15"/>
  <c r="P272" i="15"/>
  <c r="O272" i="15"/>
  <c r="N272" i="15"/>
  <c r="M272" i="15"/>
  <c r="L272" i="15"/>
  <c r="K272" i="15"/>
  <c r="U271" i="15"/>
  <c r="T271" i="15"/>
  <c r="S271" i="15"/>
  <c r="R271" i="15"/>
  <c r="Q271" i="15"/>
  <c r="P271" i="15"/>
  <c r="O271" i="15"/>
  <c r="N271" i="15"/>
  <c r="M271" i="15"/>
  <c r="L271" i="15"/>
  <c r="K271" i="15"/>
  <c r="U270" i="15"/>
  <c r="T270" i="15"/>
  <c r="S270" i="15"/>
  <c r="R270" i="15"/>
  <c r="Q270" i="15"/>
  <c r="P270" i="15"/>
  <c r="O270" i="15"/>
  <c r="N270" i="15"/>
  <c r="M270" i="15"/>
  <c r="L270" i="15"/>
  <c r="K270" i="15"/>
  <c r="U269" i="15"/>
  <c r="T269" i="15"/>
  <c r="S269" i="15"/>
  <c r="R269" i="15"/>
  <c r="Q269" i="15"/>
  <c r="P269" i="15"/>
  <c r="O269" i="15"/>
  <c r="N269" i="15"/>
  <c r="M269" i="15"/>
  <c r="L269" i="15"/>
  <c r="K269" i="15"/>
  <c r="U268" i="15"/>
  <c r="T268" i="15"/>
  <c r="S268" i="15"/>
  <c r="R268" i="15"/>
  <c r="Q268" i="15"/>
  <c r="P268" i="15"/>
  <c r="O268" i="15"/>
  <c r="N268" i="15"/>
  <c r="M268" i="15"/>
  <c r="L268" i="15"/>
  <c r="K268" i="15"/>
  <c r="U267" i="15"/>
  <c r="T267" i="15"/>
  <c r="S267" i="15"/>
  <c r="R267" i="15"/>
  <c r="Q267" i="15"/>
  <c r="P267" i="15"/>
  <c r="O267" i="15"/>
  <c r="N267" i="15"/>
  <c r="M267" i="15"/>
  <c r="L267" i="15"/>
  <c r="K267" i="15"/>
  <c r="U266" i="15"/>
  <c r="T266" i="15"/>
  <c r="S266" i="15"/>
  <c r="R266" i="15"/>
  <c r="Q266" i="15"/>
  <c r="P266" i="15"/>
  <c r="O266" i="15"/>
  <c r="N266" i="15"/>
  <c r="M266" i="15"/>
  <c r="L266" i="15"/>
  <c r="K266" i="15"/>
  <c r="U265" i="15"/>
  <c r="T265" i="15"/>
  <c r="S265" i="15"/>
  <c r="R265" i="15"/>
  <c r="Q265" i="15"/>
  <c r="P265" i="15"/>
  <c r="O265" i="15"/>
  <c r="N265" i="15"/>
  <c r="M265" i="15"/>
  <c r="L265" i="15"/>
  <c r="K265" i="15"/>
  <c r="U264" i="15"/>
  <c r="T264" i="15"/>
  <c r="S264" i="15"/>
  <c r="R264" i="15"/>
  <c r="Q264" i="15"/>
  <c r="P264" i="15"/>
  <c r="O264" i="15"/>
  <c r="N264" i="15"/>
  <c r="M264" i="15"/>
  <c r="L264" i="15"/>
  <c r="K264" i="15"/>
  <c r="U263" i="15"/>
  <c r="T263" i="15"/>
  <c r="S263" i="15"/>
  <c r="R263" i="15"/>
  <c r="Q263" i="15"/>
  <c r="P263" i="15"/>
  <c r="O263" i="15"/>
  <c r="N263" i="15"/>
  <c r="M263" i="15"/>
  <c r="L263" i="15"/>
  <c r="K263" i="15"/>
  <c r="U262" i="15"/>
  <c r="T262" i="15"/>
  <c r="S262" i="15"/>
  <c r="R262" i="15"/>
  <c r="Q262" i="15"/>
  <c r="P262" i="15"/>
  <c r="O262" i="15"/>
  <c r="N262" i="15"/>
  <c r="M262" i="15"/>
  <c r="L262" i="15"/>
  <c r="K262" i="15"/>
  <c r="U261" i="15"/>
  <c r="T261" i="15"/>
  <c r="S261" i="15"/>
  <c r="R261" i="15"/>
  <c r="Q261" i="15"/>
  <c r="P261" i="15"/>
  <c r="O261" i="15"/>
  <c r="N261" i="15"/>
  <c r="M261" i="15"/>
  <c r="L261" i="15"/>
  <c r="K261" i="15"/>
  <c r="U260" i="15"/>
  <c r="T260" i="15"/>
  <c r="S260" i="15"/>
  <c r="R260" i="15"/>
  <c r="Q260" i="15"/>
  <c r="P260" i="15"/>
  <c r="O260" i="15"/>
  <c r="N260" i="15"/>
  <c r="M260" i="15"/>
  <c r="L260" i="15"/>
  <c r="K260" i="15"/>
  <c r="U259" i="15"/>
  <c r="T259" i="15"/>
  <c r="S259" i="15"/>
  <c r="R259" i="15"/>
  <c r="Q259" i="15"/>
  <c r="P259" i="15"/>
  <c r="O259" i="15"/>
  <c r="N259" i="15"/>
  <c r="M259" i="15"/>
  <c r="L259" i="15"/>
  <c r="K259" i="15"/>
  <c r="U258" i="15"/>
  <c r="T258" i="15"/>
  <c r="S258" i="15"/>
  <c r="R258" i="15"/>
  <c r="Q258" i="15"/>
  <c r="P258" i="15"/>
  <c r="O258" i="15"/>
  <c r="N258" i="15"/>
  <c r="M258" i="15"/>
  <c r="L258" i="15"/>
  <c r="K258" i="15"/>
  <c r="U257" i="15"/>
  <c r="T257" i="15"/>
  <c r="S257" i="15"/>
  <c r="R257" i="15"/>
  <c r="Q257" i="15"/>
  <c r="P257" i="15"/>
  <c r="O257" i="15"/>
  <c r="N257" i="15"/>
  <c r="M257" i="15"/>
  <c r="L257" i="15"/>
  <c r="K257" i="15"/>
  <c r="U256" i="15"/>
  <c r="T256" i="15"/>
  <c r="S256" i="15"/>
  <c r="R256" i="15"/>
  <c r="Q256" i="15"/>
  <c r="P256" i="15"/>
  <c r="O256" i="15"/>
  <c r="N256" i="15"/>
  <c r="M256" i="15"/>
  <c r="L256" i="15"/>
  <c r="K256" i="15"/>
  <c r="U255" i="15"/>
  <c r="T255" i="15"/>
  <c r="S255" i="15"/>
  <c r="R255" i="15"/>
  <c r="Q255" i="15"/>
  <c r="P255" i="15"/>
  <c r="O255" i="15"/>
  <c r="N255" i="15"/>
  <c r="M255" i="15"/>
  <c r="L255" i="15"/>
  <c r="K255" i="15"/>
  <c r="U254" i="15"/>
  <c r="T254" i="15"/>
  <c r="S254" i="15"/>
  <c r="R254" i="15"/>
  <c r="Q254" i="15"/>
  <c r="P254" i="15"/>
  <c r="O254" i="15"/>
  <c r="N254" i="15"/>
  <c r="M254" i="15"/>
  <c r="L254" i="15"/>
  <c r="K254" i="15"/>
  <c r="U253" i="15"/>
  <c r="T253" i="15"/>
  <c r="S253" i="15"/>
  <c r="R253" i="15"/>
  <c r="Q253" i="15"/>
  <c r="P253" i="15"/>
  <c r="O253" i="15"/>
  <c r="N253" i="15"/>
  <c r="M253" i="15"/>
  <c r="L253" i="15"/>
  <c r="K253" i="15"/>
  <c r="U252" i="15"/>
  <c r="T252" i="15"/>
  <c r="S252" i="15"/>
  <c r="R252" i="15"/>
  <c r="Q252" i="15"/>
  <c r="P252" i="15"/>
  <c r="O252" i="15"/>
  <c r="N252" i="15"/>
  <c r="M252" i="15"/>
  <c r="L252" i="15"/>
  <c r="K252" i="15"/>
  <c r="U251" i="15"/>
  <c r="T251" i="15"/>
  <c r="S251" i="15"/>
  <c r="R251" i="15"/>
  <c r="Q251" i="15"/>
  <c r="P251" i="15"/>
  <c r="O251" i="15"/>
  <c r="N251" i="15"/>
  <c r="M251" i="15"/>
  <c r="L251" i="15"/>
  <c r="K251" i="15"/>
  <c r="U250" i="15"/>
  <c r="T250" i="15"/>
  <c r="S250" i="15"/>
  <c r="R250" i="15"/>
  <c r="Q250" i="15"/>
  <c r="P250" i="15"/>
  <c r="O250" i="15"/>
  <c r="N250" i="15"/>
  <c r="M250" i="15"/>
  <c r="L250" i="15"/>
  <c r="K250" i="15"/>
  <c r="U249" i="15"/>
  <c r="T249" i="15"/>
  <c r="S249" i="15"/>
  <c r="R249" i="15"/>
  <c r="Q249" i="15"/>
  <c r="P249" i="15"/>
  <c r="O249" i="15"/>
  <c r="N249" i="15"/>
  <c r="M249" i="15"/>
  <c r="L249" i="15"/>
  <c r="K249" i="15"/>
  <c r="U248" i="15"/>
  <c r="T248" i="15"/>
  <c r="S248" i="15"/>
  <c r="R248" i="15"/>
  <c r="Q248" i="15"/>
  <c r="P248" i="15"/>
  <c r="O248" i="15"/>
  <c r="N248" i="15"/>
  <c r="M248" i="15"/>
  <c r="L248" i="15"/>
  <c r="K248" i="15"/>
  <c r="U247" i="15"/>
  <c r="T247" i="15"/>
  <c r="S247" i="15"/>
  <c r="R247" i="15"/>
  <c r="Q247" i="15"/>
  <c r="P247" i="15"/>
  <c r="O247" i="15"/>
  <c r="N247" i="15"/>
  <c r="M247" i="15"/>
  <c r="L247" i="15"/>
  <c r="K247" i="15"/>
  <c r="U246" i="15"/>
  <c r="T246" i="15"/>
  <c r="S246" i="15"/>
  <c r="R246" i="15"/>
  <c r="Q246" i="15"/>
  <c r="P246" i="15"/>
  <c r="O246" i="15"/>
  <c r="N246" i="15"/>
  <c r="M246" i="15"/>
  <c r="L246" i="15"/>
  <c r="K246" i="15"/>
  <c r="U245" i="15"/>
  <c r="T245" i="15"/>
  <c r="S245" i="15"/>
  <c r="R245" i="15"/>
  <c r="Q245" i="15"/>
  <c r="P245" i="15"/>
  <c r="O245" i="15"/>
  <c r="N245" i="15"/>
  <c r="M245" i="15"/>
  <c r="L245" i="15"/>
  <c r="K245" i="15"/>
  <c r="U244" i="15"/>
  <c r="T244" i="15"/>
  <c r="S244" i="15"/>
  <c r="R244" i="15"/>
  <c r="Q244" i="15"/>
  <c r="P244" i="15"/>
  <c r="O244" i="15"/>
  <c r="N244" i="15"/>
  <c r="M244" i="15"/>
  <c r="L244" i="15"/>
  <c r="K244" i="15"/>
  <c r="U243" i="15"/>
  <c r="T243" i="15"/>
  <c r="S243" i="15"/>
  <c r="R243" i="15"/>
  <c r="Q243" i="15"/>
  <c r="P243" i="15"/>
  <c r="O243" i="15"/>
  <c r="N243" i="15"/>
  <c r="M243" i="15"/>
  <c r="L243" i="15"/>
  <c r="K243" i="15"/>
  <c r="U242" i="15"/>
  <c r="T242" i="15"/>
  <c r="S242" i="15"/>
  <c r="R242" i="15"/>
  <c r="Q242" i="15"/>
  <c r="P242" i="15"/>
  <c r="O242" i="15"/>
  <c r="N242" i="15"/>
  <c r="M242" i="15"/>
  <c r="L242" i="15"/>
  <c r="K242" i="15"/>
  <c r="U241" i="15"/>
  <c r="T241" i="15"/>
  <c r="S241" i="15"/>
  <c r="R241" i="15"/>
  <c r="Q241" i="15"/>
  <c r="P241" i="15"/>
  <c r="O241" i="15"/>
  <c r="N241" i="15"/>
  <c r="M241" i="15"/>
  <c r="L241" i="15"/>
  <c r="K241" i="15"/>
  <c r="U240" i="15"/>
  <c r="T240" i="15"/>
  <c r="S240" i="15"/>
  <c r="R240" i="15"/>
  <c r="Q240" i="15"/>
  <c r="P240" i="15"/>
  <c r="O240" i="15"/>
  <c r="N240" i="15"/>
  <c r="M240" i="15"/>
  <c r="L240" i="15"/>
  <c r="K240" i="15"/>
  <c r="U239" i="15"/>
  <c r="T239" i="15"/>
  <c r="S239" i="15"/>
  <c r="R239" i="15"/>
  <c r="Q239" i="15"/>
  <c r="P239" i="15"/>
  <c r="O239" i="15"/>
  <c r="N239" i="15"/>
  <c r="M239" i="15"/>
  <c r="L239" i="15"/>
  <c r="K239" i="15"/>
  <c r="U238" i="15"/>
  <c r="T238" i="15"/>
  <c r="S238" i="15"/>
  <c r="R238" i="15"/>
  <c r="Q238" i="15"/>
  <c r="P238" i="15"/>
  <c r="O238" i="15"/>
  <c r="N238" i="15"/>
  <c r="M238" i="15"/>
  <c r="L238" i="15"/>
  <c r="K238" i="15"/>
  <c r="U237" i="15"/>
  <c r="T237" i="15"/>
  <c r="S237" i="15"/>
  <c r="R237" i="15"/>
  <c r="Q237" i="15"/>
  <c r="P237" i="15"/>
  <c r="O237" i="15"/>
  <c r="N237" i="15"/>
  <c r="M237" i="15"/>
  <c r="L237" i="15"/>
  <c r="K237" i="15"/>
  <c r="U236" i="15"/>
  <c r="T236" i="15"/>
  <c r="S236" i="15"/>
  <c r="R236" i="15"/>
  <c r="Q236" i="15"/>
  <c r="P236" i="15"/>
  <c r="O236" i="15"/>
  <c r="N236" i="15"/>
  <c r="M236" i="15"/>
  <c r="L236" i="15"/>
  <c r="K236" i="15"/>
  <c r="U235" i="15"/>
  <c r="T235" i="15"/>
  <c r="S235" i="15"/>
  <c r="R235" i="15"/>
  <c r="Q235" i="15"/>
  <c r="P235" i="15"/>
  <c r="O235" i="15"/>
  <c r="N235" i="15"/>
  <c r="M235" i="15"/>
  <c r="L235" i="15"/>
  <c r="K235" i="15"/>
  <c r="U234" i="15"/>
  <c r="T234" i="15"/>
  <c r="S234" i="15"/>
  <c r="R234" i="15"/>
  <c r="Q234" i="15"/>
  <c r="P234" i="15"/>
  <c r="O234" i="15"/>
  <c r="N234" i="15"/>
  <c r="M234" i="15"/>
  <c r="L234" i="15"/>
  <c r="K234" i="15"/>
  <c r="U233" i="15"/>
  <c r="T233" i="15"/>
  <c r="S233" i="15"/>
  <c r="R233" i="15"/>
  <c r="Q233" i="15"/>
  <c r="P233" i="15"/>
  <c r="O233" i="15"/>
  <c r="N233" i="15"/>
  <c r="M233" i="15"/>
  <c r="L233" i="15"/>
  <c r="K233" i="15"/>
  <c r="U232" i="15"/>
  <c r="T232" i="15"/>
  <c r="S232" i="15"/>
  <c r="R232" i="15"/>
  <c r="Q232" i="15"/>
  <c r="P232" i="15"/>
  <c r="O232" i="15"/>
  <c r="N232" i="15"/>
  <c r="M232" i="15"/>
  <c r="L232" i="15"/>
  <c r="K232" i="15"/>
  <c r="U231" i="15"/>
  <c r="T231" i="15"/>
  <c r="S231" i="15"/>
  <c r="R231" i="15"/>
  <c r="Q231" i="15"/>
  <c r="P231" i="15"/>
  <c r="O231" i="15"/>
  <c r="N231" i="15"/>
  <c r="M231" i="15"/>
  <c r="L231" i="15"/>
  <c r="K231" i="15"/>
  <c r="U230" i="15"/>
  <c r="T230" i="15"/>
  <c r="S230" i="15"/>
  <c r="R230" i="15"/>
  <c r="Q230" i="15"/>
  <c r="P230" i="15"/>
  <c r="O230" i="15"/>
  <c r="N230" i="15"/>
  <c r="M230" i="15"/>
  <c r="L230" i="15"/>
  <c r="K230" i="15"/>
  <c r="U229" i="15"/>
  <c r="T229" i="15"/>
  <c r="S229" i="15"/>
  <c r="R229" i="15"/>
  <c r="Q229" i="15"/>
  <c r="P229" i="15"/>
  <c r="O229" i="15"/>
  <c r="N229" i="15"/>
  <c r="M229" i="15"/>
  <c r="L229" i="15"/>
  <c r="K229" i="15"/>
  <c r="U228" i="15"/>
  <c r="T228" i="15"/>
  <c r="S228" i="15"/>
  <c r="R228" i="15"/>
  <c r="Q228" i="15"/>
  <c r="P228" i="15"/>
  <c r="O228" i="15"/>
  <c r="N228" i="15"/>
  <c r="M228" i="15"/>
  <c r="L228" i="15"/>
  <c r="K228" i="15"/>
  <c r="U227" i="15"/>
  <c r="T227" i="15"/>
  <c r="S227" i="15"/>
  <c r="R227" i="15"/>
  <c r="Q227" i="15"/>
  <c r="P227" i="15"/>
  <c r="O227" i="15"/>
  <c r="N227" i="15"/>
  <c r="M227" i="15"/>
  <c r="L227" i="15"/>
  <c r="K227" i="15"/>
  <c r="U226" i="15"/>
  <c r="T226" i="15"/>
  <c r="S226" i="15"/>
  <c r="R226" i="15"/>
  <c r="Q226" i="15"/>
  <c r="P226" i="15"/>
  <c r="O226" i="15"/>
  <c r="N226" i="15"/>
  <c r="M226" i="15"/>
  <c r="L226" i="15"/>
  <c r="K226" i="15"/>
  <c r="U225" i="15"/>
  <c r="T225" i="15"/>
  <c r="S225" i="15"/>
  <c r="R225" i="15"/>
  <c r="Q225" i="15"/>
  <c r="P225" i="15"/>
  <c r="O225" i="15"/>
  <c r="N225" i="15"/>
  <c r="M225" i="15"/>
  <c r="L225" i="15"/>
  <c r="K225" i="15"/>
  <c r="U224" i="15"/>
  <c r="T224" i="15"/>
  <c r="S224" i="15"/>
  <c r="R224" i="15"/>
  <c r="Q224" i="15"/>
  <c r="P224" i="15"/>
  <c r="O224" i="15"/>
  <c r="N224" i="15"/>
  <c r="M224" i="15"/>
  <c r="L224" i="15"/>
  <c r="K224" i="15"/>
  <c r="U223" i="15"/>
  <c r="T223" i="15"/>
  <c r="S223" i="15"/>
  <c r="R223" i="15"/>
  <c r="Q223" i="15"/>
  <c r="P223" i="15"/>
  <c r="O223" i="15"/>
  <c r="N223" i="15"/>
  <c r="M223" i="15"/>
  <c r="L223" i="15"/>
  <c r="K223" i="15"/>
  <c r="U222" i="15"/>
  <c r="T222" i="15"/>
  <c r="S222" i="15"/>
  <c r="R222" i="15"/>
  <c r="Q222" i="15"/>
  <c r="P222" i="15"/>
  <c r="O222" i="15"/>
  <c r="N222" i="15"/>
  <c r="M222" i="15"/>
  <c r="L222" i="15"/>
  <c r="K222" i="15"/>
  <c r="U221" i="15"/>
  <c r="T221" i="15"/>
  <c r="S221" i="15"/>
  <c r="R221" i="15"/>
  <c r="Q221" i="15"/>
  <c r="P221" i="15"/>
  <c r="O221" i="15"/>
  <c r="N221" i="15"/>
  <c r="M221" i="15"/>
  <c r="L221" i="15"/>
  <c r="K221" i="15"/>
  <c r="U220" i="15"/>
  <c r="T220" i="15"/>
  <c r="S220" i="15"/>
  <c r="R220" i="15"/>
  <c r="Q220" i="15"/>
  <c r="P220" i="15"/>
  <c r="O220" i="15"/>
  <c r="N220" i="15"/>
  <c r="M220" i="15"/>
  <c r="L220" i="15"/>
  <c r="K220" i="15"/>
  <c r="U219" i="15"/>
  <c r="T219" i="15"/>
  <c r="S219" i="15"/>
  <c r="R219" i="15"/>
  <c r="Q219" i="15"/>
  <c r="P219" i="15"/>
  <c r="O219" i="15"/>
  <c r="N219" i="15"/>
  <c r="M219" i="15"/>
  <c r="L219" i="15"/>
  <c r="K219" i="15"/>
  <c r="U218" i="15"/>
  <c r="T218" i="15"/>
  <c r="S218" i="15"/>
  <c r="R218" i="15"/>
  <c r="Q218" i="15"/>
  <c r="P218" i="15"/>
  <c r="O218" i="15"/>
  <c r="N218" i="15"/>
  <c r="M218" i="15"/>
  <c r="L218" i="15"/>
  <c r="K218" i="15"/>
  <c r="U217" i="15"/>
  <c r="T217" i="15"/>
  <c r="S217" i="15"/>
  <c r="R217" i="15"/>
  <c r="Q217" i="15"/>
  <c r="P217" i="15"/>
  <c r="O217" i="15"/>
  <c r="N217" i="15"/>
  <c r="M217" i="15"/>
  <c r="L217" i="15"/>
  <c r="K217" i="15"/>
  <c r="U216" i="15"/>
  <c r="T216" i="15"/>
  <c r="S216" i="15"/>
  <c r="R216" i="15"/>
  <c r="Q216" i="15"/>
  <c r="P216" i="15"/>
  <c r="O216" i="15"/>
  <c r="N216" i="15"/>
  <c r="M216" i="15"/>
  <c r="L216" i="15"/>
  <c r="K216" i="15"/>
  <c r="U215" i="15"/>
  <c r="T215" i="15"/>
  <c r="S215" i="15"/>
  <c r="R215" i="15"/>
  <c r="Q215" i="15"/>
  <c r="P215" i="15"/>
  <c r="O215" i="15"/>
  <c r="N215" i="15"/>
  <c r="M215" i="15"/>
  <c r="L215" i="15"/>
  <c r="K215" i="15"/>
  <c r="U214" i="15"/>
  <c r="T214" i="15"/>
  <c r="S214" i="15"/>
  <c r="R214" i="15"/>
  <c r="Q214" i="15"/>
  <c r="P214" i="15"/>
  <c r="O214" i="15"/>
  <c r="N214" i="15"/>
  <c r="M214" i="15"/>
  <c r="L214" i="15"/>
  <c r="K214" i="15"/>
  <c r="U213" i="15"/>
  <c r="T213" i="15"/>
  <c r="S213" i="15"/>
  <c r="R213" i="15"/>
  <c r="Q213" i="15"/>
  <c r="P213" i="15"/>
  <c r="O213" i="15"/>
  <c r="N213" i="15"/>
  <c r="M213" i="15"/>
  <c r="L213" i="15"/>
  <c r="K213" i="15"/>
  <c r="U212" i="15"/>
  <c r="T212" i="15"/>
  <c r="S212" i="15"/>
  <c r="R212" i="15"/>
  <c r="Q212" i="15"/>
  <c r="P212" i="15"/>
  <c r="O212" i="15"/>
  <c r="N212" i="15"/>
  <c r="M212" i="15"/>
  <c r="L212" i="15"/>
  <c r="K212" i="15"/>
  <c r="U211" i="15"/>
  <c r="T211" i="15"/>
  <c r="S211" i="15"/>
  <c r="R211" i="15"/>
  <c r="Q211" i="15"/>
  <c r="P211" i="15"/>
  <c r="O211" i="15"/>
  <c r="N211" i="15"/>
  <c r="M211" i="15"/>
  <c r="L211" i="15"/>
  <c r="K211" i="15"/>
  <c r="U210" i="15"/>
  <c r="T210" i="15"/>
  <c r="S210" i="15"/>
  <c r="R210" i="15"/>
  <c r="Q210" i="15"/>
  <c r="P210" i="15"/>
  <c r="O210" i="15"/>
  <c r="N210" i="15"/>
  <c r="M210" i="15"/>
  <c r="L210" i="15"/>
  <c r="K210" i="15"/>
  <c r="U209" i="15"/>
  <c r="T209" i="15"/>
  <c r="S209" i="15"/>
  <c r="R209" i="15"/>
  <c r="Q209" i="15"/>
  <c r="P209" i="15"/>
  <c r="O209" i="15"/>
  <c r="N209" i="15"/>
  <c r="M209" i="15"/>
  <c r="L209" i="15"/>
  <c r="K209" i="15"/>
  <c r="U208" i="15"/>
  <c r="T208" i="15"/>
  <c r="S208" i="15"/>
  <c r="R208" i="15"/>
  <c r="Q208" i="15"/>
  <c r="P208" i="15"/>
  <c r="O208" i="15"/>
  <c r="N208" i="15"/>
  <c r="M208" i="15"/>
  <c r="L208" i="15"/>
  <c r="K208" i="15"/>
  <c r="U207" i="15"/>
  <c r="T207" i="15"/>
  <c r="S207" i="15"/>
  <c r="R207" i="15"/>
  <c r="Q207" i="15"/>
  <c r="P207" i="15"/>
  <c r="O207" i="15"/>
  <c r="N207" i="15"/>
  <c r="M207" i="15"/>
  <c r="L207" i="15"/>
  <c r="K207" i="15"/>
  <c r="U206" i="15"/>
  <c r="T206" i="15"/>
  <c r="S206" i="15"/>
  <c r="R206" i="15"/>
  <c r="Q206" i="15"/>
  <c r="P206" i="15"/>
  <c r="O206" i="15"/>
  <c r="N206" i="15"/>
  <c r="M206" i="15"/>
  <c r="L206" i="15"/>
  <c r="K206" i="15"/>
  <c r="U205" i="15"/>
  <c r="T205" i="15"/>
  <c r="S205" i="15"/>
  <c r="R205" i="15"/>
  <c r="Q205" i="15"/>
  <c r="P205" i="15"/>
  <c r="O205" i="15"/>
  <c r="N205" i="15"/>
  <c r="M205" i="15"/>
  <c r="L205" i="15"/>
  <c r="K205" i="15"/>
  <c r="U204" i="15"/>
  <c r="T204" i="15"/>
  <c r="S204" i="15"/>
  <c r="R204" i="15"/>
  <c r="Q204" i="15"/>
  <c r="P204" i="15"/>
  <c r="O204" i="15"/>
  <c r="N204" i="15"/>
  <c r="M204" i="15"/>
  <c r="L204" i="15"/>
  <c r="K204" i="15"/>
  <c r="U203" i="15"/>
  <c r="T203" i="15"/>
  <c r="S203" i="15"/>
  <c r="R203" i="15"/>
  <c r="Q203" i="15"/>
  <c r="P203" i="15"/>
  <c r="O203" i="15"/>
  <c r="N203" i="15"/>
  <c r="M203" i="15"/>
  <c r="L203" i="15"/>
  <c r="K203" i="15"/>
  <c r="U202" i="15"/>
  <c r="T202" i="15"/>
  <c r="S202" i="15"/>
  <c r="R202" i="15"/>
  <c r="Q202" i="15"/>
  <c r="P202" i="15"/>
  <c r="O202" i="15"/>
  <c r="N202" i="15"/>
  <c r="M202" i="15"/>
  <c r="L202" i="15"/>
  <c r="K202" i="15"/>
  <c r="U201" i="15"/>
  <c r="T201" i="15"/>
  <c r="S201" i="15"/>
  <c r="R201" i="15"/>
  <c r="Q201" i="15"/>
  <c r="P201" i="15"/>
  <c r="O201" i="15"/>
  <c r="N201" i="15"/>
  <c r="M201" i="15"/>
  <c r="L201" i="15"/>
  <c r="K201" i="15"/>
  <c r="U200" i="15"/>
  <c r="T200" i="15"/>
  <c r="S200" i="15"/>
  <c r="R200" i="15"/>
  <c r="Q200" i="15"/>
  <c r="P200" i="15"/>
  <c r="O200" i="15"/>
  <c r="N200" i="15"/>
  <c r="M200" i="15"/>
  <c r="L200" i="15"/>
  <c r="K200" i="15"/>
  <c r="U199" i="15"/>
  <c r="T199" i="15"/>
  <c r="S199" i="15"/>
  <c r="R199" i="15"/>
  <c r="Q199" i="15"/>
  <c r="P199" i="15"/>
  <c r="O199" i="15"/>
  <c r="N199" i="15"/>
  <c r="M199" i="15"/>
  <c r="L199" i="15"/>
  <c r="K199" i="15"/>
  <c r="U198" i="15"/>
  <c r="T198" i="15"/>
  <c r="S198" i="15"/>
  <c r="R198" i="15"/>
  <c r="Q198" i="15"/>
  <c r="P198" i="15"/>
  <c r="O198" i="15"/>
  <c r="N198" i="15"/>
  <c r="M198" i="15"/>
  <c r="L198" i="15"/>
  <c r="K198" i="15"/>
  <c r="U197" i="15"/>
  <c r="T197" i="15"/>
  <c r="S197" i="15"/>
  <c r="R197" i="15"/>
  <c r="Q197" i="15"/>
  <c r="P197" i="15"/>
  <c r="O197" i="15"/>
  <c r="N197" i="15"/>
  <c r="M197" i="15"/>
  <c r="L197" i="15"/>
  <c r="K197" i="15"/>
  <c r="U196" i="15"/>
  <c r="T196" i="15"/>
  <c r="S196" i="15"/>
  <c r="R196" i="15"/>
  <c r="Q196" i="15"/>
  <c r="P196" i="15"/>
  <c r="O196" i="15"/>
  <c r="N196" i="15"/>
  <c r="M196" i="15"/>
  <c r="L196" i="15"/>
  <c r="K196" i="15"/>
  <c r="U195" i="15"/>
  <c r="T195" i="15"/>
  <c r="S195" i="15"/>
  <c r="R195" i="15"/>
  <c r="Q195" i="15"/>
  <c r="P195" i="15"/>
  <c r="O195" i="15"/>
  <c r="N195" i="15"/>
  <c r="M195" i="15"/>
  <c r="L195" i="15"/>
  <c r="K195" i="15"/>
  <c r="U194" i="15"/>
  <c r="T194" i="15"/>
  <c r="S194" i="15"/>
  <c r="R194" i="15"/>
  <c r="Q194" i="15"/>
  <c r="P194" i="15"/>
  <c r="O194" i="15"/>
  <c r="N194" i="15"/>
  <c r="M194" i="15"/>
  <c r="L194" i="15"/>
  <c r="K194" i="15"/>
  <c r="U193" i="15"/>
  <c r="T193" i="15"/>
  <c r="S193" i="15"/>
  <c r="R193" i="15"/>
  <c r="Q193" i="15"/>
  <c r="P193" i="15"/>
  <c r="O193" i="15"/>
  <c r="N193" i="15"/>
  <c r="M193" i="15"/>
  <c r="L193" i="15"/>
  <c r="K193" i="15"/>
  <c r="U192" i="15"/>
  <c r="T192" i="15"/>
  <c r="S192" i="15"/>
  <c r="R192" i="15"/>
  <c r="Q192" i="15"/>
  <c r="P192" i="15"/>
  <c r="O192" i="15"/>
  <c r="N192" i="15"/>
  <c r="M192" i="15"/>
  <c r="L192" i="15"/>
  <c r="K192" i="15"/>
  <c r="U191" i="15"/>
  <c r="T191" i="15"/>
  <c r="S191" i="15"/>
  <c r="R191" i="15"/>
  <c r="Q191" i="15"/>
  <c r="P191" i="15"/>
  <c r="O191" i="15"/>
  <c r="N191" i="15"/>
  <c r="M191" i="15"/>
  <c r="L191" i="15"/>
  <c r="K191" i="15"/>
  <c r="U190" i="15"/>
  <c r="T190" i="15"/>
  <c r="S190" i="15"/>
  <c r="R190" i="15"/>
  <c r="Q190" i="15"/>
  <c r="P190" i="15"/>
  <c r="O190" i="15"/>
  <c r="N190" i="15"/>
  <c r="M190" i="15"/>
  <c r="L190" i="15"/>
  <c r="K190" i="15"/>
  <c r="U189" i="15"/>
  <c r="T189" i="15"/>
  <c r="S189" i="15"/>
  <c r="R189" i="15"/>
  <c r="Q189" i="15"/>
  <c r="P189" i="15"/>
  <c r="O189" i="15"/>
  <c r="N189" i="15"/>
  <c r="M189" i="15"/>
  <c r="L189" i="15"/>
  <c r="K189" i="15"/>
  <c r="U188" i="15"/>
  <c r="T188" i="15"/>
  <c r="S188" i="15"/>
  <c r="R188" i="15"/>
  <c r="Q188" i="15"/>
  <c r="P188" i="15"/>
  <c r="O188" i="15"/>
  <c r="N188" i="15"/>
  <c r="M188" i="15"/>
  <c r="L188" i="15"/>
  <c r="K188" i="15"/>
  <c r="U187" i="15"/>
  <c r="T187" i="15"/>
  <c r="S187" i="15"/>
  <c r="R187" i="15"/>
  <c r="Q187" i="15"/>
  <c r="P187" i="15"/>
  <c r="O187" i="15"/>
  <c r="N187" i="15"/>
  <c r="M187" i="15"/>
  <c r="L187" i="15"/>
  <c r="K187" i="15"/>
  <c r="U186" i="15"/>
  <c r="T186" i="15"/>
  <c r="S186" i="15"/>
  <c r="R186" i="15"/>
  <c r="Q186" i="15"/>
  <c r="P186" i="15"/>
  <c r="O186" i="15"/>
  <c r="N186" i="15"/>
  <c r="M186" i="15"/>
  <c r="L186" i="15"/>
  <c r="K186" i="15"/>
  <c r="U185" i="15"/>
  <c r="T185" i="15"/>
  <c r="S185" i="15"/>
  <c r="R185" i="15"/>
  <c r="Q185" i="15"/>
  <c r="P185" i="15"/>
  <c r="O185" i="15"/>
  <c r="N185" i="15"/>
  <c r="M185" i="15"/>
  <c r="L185" i="15"/>
  <c r="K185" i="15"/>
  <c r="U184" i="15"/>
  <c r="T184" i="15"/>
  <c r="S184" i="15"/>
  <c r="R184" i="15"/>
  <c r="Q184" i="15"/>
  <c r="P184" i="15"/>
  <c r="O184" i="15"/>
  <c r="N184" i="15"/>
  <c r="M184" i="15"/>
  <c r="L184" i="15"/>
  <c r="K184" i="15"/>
  <c r="U183" i="15"/>
  <c r="T183" i="15"/>
  <c r="S183" i="15"/>
  <c r="R183" i="15"/>
  <c r="Q183" i="15"/>
  <c r="P183" i="15"/>
  <c r="O183" i="15"/>
  <c r="N183" i="15"/>
  <c r="M183" i="15"/>
  <c r="L183" i="15"/>
  <c r="K183" i="15"/>
  <c r="U182" i="15"/>
  <c r="T182" i="15"/>
  <c r="S182" i="15"/>
  <c r="R182" i="15"/>
  <c r="Q182" i="15"/>
  <c r="P182" i="15"/>
  <c r="O182" i="15"/>
  <c r="N182" i="15"/>
  <c r="M182" i="15"/>
  <c r="L182" i="15"/>
  <c r="K182" i="15"/>
  <c r="U181" i="15"/>
  <c r="T181" i="15"/>
  <c r="S181" i="15"/>
  <c r="R181" i="15"/>
  <c r="Q181" i="15"/>
  <c r="P181" i="15"/>
  <c r="O181" i="15"/>
  <c r="N181" i="15"/>
  <c r="M181" i="15"/>
  <c r="L181" i="15"/>
  <c r="K181" i="15"/>
  <c r="U180" i="15"/>
  <c r="T180" i="15"/>
  <c r="S180" i="15"/>
  <c r="R180" i="15"/>
  <c r="Q180" i="15"/>
  <c r="P180" i="15"/>
  <c r="O180" i="15"/>
  <c r="N180" i="15"/>
  <c r="M180" i="15"/>
  <c r="L180" i="15"/>
  <c r="K180" i="15"/>
  <c r="U179" i="15"/>
  <c r="T179" i="15"/>
  <c r="S179" i="15"/>
  <c r="R179" i="15"/>
  <c r="Q179" i="15"/>
  <c r="P179" i="15"/>
  <c r="O179" i="15"/>
  <c r="N179" i="15"/>
  <c r="M179" i="15"/>
  <c r="L179" i="15"/>
  <c r="K179" i="15"/>
  <c r="U178" i="15"/>
  <c r="T178" i="15"/>
  <c r="S178" i="15"/>
  <c r="R178" i="15"/>
  <c r="Q178" i="15"/>
  <c r="P178" i="15"/>
  <c r="O178" i="15"/>
  <c r="N178" i="15"/>
  <c r="M178" i="15"/>
  <c r="L178" i="15"/>
  <c r="K178" i="15"/>
  <c r="U177" i="15"/>
  <c r="T177" i="15"/>
  <c r="S177" i="15"/>
  <c r="R177" i="15"/>
  <c r="Q177" i="15"/>
  <c r="P177" i="15"/>
  <c r="O177" i="15"/>
  <c r="N177" i="15"/>
  <c r="M177" i="15"/>
  <c r="L177" i="15"/>
  <c r="K177" i="15"/>
  <c r="U176" i="15"/>
  <c r="T176" i="15"/>
  <c r="S176" i="15"/>
  <c r="R176" i="15"/>
  <c r="Q176" i="15"/>
  <c r="P176" i="15"/>
  <c r="O176" i="15"/>
  <c r="N176" i="15"/>
  <c r="M176" i="15"/>
  <c r="L176" i="15"/>
  <c r="K176" i="15"/>
  <c r="U175" i="15"/>
  <c r="T175" i="15"/>
  <c r="S175" i="15"/>
  <c r="R175" i="15"/>
  <c r="Q175" i="15"/>
  <c r="P175" i="15"/>
  <c r="O175" i="15"/>
  <c r="N175" i="15"/>
  <c r="M175" i="15"/>
  <c r="L175" i="15"/>
  <c r="K175" i="15"/>
  <c r="U174" i="15"/>
  <c r="T174" i="15"/>
  <c r="S174" i="15"/>
  <c r="R174" i="15"/>
  <c r="Q174" i="15"/>
  <c r="P174" i="15"/>
  <c r="O174" i="15"/>
  <c r="N174" i="15"/>
  <c r="M174" i="15"/>
  <c r="L174" i="15"/>
  <c r="K174" i="15"/>
  <c r="U173" i="15"/>
  <c r="T173" i="15"/>
  <c r="S173" i="15"/>
  <c r="R173" i="15"/>
  <c r="Q173" i="15"/>
  <c r="P173" i="15"/>
  <c r="O173" i="15"/>
  <c r="N173" i="15"/>
  <c r="M173" i="15"/>
  <c r="L173" i="15"/>
  <c r="K173" i="15"/>
  <c r="U172" i="15"/>
  <c r="T172" i="15"/>
  <c r="S172" i="15"/>
  <c r="R172" i="15"/>
  <c r="Q172" i="15"/>
  <c r="P172" i="15"/>
  <c r="O172" i="15"/>
  <c r="N172" i="15"/>
  <c r="M172" i="15"/>
  <c r="L172" i="15"/>
  <c r="K172" i="15"/>
  <c r="U171" i="15"/>
  <c r="T171" i="15"/>
  <c r="S171" i="15"/>
  <c r="R171" i="15"/>
  <c r="Q171" i="15"/>
  <c r="P171" i="15"/>
  <c r="O171" i="15"/>
  <c r="N171" i="15"/>
  <c r="M171" i="15"/>
  <c r="L171" i="15"/>
  <c r="K171" i="15"/>
  <c r="U170" i="15"/>
  <c r="T170" i="15"/>
  <c r="S170" i="15"/>
  <c r="R170" i="15"/>
  <c r="Q170" i="15"/>
  <c r="P170" i="15"/>
  <c r="O170" i="15"/>
  <c r="N170" i="15"/>
  <c r="M170" i="15"/>
  <c r="L170" i="15"/>
  <c r="K170" i="15"/>
  <c r="U169" i="15"/>
  <c r="T169" i="15"/>
  <c r="S169" i="15"/>
  <c r="R169" i="15"/>
  <c r="Q169" i="15"/>
  <c r="P169" i="15"/>
  <c r="O169" i="15"/>
  <c r="N169" i="15"/>
  <c r="M169" i="15"/>
  <c r="L169" i="15"/>
  <c r="K169" i="15"/>
  <c r="U168" i="15"/>
  <c r="T168" i="15"/>
  <c r="S168" i="15"/>
  <c r="R168" i="15"/>
  <c r="Q168" i="15"/>
  <c r="P168" i="15"/>
  <c r="O168" i="15"/>
  <c r="N168" i="15"/>
  <c r="M168" i="15"/>
  <c r="L168" i="15"/>
  <c r="K168" i="15"/>
  <c r="U167" i="15"/>
  <c r="T167" i="15"/>
  <c r="S167" i="15"/>
  <c r="R167" i="15"/>
  <c r="Q167" i="15"/>
  <c r="P167" i="15"/>
  <c r="O167" i="15"/>
  <c r="N167" i="15"/>
  <c r="M167" i="15"/>
  <c r="L167" i="15"/>
  <c r="K167" i="15"/>
  <c r="U166" i="15"/>
  <c r="T166" i="15"/>
  <c r="S166" i="15"/>
  <c r="R166" i="15"/>
  <c r="Q166" i="15"/>
  <c r="P166" i="15"/>
  <c r="O166" i="15"/>
  <c r="N166" i="15"/>
  <c r="M166" i="15"/>
  <c r="L166" i="15"/>
  <c r="K166" i="15"/>
  <c r="U165" i="15"/>
  <c r="T165" i="15"/>
  <c r="S165" i="15"/>
  <c r="R165" i="15"/>
  <c r="Q165" i="15"/>
  <c r="P165" i="15"/>
  <c r="O165" i="15"/>
  <c r="N165" i="15"/>
  <c r="M165" i="15"/>
  <c r="L165" i="15"/>
  <c r="K165" i="15"/>
  <c r="U164" i="15"/>
  <c r="T164" i="15"/>
  <c r="S164" i="15"/>
  <c r="R164" i="15"/>
  <c r="Q164" i="15"/>
  <c r="P164" i="15"/>
  <c r="O164" i="15"/>
  <c r="N164" i="15"/>
  <c r="M164" i="15"/>
  <c r="L164" i="15"/>
  <c r="K164" i="15"/>
  <c r="U163" i="15"/>
  <c r="T163" i="15"/>
  <c r="S163" i="15"/>
  <c r="R163" i="15"/>
  <c r="Q163" i="15"/>
  <c r="P163" i="15"/>
  <c r="O163" i="15"/>
  <c r="N163" i="15"/>
  <c r="M163" i="15"/>
  <c r="L163" i="15"/>
  <c r="K163" i="15"/>
  <c r="U162" i="15"/>
  <c r="T162" i="15"/>
  <c r="S162" i="15"/>
  <c r="R162" i="15"/>
  <c r="Q162" i="15"/>
  <c r="P162" i="15"/>
  <c r="O162" i="15"/>
  <c r="N162" i="15"/>
  <c r="M162" i="15"/>
  <c r="L162" i="15"/>
  <c r="K162" i="15"/>
  <c r="U161" i="15"/>
  <c r="T161" i="15"/>
  <c r="S161" i="15"/>
  <c r="R161" i="15"/>
  <c r="Q161" i="15"/>
  <c r="P161" i="15"/>
  <c r="O161" i="15"/>
  <c r="N161" i="15"/>
  <c r="M161" i="15"/>
  <c r="L161" i="15"/>
  <c r="K161" i="15"/>
  <c r="U160" i="15"/>
  <c r="T160" i="15"/>
  <c r="S160" i="15"/>
  <c r="R160" i="15"/>
  <c r="Q160" i="15"/>
  <c r="P160" i="15"/>
  <c r="O160" i="15"/>
  <c r="N160" i="15"/>
  <c r="M160" i="15"/>
  <c r="L160" i="15"/>
  <c r="K160" i="15"/>
  <c r="U159" i="15"/>
  <c r="T159" i="15"/>
  <c r="S159" i="15"/>
  <c r="R159" i="15"/>
  <c r="Q159" i="15"/>
  <c r="P159" i="15"/>
  <c r="O159" i="15"/>
  <c r="N159" i="15"/>
  <c r="M159" i="15"/>
  <c r="L159" i="15"/>
  <c r="K159" i="15"/>
  <c r="U158" i="15"/>
  <c r="T158" i="15"/>
  <c r="S158" i="15"/>
  <c r="R158" i="15"/>
  <c r="Q158" i="15"/>
  <c r="P158" i="15"/>
  <c r="O158" i="15"/>
  <c r="N158" i="15"/>
  <c r="M158" i="15"/>
  <c r="L158" i="15"/>
  <c r="K158" i="15"/>
  <c r="U157" i="15"/>
  <c r="T157" i="15"/>
  <c r="S157" i="15"/>
  <c r="R157" i="15"/>
  <c r="Q157" i="15"/>
  <c r="P157" i="15"/>
  <c r="O157" i="15"/>
  <c r="N157" i="15"/>
  <c r="M157" i="15"/>
  <c r="L157" i="15"/>
  <c r="K157" i="15"/>
  <c r="U156" i="15"/>
  <c r="T156" i="15"/>
  <c r="S156" i="15"/>
  <c r="R156" i="15"/>
  <c r="Q156" i="15"/>
  <c r="P156" i="15"/>
  <c r="O156" i="15"/>
  <c r="N156" i="15"/>
  <c r="M156" i="15"/>
  <c r="L156" i="15"/>
  <c r="K156" i="15"/>
  <c r="U155" i="15"/>
  <c r="T155" i="15"/>
  <c r="S155" i="15"/>
  <c r="R155" i="15"/>
  <c r="Q155" i="15"/>
  <c r="P155" i="15"/>
  <c r="O155" i="15"/>
  <c r="N155" i="15"/>
  <c r="M155" i="15"/>
  <c r="L155" i="15"/>
  <c r="K155" i="15"/>
  <c r="U154" i="15"/>
  <c r="T154" i="15"/>
  <c r="S154" i="15"/>
  <c r="R154" i="15"/>
  <c r="Q154" i="15"/>
  <c r="P154" i="15"/>
  <c r="O154" i="15"/>
  <c r="N154" i="15"/>
  <c r="M154" i="15"/>
  <c r="L154" i="15"/>
  <c r="K154" i="15"/>
  <c r="U153" i="15"/>
  <c r="T153" i="15"/>
  <c r="S153" i="15"/>
  <c r="R153" i="15"/>
  <c r="Q153" i="15"/>
  <c r="P153" i="15"/>
  <c r="O153" i="15"/>
  <c r="N153" i="15"/>
  <c r="M153" i="15"/>
  <c r="L153" i="15"/>
  <c r="K153" i="15"/>
  <c r="U152" i="15"/>
  <c r="T152" i="15"/>
  <c r="S152" i="15"/>
  <c r="R152" i="15"/>
  <c r="Q152" i="15"/>
  <c r="P152" i="15"/>
  <c r="O152" i="15"/>
  <c r="N152" i="15"/>
  <c r="M152" i="15"/>
  <c r="L152" i="15"/>
  <c r="K152" i="15"/>
  <c r="U151" i="15"/>
  <c r="T151" i="15"/>
  <c r="S151" i="15"/>
  <c r="R151" i="15"/>
  <c r="Q151" i="15"/>
  <c r="P151" i="15"/>
  <c r="O151" i="15"/>
  <c r="N151" i="15"/>
  <c r="M151" i="15"/>
  <c r="L151" i="15"/>
  <c r="K151" i="15"/>
  <c r="U150" i="15"/>
  <c r="T150" i="15"/>
  <c r="S150" i="15"/>
  <c r="R150" i="15"/>
  <c r="Q150" i="15"/>
  <c r="P150" i="15"/>
  <c r="O150" i="15"/>
  <c r="N150" i="15"/>
  <c r="M150" i="15"/>
  <c r="L150" i="15"/>
  <c r="K150" i="15"/>
  <c r="U149" i="15"/>
  <c r="T149" i="15"/>
  <c r="S149" i="15"/>
  <c r="R149" i="15"/>
  <c r="Q149" i="15"/>
  <c r="P149" i="15"/>
  <c r="O149" i="15"/>
  <c r="N149" i="15"/>
  <c r="M149" i="15"/>
  <c r="L149" i="15"/>
  <c r="K149" i="15"/>
  <c r="U148" i="15"/>
  <c r="T148" i="15"/>
  <c r="S148" i="15"/>
  <c r="R148" i="15"/>
  <c r="Q148" i="15"/>
  <c r="P148" i="15"/>
  <c r="O148" i="15"/>
  <c r="N148" i="15"/>
  <c r="M148" i="15"/>
  <c r="L148" i="15"/>
  <c r="K148" i="15"/>
  <c r="U147" i="15"/>
  <c r="T147" i="15"/>
  <c r="S147" i="15"/>
  <c r="R147" i="15"/>
  <c r="Q147" i="15"/>
  <c r="P147" i="15"/>
  <c r="O147" i="15"/>
  <c r="N147" i="15"/>
  <c r="M147" i="15"/>
  <c r="L147" i="15"/>
  <c r="K147" i="15"/>
  <c r="U146" i="15"/>
  <c r="T146" i="15"/>
  <c r="S146" i="15"/>
  <c r="R146" i="15"/>
  <c r="Q146" i="15"/>
  <c r="P146" i="15"/>
  <c r="O146" i="15"/>
  <c r="N146" i="15"/>
  <c r="M146" i="15"/>
  <c r="L146" i="15"/>
  <c r="K146" i="15"/>
  <c r="U145" i="15"/>
  <c r="T145" i="15"/>
  <c r="S145" i="15"/>
  <c r="R145" i="15"/>
  <c r="Q145" i="15"/>
  <c r="P145" i="15"/>
  <c r="O145" i="15"/>
  <c r="N145" i="15"/>
  <c r="M145" i="15"/>
  <c r="L145" i="15"/>
  <c r="K145" i="15"/>
  <c r="U144" i="15"/>
  <c r="T144" i="15"/>
  <c r="S144" i="15"/>
  <c r="R144" i="15"/>
  <c r="Q144" i="15"/>
  <c r="P144" i="15"/>
  <c r="O144" i="15"/>
  <c r="N144" i="15"/>
  <c r="M144" i="15"/>
  <c r="L144" i="15"/>
  <c r="K144" i="15"/>
  <c r="U143" i="15"/>
  <c r="T143" i="15"/>
  <c r="S143" i="15"/>
  <c r="R143" i="15"/>
  <c r="Q143" i="15"/>
  <c r="P143" i="15"/>
  <c r="O143" i="15"/>
  <c r="N143" i="15"/>
  <c r="M143" i="15"/>
  <c r="L143" i="15"/>
  <c r="K143" i="15"/>
  <c r="U142" i="15"/>
  <c r="T142" i="15"/>
  <c r="S142" i="15"/>
  <c r="R142" i="15"/>
  <c r="Q142" i="15"/>
  <c r="P142" i="15"/>
  <c r="O142" i="15"/>
  <c r="N142" i="15"/>
  <c r="M142" i="15"/>
  <c r="L142" i="15"/>
  <c r="K142" i="15"/>
  <c r="U141" i="15"/>
  <c r="T141" i="15"/>
  <c r="S141" i="15"/>
  <c r="R141" i="15"/>
  <c r="Q141" i="15"/>
  <c r="P141" i="15"/>
  <c r="O141" i="15"/>
  <c r="N141" i="15"/>
  <c r="M141" i="15"/>
  <c r="L141" i="15"/>
  <c r="K141" i="15"/>
  <c r="U140" i="15"/>
  <c r="T140" i="15"/>
  <c r="S140" i="15"/>
  <c r="R140" i="15"/>
  <c r="Q140" i="15"/>
  <c r="P140" i="15"/>
  <c r="O140" i="15"/>
  <c r="N140" i="15"/>
  <c r="M140" i="15"/>
  <c r="L140" i="15"/>
  <c r="K140" i="15"/>
  <c r="U139" i="15"/>
  <c r="T139" i="15"/>
  <c r="S139" i="15"/>
  <c r="R139" i="15"/>
  <c r="Q139" i="15"/>
  <c r="P139" i="15"/>
  <c r="O139" i="15"/>
  <c r="N139" i="15"/>
  <c r="M139" i="15"/>
  <c r="L139" i="15"/>
  <c r="K139" i="15"/>
  <c r="U138" i="15"/>
  <c r="T138" i="15"/>
  <c r="S138" i="15"/>
  <c r="R138" i="15"/>
  <c r="Q138" i="15"/>
  <c r="P138" i="15"/>
  <c r="O138" i="15"/>
  <c r="N138" i="15"/>
  <c r="M138" i="15"/>
  <c r="L138" i="15"/>
  <c r="K138" i="15"/>
  <c r="U137" i="15"/>
  <c r="T137" i="15"/>
  <c r="S137" i="15"/>
  <c r="R137" i="15"/>
  <c r="Q137" i="15"/>
  <c r="P137" i="15"/>
  <c r="O137" i="15"/>
  <c r="N137" i="15"/>
  <c r="M137" i="15"/>
  <c r="L137" i="15"/>
  <c r="K137" i="15"/>
  <c r="U136" i="15"/>
  <c r="T136" i="15"/>
  <c r="S136" i="15"/>
  <c r="R136" i="15"/>
  <c r="Q136" i="15"/>
  <c r="P136" i="15"/>
  <c r="O136" i="15"/>
  <c r="N136" i="15"/>
  <c r="M136" i="15"/>
  <c r="L136" i="15"/>
  <c r="K136" i="15"/>
  <c r="U135" i="15"/>
  <c r="T135" i="15"/>
  <c r="S135" i="15"/>
  <c r="R135" i="15"/>
  <c r="Q135" i="15"/>
  <c r="P135" i="15"/>
  <c r="O135" i="15"/>
  <c r="N135" i="15"/>
  <c r="M135" i="15"/>
  <c r="L135" i="15"/>
  <c r="K135" i="15"/>
  <c r="U134" i="15"/>
  <c r="T134" i="15"/>
  <c r="S134" i="15"/>
  <c r="R134" i="15"/>
  <c r="Q134" i="15"/>
  <c r="P134" i="15"/>
  <c r="O134" i="15"/>
  <c r="N134" i="15"/>
  <c r="M134" i="15"/>
  <c r="L134" i="15"/>
  <c r="K134" i="15"/>
  <c r="U133" i="15"/>
  <c r="T133" i="15"/>
  <c r="S133" i="15"/>
  <c r="R133" i="15"/>
  <c r="Q133" i="15"/>
  <c r="P133" i="15"/>
  <c r="O133" i="15"/>
  <c r="N133" i="15"/>
  <c r="M133" i="15"/>
  <c r="L133" i="15"/>
  <c r="K133" i="15"/>
  <c r="U132" i="15"/>
  <c r="T132" i="15"/>
  <c r="S132" i="15"/>
  <c r="R132" i="15"/>
  <c r="Q132" i="15"/>
  <c r="P132" i="15"/>
  <c r="O132" i="15"/>
  <c r="N132" i="15"/>
  <c r="M132" i="15"/>
  <c r="L132" i="15"/>
  <c r="K132" i="15"/>
  <c r="U131" i="15"/>
  <c r="T131" i="15"/>
  <c r="S131" i="15"/>
  <c r="R131" i="15"/>
  <c r="Q131" i="15"/>
  <c r="P131" i="15"/>
  <c r="O131" i="15"/>
  <c r="N131" i="15"/>
  <c r="M131" i="15"/>
  <c r="L131" i="15"/>
  <c r="K131" i="15"/>
  <c r="U130" i="15"/>
  <c r="T130" i="15"/>
  <c r="S130" i="15"/>
  <c r="R130" i="15"/>
  <c r="Q130" i="15"/>
  <c r="P130" i="15"/>
  <c r="O130" i="15"/>
  <c r="N130" i="15"/>
  <c r="M130" i="15"/>
  <c r="L130" i="15"/>
  <c r="K130" i="15"/>
  <c r="U129" i="15"/>
  <c r="T129" i="15"/>
  <c r="S129" i="15"/>
  <c r="R129" i="15"/>
  <c r="Q129" i="15"/>
  <c r="P129" i="15"/>
  <c r="O129" i="15"/>
  <c r="N129" i="15"/>
  <c r="M129" i="15"/>
  <c r="L129" i="15"/>
  <c r="K129" i="15"/>
  <c r="U128" i="15"/>
  <c r="T128" i="15"/>
  <c r="S128" i="15"/>
  <c r="R128" i="15"/>
  <c r="Q128" i="15"/>
  <c r="P128" i="15"/>
  <c r="O128" i="15"/>
  <c r="N128" i="15"/>
  <c r="M128" i="15"/>
  <c r="L128" i="15"/>
  <c r="K128" i="15"/>
  <c r="U127" i="15"/>
  <c r="T127" i="15"/>
  <c r="S127" i="15"/>
  <c r="R127" i="15"/>
  <c r="Q127" i="15"/>
  <c r="P127" i="15"/>
  <c r="O127" i="15"/>
  <c r="N127" i="15"/>
  <c r="M127" i="15"/>
  <c r="L127" i="15"/>
  <c r="K127" i="15"/>
  <c r="U126" i="15"/>
  <c r="T126" i="15"/>
  <c r="S126" i="15"/>
  <c r="R126" i="15"/>
  <c r="Q126" i="15"/>
  <c r="P126" i="15"/>
  <c r="O126" i="15"/>
  <c r="N126" i="15"/>
  <c r="M126" i="15"/>
  <c r="L126" i="15"/>
  <c r="K126" i="15"/>
  <c r="U125" i="15"/>
  <c r="T125" i="15"/>
  <c r="S125" i="15"/>
  <c r="R125" i="15"/>
  <c r="Q125" i="15"/>
  <c r="P125" i="15"/>
  <c r="O125" i="15"/>
  <c r="N125" i="15"/>
  <c r="M125" i="15"/>
  <c r="L125" i="15"/>
  <c r="K125" i="15"/>
  <c r="U124" i="15"/>
  <c r="T124" i="15"/>
  <c r="S124" i="15"/>
  <c r="R124" i="15"/>
  <c r="Q124" i="15"/>
  <c r="P124" i="15"/>
  <c r="O124" i="15"/>
  <c r="N124" i="15"/>
  <c r="M124" i="15"/>
  <c r="L124" i="15"/>
  <c r="K124" i="15"/>
  <c r="U123" i="15"/>
  <c r="T123" i="15"/>
  <c r="S123" i="15"/>
  <c r="R123" i="15"/>
  <c r="Q123" i="15"/>
  <c r="P123" i="15"/>
  <c r="O123" i="15"/>
  <c r="N123" i="15"/>
  <c r="M123" i="15"/>
  <c r="L123" i="15"/>
  <c r="K123" i="15"/>
  <c r="U122" i="15"/>
  <c r="T122" i="15"/>
  <c r="S122" i="15"/>
  <c r="R122" i="15"/>
  <c r="Q122" i="15"/>
  <c r="P122" i="15"/>
  <c r="O122" i="15"/>
  <c r="N122" i="15"/>
  <c r="M122" i="15"/>
  <c r="L122" i="15"/>
  <c r="K122" i="15"/>
  <c r="U121" i="15"/>
  <c r="T121" i="15"/>
  <c r="S121" i="15"/>
  <c r="R121" i="15"/>
  <c r="Q121" i="15"/>
  <c r="P121" i="15"/>
  <c r="O121" i="15"/>
  <c r="N121" i="15"/>
  <c r="M121" i="15"/>
  <c r="L121" i="15"/>
  <c r="K121" i="15"/>
  <c r="U120" i="15"/>
  <c r="T120" i="15"/>
  <c r="S120" i="15"/>
  <c r="R120" i="15"/>
  <c r="Q120" i="15"/>
  <c r="P120" i="15"/>
  <c r="O120" i="15"/>
  <c r="N120" i="15"/>
  <c r="M120" i="15"/>
  <c r="L120" i="15"/>
  <c r="K120" i="15"/>
  <c r="U119" i="15"/>
  <c r="T119" i="15"/>
  <c r="S119" i="15"/>
  <c r="R119" i="15"/>
  <c r="Q119" i="15"/>
  <c r="P119" i="15"/>
  <c r="O119" i="15"/>
  <c r="N119" i="15"/>
  <c r="M119" i="15"/>
  <c r="L119" i="15"/>
  <c r="K119" i="15"/>
  <c r="U118" i="15"/>
  <c r="T118" i="15"/>
  <c r="S118" i="15"/>
  <c r="R118" i="15"/>
  <c r="Q118" i="15"/>
  <c r="P118" i="15"/>
  <c r="O118" i="15"/>
  <c r="N118" i="15"/>
  <c r="M118" i="15"/>
  <c r="L118" i="15"/>
  <c r="K118" i="15"/>
  <c r="U117" i="15"/>
  <c r="T117" i="15"/>
  <c r="S117" i="15"/>
  <c r="R117" i="15"/>
  <c r="Q117" i="15"/>
  <c r="P117" i="15"/>
  <c r="O117" i="15"/>
  <c r="N117" i="15"/>
  <c r="M117" i="15"/>
  <c r="L117" i="15"/>
  <c r="K117" i="15"/>
  <c r="U116" i="15"/>
  <c r="T116" i="15"/>
  <c r="S116" i="15"/>
  <c r="R116" i="15"/>
  <c r="Q116" i="15"/>
  <c r="P116" i="15"/>
  <c r="O116" i="15"/>
  <c r="N116" i="15"/>
  <c r="M116" i="15"/>
  <c r="L116" i="15"/>
  <c r="K116" i="15"/>
  <c r="U115" i="15"/>
  <c r="T115" i="15"/>
  <c r="S115" i="15"/>
  <c r="R115" i="15"/>
  <c r="Q115" i="15"/>
  <c r="P115" i="15"/>
  <c r="O115" i="15"/>
  <c r="N115" i="15"/>
  <c r="M115" i="15"/>
  <c r="L115" i="15"/>
  <c r="K115" i="15"/>
  <c r="U114" i="15"/>
  <c r="T114" i="15"/>
  <c r="S114" i="15"/>
  <c r="R114" i="15"/>
  <c r="Q114" i="15"/>
  <c r="P114" i="15"/>
  <c r="O114" i="15"/>
  <c r="N114" i="15"/>
  <c r="M114" i="15"/>
  <c r="L114" i="15"/>
  <c r="K114" i="15"/>
  <c r="U113" i="15"/>
  <c r="T113" i="15"/>
  <c r="S113" i="15"/>
  <c r="R113" i="15"/>
  <c r="Q113" i="15"/>
  <c r="P113" i="15"/>
  <c r="O113" i="15"/>
  <c r="N113" i="15"/>
  <c r="M113" i="15"/>
  <c r="L113" i="15"/>
  <c r="K113" i="15"/>
  <c r="U112" i="15"/>
  <c r="T112" i="15"/>
  <c r="S112" i="15"/>
  <c r="R112" i="15"/>
  <c r="Q112" i="15"/>
  <c r="P112" i="15"/>
  <c r="O112" i="15"/>
  <c r="N112" i="15"/>
  <c r="M112" i="15"/>
  <c r="L112" i="15"/>
  <c r="K112" i="15"/>
  <c r="U111" i="15"/>
  <c r="T111" i="15"/>
  <c r="S111" i="15"/>
  <c r="R111" i="15"/>
  <c r="Q111" i="15"/>
  <c r="P111" i="15"/>
  <c r="O111" i="15"/>
  <c r="N111" i="15"/>
  <c r="M111" i="15"/>
  <c r="L111" i="15"/>
  <c r="K111" i="15"/>
  <c r="U110" i="15"/>
  <c r="T110" i="15"/>
  <c r="S110" i="15"/>
  <c r="R110" i="15"/>
  <c r="Q110" i="15"/>
  <c r="P110" i="15"/>
  <c r="O110" i="15"/>
  <c r="N110" i="15"/>
  <c r="M110" i="15"/>
  <c r="L110" i="15"/>
  <c r="K110" i="15"/>
  <c r="U109" i="15"/>
  <c r="T109" i="15"/>
  <c r="S109" i="15"/>
  <c r="R109" i="15"/>
  <c r="Q109" i="15"/>
  <c r="P109" i="15"/>
  <c r="O109" i="15"/>
  <c r="N109" i="15"/>
  <c r="M109" i="15"/>
  <c r="L109" i="15"/>
  <c r="K109" i="15"/>
  <c r="U108" i="15"/>
  <c r="T108" i="15"/>
  <c r="S108" i="15"/>
  <c r="R108" i="15"/>
  <c r="Q108" i="15"/>
  <c r="P108" i="15"/>
  <c r="O108" i="15"/>
  <c r="N108" i="15"/>
  <c r="M108" i="15"/>
  <c r="L108" i="15"/>
  <c r="K108" i="15"/>
  <c r="U107" i="15"/>
  <c r="T107" i="15"/>
  <c r="S107" i="15"/>
  <c r="R107" i="15"/>
  <c r="Q107" i="15"/>
  <c r="P107" i="15"/>
  <c r="O107" i="15"/>
  <c r="N107" i="15"/>
  <c r="M107" i="15"/>
  <c r="L107" i="15"/>
  <c r="K107" i="15"/>
  <c r="U106" i="15"/>
  <c r="T106" i="15"/>
  <c r="S106" i="15"/>
  <c r="R106" i="15"/>
  <c r="Q106" i="15"/>
  <c r="P106" i="15"/>
  <c r="O106" i="15"/>
  <c r="N106" i="15"/>
  <c r="M106" i="15"/>
  <c r="L106" i="15"/>
  <c r="K106" i="15"/>
  <c r="U105" i="15"/>
  <c r="T105" i="15"/>
  <c r="S105" i="15"/>
  <c r="R105" i="15"/>
  <c r="Q105" i="15"/>
  <c r="P105" i="15"/>
  <c r="O105" i="15"/>
  <c r="N105" i="15"/>
  <c r="M105" i="15"/>
  <c r="L105" i="15"/>
  <c r="K105" i="15"/>
  <c r="U104" i="15"/>
  <c r="T104" i="15"/>
  <c r="S104" i="15"/>
  <c r="R104" i="15"/>
  <c r="Q104" i="15"/>
  <c r="P104" i="15"/>
  <c r="O104" i="15"/>
  <c r="N104" i="15"/>
  <c r="M104" i="15"/>
  <c r="L104" i="15"/>
  <c r="K104" i="15"/>
  <c r="U103" i="15"/>
  <c r="T103" i="15"/>
  <c r="S103" i="15"/>
  <c r="R103" i="15"/>
  <c r="Q103" i="15"/>
  <c r="P103" i="15"/>
  <c r="O103" i="15"/>
  <c r="N103" i="15"/>
  <c r="M103" i="15"/>
  <c r="L103" i="15"/>
  <c r="K103" i="15"/>
  <c r="U102" i="15"/>
  <c r="T102" i="15"/>
  <c r="S102" i="15"/>
  <c r="R102" i="15"/>
  <c r="Q102" i="15"/>
  <c r="P102" i="15"/>
  <c r="O102" i="15"/>
  <c r="N102" i="15"/>
  <c r="M102" i="15"/>
  <c r="L102" i="15"/>
  <c r="G102" i="15" s="1"/>
  <c r="K102" i="15"/>
  <c r="U101" i="15"/>
  <c r="T101" i="15"/>
  <c r="S101" i="15"/>
  <c r="R101" i="15"/>
  <c r="Q101" i="15"/>
  <c r="P101" i="15"/>
  <c r="O101" i="15"/>
  <c r="N101" i="15"/>
  <c r="M101" i="15"/>
  <c r="L101" i="15"/>
  <c r="K101" i="15"/>
  <c r="U100" i="15"/>
  <c r="T100" i="15"/>
  <c r="S100" i="15"/>
  <c r="R100" i="15"/>
  <c r="Q100" i="15"/>
  <c r="P100" i="15"/>
  <c r="O100" i="15"/>
  <c r="N100" i="15"/>
  <c r="M100" i="15"/>
  <c r="L100" i="15"/>
  <c r="G100" i="15" s="1"/>
  <c r="K100" i="15"/>
  <c r="U99" i="15"/>
  <c r="T99" i="15"/>
  <c r="S99" i="15"/>
  <c r="R99" i="15"/>
  <c r="Q99" i="15"/>
  <c r="P99" i="15"/>
  <c r="O99" i="15"/>
  <c r="N99" i="15"/>
  <c r="M99" i="15"/>
  <c r="L99" i="15"/>
  <c r="K99" i="15"/>
  <c r="U98" i="15"/>
  <c r="T98" i="15"/>
  <c r="S98" i="15"/>
  <c r="R98" i="15"/>
  <c r="Q98" i="15"/>
  <c r="P98" i="15"/>
  <c r="O98" i="15"/>
  <c r="N98" i="15"/>
  <c r="M98" i="15"/>
  <c r="L98" i="15"/>
  <c r="G98" i="15" s="1"/>
  <c r="K98" i="15"/>
  <c r="U97" i="15"/>
  <c r="T97" i="15"/>
  <c r="S97" i="15"/>
  <c r="R97" i="15"/>
  <c r="Q97" i="15"/>
  <c r="P97" i="15"/>
  <c r="O97" i="15"/>
  <c r="N97" i="15"/>
  <c r="M97" i="15"/>
  <c r="L97" i="15"/>
  <c r="K97" i="15"/>
  <c r="U96" i="15"/>
  <c r="T96" i="15"/>
  <c r="S96" i="15"/>
  <c r="R96" i="15"/>
  <c r="Q96" i="15"/>
  <c r="P96" i="15"/>
  <c r="O96" i="15"/>
  <c r="N96" i="15"/>
  <c r="M96" i="15"/>
  <c r="L96" i="15"/>
  <c r="G96" i="15" s="1"/>
  <c r="K96" i="15"/>
  <c r="U95" i="15"/>
  <c r="T95" i="15"/>
  <c r="S95" i="15"/>
  <c r="R95" i="15"/>
  <c r="Q95" i="15"/>
  <c r="P95" i="15"/>
  <c r="O95" i="15"/>
  <c r="N95" i="15"/>
  <c r="M95" i="15"/>
  <c r="L95" i="15"/>
  <c r="K95" i="15"/>
  <c r="U94" i="15"/>
  <c r="T94" i="15"/>
  <c r="S94" i="15"/>
  <c r="R94" i="15"/>
  <c r="Q94" i="15"/>
  <c r="P94" i="15"/>
  <c r="O94" i="15"/>
  <c r="N94" i="15"/>
  <c r="M94" i="15"/>
  <c r="L94" i="15"/>
  <c r="G94" i="15" s="1"/>
  <c r="K94" i="15"/>
  <c r="U93" i="15"/>
  <c r="T93" i="15"/>
  <c r="S93" i="15"/>
  <c r="R93" i="15"/>
  <c r="Q93" i="15"/>
  <c r="P93" i="15"/>
  <c r="O93" i="15"/>
  <c r="N93" i="15"/>
  <c r="M93" i="15"/>
  <c r="L93" i="15"/>
  <c r="K93" i="15"/>
  <c r="U92" i="15"/>
  <c r="T92" i="15"/>
  <c r="S92" i="15"/>
  <c r="R92" i="15"/>
  <c r="Q92" i="15"/>
  <c r="P92" i="15"/>
  <c r="O92" i="15"/>
  <c r="N92" i="15"/>
  <c r="M92" i="15"/>
  <c r="L92" i="15"/>
  <c r="G92" i="15" s="1"/>
  <c r="K92" i="15"/>
  <c r="U91" i="15"/>
  <c r="T91" i="15"/>
  <c r="S91" i="15"/>
  <c r="R91" i="15"/>
  <c r="Q91" i="15"/>
  <c r="P91" i="15"/>
  <c r="O91" i="15"/>
  <c r="N91" i="15"/>
  <c r="M91" i="15"/>
  <c r="L91" i="15"/>
  <c r="K91" i="15"/>
  <c r="U90" i="15"/>
  <c r="T90" i="15"/>
  <c r="S90" i="15"/>
  <c r="R90" i="15"/>
  <c r="Q90" i="15"/>
  <c r="P90" i="15"/>
  <c r="O90" i="15"/>
  <c r="N90" i="15"/>
  <c r="M90" i="15"/>
  <c r="L90" i="15"/>
  <c r="G90" i="15" s="1"/>
  <c r="K90" i="15"/>
  <c r="U89" i="15"/>
  <c r="T89" i="15"/>
  <c r="S89" i="15"/>
  <c r="R89" i="15"/>
  <c r="Q89" i="15"/>
  <c r="P89" i="15"/>
  <c r="O89" i="15"/>
  <c r="N89" i="15"/>
  <c r="M89" i="15"/>
  <c r="L89" i="15"/>
  <c r="K89" i="15"/>
  <c r="U88" i="15"/>
  <c r="T88" i="15"/>
  <c r="S88" i="15"/>
  <c r="R88" i="15"/>
  <c r="Q88" i="15"/>
  <c r="P88" i="15"/>
  <c r="O88" i="15"/>
  <c r="N88" i="15"/>
  <c r="M88" i="15"/>
  <c r="L88" i="15"/>
  <c r="G88" i="15" s="1"/>
  <c r="K88" i="15"/>
  <c r="U87" i="15"/>
  <c r="T87" i="15"/>
  <c r="S87" i="15"/>
  <c r="R87" i="15"/>
  <c r="Q87" i="15"/>
  <c r="P87" i="15"/>
  <c r="O87" i="15"/>
  <c r="N87" i="15"/>
  <c r="M87" i="15"/>
  <c r="L87" i="15"/>
  <c r="K87" i="15"/>
  <c r="U86" i="15"/>
  <c r="T86" i="15"/>
  <c r="S86" i="15"/>
  <c r="R86" i="15"/>
  <c r="Q86" i="15"/>
  <c r="P86" i="15"/>
  <c r="O86" i="15"/>
  <c r="N86" i="15"/>
  <c r="M86" i="15"/>
  <c r="L86" i="15"/>
  <c r="G86" i="15" s="1"/>
  <c r="K86" i="15"/>
  <c r="U85" i="15"/>
  <c r="T85" i="15"/>
  <c r="S85" i="15"/>
  <c r="R85" i="15"/>
  <c r="Q85" i="15"/>
  <c r="P85" i="15"/>
  <c r="O85" i="15"/>
  <c r="N85" i="15"/>
  <c r="M85" i="15"/>
  <c r="L85" i="15"/>
  <c r="K85" i="15"/>
  <c r="U84" i="15"/>
  <c r="T84" i="15"/>
  <c r="S84" i="15"/>
  <c r="R84" i="15"/>
  <c r="Q84" i="15"/>
  <c r="P84" i="15"/>
  <c r="O84" i="15"/>
  <c r="N84" i="15"/>
  <c r="M84" i="15"/>
  <c r="L84" i="15"/>
  <c r="G84" i="15" s="1"/>
  <c r="K84" i="15"/>
  <c r="U83" i="15"/>
  <c r="T83" i="15"/>
  <c r="S83" i="15"/>
  <c r="R83" i="15"/>
  <c r="Q83" i="15"/>
  <c r="P83" i="15"/>
  <c r="O83" i="15"/>
  <c r="N83" i="15"/>
  <c r="M83" i="15"/>
  <c r="L83" i="15"/>
  <c r="K83" i="15"/>
  <c r="U82" i="15"/>
  <c r="T82" i="15"/>
  <c r="S82" i="15"/>
  <c r="R82" i="15"/>
  <c r="Q82" i="15"/>
  <c r="P82" i="15"/>
  <c r="O82" i="15"/>
  <c r="N82" i="15"/>
  <c r="M82" i="15"/>
  <c r="L82" i="15"/>
  <c r="G82" i="15" s="1"/>
  <c r="K82" i="15"/>
  <c r="U81" i="15"/>
  <c r="T81" i="15"/>
  <c r="S81" i="15"/>
  <c r="R81" i="15"/>
  <c r="Q81" i="15"/>
  <c r="P81" i="15"/>
  <c r="O81" i="15"/>
  <c r="N81" i="15"/>
  <c r="M81" i="15"/>
  <c r="L81" i="15"/>
  <c r="K81" i="15"/>
  <c r="U80" i="15"/>
  <c r="T80" i="15"/>
  <c r="S80" i="15"/>
  <c r="R80" i="15"/>
  <c r="Q80" i="15"/>
  <c r="P80" i="15"/>
  <c r="O80" i="15"/>
  <c r="N80" i="15"/>
  <c r="M80" i="15"/>
  <c r="L80" i="15"/>
  <c r="G80" i="15" s="1"/>
  <c r="K80" i="15"/>
  <c r="U79" i="15"/>
  <c r="T79" i="15"/>
  <c r="S79" i="15"/>
  <c r="R79" i="15"/>
  <c r="Q79" i="15"/>
  <c r="P79" i="15"/>
  <c r="O79" i="15"/>
  <c r="N79" i="15"/>
  <c r="M79" i="15"/>
  <c r="L79" i="15"/>
  <c r="K79" i="15"/>
  <c r="U78" i="15"/>
  <c r="T78" i="15"/>
  <c r="S78" i="15"/>
  <c r="R78" i="15"/>
  <c r="Q78" i="15"/>
  <c r="P78" i="15"/>
  <c r="O78" i="15"/>
  <c r="N78" i="15"/>
  <c r="M78" i="15"/>
  <c r="L78" i="15"/>
  <c r="G78" i="15" s="1"/>
  <c r="K78" i="15"/>
  <c r="U77" i="15"/>
  <c r="T77" i="15"/>
  <c r="S77" i="15"/>
  <c r="R77" i="15"/>
  <c r="Q77" i="15"/>
  <c r="P77" i="15"/>
  <c r="O77" i="15"/>
  <c r="N77" i="15"/>
  <c r="M77" i="15"/>
  <c r="L77" i="15"/>
  <c r="K77" i="15"/>
  <c r="U76" i="15"/>
  <c r="T76" i="15"/>
  <c r="S76" i="15"/>
  <c r="R76" i="15"/>
  <c r="Q76" i="15"/>
  <c r="P76" i="15"/>
  <c r="O76" i="15"/>
  <c r="N76" i="15"/>
  <c r="M76" i="15"/>
  <c r="L76" i="15"/>
  <c r="G76" i="15" s="1"/>
  <c r="K76" i="15"/>
  <c r="U75" i="15"/>
  <c r="T75" i="15"/>
  <c r="S75" i="15"/>
  <c r="R75" i="15"/>
  <c r="Q75" i="15"/>
  <c r="P75" i="15"/>
  <c r="O75" i="15"/>
  <c r="N75" i="15"/>
  <c r="M75" i="15"/>
  <c r="L75" i="15"/>
  <c r="K75" i="15"/>
  <c r="U74" i="15"/>
  <c r="T74" i="15"/>
  <c r="S74" i="15"/>
  <c r="R74" i="15"/>
  <c r="Q74" i="15"/>
  <c r="P74" i="15"/>
  <c r="O74" i="15"/>
  <c r="N74" i="15"/>
  <c r="M74" i="15"/>
  <c r="L74" i="15"/>
  <c r="G74" i="15" s="1"/>
  <c r="K74" i="15"/>
  <c r="U73" i="15"/>
  <c r="T73" i="15"/>
  <c r="S73" i="15"/>
  <c r="R73" i="15"/>
  <c r="Q73" i="15"/>
  <c r="P73" i="15"/>
  <c r="O73" i="15"/>
  <c r="N73" i="15"/>
  <c r="M73" i="15"/>
  <c r="L73" i="15"/>
  <c r="K73" i="15"/>
  <c r="U72" i="15"/>
  <c r="T72" i="15"/>
  <c r="S72" i="15"/>
  <c r="R72" i="15"/>
  <c r="Q72" i="15"/>
  <c r="P72" i="15"/>
  <c r="O72" i="15"/>
  <c r="N72" i="15"/>
  <c r="M72" i="15"/>
  <c r="L72" i="15"/>
  <c r="G72" i="15" s="1"/>
  <c r="K72" i="15"/>
  <c r="U71" i="15"/>
  <c r="T71" i="15"/>
  <c r="S71" i="15"/>
  <c r="R71" i="15"/>
  <c r="Q71" i="15"/>
  <c r="P71" i="15"/>
  <c r="O71" i="15"/>
  <c r="N71" i="15"/>
  <c r="M71" i="15"/>
  <c r="L71" i="15"/>
  <c r="K71" i="15"/>
  <c r="U70" i="15"/>
  <c r="T70" i="15"/>
  <c r="S70" i="15"/>
  <c r="R70" i="15"/>
  <c r="Q70" i="15"/>
  <c r="P70" i="15"/>
  <c r="O70" i="15"/>
  <c r="N70" i="15"/>
  <c r="M70" i="15"/>
  <c r="L70" i="15"/>
  <c r="G70" i="15" s="1"/>
  <c r="K70" i="15"/>
  <c r="U69" i="15"/>
  <c r="T69" i="15"/>
  <c r="S69" i="15"/>
  <c r="R69" i="15"/>
  <c r="Q69" i="15"/>
  <c r="P69" i="15"/>
  <c r="O69" i="15"/>
  <c r="N69" i="15"/>
  <c r="M69" i="15"/>
  <c r="L69" i="15"/>
  <c r="K69" i="15"/>
  <c r="U68" i="15"/>
  <c r="T68" i="15"/>
  <c r="S68" i="15"/>
  <c r="R68" i="15"/>
  <c r="Q68" i="15"/>
  <c r="P68" i="15"/>
  <c r="O68" i="15"/>
  <c r="N68" i="15"/>
  <c r="M68" i="15"/>
  <c r="L68" i="15"/>
  <c r="G68" i="15" s="1"/>
  <c r="K68" i="15"/>
  <c r="U67" i="15"/>
  <c r="T67" i="15"/>
  <c r="S67" i="15"/>
  <c r="R67" i="15"/>
  <c r="Q67" i="15"/>
  <c r="P67" i="15"/>
  <c r="O67" i="15"/>
  <c r="N67" i="15"/>
  <c r="M67" i="15"/>
  <c r="L67" i="15"/>
  <c r="K67" i="15"/>
  <c r="U66" i="15"/>
  <c r="T66" i="15"/>
  <c r="S66" i="15"/>
  <c r="R66" i="15"/>
  <c r="Q66" i="15"/>
  <c r="P66" i="15"/>
  <c r="O66" i="15"/>
  <c r="N66" i="15"/>
  <c r="M66" i="15"/>
  <c r="L66" i="15"/>
  <c r="G66" i="15" s="1"/>
  <c r="K66" i="15"/>
  <c r="U65" i="15"/>
  <c r="T65" i="15"/>
  <c r="S65" i="15"/>
  <c r="R65" i="15"/>
  <c r="Q65" i="15"/>
  <c r="P65" i="15"/>
  <c r="O65" i="15"/>
  <c r="N65" i="15"/>
  <c r="M65" i="15"/>
  <c r="L65" i="15"/>
  <c r="K65" i="15"/>
  <c r="U64" i="15"/>
  <c r="T64" i="15"/>
  <c r="S64" i="15"/>
  <c r="R64" i="15"/>
  <c r="Q64" i="15"/>
  <c r="P64" i="15"/>
  <c r="O64" i="15"/>
  <c r="N64" i="15"/>
  <c r="M64" i="15"/>
  <c r="L64" i="15"/>
  <c r="G64" i="15" s="1"/>
  <c r="K64" i="15"/>
  <c r="U63" i="15"/>
  <c r="T63" i="15"/>
  <c r="S63" i="15"/>
  <c r="R63" i="15"/>
  <c r="Q63" i="15"/>
  <c r="P63" i="15"/>
  <c r="O63" i="15"/>
  <c r="N63" i="15"/>
  <c r="M63" i="15"/>
  <c r="L63" i="15"/>
  <c r="K63" i="15"/>
  <c r="U62" i="15"/>
  <c r="T62" i="15"/>
  <c r="S62" i="15"/>
  <c r="R62" i="15"/>
  <c r="Q62" i="15"/>
  <c r="P62" i="15"/>
  <c r="O62" i="15"/>
  <c r="N62" i="15"/>
  <c r="M62" i="15"/>
  <c r="L62" i="15"/>
  <c r="G62" i="15" s="1"/>
  <c r="K62" i="15"/>
  <c r="U61" i="15"/>
  <c r="T61" i="15"/>
  <c r="S61" i="15"/>
  <c r="R61" i="15"/>
  <c r="Q61" i="15"/>
  <c r="P61" i="15"/>
  <c r="O61" i="15"/>
  <c r="N61" i="15"/>
  <c r="M61" i="15"/>
  <c r="L61" i="15"/>
  <c r="K61" i="15"/>
  <c r="U60" i="15"/>
  <c r="T60" i="15"/>
  <c r="S60" i="15"/>
  <c r="R60" i="15"/>
  <c r="Q60" i="15"/>
  <c r="P60" i="15"/>
  <c r="O60" i="15"/>
  <c r="N60" i="15"/>
  <c r="M60" i="15"/>
  <c r="L60" i="15"/>
  <c r="G60" i="15" s="1"/>
  <c r="K60" i="15"/>
  <c r="U59" i="15"/>
  <c r="T59" i="15"/>
  <c r="S59" i="15"/>
  <c r="R59" i="15"/>
  <c r="Q59" i="15"/>
  <c r="P59" i="15"/>
  <c r="O59" i="15"/>
  <c r="N59" i="15"/>
  <c r="M59" i="15"/>
  <c r="L59" i="15"/>
  <c r="K59" i="15"/>
  <c r="U58" i="15"/>
  <c r="T58" i="15"/>
  <c r="S58" i="15"/>
  <c r="R58" i="15"/>
  <c r="Q58" i="15"/>
  <c r="P58" i="15"/>
  <c r="O58" i="15"/>
  <c r="N58" i="15"/>
  <c r="M58" i="15"/>
  <c r="L58" i="15"/>
  <c r="G58" i="15" s="1"/>
  <c r="K58" i="15"/>
  <c r="U57" i="15"/>
  <c r="T57" i="15"/>
  <c r="S57" i="15"/>
  <c r="R57" i="15"/>
  <c r="Q57" i="15"/>
  <c r="P57" i="15"/>
  <c r="O57" i="15"/>
  <c r="N57" i="15"/>
  <c r="M57" i="15"/>
  <c r="L57" i="15"/>
  <c r="K57" i="15"/>
  <c r="U56" i="15"/>
  <c r="T56" i="15"/>
  <c r="S56" i="15"/>
  <c r="R56" i="15"/>
  <c r="Q56" i="15"/>
  <c r="P56" i="15"/>
  <c r="O56" i="15"/>
  <c r="N56" i="15"/>
  <c r="M56" i="15"/>
  <c r="L56" i="15"/>
  <c r="G56" i="15" s="1"/>
  <c r="K56" i="15"/>
  <c r="U55" i="15"/>
  <c r="T55" i="15"/>
  <c r="S55" i="15"/>
  <c r="R55" i="15"/>
  <c r="Q55" i="15"/>
  <c r="P55" i="15"/>
  <c r="O55" i="15"/>
  <c r="N55" i="15"/>
  <c r="M55" i="15"/>
  <c r="L55" i="15"/>
  <c r="K55" i="15"/>
  <c r="U54" i="15"/>
  <c r="T54" i="15"/>
  <c r="S54" i="15"/>
  <c r="R54" i="15"/>
  <c r="Q54" i="15"/>
  <c r="P54" i="15"/>
  <c r="O54" i="15"/>
  <c r="N54" i="15"/>
  <c r="M54" i="15"/>
  <c r="L54" i="15"/>
  <c r="G54" i="15" s="1"/>
  <c r="K54" i="15"/>
  <c r="U53" i="15"/>
  <c r="T53" i="15"/>
  <c r="S53" i="15"/>
  <c r="R53" i="15"/>
  <c r="Q53" i="15"/>
  <c r="P53" i="15"/>
  <c r="O53" i="15"/>
  <c r="N53" i="15"/>
  <c r="M53" i="15"/>
  <c r="L53" i="15"/>
  <c r="K53" i="15"/>
  <c r="U52" i="15"/>
  <c r="T52" i="15"/>
  <c r="S52" i="15"/>
  <c r="R52" i="15"/>
  <c r="Q52" i="15"/>
  <c r="P52" i="15"/>
  <c r="O52" i="15"/>
  <c r="N52" i="15"/>
  <c r="M52" i="15"/>
  <c r="L52" i="15"/>
  <c r="G52" i="15" s="1"/>
  <c r="K52" i="15"/>
  <c r="U51" i="15"/>
  <c r="T51" i="15"/>
  <c r="S51" i="15"/>
  <c r="R51" i="15"/>
  <c r="Q51" i="15"/>
  <c r="P51" i="15"/>
  <c r="O51" i="15"/>
  <c r="N51" i="15"/>
  <c r="M51" i="15"/>
  <c r="L51" i="15"/>
  <c r="K51" i="15"/>
  <c r="U50" i="15"/>
  <c r="T50" i="15"/>
  <c r="S50" i="15"/>
  <c r="R50" i="15"/>
  <c r="Q50" i="15"/>
  <c r="P50" i="15"/>
  <c r="O50" i="15"/>
  <c r="N50" i="15"/>
  <c r="M50" i="15"/>
  <c r="L50" i="15"/>
  <c r="G50" i="15" s="1"/>
  <c r="K50" i="15"/>
  <c r="U49" i="15"/>
  <c r="T49" i="15"/>
  <c r="S49" i="15"/>
  <c r="R49" i="15"/>
  <c r="Q49" i="15"/>
  <c r="P49" i="15"/>
  <c r="O49" i="15"/>
  <c r="N49" i="15"/>
  <c r="M49" i="15"/>
  <c r="L49" i="15"/>
  <c r="K49" i="15"/>
  <c r="U48" i="15"/>
  <c r="T48" i="15"/>
  <c r="S48" i="15"/>
  <c r="R48" i="15"/>
  <c r="Q48" i="15"/>
  <c r="P48" i="15"/>
  <c r="O48" i="15"/>
  <c r="N48" i="15"/>
  <c r="M48" i="15"/>
  <c r="L48" i="15"/>
  <c r="G48" i="15" s="1"/>
  <c r="K48" i="15"/>
  <c r="U47" i="15"/>
  <c r="T47" i="15"/>
  <c r="S47" i="15"/>
  <c r="R47" i="15"/>
  <c r="Q47" i="15"/>
  <c r="P47" i="15"/>
  <c r="O47" i="15"/>
  <c r="N47" i="15"/>
  <c r="M47" i="15"/>
  <c r="L47" i="15"/>
  <c r="K47" i="15"/>
  <c r="U46" i="15"/>
  <c r="T46" i="15"/>
  <c r="S46" i="15"/>
  <c r="R46" i="15"/>
  <c r="Q46" i="15"/>
  <c r="P46" i="15"/>
  <c r="O46" i="15"/>
  <c r="N46" i="15"/>
  <c r="M46" i="15"/>
  <c r="L46" i="15"/>
  <c r="G46" i="15" s="1"/>
  <c r="K46" i="15"/>
  <c r="U45" i="15"/>
  <c r="T45" i="15"/>
  <c r="S45" i="15"/>
  <c r="R45" i="15"/>
  <c r="Q45" i="15"/>
  <c r="P45" i="15"/>
  <c r="O45" i="15"/>
  <c r="N45" i="15"/>
  <c r="M45" i="15"/>
  <c r="L45" i="15"/>
  <c r="K45" i="15"/>
  <c r="U44" i="15"/>
  <c r="T44" i="15"/>
  <c r="S44" i="15"/>
  <c r="R44" i="15"/>
  <c r="Q44" i="15"/>
  <c r="P44" i="15"/>
  <c r="O44" i="15"/>
  <c r="N44" i="15"/>
  <c r="M44" i="15"/>
  <c r="L44" i="15"/>
  <c r="G44" i="15" s="1"/>
  <c r="K44" i="15"/>
  <c r="U43" i="15"/>
  <c r="T43" i="15"/>
  <c r="S43" i="15"/>
  <c r="R43" i="15"/>
  <c r="Q43" i="15"/>
  <c r="P43" i="15"/>
  <c r="O43" i="15"/>
  <c r="N43" i="15"/>
  <c r="M43" i="15"/>
  <c r="L43" i="15"/>
  <c r="K43" i="15"/>
  <c r="U42" i="15"/>
  <c r="T42" i="15"/>
  <c r="S42" i="15"/>
  <c r="R42" i="15"/>
  <c r="Q42" i="15"/>
  <c r="P42" i="15"/>
  <c r="O42" i="15"/>
  <c r="N42" i="15"/>
  <c r="M42" i="15"/>
  <c r="L42" i="15"/>
  <c r="G42" i="15" s="1"/>
  <c r="K42" i="15"/>
  <c r="U41" i="15"/>
  <c r="T41" i="15"/>
  <c r="S41" i="15"/>
  <c r="R41" i="15"/>
  <c r="Q41" i="15"/>
  <c r="P41" i="15"/>
  <c r="O41" i="15"/>
  <c r="N41" i="15"/>
  <c r="M41" i="15"/>
  <c r="L41" i="15"/>
  <c r="K41" i="15"/>
  <c r="U40" i="15"/>
  <c r="T40" i="15"/>
  <c r="S40" i="15"/>
  <c r="R40" i="15"/>
  <c r="Q40" i="15"/>
  <c r="P40" i="15"/>
  <c r="O40" i="15"/>
  <c r="N40" i="15"/>
  <c r="M40" i="15"/>
  <c r="L40" i="15"/>
  <c r="G40" i="15" s="1"/>
  <c r="K40" i="15"/>
  <c r="U39" i="15"/>
  <c r="T39" i="15"/>
  <c r="S39" i="15"/>
  <c r="R39" i="15"/>
  <c r="Q39" i="15"/>
  <c r="P39" i="15"/>
  <c r="O39" i="15"/>
  <c r="N39" i="15"/>
  <c r="M39" i="15"/>
  <c r="L39" i="15"/>
  <c r="K39" i="15"/>
  <c r="U38" i="15"/>
  <c r="T38" i="15"/>
  <c r="S38" i="15"/>
  <c r="R38" i="15"/>
  <c r="Q38" i="15"/>
  <c r="P38" i="15"/>
  <c r="O38" i="15"/>
  <c r="N38" i="15"/>
  <c r="M38" i="15"/>
  <c r="L38" i="15"/>
  <c r="G38" i="15" s="1"/>
  <c r="K38" i="15"/>
  <c r="U37" i="15"/>
  <c r="T37" i="15"/>
  <c r="S37" i="15"/>
  <c r="R37" i="15"/>
  <c r="Q37" i="15"/>
  <c r="P37" i="15"/>
  <c r="O37" i="15"/>
  <c r="N37" i="15"/>
  <c r="M37" i="15"/>
  <c r="L37" i="15"/>
  <c r="K37" i="15"/>
  <c r="U36" i="15"/>
  <c r="T36" i="15"/>
  <c r="S36" i="15"/>
  <c r="R36" i="15"/>
  <c r="Q36" i="15"/>
  <c r="P36" i="15"/>
  <c r="O36" i="15"/>
  <c r="N36" i="15"/>
  <c r="M36" i="15"/>
  <c r="L36" i="15"/>
  <c r="G36" i="15" s="1"/>
  <c r="K36" i="15"/>
  <c r="U35" i="15"/>
  <c r="T35" i="15"/>
  <c r="S35" i="15"/>
  <c r="R35" i="15"/>
  <c r="Q35" i="15"/>
  <c r="P35" i="15"/>
  <c r="O35" i="15"/>
  <c r="N35" i="15"/>
  <c r="M35" i="15"/>
  <c r="L35" i="15"/>
  <c r="K35" i="15"/>
  <c r="U34" i="15"/>
  <c r="T34" i="15"/>
  <c r="S34" i="15"/>
  <c r="R34" i="15"/>
  <c r="Q34" i="15"/>
  <c r="P34" i="15"/>
  <c r="O34" i="15"/>
  <c r="N34" i="15"/>
  <c r="M34" i="15"/>
  <c r="L34" i="15"/>
  <c r="G34" i="15" s="1"/>
  <c r="K34" i="15"/>
  <c r="U33" i="15"/>
  <c r="T33" i="15"/>
  <c r="S33" i="15"/>
  <c r="R33" i="15"/>
  <c r="Q33" i="15"/>
  <c r="P33" i="15"/>
  <c r="O33" i="15"/>
  <c r="N33" i="15"/>
  <c r="M33" i="15"/>
  <c r="L33" i="15"/>
  <c r="K33" i="15"/>
  <c r="U32" i="15"/>
  <c r="T32" i="15"/>
  <c r="S32" i="15"/>
  <c r="R32" i="15"/>
  <c r="Q32" i="15"/>
  <c r="P32" i="15"/>
  <c r="O32" i="15"/>
  <c r="N32" i="15"/>
  <c r="M32" i="15"/>
  <c r="L32" i="15"/>
  <c r="G32" i="15" s="1"/>
  <c r="K32" i="15"/>
  <c r="U31" i="15"/>
  <c r="T31" i="15"/>
  <c r="S31" i="15"/>
  <c r="R31" i="15"/>
  <c r="Q31" i="15"/>
  <c r="P31" i="15"/>
  <c r="O31" i="15"/>
  <c r="N31" i="15"/>
  <c r="M31" i="15"/>
  <c r="L31" i="15"/>
  <c r="K31" i="15"/>
  <c r="U30" i="15"/>
  <c r="T30" i="15"/>
  <c r="S30" i="15"/>
  <c r="R30" i="15"/>
  <c r="Q30" i="15"/>
  <c r="P30" i="15"/>
  <c r="O30" i="15"/>
  <c r="N30" i="15"/>
  <c r="M30" i="15"/>
  <c r="L30" i="15"/>
  <c r="G30" i="15" s="1"/>
  <c r="K30" i="15"/>
  <c r="U29" i="15"/>
  <c r="T29" i="15"/>
  <c r="S29" i="15"/>
  <c r="R29" i="15"/>
  <c r="Q29" i="15"/>
  <c r="P29" i="15"/>
  <c r="O29" i="15"/>
  <c r="N29" i="15"/>
  <c r="M29" i="15"/>
  <c r="L29" i="15"/>
  <c r="K29" i="15"/>
  <c r="U28" i="15"/>
  <c r="T28" i="15"/>
  <c r="S28" i="15"/>
  <c r="R28" i="15"/>
  <c r="Q28" i="15"/>
  <c r="P28" i="15"/>
  <c r="O28" i="15"/>
  <c r="N28" i="15"/>
  <c r="M28" i="15"/>
  <c r="L28" i="15"/>
  <c r="G28" i="15" s="1"/>
  <c r="K28" i="15"/>
  <c r="U27" i="15"/>
  <c r="T27" i="15"/>
  <c r="S27" i="15"/>
  <c r="R27" i="15"/>
  <c r="Q27" i="15"/>
  <c r="P27" i="15"/>
  <c r="O27" i="15"/>
  <c r="N27" i="15"/>
  <c r="M27" i="15"/>
  <c r="L27" i="15"/>
  <c r="K27" i="15"/>
  <c r="U26" i="15"/>
  <c r="T26" i="15"/>
  <c r="S26" i="15"/>
  <c r="R26" i="15"/>
  <c r="Q26" i="15"/>
  <c r="P26" i="15"/>
  <c r="O26" i="15"/>
  <c r="N26" i="15"/>
  <c r="M26" i="15"/>
  <c r="L26" i="15"/>
  <c r="G26" i="15" s="1"/>
  <c r="K26" i="15"/>
  <c r="U25" i="15"/>
  <c r="T25" i="15"/>
  <c r="S25" i="15"/>
  <c r="R25" i="15"/>
  <c r="Q25" i="15"/>
  <c r="P25" i="15"/>
  <c r="O25" i="15"/>
  <c r="N25" i="15"/>
  <c r="M25" i="15"/>
  <c r="L25" i="15"/>
  <c r="K25" i="15"/>
  <c r="U24" i="15"/>
  <c r="T24" i="15"/>
  <c r="S24" i="15"/>
  <c r="R24" i="15"/>
  <c r="Q24" i="15"/>
  <c r="P24" i="15"/>
  <c r="O24" i="15"/>
  <c r="N24" i="15"/>
  <c r="M24" i="15"/>
  <c r="L24" i="15"/>
  <c r="G24" i="15" s="1"/>
  <c r="K24" i="15"/>
  <c r="U23" i="15"/>
  <c r="T23" i="15"/>
  <c r="S23" i="15"/>
  <c r="R23" i="15"/>
  <c r="Q23" i="15"/>
  <c r="P23" i="15"/>
  <c r="O23" i="15"/>
  <c r="N23" i="15"/>
  <c r="M23" i="15"/>
  <c r="L23" i="15"/>
  <c r="K23" i="15"/>
  <c r="U22" i="15"/>
  <c r="T22" i="15"/>
  <c r="S22" i="15"/>
  <c r="R22" i="15"/>
  <c r="Q22" i="15"/>
  <c r="P22" i="15"/>
  <c r="O22" i="15"/>
  <c r="N22" i="15"/>
  <c r="M22" i="15"/>
  <c r="L22" i="15"/>
  <c r="G22" i="15" s="1"/>
  <c r="K22" i="15"/>
  <c r="U21" i="15"/>
  <c r="T21" i="15"/>
  <c r="S21" i="15"/>
  <c r="R21" i="15"/>
  <c r="Q21" i="15"/>
  <c r="P21" i="15"/>
  <c r="O21" i="15"/>
  <c r="N21" i="15"/>
  <c r="M21" i="15"/>
  <c r="L21" i="15"/>
  <c r="K21" i="15"/>
  <c r="U20" i="15"/>
  <c r="T20" i="15"/>
  <c r="S20" i="15"/>
  <c r="R20" i="15"/>
  <c r="Q20" i="15"/>
  <c r="P20" i="15"/>
  <c r="O20" i="15"/>
  <c r="N20" i="15"/>
  <c r="M20" i="15"/>
  <c r="L20" i="15"/>
  <c r="G20" i="15" s="1"/>
  <c r="K20" i="15"/>
  <c r="U19" i="15"/>
  <c r="T19" i="15"/>
  <c r="S19" i="15"/>
  <c r="R19" i="15"/>
  <c r="Q19" i="15"/>
  <c r="P19" i="15"/>
  <c r="O19" i="15"/>
  <c r="N19" i="15"/>
  <c r="M19" i="15"/>
  <c r="L19" i="15"/>
  <c r="K19" i="15"/>
  <c r="U18" i="15"/>
  <c r="T18" i="15"/>
  <c r="S18" i="15"/>
  <c r="R18" i="15"/>
  <c r="Q18" i="15"/>
  <c r="P18" i="15"/>
  <c r="O18" i="15"/>
  <c r="N18" i="15"/>
  <c r="M18" i="15"/>
  <c r="L18" i="15"/>
  <c r="G18" i="15" s="1"/>
  <c r="K18" i="15"/>
  <c r="U17" i="15"/>
  <c r="T17" i="15"/>
  <c r="S17" i="15"/>
  <c r="R17" i="15"/>
  <c r="Q17" i="15"/>
  <c r="P17" i="15"/>
  <c r="O17" i="15"/>
  <c r="N17" i="15"/>
  <c r="M17" i="15"/>
  <c r="L17" i="15"/>
  <c r="K17" i="15"/>
  <c r="U16" i="15"/>
  <c r="T16" i="15"/>
  <c r="S16" i="15"/>
  <c r="R16" i="15"/>
  <c r="Q16" i="15"/>
  <c r="P16" i="15"/>
  <c r="O16" i="15"/>
  <c r="N16" i="15"/>
  <c r="M16" i="15"/>
  <c r="L16" i="15"/>
  <c r="G16" i="15" s="1"/>
  <c r="K16" i="15"/>
  <c r="U15" i="15"/>
  <c r="T15" i="15"/>
  <c r="S15" i="15"/>
  <c r="R15" i="15"/>
  <c r="Q15" i="15"/>
  <c r="P15" i="15"/>
  <c r="O15" i="15"/>
  <c r="N15" i="15"/>
  <c r="M15" i="15"/>
  <c r="L15" i="15"/>
  <c r="K15" i="15"/>
  <c r="U14" i="15"/>
  <c r="T14" i="15"/>
  <c r="S14" i="15"/>
  <c r="R14" i="15"/>
  <c r="Q14" i="15"/>
  <c r="P14" i="15"/>
  <c r="O14" i="15"/>
  <c r="N14" i="15"/>
  <c r="M14" i="15"/>
  <c r="L14" i="15"/>
  <c r="G14" i="15" s="1"/>
  <c r="K14" i="15"/>
  <c r="U13" i="15"/>
  <c r="T13" i="15"/>
  <c r="S13" i="15"/>
  <c r="R13" i="15"/>
  <c r="Q13" i="15"/>
  <c r="P13" i="15"/>
  <c r="O13" i="15"/>
  <c r="N13" i="15"/>
  <c r="M13" i="15"/>
  <c r="L13" i="15"/>
  <c r="K13" i="15"/>
  <c r="U12" i="15"/>
  <c r="T12" i="15"/>
  <c r="S12" i="15"/>
  <c r="R12" i="15"/>
  <c r="Q12" i="15"/>
  <c r="P12" i="15"/>
  <c r="O12" i="15"/>
  <c r="N12" i="15"/>
  <c r="M12" i="15"/>
  <c r="L12" i="15"/>
  <c r="G12" i="15" s="1"/>
  <c r="K12" i="15"/>
  <c r="U11" i="15"/>
  <c r="T11" i="15"/>
  <c r="S11" i="15"/>
  <c r="R11" i="15"/>
  <c r="Q11" i="15"/>
  <c r="P11" i="15"/>
  <c r="O11" i="15"/>
  <c r="N11" i="15"/>
  <c r="M11" i="15"/>
  <c r="L11" i="15"/>
  <c r="K11" i="15"/>
  <c r="U10" i="15"/>
  <c r="T10" i="15"/>
  <c r="S10" i="15"/>
  <c r="R10" i="15"/>
  <c r="Q10" i="15"/>
  <c r="P10" i="15"/>
  <c r="O10" i="15"/>
  <c r="N10" i="15"/>
  <c r="M10" i="15"/>
  <c r="L10" i="15"/>
  <c r="G10" i="15" s="1"/>
  <c r="K10" i="15"/>
  <c r="U9" i="15"/>
  <c r="T9" i="15"/>
  <c r="S9" i="15"/>
  <c r="R9" i="15"/>
  <c r="Q9" i="15"/>
  <c r="P9" i="15"/>
  <c r="O9" i="15"/>
  <c r="N9" i="15"/>
  <c r="M9" i="15"/>
  <c r="L9" i="15"/>
  <c r="K9" i="15"/>
  <c r="U8" i="15"/>
  <c r="T8" i="15"/>
  <c r="S8" i="15"/>
  <c r="R8" i="15"/>
  <c r="Q8" i="15"/>
  <c r="P8" i="15"/>
  <c r="O8" i="15"/>
  <c r="N8" i="15"/>
  <c r="M8" i="15"/>
  <c r="L8" i="15"/>
  <c r="G8" i="15" s="1"/>
  <c r="K8" i="15"/>
  <c r="U7" i="15"/>
  <c r="T7" i="15"/>
  <c r="S7" i="15"/>
  <c r="R7" i="15"/>
  <c r="Q7" i="15"/>
  <c r="P7" i="15"/>
  <c r="O7" i="15"/>
  <c r="N7" i="15"/>
  <c r="M7" i="15"/>
  <c r="L7" i="15"/>
  <c r="K7" i="15"/>
  <c r="U6" i="15"/>
  <c r="T6" i="15"/>
  <c r="S6" i="15"/>
  <c r="R6" i="15"/>
  <c r="Q6" i="15"/>
  <c r="P6" i="15"/>
  <c r="O6" i="15"/>
  <c r="N6" i="15"/>
  <c r="M6" i="15"/>
  <c r="L6" i="15"/>
  <c r="G6" i="15" s="1"/>
  <c r="K6" i="15"/>
  <c r="U5" i="15"/>
  <c r="T5" i="15"/>
  <c r="S5" i="15"/>
  <c r="R5" i="15"/>
  <c r="Q5" i="15"/>
  <c r="P5" i="15"/>
  <c r="O5" i="15"/>
  <c r="N5" i="15"/>
  <c r="M5" i="15"/>
  <c r="L5" i="15"/>
  <c r="K5" i="15"/>
  <c r="U4" i="15"/>
  <c r="T4" i="15"/>
  <c r="S4" i="15"/>
  <c r="R4" i="15"/>
  <c r="Q4" i="15"/>
  <c r="P4" i="15"/>
  <c r="O4" i="15"/>
  <c r="N4" i="15"/>
  <c r="M4" i="15"/>
  <c r="L4" i="15"/>
  <c r="G4" i="15" s="1"/>
  <c r="K4" i="15"/>
  <c r="U3" i="15"/>
  <c r="T3" i="15"/>
  <c r="S3" i="15"/>
  <c r="R3" i="15"/>
  <c r="Q3" i="15"/>
  <c r="P3" i="15"/>
  <c r="O3" i="15"/>
  <c r="N3" i="15"/>
  <c r="M3" i="15"/>
  <c r="L3" i="15"/>
  <c r="K3" i="15"/>
  <c r="U2" i="15"/>
  <c r="T2" i="15"/>
  <c r="S2" i="15"/>
  <c r="R2" i="15"/>
  <c r="Q2" i="15"/>
  <c r="P2" i="15"/>
  <c r="O2" i="15"/>
  <c r="N2" i="15"/>
  <c r="M2" i="15"/>
  <c r="L2" i="15"/>
  <c r="K2" i="15"/>
  <c r="G1321" i="15"/>
  <c r="G1320" i="15"/>
  <c r="G1319" i="15"/>
  <c r="G1318" i="15"/>
  <c r="G1317" i="15"/>
  <c r="G1316" i="15"/>
  <c r="G1315" i="15"/>
  <c r="G1314" i="15"/>
  <c r="G1313" i="15"/>
  <c r="G1312" i="15"/>
  <c r="G1311" i="15"/>
  <c r="G1310" i="15"/>
  <c r="G1309" i="15"/>
  <c r="G1308" i="15"/>
  <c r="G1307" i="15"/>
  <c r="G1306" i="15"/>
  <c r="G1305" i="15"/>
  <c r="G1304" i="15"/>
  <c r="G1303" i="15"/>
  <c r="G1302" i="15"/>
  <c r="G1301" i="15"/>
  <c r="G1300" i="15"/>
  <c r="G1299" i="15"/>
  <c r="G1298" i="15"/>
  <c r="G1297" i="15"/>
  <c r="G1296" i="15"/>
  <c r="G1295" i="15"/>
  <c r="G1294" i="15"/>
  <c r="G1293" i="15"/>
  <c r="G1292" i="15"/>
  <c r="G1291" i="15"/>
  <c r="G1290" i="15"/>
  <c r="G1289" i="15"/>
  <c r="G1288" i="15"/>
  <c r="G1287" i="15"/>
  <c r="G1286" i="15"/>
  <c r="G1285" i="15"/>
  <c r="G1284" i="15"/>
  <c r="G1283" i="15"/>
  <c r="G1282" i="15"/>
  <c r="G1281" i="15"/>
  <c r="G1280" i="15"/>
  <c r="G1279" i="15"/>
  <c r="G1278" i="15"/>
  <c r="G1277" i="15"/>
  <c r="G1276" i="15"/>
  <c r="G1275" i="15"/>
  <c r="G1274" i="15"/>
  <c r="G1273" i="15"/>
  <c r="G1272" i="15"/>
  <c r="G1271" i="15"/>
  <c r="G1270" i="15"/>
  <c r="G1269" i="15"/>
  <c r="G1268" i="15"/>
  <c r="G1267" i="15"/>
  <c r="G1266" i="15"/>
  <c r="G1265" i="15"/>
  <c r="G1264" i="15"/>
  <c r="G1263" i="15"/>
  <c r="G1262" i="15"/>
  <c r="G1261" i="15"/>
  <c r="G1260" i="15"/>
  <c r="G1259" i="15"/>
  <c r="G1258" i="15"/>
  <c r="G1257" i="15"/>
  <c r="G1256" i="15"/>
  <c r="G1255" i="15"/>
  <c r="G1254" i="15"/>
  <c r="G1253" i="15"/>
  <c r="G1252" i="15"/>
  <c r="G1251" i="15"/>
  <c r="G1250" i="15"/>
  <c r="G1249" i="15"/>
  <c r="G1248" i="15"/>
  <c r="G1247" i="15"/>
  <c r="G1246" i="15"/>
  <c r="G1245" i="15"/>
  <c r="G1244" i="15"/>
  <c r="G1243" i="15"/>
  <c r="G1242" i="15"/>
  <c r="G1241" i="15"/>
  <c r="G1240" i="15"/>
  <c r="G1239" i="15"/>
  <c r="G1238" i="15"/>
  <c r="G1237" i="15"/>
  <c r="G1236" i="15"/>
  <c r="G1235" i="15"/>
  <c r="G1234" i="15"/>
  <c r="G1233" i="15"/>
  <c r="G1232" i="15"/>
  <c r="G1231" i="15"/>
  <c r="G1230" i="15"/>
  <c r="G1229" i="15"/>
  <c r="G1228" i="15"/>
  <c r="G1227" i="15"/>
  <c r="G1226" i="15"/>
  <c r="G1225" i="15"/>
  <c r="G1224" i="15"/>
  <c r="G1223" i="15"/>
  <c r="G1222" i="15"/>
  <c r="G1221" i="15"/>
  <c r="G1220" i="15"/>
  <c r="G1219" i="15"/>
  <c r="G1218" i="15"/>
  <c r="G1217" i="15"/>
  <c r="G1216" i="15"/>
  <c r="G1215" i="15"/>
  <c r="G1214" i="15"/>
  <c r="G1213" i="15"/>
  <c r="G1212" i="15"/>
  <c r="G1211" i="15"/>
  <c r="G1210" i="15"/>
  <c r="G1209" i="15"/>
  <c r="G1208" i="15"/>
  <c r="G1207" i="15"/>
  <c r="G1206" i="15"/>
  <c r="G1205" i="15"/>
  <c r="G1204" i="15"/>
  <c r="G1203" i="15"/>
  <c r="G1202" i="15"/>
  <c r="G1201" i="15"/>
  <c r="G1200" i="15"/>
  <c r="G1199" i="15"/>
  <c r="G1198" i="15"/>
  <c r="G1197" i="15"/>
  <c r="G1196" i="15"/>
  <c r="G1195" i="15"/>
  <c r="G1194" i="15"/>
  <c r="G1193" i="15"/>
  <c r="G1192" i="15"/>
  <c r="G1191" i="15"/>
  <c r="G1190" i="15"/>
  <c r="G1189" i="15"/>
  <c r="G1188" i="15"/>
  <c r="G1187" i="15"/>
  <c r="G1186" i="15"/>
  <c r="G1185" i="15"/>
  <c r="G1184" i="15"/>
  <c r="G1183" i="15"/>
  <c r="G1182" i="15"/>
  <c r="G1181" i="15"/>
  <c r="G1180" i="15"/>
  <c r="G1179" i="15"/>
  <c r="G1178" i="15"/>
  <c r="G1177" i="15"/>
  <c r="G1176" i="15"/>
  <c r="G1175" i="15"/>
  <c r="G1174" i="15"/>
  <c r="G1173" i="15"/>
  <c r="G1172" i="15"/>
  <c r="G1171" i="15"/>
  <c r="G1170" i="15"/>
  <c r="G1169" i="15"/>
  <c r="G1168" i="15"/>
  <c r="G1167" i="15"/>
  <c r="G1166" i="15"/>
  <c r="G1165" i="15"/>
  <c r="G1164" i="15"/>
  <c r="G1163" i="15"/>
  <c r="G1162" i="15"/>
  <c r="G1161" i="15"/>
  <c r="G1160" i="15"/>
  <c r="G1159" i="15"/>
  <c r="G1158" i="15"/>
  <c r="G1157" i="15"/>
  <c r="G1156" i="15"/>
  <c r="G1155" i="15"/>
  <c r="G1154" i="15"/>
  <c r="G1153" i="15"/>
  <c r="G1152" i="15"/>
  <c r="G1151" i="15"/>
  <c r="G1150" i="15"/>
  <c r="G1149" i="15"/>
  <c r="G1148" i="15"/>
  <c r="G1147" i="15"/>
  <c r="G1146" i="15"/>
  <c r="G1145" i="15"/>
  <c r="G1144" i="15"/>
  <c r="G1143" i="15"/>
  <c r="G1142" i="15"/>
  <c r="G1141" i="15"/>
  <c r="G1140" i="15"/>
  <c r="G1139" i="15"/>
  <c r="G1138" i="15"/>
  <c r="G1137" i="15"/>
  <c r="G1136" i="15"/>
  <c r="G1135" i="15"/>
  <c r="G1134" i="15"/>
  <c r="G1133" i="15"/>
  <c r="G1132" i="15"/>
  <c r="G1131" i="15"/>
  <c r="G1130" i="15"/>
  <c r="G1129" i="15"/>
  <c r="G1128" i="15"/>
  <c r="G1127" i="15"/>
  <c r="G1126" i="15"/>
  <c r="G1125" i="15"/>
  <c r="G1124" i="15"/>
  <c r="G1123" i="15"/>
  <c r="G1122" i="15"/>
  <c r="G1121" i="15"/>
  <c r="G1120" i="15"/>
  <c r="G1119" i="15"/>
  <c r="G1118" i="15"/>
  <c r="G1117" i="15"/>
  <c r="G1116" i="15"/>
  <c r="G1115" i="15"/>
  <c r="G1114" i="15"/>
  <c r="G1113" i="15"/>
  <c r="G1112" i="15"/>
  <c r="G1111" i="15"/>
  <c r="G1110" i="15"/>
  <c r="G1109" i="15"/>
  <c r="G1108" i="15"/>
  <c r="G1107" i="15"/>
  <c r="G1106" i="15"/>
  <c r="G1105" i="15"/>
  <c r="G1104" i="15"/>
  <c r="G1103" i="15"/>
  <c r="G1102" i="15"/>
  <c r="G1101" i="15"/>
  <c r="G1100" i="15"/>
  <c r="G1099" i="15"/>
  <c r="G1098" i="15"/>
  <c r="G1097" i="15"/>
  <c r="G1096" i="15"/>
  <c r="G1095" i="15"/>
  <c r="G1094" i="15"/>
  <c r="G1093" i="15"/>
  <c r="G1092" i="15"/>
  <c r="G1091" i="15"/>
  <c r="G1090" i="15"/>
  <c r="G1089" i="15"/>
  <c r="G1088" i="15"/>
  <c r="G1087" i="15"/>
  <c r="G1086" i="15"/>
  <c r="G1085" i="15"/>
  <c r="G1084" i="15"/>
  <c r="G1083" i="15"/>
  <c r="G1082" i="15"/>
  <c r="G1081" i="15"/>
  <c r="G1080" i="15"/>
  <c r="G1079" i="15"/>
  <c r="G1078" i="15"/>
  <c r="G1077" i="15"/>
  <c r="G1076" i="15"/>
  <c r="G1075" i="15"/>
  <c r="G1074" i="15"/>
  <c r="G1073" i="15"/>
  <c r="G1072" i="15"/>
  <c r="G1071" i="15"/>
  <c r="G1070" i="15"/>
  <c r="G1069" i="15"/>
  <c r="G1068" i="15"/>
  <c r="G1067" i="15"/>
  <c r="G1066" i="15"/>
  <c r="G1065" i="15"/>
  <c r="G1064" i="15"/>
  <c r="G1063" i="15"/>
  <c r="G1062" i="15"/>
  <c r="G1061" i="15"/>
  <c r="G1060" i="15"/>
  <c r="G1059" i="15"/>
  <c r="G1058" i="15"/>
  <c r="G1057" i="15"/>
  <c r="G1056" i="15"/>
  <c r="G1055" i="15"/>
  <c r="G1054" i="15"/>
  <c r="G1053" i="15"/>
  <c r="G1052" i="15"/>
  <c r="G1051" i="15"/>
  <c r="G1050" i="15"/>
  <c r="G1049" i="15"/>
  <c r="G1048" i="15"/>
  <c r="G1047" i="15"/>
  <c r="G1046" i="15"/>
  <c r="G1045" i="15"/>
  <c r="G1044" i="15"/>
  <c r="G1043" i="15"/>
  <c r="G1042" i="15"/>
  <c r="G1041" i="15"/>
  <c r="G1040" i="15"/>
  <c r="G1039" i="15"/>
  <c r="G1038" i="15"/>
  <c r="G1037" i="15"/>
  <c r="G1036" i="15"/>
  <c r="G1035" i="15"/>
  <c r="G1034" i="15"/>
  <c r="G1033" i="15"/>
  <c r="G1032" i="15"/>
  <c r="G1031" i="15"/>
  <c r="G1030" i="15"/>
  <c r="G1029" i="15"/>
  <c r="G1028" i="15"/>
  <c r="G1027" i="15"/>
  <c r="G1026" i="15"/>
  <c r="G1025" i="15"/>
  <c r="G1024" i="15"/>
  <c r="G1023" i="15"/>
  <c r="G1022" i="15"/>
  <c r="G1021" i="15"/>
  <c r="G1020" i="15"/>
  <c r="G1019" i="15"/>
  <c r="G1018" i="15"/>
  <c r="G1017" i="15"/>
  <c r="G1016" i="15"/>
  <c r="G1015" i="15"/>
  <c r="G1014" i="15"/>
  <c r="G1013" i="15"/>
  <c r="G1012" i="15"/>
  <c r="G1011" i="15"/>
  <c r="G1010" i="15"/>
  <c r="G1009" i="15"/>
  <c r="G1008" i="15"/>
  <c r="G1007" i="15"/>
  <c r="G1006" i="15"/>
  <c r="G1005" i="15"/>
  <c r="G1004" i="15"/>
  <c r="G1003" i="15"/>
  <c r="G1002" i="15"/>
  <c r="G1001" i="15"/>
  <c r="G1000" i="15"/>
  <c r="G999" i="15"/>
  <c r="G998" i="15"/>
  <c r="G997" i="15"/>
  <c r="G996" i="15"/>
  <c r="G995" i="15"/>
  <c r="G994" i="15"/>
  <c r="G993" i="15"/>
  <c r="G992" i="15"/>
  <c r="G991" i="15"/>
  <c r="G990" i="15"/>
  <c r="G989" i="15"/>
  <c r="G988" i="15"/>
  <c r="G987" i="15"/>
  <c r="G986" i="15"/>
  <c r="G985" i="15"/>
  <c r="G984" i="15"/>
  <c r="G983" i="15"/>
  <c r="G982" i="15"/>
  <c r="G981" i="15"/>
  <c r="G980" i="15"/>
  <c r="G979" i="15"/>
  <c r="G978" i="15"/>
  <c r="G977" i="15"/>
  <c r="G976" i="15"/>
  <c r="G975" i="15"/>
  <c r="G974" i="15"/>
  <c r="G973" i="15"/>
  <c r="G972" i="15"/>
  <c r="G971" i="15"/>
  <c r="G970" i="15"/>
  <c r="G969" i="15"/>
  <c r="G968" i="15"/>
  <c r="G967" i="15"/>
  <c r="G966" i="15"/>
  <c r="G965" i="15"/>
  <c r="G964" i="15"/>
  <c r="G963" i="15"/>
  <c r="G962" i="15"/>
  <c r="G961" i="15"/>
  <c r="G960" i="15"/>
  <c r="G959" i="15"/>
  <c r="G958" i="15"/>
  <c r="G957" i="15"/>
  <c r="G956" i="15"/>
  <c r="G955" i="15"/>
  <c r="G954" i="15"/>
  <c r="G953" i="15"/>
  <c r="G952" i="15"/>
  <c r="G951" i="15"/>
  <c r="G950" i="15"/>
  <c r="G949" i="15"/>
  <c r="G948" i="15"/>
  <c r="G947" i="15"/>
  <c r="G946" i="15"/>
  <c r="G945" i="15"/>
  <c r="G944" i="15"/>
  <c r="G943" i="15"/>
  <c r="G942" i="15"/>
  <c r="G941" i="15"/>
  <c r="G940" i="15"/>
  <c r="G939" i="15"/>
  <c r="G938" i="15"/>
  <c r="G937" i="15"/>
  <c r="G936" i="15"/>
  <c r="G935" i="15"/>
  <c r="G934" i="15"/>
  <c r="G933" i="15"/>
  <c r="G932" i="15"/>
  <c r="G931" i="15"/>
  <c r="G930" i="15"/>
  <c r="G929" i="15"/>
  <c r="G928" i="15"/>
  <c r="G927" i="15"/>
  <c r="G926" i="15"/>
  <c r="G925" i="15"/>
  <c r="G924" i="15"/>
  <c r="G923" i="15"/>
  <c r="G922" i="15"/>
  <c r="G921" i="15"/>
  <c r="G920" i="15"/>
  <c r="G919" i="15"/>
  <c r="G918" i="15"/>
  <c r="G917" i="15"/>
  <c r="G916" i="15"/>
  <c r="G915" i="15"/>
  <c r="G914" i="15"/>
  <c r="G913" i="15"/>
  <c r="G912" i="15"/>
  <c r="G911" i="15"/>
  <c r="G910" i="15"/>
  <c r="G909" i="15"/>
  <c r="G908" i="15"/>
  <c r="G907" i="15"/>
  <c r="G906" i="15"/>
  <c r="G905" i="15"/>
  <c r="G904" i="15"/>
  <c r="G903" i="15"/>
  <c r="G902" i="15"/>
  <c r="G901" i="15"/>
  <c r="G900" i="15"/>
  <c r="G899" i="15"/>
  <c r="G898" i="15"/>
  <c r="G897" i="15"/>
  <c r="G896" i="15"/>
  <c r="G895" i="15"/>
  <c r="G894" i="15"/>
  <c r="G893" i="15"/>
  <c r="G892" i="15"/>
  <c r="G891" i="15"/>
  <c r="G890" i="15"/>
  <c r="G889" i="15"/>
  <c r="G888" i="15"/>
  <c r="G887" i="15"/>
  <c r="G886" i="15"/>
  <c r="G885" i="15"/>
  <c r="G884" i="15"/>
  <c r="G883" i="15"/>
  <c r="G882" i="15"/>
  <c r="G881" i="15"/>
  <c r="G880" i="15"/>
  <c r="G879" i="15"/>
  <c r="G878" i="15"/>
  <c r="G877" i="15"/>
  <c r="G876" i="15"/>
  <c r="G875" i="15"/>
  <c r="G874" i="15"/>
  <c r="G873" i="15"/>
  <c r="G872" i="15"/>
  <c r="G871" i="15"/>
  <c r="G870" i="15"/>
  <c r="G869" i="15"/>
  <c r="G868" i="15"/>
  <c r="G867" i="15"/>
  <c r="G866" i="15"/>
  <c r="G865" i="15"/>
  <c r="G864" i="15"/>
  <c r="G863" i="15"/>
  <c r="G862" i="15"/>
  <c r="G861" i="15"/>
  <c r="G860" i="15"/>
  <c r="G859" i="15"/>
  <c r="G858" i="15"/>
  <c r="G857" i="15"/>
  <c r="G856" i="15"/>
  <c r="G855" i="15"/>
  <c r="G854" i="15"/>
  <c r="G853" i="15"/>
  <c r="G852" i="15"/>
  <c r="G851" i="15"/>
  <c r="G850" i="15"/>
  <c r="G849" i="15"/>
  <c r="G848" i="15"/>
  <c r="G847" i="15"/>
  <c r="G846" i="15"/>
  <c r="G845" i="15"/>
  <c r="G844" i="15"/>
  <c r="G843" i="15"/>
  <c r="G842" i="15"/>
  <c r="G841" i="15"/>
  <c r="G840" i="15"/>
  <c r="G839" i="15"/>
  <c r="G838" i="15"/>
  <c r="G837" i="15"/>
  <c r="G836" i="15"/>
  <c r="G835" i="15"/>
  <c r="G834" i="15"/>
  <c r="G833" i="15"/>
  <c r="G832" i="15"/>
  <c r="G831" i="15"/>
  <c r="G830" i="15"/>
  <c r="G829" i="15"/>
  <c r="G828" i="15"/>
  <c r="G827" i="15"/>
  <c r="G826" i="15"/>
  <c r="G825" i="15"/>
  <c r="G824" i="15"/>
  <c r="G823" i="15"/>
  <c r="G822" i="15"/>
  <c r="G821" i="15"/>
  <c r="G820" i="15"/>
  <c r="G819" i="15"/>
  <c r="G818" i="15"/>
  <c r="G817" i="15"/>
  <c r="G816" i="15"/>
  <c r="G815" i="15"/>
  <c r="G814" i="15"/>
  <c r="G813" i="15"/>
  <c r="G812" i="15"/>
  <c r="G811" i="15"/>
  <c r="G810" i="15"/>
  <c r="G809" i="15"/>
  <c r="G808" i="15"/>
  <c r="G807" i="15"/>
  <c r="G806" i="15"/>
  <c r="G805" i="15"/>
  <c r="G804" i="15"/>
  <c r="G803" i="15"/>
  <c r="G802" i="15"/>
  <c r="G801" i="15"/>
  <c r="G800" i="15"/>
  <c r="G799" i="15"/>
  <c r="G798" i="15"/>
  <c r="G797" i="15"/>
  <c r="G796" i="15"/>
  <c r="G795" i="15"/>
  <c r="G794" i="15"/>
  <c r="G793" i="15"/>
  <c r="G792" i="15"/>
  <c r="G791" i="15"/>
  <c r="G790" i="15"/>
  <c r="G789" i="15"/>
  <c r="G788" i="15"/>
  <c r="G787" i="15"/>
  <c r="G786" i="15"/>
  <c r="G785" i="15"/>
  <c r="G784" i="15"/>
  <c r="G783" i="15"/>
  <c r="G782" i="15"/>
  <c r="G781" i="15"/>
  <c r="G780" i="15"/>
  <c r="G779" i="15"/>
  <c r="G778" i="15"/>
  <c r="G777" i="15"/>
  <c r="G776" i="15"/>
  <c r="G775" i="15"/>
  <c r="G774" i="15"/>
  <c r="G773" i="15"/>
  <c r="G772" i="15"/>
  <c r="G771" i="15"/>
  <c r="G770" i="15"/>
  <c r="G769" i="15"/>
  <c r="G768" i="15"/>
  <c r="G767" i="15"/>
  <c r="G766" i="15"/>
  <c r="G765" i="15"/>
  <c r="G764" i="15"/>
  <c r="G763" i="15"/>
  <c r="G762" i="15"/>
  <c r="G761" i="15"/>
  <c r="G760" i="15"/>
  <c r="G759" i="15"/>
  <c r="G758" i="15"/>
  <c r="G757" i="15"/>
  <c r="G756" i="15"/>
  <c r="G755" i="15"/>
  <c r="G754" i="15"/>
  <c r="G753" i="15"/>
  <c r="G752" i="15"/>
  <c r="G751" i="15"/>
  <c r="G750" i="15"/>
  <c r="G749" i="15"/>
  <c r="G748" i="15"/>
  <c r="G747" i="15"/>
  <c r="G746" i="15"/>
  <c r="G745" i="15"/>
  <c r="G744" i="15"/>
  <c r="G743" i="15"/>
  <c r="G742" i="15"/>
  <c r="G741" i="15"/>
  <c r="G740" i="15"/>
  <c r="G739" i="15"/>
  <c r="G738" i="15"/>
  <c r="G737" i="15"/>
  <c r="G736" i="15"/>
  <c r="G735" i="15"/>
  <c r="G734" i="15"/>
  <c r="G733" i="15"/>
  <c r="G732" i="15"/>
  <c r="G731" i="15"/>
  <c r="G730" i="15"/>
  <c r="G729" i="15"/>
  <c r="G728" i="15"/>
  <c r="G727" i="15"/>
  <c r="G726" i="15"/>
  <c r="G725" i="15"/>
  <c r="G724" i="15"/>
  <c r="G723" i="15"/>
  <c r="G722" i="15"/>
  <c r="G721" i="15"/>
  <c r="G720" i="15"/>
  <c r="G719" i="15"/>
  <c r="G718" i="15"/>
  <c r="G717" i="15"/>
  <c r="G716" i="15"/>
  <c r="G715" i="15"/>
  <c r="G714" i="15"/>
  <c r="G713" i="15"/>
  <c r="G712" i="15"/>
  <c r="G711" i="15"/>
  <c r="G710" i="15"/>
  <c r="G709" i="15"/>
  <c r="G708" i="15"/>
  <c r="G707" i="15"/>
  <c r="G706" i="15"/>
  <c r="G705" i="15"/>
  <c r="G704" i="15"/>
  <c r="G703" i="15"/>
  <c r="G702" i="15"/>
  <c r="G701" i="15"/>
  <c r="G700" i="15"/>
  <c r="G699" i="15"/>
  <c r="G698" i="15"/>
  <c r="G697" i="15"/>
  <c r="G696" i="15"/>
  <c r="G695" i="15"/>
  <c r="G694" i="15"/>
  <c r="G693" i="15"/>
  <c r="G692" i="15"/>
  <c r="G691" i="15"/>
  <c r="G690" i="15"/>
  <c r="G689" i="15"/>
  <c r="G688" i="15"/>
  <c r="G687" i="15"/>
  <c r="G686" i="15"/>
  <c r="G685" i="15"/>
  <c r="G684" i="15"/>
  <c r="G683" i="15"/>
  <c r="G682" i="15"/>
  <c r="G681" i="15"/>
  <c r="G680" i="15"/>
  <c r="G679" i="15"/>
  <c r="G678" i="15"/>
  <c r="G677" i="15"/>
  <c r="G676" i="15"/>
  <c r="G675" i="15"/>
  <c r="G674" i="15"/>
  <c r="G673" i="15"/>
  <c r="G672" i="15"/>
  <c r="G671" i="15"/>
  <c r="G670" i="15"/>
  <c r="G669" i="15"/>
  <c r="G668" i="15"/>
  <c r="G667" i="15"/>
  <c r="G666" i="15"/>
  <c r="G665" i="15"/>
  <c r="G664" i="15"/>
  <c r="G663" i="15"/>
  <c r="G662" i="15"/>
  <c r="G661" i="15"/>
  <c r="G660" i="15"/>
  <c r="G659" i="15"/>
  <c r="G658" i="15"/>
  <c r="G657" i="15"/>
  <c r="G656" i="15"/>
  <c r="G655" i="15"/>
  <c r="G654" i="15"/>
  <c r="G653" i="15"/>
  <c r="G652" i="15"/>
  <c r="G651" i="15"/>
  <c r="G650" i="15"/>
  <c r="G649" i="15"/>
  <c r="G648" i="15"/>
  <c r="G647" i="15"/>
  <c r="G646" i="15"/>
  <c r="G645" i="15"/>
  <c r="G644" i="15"/>
  <c r="G643" i="15"/>
  <c r="G642" i="15"/>
  <c r="G641" i="15"/>
  <c r="G640" i="15"/>
  <c r="G639" i="15"/>
  <c r="G638" i="15"/>
  <c r="G637" i="15"/>
  <c r="G636" i="15"/>
  <c r="G635" i="15"/>
  <c r="G634" i="15"/>
  <c r="G633" i="15"/>
  <c r="G632" i="15"/>
  <c r="G631" i="15"/>
  <c r="G630" i="15"/>
  <c r="G629" i="15"/>
  <c r="G628" i="15"/>
  <c r="G627" i="15"/>
  <c r="G626" i="15"/>
  <c r="G625" i="15"/>
  <c r="G624" i="15"/>
  <c r="G623" i="15"/>
  <c r="G622" i="15"/>
  <c r="G621" i="15"/>
  <c r="G620" i="15"/>
  <c r="G619" i="15"/>
  <c r="G618" i="15"/>
  <c r="G617" i="15"/>
  <c r="G616" i="15"/>
  <c r="G615" i="15"/>
  <c r="G614" i="15"/>
  <c r="G613" i="15"/>
  <c r="G612" i="15"/>
  <c r="G611" i="15"/>
  <c r="G610" i="15"/>
  <c r="G609" i="15"/>
  <c r="G608" i="15"/>
  <c r="G607" i="15"/>
  <c r="G606" i="15"/>
  <c r="G605" i="15"/>
  <c r="G604" i="15"/>
  <c r="G603" i="15"/>
  <c r="G602" i="15"/>
  <c r="G601" i="15"/>
  <c r="G600" i="15"/>
  <c r="G599" i="15"/>
  <c r="G598" i="15"/>
  <c r="G597" i="15"/>
  <c r="G596" i="15"/>
  <c r="G595" i="15"/>
  <c r="G594" i="15"/>
  <c r="G593" i="15"/>
  <c r="G592" i="15"/>
  <c r="G591" i="15"/>
  <c r="G590" i="15"/>
  <c r="G589" i="15"/>
  <c r="G588" i="15"/>
  <c r="G587" i="15"/>
  <c r="G586" i="15"/>
  <c r="G585" i="15"/>
  <c r="G584" i="15"/>
  <c r="G583" i="15"/>
  <c r="G582" i="15"/>
  <c r="G581" i="15"/>
  <c r="G580" i="15"/>
  <c r="G579" i="15"/>
  <c r="G578" i="15"/>
  <c r="G577" i="15"/>
  <c r="G576" i="15"/>
  <c r="G575" i="15"/>
  <c r="G574" i="15"/>
  <c r="G573" i="15"/>
  <c r="G572" i="15"/>
  <c r="G571" i="15"/>
  <c r="G570" i="15"/>
  <c r="G569" i="15"/>
  <c r="G568" i="15"/>
  <c r="G567" i="15"/>
  <c r="G566" i="15"/>
  <c r="G565" i="15"/>
  <c r="G564" i="15"/>
  <c r="G563" i="15"/>
  <c r="G562" i="15"/>
  <c r="G561" i="15"/>
  <c r="G560" i="15"/>
  <c r="G559" i="15"/>
  <c r="G558" i="15"/>
  <c r="G557" i="15"/>
  <c r="G556" i="15"/>
  <c r="G555" i="15"/>
  <c r="G554" i="15"/>
  <c r="G553" i="15"/>
  <c r="G552" i="15"/>
  <c r="G551" i="15"/>
  <c r="G550" i="15"/>
  <c r="G549" i="15"/>
  <c r="G548" i="15"/>
  <c r="G547" i="15"/>
  <c r="G546" i="15"/>
  <c r="G545" i="15"/>
  <c r="G544" i="15"/>
  <c r="G543" i="15"/>
  <c r="G542" i="15"/>
  <c r="G541" i="15"/>
  <c r="G540" i="15"/>
  <c r="G539" i="15"/>
  <c r="G538" i="15"/>
  <c r="G537" i="15"/>
  <c r="G536" i="15"/>
  <c r="G535" i="15"/>
  <c r="G534" i="15"/>
  <c r="G533" i="15"/>
  <c r="G532" i="15"/>
  <c r="G531" i="15"/>
  <c r="G530" i="15"/>
  <c r="G529" i="15"/>
  <c r="G528" i="15"/>
  <c r="G527" i="15"/>
  <c r="G526" i="15"/>
  <c r="G525" i="15"/>
  <c r="G524" i="15"/>
  <c r="G523" i="15"/>
  <c r="G522" i="15"/>
  <c r="G521" i="15"/>
  <c r="G520" i="15"/>
  <c r="G519" i="15"/>
  <c r="G518" i="15"/>
  <c r="G517" i="15"/>
  <c r="G516" i="15"/>
  <c r="G515" i="15"/>
  <c r="G514" i="15"/>
  <c r="G513" i="15"/>
  <c r="G512" i="15"/>
  <c r="G511" i="15"/>
  <c r="G510" i="15"/>
  <c r="G509" i="15"/>
  <c r="G508" i="15"/>
  <c r="G507" i="15"/>
  <c r="G506" i="15"/>
  <c r="G505" i="15"/>
  <c r="G504" i="15"/>
  <c r="G503" i="15"/>
  <c r="G502" i="15"/>
  <c r="G501" i="15"/>
  <c r="G500" i="15"/>
  <c r="G499" i="15"/>
  <c r="G498" i="15"/>
  <c r="G497" i="15"/>
  <c r="G496" i="15"/>
  <c r="G495" i="15"/>
  <c r="G494" i="15"/>
  <c r="G493" i="15"/>
  <c r="G492" i="15"/>
  <c r="G491" i="15"/>
  <c r="G490" i="15"/>
  <c r="G489" i="15"/>
  <c r="G488" i="15"/>
  <c r="G487" i="15"/>
  <c r="G486" i="15"/>
  <c r="G485" i="15"/>
  <c r="G484" i="15"/>
  <c r="G483" i="15"/>
  <c r="G482" i="15"/>
  <c r="G481" i="15"/>
  <c r="G480" i="15"/>
  <c r="G479" i="15"/>
  <c r="G478" i="15"/>
  <c r="G477" i="15"/>
  <c r="G476" i="15"/>
  <c r="G475" i="15"/>
  <c r="G474" i="15"/>
  <c r="G473" i="15"/>
  <c r="G472" i="15"/>
  <c r="G471" i="15"/>
  <c r="G470" i="15"/>
  <c r="G469" i="15"/>
  <c r="G468" i="15"/>
  <c r="G467" i="15"/>
  <c r="G466" i="15"/>
  <c r="G465" i="15"/>
  <c r="G464" i="15"/>
  <c r="G463" i="15"/>
  <c r="G462" i="15"/>
  <c r="G461" i="15"/>
  <c r="G460" i="15"/>
  <c r="G459" i="15"/>
  <c r="G458" i="15"/>
  <c r="G457" i="15"/>
  <c r="G456" i="15"/>
  <c r="G455" i="15"/>
  <c r="G454" i="15"/>
  <c r="G453" i="15"/>
  <c r="G452" i="15"/>
  <c r="G451" i="15"/>
  <c r="G450" i="15"/>
  <c r="G449" i="15"/>
  <c r="G448" i="15"/>
  <c r="G447" i="15"/>
  <c r="G446" i="15"/>
  <c r="G445" i="15"/>
  <c r="G444" i="15"/>
  <c r="G443" i="15"/>
  <c r="G442" i="15"/>
  <c r="G441" i="15"/>
  <c r="G440" i="15"/>
  <c r="G439" i="15"/>
  <c r="G438" i="15"/>
  <c r="G437" i="15"/>
  <c r="G436" i="15"/>
  <c r="G435" i="15"/>
  <c r="G434" i="15"/>
  <c r="G433" i="15"/>
  <c r="G432" i="15"/>
  <c r="G431" i="15"/>
  <c r="G430" i="15"/>
  <c r="G429" i="15"/>
  <c r="G428" i="15"/>
  <c r="G427" i="15"/>
  <c r="G426" i="15"/>
  <c r="G425" i="15"/>
  <c r="G424" i="15"/>
  <c r="G423" i="15"/>
  <c r="G422" i="15"/>
  <c r="G421" i="15"/>
  <c r="G420" i="15"/>
  <c r="G419" i="15"/>
  <c r="G418" i="15"/>
  <c r="G417" i="15"/>
  <c r="G416" i="15"/>
  <c r="G415" i="15"/>
  <c r="G414" i="15"/>
  <c r="G413" i="15"/>
  <c r="G412" i="15"/>
  <c r="G411" i="15"/>
  <c r="G410" i="15"/>
  <c r="G409" i="15"/>
  <c r="G408" i="15"/>
  <c r="G407" i="15"/>
  <c r="G406" i="15"/>
  <c r="G405" i="15"/>
  <c r="G404" i="15"/>
  <c r="G403" i="15"/>
  <c r="G402" i="15"/>
  <c r="G401" i="15"/>
  <c r="G400" i="15"/>
  <c r="G399" i="15"/>
  <c r="G398" i="15"/>
  <c r="G397" i="15"/>
  <c r="G396" i="15"/>
  <c r="G395" i="15"/>
  <c r="G394" i="15"/>
  <c r="G393" i="15"/>
  <c r="G392" i="15"/>
  <c r="G391" i="15"/>
  <c r="G390" i="15"/>
  <c r="G389" i="15"/>
  <c r="G388" i="15"/>
  <c r="G387" i="15"/>
  <c r="G386" i="15"/>
  <c r="G385" i="15"/>
  <c r="G384" i="15"/>
  <c r="G383" i="15"/>
  <c r="G382" i="15"/>
  <c r="G381" i="15"/>
  <c r="G380" i="15"/>
  <c r="G379" i="15"/>
  <c r="G378" i="15"/>
  <c r="G377" i="15"/>
  <c r="G376" i="15"/>
  <c r="G375" i="15"/>
  <c r="G374" i="15"/>
  <c r="G373" i="15"/>
  <c r="G372" i="15"/>
  <c r="G371" i="15"/>
  <c r="G370" i="15"/>
  <c r="G369" i="15"/>
  <c r="G368" i="15"/>
  <c r="G367" i="15"/>
  <c r="G366" i="15"/>
  <c r="G365" i="15"/>
  <c r="G364" i="15"/>
  <c r="G363" i="15"/>
  <c r="G362" i="15"/>
  <c r="G361" i="15"/>
  <c r="G360" i="15"/>
  <c r="G359" i="15"/>
  <c r="G358" i="15"/>
  <c r="G357" i="15"/>
  <c r="G356" i="15"/>
  <c r="G355" i="15"/>
  <c r="G354" i="15"/>
  <c r="G353" i="15"/>
  <c r="G352" i="15"/>
  <c r="G351" i="15"/>
  <c r="G350" i="15"/>
  <c r="G349" i="15"/>
  <c r="G348" i="15"/>
  <c r="G347" i="15"/>
  <c r="G346" i="15"/>
  <c r="G345" i="15"/>
  <c r="G344" i="15"/>
  <c r="G343" i="15"/>
  <c r="G342" i="15"/>
  <c r="G341" i="15"/>
  <c r="G340" i="15"/>
  <c r="G339" i="15"/>
  <c r="G338" i="15"/>
  <c r="G337" i="15"/>
  <c r="G336" i="15"/>
  <c r="G335" i="15"/>
  <c r="G334" i="15"/>
  <c r="G333" i="15"/>
  <c r="G332" i="15"/>
  <c r="G331" i="15"/>
  <c r="G330" i="15"/>
  <c r="G329" i="15"/>
  <c r="G328" i="15"/>
  <c r="G327" i="15"/>
  <c r="G326" i="15"/>
  <c r="G325" i="15"/>
  <c r="G324" i="15"/>
  <c r="G323" i="15"/>
  <c r="G322" i="15"/>
  <c r="G321" i="15"/>
  <c r="G320" i="15"/>
  <c r="G319" i="15"/>
  <c r="G318" i="15"/>
  <c r="G317" i="15"/>
  <c r="G316" i="15"/>
  <c r="G315" i="15"/>
  <c r="G314" i="15"/>
  <c r="G313" i="15"/>
  <c r="G312" i="15"/>
  <c r="G311" i="15"/>
  <c r="G310" i="15"/>
  <c r="G309" i="15"/>
  <c r="G308" i="15"/>
  <c r="G307" i="15"/>
  <c r="G306" i="15"/>
  <c r="G305" i="15"/>
  <c r="G304" i="15"/>
  <c r="G303" i="15"/>
  <c r="G302" i="15"/>
  <c r="G301" i="15"/>
  <c r="G300" i="15"/>
  <c r="G299" i="15"/>
  <c r="G298" i="15"/>
  <c r="G297" i="15"/>
  <c r="G296" i="15"/>
  <c r="G295" i="15"/>
  <c r="G294" i="15"/>
  <c r="G293" i="15"/>
  <c r="G292" i="15"/>
  <c r="G291" i="15"/>
  <c r="G290" i="15"/>
  <c r="G289" i="15"/>
  <c r="G288" i="15"/>
  <c r="G287" i="15"/>
  <c r="G286" i="15"/>
  <c r="G285" i="15"/>
  <c r="G284" i="15"/>
  <c r="G283" i="15"/>
  <c r="G282" i="15"/>
  <c r="G281" i="15"/>
  <c r="G280" i="15"/>
  <c r="G279" i="15"/>
  <c r="G278" i="15"/>
  <c r="G277" i="15"/>
  <c r="G276" i="15"/>
  <c r="G275" i="15"/>
  <c r="G274" i="15"/>
  <c r="G273" i="15"/>
  <c r="G272" i="15"/>
  <c r="G271" i="15"/>
  <c r="G270" i="15"/>
  <c r="G269" i="15"/>
  <c r="G268" i="15"/>
  <c r="G267" i="15"/>
  <c r="G266" i="15"/>
  <c r="G265" i="15"/>
  <c r="G264" i="15"/>
  <c r="G263" i="15"/>
  <c r="G262" i="15"/>
  <c r="G261" i="15"/>
  <c r="G260" i="15"/>
  <c r="G259" i="15"/>
  <c r="G258" i="15"/>
  <c r="G257" i="15"/>
  <c r="G256" i="15"/>
  <c r="G255" i="15"/>
  <c r="G254" i="15"/>
  <c r="G253" i="15"/>
  <c r="G252" i="15"/>
  <c r="G251" i="15"/>
  <c r="G250" i="15"/>
  <c r="G249" i="15"/>
  <c r="G248" i="15"/>
  <c r="G247" i="15"/>
  <c r="G246" i="15"/>
  <c r="G245" i="15"/>
  <c r="G244" i="15"/>
  <c r="G243" i="15"/>
  <c r="G242" i="15"/>
  <c r="G241" i="15"/>
  <c r="G240" i="15"/>
  <c r="G239" i="15"/>
  <c r="G238" i="15"/>
  <c r="G237" i="15"/>
  <c r="G236" i="15"/>
  <c r="G235" i="15"/>
  <c r="G234" i="15"/>
  <c r="G233" i="15"/>
  <c r="G232" i="15"/>
  <c r="G231" i="15"/>
  <c r="G230" i="15"/>
  <c r="G229" i="15"/>
  <c r="G228" i="15"/>
  <c r="G227" i="15"/>
  <c r="G226" i="15"/>
  <c r="G225" i="15"/>
  <c r="G224" i="15"/>
  <c r="G223" i="15"/>
  <c r="G222" i="15"/>
  <c r="G221" i="15"/>
  <c r="G220" i="15"/>
  <c r="G219" i="15"/>
  <c r="G218" i="15"/>
  <c r="G217" i="15"/>
  <c r="G216" i="15"/>
  <c r="G215" i="15"/>
  <c r="G214" i="15"/>
  <c r="G213" i="15"/>
  <c r="G212" i="15"/>
  <c r="G211" i="15"/>
  <c r="G210" i="15"/>
  <c r="G209" i="15"/>
  <c r="G208" i="15"/>
  <c r="G207" i="15"/>
  <c r="G206" i="15"/>
  <c r="G205" i="15"/>
  <c r="G204" i="15"/>
  <c r="G203" i="15"/>
  <c r="G202" i="15"/>
  <c r="G201" i="15"/>
  <c r="G200" i="15"/>
  <c r="G199" i="15"/>
  <c r="G198" i="15"/>
  <c r="G197" i="15"/>
  <c r="G196" i="15"/>
  <c r="G195" i="15"/>
  <c r="G194" i="15"/>
  <c r="G193" i="15"/>
  <c r="G192" i="15"/>
  <c r="G191" i="15"/>
  <c r="G190" i="15"/>
  <c r="G189" i="15"/>
  <c r="G188" i="15"/>
  <c r="G187" i="15"/>
  <c r="G186" i="15"/>
  <c r="G185" i="15"/>
  <c r="G184" i="15"/>
  <c r="G183" i="15"/>
  <c r="G182" i="15"/>
  <c r="G181" i="15"/>
  <c r="G180" i="15"/>
  <c r="G179" i="15"/>
  <c r="G178" i="15"/>
  <c r="G177" i="15"/>
  <c r="G176" i="15"/>
  <c r="G175" i="15"/>
  <c r="G174" i="15"/>
  <c r="G173" i="15"/>
  <c r="G172" i="15"/>
  <c r="G171" i="15"/>
  <c r="G170" i="15"/>
  <c r="G169" i="15"/>
  <c r="G168" i="15"/>
  <c r="G167" i="15"/>
  <c r="G166" i="15"/>
  <c r="G165" i="15"/>
  <c r="G164" i="15"/>
  <c r="G163" i="15"/>
  <c r="G162" i="15"/>
  <c r="G161" i="15"/>
  <c r="G160" i="15"/>
  <c r="G159" i="15"/>
  <c r="G158" i="15"/>
  <c r="G157" i="15"/>
  <c r="G156" i="15"/>
  <c r="G155" i="15"/>
  <c r="G154" i="15"/>
  <c r="G153" i="15"/>
  <c r="G152" i="15"/>
  <c r="G151" i="15"/>
  <c r="G150" i="15"/>
  <c r="G149" i="15"/>
  <c r="G148" i="15"/>
  <c r="G147" i="15"/>
  <c r="G146" i="15"/>
  <c r="G145" i="15"/>
  <c r="G144" i="15"/>
  <c r="G143" i="15"/>
  <c r="G142" i="15"/>
  <c r="G141" i="15"/>
  <c r="G140" i="15"/>
  <c r="G139" i="15"/>
  <c r="G138" i="15"/>
  <c r="G137" i="15"/>
  <c r="G136" i="15"/>
  <c r="G135" i="15"/>
  <c r="G134" i="15"/>
  <c r="G133" i="15"/>
  <c r="G132" i="15"/>
  <c r="G131" i="15"/>
  <c r="G130" i="15"/>
  <c r="G129" i="15"/>
  <c r="G128" i="15"/>
  <c r="G127" i="15"/>
  <c r="G126" i="15"/>
  <c r="G125" i="15"/>
  <c r="G124" i="15"/>
  <c r="G123" i="15"/>
  <c r="G122" i="15"/>
  <c r="G121" i="15"/>
  <c r="G120" i="15"/>
  <c r="G119" i="15"/>
  <c r="G118" i="15"/>
  <c r="G117" i="15"/>
  <c r="G116" i="15"/>
  <c r="G115" i="15"/>
  <c r="G114" i="15"/>
  <c r="G113" i="15"/>
  <c r="G112" i="15"/>
  <c r="G111" i="15"/>
  <c r="G110" i="15"/>
  <c r="G109" i="15"/>
  <c r="G108" i="15"/>
  <c r="G107" i="15"/>
  <c r="G106" i="15"/>
  <c r="G105" i="15"/>
  <c r="G104" i="15"/>
  <c r="G103" i="15"/>
  <c r="G101" i="15"/>
  <c r="G99" i="15"/>
  <c r="G97" i="15"/>
  <c r="G95" i="15"/>
  <c r="G93" i="15"/>
  <c r="G91" i="15"/>
  <c r="G89" i="15"/>
  <c r="G87" i="15"/>
  <c r="G85" i="15"/>
  <c r="G83" i="15"/>
  <c r="G81" i="15"/>
  <c r="G79" i="15"/>
  <c r="G77" i="15"/>
  <c r="G75" i="15"/>
  <c r="G73" i="15"/>
  <c r="G71" i="15"/>
  <c r="G69" i="15"/>
  <c r="G67" i="15"/>
  <c r="G65" i="15"/>
  <c r="G63" i="15"/>
  <c r="G61" i="15"/>
  <c r="G59" i="15"/>
  <c r="G57" i="15"/>
  <c r="G55" i="15"/>
  <c r="G53" i="15"/>
  <c r="G51" i="15"/>
  <c r="G49" i="15"/>
  <c r="G47" i="15"/>
  <c r="G45" i="15"/>
  <c r="G43" i="15"/>
  <c r="G41" i="15"/>
  <c r="G39" i="15"/>
  <c r="G37" i="15"/>
  <c r="G35" i="15"/>
  <c r="G33" i="15"/>
  <c r="G31" i="15"/>
  <c r="G29" i="15"/>
  <c r="G27" i="15"/>
  <c r="G25" i="15"/>
  <c r="G23" i="15"/>
  <c r="G21" i="15"/>
  <c r="G19" i="15"/>
  <c r="G17" i="15"/>
  <c r="G15" i="15"/>
  <c r="G13" i="15"/>
  <c r="G11" i="15"/>
  <c r="G9" i="15"/>
  <c r="G7" i="15"/>
  <c r="G5" i="15"/>
  <c r="G3" i="15"/>
  <c r="A1035" i="8"/>
  <c r="A1034" i="8"/>
  <c r="A1033" i="8"/>
  <c r="A1032" i="8"/>
  <c r="A1031" i="8"/>
  <c r="A1030" i="8"/>
  <c r="A1029" i="8"/>
  <c r="A1028" i="8"/>
  <c r="A1027" i="8"/>
  <c r="A1026" i="8"/>
  <c r="A1025" i="8"/>
  <c r="A1024" i="8"/>
  <c r="A1023" i="8"/>
  <c r="A1022" i="8"/>
  <c r="A1021" i="8"/>
  <c r="A1020" i="8"/>
  <c r="A1019" i="8"/>
  <c r="A1018" i="8"/>
  <c r="A1017" i="8"/>
  <c r="A1016" i="8"/>
  <c r="A1015" i="8"/>
  <c r="A1014" i="8"/>
  <c r="A1013" i="8"/>
  <c r="A1012" i="8"/>
  <c r="A1011" i="8"/>
  <c r="A1010" i="8"/>
  <c r="A1009" i="8"/>
  <c r="A1008" i="8"/>
  <c r="A1007" i="8"/>
  <c r="A1006" i="8"/>
  <c r="A1005" i="8"/>
  <c r="A1004" i="8"/>
  <c r="A1003" i="8"/>
  <c r="A1002" i="8"/>
  <c r="A1001" i="8"/>
  <c r="A1000" i="8"/>
  <c r="A999" i="8"/>
  <c r="A998" i="8"/>
  <c r="A997" i="8"/>
  <c r="A996" i="8"/>
  <c r="A995" i="8"/>
  <c r="A994" i="8"/>
  <c r="A993" i="8"/>
  <c r="A992" i="8"/>
  <c r="A991" i="8"/>
  <c r="A990" i="8"/>
  <c r="A989" i="8"/>
  <c r="A988" i="8"/>
  <c r="A987" i="8"/>
  <c r="A986" i="8"/>
  <c r="A985" i="8"/>
  <c r="A984" i="8"/>
  <c r="A983" i="8"/>
  <c r="A982" i="8"/>
  <c r="A981" i="8"/>
  <c r="A980" i="8"/>
  <c r="A979" i="8"/>
  <c r="A978" i="8"/>
  <c r="A977" i="8"/>
  <c r="A976" i="8"/>
  <c r="A975" i="8"/>
  <c r="A974" i="8"/>
  <c r="A973" i="8"/>
  <c r="A972" i="8"/>
  <c r="A971" i="8"/>
  <c r="A970" i="8"/>
  <c r="A969" i="8"/>
  <c r="A968" i="8"/>
  <c r="A967" i="8"/>
  <c r="A966" i="8"/>
  <c r="A965" i="8"/>
  <c r="A964" i="8"/>
  <c r="A963" i="8"/>
  <c r="A962" i="8"/>
  <c r="A961" i="8"/>
  <c r="A960" i="8"/>
  <c r="A959" i="8"/>
  <c r="A958" i="8"/>
  <c r="A957" i="8"/>
  <c r="A956" i="8"/>
  <c r="A955" i="8"/>
  <c r="A954" i="8"/>
  <c r="A953" i="8"/>
  <c r="A952" i="8"/>
  <c r="A951" i="8"/>
  <c r="A950" i="8"/>
  <c r="A949" i="8"/>
  <c r="A948" i="8"/>
  <c r="A947" i="8"/>
  <c r="A946" i="8"/>
  <c r="A945" i="8"/>
  <c r="A944" i="8"/>
  <c r="A943" i="8"/>
  <c r="A942" i="8"/>
  <c r="A941" i="8"/>
  <c r="A940" i="8"/>
  <c r="A939" i="8"/>
  <c r="A938" i="8"/>
  <c r="A937" i="8"/>
  <c r="A936" i="8"/>
  <c r="A935" i="8"/>
  <c r="A934" i="8"/>
  <c r="A933" i="8"/>
  <c r="A932" i="8"/>
  <c r="A931" i="8"/>
  <c r="A930" i="8"/>
  <c r="A929" i="8"/>
  <c r="A928" i="8"/>
  <c r="A927" i="8"/>
  <c r="A926" i="8"/>
  <c r="A925" i="8"/>
  <c r="A924" i="8"/>
  <c r="A923" i="8"/>
  <c r="A922" i="8"/>
  <c r="A921" i="8"/>
  <c r="A920" i="8"/>
  <c r="A919" i="8"/>
  <c r="A918" i="8"/>
  <c r="A917" i="8"/>
  <c r="A916" i="8"/>
  <c r="A915" i="8"/>
  <c r="A914" i="8"/>
  <c r="A913" i="8"/>
  <c r="A912" i="8"/>
  <c r="A911" i="8"/>
  <c r="A910" i="8"/>
  <c r="A909" i="8"/>
  <c r="A908" i="8"/>
  <c r="A907" i="8"/>
  <c r="A906" i="8"/>
  <c r="A905" i="8"/>
  <c r="A904" i="8"/>
  <c r="A903" i="8"/>
  <c r="A902" i="8"/>
  <c r="A901" i="8"/>
  <c r="A900" i="8"/>
  <c r="A899" i="8"/>
  <c r="A898" i="8"/>
  <c r="A897" i="8"/>
  <c r="A896" i="8"/>
  <c r="A895" i="8"/>
  <c r="A894" i="8"/>
  <c r="A893" i="8"/>
  <c r="A892" i="8"/>
  <c r="A891" i="8"/>
  <c r="A890" i="8"/>
  <c r="A889" i="8"/>
  <c r="A888" i="8"/>
  <c r="A887" i="8"/>
  <c r="A886" i="8"/>
  <c r="A885" i="8"/>
  <c r="A884" i="8"/>
  <c r="A883" i="8"/>
  <c r="A882" i="8"/>
  <c r="A881" i="8"/>
  <c r="A880" i="8"/>
  <c r="A879" i="8"/>
  <c r="A878" i="8"/>
  <c r="A877" i="8"/>
  <c r="A876" i="8"/>
  <c r="A875" i="8"/>
  <c r="A874" i="8"/>
  <c r="A873" i="8"/>
  <c r="A872" i="8"/>
  <c r="A871" i="8"/>
  <c r="A870" i="8"/>
  <c r="A869" i="8"/>
  <c r="A868" i="8"/>
  <c r="A867" i="8"/>
  <c r="A866" i="8"/>
  <c r="A865" i="8"/>
  <c r="A864" i="8"/>
  <c r="A863" i="8"/>
  <c r="A862" i="8"/>
  <c r="A861" i="8"/>
  <c r="A860" i="8"/>
  <c r="A859" i="8"/>
  <c r="A858" i="8"/>
  <c r="A857" i="8"/>
  <c r="A856" i="8"/>
  <c r="A855" i="8"/>
  <c r="A854" i="8"/>
  <c r="A853" i="8"/>
  <c r="A852" i="8"/>
  <c r="A851" i="8"/>
  <c r="A850" i="8"/>
  <c r="A849" i="8"/>
  <c r="A848" i="8"/>
  <c r="A847" i="8"/>
  <c r="A846" i="8"/>
  <c r="A845" i="8"/>
  <c r="A844" i="8"/>
  <c r="A843" i="8"/>
  <c r="A842" i="8"/>
  <c r="A841" i="8"/>
  <c r="A840" i="8"/>
  <c r="A839" i="8"/>
  <c r="A838" i="8"/>
  <c r="A837" i="8"/>
  <c r="A836" i="8"/>
  <c r="A835" i="8"/>
  <c r="A834" i="8"/>
  <c r="A833" i="8"/>
  <c r="A832" i="8"/>
  <c r="A831" i="8"/>
  <c r="A830" i="8"/>
  <c r="A829" i="8"/>
  <c r="A828" i="8"/>
  <c r="A827" i="8"/>
  <c r="A826" i="8"/>
  <c r="A825" i="8"/>
  <c r="A824" i="8"/>
  <c r="A823" i="8"/>
  <c r="A822" i="8"/>
  <c r="A821" i="8"/>
  <c r="A820" i="8"/>
  <c r="A819" i="8"/>
  <c r="A818" i="8"/>
  <c r="A817" i="8"/>
  <c r="A816" i="8"/>
  <c r="A815" i="8"/>
  <c r="A814" i="8"/>
  <c r="A813" i="8"/>
  <c r="A812" i="8"/>
  <c r="A811" i="8"/>
  <c r="A810" i="8"/>
  <c r="A809" i="8"/>
  <c r="A808" i="8"/>
  <c r="A807" i="8"/>
  <c r="A806" i="8"/>
  <c r="A805" i="8"/>
  <c r="A804" i="8"/>
  <c r="A803" i="8"/>
  <c r="A802" i="8"/>
  <c r="A801" i="8"/>
  <c r="A800" i="8"/>
  <c r="A799" i="8"/>
  <c r="A798" i="8"/>
  <c r="A797" i="8"/>
  <c r="A796" i="8"/>
  <c r="A795" i="8"/>
  <c r="A794" i="8"/>
  <c r="A793" i="8"/>
  <c r="A792" i="8"/>
  <c r="A791" i="8"/>
  <c r="A790" i="8"/>
  <c r="A789" i="8"/>
  <c r="A788" i="8"/>
  <c r="A787" i="8"/>
  <c r="A786" i="8"/>
  <c r="A785" i="8"/>
  <c r="A784" i="8"/>
  <c r="A783" i="8"/>
  <c r="A782" i="8"/>
  <c r="A781" i="8"/>
  <c r="A780" i="8"/>
  <c r="A779" i="8"/>
  <c r="A778" i="8"/>
  <c r="A777" i="8"/>
  <c r="A776" i="8"/>
  <c r="A775" i="8"/>
  <c r="A774" i="8"/>
  <c r="A773" i="8"/>
  <c r="A772" i="8"/>
  <c r="A771" i="8"/>
  <c r="A770" i="8"/>
  <c r="A769" i="8"/>
  <c r="A768" i="8"/>
  <c r="A767" i="8"/>
  <c r="A766" i="8"/>
  <c r="A765" i="8"/>
  <c r="A764" i="8"/>
  <c r="A763" i="8"/>
  <c r="A762" i="8"/>
  <c r="A761" i="8"/>
  <c r="A760" i="8"/>
  <c r="A759" i="8"/>
  <c r="A758" i="8"/>
  <c r="A757" i="8"/>
  <c r="A756" i="8"/>
  <c r="A755" i="8"/>
  <c r="A754" i="8"/>
  <c r="A753" i="8"/>
  <c r="A752" i="8"/>
  <c r="A751" i="8"/>
  <c r="A750" i="8"/>
  <c r="A749" i="8"/>
  <c r="A748" i="8"/>
  <c r="A747" i="8"/>
  <c r="A746" i="8"/>
  <c r="A745" i="8"/>
  <c r="A744" i="8"/>
  <c r="A743" i="8"/>
  <c r="A742" i="8"/>
  <c r="A741" i="8"/>
  <c r="A740" i="8"/>
  <c r="A739" i="8"/>
  <c r="A738" i="8"/>
  <c r="A737" i="8"/>
  <c r="A736" i="8"/>
  <c r="A735" i="8"/>
  <c r="A734" i="8"/>
  <c r="A733" i="8"/>
  <c r="A732" i="8"/>
  <c r="A731" i="8"/>
  <c r="A730" i="8"/>
  <c r="A729" i="8"/>
  <c r="A728" i="8"/>
  <c r="A727" i="8"/>
  <c r="A726" i="8"/>
  <c r="A725" i="8"/>
  <c r="A724" i="8"/>
  <c r="A723" i="8"/>
  <c r="A722" i="8"/>
  <c r="A721" i="8"/>
  <c r="A720" i="8"/>
  <c r="A719" i="8"/>
  <c r="A718" i="8"/>
  <c r="A717" i="8"/>
  <c r="A716" i="8"/>
  <c r="A715" i="8"/>
  <c r="A714" i="8"/>
  <c r="A713" i="8"/>
  <c r="A712" i="8"/>
  <c r="A711" i="8"/>
  <c r="A710" i="8"/>
  <c r="A709" i="8"/>
  <c r="A708" i="8"/>
  <c r="A707" i="8"/>
  <c r="A706" i="8"/>
  <c r="A705" i="8"/>
  <c r="A704" i="8"/>
  <c r="A703" i="8"/>
  <c r="A702" i="8"/>
  <c r="A701" i="8"/>
  <c r="A700" i="8"/>
  <c r="A699" i="8"/>
  <c r="A698" i="8"/>
  <c r="A697" i="8"/>
  <c r="A696" i="8"/>
  <c r="A695" i="8"/>
  <c r="A694" i="8"/>
  <c r="A693" i="8"/>
  <c r="A692" i="8"/>
  <c r="A691" i="8"/>
  <c r="A690" i="8"/>
  <c r="A689" i="8"/>
  <c r="A688" i="8"/>
  <c r="A687" i="8"/>
  <c r="A686" i="8"/>
  <c r="A685" i="8"/>
  <c r="A684" i="8"/>
  <c r="A683" i="8"/>
  <c r="A682" i="8"/>
  <c r="A681" i="8"/>
  <c r="A680" i="8"/>
  <c r="A679" i="8"/>
  <c r="A678" i="8"/>
  <c r="A677" i="8"/>
  <c r="A676" i="8"/>
  <c r="A675" i="8"/>
  <c r="A674" i="8"/>
  <c r="A673" i="8"/>
  <c r="A672" i="8"/>
  <c r="A671" i="8"/>
  <c r="A670" i="8"/>
  <c r="A669" i="8"/>
  <c r="A668" i="8"/>
  <c r="A667" i="8"/>
  <c r="A666" i="8"/>
  <c r="A665" i="8"/>
  <c r="A664" i="8"/>
  <c r="A663" i="8"/>
  <c r="A662" i="8"/>
  <c r="A661" i="8"/>
  <c r="A660" i="8"/>
  <c r="A659" i="8"/>
  <c r="A658" i="8"/>
  <c r="A657" i="8"/>
  <c r="A656" i="8"/>
  <c r="A655" i="8"/>
  <c r="A654" i="8"/>
  <c r="A653" i="8"/>
  <c r="A652" i="8"/>
  <c r="A651" i="8"/>
  <c r="A650" i="8"/>
  <c r="A649" i="8"/>
  <c r="A648" i="8"/>
  <c r="A647" i="8"/>
  <c r="A646" i="8"/>
  <c r="A645" i="8"/>
  <c r="A644" i="8"/>
  <c r="A643" i="8"/>
  <c r="A642" i="8"/>
  <c r="A641" i="8"/>
  <c r="A640" i="8"/>
  <c r="A639" i="8"/>
  <c r="A638" i="8"/>
  <c r="A637" i="8"/>
  <c r="A636" i="8"/>
  <c r="A635" i="8"/>
  <c r="A634" i="8"/>
  <c r="A633" i="8"/>
  <c r="A632" i="8"/>
  <c r="A631" i="8"/>
  <c r="A630" i="8"/>
  <c r="A629" i="8"/>
  <c r="A628" i="8"/>
  <c r="A627" i="8"/>
  <c r="A626" i="8"/>
  <c r="A625" i="8"/>
  <c r="A624" i="8"/>
  <c r="A623" i="8"/>
  <c r="A622" i="8"/>
  <c r="A621" i="8"/>
  <c r="A620" i="8"/>
  <c r="A619" i="8"/>
  <c r="A618" i="8"/>
  <c r="A617" i="8"/>
  <c r="A616" i="8"/>
  <c r="A615" i="8"/>
  <c r="A614" i="8"/>
  <c r="A613" i="8"/>
  <c r="A612" i="8"/>
  <c r="A611" i="8"/>
  <c r="A610" i="8"/>
  <c r="A609" i="8"/>
  <c r="A608" i="8"/>
  <c r="A607" i="8"/>
  <c r="A606" i="8"/>
  <c r="A605" i="8"/>
  <c r="A604" i="8"/>
  <c r="A603" i="8"/>
  <c r="A602" i="8"/>
  <c r="A601" i="8"/>
  <c r="A600" i="8"/>
  <c r="A599" i="8"/>
  <c r="A598" i="8"/>
  <c r="A597" i="8"/>
  <c r="A596" i="8"/>
  <c r="A595" i="8"/>
  <c r="A594" i="8"/>
  <c r="A593" i="8"/>
  <c r="A592" i="8"/>
  <c r="A591" i="8"/>
  <c r="A590" i="8"/>
  <c r="A589" i="8"/>
  <c r="A588" i="8"/>
  <c r="A587" i="8"/>
  <c r="A586" i="8"/>
  <c r="A585" i="8"/>
  <c r="A584" i="8"/>
  <c r="A583" i="8"/>
  <c r="A582" i="8"/>
  <c r="A581" i="8"/>
  <c r="A580" i="8"/>
  <c r="A579" i="8"/>
  <c r="A578" i="8"/>
  <c r="A577" i="8"/>
  <c r="A576" i="8"/>
  <c r="A575" i="8"/>
  <c r="A574" i="8"/>
  <c r="A573" i="8"/>
  <c r="A572" i="8"/>
  <c r="A571" i="8"/>
  <c r="A570" i="8"/>
  <c r="A569" i="8"/>
  <c r="A568" i="8"/>
  <c r="A567" i="8"/>
  <c r="A566" i="8"/>
  <c r="A565" i="8"/>
  <c r="A564" i="8"/>
  <c r="A563" i="8"/>
  <c r="A562" i="8"/>
  <c r="A561" i="8"/>
  <c r="A560" i="8"/>
  <c r="A559" i="8"/>
  <c r="A558" i="8"/>
  <c r="A557" i="8"/>
  <c r="A556" i="8"/>
  <c r="A555" i="8"/>
  <c r="A554" i="8"/>
  <c r="A553" i="8"/>
  <c r="A552" i="8"/>
  <c r="A551" i="8"/>
  <c r="A550" i="8"/>
  <c r="A549" i="8"/>
  <c r="A548" i="8"/>
  <c r="A547" i="8"/>
  <c r="A546" i="8"/>
  <c r="A545" i="8"/>
  <c r="A544" i="8"/>
  <c r="A543" i="8"/>
  <c r="A542" i="8"/>
  <c r="A541" i="8"/>
  <c r="A540" i="8"/>
  <c r="A539" i="8"/>
  <c r="A538" i="8"/>
  <c r="A537" i="8"/>
  <c r="A536" i="8"/>
  <c r="A535" i="8"/>
  <c r="A534" i="8"/>
  <c r="A533" i="8"/>
  <c r="A532" i="8"/>
  <c r="A531" i="8"/>
  <c r="A530" i="8"/>
  <c r="A529" i="8"/>
  <c r="A528" i="8"/>
  <c r="A527" i="8"/>
  <c r="A526" i="8"/>
  <c r="A525" i="8"/>
  <c r="A524" i="8"/>
  <c r="A523" i="8"/>
  <c r="A522" i="8"/>
  <c r="A521" i="8"/>
  <c r="A520" i="8"/>
  <c r="A519" i="8"/>
  <c r="A518" i="8"/>
  <c r="A517" i="8"/>
  <c r="A516" i="8"/>
  <c r="A515" i="8"/>
  <c r="A514" i="8"/>
  <c r="A513" i="8"/>
  <c r="A512" i="8"/>
  <c r="A511" i="8"/>
  <c r="A510" i="8"/>
  <c r="A509" i="8"/>
  <c r="A508" i="8"/>
  <c r="A507" i="8"/>
  <c r="A506" i="8"/>
  <c r="A505" i="8"/>
  <c r="A504" i="8"/>
  <c r="A503" i="8"/>
  <c r="A502" i="8"/>
  <c r="A501" i="8"/>
  <c r="A500" i="8"/>
  <c r="A499" i="8"/>
  <c r="A498" i="8"/>
  <c r="A497" i="8"/>
  <c r="A496" i="8"/>
  <c r="A495" i="8"/>
  <c r="A494" i="8"/>
  <c r="A493" i="8"/>
  <c r="A492" i="8"/>
  <c r="A491" i="8"/>
  <c r="A490" i="8"/>
  <c r="A489" i="8"/>
  <c r="A488" i="8"/>
  <c r="A487" i="8"/>
  <c r="A486" i="8"/>
  <c r="A485" i="8"/>
  <c r="A484" i="8"/>
  <c r="A483" i="8"/>
  <c r="A482" i="8"/>
  <c r="A481" i="8"/>
  <c r="A480" i="8"/>
  <c r="A479" i="8"/>
  <c r="A478" i="8"/>
  <c r="A477" i="8"/>
  <c r="A476" i="8"/>
  <c r="A475" i="8"/>
  <c r="A474" i="8"/>
  <c r="A473" i="8"/>
  <c r="A472" i="8"/>
  <c r="A471" i="8"/>
  <c r="A470" i="8"/>
  <c r="A469" i="8"/>
  <c r="A468" i="8"/>
  <c r="A467" i="8"/>
  <c r="A466" i="8"/>
  <c r="A465" i="8"/>
  <c r="A464" i="8"/>
  <c r="A463" i="8"/>
  <c r="A462" i="8"/>
  <c r="A461" i="8"/>
  <c r="A460" i="8"/>
  <c r="A459" i="8"/>
  <c r="A458" i="8"/>
  <c r="A457" i="8"/>
  <c r="A456" i="8"/>
  <c r="A455" i="8"/>
  <c r="A454" i="8"/>
  <c r="A453" i="8"/>
  <c r="A452" i="8"/>
  <c r="A451" i="8"/>
  <c r="A450" i="8"/>
  <c r="A449" i="8"/>
  <c r="A448" i="8"/>
  <c r="A447" i="8"/>
  <c r="A446" i="8"/>
  <c r="A445" i="8"/>
  <c r="A444" i="8"/>
  <c r="A443" i="8"/>
  <c r="A442" i="8"/>
  <c r="A441" i="8"/>
  <c r="A440" i="8"/>
  <c r="A439" i="8"/>
  <c r="A438" i="8"/>
  <c r="A437" i="8"/>
  <c r="A436" i="8"/>
  <c r="A435" i="8"/>
  <c r="A434" i="8"/>
  <c r="A433" i="8"/>
  <c r="A432" i="8"/>
  <c r="A431" i="8"/>
  <c r="A430" i="8"/>
  <c r="A429" i="8"/>
  <c r="A428" i="8"/>
  <c r="A427" i="8"/>
  <c r="A426" i="8"/>
  <c r="A425" i="8"/>
  <c r="A424" i="8"/>
  <c r="A423" i="8"/>
  <c r="A422" i="8"/>
  <c r="A421" i="8"/>
  <c r="A420" i="8"/>
  <c r="A419" i="8"/>
  <c r="A418" i="8"/>
  <c r="A417" i="8"/>
  <c r="A416" i="8"/>
  <c r="A415" i="8"/>
  <c r="A414" i="8"/>
  <c r="A413" i="8"/>
  <c r="A412" i="8"/>
  <c r="A411" i="8"/>
  <c r="A410" i="8"/>
  <c r="A409" i="8"/>
  <c r="A408" i="8"/>
  <c r="A407" i="8"/>
  <c r="A406" i="8"/>
  <c r="A405" i="8"/>
  <c r="A404" i="8"/>
  <c r="A403" i="8"/>
  <c r="A402" i="8"/>
  <c r="A401" i="8"/>
  <c r="A400" i="8"/>
  <c r="A399" i="8"/>
  <c r="A398" i="8"/>
  <c r="A397" i="8"/>
  <c r="A396" i="8"/>
  <c r="A395" i="8"/>
  <c r="A394" i="8"/>
  <c r="A393" i="8"/>
  <c r="A392" i="8"/>
  <c r="A391" i="8"/>
  <c r="A390" i="8"/>
  <c r="A389" i="8"/>
  <c r="A388" i="8"/>
  <c r="A387" i="8"/>
  <c r="A386" i="8"/>
  <c r="A385" i="8"/>
  <c r="A384" i="8"/>
  <c r="A383" i="8"/>
  <c r="A382" i="8"/>
  <c r="A381" i="8"/>
  <c r="A380" i="8"/>
  <c r="A379" i="8"/>
  <c r="A378" i="8"/>
  <c r="A377" i="8"/>
  <c r="A376" i="8"/>
  <c r="A375" i="8"/>
  <c r="A374" i="8"/>
  <c r="A373" i="8"/>
  <c r="A372" i="8"/>
  <c r="A371" i="8"/>
  <c r="A370" i="8"/>
  <c r="A369" i="8"/>
  <c r="A368" i="8"/>
  <c r="A367" i="8"/>
  <c r="A366" i="8"/>
  <c r="A365" i="8"/>
  <c r="A364" i="8"/>
  <c r="A363" i="8"/>
  <c r="A362" i="8"/>
  <c r="A361" i="8"/>
  <c r="A360" i="8"/>
  <c r="A359" i="8"/>
  <c r="A358" i="8"/>
  <c r="A357" i="8"/>
  <c r="A356" i="8"/>
  <c r="A355" i="8"/>
  <c r="A354" i="8"/>
  <c r="A353" i="8"/>
  <c r="A352" i="8"/>
  <c r="A351" i="8"/>
  <c r="A350" i="8"/>
  <c r="A349" i="8"/>
  <c r="A348" i="8"/>
  <c r="A347" i="8"/>
  <c r="A346" i="8"/>
  <c r="A345" i="8"/>
  <c r="A344" i="8"/>
  <c r="A343" i="8"/>
  <c r="A342" i="8"/>
  <c r="A341" i="8"/>
  <c r="A340" i="8"/>
  <c r="A339" i="8"/>
  <c r="A338" i="8"/>
  <c r="A337" i="8"/>
  <c r="A336" i="8"/>
  <c r="A335" i="8"/>
  <c r="A334" i="8"/>
  <c r="A333" i="8"/>
  <c r="A332" i="8"/>
  <c r="A331" i="8"/>
  <c r="A330" i="8"/>
  <c r="A329" i="8"/>
  <c r="A328" i="8"/>
  <c r="A327" i="8"/>
  <c r="A326" i="8"/>
  <c r="A325" i="8"/>
  <c r="A324" i="8"/>
  <c r="A323" i="8"/>
  <c r="A322" i="8"/>
  <c r="A321" i="8"/>
  <c r="A320" i="8"/>
  <c r="A319" i="8"/>
  <c r="A318" i="8"/>
  <c r="A317" i="8"/>
  <c r="A316" i="8"/>
  <c r="A315" i="8"/>
  <c r="A314" i="8"/>
  <c r="A313" i="8"/>
  <c r="A312" i="8"/>
  <c r="A311" i="8"/>
  <c r="A310" i="8"/>
  <c r="A309" i="8"/>
  <c r="A308" i="8"/>
  <c r="A307" i="8"/>
  <c r="A306" i="8"/>
  <c r="A305" i="8"/>
  <c r="A304" i="8"/>
  <c r="A303" i="8"/>
  <c r="A302" i="8"/>
  <c r="A301" i="8"/>
  <c r="A300" i="8"/>
  <c r="A299" i="8"/>
  <c r="A298" i="8"/>
  <c r="A297" i="8"/>
  <c r="A296" i="8"/>
  <c r="A295" i="8"/>
  <c r="A294" i="8"/>
  <c r="A293" i="8"/>
  <c r="A292" i="8"/>
  <c r="A291" i="8"/>
  <c r="A290" i="8"/>
  <c r="A289" i="8"/>
  <c r="A288" i="8"/>
  <c r="A287" i="8"/>
  <c r="A286" i="8"/>
  <c r="A285" i="8"/>
  <c r="A284" i="8"/>
  <c r="A283" i="8"/>
  <c r="A282" i="8"/>
  <c r="A281" i="8"/>
  <c r="A280" i="8"/>
  <c r="A279" i="8"/>
  <c r="A278" i="8"/>
  <c r="A277" i="8"/>
  <c r="A276" i="8"/>
  <c r="A275" i="8"/>
  <c r="A274" i="8"/>
  <c r="A273" i="8"/>
  <c r="A272" i="8"/>
  <c r="A271" i="8"/>
  <c r="A270" i="8"/>
  <c r="A269" i="8"/>
  <c r="A268" i="8"/>
  <c r="A267" i="8"/>
  <c r="A266" i="8"/>
  <c r="A265" i="8"/>
  <c r="A264" i="8"/>
  <c r="A263" i="8"/>
  <c r="A262" i="8"/>
  <c r="A261" i="8"/>
  <c r="A260" i="8"/>
  <c r="A259" i="8"/>
  <c r="A258" i="8"/>
  <c r="A257" i="8"/>
  <c r="A256" i="8"/>
  <c r="A255" i="8"/>
  <c r="A254" i="8"/>
  <c r="A253" i="8"/>
  <c r="A252" i="8"/>
  <c r="A251" i="8"/>
  <c r="A250" i="8"/>
  <c r="A249" i="8"/>
  <c r="A248" i="8"/>
  <c r="A247" i="8"/>
  <c r="A246" i="8"/>
  <c r="A245" i="8"/>
  <c r="A244" i="8"/>
  <c r="A243" i="8"/>
  <c r="A242" i="8"/>
  <c r="A241" i="8"/>
  <c r="A240" i="8"/>
  <c r="A239" i="8"/>
  <c r="A238" i="8"/>
  <c r="A237" i="8"/>
  <c r="A236" i="8"/>
  <c r="A235" i="8"/>
  <c r="A234" i="8"/>
  <c r="A233" i="8"/>
  <c r="A232" i="8"/>
  <c r="A231" i="8"/>
  <c r="A230" i="8"/>
  <c r="A229" i="8"/>
  <c r="A228" i="8"/>
  <c r="A227" i="8"/>
  <c r="A226" i="8"/>
  <c r="A225" i="8"/>
  <c r="A224" i="8"/>
  <c r="A223" i="8"/>
  <c r="A222" i="8"/>
  <c r="A221" i="8"/>
  <c r="A220" i="8"/>
  <c r="A219" i="8"/>
  <c r="A218" i="8"/>
  <c r="A217" i="8"/>
  <c r="A216" i="8"/>
  <c r="A215" i="8"/>
  <c r="A214" i="8"/>
  <c r="A213" i="8"/>
  <c r="A212" i="8"/>
  <c r="A211" i="8"/>
  <c r="A210" i="8"/>
  <c r="A209" i="8"/>
  <c r="A208" i="8"/>
  <c r="A207" i="8"/>
  <c r="A206" i="8"/>
  <c r="A205" i="8"/>
  <c r="A204" i="8"/>
  <c r="A203" i="8"/>
  <c r="A202" i="8"/>
  <c r="A201" i="8"/>
  <c r="A200" i="8"/>
  <c r="A199" i="8"/>
  <c r="A198" i="8"/>
  <c r="A197" i="8"/>
  <c r="A196" i="8"/>
  <c r="A195" i="8"/>
  <c r="A194" i="8"/>
  <c r="A193" i="8"/>
  <c r="A192" i="8"/>
  <c r="A191" i="8"/>
  <c r="A190" i="8"/>
  <c r="A189" i="8"/>
  <c r="A188" i="8"/>
  <c r="A187" i="8"/>
  <c r="A186" i="8"/>
  <c r="A185" i="8"/>
  <c r="A184" i="8"/>
  <c r="A183" i="8"/>
  <c r="A182" i="8"/>
  <c r="A181" i="8"/>
  <c r="A180" i="8"/>
  <c r="A179" i="8"/>
  <c r="A178" i="8"/>
  <c r="A177" i="8"/>
  <c r="A176" i="8"/>
  <c r="A175" i="8"/>
  <c r="A174" i="8"/>
  <c r="A173" i="8"/>
  <c r="A172" i="8"/>
  <c r="A171" i="8"/>
  <c r="A170" i="8"/>
  <c r="A169" i="8"/>
  <c r="A168" i="8"/>
  <c r="A167" i="8"/>
  <c r="A166" i="8"/>
  <c r="A165" i="8"/>
  <c r="A164" i="8"/>
  <c r="A163" i="8"/>
  <c r="A162" i="8"/>
  <c r="A161" i="8"/>
  <c r="A160" i="8"/>
  <c r="A159" i="8"/>
  <c r="A158" i="8"/>
  <c r="A157" i="8"/>
  <c r="A156" i="8"/>
  <c r="A155" i="8"/>
  <c r="A154" i="8"/>
  <c r="A153" i="8"/>
  <c r="A152" i="8"/>
  <c r="A151" i="8"/>
  <c r="A150" i="8"/>
  <c r="A149" i="8"/>
  <c r="A148" i="8"/>
  <c r="A147" i="8"/>
  <c r="A146" i="8"/>
  <c r="A145" i="8"/>
  <c r="A144" i="8"/>
  <c r="A143" i="8"/>
  <c r="A142" i="8"/>
  <c r="A141" i="8"/>
  <c r="A140" i="8"/>
  <c r="A139" i="8"/>
  <c r="A138" i="8"/>
  <c r="A137" i="8"/>
  <c r="A136" i="8"/>
  <c r="A135" i="8"/>
  <c r="A134" i="8"/>
  <c r="A133" i="8"/>
  <c r="A132" i="8"/>
  <c r="A131" i="8"/>
  <c r="A130" i="8"/>
  <c r="A129" i="8"/>
  <c r="A128" i="8"/>
  <c r="A127" i="8"/>
  <c r="A126" i="8"/>
  <c r="A125" i="8"/>
  <c r="A124" i="8"/>
  <c r="A123" i="8"/>
  <c r="A122" i="8"/>
  <c r="A121" i="8"/>
  <c r="A120" i="8"/>
  <c r="A119" i="8"/>
  <c r="A118" i="8"/>
  <c r="A117" i="8"/>
  <c r="A116" i="8"/>
  <c r="A115" i="8"/>
  <c r="A114" i="8"/>
  <c r="A113" i="8"/>
  <c r="A112" i="8"/>
  <c r="A111" i="8"/>
  <c r="A110" i="8"/>
  <c r="A109" i="8"/>
  <c r="A108" i="8"/>
  <c r="A107" i="8"/>
  <c r="A106" i="8"/>
  <c r="A105" i="8"/>
  <c r="A104" i="8"/>
  <c r="A103" i="8"/>
  <c r="A102" i="8"/>
  <c r="A101" i="8"/>
  <c r="A100" i="8"/>
  <c r="A99" i="8"/>
  <c r="A98" i="8"/>
  <c r="A97" i="8"/>
  <c r="A96" i="8"/>
  <c r="A95" i="8"/>
  <c r="A94" i="8"/>
  <c r="A93" i="8"/>
  <c r="A92" i="8"/>
  <c r="A91" i="8"/>
  <c r="A90" i="8"/>
  <c r="A89" i="8"/>
  <c r="A88" i="8"/>
  <c r="A87" i="8"/>
  <c r="A86" i="8"/>
  <c r="A85" i="8"/>
  <c r="A84" i="8"/>
  <c r="A83" i="8"/>
  <c r="A82" i="8"/>
  <c r="A81" i="8"/>
  <c r="A80" i="8"/>
  <c r="A79" i="8"/>
  <c r="A78" i="8"/>
  <c r="A77" i="8"/>
  <c r="A76" i="8"/>
  <c r="A75" i="8"/>
  <c r="A74" i="8"/>
  <c r="A73" i="8"/>
  <c r="A72" i="8"/>
  <c r="A71" i="8"/>
  <c r="A70" i="8"/>
  <c r="A69" i="8"/>
  <c r="A68" i="8"/>
  <c r="A67" i="8"/>
  <c r="A66" i="8"/>
  <c r="A65" i="8"/>
  <c r="A64" i="8"/>
  <c r="A63" i="8"/>
  <c r="A62" i="8"/>
  <c r="A61" i="8"/>
  <c r="A60" i="8"/>
  <c r="A59" i="8"/>
  <c r="A58" i="8"/>
  <c r="A57" i="8"/>
  <c r="A56" i="8"/>
  <c r="A55" i="8"/>
  <c r="A54" i="8"/>
  <c r="A53" i="8"/>
  <c r="A52" i="8"/>
  <c r="A51" i="8"/>
  <c r="A50" i="8"/>
  <c r="A49" i="8"/>
  <c r="A48" i="8"/>
  <c r="A47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A2" i="8"/>
  <c r="M1" i="15"/>
  <c r="N1" i="15" s="1"/>
  <c r="O1" i="15" s="1"/>
  <c r="P1" i="15" s="1"/>
  <c r="Q1" i="15" s="1"/>
  <c r="R1" i="15" s="1"/>
  <c r="S1" i="15" s="1"/>
  <c r="T1" i="15" s="1"/>
  <c r="U1" i="15" s="1"/>
  <c r="L1" i="15"/>
  <c r="A2" i="12"/>
  <c r="A3" i="12"/>
  <c r="A4" i="12"/>
  <c r="A5" i="12"/>
  <c r="A6" i="12"/>
  <c r="A7" i="12"/>
  <c r="A8" i="12"/>
  <c r="A9" i="12"/>
  <c r="A10" i="12"/>
  <c r="A11" i="12"/>
  <c r="A12" i="12"/>
  <c r="A13" i="12"/>
  <c r="A14" i="12"/>
  <c r="A15" i="12"/>
  <c r="A16" i="12"/>
  <c r="A17" i="12"/>
  <c r="A18" i="12"/>
  <c r="A19" i="12"/>
  <c r="A20" i="12"/>
  <c r="A21" i="12"/>
  <c r="A22" i="12"/>
  <c r="A23" i="12"/>
  <c r="A24" i="12"/>
  <c r="A25" i="12"/>
  <c r="A26" i="12"/>
  <c r="A27" i="12"/>
  <c r="A28" i="12"/>
  <c r="A29" i="12"/>
  <c r="A30" i="12"/>
  <c r="A31" i="12"/>
  <c r="A32" i="12"/>
  <c r="A33" i="12"/>
  <c r="A34" i="12"/>
  <c r="A35" i="12"/>
  <c r="A36" i="12"/>
  <c r="A37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53" i="12"/>
  <c r="A54" i="12"/>
  <c r="A55" i="12"/>
  <c r="A56" i="12"/>
  <c r="A57" i="12"/>
  <c r="A58" i="12"/>
  <c r="A59" i="12"/>
  <c r="A60" i="12"/>
  <c r="A61" i="12"/>
  <c r="A62" i="12"/>
  <c r="A63" i="12"/>
  <c r="A64" i="12"/>
  <c r="A65" i="12"/>
  <c r="A66" i="12"/>
  <c r="A67" i="12"/>
  <c r="A68" i="12"/>
  <c r="A69" i="12"/>
  <c r="A70" i="12"/>
  <c r="A71" i="12"/>
  <c r="A72" i="12"/>
  <c r="A73" i="12"/>
  <c r="A74" i="12"/>
  <c r="A75" i="12"/>
  <c r="A76" i="12"/>
  <c r="A77" i="12"/>
  <c r="A78" i="12"/>
  <c r="A79" i="12"/>
  <c r="A80" i="12"/>
  <c r="A81" i="12"/>
  <c r="A82" i="12"/>
  <c r="A83" i="12"/>
  <c r="A84" i="12"/>
  <c r="A85" i="12"/>
  <c r="A86" i="12"/>
  <c r="A87" i="12"/>
  <c r="A88" i="12"/>
  <c r="A89" i="12"/>
  <c r="A90" i="12"/>
  <c r="A91" i="12"/>
  <c r="A92" i="12"/>
  <c r="A93" i="12"/>
  <c r="A94" i="12"/>
  <c r="A95" i="12"/>
  <c r="A96" i="12"/>
  <c r="A97" i="12"/>
  <c r="A98" i="12"/>
  <c r="A99" i="12"/>
  <c r="A100" i="12"/>
  <c r="A101" i="12"/>
  <c r="A102" i="12"/>
  <c r="A103" i="12"/>
  <c r="A104" i="12"/>
  <c r="A105" i="12"/>
  <c r="A106" i="12"/>
  <c r="A107" i="12"/>
  <c r="A108" i="12"/>
  <c r="A109" i="12"/>
  <c r="A110" i="12"/>
  <c r="A111" i="12"/>
  <c r="A112" i="12"/>
  <c r="A113" i="12"/>
  <c r="A114" i="12"/>
  <c r="A115" i="12"/>
  <c r="A116" i="12"/>
  <c r="A117" i="12"/>
  <c r="A118" i="12"/>
  <c r="A119" i="12"/>
  <c r="A120" i="12"/>
  <c r="A121" i="12"/>
  <c r="A122" i="12"/>
  <c r="A123" i="12"/>
  <c r="A124" i="12"/>
  <c r="A125" i="12"/>
  <c r="A126" i="12"/>
  <c r="A127" i="12"/>
  <c r="A128" i="12"/>
  <c r="A129" i="12"/>
  <c r="A130" i="12"/>
  <c r="A131" i="12"/>
  <c r="A132" i="12"/>
  <c r="A133" i="12"/>
  <c r="A551" i="6"/>
  <c r="A550" i="6"/>
  <c r="A549" i="6"/>
  <c r="A548" i="6"/>
  <c r="A547" i="6"/>
  <c r="A546" i="6"/>
  <c r="A545" i="6"/>
  <c r="A544" i="6"/>
  <c r="A543" i="6"/>
  <c r="A542" i="6"/>
  <c r="A541" i="6"/>
  <c r="A540" i="6"/>
  <c r="A539" i="6"/>
  <c r="A538" i="6"/>
  <c r="A537" i="6"/>
  <c r="A536" i="6"/>
  <c r="A535" i="6"/>
  <c r="A534" i="6"/>
  <c r="A533" i="6"/>
  <c r="A532" i="6"/>
  <c r="A531" i="6"/>
  <c r="A530" i="6"/>
  <c r="A529" i="6"/>
  <c r="A528" i="6"/>
  <c r="A527" i="6"/>
  <c r="A526" i="6"/>
  <c r="A525" i="6"/>
  <c r="A524" i="6"/>
  <c r="A523" i="6"/>
  <c r="A522" i="6"/>
  <c r="A521" i="6"/>
  <c r="A520" i="6"/>
  <c r="A519" i="6"/>
  <c r="A518" i="6"/>
  <c r="A517" i="6"/>
  <c r="A516" i="6"/>
  <c r="A515" i="6"/>
  <c r="A514" i="6"/>
  <c r="A513" i="6"/>
  <c r="A512" i="6"/>
  <c r="A511" i="6"/>
  <c r="A510" i="6"/>
  <c r="A509" i="6"/>
  <c r="A508" i="6"/>
  <c r="A507" i="6"/>
  <c r="A506" i="6"/>
  <c r="A505" i="6"/>
  <c r="A504" i="6"/>
  <c r="A503" i="6"/>
  <c r="A502" i="6"/>
  <c r="A501" i="6"/>
  <c r="A500" i="6"/>
  <c r="A499" i="6"/>
  <c r="A498" i="6"/>
  <c r="A497" i="6"/>
  <c r="A496" i="6"/>
  <c r="A495" i="6"/>
  <c r="A494" i="6"/>
  <c r="A493" i="6"/>
  <c r="A492" i="6"/>
  <c r="A491" i="6"/>
  <c r="A490" i="6"/>
  <c r="A489" i="6"/>
  <c r="A488" i="6"/>
  <c r="A487" i="6"/>
  <c r="A486" i="6"/>
  <c r="A485" i="6"/>
  <c r="A484" i="6"/>
  <c r="A483" i="6"/>
  <c r="A482" i="6"/>
  <c r="A481" i="6"/>
  <c r="A480" i="6"/>
  <c r="A479" i="6"/>
  <c r="A478" i="6"/>
  <c r="A477" i="6"/>
  <c r="A476" i="6"/>
  <c r="A475" i="6"/>
  <c r="A474" i="6"/>
  <c r="A473" i="6"/>
  <c r="A472" i="6"/>
  <c r="A471" i="6"/>
  <c r="A470" i="6"/>
  <c r="A469" i="6"/>
  <c r="A468" i="6"/>
  <c r="A467" i="6"/>
  <c r="A466" i="6"/>
  <c r="A465" i="6"/>
  <c r="A464" i="6"/>
  <c r="A463" i="6"/>
  <c r="A462" i="6"/>
  <c r="A461" i="6"/>
  <c r="A460" i="6"/>
  <c r="A459" i="6"/>
  <c r="A458" i="6"/>
  <c r="A457" i="6"/>
  <c r="A456" i="6"/>
  <c r="A455" i="6"/>
  <c r="A454" i="6"/>
  <c r="A453" i="6"/>
  <c r="A452" i="6"/>
  <c r="A451" i="6"/>
  <c r="A450" i="6"/>
  <c r="A449" i="6"/>
  <c r="A448" i="6"/>
  <c r="A447" i="6"/>
  <c r="A446" i="6"/>
  <c r="A445" i="6"/>
  <c r="A444" i="6"/>
  <c r="A443" i="6"/>
  <c r="A442" i="6"/>
  <c r="A441" i="6"/>
  <c r="A440" i="6"/>
  <c r="A439" i="6"/>
  <c r="A438" i="6"/>
  <c r="A437" i="6"/>
  <c r="A436" i="6"/>
  <c r="A435" i="6"/>
  <c r="A434" i="6"/>
  <c r="A433" i="6"/>
  <c r="A432" i="6"/>
  <c r="A431" i="6"/>
  <c r="A430" i="6"/>
  <c r="A429" i="6"/>
  <c r="A428" i="6"/>
  <c r="A427" i="6"/>
  <c r="A426" i="6"/>
  <c r="A425" i="6"/>
  <c r="A424" i="6"/>
  <c r="A423" i="6"/>
  <c r="A422" i="6"/>
  <c r="A421" i="6"/>
  <c r="A420" i="6"/>
  <c r="A419" i="6"/>
  <c r="A418" i="6"/>
  <c r="A417" i="6"/>
  <c r="A416" i="6"/>
  <c r="A415" i="6"/>
  <c r="A414" i="6"/>
  <c r="A413" i="6"/>
  <c r="A412" i="6"/>
  <c r="A411" i="6"/>
  <c r="A410" i="6"/>
  <c r="A409" i="6"/>
  <c r="A408" i="6"/>
  <c r="A407" i="6"/>
  <c r="A406" i="6"/>
  <c r="A405" i="6"/>
  <c r="A404" i="6"/>
  <c r="A403" i="6"/>
  <c r="A402" i="6"/>
  <c r="A401" i="6"/>
  <c r="A400" i="6"/>
  <c r="A399" i="6"/>
  <c r="A398" i="6"/>
  <c r="A397" i="6"/>
  <c r="A396" i="6"/>
  <c r="A395" i="6"/>
  <c r="A394" i="6"/>
  <c r="A393" i="6"/>
  <c r="A392" i="6"/>
  <c r="A391" i="6"/>
  <c r="A390" i="6"/>
  <c r="A389" i="6"/>
  <c r="A388" i="6"/>
  <c r="A387" i="6"/>
  <c r="A386" i="6"/>
  <c r="A385" i="6"/>
  <c r="A384" i="6"/>
  <c r="A383" i="6"/>
  <c r="A382" i="6"/>
  <c r="A381" i="6"/>
  <c r="A380" i="6"/>
  <c r="A379" i="6"/>
  <c r="A378" i="6"/>
  <c r="A377" i="6"/>
  <c r="A376" i="6"/>
  <c r="A375" i="6"/>
  <c r="A374" i="6"/>
  <c r="A373" i="6"/>
  <c r="A372" i="6"/>
  <c r="A371" i="6"/>
  <c r="A370" i="6"/>
  <c r="A369" i="6"/>
  <c r="A368" i="6"/>
  <c r="A367" i="6"/>
  <c r="A366" i="6"/>
  <c r="A365" i="6"/>
  <c r="A364" i="6"/>
  <c r="A363" i="6"/>
  <c r="A362" i="6"/>
  <c r="A361" i="6"/>
  <c r="A360" i="6"/>
  <c r="A359" i="6"/>
  <c r="A358" i="6"/>
  <c r="A357" i="6"/>
  <c r="A356" i="6"/>
  <c r="A355" i="6"/>
  <c r="A354" i="6"/>
  <c r="A353" i="6"/>
  <c r="A352" i="6"/>
  <c r="A351" i="6"/>
  <c r="A350" i="6"/>
  <c r="A349" i="6"/>
  <c r="A348" i="6"/>
  <c r="A347" i="6"/>
  <c r="A346" i="6"/>
  <c r="A345" i="6"/>
  <c r="A344" i="6"/>
  <c r="A343" i="6"/>
  <c r="A342" i="6"/>
  <c r="A341" i="6"/>
  <c r="A340" i="6"/>
  <c r="A339" i="6"/>
  <c r="A338" i="6"/>
  <c r="A337" i="6"/>
  <c r="A336" i="6"/>
  <c r="A335" i="6"/>
  <c r="A334" i="6"/>
  <c r="A333" i="6"/>
  <c r="A332" i="6"/>
  <c r="A331" i="6"/>
  <c r="A330" i="6"/>
  <c r="A329" i="6"/>
  <c r="A328" i="6"/>
  <c r="A327" i="6"/>
  <c r="A326" i="6"/>
  <c r="A325" i="6"/>
  <c r="A324" i="6"/>
  <c r="A323" i="6"/>
  <c r="A322" i="6"/>
  <c r="A321" i="6"/>
  <c r="A320" i="6"/>
  <c r="A319" i="6"/>
  <c r="A318" i="6"/>
  <c r="A317" i="6"/>
  <c r="A316" i="6"/>
  <c r="A315" i="6"/>
  <c r="A314" i="6"/>
  <c r="A313" i="6"/>
  <c r="A312" i="6"/>
  <c r="A311" i="6"/>
  <c r="A310" i="6"/>
  <c r="A309" i="6"/>
  <c r="A308" i="6"/>
  <c r="A307" i="6"/>
  <c r="A306" i="6"/>
  <c r="A305" i="6"/>
  <c r="A304" i="6"/>
  <c r="A303" i="6"/>
  <c r="A302" i="6"/>
  <c r="A301" i="6"/>
  <c r="A300" i="6"/>
  <c r="A299" i="6"/>
  <c r="A298" i="6"/>
  <c r="A297" i="6"/>
  <c r="A296" i="6"/>
  <c r="A295" i="6"/>
  <c r="A294" i="6"/>
  <c r="A293" i="6"/>
  <c r="A292" i="6"/>
  <c r="A291" i="6"/>
  <c r="A290" i="6"/>
  <c r="A289" i="6"/>
  <c r="A288" i="6"/>
  <c r="A287" i="6"/>
  <c r="A286" i="6"/>
  <c r="A285" i="6"/>
  <c r="A284" i="6"/>
  <c r="A283" i="6"/>
  <c r="A282" i="6"/>
  <c r="A281" i="6"/>
  <c r="A280" i="6"/>
  <c r="A279" i="6"/>
  <c r="A278" i="6"/>
  <c r="A277" i="6"/>
  <c r="A276" i="6"/>
  <c r="A275" i="6"/>
  <c r="A274" i="6"/>
  <c r="A273" i="6"/>
  <c r="A272" i="6"/>
  <c r="A271" i="6"/>
  <c r="A270" i="6"/>
  <c r="A269" i="6"/>
  <c r="A268" i="6"/>
  <c r="A267" i="6"/>
  <c r="A266" i="6"/>
  <c r="A265" i="6"/>
  <c r="A264" i="6"/>
  <c r="A263" i="6"/>
  <c r="A262" i="6"/>
  <c r="A261" i="6"/>
  <c r="A260" i="6"/>
  <c r="A259" i="6"/>
  <c r="A258" i="6"/>
  <c r="A257" i="6"/>
  <c r="A256" i="6"/>
  <c r="A255" i="6"/>
  <c r="A254" i="6"/>
  <c r="A253" i="6"/>
  <c r="A252" i="6"/>
  <c r="A251" i="6"/>
  <c r="A250" i="6"/>
  <c r="A249" i="6"/>
  <c r="A248" i="6"/>
  <c r="A247" i="6"/>
  <c r="A246" i="6"/>
  <c r="A245" i="6"/>
  <c r="A244" i="6"/>
  <c r="A243" i="6"/>
  <c r="A242" i="6"/>
  <c r="A241" i="6"/>
  <c r="A240" i="6"/>
  <c r="A239" i="6"/>
  <c r="A238" i="6"/>
  <c r="A237" i="6"/>
  <c r="A236" i="6"/>
  <c r="A235" i="6"/>
  <c r="A234" i="6"/>
  <c r="A233" i="6"/>
  <c r="A232" i="6"/>
  <c r="A231" i="6"/>
  <c r="A230" i="6"/>
  <c r="A229" i="6"/>
  <c r="A228" i="6"/>
  <c r="A227" i="6"/>
  <c r="A226" i="6"/>
  <c r="A225" i="6"/>
  <c r="A224" i="6"/>
  <c r="A223" i="6"/>
  <c r="A222" i="6"/>
  <c r="A221" i="6"/>
  <c r="A220" i="6"/>
  <c r="A219" i="6"/>
  <c r="A218" i="6"/>
  <c r="A217" i="6"/>
  <c r="A216" i="6"/>
  <c r="A215" i="6"/>
  <c r="A214" i="6"/>
  <c r="A213" i="6"/>
  <c r="A212" i="6"/>
  <c r="A211" i="6"/>
  <c r="A210" i="6"/>
  <c r="A209" i="6"/>
  <c r="A208" i="6"/>
  <c r="A207" i="6"/>
  <c r="A206" i="6"/>
  <c r="A205" i="6"/>
  <c r="A204" i="6"/>
  <c r="A203" i="6"/>
  <c r="A202" i="6"/>
  <c r="A201" i="6"/>
  <c r="A200" i="6"/>
  <c r="A199" i="6"/>
  <c r="A198" i="6"/>
  <c r="A197" i="6"/>
  <c r="A196" i="6"/>
  <c r="A195" i="6"/>
  <c r="A194" i="6"/>
  <c r="A193" i="6"/>
  <c r="A192" i="6"/>
  <c r="A191" i="6"/>
  <c r="A190" i="6"/>
  <c r="A189" i="6"/>
  <c r="A188" i="6"/>
  <c r="A187" i="6"/>
  <c r="A186" i="6"/>
  <c r="A185" i="6"/>
  <c r="A184" i="6"/>
  <c r="A183" i="6"/>
  <c r="A182" i="6"/>
  <c r="A181" i="6"/>
  <c r="A180" i="6"/>
  <c r="A179" i="6"/>
  <c r="A178" i="6"/>
  <c r="A177" i="6"/>
  <c r="A176" i="6"/>
  <c r="A175" i="6"/>
  <c r="A174" i="6"/>
  <c r="A173" i="6"/>
  <c r="A172" i="6"/>
  <c r="A171" i="6"/>
  <c r="A170" i="6"/>
  <c r="A169" i="6"/>
  <c r="A168" i="6"/>
  <c r="A167" i="6"/>
  <c r="A166" i="6"/>
  <c r="A165" i="6"/>
  <c r="A164" i="6"/>
  <c r="A163" i="6"/>
  <c r="A162" i="6"/>
  <c r="A161" i="6"/>
  <c r="A160" i="6"/>
  <c r="A159" i="6"/>
  <c r="A158" i="6"/>
  <c r="A157" i="6"/>
  <c r="A156" i="6"/>
  <c r="A155" i="6"/>
  <c r="A154" i="6"/>
  <c r="A153" i="6"/>
  <c r="A152" i="6"/>
  <c r="A151" i="6"/>
  <c r="A150" i="6"/>
  <c r="A149" i="6"/>
  <c r="A148" i="6"/>
  <c r="A147" i="6"/>
  <c r="A146" i="6"/>
  <c r="A145" i="6"/>
  <c r="A144" i="6"/>
  <c r="A143" i="6"/>
  <c r="A142" i="6"/>
  <c r="A141" i="6"/>
  <c r="A140" i="6"/>
  <c r="A139" i="6"/>
  <c r="A138" i="6"/>
  <c r="A137" i="6"/>
  <c r="A136" i="6"/>
  <c r="A135" i="6"/>
  <c r="A134" i="6"/>
  <c r="A133" i="6"/>
  <c r="A132" i="6"/>
  <c r="A131" i="6"/>
  <c r="A130" i="6"/>
  <c r="A129" i="6"/>
  <c r="A128" i="6"/>
  <c r="A127" i="6"/>
  <c r="A126" i="6"/>
  <c r="A125" i="6"/>
  <c r="A124" i="6"/>
  <c r="A123" i="6"/>
  <c r="A122" i="6"/>
  <c r="A121" i="6"/>
  <c r="A120" i="6"/>
  <c r="A119" i="6"/>
  <c r="A118" i="6"/>
  <c r="A117" i="6"/>
  <c r="A116" i="6"/>
  <c r="A115" i="6"/>
  <c r="A114" i="6"/>
  <c r="A113" i="6"/>
  <c r="A112" i="6"/>
  <c r="A111" i="6"/>
  <c r="A110" i="6"/>
  <c r="A109" i="6"/>
  <c r="A108" i="6"/>
  <c r="A107" i="6"/>
  <c r="A106" i="6"/>
  <c r="A105" i="6"/>
  <c r="A104" i="6"/>
  <c r="A103" i="6"/>
  <c r="A102" i="6"/>
  <c r="A101" i="6"/>
  <c r="A100" i="6"/>
  <c r="A99" i="6"/>
  <c r="A98" i="6"/>
  <c r="A97" i="6"/>
  <c r="A96" i="6"/>
  <c r="A95" i="6"/>
  <c r="A94" i="6"/>
  <c r="A93" i="6"/>
  <c r="A92" i="6"/>
  <c r="A91" i="6"/>
  <c r="A90" i="6"/>
  <c r="A89" i="6"/>
  <c r="A88" i="6"/>
  <c r="A87" i="6"/>
  <c r="A86" i="6"/>
  <c r="A85" i="6"/>
  <c r="A84" i="6"/>
  <c r="A83" i="6"/>
  <c r="A82" i="6"/>
  <c r="A81" i="6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A2" i="6"/>
  <c r="A1" i="15"/>
  <c r="B1" i="15"/>
  <c r="C1" i="15"/>
  <c r="D1" i="15"/>
  <c r="E1" i="15"/>
  <c r="F1" i="15"/>
  <c r="G1" i="15"/>
  <c r="A2" i="15"/>
  <c r="B2" i="15"/>
  <c r="C2" i="15"/>
  <c r="D2" i="15"/>
  <c r="E2" i="15"/>
  <c r="F2" i="15"/>
  <c r="A3" i="15"/>
  <c r="B3" i="15"/>
  <c r="C3" i="15"/>
  <c r="D3" i="15"/>
  <c r="E3" i="15"/>
  <c r="F3" i="15"/>
  <c r="A4" i="15"/>
  <c r="B4" i="15"/>
  <c r="C4" i="15"/>
  <c r="D4" i="15"/>
  <c r="E4" i="15"/>
  <c r="F4" i="15"/>
  <c r="A5" i="15"/>
  <c r="B5" i="15"/>
  <c r="C5" i="15"/>
  <c r="D5" i="15"/>
  <c r="E5" i="15"/>
  <c r="F5" i="15"/>
  <c r="A6" i="15"/>
  <c r="B6" i="15"/>
  <c r="C6" i="15"/>
  <c r="D6" i="15"/>
  <c r="E6" i="15"/>
  <c r="F6" i="15"/>
  <c r="A7" i="15"/>
  <c r="B7" i="15"/>
  <c r="C7" i="15"/>
  <c r="D7" i="15"/>
  <c r="E7" i="15"/>
  <c r="F7" i="15"/>
  <c r="A8" i="15"/>
  <c r="B8" i="15"/>
  <c r="C8" i="15"/>
  <c r="D8" i="15"/>
  <c r="E8" i="15"/>
  <c r="F8" i="15"/>
  <c r="A9" i="15"/>
  <c r="B9" i="15"/>
  <c r="C9" i="15"/>
  <c r="D9" i="15"/>
  <c r="E9" i="15"/>
  <c r="F9" i="15"/>
  <c r="A10" i="15"/>
  <c r="B10" i="15"/>
  <c r="C10" i="15"/>
  <c r="D10" i="15"/>
  <c r="E10" i="15"/>
  <c r="F10" i="15"/>
  <c r="A11" i="15"/>
  <c r="B11" i="15"/>
  <c r="C11" i="15"/>
  <c r="D11" i="15"/>
  <c r="E11" i="15"/>
  <c r="F11" i="15"/>
  <c r="A12" i="15"/>
  <c r="B12" i="15"/>
  <c r="C12" i="15"/>
  <c r="D12" i="15"/>
  <c r="E12" i="15"/>
  <c r="F12" i="15"/>
  <c r="A13" i="15"/>
  <c r="B13" i="15"/>
  <c r="C13" i="15"/>
  <c r="D13" i="15"/>
  <c r="E13" i="15"/>
  <c r="F13" i="15"/>
  <c r="A14" i="15"/>
  <c r="B14" i="15"/>
  <c r="C14" i="15"/>
  <c r="D14" i="15"/>
  <c r="E14" i="15"/>
  <c r="F14" i="15"/>
  <c r="A15" i="15"/>
  <c r="B15" i="15"/>
  <c r="C15" i="15"/>
  <c r="D15" i="15"/>
  <c r="E15" i="15"/>
  <c r="F15" i="15"/>
  <c r="A16" i="15"/>
  <c r="B16" i="15"/>
  <c r="C16" i="15"/>
  <c r="D16" i="15"/>
  <c r="E16" i="15"/>
  <c r="F16" i="15"/>
  <c r="A17" i="15"/>
  <c r="B17" i="15"/>
  <c r="C17" i="15"/>
  <c r="D17" i="15"/>
  <c r="E17" i="15"/>
  <c r="F17" i="15"/>
  <c r="A18" i="15"/>
  <c r="B18" i="15"/>
  <c r="C18" i="15"/>
  <c r="D18" i="15"/>
  <c r="E18" i="15"/>
  <c r="F18" i="15"/>
  <c r="A19" i="15"/>
  <c r="B19" i="15"/>
  <c r="C19" i="15"/>
  <c r="D19" i="15"/>
  <c r="E19" i="15"/>
  <c r="F19" i="15"/>
  <c r="A20" i="15"/>
  <c r="B20" i="15"/>
  <c r="C20" i="15"/>
  <c r="D20" i="15"/>
  <c r="E20" i="15"/>
  <c r="F20" i="15"/>
  <c r="A21" i="15"/>
  <c r="B21" i="15"/>
  <c r="C21" i="15"/>
  <c r="D21" i="15"/>
  <c r="E21" i="15"/>
  <c r="F21" i="15"/>
  <c r="A22" i="15"/>
  <c r="B22" i="15"/>
  <c r="C22" i="15"/>
  <c r="D22" i="15"/>
  <c r="E22" i="15"/>
  <c r="F22" i="15"/>
  <c r="A23" i="15"/>
  <c r="B23" i="15"/>
  <c r="C23" i="15"/>
  <c r="D23" i="15"/>
  <c r="E23" i="15"/>
  <c r="F23" i="15"/>
  <c r="A24" i="15"/>
  <c r="B24" i="15"/>
  <c r="C24" i="15"/>
  <c r="D24" i="15"/>
  <c r="E24" i="15"/>
  <c r="F24" i="15"/>
  <c r="A25" i="15"/>
  <c r="B25" i="15"/>
  <c r="C25" i="15"/>
  <c r="D25" i="15"/>
  <c r="E25" i="15"/>
  <c r="F25" i="15"/>
  <c r="A26" i="15"/>
  <c r="B26" i="15"/>
  <c r="C26" i="15"/>
  <c r="D26" i="15"/>
  <c r="E26" i="15"/>
  <c r="F26" i="15"/>
  <c r="A27" i="15"/>
  <c r="B27" i="15"/>
  <c r="C27" i="15"/>
  <c r="D27" i="15"/>
  <c r="E27" i="15"/>
  <c r="F27" i="15"/>
  <c r="A28" i="15"/>
  <c r="B28" i="15"/>
  <c r="C28" i="15"/>
  <c r="D28" i="15"/>
  <c r="E28" i="15"/>
  <c r="F28" i="15"/>
  <c r="A29" i="15"/>
  <c r="B29" i="15"/>
  <c r="C29" i="15"/>
  <c r="D29" i="15"/>
  <c r="E29" i="15"/>
  <c r="F29" i="15"/>
  <c r="A30" i="15"/>
  <c r="B30" i="15"/>
  <c r="C30" i="15"/>
  <c r="D30" i="15"/>
  <c r="E30" i="15"/>
  <c r="F30" i="15"/>
  <c r="A31" i="15"/>
  <c r="B31" i="15"/>
  <c r="C31" i="15"/>
  <c r="D31" i="15"/>
  <c r="E31" i="15"/>
  <c r="F31" i="15"/>
  <c r="A32" i="15"/>
  <c r="B32" i="15"/>
  <c r="C32" i="15"/>
  <c r="D32" i="15"/>
  <c r="E32" i="15"/>
  <c r="F32" i="15"/>
  <c r="A33" i="15"/>
  <c r="B33" i="15"/>
  <c r="C33" i="15"/>
  <c r="D33" i="15"/>
  <c r="E33" i="15"/>
  <c r="F33" i="15"/>
  <c r="A34" i="15"/>
  <c r="B34" i="15"/>
  <c r="C34" i="15"/>
  <c r="D34" i="15"/>
  <c r="E34" i="15"/>
  <c r="F34" i="15"/>
  <c r="A35" i="15"/>
  <c r="B35" i="15"/>
  <c r="C35" i="15"/>
  <c r="D35" i="15"/>
  <c r="E35" i="15"/>
  <c r="F35" i="15"/>
  <c r="A36" i="15"/>
  <c r="B36" i="15"/>
  <c r="C36" i="15"/>
  <c r="D36" i="15"/>
  <c r="E36" i="15"/>
  <c r="F36" i="15"/>
  <c r="A37" i="15"/>
  <c r="B37" i="15"/>
  <c r="C37" i="15"/>
  <c r="D37" i="15"/>
  <c r="E37" i="15"/>
  <c r="F37" i="15"/>
  <c r="A38" i="15"/>
  <c r="B38" i="15"/>
  <c r="C38" i="15"/>
  <c r="D38" i="15"/>
  <c r="E38" i="15"/>
  <c r="F38" i="15"/>
  <c r="A39" i="15"/>
  <c r="B39" i="15"/>
  <c r="C39" i="15"/>
  <c r="D39" i="15"/>
  <c r="E39" i="15"/>
  <c r="F39" i="15"/>
  <c r="A40" i="15"/>
  <c r="B40" i="15"/>
  <c r="C40" i="15"/>
  <c r="D40" i="15"/>
  <c r="E40" i="15"/>
  <c r="F40" i="15"/>
  <c r="A41" i="15"/>
  <c r="B41" i="15"/>
  <c r="C41" i="15"/>
  <c r="D41" i="15"/>
  <c r="E41" i="15"/>
  <c r="F41" i="15"/>
  <c r="A42" i="15"/>
  <c r="B42" i="15"/>
  <c r="C42" i="15"/>
  <c r="D42" i="15"/>
  <c r="E42" i="15"/>
  <c r="F42" i="15"/>
  <c r="A43" i="15"/>
  <c r="B43" i="15"/>
  <c r="C43" i="15"/>
  <c r="D43" i="15"/>
  <c r="E43" i="15"/>
  <c r="F43" i="15"/>
  <c r="A44" i="15"/>
  <c r="B44" i="15"/>
  <c r="C44" i="15"/>
  <c r="D44" i="15"/>
  <c r="E44" i="15"/>
  <c r="F44" i="15"/>
  <c r="A45" i="15"/>
  <c r="B45" i="15"/>
  <c r="C45" i="15"/>
  <c r="D45" i="15"/>
  <c r="E45" i="15"/>
  <c r="F45" i="15"/>
  <c r="A46" i="15"/>
  <c r="B46" i="15"/>
  <c r="C46" i="15"/>
  <c r="D46" i="15"/>
  <c r="E46" i="15"/>
  <c r="F46" i="15"/>
  <c r="A47" i="15"/>
  <c r="B47" i="15"/>
  <c r="C47" i="15"/>
  <c r="D47" i="15"/>
  <c r="E47" i="15"/>
  <c r="F47" i="15"/>
  <c r="A48" i="15"/>
  <c r="B48" i="15"/>
  <c r="C48" i="15"/>
  <c r="D48" i="15"/>
  <c r="E48" i="15"/>
  <c r="F48" i="15"/>
  <c r="A49" i="15"/>
  <c r="B49" i="15"/>
  <c r="C49" i="15"/>
  <c r="D49" i="15"/>
  <c r="E49" i="15"/>
  <c r="F49" i="15"/>
  <c r="A50" i="15"/>
  <c r="B50" i="15"/>
  <c r="C50" i="15"/>
  <c r="D50" i="15"/>
  <c r="E50" i="15"/>
  <c r="F50" i="15"/>
  <c r="A51" i="15"/>
  <c r="B51" i="15"/>
  <c r="C51" i="15"/>
  <c r="D51" i="15"/>
  <c r="E51" i="15"/>
  <c r="F51" i="15"/>
  <c r="A52" i="15"/>
  <c r="B52" i="15"/>
  <c r="C52" i="15"/>
  <c r="D52" i="15"/>
  <c r="E52" i="15"/>
  <c r="F52" i="15"/>
  <c r="A53" i="15"/>
  <c r="B53" i="15"/>
  <c r="C53" i="15"/>
  <c r="D53" i="15"/>
  <c r="E53" i="15"/>
  <c r="F53" i="15"/>
  <c r="A54" i="15"/>
  <c r="B54" i="15"/>
  <c r="C54" i="15"/>
  <c r="D54" i="15"/>
  <c r="E54" i="15"/>
  <c r="F54" i="15"/>
  <c r="A55" i="15"/>
  <c r="B55" i="15"/>
  <c r="C55" i="15"/>
  <c r="D55" i="15"/>
  <c r="E55" i="15"/>
  <c r="F55" i="15"/>
  <c r="A56" i="15"/>
  <c r="B56" i="15"/>
  <c r="C56" i="15"/>
  <c r="D56" i="15"/>
  <c r="E56" i="15"/>
  <c r="F56" i="15"/>
  <c r="A57" i="15"/>
  <c r="B57" i="15"/>
  <c r="C57" i="15"/>
  <c r="D57" i="15"/>
  <c r="E57" i="15"/>
  <c r="F57" i="15"/>
  <c r="A58" i="15"/>
  <c r="B58" i="15"/>
  <c r="C58" i="15"/>
  <c r="D58" i="15"/>
  <c r="E58" i="15"/>
  <c r="F58" i="15"/>
  <c r="A59" i="15"/>
  <c r="B59" i="15"/>
  <c r="C59" i="15"/>
  <c r="D59" i="15"/>
  <c r="E59" i="15"/>
  <c r="F59" i="15"/>
  <c r="A60" i="15"/>
  <c r="B60" i="15"/>
  <c r="C60" i="15"/>
  <c r="D60" i="15"/>
  <c r="E60" i="15"/>
  <c r="F60" i="15"/>
  <c r="A61" i="15"/>
  <c r="B61" i="15"/>
  <c r="C61" i="15"/>
  <c r="D61" i="15"/>
  <c r="E61" i="15"/>
  <c r="F61" i="15"/>
  <c r="A62" i="15"/>
  <c r="B62" i="15"/>
  <c r="C62" i="15"/>
  <c r="D62" i="15"/>
  <c r="E62" i="15"/>
  <c r="F62" i="15"/>
  <c r="A63" i="15"/>
  <c r="B63" i="15"/>
  <c r="C63" i="15"/>
  <c r="D63" i="15"/>
  <c r="E63" i="15"/>
  <c r="F63" i="15"/>
  <c r="A64" i="15"/>
  <c r="B64" i="15"/>
  <c r="C64" i="15"/>
  <c r="D64" i="15"/>
  <c r="E64" i="15"/>
  <c r="F64" i="15"/>
  <c r="A65" i="15"/>
  <c r="B65" i="15"/>
  <c r="C65" i="15"/>
  <c r="D65" i="15"/>
  <c r="E65" i="15"/>
  <c r="F65" i="15"/>
  <c r="A66" i="15"/>
  <c r="B66" i="15"/>
  <c r="C66" i="15"/>
  <c r="D66" i="15"/>
  <c r="E66" i="15"/>
  <c r="F66" i="15"/>
  <c r="A67" i="15"/>
  <c r="B67" i="15"/>
  <c r="C67" i="15"/>
  <c r="D67" i="15"/>
  <c r="E67" i="15"/>
  <c r="F67" i="15"/>
  <c r="A68" i="15"/>
  <c r="B68" i="15"/>
  <c r="C68" i="15"/>
  <c r="D68" i="15"/>
  <c r="E68" i="15"/>
  <c r="F68" i="15"/>
  <c r="A69" i="15"/>
  <c r="B69" i="15"/>
  <c r="C69" i="15"/>
  <c r="D69" i="15"/>
  <c r="E69" i="15"/>
  <c r="F69" i="15"/>
  <c r="A70" i="15"/>
  <c r="B70" i="15"/>
  <c r="C70" i="15"/>
  <c r="D70" i="15"/>
  <c r="E70" i="15"/>
  <c r="F70" i="15"/>
  <c r="A71" i="15"/>
  <c r="B71" i="15"/>
  <c r="C71" i="15"/>
  <c r="D71" i="15"/>
  <c r="E71" i="15"/>
  <c r="F71" i="15"/>
  <c r="A72" i="15"/>
  <c r="B72" i="15"/>
  <c r="C72" i="15"/>
  <c r="D72" i="15"/>
  <c r="E72" i="15"/>
  <c r="F72" i="15"/>
  <c r="A73" i="15"/>
  <c r="B73" i="15"/>
  <c r="C73" i="15"/>
  <c r="D73" i="15"/>
  <c r="E73" i="15"/>
  <c r="F73" i="15"/>
  <c r="A74" i="15"/>
  <c r="B74" i="15"/>
  <c r="C74" i="15"/>
  <c r="D74" i="15"/>
  <c r="E74" i="15"/>
  <c r="F74" i="15"/>
  <c r="A75" i="15"/>
  <c r="B75" i="15"/>
  <c r="C75" i="15"/>
  <c r="D75" i="15"/>
  <c r="E75" i="15"/>
  <c r="F75" i="15"/>
  <c r="A76" i="15"/>
  <c r="B76" i="15"/>
  <c r="C76" i="15"/>
  <c r="D76" i="15"/>
  <c r="E76" i="15"/>
  <c r="F76" i="15"/>
  <c r="A77" i="15"/>
  <c r="B77" i="15"/>
  <c r="C77" i="15"/>
  <c r="D77" i="15"/>
  <c r="E77" i="15"/>
  <c r="F77" i="15"/>
  <c r="A78" i="15"/>
  <c r="B78" i="15"/>
  <c r="C78" i="15"/>
  <c r="D78" i="15"/>
  <c r="E78" i="15"/>
  <c r="F78" i="15"/>
  <c r="A79" i="15"/>
  <c r="B79" i="15"/>
  <c r="C79" i="15"/>
  <c r="D79" i="15"/>
  <c r="E79" i="15"/>
  <c r="F79" i="15"/>
  <c r="A80" i="15"/>
  <c r="B80" i="15"/>
  <c r="C80" i="15"/>
  <c r="D80" i="15"/>
  <c r="E80" i="15"/>
  <c r="F80" i="15"/>
  <c r="A81" i="15"/>
  <c r="B81" i="15"/>
  <c r="C81" i="15"/>
  <c r="D81" i="15"/>
  <c r="E81" i="15"/>
  <c r="F81" i="15"/>
  <c r="A82" i="15"/>
  <c r="B82" i="15"/>
  <c r="C82" i="15"/>
  <c r="D82" i="15"/>
  <c r="E82" i="15"/>
  <c r="F82" i="15"/>
  <c r="A83" i="15"/>
  <c r="B83" i="15"/>
  <c r="C83" i="15"/>
  <c r="D83" i="15"/>
  <c r="E83" i="15"/>
  <c r="F83" i="15"/>
  <c r="A84" i="15"/>
  <c r="B84" i="15"/>
  <c r="C84" i="15"/>
  <c r="D84" i="15"/>
  <c r="E84" i="15"/>
  <c r="F84" i="15"/>
  <c r="A85" i="15"/>
  <c r="B85" i="15"/>
  <c r="C85" i="15"/>
  <c r="D85" i="15"/>
  <c r="E85" i="15"/>
  <c r="F85" i="15"/>
  <c r="A86" i="15"/>
  <c r="B86" i="15"/>
  <c r="C86" i="15"/>
  <c r="D86" i="15"/>
  <c r="E86" i="15"/>
  <c r="F86" i="15"/>
  <c r="A87" i="15"/>
  <c r="B87" i="15"/>
  <c r="C87" i="15"/>
  <c r="D87" i="15"/>
  <c r="E87" i="15"/>
  <c r="F87" i="15"/>
  <c r="A88" i="15"/>
  <c r="B88" i="15"/>
  <c r="C88" i="15"/>
  <c r="D88" i="15"/>
  <c r="E88" i="15"/>
  <c r="F88" i="15"/>
  <c r="A89" i="15"/>
  <c r="B89" i="15"/>
  <c r="C89" i="15"/>
  <c r="D89" i="15"/>
  <c r="E89" i="15"/>
  <c r="F89" i="15"/>
  <c r="A90" i="15"/>
  <c r="B90" i="15"/>
  <c r="C90" i="15"/>
  <c r="D90" i="15"/>
  <c r="E90" i="15"/>
  <c r="F90" i="15"/>
  <c r="A91" i="15"/>
  <c r="B91" i="15"/>
  <c r="C91" i="15"/>
  <c r="D91" i="15"/>
  <c r="E91" i="15"/>
  <c r="F91" i="15"/>
  <c r="A92" i="15"/>
  <c r="B92" i="15"/>
  <c r="C92" i="15"/>
  <c r="D92" i="15"/>
  <c r="E92" i="15"/>
  <c r="F92" i="15"/>
  <c r="A93" i="15"/>
  <c r="B93" i="15"/>
  <c r="C93" i="15"/>
  <c r="D93" i="15"/>
  <c r="E93" i="15"/>
  <c r="F93" i="15"/>
  <c r="A94" i="15"/>
  <c r="B94" i="15"/>
  <c r="C94" i="15"/>
  <c r="D94" i="15"/>
  <c r="E94" i="15"/>
  <c r="F94" i="15"/>
  <c r="A95" i="15"/>
  <c r="B95" i="15"/>
  <c r="C95" i="15"/>
  <c r="D95" i="15"/>
  <c r="E95" i="15"/>
  <c r="F95" i="15"/>
  <c r="A96" i="15"/>
  <c r="B96" i="15"/>
  <c r="C96" i="15"/>
  <c r="D96" i="15"/>
  <c r="E96" i="15"/>
  <c r="F96" i="15"/>
  <c r="A97" i="15"/>
  <c r="B97" i="15"/>
  <c r="C97" i="15"/>
  <c r="D97" i="15"/>
  <c r="E97" i="15"/>
  <c r="F97" i="15"/>
  <c r="A98" i="15"/>
  <c r="B98" i="15"/>
  <c r="C98" i="15"/>
  <c r="D98" i="15"/>
  <c r="E98" i="15"/>
  <c r="F98" i="15"/>
  <c r="A99" i="15"/>
  <c r="B99" i="15"/>
  <c r="C99" i="15"/>
  <c r="D99" i="15"/>
  <c r="E99" i="15"/>
  <c r="F99" i="15"/>
  <c r="A100" i="15"/>
  <c r="B100" i="15"/>
  <c r="C100" i="15"/>
  <c r="D100" i="15"/>
  <c r="E100" i="15"/>
  <c r="F100" i="15"/>
  <c r="A101" i="15"/>
  <c r="B101" i="15"/>
  <c r="C101" i="15"/>
  <c r="D101" i="15"/>
  <c r="E101" i="15"/>
  <c r="F101" i="15"/>
  <c r="A102" i="15"/>
  <c r="B102" i="15"/>
  <c r="C102" i="15"/>
  <c r="D102" i="15"/>
  <c r="E102" i="15"/>
  <c r="F102" i="15"/>
  <c r="A103" i="15"/>
  <c r="B103" i="15"/>
  <c r="C103" i="15"/>
  <c r="D103" i="15"/>
  <c r="E103" i="15"/>
  <c r="F103" i="15"/>
  <c r="A104" i="15"/>
  <c r="B104" i="15"/>
  <c r="C104" i="15"/>
  <c r="D104" i="15"/>
  <c r="E104" i="15"/>
  <c r="F104" i="15"/>
  <c r="A105" i="15"/>
  <c r="B105" i="15"/>
  <c r="C105" i="15"/>
  <c r="D105" i="15"/>
  <c r="E105" i="15"/>
  <c r="F105" i="15"/>
  <c r="A106" i="15"/>
  <c r="B106" i="15"/>
  <c r="C106" i="15"/>
  <c r="D106" i="15"/>
  <c r="E106" i="15"/>
  <c r="F106" i="15"/>
  <c r="A107" i="15"/>
  <c r="B107" i="15"/>
  <c r="C107" i="15"/>
  <c r="D107" i="15"/>
  <c r="E107" i="15"/>
  <c r="F107" i="15"/>
  <c r="A108" i="15"/>
  <c r="B108" i="15"/>
  <c r="C108" i="15"/>
  <c r="D108" i="15"/>
  <c r="E108" i="15"/>
  <c r="F108" i="15"/>
  <c r="A109" i="15"/>
  <c r="B109" i="15"/>
  <c r="C109" i="15"/>
  <c r="D109" i="15"/>
  <c r="E109" i="15"/>
  <c r="F109" i="15"/>
  <c r="A110" i="15"/>
  <c r="B110" i="15"/>
  <c r="C110" i="15"/>
  <c r="D110" i="15"/>
  <c r="E110" i="15"/>
  <c r="F110" i="15"/>
  <c r="A111" i="15"/>
  <c r="B111" i="15"/>
  <c r="C111" i="15"/>
  <c r="D111" i="15"/>
  <c r="E111" i="15"/>
  <c r="F111" i="15"/>
  <c r="A112" i="15"/>
  <c r="B112" i="15"/>
  <c r="C112" i="15"/>
  <c r="D112" i="15"/>
  <c r="E112" i="15"/>
  <c r="F112" i="15"/>
  <c r="A113" i="15"/>
  <c r="B113" i="15"/>
  <c r="C113" i="15"/>
  <c r="D113" i="15"/>
  <c r="E113" i="15"/>
  <c r="F113" i="15"/>
  <c r="A114" i="15"/>
  <c r="B114" i="15"/>
  <c r="C114" i="15"/>
  <c r="D114" i="15"/>
  <c r="E114" i="15"/>
  <c r="F114" i="15"/>
  <c r="A115" i="15"/>
  <c r="B115" i="15"/>
  <c r="C115" i="15"/>
  <c r="D115" i="15"/>
  <c r="E115" i="15"/>
  <c r="F115" i="15"/>
  <c r="A116" i="15"/>
  <c r="B116" i="15"/>
  <c r="C116" i="15"/>
  <c r="D116" i="15"/>
  <c r="E116" i="15"/>
  <c r="F116" i="15"/>
  <c r="A117" i="15"/>
  <c r="B117" i="15"/>
  <c r="C117" i="15"/>
  <c r="D117" i="15"/>
  <c r="E117" i="15"/>
  <c r="F117" i="15"/>
  <c r="A118" i="15"/>
  <c r="B118" i="15"/>
  <c r="C118" i="15"/>
  <c r="D118" i="15"/>
  <c r="E118" i="15"/>
  <c r="F118" i="15"/>
  <c r="A119" i="15"/>
  <c r="B119" i="15"/>
  <c r="C119" i="15"/>
  <c r="D119" i="15"/>
  <c r="E119" i="15"/>
  <c r="F119" i="15"/>
  <c r="A120" i="15"/>
  <c r="B120" i="15"/>
  <c r="C120" i="15"/>
  <c r="D120" i="15"/>
  <c r="E120" i="15"/>
  <c r="F120" i="15"/>
  <c r="A121" i="15"/>
  <c r="B121" i="15"/>
  <c r="C121" i="15"/>
  <c r="D121" i="15"/>
  <c r="E121" i="15"/>
  <c r="F121" i="15"/>
  <c r="A122" i="15"/>
  <c r="B122" i="15"/>
  <c r="C122" i="15"/>
  <c r="D122" i="15"/>
  <c r="E122" i="15"/>
  <c r="F122" i="15"/>
  <c r="A123" i="15"/>
  <c r="B123" i="15"/>
  <c r="C123" i="15"/>
  <c r="D123" i="15"/>
  <c r="E123" i="15"/>
  <c r="F123" i="15"/>
  <c r="A124" i="15"/>
  <c r="B124" i="15"/>
  <c r="C124" i="15"/>
  <c r="D124" i="15"/>
  <c r="E124" i="15"/>
  <c r="F124" i="15"/>
  <c r="A125" i="15"/>
  <c r="B125" i="15"/>
  <c r="C125" i="15"/>
  <c r="D125" i="15"/>
  <c r="E125" i="15"/>
  <c r="F125" i="15"/>
  <c r="A126" i="15"/>
  <c r="B126" i="15"/>
  <c r="C126" i="15"/>
  <c r="D126" i="15"/>
  <c r="E126" i="15"/>
  <c r="F126" i="15"/>
  <c r="A127" i="15"/>
  <c r="B127" i="15"/>
  <c r="C127" i="15"/>
  <c r="D127" i="15"/>
  <c r="E127" i="15"/>
  <c r="F127" i="15"/>
  <c r="A128" i="15"/>
  <c r="B128" i="15"/>
  <c r="C128" i="15"/>
  <c r="D128" i="15"/>
  <c r="E128" i="15"/>
  <c r="F128" i="15"/>
  <c r="A129" i="15"/>
  <c r="B129" i="15"/>
  <c r="C129" i="15"/>
  <c r="D129" i="15"/>
  <c r="E129" i="15"/>
  <c r="F129" i="15"/>
  <c r="A130" i="15"/>
  <c r="B130" i="15"/>
  <c r="C130" i="15"/>
  <c r="D130" i="15"/>
  <c r="E130" i="15"/>
  <c r="F130" i="15"/>
  <c r="A131" i="15"/>
  <c r="B131" i="15"/>
  <c r="C131" i="15"/>
  <c r="D131" i="15"/>
  <c r="E131" i="15"/>
  <c r="F131" i="15"/>
  <c r="A132" i="15"/>
  <c r="B132" i="15"/>
  <c r="C132" i="15"/>
  <c r="D132" i="15"/>
  <c r="E132" i="15"/>
  <c r="F132" i="15"/>
  <c r="A133" i="15"/>
  <c r="B133" i="15"/>
  <c r="C133" i="15"/>
  <c r="D133" i="15"/>
  <c r="E133" i="15"/>
  <c r="F133" i="15"/>
  <c r="A134" i="15"/>
  <c r="B134" i="15"/>
  <c r="C134" i="15"/>
  <c r="D134" i="15"/>
  <c r="E134" i="15"/>
  <c r="F134" i="15"/>
  <c r="A135" i="15"/>
  <c r="B135" i="15"/>
  <c r="C135" i="15"/>
  <c r="D135" i="15"/>
  <c r="E135" i="15"/>
  <c r="F135" i="15"/>
  <c r="A136" i="15"/>
  <c r="B136" i="15"/>
  <c r="C136" i="15"/>
  <c r="D136" i="15"/>
  <c r="E136" i="15"/>
  <c r="F136" i="15"/>
  <c r="A137" i="15"/>
  <c r="B137" i="15"/>
  <c r="C137" i="15"/>
  <c r="D137" i="15"/>
  <c r="E137" i="15"/>
  <c r="F137" i="15"/>
  <c r="A138" i="15"/>
  <c r="B138" i="15"/>
  <c r="C138" i="15"/>
  <c r="D138" i="15"/>
  <c r="E138" i="15"/>
  <c r="F138" i="15"/>
  <c r="A139" i="15"/>
  <c r="B139" i="15"/>
  <c r="C139" i="15"/>
  <c r="D139" i="15"/>
  <c r="E139" i="15"/>
  <c r="F139" i="15"/>
  <c r="A140" i="15"/>
  <c r="B140" i="15"/>
  <c r="C140" i="15"/>
  <c r="D140" i="15"/>
  <c r="E140" i="15"/>
  <c r="F140" i="15"/>
  <c r="A141" i="15"/>
  <c r="B141" i="15"/>
  <c r="C141" i="15"/>
  <c r="D141" i="15"/>
  <c r="E141" i="15"/>
  <c r="F141" i="15"/>
  <c r="A142" i="15"/>
  <c r="B142" i="15"/>
  <c r="C142" i="15"/>
  <c r="D142" i="15"/>
  <c r="E142" i="15"/>
  <c r="F142" i="15"/>
  <c r="A143" i="15"/>
  <c r="B143" i="15"/>
  <c r="C143" i="15"/>
  <c r="D143" i="15"/>
  <c r="E143" i="15"/>
  <c r="F143" i="15"/>
  <c r="A144" i="15"/>
  <c r="B144" i="15"/>
  <c r="C144" i="15"/>
  <c r="D144" i="15"/>
  <c r="E144" i="15"/>
  <c r="F144" i="15"/>
  <c r="A145" i="15"/>
  <c r="B145" i="15"/>
  <c r="C145" i="15"/>
  <c r="D145" i="15"/>
  <c r="E145" i="15"/>
  <c r="F145" i="15"/>
  <c r="A146" i="15"/>
  <c r="B146" i="15"/>
  <c r="C146" i="15"/>
  <c r="D146" i="15"/>
  <c r="E146" i="15"/>
  <c r="F146" i="15"/>
  <c r="A147" i="15"/>
  <c r="B147" i="15"/>
  <c r="C147" i="15"/>
  <c r="D147" i="15"/>
  <c r="E147" i="15"/>
  <c r="F147" i="15"/>
  <c r="A148" i="15"/>
  <c r="B148" i="15"/>
  <c r="C148" i="15"/>
  <c r="D148" i="15"/>
  <c r="E148" i="15"/>
  <c r="F148" i="15"/>
  <c r="A149" i="15"/>
  <c r="B149" i="15"/>
  <c r="C149" i="15"/>
  <c r="D149" i="15"/>
  <c r="E149" i="15"/>
  <c r="F149" i="15"/>
  <c r="A150" i="15"/>
  <c r="B150" i="15"/>
  <c r="C150" i="15"/>
  <c r="D150" i="15"/>
  <c r="E150" i="15"/>
  <c r="F150" i="15"/>
  <c r="A151" i="15"/>
  <c r="B151" i="15"/>
  <c r="C151" i="15"/>
  <c r="D151" i="15"/>
  <c r="E151" i="15"/>
  <c r="F151" i="15"/>
  <c r="A152" i="15"/>
  <c r="B152" i="15"/>
  <c r="C152" i="15"/>
  <c r="D152" i="15"/>
  <c r="E152" i="15"/>
  <c r="F152" i="15"/>
  <c r="A153" i="15"/>
  <c r="B153" i="15"/>
  <c r="C153" i="15"/>
  <c r="D153" i="15"/>
  <c r="E153" i="15"/>
  <c r="F153" i="15"/>
  <c r="A154" i="15"/>
  <c r="B154" i="15"/>
  <c r="C154" i="15"/>
  <c r="D154" i="15"/>
  <c r="E154" i="15"/>
  <c r="F154" i="15"/>
  <c r="A155" i="15"/>
  <c r="B155" i="15"/>
  <c r="C155" i="15"/>
  <c r="D155" i="15"/>
  <c r="E155" i="15"/>
  <c r="F155" i="15"/>
  <c r="A156" i="15"/>
  <c r="B156" i="15"/>
  <c r="C156" i="15"/>
  <c r="D156" i="15"/>
  <c r="E156" i="15"/>
  <c r="F156" i="15"/>
  <c r="A157" i="15"/>
  <c r="B157" i="15"/>
  <c r="C157" i="15"/>
  <c r="D157" i="15"/>
  <c r="E157" i="15"/>
  <c r="F157" i="15"/>
  <c r="A158" i="15"/>
  <c r="B158" i="15"/>
  <c r="C158" i="15"/>
  <c r="D158" i="15"/>
  <c r="E158" i="15"/>
  <c r="F158" i="15"/>
  <c r="A159" i="15"/>
  <c r="B159" i="15"/>
  <c r="C159" i="15"/>
  <c r="D159" i="15"/>
  <c r="E159" i="15"/>
  <c r="F159" i="15"/>
  <c r="A160" i="15"/>
  <c r="B160" i="15"/>
  <c r="C160" i="15"/>
  <c r="D160" i="15"/>
  <c r="E160" i="15"/>
  <c r="F160" i="15"/>
  <c r="A161" i="15"/>
  <c r="B161" i="15"/>
  <c r="C161" i="15"/>
  <c r="D161" i="15"/>
  <c r="E161" i="15"/>
  <c r="F161" i="15"/>
  <c r="A162" i="15"/>
  <c r="B162" i="15"/>
  <c r="C162" i="15"/>
  <c r="D162" i="15"/>
  <c r="E162" i="15"/>
  <c r="F162" i="15"/>
  <c r="A163" i="15"/>
  <c r="B163" i="15"/>
  <c r="C163" i="15"/>
  <c r="D163" i="15"/>
  <c r="E163" i="15"/>
  <c r="F163" i="15"/>
  <c r="A164" i="15"/>
  <c r="B164" i="15"/>
  <c r="C164" i="15"/>
  <c r="D164" i="15"/>
  <c r="E164" i="15"/>
  <c r="F164" i="15"/>
  <c r="A165" i="15"/>
  <c r="B165" i="15"/>
  <c r="C165" i="15"/>
  <c r="D165" i="15"/>
  <c r="E165" i="15"/>
  <c r="F165" i="15"/>
  <c r="A166" i="15"/>
  <c r="B166" i="15"/>
  <c r="C166" i="15"/>
  <c r="D166" i="15"/>
  <c r="E166" i="15"/>
  <c r="F166" i="15"/>
  <c r="A167" i="15"/>
  <c r="B167" i="15"/>
  <c r="C167" i="15"/>
  <c r="D167" i="15"/>
  <c r="E167" i="15"/>
  <c r="F167" i="15"/>
  <c r="A168" i="15"/>
  <c r="B168" i="15"/>
  <c r="C168" i="15"/>
  <c r="D168" i="15"/>
  <c r="E168" i="15"/>
  <c r="F168" i="15"/>
  <c r="A169" i="15"/>
  <c r="B169" i="15"/>
  <c r="C169" i="15"/>
  <c r="D169" i="15"/>
  <c r="E169" i="15"/>
  <c r="F169" i="15"/>
  <c r="A170" i="15"/>
  <c r="B170" i="15"/>
  <c r="C170" i="15"/>
  <c r="D170" i="15"/>
  <c r="E170" i="15"/>
  <c r="F170" i="15"/>
  <c r="A171" i="15"/>
  <c r="B171" i="15"/>
  <c r="C171" i="15"/>
  <c r="D171" i="15"/>
  <c r="E171" i="15"/>
  <c r="F171" i="15"/>
  <c r="A172" i="15"/>
  <c r="B172" i="15"/>
  <c r="C172" i="15"/>
  <c r="D172" i="15"/>
  <c r="E172" i="15"/>
  <c r="F172" i="15"/>
  <c r="A173" i="15"/>
  <c r="B173" i="15"/>
  <c r="C173" i="15"/>
  <c r="D173" i="15"/>
  <c r="E173" i="15"/>
  <c r="F173" i="15"/>
  <c r="A174" i="15"/>
  <c r="B174" i="15"/>
  <c r="C174" i="15"/>
  <c r="D174" i="15"/>
  <c r="E174" i="15"/>
  <c r="F174" i="15"/>
  <c r="A175" i="15"/>
  <c r="B175" i="15"/>
  <c r="C175" i="15"/>
  <c r="D175" i="15"/>
  <c r="E175" i="15"/>
  <c r="F175" i="15"/>
  <c r="A176" i="15"/>
  <c r="B176" i="15"/>
  <c r="C176" i="15"/>
  <c r="D176" i="15"/>
  <c r="E176" i="15"/>
  <c r="F176" i="15"/>
  <c r="A177" i="15"/>
  <c r="B177" i="15"/>
  <c r="C177" i="15"/>
  <c r="D177" i="15"/>
  <c r="E177" i="15"/>
  <c r="F177" i="15"/>
  <c r="A178" i="15"/>
  <c r="B178" i="15"/>
  <c r="C178" i="15"/>
  <c r="D178" i="15"/>
  <c r="E178" i="15"/>
  <c r="F178" i="15"/>
  <c r="A179" i="15"/>
  <c r="B179" i="15"/>
  <c r="C179" i="15"/>
  <c r="D179" i="15"/>
  <c r="E179" i="15"/>
  <c r="F179" i="15"/>
  <c r="A180" i="15"/>
  <c r="B180" i="15"/>
  <c r="C180" i="15"/>
  <c r="D180" i="15"/>
  <c r="E180" i="15"/>
  <c r="F180" i="15"/>
  <c r="A181" i="15"/>
  <c r="B181" i="15"/>
  <c r="C181" i="15"/>
  <c r="D181" i="15"/>
  <c r="E181" i="15"/>
  <c r="F181" i="15"/>
  <c r="A182" i="15"/>
  <c r="B182" i="15"/>
  <c r="C182" i="15"/>
  <c r="D182" i="15"/>
  <c r="E182" i="15"/>
  <c r="F182" i="15"/>
  <c r="A183" i="15"/>
  <c r="B183" i="15"/>
  <c r="C183" i="15"/>
  <c r="D183" i="15"/>
  <c r="E183" i="15"/>
  <c r="F183" i="15"/>
  <c r="A184" i="15"/>
  <c r="B184" i="15"/>
  <c r="C184" i="15"/>
  <c r="D184" i="15"/>
  <c r="E184" i="15"/>
  <c r="F184" i="15"/>
  <c r="A185" i="15"/>
  <c r="B185" i="15"/>
  <c r="C185" i="15"/>
  <c r="D185" i="15"/>
  <c r="E185" i="15"/>
  <c r="F185" i="15"/>
  <c r="A186" i="15"/>
  <c r="B186" i="15"/>
  <c r="C186" i="15"/>
  <c r="D186" i="15"/>
  <c r="E186" i="15"/>
  <c r="F186" i="15"/>
  <c r="A187" i="15"/>
  <c r="B187" i="15"/>
  <c r="C187" i="15"/>
  <c r="D187" i="15"/>
  <c r="E187" i="15"/>
  <c r="F187" i="15"/>
  <c r="A188" i="15"/>
  <c r="B188" i="15"/>
  <c r="C188" i="15"/>
  <c r="D188" i="15"/>
  <c r="E188" i="15"/>
  <c r="F188" i="15"/>
  <c r="A189" i="15"/>
  <c r="B189" i="15"/>
  <c r="C189" i="15"/>
  <c r="D189" i="15"/>
  <c r="E189" i="15"/>
  <c r="F189" i="15"/>
  <c r="A190" i="15"/>
  <c r="B190" i="15"/>
  <c r="C190" i="15"/>
  <c r="D190" i="15"/>
  <c r="E190" i="15"/>
  <c r="F190" i="15"/>
  <c r="A191" i="15"/>
  <c r="B191" i="15"/>
  <c r="C191" i="15"/>
  <c r="D191" i="15"/>
  <c r="E191" i="15"/>
  <c r="F191" i="15"/>
  <c r="A192" i="15"/>
  <c r="B192" i="15"/>
  <c r="C192" i="15"/>
  <c r="D192" i="15"/>
  <c r="E192" i="15"/>
  <c r="F192" i="15"/>
  <c r="A193" i="15"/>
  <c r="B193" i="15"/>
  <c r="C193" i="15"/>
  <c r="D193" i="15"/>
  <c r="E193" i="15"/>
  <c r="F193" i="15"/>
  <c r="A194" i="15"/>
  <c r="B194" i="15"/>
  <c r="C194" i="15"/>
  <c r="D194" i="15"/>
  <c r="E194" i="15"/>
  <c r="F194" i="15"/>
  <c r="A195" i="15"/>
  <c r="B195" i="15"/>
  <c r="C195" i="15"/>
  <c r="D195" i="15"/>
  <c r="E195" i="15"/>
  <c r="F195" i="15"/>
  <c r="A196" i="15"/>
  <c r="B196" i="15"/>
  <c r="C196" i="15"/>
  <c r="D196" i="15"/>
  <c r="E196" i="15"/>
  <c r="F196" i="15"/>
  <c r="A197" i="15"/>
  <c r="B197" i="15"/>
  <c r="C197" i="15"/>
  <c r="D197" i="15"/>
  <c r="E197" i="15"/>
  <c r="F197" i="15"/>
  <c r="A198" i="15"/>
  <c r="B198" i="15"/>
  <c r="C198" i="15"/>
  <c r="D198" i="15"/>
  <c r="E198" i="15"/>
  <c r="F198" i="15"/>
  <c r="A199" i="15"/>
  <c r="B199" i="15"/>
  <c r="C199" i="15"/>
  <c r="D199" i="15"/>
  <c r="E199" i="15"/>
  <c r="F199" i="15"/>
  <c r="A200" i="15"/>
  <c r="B200" i="15"/>
  <c r="C200" i="15"/>
  <c r="D200" i="15"/>
  <c r="E200" i="15"/>
  <c r="F200" i="15"/>
  <c r="A201" i="15"/>
  <c r="B201" i="15"/>
  <c r="C201" i="15"/>
  <c r="D201" i="15"/>
  <c r="E201" i="15"/>
  <c r="F201" i="15"/>
  <c r="A202" i="15"/>
  <c r="B202" i="15"/>
  <c r="C202" i="15"/>
  <c r="D202" i="15"/>
  <c r="E202" i="15"/>
  <c r="F202" i="15"/>
  <c r="A203" i="15"/>
  <c r="B203" i="15"/>
  <c r="C203" i="15"/>
  <c r="D203" i="15"/>
  <c r="E203" i="15"/>
  <c r="F203" i="15"/>
  <c r="A204" i="15"/>
  <c r="B204" i="15"/>
  <c r="C204" i="15"/>
  <c r="D204" i="15"/>
  <c r="E204" i="15"/>
  <c r="F204" i="15"/>
  <c r="A205" i="15"/>
  <c r="B205" i="15"/>
  <c r="C205" i="15"/>
  <c r="D205" i="15"/>
  <c r="E205" i="15"/>
  <c r="F205" i="15"/>
  <c r="A206" i="15"/>
  <c r="B206" i="15"/>
  <c r="C206" i="15"/>
  <c r="D206" i="15"/>
  <c r="E206" i="15"/>
  <c r="F206" i="15"/>
  <c r="A207" i="15"/>
  <c r="B207" i="15"/>
  <c r="C207" i="15"/>
  <c r="D207" i="15"/>
  <c r="E207" i="15"/>
  <c r="F207" i="15"/>
  <c r="A208" i="15"/>
  <c r="B208" i="15"/>
  <c r="C208" i="15"/>
  <c r="D208" i="15"/>
  <c r="E208" i="15"/>
  <c r="F208" i="15"/>
  <c r="A209" i="15"/>
  <c r="B209" i="15"/>
  <c r="C209" i="15"/>
  <c r="D209" i="15"/>
  <c r="E209" i="15"/>
  <c r="F209" i="15"/>
  <c r="A210" i="15"/>
  <c r="B210" i="15"/>
  <c r="C210" i="15"/>
  <c r="D210" i="15"/>
  <c r="E210" i="15"/>
  <c r="F210" i="15"/>
  <c r="A211" i="15"/>
  <c r="B211" i="15"/>
  <c r="C211" i="15"/>
  <c r="D211" i="15"/>
  <c r="E211" i="15"/>
  <c r="F211" i="15"/>
  <c r="A212" i="15"/>
  <c r="B212" i="15"/>
  <c r="C212" i="15"/>
  <c r="D212" i="15"/>
  <c r="E212" i="15"/>
  <c r="F212" i="15"/>
  <c r="A213" i="15"/>
  <c r="B213" i="15"/>
  <c r="C213" i="15"/>
  <c r="D213" i="15"/>
  <c r="E213" i="15"/>
  <c r="F213" i="15"/>
  <c r="A214" i="15"/>
  <c r="B214" i="15"/>
  <c r="C214" i="15"/>
  <c r="D214" i="15"/>
  <c r="E214" i="15"/>
  <c r="F214" i="15"/>
  <c r="A215" i="15"/>
  <c r="B215" i="15"/>
  <c r="C215" i="15"/>
  <c r="D215" i="15"/>
  <c r="E215" i="15"/>
  <c r="F215" i="15"/>
  <c r="A216" i="15"/>
  <c r="B216" i="15"/>
  <c r="C216" i="15"/>
  <c r="D216" i="15"/>
  <c r="E216" i="15"/>
  <c r="F216" i="15"/>
  <c r="A217" i="15"/>
  <c r="B217" i="15"/>
  <c r="C217" i="15"/>
  <c r="D217" i="15"/>
  <c r="E217" i="15"/>
  <c r="F217" i="15"/>
  <c r="A218" i="15"/>
  <c r="B218" i="15"/>
  <c r="C218" i="15"/>
  <c r="D218" i="15"/>
  <c r="E218" i="15"/>
  <c r="F218" i="15"/>
  <c r="A219" i="15"/>
  <c r="B219" i="15"/>
  <c r="C219" i="15"/>
  <c r="D219" i="15"/>
  <c r="E219" i="15"/>
  <c r="F219" i="15"/>
  <c r="A220" i="15"/>
  <c r="B220" i="15"/>
  <c r="C220" i="15"/>
  <c r="D220" i="15"/>
  <c r="E220" i="15"/>
  <c r="F220" i="15"/>
  <c r="A221" i="15"/>
  <c r="B221" i="15"/>
  <c r="C221" i="15"/>
  <c r="D221" i="15"/>
  <c r="E221" i="15"/>
  <c r="F221" i="15"/>
  <c r="A222" i="15"/>
  <c r="B222" i="15"/>
  <c r="C222" i="15"/>
  <c r="D222" i="15"/>
  <c r="E222" i="15"/>
  <c r="F222" i="15"/>
  <c r="A223" i="15"/>
  <c r="B223" i="15"/>
  <c r="C223" i="15"/>
  <c r="D223" i="15"/>
  <c r="E223" i="15"/>
  <c r="F223" i="15"/>
  <c r="A224" i="15"/>
  <c r="B224" i="15"/>
  <c r="C224" i="15"/>
  <c r="D224" i="15"/>
  <c r="E224" i="15"/>
  <c r="F224" i="15"/>
  <c r="A225" i="15"/>
  <c r="B225" i="15"/>
  <c r="C225" i="15"/>
  <c r="D225" i="15"/>
  <c r="E225" i="15"/>
  <c r="F225" i="15"/>
  <c r="A226" i="15"/>
  <c r="B226" i="15"/>
  <c r="C226" i="15"/>
  <c r="D226" i="15"/>
  <c r="E226" i="15"/>
  <c r="F226" i="15"/>
  <c r="A227" i="15"/>
  <c r="B227" i="15"/>
  <c r="C227" i="15"/>
  <c r="D227" i="15"/>
  <c r="E227" i="15"/>
  <c r="F227" i="15"/>
  <c r="A228" i="15"/>
  <c r="B228" i="15"/>
  <c r="C228" i="15"/>
  <c r="D228" i="15"/>
  <c r="E228" i="15"/>
  <c r="F228" i="15"/>
  <c r="A229" i="15"/>
  <c r="B229" i="15"/>
  <c r="C229" i="15"/>
  <c r="D229" i="15"/>
  <c r="E229" i="15"/>
  <c r="F229" i="15"/>
  <c r="A230" i="15"/>
  <c r="B230" i="15"/>
  <c r="C230" i="15"/>
  <c r="D230" i="15"/>
  <c r="E230" i="15"/>
  <c r="F230" i="15"/>
  <c r="A231" i="15"/>
  <c r="B231" i="15"/>
  <c r="C231" i="15"/>
  <c r="D231" i="15"/>
  <c r="E231" i="15"/>
  <c r="F231" i="15"/>
  <c r="A232" i="15"/>
  <c r="B232" i="15"/>
  <c r="C232" i="15"/>
  <c r="D232" i="15"/>
  <c r="E232" i="15"/>
  <c r="F232" i="15"/>
  <c r="A233" i="15"/>
  <c r="B233" i="15"/>
  <c r="C233" i="15"/>
  <c r="D233" i="15"/>
  <c r="E233" i="15"/>
  <c r="F233" i="15"/>
  <c r="A234" i="15"/>
  <c r="B234" i="15"/>
  <c r="C234" i="15"/>
  <c r="D234" i="15"/>
  <c r="E234" i="15"/>
  <c r="F234" i="15"/>
  <c r="A235" i="15"/>
  <c r="B235" i="15"/>
  <c r="C235" i="15"/>
  <c r="D235" i="15"/>
  <c r="E235" i="15"/>
  <c r="F235" i="15"/>
  <c r="A236" i="15"/>
  <c r="B236" i="15"/>
  <c r="C236" i="15"/>
  <c r="D236" i="15"/>
  <c r="E236" i="15"/>
  <c r="F236" i="15"/>
  <c r="A237" i="15"/>
  <c r="B237" i="15"/>
  <c r="C237" i="15"/>
  <c r="D237" i="15"/>
  <c r="E237" i="15"/>
  <c r="F237" i="15"/>
  <c r="A238" i="15"/>
  <c r="B238" i="15"/>
  <c r="C238" i="15"/>
  <c r="D238" i="15"/>
  <c r="E238" i="15"/>
  <c r="F238" i="15"/>
  <c r="A239" i="15"/>
  <c r="B239" i="15"/>
  <c r="C239" i="15"/>
  <c r="D239" i="15"/>
  <c r="E239" i="15"/>
  <c r="F239" i="15"/>
  <c r="A240" i="15"/>
  <c r="B240" i="15"/>
  <c r="C240" i="15"/>
  <c r="D240" i="15"/>
  <c r="E240" i="15"/>
  <c r="F240" i="15"/>
  <c r="A241" i="15"/>
  <c r="B241" i="15"/>
  <c r="C241" i="15"/>
  <c r="D241" i="15"/>
  <c r="E241" i="15"/>
  <c r="F241" i="15"/>
  <c r="A242" i="15"/>
  <c r="B242" i="15"/>
  <c r="C242" i="15"/>
  <c r="D242" i="15"/>
  <c r="E242" i="15"/>
  <c r="F242" i="15"/>
  <c r="A243" i="15"/>
  <c r="B243" i="15"/>
  <c r="C243" i="15"/>
  <c r="D243" i="15"/>
  <c r="E243" i="15"/>
  <c r="F243" i="15"/>
  <c r="A244" i="15"/>
  <c r="B244" i="15"/>
  <c r="C244" i="15"/>
  <c r="D244" i="15"/>
  <c r="E244" i="15"/>
  <c r="F244" i="15"/>
  <c r="A245" i="15"/>
  <c r="B245" i="15"/>
  <c r="C245" i="15"/>
  <c r="D245" i="15"/>
  <c r="E245" i="15"/>
  <c r="F245" i="15"/>
  <c r="A246" i="15"/>
  <c r="B246" i="15"/>
  <c r="C246" i="15"/>
  <c r="D246" i="15"/>
  <c r="E246" i="15"/>
  <c r="F246" i="15"/>
  <c r="A247" i="15"/>
  <c r="B247" i="15"/>
  <c r="C247" i="15"/>
  <c r="D247" i="15"/>
  <c r="E247" i="15"/>
  <c r="F247" i="15"/>
  <c r="A248" i="15"/>
  <c r="B248" i="15"/>
  <c r="C248" i="15"/>
  <c r="D248" i="15"/>
  <c r="E248" i="15"/>
  <c r="F248" i="15"/>
  <c r="A249" i="15"/>
  <c r="B249" i="15"/>
  <c r="C249" i="15"/>
  <c r="D249" i="15"/>
  <c r="E249" i="15"/>
  <c r="F249" i="15"/>
  <c r="A250" i="15"/>
  <c r="B250" i="15"/>
  <c r="C250" i="15"/>
  <c r="D250" i="15"/>
  <c r="E250" i="15"/>
  <c r="F250" i="15"/>
  <c r="A251" i="15"/>
  <c r="B251" i="15"/>
  <c r="C251" i="15"/>
  <c r="D251" i="15"/>
  <c r="E251" i="15"/>
  <c r="F251" i="15"/>
  <c r="A252" i="15"/>
  <c r="B252" i="15"/>
  <c r="C252" i="15"/>
  <c r="D252" i="15"/>
  <c r="E252" i="15"/>
  <c r="F252" i="15"/>
  <c r="A253" i="15"/>
  <c r="B253" i="15"/>
  <c r="C253" i="15"/>
  <c r="D253" i="15"/>
  <c r="E253" i="15"/>
  <c r="F253" i="15"/>
  <c r="A254" i="15"/>
  <c r="B254" i="15"/>
  <c r="C254" i="15"/>
  <c r="D254" i="15"/>
  <c r="E254" i="15"/>
  <c r="F254" i="15"/>
  <c r="A255" i="15"/>
  <c r="B255" i="15"/>
  <c r="C255" i="15"/>
  <c r="D255" i="15"/>
  <c r="E255" i="15"/>
  <c r="F255" i="15"/>
  <c r="A256" i="15"/>
  <c r="B256" i="15"/>
  <c r="C256" i="15"/>
  <c r="D256" i="15"/>
  <c r="E256" i="15"/>
  <c r="F256" i="15"/>
  <c r="A257" i="15"/>
  <c r="B257" i="15"/>
  <c r="C257" i="15"/>
  <c r="D257" i="15"/>
  <c r="E257" i="15"/>
  <c r="F257" i="15"/>
  <c r="A258" i="15"/>
  <c r="B258" i="15"/>
  <c r="C258" i="15"/>
  <c r="D258" i="15"/>
  <c r="E258" i="15"/>
  <c r="F258" i="15"/>
  <c r="A259" i="15"/>
  <c r="B259" i="15"/>
  <c r="C259" i="15"/>
  <c r="D259" i="15"/>
  <c r="E259" i="15"/>
  <c r="F259" i="15"/>
  <c r="A260" i="15"/>
  <c r="B260" i="15"/>
  <c r="C260" i="15"/>
  <c r="D260" i="15"/>
  <c r="E260" i="15"/>
  <c r="F260" i="15"/>
  <c r="A261" i="15"/>
  <c r="B261" i="15"/>
  <c r="C261" i="15"/>
  <c r="D261" i="15"/>
  <c r="E261" i="15"/>
  <c r="F261" i="15"/>
  <c r="A262" i="15"/>
  <c r="B262" i="15"/>
  <c r="C262" i="15"/>
  <c r="D262" i="15"/>
  <c r="E262" i="15"/>
  <c r="F262" i="15"/>
  <c r="A263" i="15"/>
  <c r="B263" i="15"/>
  <c r="C263" i="15"/>
  <c r="D263" i="15"/>
  <c r="E263" i="15"/>
  <c r="F263" i="15"/>
  <c r="A264" i="15"/>
  <c r="B264" i="15"/>
  <c r="C264" i="15"/>
  <c r="D264" i="15"/>
  <c r="E264" i="15"/>
  <c r="F264" i="15"/>
  <c r="A265" i="15"/>
  <c r="B265" i="15"/>
  <c r="C265" i="15"/>
  <c r="D265" i="15"/>
  <c r="E265" i="15"/>
  <c r="F265" i="15"/>
  <c r="A266" i="15"/>
  <c r="B266" i="15"/>
  <c r="C266" i="15"/>
  <c r="D266" i="15"/>
  <c r="E266" i="15"/>
  <c r="F266" i="15"/>
  <c r="A267" i="15"/>
  <c r="B267" i="15"/>
  <c r="C267" i="15"/>
  <c r="D267" i="15"/>
  <c r="E267" i="15"/>
  <c r="F267" i="15"/>
  <c r="A268" i="15"/>
  <c r="B268" i="15"/>
  <c r="C268" i="15"/>
  <c r="D268" i="15"/>
  <c r="E268" i="15"/>
  <c r="F268" i="15"/>
  <c r="A269" i="15"/>
  <c r="B269" i="15"/>
  <c r="C269" i="15"/>
  <c r="D269" i="15"/>
  <c r="E269" i="15"/>
  <c r="F269" i="15"/>
  <c r="A270" i="15"/>
  <c r="B270" i="15"/>
  <c r="C270" i="15"/>
  <c r="D270" i="15"/>
  <c r="E270" i="15"/>
  <c r="F270" i="15"/>
  <c r="A271" i="15"/>
  <c r="B271" i="15"/>
  <c r="C271" i="15"/>
  <c r="D271" i="15"/>
  <c r="E271" i="15"/>
  <c r="F271" i="15"/>
  <c r="A272" i="15"/>
  <c r="B272" i="15"/>
  <c r="C272" i="15"/>
  <c r="D272" i="15"/>
  <c r="E272" i="15"/>
  <c r="F272" i="15"/>
  <c r="A273" i="15"/>
  <c r="B273" i="15"/>
  <c r="C273" i="15"/>
  <c r="D273" i="15"/>
  <c r="E273" i="15"/>
  <c r="F273" i="15"/>
  <c r="A274" i="15"/>
  <c r="B274" i="15"/>
  <c r="C274" i="15"/>
  <c r="D274" i="15"/>
  <c r="E274" i="15"/>
  <c r="F274" i="15"/>
  <c r="A275" i="15"/>
  <c r="B275" i="15"/>
  <c r="C275" i="15"/>
  <c r="D275" i="15"/>
  <c r="E275" i="15"/>
  <c r="F275" i="15"/>
  <c r="A276" i="15"/>
  <c r="B276" i="15"/>
  <c r="C276" i="15"/>
  <c r="D276" i="15"/>
  <c r="E276" i="15"/>
  <c r="F276" i="15"/>
  <c r="A277" i="15"/>
  <c r="B277" i="15"/>
  <c r="C277" i="15"/>
  <c r="D277" i="15"/>
  <c r="E277" i="15"/>
  <c r="F277" i="15"/>
  <c r="A278" i="15"/>
  <c r="B278" i="15"/>
  <c r="C278" i="15"/>
  <c r="D278" i="15"/>
  <c r="E278" i="15"/>
  <c r="F278" i="15"/>
  <c r="A279" i="15"/>
  <c r="B279" i="15"/>
  <c r="C279" i="15"/>
  <c r="D279" i="15"/>
  <c r="E279" i="15"/>
  <c r="F279" i="15"/>
  <c r="A280" i="15"/>
  <c r="B280" i="15"/>
  <c r="C280" i="15"/>
  <c r="D280" i="15"/>
  <c r="E280" i="15"/>
  <c r="F280" i="15"/>
  <c r="A281" i="15"/>
  <c r="B281" i="15"/>
  <c r="C281" i="15"/>
  <c r="D281" i="15"/>
  <c r="E281" i="15"/>
  <c r="F281" i="15"/>
  <c r="A282" i="15"/>
  <c r="B282" i="15"/>
  <c r="C282" i="15"/>
  <c r="D282" i="15"/>
  <c r="E282" i="15"/>
  <c r="F282" i="15"/>
  <c r="A283" i="15"/>
  <c r="B283" i="15"/>
  <c r="C283" i="15"/>
  <c r="D283" i="15"/>
  <c r="E283" i="15"/>
  <c r="F283" i="15"/>
  <c r="A284" i="15"/>
  <c r="B284" i="15"/>
  <c r="C284" i="15"/>
  <c r="D284" i="15"/>
  <c r="E284" i="15"/>
  <c r="F284" i="15"/>
  <c r="A285" i="15"/>
  <c r="B285" i="15"/>
  <c r="C285" i="15"/>
  <c r="D285" i="15"/>
  <c r="E285" i="15"/>
  <c r="F285" i="15"/>
  <c r="A286" i="15"/>
  <c r="B286" i="15"/>
  <c r="C286" i="15"/>
  <c r="D286" i="15"/>
  <c r="E286" i="15"/>
  <c r="F286" i="15"/>
  <c r="A287" i="15"/>
  <c r="B287" i="15"/>
  <c r="C287" i="15"/>
  <c r="D287" i="15"/>
  <c r="E287" i="15"/>
  <c r="F287" i="15"/>
  <c r="A288" i="15"/>
  <c r="B288" i="15"/>
  <c r="C288" i="15"/>
  <c r="D288" i="15"/>
  <c r="E288" i="15"/>
  <c r="F288" i="15"/>
  <c r="A289" i="15"/>
  <c r="B289" i="15"/>
  <c r="C289" i="15"/>
  <c r="D289" i="15"/>
  <c r="E289" i="15"/>
  <c r="F289" i="15"/>
  <c r="A290" i="15"/>
  <c r="B290" i="15"/>
  <c r="C290" i="15"/>
  <c r="D290" i="15"/>
  <c r="E290" i="15"/>
  <c r="F290" i="15"/>
  <c r="A291" i="15"/>
  <c r="B291" i="15"/>
  <c r="C291" i="15"/>
  <c r="D291" i="15"/>
  <c r="E291" i="15"/>
  <c r="F291" i="15"/>
  <c r="A292" i="15"/>
  <c r="B292" i="15"/>
  <c r="C292" i="15"/>
  <c r="D292" i="15"/>
  <c r="E292" i="15"/>
  <c r="F292" i="15"/>
  <c r="A293" i="15"/>
  <c r="B293" i="15"/>
  <c r="C293" i="15"/>
  <c r="D293" i="15"/>
  <c r="E293" i="15"/>
  <c r="F293" i="15"/>
  <c r="A294" i="15"/>
  <c r="B294" i="15"/>
  <c r="C294" i="15"/>
  <c r="D294" i="15"/>
  <c r="E294" i="15"/>
  <c r="F294" i="15"/>
  <c r="A295" i="15"/>
  <c r="B295" i="15"/>
  <c r="C295" i="15"/>
  <c r="D295" i="15"/>
  <c r="E295" i="15"/>
  <c r="F295" i="15"/>
  <c r="A296" i="15"/>
  <c r="B296" i="15"/>
  <c r="C296" i="15"/>
  <c r="D296" i="15"/>
  <c r="E296" i="15"/>
  <c r="F296" i="15"/>
  <c r="A297" i="15"/>
  <c r="B297" i="15"/>
  <c r="C297" i="15"/>
  <c r="D297" i="15"/>
  <c r="E297" i="15"/>
  <c r="F297" i="15"/>
  <c r="A298" i="15"/>
  <c r="B298" i="15"/>
  <c r="C298" i="15"/>
  <c r="D298" i="15"/>
  <c r="E298" i="15"/>
  <c r="F298" i="15"/>
  <c r="A299" i="15"/>
  <c r="B299" i="15"/>
  <c r="C299" i="15"/>
  <c r="D299" i="15"/>
  <c r="E299" i="15"/>
  <c r="F299" i="15"/>
  <c r="A300" i="15"/>
  <c r="B300" i="15"/>
  <c r="C300" i="15"/>
  <c r="D300" i="15"/>
  <c r="E300" i="15"/>
  <c r="F300" i="15"/>
  <c r="A301" i="15"/>
  <c r="B301" i="15"/>
  <c r="C301" i="15"/>
  <c r="D301" i="15"/>
  <c r="E301" i="15"/>
  <c r="F301" i="15"/>
  <c r="A302" i="15"/>
  <c r="B302" i="15"/>
  <c r="C302" i="15"/>
  <c r="D302" i="15"/>
  <c r="E302" i="15"/>
  <c r="F302" i="15"/>
  <c r="A303" i="15"/>
  <c r="B303" i="15"/>
  <c r="C303" i="15"/>
  <c r="D303" i="15"/>
  <c r="E303" i="15"/>
  <c r="F303" i="15"/>
  <c r="A304" i="15"/>
  <c r="B304" i="15"/>
  <c r="C304" i="15"/>
  <c r="D304" i="15"/>
  <c r="E304" i="15"/>
  <c r="F304" i="15"/>
  <c r="A305" i="15"/>
  <c r="B305" i="15"/>
  <c r="C305" i="15"/>
  <c r="D305" i="15"/>
  <c r="E305" i="15"/>
  <c r="F305" i="15"/>
  <c r="A306" i="15"/>
  <c r="B306" i="15"/>
  <c r="C306" i="15"/>
  <c r="D306" i="15"/>
  <c r="E306" i="15"/>
  <c r="F306" i="15"/>
  <c r="A307" i="15"/>
  <c r="B307" i="15"/>
  <c r="C307" i="15"/>
  <c r="D307" i="15"/>
  <c r="E307" i="15"/>
  <c r="F307" i="15"/>
  <c r="A308" i="15"/>
  <c r="B308" i="15"/>
  <c r="C308" i="15"/>
  <c r="D308" i="15"/>
  <c r="E308" i="15"/>
  <c r="F308" i="15"/>
  <c r="A309" i="15"/>
  <c r="B309" i="15"/>
  <c r="C309" i="15"/>
  <c r="D309" i="15"/>
  <c r="E309" i="15"/>
  <c r="F309" i="15"/>
  <c r="A310" i="15"/>
  <c r="B310" i="15"/>
  <c r="C310" i="15"/>
  <c r="D310" i="15"/>
  <c r="E310" i="15"/>
  <c r="F310" i="15"/>
  <c r="A311" i="15"/>
  <c r="B311" i="15"/>
  <c r="C311" i="15"/>
  <c r="D311" i="15"/>
  <c r="E311" i="15"/>
  <c r="F311" i="15"/>
  <c r="A312" i="15"/>
  <c r="B312" i="15"/>
  <c r="C312" i="15"/>
  <c r="D312" i="15"/>
  <c r="E312" i="15"/>
  <c r="F312" i="15"/>
  <c r="A313" i="15"/>
  <c r="B313" i="15"/>
  <c r="C313" i="15"/>
  <c r="D313" i="15"/>
  <c r="E313" i="15"/>
  <c r="F313" i="15"/>
  <c r="A314" i="15"/>
  <c r="B314" i="15"/>
  <c r="C314" i="15"/>
  <c r="D314" i="15"/>
  <c r="E314" i="15"/>
  <c r="F314" i="15"/>
  <c r="A315" i="15"/>
  <c r="B315" i="15"/>
  <c r="C315" i="15"/>
  <c r="D315" i="15"/>
  <c r="E315" i="15"/>
  <c r="F315" i="15"/>
  <c r="A316" i="15"/>
  <c r="B316" i="15"/>
  <c r="C316" i="15"/>
  <c r="D316" i="15"/>
  <c r="E316" i="15"/>
  <c r="F316" i="15"/>
  <c r="A317" i="15"/>
  <c r="B317" i="15"/>
  <c r="C317" i="15"/>
  <c r="D317" i="15"/>
  <c r="E317" i="15"/>
  <c r="F317" i="15"/>
  <c r="A318" i="15"/>
  <c r="B318" i="15"/>
  <c r="C318" i="15"/>
  <c r="D318" i="15"/>
  <c r="E318" i="15"/>
  <c r="F318" i="15"/>
  <c r="A319" i="15"/>
  <c r="B319" i="15"/>
  <c r="C319" i="15"/>
  <c r="D319" i="15"/>
  <c r="E319" i="15"/>
  <c r="F319" i="15"/>
  <c r="A320" i="15"/>
  <c r="B320" i="15"/>
  <c r="C320" i="15"/>
  <c r="D320" i="15"/>
  <c r="E320" i="15"/>
  <c r="F320" i="15"/>
  <c r="A321" i="15"/>
  <c r="B321" i="15"/>
  <c r="C321" i="15"/>
  <c r="D321" i="15"/>
  <c r="E321" i="15"/>
  <c r="F321" i="15"/>
  <c r="A322" i="15"/>
  <c r="B322" i="15"/>
  <c r="C322" i="15"/>
  <c r="D322" i="15"/>
  <c r="E322" i="15"/>
  <c r="F322" i="15"/>
  <c r="A323" i="15"/>
  <c r="B323" i="15"/>
  <c r="C323" i="15"/>
  <c r="D323" i="15"/>
  <c r="E323" i="15"/>
  <c r="F323" i="15"/>
  <c r="A324" i="15"/>
  <c r="B324" i="15"/>
  <c r="C324" i="15"/>
  <c r="D324" i="15"/>
  <c r="E324" i="15"/>
  <c r="F324" i="15"/>
  <c r="A325" i="15"/>
  <c r="B325" i="15"/>
  <c r="C325" i="15"/>
  <c r="D325" i="15"/>
  <c r="E325" i="15"/>
  <c r="F325" i="15"/>
  <c r="A326" i="15"/>
  <c r="B326" i="15"/>
  <c r="C326" i="15"/>
  <c r="D326" i="15"/>
  <c r="E326" i="15"/>
  <c r="F326" i="15"/>
  <c r="A327" i="15"/>
  <c r="B327" i="15"/>
  <c r="C327" i="15"/>
  <c r="D327" i="15"/>
  <c r="E327" i="15"/>
  <c r="F327" i="15"/>
  <c r="A328" i="15"/>
  <c r="B328" i="15"/>
  <c r="C328" i="15"/>
  <c r="D328" i="15"/>
  <c r="E328" i="15"/>
  <c r="F328" i="15"/>
  <c r="A329" i="15"/>
  <c r="B329" i="15"/>
  <c r="C329" i="15"/>
  <c r="D329" i="15"/>
  <c r="E329" i="15"/>
  <c r="F329" i="15"/>
  <c r="A330" i="15"/>
  <c r="B330" i="15"/>
  <c r="C330" i="15"/>
  <c r="D330" i="15"/>
  <c r="E330" i="15"/>
  <c r="F330" i="15"/>
  <c r="A331" i="15"/>
  <c r="B331" i="15"/>
  <c r="C331" i="15"/>
  <c r="D331" i="15"/>
  <c r="E331" i="15"/>
  <c r="F331" i="15"/>
  <c r="A332" i="15"/>
  <c r="B332" i="15"/>
  <c r="C332" i="15"/>
  <c r="D332" i="15"/>
  <c r="E332" i="15"/>
  <c r="F332" i="15"/>
  <c r="A333" i="15"/>
  <c r="B333" i="15"/>
  <c r="C333" i="15"/>
  <c r="D333" i="15"/>
  <c r="E333" i="15"/>
  <c r="F333" i="15"/>
  <c r="A334" i="15"/>
  <c r="B334" i="15"/>
  <c r="C334" i="15"/>
  <c r="D334" i="15"/>
  <c r="E334" i="15"/>
  <c r="F334" i="15"/>
  <c r="A335" i="15"/>
  <c r="B335" i="15"/>
  <c r="C335" i="15"/>
  <c r="D335" i="15"/>
  <c r="E335" i="15"/>
  <c r="F335" i="15"/>
  <c r="A336" i="15"/>
  <c r="B336" i="15"/>
  <c r="C336" i="15"/>
  <c r="D336" i="15"/>
  <c r="E336" i="15"/>
  <c r="F336" i="15"/>
  <c r="A337" i="15"/>
  <c r="B337" i="15"/>
  <c r="C337" i="15"/>
  <c r="D337" i="15"/>
  <c r="E337" i="15"/>
  <c r="F337" i="15"/>
  <c r="A338" i="15"/>
  <c r="B338" i="15"/>
  <c r="C338" i="15"/>
  <c r="D338" i="15"/>
  <c r="E338" i="15"/>
  <c r="F338" i="15"/>
  <c r="A339" i="15"/>
  <c r="B339" i="15"/>
  <c r="C339" i="15"/>
  <c r="D339" i="15"/>
  <c r="E339" i="15"/>
  <c r="F339" i="15"/>
  <c r="A340" i="15"/>
  <c r="B340" i="15"/>
  <c r="C340" i="15"/>
  <c r="D340" i="15"/>
  <c r="E340" i="15"/>
  <c r="F340" i="15"/>
  <c r="A341" i="15"/>
  <c r="B341" i="15"/>
  <c r="C341" i="15"/>
  <c r="D341" i="15"/>
  <c r="E341" i="15"/>
  <c r="F341" i="15"/>
  <c r="A342" i="15"/>
  <c r="B342" i="15"/>
  <c r="C342" i="15"/>
  <c r="D342" i="15"/>
  <c r="E342" i="15"/>
  <c r="F342" i="15"/>
  <c r="A343" i="15"/>
  <c r="B343" i="15"/>
  <c r="C343" i="15"/>
  <c r="D343" i="15"/>
  <c r="E343" i="15"/>
  <c r="F343" i="15"/>
  <c r="A344" i="15"/>
  <c r="B344" i="15"/>
  <c r="C344" i="15"/>
  <c r="D344" i="15"/>
  <c r="E344" i="15"/>
  <c r="F344" i="15"/>
  <c r="A345" i="15"/>
  <c r="B345" i="15"/>
  <c r="C345" i="15"/>
  <c r="D345" i="15"/>
  <c r="E345" i="15"/>
  <c r="F345" i="15"/>
  <c r="A346" i="15"/>
  <c r="B346" i="15"/>
  <c r="C346" i="15"/>
  <c r="D346" i="15"/>
  <c r="E346" i="15"/>
  <c r="F346" i="15"/>
  <c r="A347" i="15"/>
  <c r="B347" i="15"/>
  <c r="C347" i="15"/>
  <c r="D347" i="15"/>
  <c r="E347" i="15"/>
  <c r="F347" i="15"/>
  <c r="A348" i="15"/>
  <c r="B348" i="15"/>
  <c r="C348" i="15"/>
  <c r="D348" i="15"/>
  <c r="E348" i="15"/>
  <c r="F348" i="15"/>
  <c r="A349" i="15"/>
  <c r="B349" i="15"/>
  <c r="C349" i="15"/>
  <c r="D349" i="15"/>
  <c r="E349" i="15"/>
  <c r="F349" i="15"/>
  <c r="A350" i="15"/>
  <c r="B350" i="15"/>
  <c r="C350" i="15"/>
  <c r="D350" i="15"/>
  <c r="E350" i="15"/>
  <c r="F350" i="15"/>
  <c r="A351" i="15"/>
  <c r="B351" i="15"/>
  <c r="C351" i="15"/>
  <c r="D351" i="15"/>
  <c r="E351" i="15"/>
  <c r="F351" i="15"/>
  <c r="A352" i="15"/>
  <c r="B352" i="15"/>
  <c r="C352" i="15"/>
  <c r="D352" i="15"/>
  <c r="E352" i="15"/>
  <c r="F352" i="15"/>
  <c r="A353" i="15"/>
  <c r="B353" i="15"/>
  <c r="C353" i="15"/>
  <c r="D353" i="15"/>
  <c r="E353" i="15"/>
  <c r="F353" i="15"/>
  <c r="A354" i="15"/>
  <c r="B354" i="15"/>
  <c r="C354" i="15"/>
  <c r="D354" i="15"/>
  <c r="E354" i="15"/>
  <c r="F354" i="15"/>
  <c r="A355" i="15"/>
  <c r="B355" i="15"/>
  <c r="C355" i="15"/>
  <c r="D355" i="15"/>
  <c r="E355" i="15"/>
  <c r="F355" i="15"/>
  <c r="A356" i="15"/>
  <c r="B356" i="15"/>
  <c r="C356" i="15"/>
  <c r="D356" i="15"/>
  <c r="E356" i="15"/>
  <c r="F356" i="15"/>
  <c r="A357" i="15"/>
  <c r="B357" i="15"/>
  <c r="C357" i="15"/>
  <c r="D357" i="15"/>
  <c r="E357" i="15"/>
  <c r="F357" i="15"/>
  <c r="A358" i="15"/>
  <c r="B358" i="15"/>
  <c r="C358" i="15"/>
  <c r="D358" i="15"/>
  <c r="E358" i="15"/>
  <c r="F358" i="15"/>
  <c r="A359" i="15"/>
  <c r="B359" i="15"/>
  <c r="C359" i="15"/>
  <c r="D359" i="15"/>
  <c r="E359" i="15"/>
  <c r="F359" i="15"/>
  <c r="A360" i="15"/>
  <c r="B360" i="15"/>
  <c r="C360" i="15"/>
  <c r="D360" i="15"/>
  <c r="E360" i="15"/>
  <c r="F360" i="15"/>
  <c r="A361" i="15"/>
  <c r="B361" i="15"/>
  <c r="C361" i="15"/>
  <c r="D361" i="15"/>
  <c r="E361" i="15"/>
  <c r="F361" i="15"/>
  <c r="A362" i="15"/>
  <c r="B362" i="15"/>
  <c r="C362" i="15"/>
  <c r="D362" i="15"/>
  <c r="E362" i="15"/>
  <c r="F362" i="15"/>
  <c r="A363" i="15"/>
  <c r="B363" i="15"/>
  <c r="C363" i="15"/>
  <c r="D363" i="15"/>
  <c r="E363" i="15"/>
  <c r="F363" i="15"/>
  <c r="A364" i="15"/>
  <c r="B364" i="15"/>
  <c r="C364" i="15"/>
  <c r="D364" i="15"/>
  <c r="E364" i="15"/>
  <c r="F364" i="15"/>
  <c r="A365" i="15"/>
  <c r="B365" i="15"/>
  <c r="C365" i="15"/>
  <c r="D365" i="15"/>
  <c r="E365" i="15"/>
  <c r="F365" i="15"/>
  <c r="A366" i="15"/>
  <c r="B366" i="15"/>
  <c r="C366" i="15"/>
  <c r="D366" i="15"/>
  <c r="E366" i="15"/>
  <c r="F366" i="15"/>
  <c r="A367" i="15"/>
  <c r="B367" i="15"/>
  <c r="C367" i="15"/>
  <c r="D367" i="15"/>
  <c r="E367" i="15"/>
  <c r="F367" i="15"/>
  <c r="A368" i="15"/>
  <c r="B368" i="15"/>
  <c r="C368" i="15"/>
  <c r="D368" i="15"/>
  <c r="E368" i="15"/>
  <c r="F368" i="15"/>
  <c r="A369" i="15"/>
  <c r="B369" i="15"/>
  <c r="C369" i="15"/>
  <c r="D369" i="15"/>
  <c r="E369" i="15"/>
  <c r="F369" i="15"/>
  <c r="A370" i="15"/>
  <c r="B370" i="15"/>
  <c r="C370" i="15"/>
  <c r="D370" i="15"/>
  <c r="E370" i="15"/>
  <c r="F370" i="15"/>
  <c r="A371" i="15"/>
  <c r="B371" i="15"/>
  <c r="C371" i="15"/>
  <c r="D371" i="15"/>
  <c r="E371" i="15"/>
  <c r="F371" i="15"/>
  <c r="A372" i="15"/>
  <c r="B372" i="15"/>
  <c r="C372" i="15"/>
  <c r="D372" i="15"/>
  <c r="E372" i="15"/>
  <c r="F372" i="15"/>
  <c r="A373" i="15"/>
  <c r="B373" i="15"/>
  <c r="C373" i="15"/>
  <c r="D373" i="15"/>
  <c r="E373" i="15"/>
  <c r="F373" i="15"/>
  <c r="A374" i="15"/>
  <c r="B374" i="15"/>
  <c r="C374" i="15"/>
  <c r="D374" i="15"/>
  <c r="E374" i="15"/>
  <c r="F374" i="15"/>
  <c r="A375" i="15"/>
  <c r="B375" i="15"/>
  <c r="C375" i="15"/>
  <c r="D375" i="15"/>
  <c r="E375" i="15"/>
  <c r="F375" i="15"/>
  <c r="A376" i="15"/>
  <c r="B376" i="15"/>
  <c r="C376" i="15"/>
  <c r="D376" i="15"/>
  <c r="E376" i="15"/>
  <c r="F376" i="15"/>
  <c r="A377" i="15"/>
  <c r="B377" i="15"/>
  <c r="C377" i="15"/>
  <c r="D377" i="15"/>
  <c r="E377" i="15"/>
  <c r="F377" i="15"/>
  <c r="A378" i="15"/>
  <c r="B378" i="15"/>
  <c r="C378" i="15"/>
  <c r="D378" i="15"/>
  <c r="E378" i="15"/>
  <c r="F378" i="15"/>
  <c r="A379" i="15"/>
  <c r="B379" i="15"/>
  <c r="C379" i="15"/>
  <c r="D379" i="15"/>
  <c r="E379" i="15"/>
  <c r="F379" i="15"/>
  <c r="A380" i="15"/>
  <c r="B380" i="15"/>
  <c r="C380" i="15"/>
  <c r="D380" i="15"/>
  <c r="E380" i="15"/>
  <c r="F380" i="15"/>
  <c r="A381" i="15"/>
  <c r="B381" i="15"/>
  <c r="C381" i="15"/>
  <c r="D381" i="15"/>
  <c r="E381" i="15"/>
  <c r="F381" i="15"/>
  <c r="A382" i="15"/>
  <c r="B382" i="15"/>
  <c r="C382" i="15"/>
  <c r="D382" i="15"/>
  <c r="E382" i="15"/>
  <c r="F382" i="15"/>
  <c r="A383" i="15"/>
  <c r="B383" i="15"/>
  <c r="C383" i="15"/>
  <c r="D383" i="15"/>
  <c r="E383" i="15"/>
  <c r="F383" i="15"/>
  <c r="A384" i="15"/>
  <c r="B384" i="15"/>
  <c r="C384" i="15"/>
  <c r="D384" i="15"/>
  <c r="E384" i="15"/>
  <c r="F384" i="15"/>
  <c r="A385" i="15"/>
  <c r="B385" i="15"/>
  <c r="C385" i="15"/>
  <c r="D385" i="15"/>
  <c r="E385" i="15"/>
  <c r="F385" i="15"/>
  <c r="A386" i="15"/>
  <c r="B386" i="15"/>
  <c r="C386" i="15"/>
  <c r="D386" i="15"/>
  <c r="E386" i="15"/>
  <c r="F386" i="15"/>
  <c r="A387" i="15"/>
  <c r="B387" i="15"/>
  <c r="C387" i="15"/>
  <c r="D387" i="15"/>
  <c r="E387" i="15"/>
  <c r="F387" i="15"/>
  <c r="A388" i="15"/>
  <c r="B388" i="15"/>
  <c r="C388" i="15"/>
  <c r="D388" i="15"/>
  <c r="E388" i="15"/>
  <c r="F388" i="15"/>
  <c r="A389" i="15"/>
  <c r="B389" i="15"/>
  <c r="C389" i="15"/>
  <c r="D389" i="15"/>
  <c r="E389" i="15"/>
  <c r="F389" i="15"/>
  <c r="A390" i="15"/>
  <c r="B390" i="15"/>
  <c r="C390" i="15"/>
  <c r="D390" i="15"/>
  <c r="E390" i="15"/>
  <c r="F390" i="15"/>
  <c r="A391" i="15"/>
  <c r="B391" i="15"/>
  <c r="C391" i="15"/>
  <c r="D391" i="15"/>
  <c r="E391" i="15"/>
  <c r="F391" i="15"/>
  <c r="A392" i="15"/>
  <c r="B392" i="15"/>
  <c r="C392" i="15"/>
  <c r="D392" i="15"/>
  <c r="E392" i="15"/>
  <c r="F392" i="15"/>
  <c r="A393" i="15"/>
  <c r="B393" i="15"/>
  <c r="C393" i="15"/>
  <c r="D393" i="15"/>
  <c r="E393" i="15"/>
  <c r="F393" i="15"/>
  <c r="A394" i="15"/>
  <c r="B394" i="15"/>
  <c r="C394" i="15"/>
  <c r="D394" i="15"/>
  <c r="E394" i="15"/>
  <c r="F394" i="15"/>
  <c r="A395" i="15"/>
  <c r="B395" i="15"/>
  <c r="C395" i="15"/>
  <c r="D395" i="15"/>
  <c r="E395" i="15"/>
  <c r="F395" i="15"/>
  <c r="A396" i="15"/>
  <c r="B396" i="15"/>
  <c r="C396" i="15"/>
  <c r="D396" i="15"/>
  <c r="E396" i="15"/>
  <c r="F396" i="15"/>
  <c r="A397" i="15"/>
  <c r="B397" i="15"/>
  <c r="C397" i="15"/>
  <c r="D397" i="15"/>
  <c r="E397" i="15"/>
  <c r="F397" i="15"/>
  <c r="A398" i="15"/>
  <c r="B398" i="15"/>
  <c r="C398" i="15"/>
  <c r="D398" i="15"/>
  <c r="E398" i="15"/>
  <c r="F398" i="15"/>
  <c r="A399" i="15"/>
  <c r="B399" i="15"/>
  <c r="C399" i="15"/>
  <c r="D399" i="15"/>
  <c r="E399" i="15"/>
  <c r="F399" i="15"/>
  <c r="A400" i="15"/>
  <c r="B400" i="15"/>
  <c r="C400" i="15"/>
  <c r="D400" i="15"/>
  <c r="E400" i="15"/>
  <c r="F400" i="15"/>
  <c r="A401" i="15"/>
  <c r="B401" i="15"/>
  <c r="C401" i="15"/>
  <c r="D401" i="15"/>
  <c r="E401" i="15"/>
  <c r="F401" i="15"/>
  <c r="A402" i="15"/>
  <c r="B402" i="15"/>
  <c r="C402" i="15"/>
  <c r="D402" i="15"/>
  <c r="E402" i="15"/>
  <c r="F402" i="15"/>
  <c r="A403" i="15"/>
  <c r="B403" i="15"/>
  <c r="C403" i="15"/>
  <c r="D403" i="15"/>
  <c r="E403" i="15"/>
  <c r="F403" i="15"/>
  <c r="A404" i="15"/>
  <c r="B404" i="15"/>
  <c r="C404" i="15"/>
  <c r="D404" i="15"/>
  <c r="E404" i="15"/>
  <c r="F404" i="15"/>
  <c r="A405" i="15"/>
  <c r="B405" i="15"/>
  <c r="C405" i="15"/>
  <c r="D405" i="15"/>
  <c r="E405" i="15"/>
  <c r="F405" i="15"/>
  <c r="A406" i="15"/>
  <c r="B406" i="15"/>
  <c r="C406" i="15"/>
  <c r="D406" i="15"/>
  <c r="E406" i="15"/>
  <c r="F406" i="15"/>
  <c r="A407" i="15"/>
  <c r="B407" i="15"/>
  <c r="C407" i="15"/>
  <c r="D407" i="15"/>
  <c r="E407" i="15"/>
  <c r="F407" i="15"/>
  <c r="A408" i="15"/>
  <c r="B408" i="15"/>
  <c r="C408" i="15"/>
  <c r="D408" i="15"/>
  <c r="E408" i="15"/>
  <c r="F408" i="15"/>
  <c r="A409" i="15"/>
  <c r="B409" i="15"/>
  <c r="C409" i="15"/>
  <c r="D409" i="15"/>
  <c r="E409" i="15"/>
  <c r="F409" i="15"/>
  <c r="A410" i="15"/>
  <c r="B410" i="15"/>
  <c r="C410" i="15"/>
  <c r="D410" i="15"/>
  <c r="E410" i="15"/>
  <c r="F410" i="15"/>
  <c r="A411" i="15"/>
  <c r="B411" i="15"/>
  <c r="C411" i="15"/>
  <c r="D411" i="15"/>
  <c r="E411" i="15"/>
  <c r="F411" i="15"/>
  <c r="A412" i="15"/>
  <c r="B412" i="15"/>
  <c r="C412" i="15"/>
  <c r="D412" i="15"/>
  <c r="E412" i="15"/>
  <c r="F412" i="15"/>
  <c r="A413" i="15"/>
  <c r="B413" i="15"/>
  <c r="C413" i="15"/>
  <c r="D413" i="15"/>
  <c r="E413" i="15"/>
  <c r="F413" i="15"/>
  <c r="A414" i="15"/>
  <c r="B414" i="15"/>
  <c r="C414" i="15"/>
  <c r="D414" i="15"/>
  <c r="E414" i="15"/>
  <c r="F414" i="15"/>
  <c r="A415" i="15"/>
  <c r="B415" i="15"/>
  <c r="C415" i="15"/>
  <c r="D415" i="15"/>
  <c r="E415" i="15"/>
  <c r="F415" i="15"/>
  <c r="A416" i="15"/>
  <c r="B416" i="15"/>
  <c r="C416" i="15"/>
  <c r="D416" i="15"/>
  <c r="E416" i="15"/>
  <c r="F416" i="15"/>
  <c r="A417" i="15"/>
  <c r="B417" i="15"/>
  <c r="C417" i="15"/>
  <c r="D417" i="15"/>
  <c r="E417" i="15"/>
  <c r="F417" i="15"/>
  <c r="A418" i="15"/>
  <c r="B418" i="15"/>
  <c r="C418" i="15"/>
  <c r="D418" i="15"/>
  <c r="E418" i="15"/>
  <c r="F418" i="15"/>
  <c r="A419" i="15"/>
  <c r="B419" i="15"/>
  <c r="C419" i="15"/>
  <c r="D419" i="15"/>
  <c r="E419" i="15"/>
  <c r="F419" i="15"/>
  <c r="A420" i="15"/>
  <c r="B420" i="15"/>
  <c r="C420" i="15"/>
  <c r="D420" i="15"/>
  <c r="E420" i="15"/>
  <c r="F420" i="15"/>
  <c r="A421" i="15"/>
  <c r="B421" i="15"/>
  <c r="C421" i="15"/>
  <c r="D421" i="15"/>
  <c r="E421" i="15"/>
  <c r="F421" i="15"/>
  <c r="A422" i="15"/>
  <c r="B422" i="15"/>
  <c r="C422" i="15"/>
  <c r="D422" i="15"/>
  <c r="E422" i="15"/>
  <c r="F422" i="15"/>
  <c r="A423" i="15"/>
  <c r="B423" i="15"/>
  <c r="C423" i="15"/>
  <c r="D423" i="15"/>
  <c r="E423" i="15"/>
  <c r="F423" i="15"/>
  <c r="A424" i="15"/>
  <c r="B424" i="15"/>
  <c r="C424" i="15"/>
  <c r="D424" i="15"/>
  <c r="E424" i="15"/>
  <c r="F424" i="15"/>
  <c r="A425" i="15"/>
  <c r="B425" i="15"/>
  <c r="C425" i="15"/>
  <c r="D425" i="15"/>
  <c r="E425" i="15"/>
  <c r="F425" i="15"/>
  <c r="A426" i="15"/>
  <c r="B426" i="15"/>
  <c r="C426" i="15"/>
  <c r="D426" i="15"/>
  <c r="E426" i="15"/>
  <c r="F426" i="15"/>
  <c r="A427" i="15"/>
  <c r="B427" i="15"/>
  <c r="C427" i="15"/>
  <c r="D427" i="15"/>
  <c r="E427" i="15"/>
  <c r="F427" i="15"/>
  <c r="A428" i="15"/>
  <c r="B428" i="15"/>
  <c r="C428" i="15"/>
  <c r="D428" i="15"/>
  <c r="E428" i="15"/>
  <c r="F428" i="15"/>
  <c r="A429" i="15"/>
  <c r="B429" i="15"/>
  <c r="C429" i="15"/>
  <c r="D429" i="15"/>
  <c r="E429" i="15"/>
  <c r="F429" i="15"/>
  <c r="A430" i="15"/>
  <c r="B430" i="15"/>
  <c r="C430" i="15"/>
  <c r="D430" i="15"/>
  <c r="E430" i="15"/>
  <c r="F430" i="15"/>
  <c r="A431" i="15"/>
  <c r="B431" i="15"/>
  <c r="C431" i="15"/>
  <c r="D431" i="15"/>
  <c r="E431" i="15"/>
  <c r="F431" i="15"/>
  <c r="A432" i="15"/>
  <c r="B432" i="15"/>
  <c r="C432" i="15"/>
  <c r="D432" i="15"/>
  <c r="E432" i="15"/>
  <c r="F432" i="15"/>
  <c r="A433" i="15"/>
  <c r="B433" i="15"/>
  <c r="C433" i="15"/>
  <c r="D433" i="15"/>
  <c r="E433" i="15"/>
  <c r="F433" i="15"/>
  <c r="A434" i="15"/>
  <c r="B434" i="15"/>
  <c r="C434" i="15"/>
  <c r="D434" i="15"/>
  <c r="E434" i="15"/>
  <c r="F434" i="15"/>
  <c r="A435" i="15"/>
  <c r="B435" i="15"/>
  <c r="C435" i="15"/>
  <c r="D435" i="15"/>
  <c r="E435" i="15"/>
  <c r="F435" i="15"/>
  <c r="A436" i="15"/>
  <c r="B436" i="15"/>
  <c r="C436" i="15"/>
  <c r="D436" i="15"/>
  <c r="E436" i="15"/>
  <c r="F436" i="15"/>
  <c r="A437" i="15"/>
  <c r="B437" i="15"/>
  <c r="C437" i="15"/>
  <c r="D437" i="15"/>
  <c r="E437" i="15"/>
  <c r="F437" i="15"/>
  <c r="A438" i="15"/>
  <c r="B438" i="15"/>
  <c r="C438" i="15"/>
  <c r="D438" i="15"/>
  <c r="E438" i="15"/>
  <c r="F438" i="15"/>
  <c r="A439" i="15"/>
  <c r="B439" i="15"/>
  <c r="C439" i="15"/>
  <c r="D439" i="15"/>
  <c r="E439" i="15"/>
  <c r="F439" i="15"/>
  <c r="A440" i="15"/>
  <c r="B440" i="15"/>
  <c r="C440" i="15"/>
  <c r="D440" i="15"/>
  <c r="E440" i="15"/>
  <c r="F440" i="15"/>
  <c r="A441" i="15"/>
  <c r="B441" i="15"/>
  <c r="C441" i="15"/>
  <c r="D441" i="15"/>
  <c r="E441" i="15"/>
  <c r="F441" i="15"/>
  <c r="A442" i="15"/>
  <c r="B442" i="15"/>
  <c r="C442" i="15"/>
  <c r="D442" i="15"/>
  <c r="E442" i="15"/>
  <c r="F442" i="15"/>
  <c r="A443" i="15"/>
  <c r="B443" i="15"/>
  <c r="C443" i="15"/>
  <c r="D443" i="15"/>
  <c r="E443" i="15"/>
  <c r="F443" i="15"/>
  <c r="A444" i="15"/>
  <c r="B444" i="15"/>
  <c r="C444" i="15"/>
  <c r="D444" i="15"/>
  <c r="E444" i="15"/>
  <c r="F444" i="15"/>
  <c r="A445" i="15"/>
  <c r="B445" i="15"/>
  <c r="C445" i="15"/>
  <c r="D445" i="15"/>
  <c r="E445" i="15"/>
  <c r="F445" i="15"/>
  <c r="A446" i="15"/>
  <c r="B446" i="15"/>
  <c r="C446" i="15"/>
  <c r="D446" i="15"/>
  <c r="E446" i="15"/>
  <c r="F446" i="15"/>
  <c r="A447" i="15"/>
  <c r="B447" i="15"/>
  <c r="C447" i="15"/>
  <c r="D447" i="15"/>
  <c r="E447" i="15"/>
  <c r="F447" i="15"/>
  <c r="A448" i="15"/>
  <c r="B448" i="15"/>
  <c r="C448" i="15"/>
  <c r="D448" i="15"/>
  <c r="E448" i="15"/>
  <c r="F448" i="15"/>
  <c r="A449" i="15"/>
  <c r="B449" i="15"/>
  <c r="C449" i="15"/>
  <c r="D449" i="15"/>
  <c r="E449" i="15"/>
  <c r="F449" i="15"/>
  <c r="A450" i="15"/>
  <c r="B450" i="15"/>
  <c r="C450" i="15"/>
  <c r="D450" i="15"/>
  <c r="E450" i="15"/>
  <c r="F450" i="15"/>
  <c r="A451" i="15"/>
  <c r="B451" i="15"/>
  <c r="C451" i="15"/>
  <c r="D451" i="15"/>
  <c r="E451" i="15"/>
  <c r="F451" i="15"/>
  <c r="A452" i="15"/>
  <c r="B452" i="15"/>
  <c r="C452" i="15"/>
  <c r="D452" i="15"/>
  <c r="E452" i="15"/>
  <c r="F452" i="15"/>
  <c r="A453" i="15"/>
  <c r="B453" i="15"/>
  <c r="C453" i="15"/>
  <c r="D453" i="15"/>
  <c r="E453" i="15"/>
  <c r="F453" i="15"/>
  <c r="A454" i="15"/>
  <c r="B454" i="15"/>
  <c r="C454" i="15"/>
  <c r="D454" i="15"/>
  <c r="E454" i="15"/>
  <c r="F454" i="15"/>
  <c r="A455" i="15"/>
  <c r="B455" i="15"/>
  <c r="C455" i="15"/>
  <c r="D455" i="15"/>
  <c r="E455" i="15"/>
  <c r="F455" i="15"/>
  <c r="A456" i="15"/>
  <c r="B456" i="15"/>
  <c r="C456" i="15"/>
  <c r="D456" i="15"/>
  <c r="E456" i="15"/>
  <c r="F456" i="15"/>
  <c r="A457" i="15"/>
  <c r="B457" i="15"/>
  <c r="C457" i="15"/>
  <c r="D457" i="15"/>
  <c r="E457" i="15"/>
  <c r="F457" i="15"/>
  <c r="A458" i="15"/>
  <c r="B458" i="15"/>
  <c r="C458" i="15"/>
  <c r="D458" i="15"/>
  <c r="E458" i="15"/>
  <c r="F458" i="15"/>
  <c r="A459" i="15"/>
  <c r="B459" i="15"/>
  <c r="C459" i="15"/>
  <c r="D459" i="15"/>
  <c r="E459" i="15"/>
  <c r="F459" i="15"/>
  <c r="A460" i="15"/>
  <c r="B460" i="15"/>
  <c r="C460" i="15"/>
  <c r="D460" i="15"/>
  <c r="E460" i="15"/>
  <c r="F460" i="15"/>
  <c r="A461" i="15"/>
  <c r="B461" i="15"/>
  <c r="C461" i="15"/>
  <c r="D461" i="15"/>
  <c r="E461" i="15"/>
  <c r="F461" i="15"/>
  <c r="A462" i="15"/>
  <c r="B462" i="15"/>
  <c r="C462" i="15"/>
  <c r="D462" i="15"/>
  <c r="E462" i="15"/>
  <c r="F462" i="15"/>
  <c r="A463" i="15"/>
  <c r="B463" i="15"/>
  <c r="C463" i="15"/>
  <c r="D463" i="15"/>
  <c r="E463" i="15"/>
  <c r="F463" i="15"/>
  <c r="A464" i="15"/>
  <c r="B464" i="15"/>
  <c r="C464" i="15"/>
  <c r="D464" i="15"/>
  <c r="E464" i="15"/>
  <c r="F464" i="15"/>
  <c r="A465" i="15"/>
  <c r="B465" i="15"/>
  <c r="C465" i="15"/>
  <c r="D465" i="15"/>
  <c r="E465" i="15"/>
  <c r="F465" i="15"/>
  <c r="A466" i="15"/>
  <c r="B466" i="15"/>
  <c r="C466" i="15"/>
  <c r="D466" i="15"/>
  <c r="E466" i="15"/>
  <c r="F466" i="15"/>
  <c r="A467" i="15"/>
  <c r="B467" i="15"/>
  <c r="C467" i="15"/>
  <c r="D467" i="15"/>
  <c r="E467" i="15"/>
  <c r="F467" i="15"/>
  <c r="A468" i="15"/>
  <c r="B468" i="15"/>
  <c r="C468" i="15"/>
  <c r="D468" i="15"/>
  <c r="E468" i="15"/>
  <c r="F468" i="15"/>
  <c r="A469" i="15"/>
  <c r="B469" i="15"/>
  <c r="C469" i="15"/>
  <c r="D469" i="15"/>
  <c r="E469" i="15"/>
  <c r="F469" i="15"/>
  <c r="A470" i="15"/>
  <c r="B470" i="15"/>
  <c r="C470" i="15"/>
  <c r="D470" i="15"/>
  <c r="E470" i="15"/>
  <c r="F470" i="15"/>
  <c r="A471" i="15"/>
  <c r="B471" i="15"/>
  <c r="C471" i="15"/>
  <c r="D471" i="15"/>
  <c r="E471" i="15"/>
  <c r="F471" i="15"/>
  <c r="A472" i="15"/>
  <c r="B472" i="15"/>
  <c r="C472" i="15"/>
  <c r="D472" i="15"/>
  <c r="E472" i="15"/>
  <c r="F472" i="15"/>
  <c r="A473" i="15"/>
  <c r="B473" i="15"/>
  <c r="C473" i="15"/>
  <c r="D473" i="15"/>
  <c r="E473" i="15"/>
  <c r="F473" i="15"/>
  <c r="A474" i="15"/>
  <c r="B474" i="15"/>
  <c r="C474" i="15"/>
  <c r="D474" i="15"/>
  <c r="E474" i="15"/>
  <c r="F474" i="15"/>
  <c r="A475" i="15"/>
  <c r="B475" i="15"/>
  <c r="C475" i="15"/>
  <c r="D475" i="15"/>
  <c r="E475" i="15"/>
  <c r="F475" i="15"/>
  <c r="A476" i="15"/>
  <c r="B476" i="15"/>
  <c r="C476" i="15"/>
  <c r="D476" i="15"/>
  <c r="E476" i="15"/>
  <c r="F476" i="15"/>
  <c r="A477" i="15"/>
  <c r="B477" i="15"/>
  <c r="C477" i="15"/>
  <c r="D477" i="15"/>
  <c r="E477" i="15"/>
  <c r="F477" i="15"/>
  <c r="A478" i="15"/>
  <c r="B478" i="15"/>
  <c r="C478" i="15"/>
  <c r="D478" i="15"/>
  <c r="E478" i="15"/>
  <c r="F478" i="15"/>
  <c r="A479" i="15"/>
  <c r="B479" i="15"/>
  <c r="C479" i="15"/>
  <c r="D479" i="15"/>
  <c r="E479" i="15"/>
  <c r="F479" i="15"/>
  <c r="A480" i="15"/>
  <c r="B480" i="15"/>
  <c r="C480" i="15"/>
  <c r="D480" i="15"/>
  <c r="E480" i="15"/>
  <c r="F480" i="15"/>
  <c r="A481" i="15"/>
  <c r="B481" i="15"/>
  <c r="C481" i="15"/>
  <c r="D481" i="15"/>
  <c r="E481" i="15"/>
  <c r="F481" i="15"/>
  <c r="A482" i="15"/>
  <c r="B482" i="15"/>
  <c r="C482" i="15"/>
  <c r="D482" i="15"/>
  <c r="E482" i="15"/>
  <c r="F482" i="15"/>
  <c r="A483" i="15"/>
  <c r="B483" i="15"/>
  <c r="C483" i="15"/>
  <c r="D483" i="15"/>
  <c r="E483" i="15"/>
  <c r="F483" i="15"/>
  <c r="A484" i="15"/>
  <c r="B484" i="15"/>
  <c r="C484" i="15"/>
  <c r="D484" i="15"/>
  <c r="E484" i="15"/>
  <c r="F484" i="15"/>
  <c r="A485" i="15"/>
  <c r="B485" i="15"/>
  <c r="C485" i="15"/>
  <c r="D485" i="15"/>
  <c r="E485" i="15"/>
  <c r="F485" i="15"/>
  <c r="A486" i="15"/>
  <c r="B486" i="15"/>
  <c r="C486" i="15"/>
  <c r="D486" i="15"/>
  <c r="E486" i="15"/>
  <c r="F486" i="15"/>
  <c r="A487" i="15"/>
  <c r="B487" i="15"/>
  <c r="C487" i="15"/>
  <c r="D487" i="15"/>
  <c r="E487" i="15"/>
  <c r="F487" i="15"/>
  <c r="A488" i="15"/>
  <c r="B488" i="15"/>
  <c r="C488" i="15"/>
  <c r="D488" i="15"/>
  <c r="E488" i="15"/>
  <c r="F488" i="15"/>
  <c r="A489" i="15"/>
  <c r="B489" i="15"/>
  <c r="C489" i="15"/>
  <c r="D489" i="15"/>
  <c r="E489" i="15"/>
  <c r="F489" i="15"/>
  <c r="A490" i="15"/>
  <c r="B490" i="15"/>
  <c r="C490" i="15"/>
  <c r="D490" i="15"/>
  <c r="E490" i="15"/>
  <c r="F490" i="15"/>
  <c r="A491" i="15"/>
  <c r="B491" i="15"/>
  <c r="C491" i="15"/>
  <c r="D491" i="15"/>
  <c r="E491" i="15"/>
  <c r="F491" i="15"/>
  <c r="A492" i="15"/>
  <c r="B492" i="15"/>
  <c r="C492" i="15"/>
  <c r="D492" i="15"/>
  <c r="E492" i="15"/>
  <c r="F492" i="15"/>
  <c r="A493" i="15"/>
  <c r="B493" i="15"/>
  <c r="C493" i="15"/>
  <c r="D493" i="15"/>
  <c r="E493" i="15"/>
  <c r="F493" i="15"/>
  <c r="A494" i="15"/>
  <c r="B494" i="15"/>
  <c r="C494" i="15"/>
  <c r="D494" i="15"/>
  <c r="E494" i="15"/>
  <c r="F494" i="15"/>
  <c r="A495" i="15"/>
  <c r="B495" i="15"/>
  <c r="C495" i="15"/>
  <c r="D495" i="15"/>
  <c r="E495" i="15"/>
  <c r="F495" i="15"/>
  <c r="A496" i="15"/>
  <c r="B496" i="15"/>
  <c r="C496" i="15"/>
  <c r="D496" i="15"/>
  <c r="E496" i="15"/>
  <c r="F496" i="15"/>
  <c r="A497" i="15"/>
  <c r="B497" i="15"/>
  <c r="C497" i="15"/>
  <c r="D497" i="15"/>
  <c r="E497" i="15"/>
  <c r="F497" i="15"/>
  <c r="A498" i="15"/>
  <c r="B498" i="15"/>
  <c r="C498" i="15"/>
  <c r="D498" i="15"/>
  <c r="E498" i="15"/>
  <c r="F498" i="15"/>
  <c r="A499" i="15"/>
  <c r="B499" i="15"/>
  <c r="C499" i="15"/>
  <c r="D499" i="15"/>
  <c r="E499" i="15"/>
  <c r="F499" i="15"/>
  <c r="A500" i="15"/>
  <c r="B500" i="15"/>
  <c r="C500" i="15"/>
  <c r="D500" i="15"/>
  <c r="E500" i="15"/>
  <c r="F500" i="15"/>
  <c r="A501" i="15"/>
  <c r="B501" i="15"/>
  <c r="C501" i="15"/>
  <c r="D501" i="15"/>
  <c r="E501" i="15"/>
  <c r="F501" i="15"/>
  <c r="A502" i="15"/>
  <c r="B502" i="15"/>
  <c r="C502" i="15"/>
  <c r="D502" i="15"/>
  <c r="E502" i="15"/>
  <c r="F502" i="15"/>
  <c r="A503" i="15"/>
  <c r="B503" i="15"/>
  <c r="C503" i="15"/>
  <c r="D503" i="15"/>
  <c r="E503" i="15"/>
  <c r="F503" i="15"/>
  <c r="A504" i="15"/>
  <c r="B504" i="15"/>
  <c r="C504" i="15"/>
  <c r="D504" i="15"/>
  <c r="E504" i="15"/>
  <c r="F504" i="15"/>
  <c r="A505" i="15"/>
  <c r="B505" i="15"/>
  <c r="C505" i="15"/>
  <c r="D505" i="15"/>
  <c r="E505" i="15"/>
  <c r="F505" i="15"/>
  <c r="A506" i="15"/>
  <c r="B506" i="15"/>
  <c r="C506" i="15"/>
  <c r="D506" i="15"/>
  <c r="E506" i="15"/>
  <c r="F506" i="15"/>
  <c r="A507" i="15"/>
  <c r="B507" i="15"/>
  <c r="C507" i="15"/>
  <c r="D507" i="15"/>
  <c r="E507" i="15"/>
  <c r="F507" i="15"/>
  <c r="A508" i="15"/>
  <c r="B508" i="15"/>
  <c r="C508" i="15"/>
  <c r="D508" i="15"/>
  <c r="E508" i="15"/>
  <c r="F508" i="15"/>
  <c r="A509" i="15"/>
  <c r="B509" i="15"/>
  <c r="C509" i="15"/>
  <c r="D509" i="15"/>
  <c r="E509" i="15"/>
  <c r="F509" i="15"/>
  <c r="A510" i="15"/>
  <c r="B510" i="15"/>
  <c r="C510" i="15"/>
  <c r="D510" i="15"/>
  <c r="E510" i="15"/>
  <c r="F510" i="15"/>
  <c r="A511" i="15"/>
  <c r="B511" i="15"/>
  <c r="C511" i="15"/>
  <c r="D511" i="15"/>
  <c r="E511" i="15"/>
  <c r="F511" i="15"/>
  <c r="A512" i="15"/>
  <c r="B512" i="15"/>
  <c r="C512" i="15"/>
  <c r="D512" i="15"/>
  <c r="E512" i="15"/>
  <c r="F512" i="15"/>
  <c r="A513" i="15"/>
  <c r="B513" i="15"/>
  <c r="C513" i="15"/>
  <c r="D513" i="15"/>
  <c r="E513" i="15"/>
  <c r="F513" i="15"/>
  <c r="A514" i="15"/>
  <c r="B514" i="15"/>
  <c r="C514" i="15"/>
  <c r="D514" i="15"/>
  <c r="E514" i="15"/>
  <c r="F514" i="15"/>
  <c r="A515" i="15"/>
  <c r="B515" i="15"/>
  <c r="C515" i="15"/>
  <c r="D515" i="15"/>
  <c r="E515" i="15"/>
  <c r="F515" i="15"/>
  <c r="A516" i="15"/>
  <c r="B516" i="15"/>
  <c r="C516" i="15"/>
  <c r="D516" i="15"/>
  <c r="E516" i="15"/>
  <c r="F516" i="15"/>
  <c r="A517" i="15"/>
  <c r="B517" i="15"/>
  <c r="C517" i="15"/>
  <c r="D517" i="15"/>
  <c r="E517" i="15"/>
  <c r="F517" i="15"/>
  <c r="A518" i="15"/>
  <c r="B518" i="15"/>
  <c r="C518" i="15"/>
  <c r="D518" i="15"/>
  <c r="E518" i="15"/>
  <c r="F518" i="15"/>
  <c r="A519" i="15"/>
  <c r="B519" i="15"/>
  <c r="C519" i="15"/>
  <c r="D519" i="15"/>
  <c r="E519" i="15"/>
  <c r="F519" i="15"/>
  <c r="A520" i="15"/>
  <c r="B520" i="15"/>
  <c r="C520" i="15"/>
  <c r="D520" i="15"/>
  <c r="E520" i="15"/>
  <c r="F520" i="15"/>
  <c r="A521" i="15"/>
  <c r="B521" i="15"/>
  <c r="C521" i="15"/>
  <c r="D521" i="15"/>
  <c r="E521" i="15"/>
  <c r="F521" i="15"/>
  <c r="A522" i="15"/>
  <c r="B522" i="15"/>
  <c r="C522" i="15"/>
  <c r="D522" i="15"/>
  <c r="E522" i="15"/>
  <c r="F522" i="15"/>
  <c r="A523" i="15"/>
  <c r="B523" i="15"/>
  <c r="C523" i="15"/>
  <c r="D523" i="15"/>
  <c r="E523" i="15"/>
  <c r="F523" i="15"/>
  <c r="A524" i="15"/>
  <c r="B524" i="15"/>
  <c r="C524" i="15"/>
  <c r="D524" i="15"/>
  <c r="E524" i="15"/>
  <c r="F524" i="15"/>
  <c r="A525" i="15"/>
  <c r="B525" i="15"/>
  <c r="C525" i="15"/>
  <c r="D525" i="15"/>
  <c r="E525" i="15"/>
  <c r="F525" i="15"/>
  <c r="A526" i="15"/>
  <c r="B526" i="15"/>
  <c r="C526" i="15"/>
  <c r="D526" i="15"/>
  <c r="E526" i="15"/>
  <c r="F526" i="15"/>
  <c r="A527" i="15"/>
  <c r="B527" i="15"/>
  <c r="C527" i="15"/>
  <c r="D527" i="15"/>
  <c r="E527" i="15"/>
  <c r="F527" i="15"/>
  <c r="A528" i="15"/>
  <c r="B528" i="15"/>
  <c r="C528" i="15"/>
  <c r="D528" i="15"/>
  <c r="E528" i="15"/>
  <c r="F528" i="15"/>
  <c r="A529" i="15"/>
  <c r="B529" i="15"/>
  <c r="C529" i="15"/>
  <c r="D529" i="15"/>
  <c r="E529" i="15"/>
  <c r="F529" i="15"/>
  <c r="A530" i="15"/>
  <c r="B530" i="15"/>
  <c r="C530" i="15"/>
  <c r="D530" i="15"/>
  <c r="E530" i="15"/>
  <c r="F530" i="15"/>
  <c r="A531" i="15"/>
  <c r="B531" i="15"/>
  <c r="C531" i="15"/>
  <c r="D531" i="15"/>
  <c r="E531" i="15"/>
  <c r="F531" i="15"/>
  <c r="A532" i="15"/>
  <c r="B532" i="15"/>
  <c r="C532" i="15"/>
  <c r="D532" i="15"/>
  <c r="E532" i="15"/>
  <c r="F532" i="15"/>
  <c r="A533" i="15"/>
  <c r="B533" i="15"/>
  <c r="C533" i="15"/>
  <c r="D533" i="15"/>
  <c r="E533" i="15"/>
  <c r="F533" i="15"/>
  <c r="A534" i="15"/>
  <c r="B534" i="15"/>
  <c r="C534" i="15"/>
  <c r="D534" i="15"/>
  <c r="E534" i="15"/>
  <c r="F534" i="15"/>
  <c r="A535" i="15"/>
  <c r="B535" i="15"/>
  <c r="C535" i="15"/>
  <c r="D535" i="15"/>
  <c r="E535" i="15"/>
  <c r="F535" i="15"/>
  <c r="A536" i="15"/>
  <c r="B536" i="15"/>
  <c r="C536" i="15"/>
  <c r="D536" i="15"/>
  <c r="E536" i="15"/>
  <c r="F536" i="15"/>
  <c r="A537" i="15"/>
  <c r="B537" i="15"/>
  <c r="C537" i="15"/>
  <c r="D537" i="15"/>
  <c r="E537" i="15"/>
  <c r="F537" i="15"/>
  <c r="A538" i="15"/>
  <c r="B538" i="15"/>
  <c r="C538" i="15"/>
  <c r="D538" i="15"/>
  <c r="E538" i="15"/>
  <c r="F538" i="15"/>
  <c r="A539" i="15"/>
  <c r="B539" i="15"/>
  <c r="C539" i="15"/>
  <c r="D539" i="15"/>
  <c r="E539" i="15"/>
  <c r="F539" i="15"/>
  <c r="A540" i="15"/>
  <c r="B540" i="15"/>
  <c r="C540" i="15"/>
  <c r="D540" i="15"/>
  <c r="E540" i="15"/>
  <c r="F540" i="15"/>
  <c r="A541" i="15"/>
  <c r="B541" i="15"/>
  <c r="C541" i="15"/>
  <c r="D541" i="15"/>
  <c r="E541" i="15"/>
  <c r="F541" i="15"/>
  <c r="A542" i="15"/>
  <c r="B542" i="15"/>
  <c r="C542" i="15"/>
  <c r="D542" i="15"/>
  <c r="E542" i="15"/>
  <c r="F542" i="15"/>
  <c r="A543" i="15"/>
  <c r="B543" i="15"/>
  <c r="C543" i="15"/>
  <c r="D543" i="15"/>
  <c r="E543" i="15"/>
  <c r="F543" i="15"/>
  <c r="A544" i="15"/>
  <c r="B544" i="15"/>
  <c r="C544" i="15"/>
  <c r="D544" i="15"/>
  <c r="E544" i="15"/>
  <c r="F544" i="15"/>
  <c r="A545" i="15"/>
  <c r="B545" i="15"/>
  <c r="C545" i="15"/>
  <c r="D545" i="15"/>
  <c r="E545" i="15"/>
  <c r="F545" i="15"/>
  <c r="A546" i="15"/>
  <c r="B546" i="15"/>
  <c r="C546" i="15"/>
  <c r="D546" i="15"/>
  <c r="E546" i="15"/>
  <c r="F546" i="15"/>
  <c r="A547" i="15"/>
  <c r="B547" i="15"/>
  <c r="C547" i="15"/>
  <c r="D547" i="15"/>
  <c r="E547" i="15"/>
  <c r="F547" i="15"/>
  <c r="A548" i="15"/>
  <c r="B548" i="15"/>
  <c r="C548" i="15"/>
  <c r="D548" i="15"/>
  <c r="E548" i="15"/>
  <c r="F548" i="15"/>
  <c r="A549" i="15"/>
  <c r="B549" i="15"/>
  <c r="C549" i="15"/>
  <c r="D549" i="15"/>
  <c r="E549" i="15"/>
  <c r="F549" i="15"/>
  <c r="A550" i="15"/>
  <c r="B550" i="15"/>
  <c r="C550" i="15"/>
  <c r="D550" i="15"/>
  <c r="E550" i="15"/>
  <c r="F550" i="15"/>
  <c r="A551" i="15"/>
  <c r="B551" i="15"/>
  <c r="C551" i="15"/>
  <c r="D551" i="15"/>
  <c r="E551" i="15"/>
  <c r="F551" i="15"/>
  <c r="A552" i="15"/>
  <c r="B552" i="15"/>
  <c r="C552" i="15"/>
  <c r="D552" i="15"/>
  <c r="E552" i="15"/>
  <c r="F552" i="15"/>
  <c r="A553" i="15"/>
  <c r="B553" i="15"/>
  <c r="C553" i="15"/>
  <c r="D553" i="15"/>
  <c r="E553" i="15"/>
  <c r="F553" i="15"/>
  <c r="A554" i="15"/>
  <c r="B554" i="15"/>
  <c r="C554" i="15"/>
  <c r="D554" i="15"/>
  <c r="E554" i="15"/>
  <c r="F554" i="15"/>
  <c r="A555" i="15"/>
  <c r="B555" i="15"/>
  <c r="C555" i="15"/>
  <c r="D555" i="15"/>
  <c r="E555" i="15"/>
  <c r="F555" i="15"/>
  <c r="A556" i="15"/>
  <c r="B556" i="15"/>
  <c r="C556" i="15"/>
  <c r="D556" i="15"/>
  <c r="E556" i="15"/>
  <c r="F556" i="15"/>
  <c r="A557" i="15"/>
  <c r="B557" i="15"/>
  <c r="C557" i="15"/>
  <c r="D557" i="15"/>
  <c r="E557" i="15"/>
  <c r="F557" i="15"/>
  <c r="A558" i="15"/>
  <c r="B558" i="15"/>
  <c r="C558" i="15"/>
  <c r="D558" i="15"/>
  <c r="E558" i="15"/>
  <c r="F558" i="15"/>
  <c r="A559" i="15"/>
  <c r="B559" i="15"/>
  <c r="C559" i="15"/>
  <c r="D559" i="15"/>
  <c r="E559" i="15"/>
  <c r="F559" i="15"/>
  <c r="A560" i="15"/>
  <c r="B560" i="15"/>
  <c r="C560" i="15"/>
  <c r="D560" i="15"/>
  <c r="E560" i="15"/>
  <c r="F560" i="15"/>
  <c r="A561" i="15"/>
  <c r="B561" i="15"/>
  <c r="C561" i="15"/>
  <c r="D561" i="15"/>
  <c r="E561" i="15"/>
  <c r="F561" i="15"/>
  <c r="A562" i="15"/>
  <c r="B562" i="15"/>
  <c r="C562" i="15"/>
  <c r="D562" i="15"/>
  <c r="E562" i="15"/>
  <c r="F562" i="15"/>
  <c r="A563" i="15"/>
  <c r="B563" i="15"/>
  <c r="C563" i="15"/>
  <c r="D563" i="15"/>
  <c r="E563" i="15"/>
  <c r="F563" i="15"/>
  <c r="A564" i="15"/>
  <c r="B564" i="15"/>
  <c r="C564" i="15"/>
  <c r="D564" i="15"/>
  <c r="E564" i="15"/>
  <c r="F564" i="15"/>
  <c r="A565" i="15"/>
  <c r="B565" i="15"/>
  <c r="C565" i="15"/>
  <c r="D565" i="15"/>
  <c r="E565" i="15"/>
  <c r="F565" i="15"/>
  <c r="A566" i="15"/>
  <c r="B566" i="15"/>
  <c r="C566" i="15"/>
  <c r="D566" i="15"/>
  <c r="E566" i="15"/>
  <c r="F566" i="15"/>
  <c r="A567" i="15"/>
  <c r="B567" i="15"/>
  <c r="C567" i="15"/>
  <c r="D567" i="15"/>
  <c r="E567" i="15"/>
  <c r="F567" i="15"/>
  <c r="A568" i="15"/>
  <c r="B568" i="15"/>
  <c r="C568" i="15"/>
  <c r="D568" i="15"/>
  <c r="E568" i="15"/>
  <c r="F568" i="15"/>
  <c r="A569" i="15"/>
  <c r="B569" i="15"/>
  <c r="C569" i="15"/>
  <c r="D569" i="15"/>
  <c r="E569" i="15"/>
  <c r="F569" i="15"/>
  <c r="A570" i="15"/>
  <c r="B570" i="15"/>
  <c r="C570" i="15"/>
  <c r="D570" i="15"/>
  <c r="E570" i="15"/>
  <c r="F570" i="15"/>
  <c r="A571" i="15"/>
  <c r="B571" i="15"/>
  <c r="C571" i="15"/>
  <c r="D571" i="15"/>
  <c r="E571" i="15"/>
  <c r="F571" i="15"/>
  <c r="A572" i="15"/>
  <c r="B572" i="15"/>
  <c r="C572" i="15"/>
  <c r="D572" i="15"/>
  <c r="E572" i="15"/>
  <c r="F572" i="15"/>
  <c r="A573" i="15"/>
  <c r="B573" i="15"/>
  <c r="C573" i="15"/>
  <c r="D573" i="15"/>
  <c r="E573" i="15"/>
  <c r="F573" i="15"/>
  <c r="A574" i="15"/>
  <c r="B574" i="15"/>
  <c r="C574" i="15"/>
  <c r="D574" i="15"/>
  <c r="E574" i="15"/>
  <c r="F574" i="15"/>
  <c r="A575" i="15"/>
  <c r="B575" i="15"/>
  <c r="C575" i="15"/>
  <c r="D575" i="15"/>
  <c r="E575" i="15"/>
  <c r="F575" i="15"/>
  <c r="A576" i="15"/>
  <c r="B576" i="15"/>
  <c r="C576" i="15"/>
  <c r="D576" i="15"/>
  <c r="E576" i="15"/>
  <c r="F576" i="15"/>
  <c r="A577" i="15"/>
  <c r="B577" i="15"/>
  <c r="C577" i="15"/>
  <c r="D577" i="15"/>
  <c r="E577" i="15"/>
  <c r="F577" i="15"/>
  <c r="A578" i="15"/>
  <c r="B578" i="15"/>
  <c r="C578" i="15"/>
  <c r="D578" i="15"/>
  <c r="E578" i="15"/>
  <c r="F578" i="15"/>
  <c r="A579" i="15"/>
  <c r="B579" i="15"/>
  <c r="C579" i="15"/>
  <c r="D579" i="15"/>
  <c r="E579" i="15"/>
  <c r="F579" i="15"/>
  <c r="A580" i="15"/>
  <c r="B580" i="15"/>
  <c r="C580" i="15"/>
  <c r="D580" i="15"/>
  <c r="E580" i="15"/>
  <c r="F580" i="15"/>
  <c r="A581" i="15"/>
  <c r="B581" i="15"/>
  <c r="C581" i="15"/>
  <c r="D581" i="15"/>
  <c r="E581" i="15"/>
  <c r="F581" i="15"/>
  <c r="A582" i="15"/>
  <c r="B582" i="15"/>
  <c r="C582" i="15"/>
  <c r="D582" i="15"/>
  <c r="E582" i="15"/>
  <c r="F582" i="15"/>
  <c r="A583" i="15"/>
  <c r="B583" i="15"/>
  <c r="C583" i="15"/>
  <c r="D583" i="15"/>
  <c r="E583" i="15"/>
  <c r="F583" i="15"/>
  <c r="A584" i="15"/>
  <c r="B584" i="15"/>
  <c r="C584" i="15"/>
  <c r="D584" i="15"/>
  <c r="E584" i="15"/>
  <c r="F584" i="15"/>
  <c r="A585" i="15"/>
  <c r="B585" i="15"/>
  <c r="C585" i="15"/>
  <c r="D585" i="15"/>
  <c r="E585" i="15"/>
  <c r="F585" i="15"/>
  <c r="A586" i="15"/>
  <c r="B586" i="15"/>
  <c r="C586" i="15"/>
  <c r="D586" i="15"/>
  <c r="E586" i="15"/>
  <c r="F586" i="15"/>
  <c r="A587" i="15"/>
  <c r="B587" i="15"/>
  <c r="C587" i="15"/>
  <c r="D587" i="15"/>
  <c r="E587" i="15"/>
  <c r="F587" i="15"/>
  <c r="A588" i="15"/>
  <c r="B588" i="15"/>
  <c r="C588" i="15"/>
  <c r="D588" i="15"/>
  <c r="E588" i="15"/>
  <c r="F588" i="15"/>
  <c r="A589" i="15"/>
  <c r="B589" i="15"/>
  <c r="C589" i="15"/>
  <c r="D589" i="15"/>
  <c r="E589" i="15"/>
  <c r="F589" i="15"/>
  <c r="A590" i="15"/>
  <c r="B590" i="15"/>
  <c r="C590" i="15"/>
  <c r="D590" i="15"/>
  <c r="E590" i="15"/>
  <c r="F590" i="15"/>
  <c r="A591" i="15"/>
  <c r="B591" i="15"/>
  <c r="C591" i="15"/>
  <c r="D591" i="15"/>
  <c r="E591" i="15"/>
  <c r="F591" i="15"/>
  <c r="A592" i="15"/>
  <c r="B592" i="15"/>
  <c r="C592" i="15"/>
  <c r="D592" i="15"/>
  <c r="E592" i="15"/>
  <c r="F592" i="15"/>
  <c r="A593" i="15"/>
  <c r="B593" i="15"/>
  <c r="C593" i="15"/>
  <c r="D593" i="15"/>
  <c r="E593" i="15"/>
  <c r="F593" i="15"/>
  <c r="A594" i="15"/>
  <c r="B594" i="15"/>
  <c r="C594" i="15"/>
  <c r="D594" i="15"/>
  <c r="E594" i="15"/>
  <c r="F594" i="15"/>
  <c r="A595" i="15"/>
  <c r="B595" i="15"/>
  <c r="C595" i="15"/>
  <c r="D595" i="15"/>
  <c r="E595" i="15"/>
  <c r="F595" i="15"/>
  <c r="A596" i="15"/>
  <c r="B596" i="15"/>
  <c r="C596" i="15"/>
  <c r="D596" i="15"/>
  <c r="E596" i="15"/>
  <c r="F596" i="15"/>
  <c r="A597" i="15"/>
  <c r="B597" i="15"/>
  <c r="C597" i="15"/>
  <c r="D597" i="15"/>
  <c r="E597" i="15"/>
  <c r="F597" i="15"/>
  <c r="A598" i="15"/>
  <c r="B598" i="15"/>
  <c r="C598" i="15"/>
  <c r="D598" i="15"/>
  <c r="E598" i="15"/>
  <c r="F598" i="15"/>
  <c r="A599" i="15"/>
  <c r="B599" i="15"/>
  <c r="C599" i="15"/>
  <c r="D599" i="15"/>
  <c r="E599" i="15"/>
  <c r="F599" i="15"/>
  <c r="A600" i="15"/>
  <c r="B600" i="15"/>
  <c r="C600" i="15"/>
  <c r="D600" i="15"/>
  <c r="E600" i="15"/>
  <c r="F600" i="15"/>
  <c r="A601" i="15"/>
  <c r="B601" i="15"/>
  <c r="C601" i="15"/>
  <c r="D601" i="15"/>
  <c r="E601" i="15"/>
  <c r="F601" i="15"/>
  <c r="A602" i="15"/>
  <c r="B602" i="15"/>
  <c r="C602" i="15"/>
  <c r="D602" i="15"/>
  <c r="E602" i="15"/>
  <c r="F602" i="15"/>
  <c r="A603" i="15"/>
  <c r="B603" i="15"/>
  <c r="C603" i="15"/>
  <c r="D603" i="15"/>
  <c r="E603" i="15"/>
  <c r="F603" i="15"/>
  <c r="A604" i="15"/>
  <c r="B604" i="15"/>
  <c r="C604" i="15"/>
  <c r="D604" i="15"/>
  <c r="E604" i="15"/>
  <c r="F604" i="15"/>
  <c r="A605" i="15"/>
  <c r="B605" i="15"/>
  <c r="C605" i="15"/>
  <c r="D605" i="15"/>
  <c r="E605" i="15"/>
  <c r="F605" i="15"/>
  <c r="A606" i="15"/>
  <c r="B606" i="15"/>
  <c r="C606" i="15"/>
  <c r="D606" i="15"/>
  <c r="E606" i="15"/>
  <c r="F606" i="15"/>
  <c r="A607" i="15"/>
  <c r="B607" i="15"/>
  <c r="C607" i="15"/>
  <c r="D607" i="15"/>
  <c r="E607" i="15"/>
  <c r="F607" i="15"/>
  <c r="A608" i="15"/>
  <c r="B608" i="15"/>
  <c r="C608" i="15"/>
  <c r="D608" i="15"/>
  <c r="E608" i="15"/>
  <c r="F608" i="15"/>
  <c r="A609" i="15"/>
  <c r="B609" i="15"/>
  <c r="C609" i="15"/>
  <c r="D609" i="15"/>
  <c r="E609" i="15"/>
  <c r="F609" i="15"/>
  <c r="A610" i="15"/>
  <c r="B610" i="15"/>
  <c r="C610" i="15"/>
  <c r="D610" i="15"/>
  <c r="E610" i="15"/>
  <c r="F610" i="15"/>
  <c r="A611" i="15"/>
  <c r="B611" i="15"/>
  <c r="C611" i="15"/>
  <c r="D611" i="15"/>
  <c r="E611" i="15"/>
  <c r="F611" i="15"/>
  <c r="A612" i="15"/>
  <c r="B612" i="15"/>
  <c r="C612" i="15"/>
  <c r="D612" i="15"/>
  <c r="E612" i="15"/>
  <c r="F612" i="15"/>
  <c r="A613" i="15"/>
  <c r="B613" i="15"/>
  <c r="C613" i="15"/>
  <c r="D613" i="15"/>
  <c r="E613" i="15"/>
  <c r="F613" i="15"/>
  <c r="A614" i="15"/>
  <c r="B614" i="15"/>
  <c r="C614" i="15"/>
  <c r="D614" i="15"/>
  <c r="E614" i="15"/>
  <c r="F614" i="15"/>
  <c r="A615" i="15"/>
  <c r="B615" i="15"/>
  <c r="C615" i="15"/>
  <c r="D615" i="15"/>
  <c r="E615" i="15"/>
  <c r="F615" i="15"/>
  <c r="A616" i="15"/>
  <c r="B616" i="15"/>
  <c r="C616" i="15"/>
  <c r="D616" i="15"/>
  <c r="E616" i="15"/>
  <c r="F616" i="15"/>
  <c r="A617" i="15"/>
  <c r="B617" i="15"/>
  <c r="C617" i="15"/>
  <c r="D617" i="15"/>
  <c r="E617" i="15"/>
  <c r="F617" i="15"/>
  <c r="A618" i="15"/>
  <c r="B618" i="15"/>
  <c r="C618" i="15"/>
  <c r="D618" i="15"/>
  <c r="E618" i="15"/>
  <c r="F618" i="15"/>
  <c r="A619" i="15"/>
  <c r="B619" i="15"/>
  <c r="C619" i="15"/>
  <c r="D619" i="15"/>
  <c r="E619" i="15"/>
  <c r="F619" i="15"/>
  <c r="A620" i="15"/>
  <c r="B620" i="15"/>
  <c r="C620" i="15"/>
  <c r="D620" i="15"/>
  <c r="E620" i="15"/>
  <c r="F620" i="15"/>
  <c r="A621" i="15"/>
  <c r="B621" i="15"/>
  <c r="C621" i="15"/>
  <c r="D621" i="15"/>
  <c r="E621" i="15"/>
  <c r="F621" i="15"/>
  <c r="A622" i="15"/>
  <c r="B622" i="15"/>
  <c r="C622" i="15"/>
  <c r="D622" i="15"/>
  <c r="E622" i="15"/>
  <c r="F622" i="15"/>
  <c r="A623" i="15"/>
  <c r="B623" i="15"/>
  <c r="C623" i="15"/>
  <c r="D623" i="15"/>
  <c r="E623" i="15"/>
  <c r="F623" i="15"/>
  <c r="A624" i="15"/>
  <c r="B624" i="15"/>
  <c r="C624" i="15"/>
  <c r="D624" i="15"/>
  <c r="E624" i="15"/>
  <c r="F624" i="15"/>
  <c r="A625" i="15"/>
  <c r="B625" i="15"/>
  <c r="C625" i="15"/>
  <c r="D625" i="15"/>
  <c r="E625" i="15"/>
  <c r="F625" i="15"/>
  <c r="A626" i="15"/>
  <c r="B626" i="15"/>
  <c r="C626" i="15"/>
  <c r="D626" i="15"/>
  <c r="E626" i="15"/>
  <c r="F626" i="15"/>
  <c r="A627" i="15"/>
  <c r="B627" i="15"/>
  <c r="C627" i="15"/>
  <c r="D627" i="15"/>
  <c r="E627" i="15"/>
  <c r="F627" i="15"/>
  <c r="A628" i="15"/>
  <c r="B628" i="15"/>
  <c r="C628" i="15"/>
  <c r="D628" i="15"/>
  <c r="E628" i="15"/>
  <c r="F628" i="15"/>
  <c r="A629" i="15"/>
  <c r="B629" i="15"/>
  <c r="C629" i="15"/>
  <c r="D629" i="15"/>
  <c r="E629" i="15"/>
  <c r="F629" i="15"/>
  <c r="A630" i="15"/>
  <c r="B630" i="15"/>
  <c r="C630" i="15"/>
  <c r="D630" i="15"/>
  <c r="E630" i="15"/>
  <c r="F630" i="15"/>
  <c r="A631" i="15"/>
  <c r="B631" i="15"/>
  <c r="C631" i="15"/>
  <c r="D631" i="15"/>
  <c r="E631" i="15"/>
  <c r="F631" i="15"/>
  <c r="A632" i="15"/>
  <c r="B632" i="15"/>
  <c r="C632" i="15"/>
  <c r="D632" i="15"/>
  <c r="E632" i="15"/>
  <c r="F632" i="15"/>
  <c r="A633" i="15"/>
  <c r="B633" i="15"/>
  <c r="C633" i="15"/>
  <c r="D633" i="15"/>
  <c r="E633" i="15"/>
  <c r="F633" i="15"/>
  <c r="A634" i="15"/>
  <c r="B634" i="15"/>
  <c r="C634" i="15"/>
  <c r="D634" i="15"/>
  <c r="E634" i="15"/>
  <c r="F634" i="15"/>
  <c r="A635" i="15"/>
  <c r="B635" i="15"/>
  <c r="C635" i="15"/>
  <c r="D635" i="15"/>
  <c r="E635" i="15"/>
  <c r="F635" i="15"/>
  <c r="A636" i="15"/>
  <c r="B636" i="15"/>
  <c r="C636" i="15"/>
  <c r="D636" i="15"/>
  <c r="E636" i="15"/>
  <c r="F636" i="15"/>
  <c r="A637" i="15"/>
  <c r="B637" i="15"/>
  <c r="C637" i="15"/>
  <c r="D637" i="15"/>
  <c r="E637" i="15"/>
  <c r="F637" i="15"/>
  <c r="A638" i="15"/>
  <c r="B638" i="15"/>
  <c r="C638" i="15"/>
  <c r="D638" i="15"/>
  <c r="E638" i="15"/>
  <c r="F638" i="15"/>
  <c r="A639" i="15"/>
  <c r="B639" i="15"/>
  <c r="C639" i="15"/>
  <c r="D639" i="15"/>
  <c r="E639" i="15"/>
  <c r="F639" i="15"/>
  <c r="A640" i="15"/>
  <c r="B640" i="15"/>
  <c r="C640" i="15"/>
  <c r="D640" i="15"/>
  <c r="E640" i="15"/>
  <c r="F640" i="15"/>
  <c r="A641" i="15"/>
  <c r="B641" i="15"/>
  <c r="C641" i="15"/>
  <c r="D641" i="15"/>
  <c r="E641" i="15"/>
  <c r="F641" i="15"/>
  <c r="A642" i="15"/>
  <c r="B642" i="15"/>
  <c r="C642" i="15"/>
  <c r="D642" i="15"/>
  <c r="E642" i="15"/>
  <c r="F642" i="15"/>
  <c r="A643" i="15"/>
  <c r="B643" i="15"/>
  <c r="C643" i="15"/>
  <c r="D643" i="15"/>
  <c r="E643" i="15"/>
  <c r="F643" i="15"/>
  <c r="A644" i="15"/>
  <c r="B644" i="15"/>
  <c r="C644" i="15"/>
  <c r="D644" i="15"/>
  <c r="E644" i="15"/>
  <c r="F644" i="15"/>
  <c r="A645" i="15"/>
  <c r="B645" i="15"/>
  <c r="C645" i="15"/>
  <c r="D645" i="15"/>
  <c r="E645" i="15"/>
  <c r="F645" i="15"/>
  <c r="A646" i="15"/>
  <c r="B646" i="15"/>
  <c r="C646" i="15"/>
  <c r="D646" i="15"/>
  <c r="E646" i="15"/>
  <c r="F646" i="15"/>
  <c r="A647" i="15"/>
  <c r="B647" i="15"/>
  <c r="C647" i="15"/>
  <c r="D647" i="15"/>
  <c r="E647" i="15"/>
  <c r="F647" i="15"/>
  <c r="A648" i="15"/>
  <c r="B648" i="15"/>
  <c r="C648" i="15"/>
  <c r="D648" i="15"/>
  <c r="E648" i="15"/>
  <c r="F648" i="15"/>
  <c r="A649" i="15"/>
  <c r="B649" i="15"/>
  <c r="C649" i="15"/>
  <c r="D649" i="15"/>
  <c r="E649" i="15"/>
  <c r="F649" i="15"/>
  <c r="A650" i="15"/>
  <c r="B650" i="15"/>
  <c r="C650" i="15"/>
  <c r="D650" i="15"/>
  <c r="E650" i="15"/>
  <c r="F650" i="15"/>
  <c r="A651" i="15"/>
  <c r="B651" i="15"/>
  <c r="C651" i="15"/>
  <c r="D651" i="15"/>
  <c r="E651" i="15"/>
  <c r="F651" i="15"/>
  <c r="A652" i="15"/>
  <c r="B652" i="15"/>
  <c r="C652" i="15"/>
  <c r="D652" i="15"/>
  <c r="E652" i="15"/>
  <c r="F652" i="15"/>
  <c r="A653" i="15"/>
  <c r="B653" i="15"/>
  <c r="C653" i="15"/>
  <c r="D653" i="15"/>
  <c r="E653" i="15"/>
  <c r="F653" i="15"/>
  <c r="A654" i="15"/>
  <c r="B654" i="15"/>
  <c r="C654" i="15"/>
  <c r="D654" i="15"/>
  <c r="E654" i="15"/>
  <c r="F654" i="15"/>
  <c r="A655" i="15"/>
  <c r="B655" i="15"/>
  <c r="C655" i="15"/>
  <c r="D655" i="15"/>
  <c r="E655" i="15"/>
  <c r="F655" i="15"/>
  <c r="A656" i="15"/>
  <c r="B656" i="15"/>
  <c r="C656" i="15"/>
  <c r="D656" i="15"/>
  <c r="E656" i="15"/>
  <c r="F656" i="15"/>
  <c r="A657" i="15"/>
  <c r="B657" i="15"/>
  <c r="C657" i="15"/>
  <c r="D657" i="15"/>
  <c r="E657" i="15"/>
  <c r="F657" i="15"/>
  <c r="A658" i="15"/>
  <c r="B658" i="15"/>
  <c r="C658" i="15"/>
  <c r="D658" i="15"/>
  <c r="E658" i="15"/>
  <c r="F658" i="15"/>
  <c r="A659" i="15"/>
  <c r="B659" i="15"/>
  <c r="C659" i="15"/>
  <c r="D659" i="15"/>
  <c r="E659" i="15"/>
  <c r="F659" i="15"/>
  <c r="A660" i="15"/>
  <c r="B660" i="15"/>
  <c r="C660" i="15"/>
  <c r="D660" i="15"/>
  <c r="E660" i="15"/>
  <c r="F660" i="15"/>
  <c r="A661" i="15"/>
  <c r="B661" i="15"/>
  <c r="C661" i="15"/>
  <c r="D661" i="15"/>
  <c r="E661" i="15"/>
  <c r="F661" i="15"/>
  <c r="A662" i="15"/>
  <c r="B662" i="15"/>
  <c r="C662" i="15"/>
  <c r="D662" i="15"/>
  <c r="E662" i="15"/>
  <c r="F662" i="15"/>
  <c r="A663" i="15"/>
  <c r="B663" i="15"/>
  <c r="C663" i="15"/>
  <c r="D663" i="15"/>
  <c r="E663" i="15"/>
  <c r="F663" i="15"/>
  <c r="A664" i="15"/>
  <c r="B664" i="15"/>
  <c r="C664" i="15"/>
  <c r="D664" i="15"/>
  <c r="E664" i="15"/>
  <c r="F664" i="15"/>
  <c r="A665" i="15"/>
  <c r="B665" i="15"/>
  <c r="C665" i="15"/>
  <c r="D665" i="15"/>
  <c r="E665" i="15"/>
  <c r="F665" i="15"/>
  <c r="A666" i="15"/>
  <c r="B666" i="15"/>
  <c r="C666" i="15"/>
  <c r="D666" i="15"/>
  <c r="E666" i="15"/>
  <c r="F666" i="15"/>
  <c r="A667" i="15"/>
  <c r="B667" i="15"/>
  <c r="C667" i="15"/>
  <c r="D667" i="15"/>
  <c r="E667" i="15"/>
  <c r="F667" i="15"/>
  <c r="A668" i="15"/>
  <c r="B668" i="15"/>
  <c r="C668" i="15"/>
  <c r="D668" i="15"/>
  <c r="E668" i="15"/>
  <c r="F668" i="15"/>
  <c r="A669" i="15"/>
  <c r="B669" i="15"/>
  <c r="C669" i="15"/>
  <c r="D669" i="15"/>
  <c r="E669" i="15"/>
  <c r="F669" i="15"/>
  <c r="A670" i="15"/>
  <c r="B670" i="15"/>
  <c r="C670" i="15"/>
  <c r="D670" i="15"/>
  <c r="E670" i="15"/>
  <c r="F670" i="15"/>
  <c r="A671" i="15"/>
  <c r="B671" i="15"/>
  <c r="C671" i="15"/>
  <c r="D671" i="15"/>
  <c r="E671" i="15"/>
  <c r="F671" i="15"/>
  <c r="A672" i="15"/>
  <c r="B672" i="15"/>
  <c r="C672" i="15"/>
  <c r="D672" i="15"/>
  <c r="E672" i="15"/>
  <c r="F672" i="15"/>
  <c r="A673" i="15"/>
  <c r="B673" i="15"/>
  <c r="C673" i="15"/>
  <c r="D673" i="15"/>
  <c r="E673" i="15"/>
  <c r="F673" i="15"/>
  <c r="A674" i="15"/>
  <c r="B674" i="15"/>
  <c r="C674" i="15"/>
  <c r="D674" i="15"/>
  <c r="E674" i="15"/>
  <c r="F674" i="15"/>
  <c r="A675" i="15"/>
  <c r="B675" i="15"/>
  <c r="C675" i="15"/>
  <c r="D675" i="15"/>
  <c r="E675" i="15"/>
  <c r="F675" i="15"/>
  <c r="A676" i="15"/>
  <c r="B676" i="15"/>
  <c r="C676" i="15"/>
  <c r="D676" i="15"/>
  <c r="E676" i="15"/>
  <c r="F676" i="15"/>
  <c r="A677" i="15"/>
  <c r="B677" i="15"/>
  <c r="C677" i="15"/>
  <c r="D677" i="15"/>
  <c r="E677" i="15"/>
  <c r="F677" i="15"/>
  <c r="A678" i="15"/>
  <c r="B678" i="15"/>
  <c r="C678" i="15"/>
  <c r="D678" i="15"/>
  <c r="E678" i="15"/>
  <c r="F678" i="15"/>
  <c r="A679" i="15"/>
  <c r="B679" i="15"/>
  <c r="C679" i="15"/>
  <c r="D679" i="15"/>
  <c r="E679" i="15"/>
  <c r="F679" i="15"/>
  <c r="A680" i="15"/>
  <c r="B680" i="15"/>
  <c r="C680" i="15"/>
  <c r="D680" i="15"/>
  <c r="E680" i="15"/>
  <c r="F680" i="15"/>
  <c r="A681" i="15"/>
  <c r="B681" i="15"/>
  <c r="C681" i="15"/>
  <c r="D681" i="15"/>
  <c r="E681" i="15"/>
  <c r="F681" i="15"/>
  <c r="A682" i="15"/>
  <c r="B682" i="15"/>
  <c r="C682" i="15"/>
  <c r="D682" i="15"/>
  <c r="E682" i="15"/>
  <c r="F682" i="15"/>
  <c r="A683" i="15"/>
  <c r="B683" i="15"/>
  <c r="C683" i="15"/>
  <c r="D683" i="15"/>
  <c r="E683" i="15"/>
  <c r="F683" i="15"/>
  <c r="A684" i="15"/>
  <c r="B684" i="15"/>
  <c r="C684" i="15"/>
  <c r="D684" i="15"/>
  <c r="E684" i="15"/>
  <c r="F684" i="15"/>
  <c r="A685" i="15"/>
  <c r="B685" i="15"/>
  <c r="C685" i="15"/>
  <c r="D685" i="15"/>
  <c r="E685" i="15"/>
  <c r="F685" i="15"/>
  <c r="A686" i="15"/>
  <c r="B686" i="15"/>
  <c r="C686" i="15"/>
  <c r="D686" i="15"/>
  <c r="E686" i="15"/>
  <c r="F686" i="15"/>
  <c r="A687" i="15"/>
  <c r="B687" i="15"/>
  <c r="C687" i="15"/>
  <c r="D687" i="15"/>
  <c r="E687" i="15"/>
  <c r="F687" i="15"/>
  <c r="A688" i="15"/>
  <c r="B688" i="15"/>
  <c r="C688" i="15"/>
  <c r="D688" i="15"/>
  <c r="E688" i="15"/>
  <c r="F688" i="15"/>
  <c r="A689" i="15"/>
  <c r="B689" i="15"/>
  <c r="C689" i="15"/>
  <c r="D689" i="15"/>
  <c r="E689" i="15"/>
  <c r="F689" i="15"/>
  <c r="A690" i="15"/>
  <c r="B690" i="15"/>
  <c r="C690" i="15"/>
  <c r="D690" i="15"/>
  <c r="E690" i="15"/>
  <c r="F690" i="15"/>
  <c r="A691" i="15"/>
  <c r="B691" i="15"/>
  <c r="C691" i="15"/>
  <c r="D691" i="15"/>
  <c r="E691" i="15"/>
  <c r="F691" i="15"/>
  <c r="A692" i="15"/>
  <c r="B692" i="15"/>
  <c r="C692" i="15"/>
  <c r="D692" i="15"/>
  <c r="E692" i="15"/>
  <c r="F692" i="15"/>
  <c r="A693" i="15"/>
  <c r="B693" i="15"/>
  <c r="C693" i="15"/>
  <c r="D693" i="15"/>
  <c r="E693" i="15"/>
  <c r="F693" i="15"/>
  <c r="A694" i="15"/>
  <c r="B694" i="15"/>
  <c r="C694" i="15"/>
  <c r="D694" i="15"/>
  <c r="E694" i="15"/>
  <c r="F694" i="15"/>
  <c r="A695" i="15"/>
  <c r="B695" i="15"/>
  <c r="C695" i="15"/>
  <c r="D695" i="15"/>
  <c r="E695" i="15"/>
  <c r="F695" i="15"/>
  <c r="A696" i="15"/>
  <c r="B696" i="15"/>
  <c r="C696" i="15"/>
  <c r="D696" i="15"/>
  <c r="E696" i="15"/>
  <c r="F696" i="15"/>
  <c r="A697" i="15"/>
  <c r="B697" i="15"/>
  <c r="C697" i="15"/>
  <c r="D697" i="15"/>
  <c r="E697" i="15"/>
  <c r="F697" i="15"/>
  <c r="A698" i="15"/>
  <c r="B698" i="15"/>
  <c r="C698" i="15"/>
  <c r="D698" i="15"/>
  <c r="E698" i="15"/>
  <c r="F698" i="15"/>
  <c r="A699" i="15"/>
  <c r="B699" i="15"/>
  <c r="C699" i="15"/>
  <c r="D699" i="15"/>
  <c r="E699" i="15"/>
  <c r="F699" i="15"/>
  <c r="A700" i="15"/>
  <c r="B700" i="15"/>
  <c r="C700" i="15"/>
  <c r="D700" i="15"/>
  <c r="E700" i="15"/>
  <c r="F700" i="15"/>
  <c r="A701" i="15"/>
  <c r="B701" i="15"/>
  <c r="C701" i="15"/>
  <c r="D701" i="15"/>
  <c r="E701" i="15"/>
  <c r="F701" i="15"/>
  <c r="A702" i="15"/>
  <c r="B702" i="15"/>
  <c r="C702" i="15"/>
  <c r="D702" i="15"/>
  <c r="E702" i="15"/>
  <c r="F702" i="15"/>
  <c r="A703" i="15"/>
  <c r="B703" i="15"/>
  <c r="C703" i="15"/>
  <c r="D703" i="15"/>
  <c r="E703" i="15"/>
  <c r="F703" i="15"/>
  <c r="A704" i="15"/>
  <c r="B704" i="15"/>
  <c r="C704" i="15"/>
  <c r="D704" i="15"/>
  <c r="E704" i="15"/>
  <c r="F704" i="15"/>
  <c r="A705" i="15"/>
  <c r="B705" i="15"/>
  <c r="C705" i="15"/>
  <c r="D705" i="15"/>
  <c r="E705" i="15"/>
  <c r="F705" i="15"/>
  <c r="A706" i="15"/>
  <c r="B706" i="15"/>
  <c r="C706" i="15"/>
  <c r="D706" i="15"/>
  <c r="E706" i="15"/>
  <c r="F706" i="15"/>
  <c r="A707" i="15"/>
  <c r="B707" i="15"/>
  <c r="C707" i="15"/>
  <c r="D707" i="15"/>
  <c r="E707" i="15"/>
  <c r="F707" i="15"/>
  <c r="A708" i="15"/>
  <c r="B708" i="15"/>
  <c r="C708" i="15"/>
  <c r="D708" i="15"/>
  <c r="E708" i="15"/>
  <c r="F708" i="15"/>
  <c r="A709" i="15"/>
  <c r="B709" i="15"/>
  <c r="C709" i="15"/>
  <c r="D709" i="15"/>
  <c r="E709" i="15"/>
  <c r="F709" i="15"/>
  <c r="A710" i="15"/>
  <c r="B710" i="15"/>
  <c r="C710" i="15"/>
  <c r="D710" i="15"/>
  <c r="E710" i="15"/>
  <c r="F710" i="15"/>
  <c r="A711" i="15"/>
  <c r="B711" i="15"/>
  <c r="C711" i="15"/>
  <c r="D711" i="15"/>
  <c r="E711" i="15"/>
  <c r="F711" i="15"/>
  <c r="A712" i="15"/>
  <c r="B712" i="15"/>
  <c r="C712" i="15"/>
  <c r="D712" i="15"/>
  <c r="E712" i="15"/>
  <c r="F712" i="15"/>
  <c r="A713" i="15"/>
  <c r="B713" i="15"/>
  <c r="C713" i="15"/>
  <c r="D713" i="15"/>
  <c r="E713" i="15"/>
  <c r="F713" i="15"/>
  <c r="A714" i="15"/>
  <c r="B714" i="15"/>
  <c r="C714" i="15"/>
  <c r="D714" i="15"/>
  <c r="E714" i="15"/>
  <c r="F714" i="15"/>
  <c r="A715" i="15"/>
  <c r="B715" i="15"/>
  <c r="C715" i="15"/>
  <c r="D715" i="15"/>
  <c r="E715" i="15"/>
  <c r="F715" i="15"/>
  <c r="A716" i="15"/>
  <c r="B716" i="15"/>
  <c r="C716" i="15"/>
  <c r="D716" i="15"/>
  <c r="E716" i="15"/>
  <c r="F716" i="15"/>
  <c r="A717" i="15"/>
  <c r="B717" i="15"/>
  <c r="C717" i="15"/>
  <c r="D717" i="15"/>
  <c r="E717" i="15"/>
  <c r="F717" i="15"/>
  <c r="A718" i="15"/>
  <c r="B718" i="15"/>
  <c r="C718" i="15"/>
  <c r="D718" i="15"/>
  <c r="E718" i="15"/>
  <c r="F718" i="15"/>
  <c r="A719" i="15"/>
  <c r="B719" i="15"/>
  <c r="C719" i="15"/>
  <c r="D719" i="15"/>
  <c r="E719" i="15"/>
  <c r="F719" i="15"/>
  <c r="A720" i="15"/>
  <c r="B720" i="15"/>
  <c r="C720" i="15"/>
  <c r="D720" i="15"/>
  <c r="E720" i="15"/>
  <c r="F720" i="15"/>
  <c r="A721" i="15"/>
  <c r="B721" i="15"/>
  <c r="C721" i="15"/>
  <c r="D721" i="15"/>
  <c r="E721" i="15"/>
  <c r="F721" i="15"/>
  <c r="A722" i="15"/>
  <c r="B722" i="15"/>
  <c r="C722" i="15"/>
  <c r="D722" i="15"/>
  <c r="E722" i="15"/>
  <c r="F722" i="15"/>
  <c r="A723" i="15"/>
  <c r="B723" i="15"/>
  <c r="C723" i="15"/>
  <c r="D723" i="15"/>
  <c r="E723" i="15"/>
  <c r="F723" i="15"/>
  <c r="A724" i="15"/>
  <c r="B724" i="15"/>
  <c r="C724" i="15"/>
  <c r="D724" i="15"/>
  <c r="E724" i="15"/>
  <c r="F724" i="15"/>
  <c r="A725" i="15"/>
  <c r="B725" i="15"/>
  <c r="C725" i="15"/>
  <c r="D725" i="15"/>
  <c r="E725" i="15"/>
  <c r="F725" i="15"/>
  <c r="A726" i="15"/>
  <c r="B726" i="15"/>
  <c r="C726" i="15"/>
  <c r="D726" i="15"/>
  <c r="E726" i="15"/>
  <c r="F726" i="15"/>
  <c r="A727" i="15"/>
  <c r="B727" i="15"/>
  <c r="C727" i="15"/>
  <c r="D727" i="15"/>
  <c r="E727" i="15"/>
  <c r="F727" i="15"/>
  <c r="A728" i="15"/>
  <c r="B728" i="15"/>
  <c r="C728" i="15"/>
  <c r="D728" i="15"/>
  <c r="E728" i="15"/>
  <c r="F728" i="15"/>
  <c r="A729" i="15"/>
  <c r="B729" i="15"/>
  <c r="C729" i="15"/>
  <c r="D729" i="15"/>
  <c r="E729" i="15"/>
  <c r="F729" i="15"/>
  <c r="A730" i="15"/>
  <c r="B730" i="15"/>
  <c r="C730" i="15"/>
  <c r="D730" i="15"/>
  <c r="E730" i="15"/>
  <c r="F730" i="15"/>
  <c r="A731" i="15"/>
  <c r="B731" i="15"/>
  <c r="C731" i="15"/>
  <c r="D731" i="15"/>
  <c r="E731" i="15"/>
  <c r="F731" i="15"/>
  <c r="A732" i="15"/>
  <c r="B732" i="15"/>
  <c r="C732" i="15"/>
  <c r="D732" i="15"/>
  <c r="E732" i="15"/>
  <c r="F732" i="15"/>
  <c r="A733" i="15"/>
  <c r="B733" i="15"/>
  <c r="C733" i="15"/>
  <c r="D733" i="15"/>
  <c r="E733" i="15"/>
  <c r="F733" i="15"/>
  <c r="A734" i="15"/>
  <c r="B734" i="15"/>
  <c r="C734" i="15"/>
  <c r="D734" i="15"/>
  <c r="E734" i="15"/>
  <c r="F734" i="15"/>
  <c r="A735" i="15"/>
  <c r="B735" i="15"/>
  <c r="C735" i="15"/>
  <c r="D735" i="15"/>
  <c r="E735" i="15"/>
  <c r="F735" i="15"/>
  <c r="A736" i="15"/>
  <c r="B736" i="15"/>
  <c r="C736" i="15"/>
  <c r="D736" i="15"/>
  <c r="E736" i="15"/>
  <c r="F736" i="15"/>
  <c r="A737" i="15"/>
  <c r="B737" i="15"/>
  <c r="C737" i="15"/>
  <c r="D737" i="15"/>
  <c r="E737" i="15"/>
  <c r="F737" i="15"/>
  <c r="A738" i="15"/>
  <c r="B738" i="15"/>
  <c r="C738" i="15"/>
  <c r="D738" i="15"/>
  <c r="E738" i="15"/>
  <c r="F738" i="15"/>
  <c r="A739" i="15"/>
  <c r="B739" i="15"/>
  <c r="C739" i="15"/>
  <c r="D739" i="15"/>
  <c r="E739" i="15"/>
  <c r="F739" i="15"/>
  <c r="A740" i="15"/>
  <c r="B740" i="15"/>
  <c r="C740" i="15"/>
  <c r="D740" i="15"/>
  <c r="E740" i="15"/>
  <c r="F740" i="15"/>
  <c r="A741" i="15"/>
  <c r="B741" i="15"/>
  <c r="C741" i="15"/>
  <c r="D741" i="15"/>
  <c r="E741" i="15"/>
  <c r="F741" i="15"/>
  <c r="A742" i="15"/>
  <c r="B742" i="15"/>
  <c r="C742" i="15"/>
  <c r="D742" i="15"/>
  <c r="E742" i="15"/>
  <c r="F742" i="15"/>
  <c r="A743" i="15"/>
  <c r="B743" i="15"/>
  <c r="C743" i="15"/>
  <c r="D743" i="15"/>
  <c r="E743" i="15"/>
  <c r="F743" i="15"/>
  <c r="A744" i="15"/>
  <c r="B744" i="15"/>
  <c r="C744" i="15"/>
  <c r="D744" i="15"/>
  <c r="E744" i="15"/>
  <c r="F744" i="15"/>
  <c r="A745" i="15"/>
  <c r="B745" i="15"/>
  <c r="C745" i="15"/>
  <c r="D745" i="15"/>
  <c r="E745" i="15"/>
  <c r="F745" i="15"/>
  <c r="A746" i="15"/>
  <c r="B746" i="15"/>
  <c r="C746" i="15"/>
  <c r="D746" i="15"/>
  <c r="E746" i="15"/>
  <c r="F746" i="15"/>
  <c r="A747" i="15"/>
  <c r="B747" i="15"/>
  <c r="C747" i="15"/>
  <c r="D747" i="15"/>
  <c r="E747" i="15"/>
  <c r="F747" i="15"/>
  <c r="A748" i="15"/>
  <c r="B748" i="15"/>
  <c r="C748" i="15"/>
  <c r="D748" i="15"/>
  <c r="E748" i="15"/>
  <c r="F748" i="15"/>
  <c r="A749" i="15"/>
  <c r="B749" i="15"/>
  <c r="C749" i="15"/>
  <c r="D749" i="15"/>
  <c r="E749" i="15"/>
  <c r="F749" i="15"/>
  <c r="A750" i="15"/>
  <c r="B750" i="15"/>
  <c r="C750" i="15"/>
  <c r="D750" i="15"/>
  <c r="E750" i="15"/>
  <c r="F750" i="15"/>
  <c r="A751" i="15"/>
  <c r="B751" i="15"/>
  <c r="C751" i="15"/>
  <c r="D751" i="15"/>
  <c r="E751" i="15"/>
  <c r="F751" i="15"/>
  <c r="A752" i="15"/>
  <c r="B752" i="15"/>
  <c r="C752" i="15"/>
  <c r="D752" i="15"/>
  <c r="E752" i="15"/>
  <c r="F752" i="15"/>
  <c r="A753" i="15"/>
  <c r="B753" i="15"/>
  <c r="C753" i="15"/>
  <c r="D753" i="15"/>
  <c r="E753" i="15"/>
  <c r="F753" i="15"/>
  <c r="A754" i="15"/>
  <c r="B754" i="15"/>
  <c r="C754" i="15"/>
  <c r="D754" i="15"/>
  <c r="E754" i="15"/>
  <c r="F754" i="15"/>
  <c r="A755" i="15"/>
  <c r="B755" i="15"/>
  <c r="C755" i="15"/>
  <c r="D755" i="15"/>
  <c r="E755" i="15"/>
  <c r="F755" i="15"/>
  <c r="A756" i="15"/>
  <c r="B756" i="15"/>
  <c r="C756" i="15"/>
  <c r="D756" i="15"/>
  <c r="E756" i="15"/>
  <c r="F756" i="15"/>
  <c r="A757" i="15"/>
  <c r="B757" i="15"/>
  <c r="C757" i="15"/>
  <c r="D757" i="15"/>
  <c r="E757" i="15"/>
  <c r="F757" i="15"/>
  <c r="A758" i="15"/>
  <c r="B758" i="15"/>
  <c r="C758" i="15"/>
  <c r="D758" i="15"/>
  <c r="E758" i="15"/>
  <c r="F758" i="15"/>
  <c r="A759" i="15"/>
  <c r="B759" i="15"/>
  <c r="C759" i="15"/>
  <c r="D759" i="15"/>
  <c r="E759" i="15"/>
  <c r="F759" i="15"/>
  <c r="A760" i="15"/>
  <c r="B760" i="15"/>
  <c r="C760" i="15"/>
  <c r="D760" i="15"/>
  <c r="E760" i="15"/>
  <c r="F760" i="15"/>
  <c r="A761" i="15"/>
  <c r="B761" i="15"/>
  <c r="C761" i="15"/>
  <c r="D761" i="15"/>
  <c r="E761" i="15"/>
  <c r="F761" i="15"/>
  <c r="A762" i="15"/>
  <c r="B762" i="15"/>
  <c r="C762" i="15"/>
  <c r="D762" i="15"/>
  <c r="E762" i="15"/>
  <c r="F762" i="15"/>
  <c r="A763" i="15"/>
  <c r="B763" i="15"/>
  <c r="C763" i="15"/>
  <c r="D763" i="15"/>
  <c r="E763" i="15"/>
  <c r="F763" i="15"/>
  <c r="A764" i="15"/>
  <c r="B764" i="15"/>
  <c r="C764" i="15"/>
  <c r="D764" i="15"/>
  <c r="E764" i="15"/>
  <c r="F764" i="15"/>
  <c r="A765" i="15"/>
  <c r="B765" i="15"/>
  <c r="C765" i="15"/>
  <c r="D765" i="15"/>
  <c r="E765" i="15"/>
  <c r="F765" i="15"/>
  <c r="A766" i="15"/>
  <c r="B766" i="15"/>
  <c r="C766" i="15"/>
  <c r="D766" i="15"/>
  <c r="E766" i="15"/>
  <c r="F766" i="15"/>
  <c r="A767" i="15"/>
  <c r="B767" i="15"/>
  <c r="C767" i="15"/>
  <c r="D767" i="15"/>
  <c r="E767" i="15"/>
  <c r="F767" i="15"/>
  <c r="A768" i="15"/>
  <c r="B768" i="15"/>
  <c r="C768" i="15"/>
  <c r="D768" i="15"/>
  <c r="E768" i="15"/>
  <c r="F768" i="15"/>
  <c r="A769" i="15"/>
  <c r="B769" i="15"/>
  <c r="C769" i="15"/>
  <c r="D769" i="15"/>
  <c r="E769" i="15"/>
  <c r="F769" i="15"/>
  <c r="A770" i="15"/>
  <c r="B770" i="15"/>
  <c r="C770" i="15"/>
  <c r="D770" i="15"/>
  <c r="E770" i="15"/>
  <c r="F770" i="15"/>
  <c r="A771" i="15"/>
  <c r="B771" i="15"/>
  <c r="C771" i="15"/>
  <c r="D771" i="15"/>
  <c r="E771" i="15"/>
  <c r="F771" i="15"/>
  <c r="A772" i="15"/>
  <c r="B772" i="15"/>
  <c r="C772" i="15"/>
  <c r="D772" i="15"/>
  <c r="E772" i="15"/>
  <c r="F772" i="15"/>
  <c r="A773" i="15"/>
  <c r="B773" i="15"/>
  <c r="C773" i="15"/>
  <c r="D773" i="15"/>
  <c r="E773" i="15"/>
  <c r="F773" i="15"/>
  <c r="A774" i="15"/>
  <c r="B774" i="15"/>
  <c r="C774" i="15"/>
  <c r="D774" i="15"/>
  <c r="E774" i="15"/>
  <c r="F774" i="15"/>
  <c r="A775" i="15"/>
  <c r="B775" i="15"/>
  <c r="C775" i="15"/>
  <c r="D775" i="15"/>
  <c r="E775" i="15"/>
  <c r="F775" i="15"/>
  <c r="A776" i="15"/>
  <c r="B776" i="15"/>
  <c r="C776" i="15"/>
  <c r="D776" i="15"/>
  <c r="E776" i="15"/>
  <c r="F776" i="15"/>
  <c r="A777" i="15"/>
  <c r="B777" i="15"/>
  <c r="C777" i="15"/>
  <c r="D777" i="15"/>
  <c r="E777" i="15"/>
  <c r="F777" i="15"/>
  <c r="A778" i="15"/>
  <c r="B778" i="15"/>
  <c r="C778" i="15"/>
  <c r="D778" i="15"/>
  <c r="E778" i="15"/>
  <c r="F778" i="15"/>
  <c r="A779" i="15"/>
  <c r="B779" i="15"/>
  <c r="C779" i="15"/>
  <c r="D779" i="15"/>
  <c r="E779" i="15"/>
  <c r="F779" i="15"/>
  <c r="A780" i="15"/>
  <c r="B780" i="15"/>
  <c r="C780" i="15"/>
  <c r="D780" i="15"/>
  <c r="E780" i="15"/>
  <c r="F780" i="15"/>
  <c r="A781" i="15"/>
  <c r="B781" i="15"/>
  <c r="C781" i="15"/>
  <c r="D781" i="15"/>
  <c r="E781" i="15"/>
  <c r="F781" i="15"/>
  <c r="A782" i="15"/>
  <c r="B782" i="15"/>
  <c r="C782" i="15"/>
  <c r="D782" i="15"/>
  <c r="E782" i="15"/>
  <c r="F782" i="15"/>
  <c r="A783" i="15"/>
  <c r="B783" i="15"/>
  <c r="C783" i="15"/>
  <c r="D783" i="15"/>
  <c r="E783" i="15"/>
  <c r="F783" i="15"/>
  <c r="A784" i="15"/>
  <c r="B784" i="15"/>
  <c r="C784" i="15"/>
  <c r="D784" i="15"/>
  <c r="E784" i="15"/>
  <c r="F784" i="15"/>
  <c r="A785" i="15"/>
  <c r="B785" i="15"/>
  <c r="C785" i="15"/>
  <c r="D785" i="15"/>
  <c r="E785" i="15"/>
  <c r="F785" i="15"/>
  <c r="A786" i="15"/>
  <c r="B786" i="15"/>
  <c r="C786" i="15"/>
  <c r="D786" i="15"/>
  <c r="E786" i="15"/>
  <c r="F786" i="15"/>
  <c r="A787" i="15"/>
  <c r="B787" i="15"/>
  <c r="C787" i="15"/>
  <c r="D787" i="15"/>
  <c r="E787" i="15"/>
  <c r="F787" i="15"/>
  <c r="A788" i="15"/>
  <c r="B788" i="15"/>
  <c r="C788" i="15"/>
  <c r="D788" i="15"/>
  <c r="E788" i="15"/>
  <c r="F788" i="15"/>
  <c r="A789" i="15"/>
  <c r="B789" i="15"/>
  <c r="C789" i="15"/>
  <c r="D789" i="15"/>
  <c r="E789" i="15"/>
  <c r="F789" i="15"/>
  <c r="A790" i="15"/>
  <c r="B790" i="15"/>
  <c r="C790" i="15"/>
  <c r="D790" i="15"/>
  <c r="E790" i="15"/>
  <c r="F790" i="15"/>
  <c r="A791" i="15"/>
  <c r="B791" i="15"/>
  <c r="C791" i="15"/>
  <c r="D791" i="15"/>
  <c r="E791" i="15"/>
  <c r="F791" i="15"/>
  <c r="A792" i="15"/>
  <c r="B792" i="15"/>
  <c r="C792" i="15"/>
  <c r="D792" i="15"/>
  <c r="E792" i="15"/>
  <c r="F792" i="15"/>
  <c r="A793" i="15"/>
  <c r="B793" i="15"/>
  <c r="C793" i="15"/>
  <c r="D793" i="15"/>
  <c r="E793" i="15"/>
  <c r="F793" i="15"/>
  <c r="A794" i="15"/>
  <c r="B794" i="15"/>
  <c r="C794" i="15"/>
  <c r="D794" i="15"/>
  <c r="E794" i="15"/>
  <c r="F794" i="15"/>
  <c r="A795" i="15"/>
  <c r="B795" i="15"/>
  <c r="C795" i="15"/>
  <c r="D795" i="15"/>
  <c r="E795" i="15"/>
  <c r="F795" i="15"/>
  <c r="A796" i="15"/>
  <c r="B796" i="15"/>
  <c r="C796" i="15"/>
  <c r="D796" i="15"/>
  <c r="E796" i="15"/>
  <c r="F796" i="15"/>
  <c r="A797" i="15"/>
  <c r="B797" i="15"/>
  <c r="C797" i="15"/>
  <c r="D797" i="15"/>
  <c r="E797" i="15"/>
  <c r="F797" i="15"/>
  <c r="A798" i="15"/>
  <c r="B798" i="15"/>
  <c r="C798" i="15"/>
  <c r="D798" i="15"/>
  <c r="E798" i="15"/>
  <c r="F798" i="15"/>
  <c r="A799" i="15"/>
  <c r="B799" i="15"/>
  <c r="C799" i="15"/>
  <c r="D799" i="15"/>
  <c r="E799" i="15"/>
  <c r="F799" i="15"/>
  <c r="A800" i="15"/>
  <c r="B800" i="15"/>
  <c r="C800" i="15"/>
  <c r="D800" i="15"/>
  <c r="E800" i="15"/>
  <c r="F800" i="15"/>
  <c r="A801" i="15"/>
  <c r="B801" i="15"/>
  <c r="C801" i="15"/>
  <c r="D801" i="15"/>
  <c r="E801" i="15"/>
  <c r="F801" i="15"/>
  <c r="A802" i="15"/>
  <c r="B802" i="15"/>
  <c r="C802" i="15"/>
  <c r="D802" i="15"/>
  <c r="E802" i="15"/>
  <c r="F802" i="15"/>
  <c r="A803" i="15"/>
  <c r="B803" i="15"/>
  <c r="C803" i="15"/>
  <c r="D803" i="15"/>
  <c r="E803" i="15"/>
  <c r="F803" i="15"/>
  <c r="A804" i="15"/>
  <c r="B804" i="15"/>
  <c r="C804" i="15"/>
  <c r="D804" i="15"/>
  <c r="E804" i="15"/>
  <c r="F804" i="15"/>
  <c r="A805" i="15"/>
  <c r="B805" i="15"/>
  <c r="C805" i="15"/>
  <c r="D805" i="15"/>
  <c r="E805" i="15"/>
  <c r="F805" i="15"/>
  <c r="A806" i="15"/>
  <c r="B806" i="15"/>
  <c r="C806" i="15"/>
  <c r="D806" i="15"/>
  <c r="E806" i="15"/>
  <c r="F806" i="15"/>
  <c r="A807" i="15"/>
  <c r="B807" i="15"/>
  <c r="C807" i="15"/>
  <c r="D807" i="15"/>
  <c r="E807" i="15"/>
  <c r="F807" i="15"/>
  <c r="A808" i="15"/>
  <c r="B808" i="15"/>
  <c r="C808" i="15"/>
  <c r="D808" i="15"/>
  <c r="E808" i="15"/>
  <c r="F808" i="15"/>
  <c r="A809" i="15"/>
  <c r="B809" i="15"/>
  <c r="C809" i="15"/>
  <c r="D809" i="15"/>
  <c r="E809" i="15"/>
  <c r="F809" i="15"/>
  <c r="A810" i="15"/>
  <c r="B810" i="15"/>
  <c r="C810" i="15"/>
  <c r="D810" i="15"/>
  <c r="E810" i="15"/>
  <c r="F810" i="15"/>
  <c r="A811" i="15"/>
  <c r="B811" i="15"/>
  <c r="C811" i="15"/>
  <c r="D811" i="15"/>
  <c r="E811" i="15"/>
  <c r="F811" i="15"/>
  <c r="A812" i="15"/>
  <c r="B812" i="15"/>
  <c r="C812" i="15"/>
  <c r="D812" i="15"/>
  <c r="E812" i="15"/>
  <c r="F812" i="15"/>
  <c r="A813" i="15"/>
  <c r="B813" i="15"/>
  <c r="C813" i="15"/>
  <c r="D813" i="15"/>
  <c r="E813" i="15"/>
  <c r="F813" i="15"/>
  <c r="A814" i="15"/>
  <c r="B814" i="15"/>
  <c r="C814" i="15"/>
  <c r="D814" i="15"/>
  <c r="E814" i="15"/>
  <c r="F814" i="15"/>
  <c r="A815" i="15"/>
  <c r="B815" i="15"/>
  <c r="C815" i="15"/>
  <c r="D815" i="15"/>
  <c r="E815" i="15"/>
  <c r="F815" i="15"/>
  <c r="A816" i="15"/>
  <c r="B816" i="15"/>
  <c r="C816" i="15"/>
  <c r="D816" i="15"/>
  <c r="E816" i="15"/>
  <c r="F816" i="15"/>
  <c r="A817" i="15"/>
  <c r="B817" i="15"/>
  <c r="C817" i="15"/>
  <c r="D817" i="15"/>
  <c r="E817" i="15"/>
  <c r="F817" i="15"/>
  <c r="A818" i="15"/>
  <c r="B818" i="15"/>
  <c r="C818" i="15"/>
  <c r="D818" i="15"/>
  <c r="E818" i="15"/>
  <c r="F818" i="15"/>
  <c r="A819" i="15"/>
  <c r="B819" i="15"/>
  <c r="C819" i="15"/>
  <c r="D819" i="15"/>
  <c r="E819" i="15"/>
  <c r="F819" i="15"/>
  <c r="A820" i="15"/>
  <c r="B820" i="15"/>
  <c r="C820" i="15"/>
  <c r="D820" i="15"/>
  <c r="E820" i="15"/>
  <c r="F820" i="15"/>
  <c r="A821" i="15"/>
  <c r="B821" i="15"/>
  <c r="C821" i="15"/>
  <c r="D821" i="15"/>
  <c r="E821" i="15"/>
  <c r="F821" i="15"/>
  <c r="A822" i="15"/>
  <c r="B822" i="15"/>
  <c r="C822" i="15"/>
  <c r="D822" i="15"/>
  <c r="E822" i="15"/>
  <c r="F822" i="15"/>
  <c r="A823" i="15"/>
  <c r="B823" i="15"/>
  <c r="C823" i="15"/>
  <c r="D823" i="15"/>
  <c r="E823" i="15"/>
  <c r="F823" i="15"/>
  <c r="A824" i="15"/>
  <c r="B824" i="15"/>
  <c r="C824" i="15"/>
  <c r="D824" i="15"/>
  <c r="E824" i="15"/>
  <c r="F824" i="15"/>
  <c r="A825" i="15"/>
  <c r="B825" i="15"/>
  <c r="C825" i="15"/>
  <c r="D825" i="15"/>
  <c r="E825" i="15"/>
  <c r="F825" i="15"/>
  <c r="A826" i="15"/>
  <c r="B826" i="15"/>
  <c r="C826" i="15"/>
  <c r="D826" i="15"/>
  <c r="E826" i="15"/>
  <c r="F826" i="15"/>
  <c r="A827" i="15"/>
  <c r="B827" i="15"/>
  <c r="C827" i="15"/>
  <c r="D827" i="15"/>
  <c r="E827" i="15"/>
  <c r="F827" i="15"/>
  <c r="A828" i="15"/>
  <c r="B828" i="15"/>
  <c r="C828" i="15"/>
  <c r="D828" i="15"/>
  <c r="E828" i="15"/>
  <c r="F828" i="15"/>
  <c r="A829" i="15"/>
  <c r="B829" i="15"/>
  <c r="C829" i="15"/>
  <c r="D829" i="15"/>
  <c r="E829" i="15"/>
  <c r="F829" i="15"/>
  <c r="A830" i="15"/>
  <c r="B830" i="15"/>
  <c r="C830" i="15"/>
  <c r="D830" i="15"/>
  <c r="E830" i="15"/>
  <c r="F830" i="15"/>
  <c r="A831" i="15"/>
  <c r="B831" i="15"/>
  <c r="C831" i="15"/>
  <c r="D831" i="15"/>
  <c r="E831" i="15"/>
  <c r="F831" i="15"/>
  <c r="A832" i="15"/>
  <c r="B832" i="15"/>
  <c r="C832" i="15"/>
  <c r="D832" i="15"/>
  <c r="E832" i="15"/>
  <c r="F832" i="15"/>
  <c r="A833" i="15"/>
  <c r="B833" i="15"/>
  <c r="C833" i="15"/>
  <c r="D833" i="15"/>
  <c r="E833" i="15"/>
  <c r="F833" i="15"/>
  <c r="A834" i="15"/>
  <c r="B834" i="15"/>
  <c r="C834" i="15"/>
  <c r="D834" i="15"/>
  <c r="E834" i="15"/>
  <c r="F834" i="15"/>
  <c r="A835" i="15"/>
  <c r="B835" i="15"/>
  <c r="C835" i="15"/>
  <c r="D835" i="15"/>
  <c r="E835" i="15"/>
  <c r="F835" i="15"/>
  <c r="A836" i="15"/>
  <c r="B836" i="15"/>
  <c r="C836" i="15"/>
  <c r="D836" i="15"/>
  <c r="E836" i="15"/>
  <c r="F836" i="15"/>
  <c r="A837" i="15"/>
  <c r="B837" i="15"/>
  <c r="C837" i="15"/>
  <c r="D837" i="15"/>
  <c r="E837" i="15"/>
  <c r="F837" i="15"/>
  <c r="A838" i="15"/>
  <c r="B838" i="15"/>
  <c r="C838" i="15"/>
  <c r="D838" i="15"/>
  <c r="E838" i="15"/>
  <c r="F838" i="15"/>
  <c r="A839" i="15"/>
  <c r="B839" i="15"/>
  <c r="C839" i="15"/>
  <c r="D839" i="15"/>
  <c r="E839" i="15"/>
  <c r="F839" i="15"/>
  <c r="A840" i="15"/>
  <c r="B840" i="15"/>
  <c r="C840" i="15"/>
  <c r="D840" i="15"/>
  <c r="E840" i="15"/>
  <c r="F840" i="15"/>
  <c r="A841" i="15"/>
  <c r="B841" i="15"/>
  <c r="C841" i="15"/>
  <c r="D841" i="15"/>
  <c r="E841" i="15"/>
  <c r="F841" i="15"/>
  <c r="A842" i="15"/>
  <c r="B842" i="15"/>
  <c r="C842" i="15"/>
  <c r="D842" i="15"/>
  <c r="E842" i="15"/>
  <c r="F842" i="15"/>
  <c r="A843" i="15"/>
  <c r="B843" i="15"/>
  <c r="C843" i="15"/>
  <c r="D843" i="15"/>
  <c r="E843" i="15"/>
  <c r="F843" i="15"/>
  <c r="A844" i="15"/>
  <c r="B844" i="15"/>
  <c r="C844" i="15"/>
  <c r="D844" i="15"/>
  <c r="E844" i="15"/>
  <c r="F844" i="15"/>
  <c r="A845" i="15"/>
  <c r="B845" i="15"/>
  <c r="C845" i="15"/>
  <c r="D845" i="15"/>
  <c r="E845" i="15"/>
  <c r="F845" i="15"/>
  <c r="A846" i="15"/>
  <c r="B846" i="15"/>
  <c r="C846" i="15"/>
  <c r="D846" i="15"/>
  <c r="E846" i="15"/>
  <c r="F846" i="15"/>
  <c r="A847" i="15"/>
  <c r="B847" i="15"/>
  <c r="C847" i="15"/>
  <c r="D847" i="15"/>
  <c r="E847" i="15"/>
  <c r="F847" i="15"/>
  <c r="A848" i="15"/>
  <c r="B848" i="15"/>
  <c r="C848" i="15"/>
  <c r="D848" i="15"/>
  <c r="E848" i="15"/>
  <c r="F848" i="15"/>
  <c r="A849" i="15"/>
  <c r="B849" i="15"/>
  <c r="C849" i="15"/>
  <c r="D849" i="15"/>
  <c r="E849" i="15"/>
  <c r="F849" i="15"/>
  <c r="A850" i="15"/>
  <c r="B850" i="15"/>
  <c r="C850" i="15"/>
  <c r="D850" i="15"/>
  <c r="E850" i="15"/>
  <c r="F850" i="15"/>
  <c r="A851" i="15"/>
  <c r="B851" i="15"/>
  <c r="C851" i="15"/>
  <c r="D851" i="15"/>
  <c r="E851" i="15"/>
  <c r="F851" i="15"/>
  <c r="A852" i="15"/>
  <c r="B852" i="15"/>
  <c r="C852" i="15"/>
  <c r="D852" i="15"/>
  <c r="E852" i="15"/>
  <c r="F852" i="15"/>
  <c r="A853" i="15"/>
  <c r="B853" i="15"/>
  <c r="C853" i="15"/>
  <c r="D853" i="15"/>
  <c r="E853" i="15"/>
  <c r="F853" i="15"/>
  <c r="A854" i="15"/>
  <c r="B854" i="15"/>
  <c r="C854" i="15"/>
  <c r="D854" i="15"/>
  <c r="E854" i="15"/>
  <c r="F854" i="15"/>
  <c r="A855" i="15"/>
  <c r="B855" i="15"/>
  <c r="C855" i="15"/>
  <c r="D855" i="15"/>
  <c r="E855" i="15"/>
  <c r="F855" i="15"/>
  <c r="A856" i="15"/>
  <c r="B856" i="15"/>
  <c r="C856" i="15"/>
  <c r="D856" i="15"/>
  <c r="E856" i="15"/>
  <c r="F856" i="15"/>
  <c r="A857" i="15"/>
  <c r="B857" i="15"/>
  <c r="C857" i="15"/>
  <c r="D857" i="15"/>
  <c r="E857" i="15"/>
  <c r="F857" i="15"/>
  <c r="A858" i="15"/>
  <c r="B858" i="15"/>
  <c r="C858" i="15"/>
  <c r="D858" i="15"/>
  <c r="E858" i="15"/>
  <c r="F858" i="15"/>
  <c r="A859" i="15"/>
  <c r="B859" i="15"/>
  <c r="C859" i="15"/>
  <c r="D859" i="15"/>
  <c r="E859" i="15"/>
  <c r="F859" i="15"/>
  <c r="A860" i="15"/>
  <c r="B860" i="15"/>
  <c r="C860" i="15"/>
  <c r="D860" i="15"/>
  <c r="E860" i="15"/>
  <c r="F860" i="15"/>
  <c r="A861" i="15"/>
  <c r="B861" i="15"/>
  <c r="C861" i="15"/>
  <c r="D861" i="15"/>
  <c r="E861" i="15"/>
  <c r="F861" i="15"/>
  <c r="A862" i="15"/>
  <c r="B862" i="15"/>
  <c r="C862" i="15"/>
  <c r="D862" i="15"/>
  <c r="E862" i="15"/>
  <c r="F862" i="15"/>
  <c r="A863" i="15"/>
  <c r="B863" i="15"/>
  <c r="C863" i="15"/>
  <c r="D863" i="15"/>
  <c r="E863" i="15"/>
  <c r="F863" i="15"/>
  <c r="A864" i="15"/>
  <c r="B864" i="15"/>
  <c r="C864" i="15"/>
  <c r="D864" i="15"/>
  <c r="E864" i="15"/>
  <c r="F864" i="15"/>
  <c r="A865" i="15"/>
  <c r="B865" i="15"/>
  <c r="C865" i="15"/>
  <c r="D865" i="15"/>
  <c r="E865" i="15"/>
  <c r="F865" i="15"/>
  <c r="A866" i="15"/>
  <c r="B866" i="15"/>
  <c r="C866" i="15"/>
  <c r="D866" i="15"/>
  <c r="E866" i="15"/>
  <c r="F866" i="15"/>
  <c r="A867" i="15"/>
  <c r="B867" i="15"/>
  <c r="C867" i="15"/>
  <c r="D867" i="15"/>
  <c r="E867" i="15"/>
  <c r="F867" i="15"/>
  <c r="A868" i="15"/>
  <c r="B868" i="15"/>
  <c r="C868" i="15"/>
  <c r="D868" i="15"/>
  <c r="E868" i="15"/>
  <c r="F868" i="15"/>
  <c r="A869" i="15"/>
  <c r="B869" i="15"/>
  <c r="C869" i="15"/>
  <c r="D869" i="15"/>
  <c r="E869" i="15"/>
  <c r="F869" i="15"/>
  <c r="A870" i="15"/>
  <c r="B870" i="15"/>
  <c r="C870" i="15"/>
  <c r="D870" i="15"/>
  <c r="E870" i="15"/>
  <c r="F870" i="15"/>
  <c r="A871" i="15"/>
  <c r="B871" i="15"/>
  <c r="C871" i="15"/>
  <c r="D871" i="15"/>
  <c r="E871" i="15"/>
  <c r="F871" i="15"/>
  <c r="A872" i="15"/>
  <c r="B872" i="15"/>
  <c r="C872" i="15"/>
  <c r="D872" i="15"/>
  <c r="E872" i="15"/>
  <c r="F872" i="15"/>
  <c r="A873" i="15"/>
  <c r="B873" i="15"/>
  <c r="C873" i="15"/>
  <c r="D873" i="15"/>
  <c r="E873" i="15"/>
  <c r="F873" i="15"/>
  <c r="A874" i="15"/>
  <c r="B874" i="15"/>
  <c r="C874" i="15"/>
  <c r="D874" i="15"/>
  <c r="E874" i="15"/>
  <c r="F874" i="15"/>
  <c r="A875" i="15"/>
  <c r="B875" i="15"/>
  <c r="C875" i="15"/>
  <c r="D875" i="15"/>
  <c r="E875" i="15"/>
  <c r="F875" i="15"/>
  <c r="A876" i="15"/>
  <c r="B876" i="15"/>
  <c r="C876" i="15"/>
  <c r="D876" i="15"/>
  <c r="E876" i="15"/>
  <c r="F876" i="15"/>
  <c r="A877" i="15"/>
  <c r="B877" i="15"/>
  <c r="C877" i="15"/>
  <c r="D877" i="15"/>
  <c r="E877" i="15"/>
  <c r="F877" i="15"/>
  <c r="A878" i="15"/>
  <c r="B878" i="15"/>
  <c r="C878" i="15"/>
  <c r="D878" i="15"/>
  <c r="E878" i="15"/>
  <c r="F878" i="15"/>
  <c r="A879" i="15"/>
  <c r="B879" i="15"/>
  <c r="C879" i="15"/>
  <c r="D879" i="15"/>
  <c r="E879" i="15"/>
  <c r="F879" i="15"/>
  <c r="A880" i="15"/>
  <c r="B880" i="15"/>
  <c r="C880" i="15"/>
  <c r="D880" i="15"/>
  <c r="E880" i="15"/>
  <c r="F880" i="15"/>
  <c r="A881" i="15"/>
  <c r="B881" i="15"/>
  <c r="C881" i="15"/>
  <c r="D881" i="15"/>
  <c r="E881" i="15"/>
  <c r="F881" i="15"/>
  <c r="A882" i="15"/>
  <c r="B882" i="15"/>
  <c r="C882" i="15"/>
  <c r="D882" i="15"/>
  <c r="E882" i="15"/>
  <c r="F882" i="15"/>
  <c r="A883" i="15"/>
  <c r="B883" i="15"/>
  <c r="C883" i="15"/>
  <c r="D883" i="15"/>
  <c r="E883" i="15"/>
  <c r="F883" i="15"/>
  <c r="A884" i="15"/>
  <c r="B884" i="15"/>
  <c r="C884" i="15"/>
  <c r="D884" i="15"/>
  <c r="E884" i="15"/>
  <c r="F884" i="15"/>
  <c r="A885" i="15"/>
  <c r="B885" i="15"/>
  <c r="C885" i="15"/>
  <c r="D885" i="15"/>
  <c r="E885" i="15"/>
  <c r="F885" i="15"/>
  <c r="A886" i="15"/>
  <c r="B886" i="15"/>
  <c r="C886" i="15"/>
  <c r="D886" i="15"/>
  <c r="E886" i="15"/>
  <c r="F886" i="15"/>
  <c r="A887" i="15"/>
  <c r="B887" i="15"/>
  <c r="C887" i="15"/>
  <c r="D887" i="15"/>
  <c r="E887" i="15"/>
  <c r="F887" i="15"/>
  <c r="A888" i="15"/>
  <c r="B888" i="15"/>
  <c r="C888" i="15"/>
  <c r="D888" i="15"/>
  <c r="E888" i="15"/>
  <c r="F888" i="15"/>
  <c r="A889" i="15"/>
  <c r="B889" i="15"/>
  <c r="C889" i="15"/>
  <c r="D889" i="15"/>
  <c r="E889" i="15"/>
  <c r="F889" i="15"/>
  <c r="A890" i="15"/>
  <c r="B890" i="15"/>
  <c r="C890" i="15"/>
  <c r="D890" i="15"/>
  <c r="E890" i="15"/>
  <c r="F890" i="15"/>
  <c r="A891" i="15"/>
  <c r="B891" i="15"/>
  <c r="C891" i="15"/>
  <c r="D891" i="15"/>
  <c r="E891" i="15"/>
  <c r="F891" i="15"/>
  <c r="A892" i="15"/>
  <c r="B892" i="15"/>
  <c r="C892" i="15"/>
  <c r="D892" i="15"/>
  <c r="E892" i="15"/>
  <c r="F892" i="15"/>
  <c r="A893" i="15"/>
  <c r="B893" i="15"/>
  <c r="C893" i="15"/>
  <c r="D893" i="15"/>
  <c r="E893" i="15"/>
  <c r="F893" i="15"/>
  <c r="A894" i="15"/>
  <c r="B894" i="15"/>
  <c r="C894" i="15"/>
  <c r="D894" i="15"/>
  <c r="E894" i="15"/>
  <c r="F894" i="15"/>
  <c r="A895" i="15"/>
  <c r="B895" i="15"/>
  <c r="C895" i="15"/>
  <c r="D895" i="15"/>
  <c r="E895" i="15"/>
  <c r="F895" i="15"/>
  <c r="A896" i="15"/>
  <c r="B896" i="15"/>
  <c r="C896" i="15"/>
  <c r="D896" i="15"/>
  <c r="E896" i="15"/>
  <c r="F896" i="15"/>
  <c r="A897" i="15"/>
  <c r="B897" i="15"/>
  <c r="C897" i="15"/>
  <c r="D897" i="15"/>
  <c r="E897" i="15"/>
  <c r="F897" i="15"/>
  <c r="A898" i="15"/>
  <c r="B898" i="15"/>
  <c r="C898" i="15"/>
  <c r="D898" i="15"/>
  <c r="E898" i="15"/>
  <c r="F898" i="15"/>
  <c r="A899" i="15"/>
  <c r="B899" i="15"/>
  <c r="C899" i="15"/>
  <c r="D899" i="15"/>
  <c r="E899" i="15"/>
  <c r="F899" i="15"/>
  <c r="A900" i="15"/>
  <c r="B900" i="15"/>
  <c r="C900" i="15"/>
  <c r="D900" i="15"/>
  <c r="E900" i="15"/>
  <c r="F900" i="15"/>
  <c r="A901" i="15"/>
  <c r="B901" i="15"/>
  <c r="C901" i="15"/>
  <c r="D901" i="15"/>
  <c r="E901" i="15"/>
  <c r="F901" i="15"/>
  <c r="A902" i="15"/>
  <c r="B902" i="15"/>
  <c r="C902" i="15"/>
  <c r="D902" i="15"/>
  <c r="E902" i="15"/>
  <c r="F902" i="15"/>
  <c r="A903" i="15"/>
  <c r="B903" i="15"/>
  <c r="C903" i="15"/>
  <c r="D903" i="15"/>
  <c r="E903" i="15"/>
  <c r="F903" i="15"/>
  <c r="A904" i="15"/>
  <c r="B904" i="15"/>
  <c r="C904" i="15"/>
  <c r="D904" i="15"/>
  <c r="E904" i="15"/>
  <c r="F904" i="15"/>
  <c r="A905" i="15"/>
  <c r="B905" i="15"/>
  <c r="C905" i="15"/>
  <c r="D905" i="15"/>
  <c r="E905" i="15"/>
  <c r="F905" i="15"/>
  <c r="A906" i="15"/>
  <c r="B906" i="15"/>
  <c r="C906" i="15"/>
  <c r="D906" i="15"/>
  <c r="E906" i="15"/>
  <c r="F906" i="15"/>
  <c r="A907" i="15"/>
  <c r="B907" i="15"/>
  <c r="C907" i="15"/>
  <c r="D907" i="15"/>
  <c r="E907" i="15"/>
  <c r="F907" i="15"/>
  <c r="A908" i="15"/>
  <c r="B908" i="15"/>
  <c r="C908" i="15"/>
  <c r="D908" i="15"/>
  <c r="E908" i="15"/>
  <c r="F908" i="15"/>
  <c r="A909" i="15"/>
  <c r="B909" i="15"/>
  <c r="C909" i="15"/>
  <c r="D909" i="15"/>
  <c r="E909" i="15"/>
  <c r="F909" i="15"/>
  <c r="A910" i="15"/>
  <c r="B910" i="15"/>
  <c r="C910" i="15"/>
  <c r="D910" i="15"/>
  <c r="E910" i="15"/>
  <c r="F910" i="15"/>
  <c r="A911" i="15"/>
  <c r="B911" i="15"/>
  <c r="C911" i="15"/>
  <c r="D911" i="15"/>
  <c r="E911" i="15"/>
  <c r="F911" i="15"/>
  <c r="A912" i="15"/>
  <c r="B912" i="15"/>
  <c r="C912" i="15"/>
  <c r="D912" i="15"/>
  <c r="E912" i="15"/>
  <c r="F912" i="15"/>
  <c r="A913" i="15"/>
  <c r="B913" i="15"/>
  <c r="C913" i="15"/>
  <c r="D913" i="15"/>
  <c r="E913" i="15"/>
  <c r="F913" i="15"/>
  <c r="A914" i="15"/>
  <c r="B914" i="15"/>
  <c r="C914" i="15"/>
  <c r="D914" i="15"/>
  <c r="E914" i="15"/>
  <c r="F914" i="15"/>
  <c r="A915" i="15"/>
  <c r="B915" i="15"/>
  <c r="C915" i="15"/>
  <c r="D915" i="15"/>
  <c r="E915" i="15"/>
  <c r="F915" i="15"/>
  <c r="A916" i="15"/>
  <c r="B916" i="15"/>
  <c r="C916" i="15"/>
  <c r="D916" i="15"/>
  <c r="E916" i="15"/>
  <c r="F916" i="15"/>
  <c r="A917" i="15"/>
  <c r="B917" i="15"/>
  <c r="C917" i="15"/>
  <c r="D917" i="15"/>
  <c r="E917" i="15"/>
  <c r="F917" i="15"/>
  <c r="A918" i="15"/>
  <c r="B918" i="15"/>
  <c r="C918" i="15"/>
  <c r="D918" i="15"/>
  <c r="E918" i="15"/>
  <c r="F918" i="15"/>
  <c r="A919" i="15"/>
  <c r="B919" i="15"/>
  <c r="C919" i="15"/>
  <c r="D919" i="15"/>
  <c r="E919" i="15"/>
  <c r="F919" i="15"/>
  <c r="A920" i="15"/>
  <c r="B920" i="15"/>
  <c r="C920" i="15"/>
  <c r="D920" i="15"/>
  <c r="E920" i="15"/>
  <c r="F920" i="15"/>
  <c r="A921" i="15"/>
  <c r="B921" i="15"/>
  <c r="C921" i="15"/>
  <c r="D921" i="15"/>
  <c r="E921" i="15"/>
  <c r="F921" i="15"/>
  <c r="A922" i="15"/>
  <c r="B922" i="15"/>
  <c r="C922" i="15"/>
  <c r="D922" i="15"/>
  <c r="E922" i="15"/>
  <c r="F922" i="15"/>
  <c r="A923" i="15"/>
  <c r="B923" i="15"/>
  <c r="C923" i="15"/>
  <c r="D923" i="15"/>
  <c r="E923" i="15"/>
  <c r="F923" i="15"/>
  <c r="A924" i="15"/>
  <c r="B924" i="15"/>
  <c r="C924" i="15"/>
  <c r="D924" i="15"/>
  <c r="E924" i="15"/>
  <c r="F924" i="15"/>
  <c r="A925" i="15"/>
  <c r="B925" i="15"/>
  <c r="C925" i="15"/>
  <c r="D925" i="15"/>
  <c r="E925" i="15"/>
  <c r="F925" i="15"/>
  <c r="A926" i="15"/>
  <c r="B926" i="15"/>
  <c r="C926" i="15"/>
  <c r="D926" i="15"/>
  <c r="E926" i="15"/>
  <c r="F926" i="15"/>
  <c r="A927" i="15"/>
  <c r="B927" i="15"/>
  <c r="C927" i="15"/>
  <c r="D927" i="15"/>
  <c r="E927" i="15"/>
  <c r="F927" i="15"/>
  <c r="A928" i="15"/>
  <c r="B928" i="15"/>
  <c r="C928" i="15"/>
  <c r="D928" i="15"/>
  <c r="E928" i="15"/>
  <c r="F928" i="15"/>
  <c r="A929" i="15"/>
  <c r="B929" i="15"/>
  <c r="C929" i="15"/>
  <c r="D929" i="15"/>
  <c r="E929" i="15"/>
  <c r="F929" i="15"/>
  <c r="A930" i="15"/>
  <c r="B930" i="15"/>
  <c r="C930" i="15"/>
  <c r="D930" i="15"/>
  <c r="E930" i="15"/>
  <c r="F930" i="15"/>
  <c r="A931" i="15"/>
  <c r="B931" i="15"/>
  <c r="C931" i="15"/>
  <c r="D931" i="15"/>
  <c r="E931" i="15"/>
  <c r="F931" i="15"/>
  <c r="A932" i="15"/>
  <c r="B932" i="15"/>
  <c r="C932" i="15"/>
  <c r="D932" i="15"/>
  <c r="E932" i="15"/>
  <c r="F932" i="15"/>
  <c r="A933" i="15"/>
  <c r="B933" i="15"/>
  <c r="C933" i="15"/>
  <c r="D933" i="15"/>
  <c r="E933" i="15"/>
  <c r="F933" i="15"/>
  <c r="A934" i="15"/>
  <c r="B934" i="15"/>
  <c r="C934" i="15"/>
  <c r="D934" i="15"/>
  <c r="E934" i="15"/>
  <c r="F934" i="15"/>
  <c r="A935" i="15"/>
  <c r="B935" i="15"/>
  <c r="C935" i="15"/>
  <c r="D935" i="15"/>
  <c r="E935" i="15"/>
  <c r="F935" i="15"/>
  <c r="A936" i="15"/>
  <c r="B936" i="15"/>
  <c r="C936" i="15"/>
  <c r="D936" i="15"/>
  <c r="E936" i="15"/>
  <c r="F936" i="15"/>
  <c r="A937" i="15"/>
  <c r="B937" i="15"/>
  <c r="C937" i="15"/>
  <c r="D937" i="15"/>
  <c r="E937" i="15"/>
  <c r="F937" i="15"/>
  <c r="A938" i="15"/>
  <c r="B938" i="15"/>
  <c r="C938" i="15"/>
  <c r="D938" i="15"/>
  <c r="E938" i="15"/>
  <c r="F938" i="15"/>
  <c r="A939" i="15"/>
  <c r="B939" i="15"/>
  <c r="C939" i="15"/>
  <c r="D939" i="15"/>
  <c r="E939" i="15"/>
  <c r="F939" i="15"/>
  <c r="A940" i="15"/>
  <c r="B940" i="15"/>
  <c r="C940" i="15"/>
  <c r="D940" i="15"/>
  <c r="E940" i="15"/>
  <c r="F940" i="15"/>
  <c r="A941" i="15"/>
  <c r="B941" i="15"/>
  <c r="C941" i="15"/>
  <c r="D941" i="15"/>
  <c r="E941" i="15"/>
  <c r="F941" i="15"/>
  <c r="A942" i="15"/>
  <c r="B942" i="15"/>
  <c r="C942" i="15"/>
  <c r="D942" i="15"/>
  <c r="E942" i="15"/>
  <c r="F942" i="15"/>
  <c r="A943" i="15"/>
  <c r="B943" i="15"/>
  <c r="C943" i="15"/>
  <c r="D943" i="15"/>
  <c r="E943" i="15"/>
  <c r="F943" i="15"/>
  <c r="A944" i="15"/>
  <c r="B944" i="15"/>
  <c r="C944" i="15"/>
  <c r="D944" i="15"/>
  <c r="E944" i="15"/>
  <c r="F944" i="15"/>
  <c r="A945" i="15"/>
  <c r="B945" i="15"/>
  <c r="C945" i="15"/>
  <c r="D945" i="15"/>
  <c r="E945" i="15"/>
  <c r="F945" i="15"/>
  <c r="A946" i="15"/>
  <c r="B946" i="15"/>
  <c r="C946" i="15"/>
  <c r="D946" i="15"/>
  <c r="E946" i="15"/>
  <c r="F946" i="15"/>
  <c r="A947" i="15"/>
  <c r="B947" i="15"/>
  <c r="C947" i="15"/>
  <c r="D947" i="15"/>
  <c r="E947" i="15"/>
  <c r="F947" i="15"/>
  <c r="A948" i="15"/>
  <c r="B948" i="15"/>
  <c r="C948" i="15"/>
  <c r="D948" i="15"/>
  <c r="E948" i="15"/>
  <c r="F948" i="15"/>
  <c r="A949" i="15"/>
  <c r="B949" i="15"/>
  <c r="C949" i="15"/>
  <c r="D949" i="15"/>
  <c r="E949" i="15"/>
  <c r="F949" i="15"/>
  <c r="A950" i="15"/>
  <c r="B950" i="15"/>
  <c r="C950" i="15"/>
  <c r="D950" i="15"/>
  <c r="E950" i="15"/>
  <c r="F950" i="15"/>
  <c r="A951" i="15"/>
  <c r="B951" i="15"/>
  <c r="C951" i="15"/>
  <c r="D951" i="15"/>
  <c r="E951" i="15"/>
  <c r="F951" i="15"/>
  <c r="A952" i="15"/>
  <c r="B952" i="15"/>
  <c r="C952" i="15"/>
  <c r="D952" i="15"/>
  <c r="E952" i="15"/>
  <c r="F952" i="15"/>
  <c r="A953" i="15"/>
  <c r="B953" i="15"/>
  <c r="C953" i="15"/>
  <c r="D953" i="15"/>
  <c r="E953" i="15"/>
  <c r="F953" i="15"/>
  <c r="A954" i="15"/>
  <c r="B954" i="15"/>
  <c r="C954" i="15"/>
  <c r="D954" i="15"/>
  <c r="E954" i="15"/>
  <c r="F954" i="15"/>
  <c r="A955" i="15"/>
  <c r="B955" i="15"/>
  <c r="C955" i="15"/>
  <c r="D955" i="15"/>
  <c r="E955" i="15"/>
  <c r="F955" i="15"/>
  <c r="A956" i="15"/>
  <c r="B956" i="15"/>
  <c r="C956" i="15"/>
  <c r="D956" i="15"/>
  <c r="E956" i="15"/>
  <c r="F956" i="15"/>
  <c r="A957" i="15"/>
  <c r="B957" i="15"/>
  <c r="C957" i="15"/>
  <c r="D957" i="15"/>
  <c r="E957" i="15"/>
  <c r="F957" i="15"/>
  <c r="A958" i="15"/>
  <c r="B958" i="15"/>
  <c r="C958" i="15"/>
  <c r="D958" i="15"/>
  <c r="E958" i="15"/>
  <c r="F958" i="15"/>
  <c r="A959" i="15"/>
  <c r="B959" i="15"/>
  <c r="C959" i="15"/>
  <c r="D959" i="15"/>
  <c r="E959" i="15"/>
  <c r="F959" i="15"/>
  <c r="A960" i="15"/>
  <c r="B960" i="15"/>
  <c r="C960" i="15"/>
  <c r="D960" i="15"/>
  <c r="E960" i="15"/>
  <c r="F960" i="15"/>
  <c r="A961" i="15"/>
  <c r="B961" i="15"/>
  <c r="C961" i="15"/>
  <c r="D961" i="15"/>
  <c r="E961" i="15"/>
  <c r="F961" i="15"/>
  <c r="A962" i="15"/>
  <c r="B962" i="15"/>
  <c r="C962" i="15"/>
  <c r="D962" i="15"/>
  <c r="E962" i="15"/>
  <c r="F962" i="15"/>
  <c r="A963" i="15"/>
  <c r="B963" i="15"/>
  <c r="C963" i="15"/>
  <c r="D963" i="15"/>
  <c r="E963" i="15"/>
  <c r="F963" i="15"/>
  <c r="A964" i="15"/>
  <c r="B964" i="15"/>
  <c r="C964" i="15"/>
  <c r="D964" i="15"/>
  <c r="E964" i="15"/>
  <c r="F964" i="15"/>
  <c r="A965" i="15"/>
  <c r="B965" i="15"/>
  <c r="C965" i="15"/>
  <c r="D965" i="15"/>
  <c r="E965" i="15"/>
  <c r="F965" i="15"/>
  <c r="A966" i="15"/>
  <c r="B966" i="15"/>
  <c r="C966" i="15"/>
  <c r="D966" i="15"/>
  <c r="E966" i="15"/>
  <c r="F966" i="15"/>
  <c r="A967" i="15"/>
  <c r="B967" i="15"/>
  <c r="C967" i="15"/>
  <c r="D967" i="15"/>
  <c r="E967" i="15"/>
  <c r="F967" i="15"/>
  <c r="A968" i="15"/>
  <c r="B968" i="15"/>
  <c r="C968" i="15"/>
  <c r="D968" i="15"/>
  <c r="E968" i="15"/>
  <c r="F968" i="15"/>
  <c r="A969" i="15"/>
  <c r="B969" i="15"/>
  <c r="C969" i="15"/>
  <c r="D969" i="15"/>
  <c r="E969" i="15"/>
  <c r="F969" i="15"/>
  <c r="A970" i="15"/>
  <c r="B970" i="15"/>
  <c r="C970" i="15"/>
  <c r="D970" i="15"/>
  <c r="E970" i="15"/>
  <c r="F970" i="15"/>
  <c r="A971" i="15"/>
  <c r="B971" i="15"/>
  <c r="C971" i="15"/>
  <c r="D971" i="15"/>
  <c r="E971" i="15"/>
  <c r="F971" i="15"/>
  <c r="A972" i="15"/>
  <c r="B972" i="15"/>
  <c r="C972" i="15"/>
  <c r="D972" i="15"/>
  <c r="E972" i="15"/>
  <c r="F972" i="15"/>
  <c r="A973" i="15"/>
  <c r="B973" i="15"/>
  <c r="C973" i="15"/>
  <c r="D973" i="15"/>
  <c r="E973" i="15"/>
  <c r="F973" i="15"/>
  <c r="A974" i="15"/>
  <c r="B974" i="15"/>
  <c r="C974" i="15"/>
  <c r="D974" i="15"/>
  <c r="E974" i="15"/>
  <c r="F974" i="15"/>
  <c r="A975" i="15"/>
  <c r="B975" i="15"/>
  <c r="C975" i="15"/>
  <c r="D975" i="15"/>
  <c r="E975" i="15"/>
  <c r="F975" i="15"/>
  <c r="A976" i="15"/>
  <c r="B976" i="15"/>
  <c r="C976" i="15"/>
  <c r="D976" i="15"/>
  <c r="E976" i="15"/>
  <c r="F976" i="15"/>
  <c r="A977" i="15"/>
  <c r="B977" i="15"/>
  <c r="C977" i="15"/>
  <c r="D977" i="15"/>
  <c r="E977" i="15"/>
  <c r="F977" i="15"/>
  <c r="A978" i="15"/>
  <c r="B978" i="15"/>
  <c r="C978" i="15"/>
  <c r="D978" i="15"/>
  <c r="E978" i="15"/>
  <c r="F978" i="15"/>
  <c r="A979" i="15"/>
  <c r="B979" i="15"/>
  <c r="C979" i="15"/>
  <c r="D979" i="15"/>
  <c r="E979" i="15"/>
  <c r="F979" i="15"/>
  <c r="A980" i="15"/>
  <c r="B980" i="15"/>
  <c r="C980" i="15"/>
  <c r="D980" i="15"/>
  <c r="E980" i="15"/>
  <c r="F980" i="15"/>
  <c r="A981" i="15"/>
  <c r="B981" i="15"/>
  <c r="C981" i="15"/>
  <c r="D981" i="15"/>
  <c r="E981" i="15"/>
  <c r="F981" i="15"/>
  <c r="A982" i="15"/>
  <c r="B982" i="15"/>
  <c r="C982" i="15"/>
  <c r="D982" i="15"/>
  <c r="E982" i="15"/>
  <c r="F982" i="15"/>
  <c r="A983" i="15"/>
  <c r="B983" i="15"/>
  <c r="C983" i="15"/>
  <c r="D983" i="15"/>
  <c r="E983" i="15"/>
  <c r="F983" i="15"/>
  <c r="A984" i="15"/>
  <c r="B984" i="15"/>
  <c r="C984" i="15"/>
  <c r="D984" i="15"/>
  <c r="E984" i="15"/>
  <c r="F984" i="15"/>
  <c r="A985" i="15"/>
  <c r="B985" i="15"/>
  <c r="C985" i="15"/>
  <c r="D985" i="15"/>
  <c r="E985" i="15"/>
  <c r="F985" i="15"/>
  <c r="A986" i="15"/>
  <c r="B986" i="15"/>
  <c r="C986" i="15"/>
  <c r="D986" i="15"/>
  <c r="E986" i="15"/>
  <c r="F986" i="15"/>
  <c r="A987" i="15"/>
  <c r="B987" i="15"/>
  <c r="C987" i="15"/>
  <c r="D987" i="15"/>
  <c r="E987" i="15"/>
  <c r="F987" i="15"/>
  <c r="A988" i="15"/>
  <c r="B988" i="15"/>
  <c r="C988" i="15"/>
  <c r="D988" i="15"/>
  <c r="E988" i="15"/>
  <c r="F988" i="15"/>
  <c r="A989" i="15"/>
  <c r="B989" i="15"/>
  <c r="C989" i="15"/>
  <c r="D989" i="15"/>
  <c r="E989" i="15"/>
  <c r="F989" i="15"/>
  <c r="A990" i="15"/>
  <c r="B990" i="15"/>
  <c r="C990" i="15"/>
  <c r="D990" i="15"/>
  <c r="E990" i="15"/>
  <c r="F990" i="15"/>
  <c r="A991" i="15"/>
  <c r="B991" i="15"/>
  <c r="C991" i="15"/>
  <c r="D991" i="15"/>
  <c r="E991" i="15"/>
  <c r="F991" i="15"/>
  <c r="A992" i="15"/>
  <c r="B992" i="15"/>
  <c r="C992" i="15"/>
  <c r="D992" i="15"/>
  <c r="E992" i="15"/>
  <c r="F992" i="15"/>
  <c r="A993" i="15"/>
  <c r="B993" i="15"/>
  <c r="C993" i="15"/>
  <c r="D993" i="15"/>
  <c r="E993" i="15"/>
  <c r="F993" i="15"/>
  <c r="A994" i="15"/>
  <c r="B994" i="15"/>
  <c r="C994" i="15"/>
  <c r="D994" i="15"/>
  <c r="E994" i="15"/>
  <c r="F994" i="15"/>
  <c r="A995" i="15"/>
  <c r="B995" i="15"/>
  <c r="C995" i="15"/>
  <c r="D995" i="15"/>
  <c r="E995" i="15"/>
  <c r="F995" i="15"/>
  <c r="A996" i="15"/>
  <c r="B996" i="15"/>
  <c r="C996" i="15"/>
  <c r="D996" i="15"/>
  <c r="E996" i="15"/>
  <c r="F996" i="15"/>
  <c r="A997" i="15"/>
  <c r="B997" i="15"/>
  <c r="C997" i="15"/>
  <c r="D997" i="15"/>
  <c r="E997" i="15"/>
  <c r="F997" i="15"/>
  <c r="A998" i="15"/>
  <c r="B998" i="15"/>
  <c r="C998" i="15"/>
  <c r="D998" i="15"/>
  <c r="E998" i="15"/>
  <c r="F998" i="15"/>
  <c r="A999" i="15"/>
  <c r="B999" i="15"/>
  <c r="C999" i="15"/>
  <c r="D999" i="15"/>
  <c r="E999" i="15"/>
  <c r="F999" i="15"/>
  <c r="A1000" i="15"/>
  <c r="B1000" i="15"/>
  <c r="C1000" i="15"/>
  <c r="D1000" i="15"/>
  <c r="E1000" i="15"/>
  <c r="F1000" i="15"/>
  <c r="A1001" i="15"/>
  <c r="B1001" i="15"/>
  <c r="C1001" i="15"/>
  <c r="D1001" i="15"/>
  <c r="E1001" i="15"/>
  <c r="F1001" i="15"/>
  <c r="A1002" i="15"/>
  <c r="B1002" i="15"/>
  <c r="C1002" i="15"/>
  <c r="D1002" i="15"/>
  <c r="E1002" i="15"/>
  <c r="F1002" i="15"/>
  <c r="A1003" i="15"/>
  <c r="B1003" i="15"/>
  <c r="C1003" i="15"/>
  <c r="D1003" i="15"/>
  <c r="E1003" i="15"/>
  <c r="F1003" i="15"/>
  <c r="A1004" i="15"/>
  <c r="B1004" i="15"/>
  <c r="C1004" i="15"/>
  <c r="D1004" i="15"/>
  <c r="E1004" i="15"/>
  <c r="F1004" i="15"/>
  <c r="A1005" i="15"/>
  <c r="B1005" i="15"/>
  <c r="C1005" i="15"/>
  <c r="D1005" i="15"/>
  <c r="E1005" i="15"/>
  <c r="F1005" i="15"/>
  <c r="A1006" i="15"/>
  <c r="B1006" i="15"/>
  <c r="C1006" i="15"/>
  <c r="D1006" i="15"/>
  <c r="E1006" i="15"/>
  <c r="F1006" i="15"/>
  <c r="A1007" i="15"/>
  <c r="B1007" i="15"/>
  <c r="C1007" i="15"/>
  <c r="D1007" i="15"/>
  <c r="E1007" i="15"/>
  <c r="F1007" i="15"/>
  <c r="A1008" i="15"/>
  <c r="B1008" i="15"/>
  <c r="C1008" i="15"/>
  <c r="D1008" i="15"/>
  <c r="E1008" i="15"/>
  <c r="F1008" i="15"/>
  <c r="A1009" i="15"/>
  <c r="B1009" i="15"/>
  <c r="C1009" i="15"/>
  <c r="D1009" i="15"/>
  <c r="E1009" i="15"/>
  <c r="F1009" i="15"/>
  <c r="A1010" i="15"/>
  <c r="B1010" i="15"/>
  <c r="C1010" i="15"/>
  <c r="D1010" i="15"/>
  <c r="E1010" i="15"/>
  <c r="F1010" i="15"/>
  <c r="A1011" i="15"/>
  <c r="B1011" i="15"/>
  <c r="C1011" i="15"/>
  <c r="D1011" i="15"/>
  <c r="E1011" i="15"/>
  <c r="F1011" i="15"/>
  <c r="A1012" i="15"/>
  <c r="B1012" i="15"/>
  <c r="C1012" i="15"/>
  <c r="D1012" i="15"/>
  <c r="E1012" i="15"/>
  <c r="F1012" i="15"/>
  <c r="A1013" i="15"/>
  <c r="B1013" i="15"/>
  <c r="C1013" i="15"/>
  <c r="D1013" i="15"/>
  <c r="E1013" i="15"/>
  <c r="F1013" i="15"/>
  <c r="A1014" i="15"/>
  <c r="B1014" i="15"/>
  <c r="C1014" i="15"/>
  <c r="D1014" i="15"/>
  <c r="E1014" i="15"/>
  <c r="F1014" i="15"/>
  <c r="A1015" i="15"/>
  <c r="B1015" i="15"/>
  <c r="C1015" i="15"/>
  <c r="D1015" i="15"/>
  <c r="E1015" i="15"/>
  <c r="F1015" i="15"/>
  <c r="A1016" i="15"/>
  <c r="B1016" i="15"/>
  <c r="C1016" i="15"/>
  <c r="D1016" i="15"/>
  <c r="E1016" i="15"/>
  <c r="F1016" i="15"/>
  <c r="A1017" i="15"/>
  <c r="B1017" i="15"/>
  <c r="C1017" i="15"/>
  <c r="D1017" i="15"/>
  <c r="E1017" i="15"/>
  <c r="F1017" i="15"/>
  <c r="A1018" i="15"/>
  <c r="B1018" i="15"/>
  <c r="C1018" i="15"/>
  <c r="D1018" i="15"/>
  <c r="E1018" i="15"/>
  <c r="F1018" i="15"/>
  <c r="A1019" i="15"/>
  <c r="B1019" i="15"/>
  <c r="C1019" i="15"/>
  <c r="D1019" i="15"/>
  <c r="E1019" i="15"/>
  <c r="F1019" i="15"/>
  <c r="A1020" i="15"/>
  <c r="B1020" i="15"/>
  <c r="C1020" i="15"/>
  <c r="D1020" i="15"/>
  <c r="E1020" i="15"/>
  <c r="F1020" i="15"/>
  <c r="A1021" i="15"/>
  <c r="B1021" i="15"/>
  <c r="C1021" i="15"/>
  <c r="D1021" i="15"/>
  <c r="E1021" i="15"/>
  <c r="F1021" i="15"/>
  <c r="A1022" i="15"/>
  <c r="B1022" i="15"/>
  <c r="C1022" i="15"/>
  <c r="D1022" i="15"/>
  <c r="E1022" i="15"/>
  <c r="F1022" i="15"/>
  <c r="A1023" i="15"/>
  <c r="B1023" i="15"/>
  <c r="C1023" i="15"/>
  <c r="D1023" i="15"/>
  <c r="E1023" i="15"/>
  <c r="F1023" i="15"/>
  <c r="A1024" i="15"/>
  <c r="B1024" i="15"/>
  <c r="C1024" i="15"/>
  <c r="D1024" i="15"/>
  <c r="E1024" i="15"/>
  <c r="F1024" i="15"/>
  <c r="A1025" i="15"/>
  <c r="B1025" i="15"/>
  <c r="C1025" i="15"/>
  <c r="D1025" i="15"/>
  <c r="E1025" i="15"/>
  <c r="F1025" i="15"/>
  <c r="A1026" i="15"/>
  <c r="B1026" i="15"/>
  <c r="C1026" i="15"/>
  <c r="D1026" i="15"/>
  <c r="E1026" i="15"/>
  <c r="F1026" i="15"/>
  <c r="A1027" i="15"/>
  <c r="B1027" i="15"/>
  <c r="C1027" i="15"/>
  <c r="D1027" i="15"/>
  <c r="E1027" i="15"/>
  <c r="F1027" i="15"/>
  <c r="A1028" i="15"/>
  <c r="B1028" i="15"/>
  <c r="C1028" i="15"/>
  <c r="D1028" i="15"/>
  <c r="E1028" i="15"/>
  <c r="F1028" i="15"/>
  <c r="A1029" i="15"/>
  <c r="B1029" i="15"/>
  <c r="C1029" i="15"/>
  <c r="D1029" i="15"/>
  <c r="E1029" i="15"/>
  <c r="F1029" i="15"/>
  <c r="A1030" i="15"/>
  <c r="B1030" i="15"/>
  <c r="C1030" i="15"/>
  <c r="D1030" i="15"/>
  <c r="E1030" i="15"/>
  <c r="F1030" i="15"/>
  <c r="A1031" i="15"/>
  <c r="B1031" i="15"/>
  <c r="C1031" i="15"/>
  <c r="D1031" i="15"/>
  <c r="E1031" i="15"/>
  <c r="F1031" i="15"/>
  <c r="A1032" i="15"/>
  <c r="B1032" i="15"/>
  <c r="C1032" i="15"/>
  <c r="D1032" i="15"/>
  <c r="E1032" i="15"/>
  <c r="F1032" i="15"/>
  <c r="A1033" i="15"/>
  <c r="B1033" i="15"/>
  <c r="C1033" i="15"/>
  <c r="D1033" i="15"/>
  <c r="E1033" i="15"/>
  <c r="F1033" i="15"/>
  <c r="A1034" i="15"/>
  <c r="B1034" i="15"/>
  <c r="C1034" i="15"/>
  <c r="D1034" i="15"/>
  <c r="E1034" i="15"/>
  <c r="F1034" i="15"/>
  <c r="A1035" i="15"/>
  <c r="B1035" i="15"/>
  <c r="C1035" i="15"/>
  <c r="D1035" i="15"/>
  <c r="E1035" i="15"/>
  <c r="F1035" i="15"/>
  <c r="A1036" i="15"/>
  <c r="B1036" i="15"/>
  <c r="C1036" i="15"/>
  <c r="D1036" i="15"/>
  <c r="E1036" i="15"/>
  <c r="F1036" i="15"/>
  <c r="A1037" i="15"/>
  <c r="B1037" i="15"/>
  <c r="C1037" i="15"/>
  <c r="D1037" i="15"/>
  <c r="E1037" i="15"/>
  <c r="F1037" i="15"/>
  <c r="A1038" i="15"/>
  <c r="B1038" i="15"/>
  <c r="C1038" i="15"/>
  <c r="D1038" i="15"/>
  <c r="E1038" i="15"/>
  <c r="F1038" i="15"/>
  <c r="A1039" i="15"/>
  <c r="B1039" i="15"/>
  <c r="C1039" i="15"/>
  <c r="D1039" i="15"/>
  <c r="E1039" i="15"/>
  <c r="F1039" i="15"/>
  <c r="A1040" i="15"/>
  <c r="B1040" i="15"/>
  <c r="C1040" i="15"/>
  <c r="D1040" i="15"/>
  <c r="E1040" i="15"/>
  <c r="F1040" i="15"/>
  <c r="A1041" i="15"/>
  <c r="B1041" i="15"/>
  <c r="C1041" i="15"/>
  <c r="D1041" i="15"/>
  <c r="E1041" i="15"/>
  <c r="F1041" i="15"/>
  <c r="A1042" i="15"/>
  <c r="B1042" i="15"/>
  <c r="C1042" i="15"/>
  <c r="D1042" i="15"/>
  <c r="E1042" i="15"/>
  <c r="F1042" i="15"/>
  <c r="A1043" i="15"/>
  <c r="B1043" i="15"/>
  <c r="C1043" i="15"/>
  <c r="D1043" i="15"/>
  <c r="E1043" i="15"/>
  <c r="F1043" i="15"/>
  <c r="A1044" i="15"/>
  <c r="B1044" i="15"/>
  <c r="C1044" i="15"/>
  <c r="D1044" i="15"/>
  <c r="E1044" i="15"/>
  <c r="F1044" i="15"/>
  <c r="A1045" i="15"/>
  <c r="B1045" i="15"/>
  <c r="C1045" i="15"/>
  <c r="D1045" i="15"/>
  <c r="E1045" i="15"/>
  <c r="F1045" i="15"/>
  <c r="A1046" i="15"/>
  <c r="B1046" i="15"/>
  <c r="C1046" i="15"/>
  <c r="D1046" i="15"/>
  <c r="E1046" i="15"/>
  <c r="F1046" i="15"/>
  <c r="A1047" i="15"/>
  <c r="B1047" i="15"/>
  <c r="C1047" i="15"/>
  <c r="D1047" i="15"/>
  <c r="E1047" i="15"/>
  <c r="F1047" i="15"/>
  <c r="A1048" i="15"/>
  <c r="B1048" i="15"/>
  <c r="C1048" i="15"/>
  <c r="D1048" i="15"/>
  <c r="E1048" i="15"/>
  <c r="F1048" i="15"/>
  <c r="A1049" i="15"/>
  <c r="B1049" i="15"/>
  <c r="C1049" i="15"/>
  <c r="D1049" i="15"/>
  <c r="E1049" i="15"/>
  <c r="F1049" i="15"/>
  <c r="A1050" i="15"/>
  <c r="B1050" i="15"/>
  <c r="C1050" i="15"/>
  <c r="D1050" i="15"/>
  <c r="E1050" i="15"/>
  <c r="F1050" i="15"/>
  <c r="A1051" i="15"/>
  <c r="B1051" i="15"/>
  <c r="C1051" i="15"/>
  <c r="D1051" i="15"/>
  <c r="E1051" i="15"/>
  <c r="F1051" i="15"/>
  <c r="A1052" i="15"/>
  <c r="B1052" i="15"/>
  <c r="C1052" i="15"/>
  <c r="D1052" i="15"/>
  <c r="E1052" i="15"/>
  <c r="F1052" i="15"/>
  <c r="A1053" i="15"/>
  <c r="B1053" i="15"/>
  <c r="C1053" i="15"/>
  <c r="D1053" i="15"/>
  <c r="E1053" i="15"/>
  <c r="F1053" i="15"/>
  <c r="A1054" i="15"/>
  <c r="B1054" i="15"/>
  <c r="C1054" i="15"/>
  <c r="D1054" i="15"/>
  <c r="E1054" i="15"/>
  <c r="F1054" i="15"/>
  <c r="A1055" i="15"/>
  <c r="B1055" i="15"/>
  <c r="C1055" i="15"/>
  <c r="D1055" i="15"/>
  <c r="E1055" i="15"/>
  <c r="F1055" i="15"/>
  <c r="A1056" i="15"/>
  <c r="B1056" i="15"/>
  <c r="C1056" i="15"/>
  <c r="D1056" i="15"/>
  <c r="E1056" i="15"/>
  <c r="F1056" i="15"/>
  <c r="A1057" i="15"/>
  <c r="B1057" i="15"/>
  <c r="C1057" i="15"/>
  <c r="D1057" i="15"/>
  <c r="E1057" i="15"/>
  <c r="F1057" i="15"/>
  <c r="A1058" i="15"/>
  <c r="B1058" i="15"/>
  <c r="C1058" i="15"/>
  <c r="D1058" i="15"/>
  <c r="E1058" i="15"/>
  <c r="F1058" i="15"/>
  <c r="A1059" i="15"/>
  <c r="B1059" i="15"/>
  <c r="C1059" i="15"/>
  <c r="D1059" i="15"/>
  <c r="E1059" i="15"/>
  <c r="F1059" i="15"/>
  <c r="A1060" i="15"/>
  <c r="B1060" i="15"/>
  <c r="C1060" i="15"/>
  <c r="D1060" i="15"/>
  <c r="E1060" i="15"/>
  <c r="F1060" i="15"/>
  <c r="A1061" i="15"/>
  <c r="B1061" i="15"/>
  <c r="C1061" i="15"/>
  <c r="D1061" i="15"/>
  <c r="E1061" i="15"/>
  <c r="F1061" i="15"/>
  <c r="A1062" i="15"/>
  <c r="B1062" i="15"/>
  <c r="C1062" i="15"/>
  <c r="D1062" i="15"/>
  <c r="E1062" i="15"/>
  <c r="F1062" i="15"/>
  <c r="A1063" i="15"/>
  <c r="B1063" i="15"/>
  <c r="C1063" i="15"/>
  <c r="D1063" i="15"/>
  <c r="E1063" i="15"/>
  <c r="F1063" i="15"/>
  <c r="A1064" i="15"/>
  <c r="B1064" i="15"/>
  <c r="C1064" i="15"/>
  <c r="D1064" i="15"/>
  <c r="E1064" i="15"/>
  <c r="F1064" i="15"/>
  <c r="A1065" i="15"/>
  <c r="B1065" i="15"/>
  <c r="C1065" i="15"/>
  <c r="D1065" i="15"/>
  <c r="E1065" i="15"/>
  <c r="F1065" i="15"/>
  <c r="A1066" i="15"/>
  <c r="B1066" i="15"/>
  <c r="C1066" i="15"/>
  <c r="D1066" i="15"/>
  <c r="E1066" i="15"/>
  <c r="F1066" i="15"/>
  <c r="A1067" i="15"/>
  <c r="B1067" i="15"/>
  <c r="C1067" i="15"/>
  <c r="D1067" i="15"/>
  <c r="E1067" i="15"/>
  <c r="F1067" i="15"/>
  <c r="A1068" i="15"/>
  <c r="B1068" i="15"/>
  <c r="C1068" i="15"/>
  <c r="D1068" i="15"/>
  <c r="E1068" i="15"/>
  <c r="F1068" i="15"/>
  <c r="A1069" i="15"/>
  <c r="B1069" i="15"/>
  <c r="C1069" i="15"/>
  <c r="D1069" i="15"/>
  <c r="E1069" i="15"/>
  <c r="F1069" i="15"/>
  <c r="A1070" i="15"/>
  <c r="B1070" i="15"/>
  <c r="C1070" i="15"/>
  <c r="D1070" i="15"/>
  <c r="E1070" i="15"/>
  <c r="F1070" i="15"/>
  <c r="A1071" i="15"/>
  <c r="B1071" i="15"/>
  <c r="C1071" i="15"/>
  <c r="D1071" i="15"/>
  <c r="E1071" i="15"/>
  <c r="F1071" i="15"/>
  <c r="A1072" i="15"/>
  <c r="B1072" i="15"/>
  <c r="C1072" i="15"/>
  <c r="D1072" i="15"/>
  <c r="E1072" i="15"/>
  <c r="F1072" i="15"/>
  <c r="A1073" i="15"/>
  <c r="B1073" i="15"/>
  <c r="C1073" i="15"/>
  <c r="D1073" i="15"/>
  <c r="E1073" i="15"/>
  <c r="F1073" i="15"/>
  <c r="A1074" i="15"/>
  <c r="B1074" i="15"/>
  <c r="C1074" i="15"/>
  <c r="D1074" i="15"/>
  <c r="E1074" i="15"/>
  <c r="F1074" i="15"/>
  <c r="A1075" i="15"/>
  <c r="B1075" i="15"/>
  <c r="C1075" i="15"/>
  <c r="D1075" i="15"/>
  <c r="E1075" i="15"/>
  <c r="F1075" i="15"/>
  <c r="A1076" i="15"/>
  <c r="B1076" i="15"/>
  <c r="C1076" i="15"/>
  <c r="D1076" i="15"/>
  <c r="E1076" i="15"/>
  <c r="F1076" i="15"/>
  <c r="A1077" i="15"/>
  <c r="B1077" i="15"/>
  <c r="C1077" i="15"/>
  <c r="D1077" i="15"/>
  <c r="E1077" i="15"/>
  <c r="F1077" i="15"/>
  <c r="A1078" i="15"/>
  <c r="B1078" i="15"/>
  <c r="C1078" i="15"/>
  <c r="D1078" i="15"/>
  <c r="E1078" i="15"/>
  <c r="F1078" i="15"/>
  <c r="A1079" i="15"/>
  <c r="B1079" i="15"/>
  <c r="C1079" i="15"/>
  <c r="D1079" i="15"/>
  <c r="E1079" i="15"/>
  <c r="F1079" i="15"/>
  <c r="A1080" i="15"/>
  <c r="B1080" i="15"/>
  <c r="C1080" i="15"/>
  <c r="D1080" i="15"/>
  <c r="E1080" i="15"/>
  <c r="F1080" i="15"/>
  <c r="A1081" i="15"/>
  <c r="B1081" i="15"/>
  <c r="C1081" i="15"/>
  <c r="D1081" i="15"/>
  <c r="E1081" i="15"/>
  <c r="F1081" i="15"/>
  <c r="A1082" i="15"/>
  <c r="B1082" i="15"/>
  <c r="C1082" i="15"/>
  <c r="D1082" i="15"/>
  <c r="E1082" i="15"/>
  <c r="F1082" i="15"/>
  <c r="A1083" i="15"/>
  <c r="B1083" i="15"/>
  <c r="C1083" i="15"/>
  <c r="D1083" i="15"/>
  <c r="E1083" i="15"/>
  <c r="F1083" i="15"/>
  <c r="A1084" i="15"/>
  <c r="B1084" i="15"/>
  <c r="C1084" i="15"/>
  <c r="D1084" i="15"/>
  <c r="E1084" i="15"/>
  <c r="F1084" i="15"/>
  <c r="A1085" i="15"/>
  <c r="B1085" i="15"/>
  <c r="C1085" i="15"/>
  <c r="D1085" i="15"/>
  <c r="E1085" i="15"/>
  <c r="F1085" i="15"/>
  <c r="A1086" i="15"/>
  <c r="B1086" i="15"/>
  <c r="C1086" i="15"/>
  <c r="D1086" i="15"/>
  <c r="E1086" i="15"/>
  <c r="F1086" i="15"/>
  <c r="A1087" i="15"/>
  <c r="B1087" i="15"/>
  <c r="C1087" i="15"/>
  <c r="D1087" i="15"/>
  <c r="E1087" i="15"/>
  <c r="F1087" i="15"/>
  <c r="A1088" i="15"/>
  <c r="B1088" i="15"/>
  <c r="C1088" i="15"/>
  <c r="D1088" i="15"/>
  <c r="E1088" i="15"/>
  <c r="F1088" i="15"/>
  <c r="A1089" i="15"/>
  <c r="B1089" i="15"/>
  <c r="C1089" i="15"/>
  <c r="D1089" i="15"/>
  <c r="E1089" i="15"/>
  <c r="F1089" i="15"/>
  <c r="A1090" i="15"/>
  <c r="B1090" i="15"/>
  <c r="C1090" i="15"/>
  <c r="D1090" i="15"/>
  <c r="E1090" i="15"/>
  <c r="F1090" i="15"/>
  <c r="A1091" i="15"/>
  <c r="B1091" i="15"/>
  <c r="C1091" i="15"/>
  <c r="D1091" i="15"/>
  <c r="E1091" i="15"/>
  <c r="F1091" i="15"/>
  <c r="A1092" i="15"/>
  <c r="B1092" i="15"/>
  <c r="C1092" i="15"/>
  <c r="D1092" i="15"/>
  <c r="E1092" i="15"/>
  <c r="F1092" i="15"/>
  <c r="A1093" i="15"/>
  <c r="B1093" i="15"/>
  <c r="C1093" i="15"/>
  <c r="D1093" i="15"/>
  <c r="E1093" i="15"/>
  <c r="F1093" i="15"/>
  <c r="A1094" i="15"/>
  <c r="B1094" i="15"/>
  <c r="C1094" i="15"/>
  <c r="D1094" i="15"/>
  <c r="E1094" i="15"/>
  <c r="F1094" i="15"/>
  <c r="A1095" i="15"/>
  <c r="B1095" i="15"/>
  <c r="C1095" i="15"/>
  <c r="D1095" i="15"/>
  <c r="E1095" i="15"/>
  <c r="F1095" i="15"/>
  <c r="A1096" i="15"/>
  <c r="B1096" i="15"/>
  <c r="C1096" i="15"/>
  <c r="D1096" i="15"/>
  <c r="E1096" i="15"/>
  <c r="F1096" i="15"/>
  <c r="A1097" i="15"/>
  <c r="B1097" i="15"/>
  <c r="C1097" i="15"/>
  <c r="D1097" i="15"/>
  <c r="E1097" i="15"/>
  <c r="F1097" i="15"/>
  <c r="A1098" i="15"/>
  <c r="B1098" i="15"/>
  <c r="C1098" i="15"/>
  <c r="D1098" i="15"/>
  <c r="E1098" i="15"/>
  <c r="F1098" i="15"/>
  <c r="A1099" i="15"/>
  <c r="B1099" i="15"/>
  <c r="C1099" i="15"/>
  <c r="D1099" i="15"/>
  <c r="E1099" i="15"/>
  <c r="F1099" i="15"/>
  <c r="A1100" i="15"/>
  <c r="B1100" i="15"/>
  <c r="C1100" i="15"/>
  <c r="D1100" i="15"/>
  <c r="E1100" i="15"/>
  <c r="F1100" i="15"/>
  <c r="A1101" i="15"/>
  <c r="B1101" i="15"/>
  <c r="C1101" i="15"/>
  <c r="D1101" i="15"/>
  <c r="E1101" i="15"/>
  <c r="F1101" i="15"/>
  <c r="A1102" i="15"/>
  <c r="B1102" i="15"/>
  <c r="C1102" i="15"/>
  <c r="D1102" i="15"/>
  <c r="E1102" i="15"/>
  <c r="F1102" i="15"/>
  <c r="A1103" i="15"/>
  <c r="B1103" i="15"/>
  <c r="C1103" i="15"/>
  <c r="D1103" i="15"/>
  <c r="E1103" i="15"/>
  <c r="F1103" i="15"/>
  <c r="A1104" i="15"/>
  <c r="B1104" i="15"/>
  <c r="C1104" i="15"/>
  <c r="D1104" i="15"/>
  <c r="E1104" i="15"/>
  <c r="F1104" i="15"/>
  <c r="A1105" i="15"/>
  <c r="B1105" i="15"/>
  <c r="C1105" i="15"/>
  <c r="D1105" i="15"/>
  <c r="E1105" i="15"/>
  <c r="F1105" i="15"/>
  <c r="A1106" i="15"/>
  <c r="B1106" i="15"/>
  <c r="C1106" i="15"/>
  <c r="D1106" i="15"/>
  <c r="E1106" i="15"/>
  <c r="F1106" i="15"/>
  <c r="A1107" i="15"/>
  <c r="B1107" i="15"/>
  <c r="C1107" i="15"/>
  <c r="D1107" i="15"/>
  <c r="E1107" i="15"/>
  <c r="F1107" i="15"/>
  <c r="A1108" i="15"/>
  <c r="B1108" i="15"/>
  <c r="C1108" i="15"/>
  <c r="D1108" i="15"/>
  <c r="E1108" i="15"/>
  <c r="F1108" i="15"/>
  <c r="A1109" i="15"/>
  <c r="B1109" i="15"/>
  <c r="C1109" i="15"/>
  <c r="D1109" i="15"/>
  <c r="E1109" i="15"/>
  <c r="F1109" i="15"/>
  <c r="A1110" i="15"/>
  <c r="B1110" i="15"/>
  <c r="C1110" i="15"/>
  <c r="D1110" i="15"/>
  <c r="E1110" i="15"/>
  <c r="F1110" i="15"/>
  <c r="A1111" i="15"/>
  <c r="B1111" i="15"/>
  <c r="C1111" i="15"/>
  <c r="D1111" i="15"/>
  <c r="E1111" i="15"/>
  <c r="F1111" i="15"/>
  <c r="A1112" i="15"/>
  <c r="B1112" i="15"/>
  <c r="C1112" i="15"/>
  <c r="D1112" i="15"/>
  <c r="E1112" i="15"/>
  <c r="F1112" i="15"/>
  <c r="A1113" i="15"/>
  <c r="B1113" i="15"/>
  <c r="C1113" i="15"/>
  <c r="D1113" i="15"/>
  <c r="E1113" i="15"/>
  <c r="F1113" i="15"/>
  <c r="A1114" i="15"/>
  <c r="B1114" i="15"/>
  <c r="C1114" i="15"/>
  <c r="D1114" i="15"/>
  <c r="E1114" i="15"/>
  <c r="F1114" i="15"/>
  <c r="A1115" i="15"/>
  <c r="B1115" i="15"/>
  <c r="C1115" i="15"/>
  <c r="D1115" i="15"/>
  <c r="E1115" i="15"/>
  <c r="F1115" i="15"/>
  <c r="A1116" i="15"/>
  <c r="B1116" i="15"/>
  <c r="C1116" i="15"/>
  <c r="D1116" i="15"/>
  <c r="E1116" i="15"/>
  <c r="F1116" i="15"/>
  <c r="A1117" i="15"/>
  <c r="B1117" i="15"/>
  <c r="C1117" i="15"/>
  <c r="D1117" i="15"/>
  <c r="E1117" i="15"/>
  <c r="F1117" i="15"/>
  <c r="A1118" i="15"/>
  <c r="B1118" i="15"/>
  <c r="C1118" i="15"/>
  <c r="D1118" i="15"/>
  <c r="E1118" i="15"/>
  <c r="F1118" i="15"/>
  <c r="A1119" i="15"/>
  <c r="B1119" i="15"/>
  <c r="C1119" i="15"/>
  <c r="D1119" i="15"/>
  <c r="E1119" i="15"/>
  <c r="F1119" i="15"/>
  <c r="A1120" i="15"/>
  <c r="B1120" i="15"/>
  <c r="C1120" i="15"/>
  <c r="D1120" i="15"/>
  <c r="E1120" i="15"/>
  <c r="F1120" i="15"/>
  <c r="A1121" i="15"/>
  <c r="B1121" i="15"/>
  <c r="C1121" i="15"/>
  <c r="D1121" i="15"/>
  <c r="E1121" i="15"/>
  <c r="F1121" i="15"/>
  <c r="A1122" i="15"/>
  <c r="B1122" i="15"/>
  <c r="C1122" i="15"/>
  <c r="D1122" i="15"/>
  <c r="E1122" i="15"/>
  <c r="F1122" i="15"/>
  <c r="A1123" i="15"/>
  <c r="B1123" i="15"/>
  <c r="C1123" i="15"/>
  <c r="D1123" i="15"/>
  <c r="E1123" i="15"/>
  <c r="F1123" i="15"/>
  <c r="A1124" i="15"/>
  <c r="B1124" i="15"/>
  <c r="C1124" i="15"/>
  <c r="D1124" i="15"/>
  <c r="E1124" i="15"/>
  <c r="F1124" i="15"/>
  <c r="A1125" i="15"/>
  <c r="B1125" i="15"/>
  <c r="C1125" i="15"/>
  <c r="D1125" i="15"/>
  <c r="E1125" i="15"/>
  <c r="F1125" i="15"/>
  <c r="A1126" i="15"/>
  <c r="B1126" i="15"/>
  <c r="C1126" i="15"/>
  <c r="D1126" i="15"/>
  <c r="E1126" i="15"/>
  <c r="F1126" i="15"/>
  <c r="A1127" i="15"/>
  <c r="B1127" i="15"/>
  <c r="C1127" i="15"/>
  <c r="D1127" i="15"/>
  <c r="E1127" i="15"/>
  <c r="F1127" i="15"/>
  <c r="A1128" i="15"/>
  <c r="B1128" i="15"/>
  <c r="C1128" i="15"/>
  <c r="D1128" i="15"/>
  <c r="E1128" i="15"/>
  <c r="F1128" i="15"/>
  <c r="A1129" i="15"/>
  <c r="B1129" i="15"/>
  <c r="C1129" i="15"/>
  <c r="D1129" i="15"/>
  <c r="E1129" i="15"/>
  <c r="F1129" i="15"/>
  <c r="A1130" i="15"/>
  <c r="B1130" i="15"/>
  <c r="C1130" i="15"/>
  <c r="D1130" i="15"/>
  <c r="E1130" i="15"/>
  <c r="F1130" i="15"/>
  <c r="A1131" i="15"/>
  <c r="B1131" i="15"/>
  <c r="C1131" i="15"/>
  <c r="D1131" i="15"/>
  <c r="E1131" i="15"/>
  <c r="F1131" i="15"/>
  <c r="A1132" i="15"/>
  <c r="B1132" i="15"/>
  <c r="C1132" i="15"/>
  <c r="D1132" i="15"/>
  <c r="E1132" i="15"/>
  <c r="F1132" i="15"/>
  <c r="A1133" i="15"/>
  <c r="B1133" i="15"/>
  <c r="C1133" i="15"/>
  <c r="D1133" i="15"/>
  <c r="E1133" i="15"/>
  <c r="F1133" i="15"/>
  <c r="A1134" i="15"/>
  <c r="B1134" i="15"/>
  <c r="C1134" i="15"/>
  <c r="D1134" i="15"/>
  <c r="E1134" i="15"/>
  <c r="F1134" i="15"/>
  <c r="A1135" i="15"/>
  <c r="B1135" i="15"/>
  <c r="C1135" i="15"/>
  <c r="D1135" i="15"/>
  <c r="E1135" i="15"/>
  <c r="F1135" i="15"/>
  <c r="A1136" i="15"/>
  <c r="B1136" i="15"/>
  <c r="C1136" i="15"/>
  <c r="D1136" i="15"/>
  <c r="E1136" i="15"/>
  <c r="F1136" i="15"/>
  <c r="A1137" i="15"/>
  <c r="B1137" i="15"/>
  <c r="C1137" i="15"/>
  <c r="D1137" i="15"/>
  <c r="E1137" i="15"/>
  <c r="F1137" i="15"/>
  <c r="A1138" i="15"/>
  <c r="B1138" i="15"/>
  <c r="C1138" i="15"/>
  <c r="D1138" i="15"/>
  <c r="E1138" i="15"/>
  <c r="F1138" i="15"/>
  <c r="A1139" i="15"/>
  <c r="B1139" i="15"/>
  <c r="C1139" i="15"/>
  <c r="D1139" i="15"/>
  <c r="E1139" i="15"/>
  <c r="F1139" i="15"/>
  <c r="A1140" i="15"/>
  <c r="B1140" i="15"/>
  <c r="C1140" i="15"/>
  <c r="D1140" i="15"/>
  <c r="E1140" i="15"/>
  <c r="F1140" i="15"/>
  <c r="A1141" i="15"/>
  <c r="B1141" i="15"/>
  <c r="C1141" i="15"/>
  <c r="D1141" i="15"/>
  <c r="E1141" i="15"/>
  <c r="F1141" i="15"/>
  <c r="A1142" i="15"/>
  <c r="B1142" i="15"/>
  <c r="C1142" i="15"/>
  <c r="D1142" i="15"/>
  <c r="E1142" i="15"/>
  <c r="F1142" i="15"/>
  <c r="A1143" i="15"/>
  <c r="B1143" i="15"/>
  <c r="C1143" i="15"/>
  <c r="D1143" i="15"/>
  <c r="E1143" i="15"/>
  <c r="F1143" i="15"/>
  <c r="A1144" i="15"/>
  <c r="B1144" i="15"/>
  <c r="C1144" i="15"/>
  <c r="D1144" i="15"/>
  <c r="E1144" i="15"/>
  <c r="F1144" i="15"/>
  <c r="A1145" i="15"/>
  <c r="B1145" i="15"/>
  <c r="C1145" i="15"/>
  <c r="D1145" i="15"/>
  <c r="E1145" i="15"/>
  <c r="F1145" i="15"/>
  <c r="A1146" i="15"/>
  <c r="B1146" i="15"/>
  <c r="C1146" i="15"/>
  <c r="D1146" i="15"/>
  <c r="E1146" i="15"/>
  <c r="F1146" i="15"/>
  <c r="A1147" i="15"/>
  <c r="B1147" i="15"/>
  <c r="C1147" i="15"/>
  <c r="D1147" i="15"/>
  <c r="E1147" i="15"/>
  <c r="F1147" i="15"/>
  <c r="A1148" i="15"/>
  <c r="B1148" i="15"/>
  <c r="C1148" i="15"/>
  <c r="D1148" i="15"/>
  <c r="E1148" i="15"/>
  <c r="F1148" i="15"/>
  <c r="A1149" i="15"/>
  <c r="B1149" i="15"/>
  <c r="C1149" i="15"/>
  <c r="D1149" i="15"/>
  <c r="E1149" i="15"/>
  <c r="F1149" i="15"/>
  <c r="A1150" i="15"/>
  <c r="B1150" i="15"/>
  <c r="C1150" i="15"/>
  <c r="D1150" i="15"/>
  <c r="E1150" i="15"/>
  <c r="F1150" i="15"/>
  <c r="A1151" i="15"/>
  <c r="B1151" i="15"/>
  <c r="C1151" i="15"/>
  <c r="D1151" i="15"/>
  <c r="E1151" i="15"/>
  <c r="F1151" i="15"/>
  <c r="A1152" i="15"/>
  <c r="B1152" i="15"/>
  <c r="C1152" i="15"/>
  <c r="D1152" i="15"/>
  <c r="E1152" i="15"/>
  <c r="F1152" i="15"/>
  <c r="A1153" i="15"/>
  <c r="B1153" i="15"/>
  <c r="C1153" i="15"/>
  <c r="D1153" i="15"/>
  <c r="E1153" i="15"/>
  <c r="F1153" i="15"/>
  <c r="A1154" i="15"/>
  <c r="B1154" i="15"/>
  <c r="C1154" i="15"/>
  <c r="D1154" i="15"/>
  <c r="E1154" i="15"/>
  <c r="F1154" i="15"/>
  <c r="A1155" i="15"/>
  <c r="B1155" i="15"/>
  <c r="C1155" i="15"/>
  <c r="D1155" i="15"/>
  <c r="E1155" i="15"/>
  <c r="F1155" i="15"/>
  <c r="A1156" i="15"/>
  <c r="B1156" i="15"/>
  <c r="C1156" i="15"/>
  <c r="D1156" i="15"/>
  <c r="E1156" i="15"/>
  <c r="F1156" i="15"/>
  <c r="A1157" i="15"/>
  <c r="B1157" i="15"/>
  <c r="C1157" i="15"/>
  <c r="D1157" i="15"/>
  <c r="E1157" i="15"/>
  <c r="F1157" i="15"/>
  <c r="A1158" i="15"/>
  <c r="B1158" i="15"/>
  <c r="C1158" i="15"/>
  <c r="D1158" i="15"/>
  <c r="E1158" i="15"/>
  <c r="F1158" i="15"/>
  <c r="A1159" i="15"/>
  <c r="B1159" i="15"/>
  <c r="C1159" i="15"/>
  <c r="D1159" i="15"/>
  <c r="E1159" i="15"/>
  <c r="F1159" i="15"/>
  <c r="A1160" i="15"/>
  <c r="B1160" i="15"/>
  <c r="C1160" i="15"/>
  <c r="D1160" i="15"/>
  <c r="E1160" i="15"/>
  <c r="F1160" i="15"/>
  <c r="A1161" i="15"/>
  <c r="B1161" i="15"/>
  <c r="C1161" i="15"/>
  <c r="D1161" i="15"/>
  <c r="E1161" i="15"/>
  <c r="F1161" i="15"/>
  <c r="A1162" i="15"/>
  <c r="B1162" i="15"/>
  <c r="C1162" i="15"/>
  <c r="D1162" i="15"/>
  <c r="E1162" i="15"/>
  <c r="F1162" i="15"/>
  <c r="A1163" i="15"/>
  <c r="B1163" i="15"/>
  <c r="C1163" i="15"/>
  <c r="D1163" i="15"/>
  <c r="E1163" i="15"/>
  <c r="F1163" i="15"/>
  <c r="A1164" i="15"/>
  <c r="B1164" i="15"/>
  <c r="C1164" i="15"/>
  <c r="D1164" i="15"/>
  <c r="E1164" i="15"/>
  <c r="F1164" i="15"/>
  <c r="A1165" i="15"/>
  <c r="B1165" i="15"/>
  <c r="C1165" i="15"/>
  <c r="D1165" i="15"/>
  <c r="E1165" i="15"/>
  <c r="F1165" i="15"/>
  <c r="A1166" i="15"/>
  <c r="B1166" i="15"/>
  <c r="C1166" i="15"/>
  <c r="D1166" i="15"/>
  <c r="E1166" i="15"/>
  <c r="F1166" i="15"/>
  <c r="A1167" i="15"/>
  <c r="B1167" i="15"/>
  <c r="C1167" i="15"/>
  <c r="D1167" i="15"/>
  <c r="E1167" i="15"/>
  <c r="F1167" i="15"/>
  <c r="A1168" i="15"/>
  <c r="B1168" i="15"/>
  <c r="C1168" i="15"/>
  <c r="D1168" i="15"/>
  <c r="E1168" i="15"/>
  <c r="F1168" i="15"/>
  <c r="A1169" i="15"/>
  <c r="B1169" i="15"/>
  <c r="C1169" i="15"/>
  <c r="D1169" i="15"/>
  <c r="E1169" i="15"/>
  <c r="F1169" i="15"/>
  <c r="A1170" i="15"/>
  <c r="B1170" i="15"/>
  <c r="C1170" i="15"/>
  <c r="D1170" i="15"/>
  <c r="E1170" i="15"/>
  <c r="F1170" i="15"/>
  <c r="A1171" i="15"/>
  <c r="B1171" i="15"/>
  <c r="C1171" i="15"/>
  <c r="D1171" i="15"/>
  <c r="E1171" i="15"/>
  <c r="F1171" i="15"/>
  <c r="A1172" i="15"/>
  <c r="B1172" i="15"/>
  <c r="C1172" i="15"/>
  <c r="D1172" i="15"/>
  <c r="E1172" i="15"/>
  <c r="F1172" i="15"/>
  <c r="A1173" i="15"/>
  <c r="B1173" i="15"/>
  <c r="C1173" i="15"/>
  <c r="D1173" i="15"/>
  <c r="E1173" i="15"/>
  <c r="F1173" i="15"/>
  <c r="A1174" i="15"/>
  <c r="B1174" i="15"/>
  <c r="C1174" i="15"/>
  <c r="D1174" i="15"/>
  <c r="E1174" i="15"/>
  <c r="F1174" i="15"/>
  <c r="A1175" i="15"/>
  <c r="B1175" i="15"/>
  <c r="C1175" i="15"/>
  <c r="D1175" i="15"/>
  <c r="E1175" i="15"/>
  <c r="F1175" i="15"/>
  <c r="A1176" i="15"/>
  <c r="B1176" i="15"/>
  <c r="C1176" i="15"/>
  <c r="D1176" i="15"/>
  <c r="E1176" i="15"/>
  <c r="F1176" i="15"/>
  <c r="A1177" i="15"/>
  <c r="B1177" i="15"/>
  <c r="C1177" i="15"/>
  <c r="D1177" i="15"/>
  <c r="E1177" i="15"/>
  <c r="F1177" i="15"/>
  <c r="A1178" i="15"/>
  <c r="B1178" i="15"/>
  <c r="C1178" i="15"/>
  <c r="D1178" i="15"/>
  <c r="E1178" i="15"/>
  <c r="F1178" i="15"/>
  <c r="A1179" i="15"/>
  <c r="B1179" i="15"/>
  <c r="C1179" i="15"/>
  <c r="D1179" i="15"/>
  <c r="E1179" i="15"/>
  <c r="F1179" i="15"/>
  <c r="A1180" i="15"/>
  <c r="B1180" i="15"/>
  <c r="C1180" i="15"/>
  <c r="D1180" i="15"/>
  <c r="E1180" i="15"/>
  <c r="F1180" i="15"/>
  <c r="A1181" i="15"/>
  <c r="B1181" i="15"/>
  <c r="C1181" i="15"/>
  <c r="D1181" i="15"/>
  <c r="E1181" i="15"/>
  <c r="F1181" i="15"/>
  <c r="A1182" i="15"/>
  <c r="B1182" i="15"/>
  <c r="C1182" i="15"/>
  <c r="D1182" i="15"/>
  <c r="E1182" i="15"/>
  <c r="F1182" i="15"/>
  <c r="A1183" i="15"/>
  <c r="B1183" i="15"/>
  <c r="C1183" i="15"/>
  <c r="D1183" i="15"/>
  <c r="E1183" i="15"/>
  <c r="F1183" i="15"/>
  <c r="A1184" i="15"/>
  <c r="B1184" i="15"/>
  <c r="C1184" i="15"/>
  <c r="D1184" i="15"/>
  <c r="E1184" i="15"/>
  <c r="F1184" i="15"/>
  <c r="A1185" i="15"/>
  <c r="B1185" i="15"/>
  <c r="C1185" i="15"/>
  <c r="D1185" i="15"/>
  <c r="E1185" i="15"/>
  <c r="F1185" i="15"/>
  <c r="A1186" i="15"/>
  <c r="B1186" i="15"/>
  <c r="C1186" i="15"/>
  <c r="D1186" i="15"/>
  <c r="E1186" i="15"/>
  <c r="F1186" i="15"/>
  <c r="A1187" i="15"/>
  <c r="B1187" i="15"/>
  <c r="C1187" i="15"/>
  <c r="D1187" i="15"/>
  <c r="E1187" i="15"/>
  <c r="F1187" i="15"/>
  <c r="A1188" i="15"/>
  <c r="B1188" i="15"/>
  <c r="C1188" i="15"/>
  <c r="D1188" i="15"/>
  <c r="E1188" i="15"/>
  <c r="F1188" i="15"/>
  <c r="A1189" i="15"/>
  <c r="B1189" i="15"/>
  <c r="C1189" i="15"/>
  <c r="D1189" i="15"/>
  <c r="E1189" i="15"/>
  <c r="F1189" i="15"/>
  <c r="A1190" i="15"/>
  <c r="B1190" i="15"/>
  <c r="C1190" i="15"/>
  <c r="D1190" i="15"/>
  <c r="E1190" i="15"/>
  <c r="F1190" i="15"/>
  <c r="A1191" i="15"/>
  <c r="B1191" i="15"/>
  <c r="C1191" i="15"/>
  <c r="D1191" i="15"/>
  <c r="E1191" i="15"/>
  <c r="F1191" i="15"/>
  <c r="A1192" i="15"/>
  <c r="B1192" i="15"/>
  <c r="C1192" i="15"/>
  <c r="D1192" i="15"/>
  <c r="E1192" i="15"/>
  <c r="F1192" i="15"/>
  <c r="A1193" i="15"/>
  <c r="B1193" i="15"/>
  <c r="C1193" i="15"/>
  <c r="D1193" i="15"/>
  <c r="E1193" i="15"/>
  <c r="F1193" i="15"/>
  <c r="A1194" i="15"/>
  <c r="B1194" i="15"/>
  <c r="C1194" i="15"/>
  <c r="D1194" i="15"/>
  <c r="E1194" i="15"/>
  <c r="F1194" i="15"/>
  <c r="A1195" i="15"/>
  <c r="B1195" i="15"/>
  <c r="C1195" i="15"/>
  <c r="D1195" i="15"/>
  <c r="E1195" i="15"/>
  <c r="F1195" i="15"/>
  <c r="A1196" i="15"/>
  <c r="B1196" i="15"/>
  <c r="C1196" i="15"/>
  <c r="D1196" i="15"/>
  <c r="E1196" i="15"/>
  <c r="F1196" i="15"/>
  <c r="A1197" i="15"/>
  <c r="B1197" i="15"/>
  <c r="C1197" i="15"/>
  <c r="D1197" i="15"/>
  <c r="E1197" i="15"/>
  <c r="F1197" i="15"/>
  <c r="A1198" i="15"/>
  <c r="B1198" i="15"/>
  <c r="C1198" i="15"/>
  <c r="D1198" i="15"/>
  <c r="E1198" i="15"/>
  <c r="F1198" i="15"/>
  <c r="A1199" i="15"/>
  <c r="B1199" i="15"/>
  <c r="C1199" i="15"/>
  <c r="D1199" i="15"/>
  <c r="E1199" i="15"/>
  <c r="F1199" i="15"/>
  <c r="A1200" i="15"/>
  <c r="B1200" i="15"/>
  <c r="C1200" i="15"/>
  <c r="D1200" i="15"/>
  <c r="E1200" i="15"/>
  <c r="F1200" i="15"/>
  <c r="A1201" i="15"/>
  <c r="B1201" i="15"/>
  <c r="C1201" i="15"/>
  <c r="D1201" i="15"/>
  <c r="E1201" i="15"/>
  <c r="F1201" i="15"/>
  <c r="A1202" i="15"/>
  <c r="B1202" i="15"/>
  <c r="C1202" i="15"/>
  <c r="D1202" i="15"/>
  <c r="E1202" i="15"/>
  <c r="F1202" i="15"/>
  <c r="A1203" i="15"/>
  <c r="B1203" i="15"/>
  <c r="C1203" i="15"/>
  <c r="D1203" i="15"/>
  <c r="E1203" i="15"/>
  <c r="F1203" i="15"/>
  <c r="A1204" i="15"/>
  <c r="B1204" i="15"/>
  <c r="C1204" i="15"/>
  <c r="D1204" i="15"/>
  <c r="E1204" i="15"/>
  <c r="F1204" i="15"/>
  <c r="A1205" i="15"/>
  <c r="B1205" i="15"/>
  <c r="C1205" i="15"/>
  <c r="D1205" i="15"/>
  <c r="E1205" i="15"/>
  <c r="F1205" i="15"/>
  <c r="A1206" i="15"/>
  <c r="B1206" i="15"/>
  <c r="C1206" i="15"/>
  <c r="D1206" i="15"/>
  <c r="E1206" i="15"/>
  <c r="F1206" i="15"/>
  <c r="A1207" i="15"/>
  <c r="B1207" i="15"/>
  <c r="C1207" i="15"/>
  <c r="D1207" i="15"/>
  <c r="E1207" i="15"/>
  <c r="F1207" i="15"/>
  <c r="A1208" i="15"/>
  <c r="B1208" i="15"/>
  <c r="C1208" i="15"/>
  <c r="D1208" i="15"/>
  <c r="E1208" i="15"/>
  <c r="F1208" i="15"/>
  <c r="A1209" i="15"/>
  <c r="B1209" i="15"/>
  <c r="C1209" i="15"/>
  <c r="D1209" i="15"/>
  <c r="E1209" i="15"/>
  <c r="F1209" i="15"/>
  <c r="A1210" i="15"/>
  <c r="B1210" i="15"/>
  <c r="C1210" i="15"/>
  <c r="D1210" i="15"/>
  <c r="E1210" i="15"/>
  <c r="F1210" i="15"/>
  <c r="A1211" i="15"/>
  <c r="B1211" i="15"/>
  <c r="C1211" i="15"/>
  <c r="D1211" i="15"/>
  <c r="E1211" i="15"/>
  <c r="F1211" i="15"/>
  <c r="A1212" i="15"/>
  <c r="B1212" i="15"/>
  <c r="C1212" i="15"/>
  <c r="D1212" i="15"/>
  <c r="E1212" i="15"/>
  <c r="F1212" i="15"/>
  <c r="A1213" i="15"/>
  <c r="B1213" i="15"/>
  <c r="C1213" i="15"/>
  <c r="D1213" i="15"/>
  <c r="E1213" i="15"/>
  <c r="F1213" i="15"/>
  <c r="A1214" i="15"/>
  <c r="B1214" i="15"/>
  <c r="C1214" i="15"/>
  <c r="D1214" i="15"/>
  <c r="E1214" i="15"/>
  <c r="F1214" i="15"/>
  <c r="A1215" i="15"/>
  <c r="B1215" i="15"/>
  <c r="C1215" i="15"/>
  <c r="D1215" i="15"/>
  <c r="E1215" i="15"/>
  <c r="F1215" i="15"/>
  <c r="A1216" i="15"/>
  <c r="B1216" i="15"/>
  <c r="C1216" i="15"/>
  <c r="D1216" i="15"/>
  <c r="E1216" i="15"/>
  <c r="F1216" i="15"/>
  <c r="A1217" i="15"/>
  <c r="B1217" i="15"/>
  <c r="C1217" i="15"/>
  <c r="D1217" i="15"/>
  <c r="E1217" i="15"/>
  <c r="F1217" i="15"/>
  <c r="A1218" i="15"/>
  <c r="B1218" i="15"/>
  <c r="C1218" i="15"/>
  <c r="D1218" i="15"/>
  <c r="E1218" i="15"/>
  <c r="F1218" i="15"/>
  <c r="A1219" i="15"/>
  <c r="B1219" i="15"/>
  <c r="C1219" i="15"/>
  <c r="D1219" i="15"/>
  <c r="E1219" i="15"/>
  <c r="F1219" i="15"/>
  <c r="A1220" i="15"/>
  <c r="B1220" i="15"/>
  <c r="C1220" i="15"/>
  <c r="D1220" i="15"/>
  <c r="E1220" i="15"/>
  <c r="F1220" i="15"/>
  <c r="A1221" i="15"/>
  <c r="B1221" i="15"/>
  <c r="C1221" i="15"/>
  <c r="D1221" i="15"/>
  <c r="E1221" i="15"/>
  <c r="F1221" i="15"/>
  <c r="A1222" i="15"/>
  <c r="B1222" i="15"/>
  <c r="C1222" i="15"/>
  <c r="D1222" i="15"/>
  <c r="E1222" i="15"/>
  <c r="F1222" i="15"/>
  <c r="A1223" i="15"/>
  <c r="B1223" i="15"/>
  <c r="C1223" i="15"/>
  <c r="D1223" i="15"/>
  <c r="E1223" i="15"/>
  <c r="F1223" i="15"/>
  <c r="A1224" i="15"/>
  <c r="B1224" i="15"/>
  <c r="C1224" i="15"/>
  <c r="D1224" i="15"/>
  <c r="E1224" i="15"/>
  <c r="F1224" i="15"/>
  <c r="A1225" i="15"/>
  <c r="B1225" i="15"/>
  <c r="C1225" i="15"/>
  <c r="D1225" i="15"/>
  <c r="E1225" i="15"/>
  <c r="F1225" i="15"/>
  <c r="A1226" i="15"/>
  <c r="B1226" i="15"/>
  <c r="C1226" i="15"/>
  <c r="D1226" i="15"/>
  <c r="E1226" i="15"/>
  <c r="F1226" i="15"/>
  <c r="A1227" i="15"/>
  <c r="B1227" i="15"/>
  <c r="C1227" i="15"/>
  <c r="D1227" i="15"/>
  <c r="E1227" i="15"/>
  <c r="F1227" i="15"/>
  <c r="A1228" i="15"/>
  <c r="B1228" i="15"/>
  <c r="C1228" i="15"/>
  <c r="D1228" i="15"/>
  <c r="E1228" i="15"/>
  <c r="F1228" i="15"/>
  <c r="A1229" i="15"/>
  <c r="B1229" i="15"/>
  <c r="C1229" i="15"/>
  <c r="D1229" i="15"/>
  <c r="E1229" i="15"/>
  <c r="F1229" i="15"/>
  <c r="A1230" i="15"/>
  <c r="B1230" i="15"/>
  <c r="C1230" i="15"/>
  <c r="D1230" i="15"/>
  <c r="E1230" i="15"/>
  <c r="F1230" i="15"/>
  <c r="A1231" i="15"/>
  <c r="B1231" i="15"/>
  <c r="C1231" i="15"/>
  <c r="D1231" i="15"/>
  <c r="E1231" i="15"/>
  <c r="F1231" i="15"/>
  <c r="A1232" i="15"/>
  <c r="B1232" i="15"/>
  <c r="C1232" i="15"/>
  <c r="D1232" i="15"/>
  <c r="E1232" i="15"/>
  <c r="F1232" i="15"/>
  <c r="A1233" i="15"/>
  <c r="B1233" i="15"/>
  <c r="C1233" i="15"/>
  <c r="D1233" i="15"/>
  <c r="E1233" i="15"/>
  <c r="F1233" i="15"/>
  <c r="A1234" i="15"/>
  <c r="B1234" i="15"/>
  <c r="C1234" i="15"/>
  <c r="D1234" i="15"/>
  <c r="E1234" i="15"/>
  <c r="F1234" i="15"/>
  <c r="A1235" i="15"/>
  <c r="B1235" i="15"/>
  <c r="C1235" i="15"/>
  <c r="D1235" i="15"/>
  <c r="E1235" i="15"/>
  <c r="F1235" i="15"/>
  <c r="A1236" i="15"/>
  <c r="B1236" i="15"/>
  <c r="C1236" i="15"/>
  <c r="D1236" i="15"/>
  <c r="E1236" i="15"/>
  <c r="F1236" i="15"/>
  <c r="A1237" i="15"/>
  <c r="B1237" i="15"/>
  <c r="C1237" i="15"/>
  <c r="D1237" i="15"/>
  <c r="E1237" i="15"/>
  <c r="F1237" i="15"/>
  <c r="A1238" i="15"/>
  <c r="B1238" i="15"/>
  <c r="C1238" i="15"/>
  <c r="D1238" i="15"/>
  <c r="E1238" i="15"/>
  <c r="F1238" i="15"/>
  <c r="A1239" i="15"/>
  <c r="B1239" i="15"/>
  <c r="C1239" i="15"/>
  <c r="D1239" i="15"/>
  <c r="E1239" i="15"/>
  <c r="F1239" i="15"/>
  <c r="A1240" i="15"/>
  <c r="B1240" i="15"/>
  <c r="C1240" i="15"/>
  <c r="D1240" i="15"/>
  <c r="E1240" i="15"/>
  <c r="F1240" i="15"/>
  <c r="A1241" i="15"/>
  <c r="B1241" i="15"/>
  <c r="C1241" i="15"/>
  <c r="D1241" i="15"/>
  <c r="E1241" i="15"/>
  <c r="F1241" i="15"/>
  <c r="A1242" i="15"/>
  <c r="B1242" i="15"/>
  <c r="C1242" i="15"/>
  <c r="D1242" i="15"/>
  <c r="E1242" i="15"/>
  <c r="F1242" i="15"/>
  <c r="A1243" i="15"/>
  <c r="B1243" i="15"/>
  <c r="C1243" i="15"/>
  <c r="D1243" i="15"/>
  <c r="E1243" i="15"/>
  <c r="F1243" i="15"/>
  <c r="A1244" i="15"/>
  <c r="B1244" i="15"/>
  <c r="C1244" i="15"/>
  <c r="D1244" i="15"/>
  <c r="E1244" i="15"/>
  <c r="F1244" i="15"/>
  <c r="A1245" i="15"/>
  <c r="B1245" i="15"/>
  <c r="C1245" i="15"/>
  <c r="D1245" i="15"/>
  <c r="E1245" i="15"/>
  <c r="F1245" i="15"/>
  <c r="A1246" i="15"/>
  <c r="B1246" i="15"/>
  <c r="C1246" i="15"/>
  <c r="D1246" i="15"/>
  <c r="E1246" i="15"/>
  <c r="F1246" i="15"/>
  <c r="A1247" i="15"/>
  <c r="B1247" i="15"/>
  <c r="C1247" i="15"/>
  <c r="D1247" i="15"/>
  <c r="E1247" i="15"/>
  <c r="F1247" i="15"/>
  <c r="A1248" i="15"/>
  <c r="B1248" i="15"/>
  <c r="C1248" i="15"/>
  <c r="D1248" i="15"/>
  <c r="E1248" i="15"/>
  <c r="F1248" i="15"/>
  <c r="A1249" i="15"/>
  <c r="B1249" i="15"/>
  <c r="C1249" i="15"/>
  <c r="D1249" i="15"/>
  <c r="E1249" i="15"/>
  <c r="F1249" i="15"/>
  <c r="A1250" i="15"/>
  <c r="B1250" i="15"/>
  <c r="C1250" i="15"/>
  <c r="D1250" i="15"/>
  <c r="E1250" i="15"/>
  <c r="F1250" i="15"/>
  <c r="A1251" i="15"/>
  <c r="B1251" i="15"/>
  <c r="C1251" i="15"/>
  <c r="D1251" i="15"/>
  <c r="E1251" i="15"/>
  <c r="F1251" i="15"/>
  <c r="A1252" i="15"/>
  <c r="B1252" i="15"/>
  <c r="C1252" i="15"/>
  <c r="D1252" i="15"/>
  <c r="E1252" i="15"/>
  <c r="F1252" i="15"/>
  <c r="A1253" i="15"/>
  <c r="B1253" i="15"/>
  <c r="C1253" i="15"/>
  <c r="D1253" i="15"/>
  <c r="E1253" i="15"/>
  <c r="F1253" i="15"/>
  <c r="A1254" i="15"/>
  <c r="B1254" i="15"/>
  <c r="C1254" i="15"/>
  <c r="D1254" i="15"/>
  <c r="E1254" i="15"/>
  <c r="F1254" i="15"/>
  <c r="A1255" i="15"/>
  <c r="B1255" i="15"/>
  <c r="C1255" i="15"/>
  <c r="D1255" i="15"/>
  <c r="E1255" i="15"/>
  <c r="F1255" i="15"/>
  <c r="A1256" i="15"/>
  <c r="B1256" i="15"/>
  <c r="C1256" i="15"/>
  <c r="D1256" i="15"/>
  <c r="E1256" i="15"/>
  <c r="F1256" i="15"/>
  <c r="A1257" i="15"/>
  <c r="B1257" i="15"/>
  <c r="C1257" i="15"/>
  <c r="D1257" i="15"/>
  <c r="E1257" i="15"/>
  <c r="F1257" i="15"/>
  <c r="A1258" i="15"/>
  <c r="B1258" i="15"/>
  <c r="C1258" i="15"/>
  <c r="D1258" i="15"/>
  <c r="E1258" i="15"/>
  <c r="F1258" i="15"/>
  <c r="A1259" i="15"/>
  <c r="B1259" i="15"/>
  <c r="C1259" i="15"/>
  <c r="D1259" i="15"/>
  <c r="E1259" i="15"/>
  <c r="F1259" i="15"/>
  <c r="A1260" i="15"/>
  <c r="B1260" i="15"/>
  <c r="C1260" i="15"/>
  <c r="D1260" i="15"/>
  <c r="E1260" i="15"/>
  <c r="F1260" i="15"/>
  <c r="A1261" i="15"/>
  <c r="B1261" i="15"/>
  <c r="C1261" i="15"/>
  <c r="D1261" i="15"/>
  <c r="E1261" i="15"/>
  <c r="F1261" i="15"/>
  <c r="A1262" i="15"/>
  <c r="B1262" i="15"/>
  <c r="C1262" i="15"/>
  <c r="D1262" i="15"/>
  <c r="E1262" i="15"/>
  <c r="F1262" i="15"/>
  <c r="A1263" i="15"/>
  <c r="B1263" i="15"/>
  <c r="C1263" i="15"/>
  <c r="D1263" i="15"/>
  <c r="E1263" i="15"/>
  <c r="F1263" i="15"/>
  <c r="A1264" i="15"/>
  <c r="B1264" i="15"/>
  <c r="C1264" i="15"/>
  <c r="D1264" i="15"/>
  <c r="E1264" i="15"/>
  <c r="F1264" i="15"/>
  <c r="A1265" i="15"/>
  <c r="B1265" i="15"/>
  <c r="C1265" i="15"/>
  <c r="D1265" i="15"/>
  <c r="E1265" i="15"/>
  <c r="F1265" i="15"/>
  <c r="A1266" i="15"/>
  <c r="B1266" i="15"/>
  <c r="C1266" i="15"/>
  <c r="D1266" i="15"/>
  <c r="E1266" i="15"/>
  <c r="F1266" i="15"/>
  <c r="A1267" i="15"/>
  <c r="B1267" i="15"/>
  <c r="C1267" i="15"/>
  <c r="D1267" i="15"/>
  <c r="E1267" i="15"/>
  <c r="F1267" i="15"/>
  <c r="A1268" i="15"/>
  <c r="B1268" i="15"/>
  <c r="C1268" i="15"/>
  <c r="D1268" i="15"/>
  <c r="E1268" i="15"/>
  <c r="F1268" i="15"/>
  <c r="A1269" i="15"/>
  <c r="B1269" i="15"/>
  <c r="C1269" i="15"/>
  <c r="D1269" i="15"/>
  <c r="E1269" i="15"/>
  <c r="F1269" i="15"/>
  <c r="A1270" i="15"/>
  <c r="B1270" i="15"/>
  <c r="C1270" i="15"/>
  <c r="D1270" i="15"/>
  <c r="E1270" i="15"/>
  <c r="F1270" i="15"/>
  <c r="A1271" i="15"/>
  <c r="B1271" i="15"/>
  <c r="C1271" i="15"/>
  <c r="D1271" i="15"/>
  <c r="E1271" i="15"/>
  <c r="F1271" i="15"/>
  <c r="A1272" i="15"/>
  <c r="B1272" i="15"/>
  <c r="C1272" i="15"/>
  <c r="D1272" i="15"/>
  <c r="E1272" i="15"/>
  <c r="F1272" i="15"/>
  <c r="A1273" i="15"/>
  <c r="B1273" i="15"/>
  <c r="C1273" i="15"/>
  <c r="D1273" i="15"/>
  <c r="E1273" i="15"/>
  <c r="F1273" i="15"/>
  <c r="A1274" i="15"/>
  <c r="B1274" i="15"/>
  <c r="C1274" i="15"/>
  <c r="D1274" i="15"/>
  <c r="E1274" i="15"/>
  <c r="F1274" i="15"/>
  <c r="A1275" i="15"/>
  <c r="B1275" i="15"/>
  <c r="C1275" i="15"/>
  <c r="D1275" i="15"/>
  <c r="E1275" i="15"/>
  <c r="F1275" i="15"/>
  <c r="A1276" i="15"/>
  <c r="B1276" i="15"/>
  <c r="C1276" i="15"/>
  <c r="D1276" i="15"/>
  <c r="E1276" i="15"/>
  <c r="F1276" i="15"/>
  <c r="A1277" i="15"/>
  <c r="B1277" i="15"/>
  <c r="C1277" i="15"/>
  <c r="D1277" i="15"/>
  <c r="E1277" i="15"/>
  <c r="F1277" i="15"/>
  <c r="A1278" i="15"/>
  <c r="B1278" i="15"/>
  <c r="C1278" i="15"/>
  <c r="D1278" i="15"/>
  <c r="E1278" i="15"/>
  <c r="F1278" i="15"/>
  <c r="A1279" i="15"/>
  <c r="B1279" i="15"/>
  <c r="C1279" i="15"/>
  <c r="D1279" i="15"/>
  <c r="E1279" i="15"/>
  <c r="F1279" i="15"/>
  <c r="A1280" i="15"/>
  <c r="B1280" i="15"/>
  <c r="C1280" i="15"/>
  <c r="D1280" i="15"/>
  <c r="E1280" i="15"/>
  <c r="F1280" i="15"/>
  <c r="A1281" i="15"/>
  <c r="B1281" i="15"/>
  <c r="C1281" i="15"/>
  <c r="D1281" i="15"/>
  <c r="E1281" i="15"/>
  <c r="F1281" i="15"/>
  <c r="A1282" i="15"/>
  <c r="B1282" i="15"/>
  <c r="C1282" i="15"/>
  <c r="D1282" i="15"/>
  <c r="E1282" i="15"/>
  <c r="F1282" i="15"/>
  <c r="A1283" i="15"/>
  <c r="B1283" i="15"/>
  <c r="C1283" i="15"/>
  <c r="D1283" i="15"/>
  <c r="E1283" i="15"/>
  <c r="F1283" i="15"/>
  <c r="A1284" i="15"/>
  <c r="B1284" i="15"/>
  <c r="C1284" i="15"/>
  <c r="D1284" i="15"/>
  <c r="E1284" i="15"/>
  <c r="F1284" i="15"/>
  <c r="A1285" i="15"/>
  <c r="B1285" i="15"/>
  <c r="C1285" i="15"/>
  <c r="D1285" i="15"/>
  <c r="E1285" i="15"/>
  <c r="F1285" i="15"/>
  <c r="A1286" i="15"/>
  <c r="B1286" i="15"/>
  <c r="C1286" i="15"/>
  <c r="D1286" i="15"/>
  <c r="E1286" i="15"/>
  <c r="F1286" i="15"/>
  <c r="A1287" i="15"/>
  <c r="B1287" i="15"/>
  <c r="C1287" i="15"/>
  <c r="D1287" i="15"/>
  <c r="E1287" i="15"/>
  <c r="F1287" i="15"/>
  <c r="A1288" i="15"/>
  <c r="B1288" i="15"/>
  <c r="C1288" i="15"/>
  <c r="D1288" i="15"/>
  <c r="E1288" i="15"/>
  <c r="F1288" i="15"/>
  <c r="A1289" i="15"/>
  <c r="B1289" i="15"/>
  <c r="C1289" i="15"/>
  <c r="D1289" i="15"/>
  <c r="E1289" i="15"/>
  <c r="F1289" i="15"/>
  <c r="A1290" i="15"/>
  <c r="B1290" i="15"/>
  <c r="C1290" i="15"/>
  <c r="D1290" i="15"/>
  <c r="E1290" i="15"/>
  <c r="F1290" i="15"/>
  <c r="A1291" i="15"/>
  <c r="B1291" i="15"/>
  <c r="C1291" i="15"/>
  <c r="D1291" i="15"/>
  <c r="E1291" i="15"/>
  <c r="F1291" i="15"/>
  <c r="A1292" i="15"/>
  <c r="B1292" i="15"/>
  <c r="C1292" i="15"/>
  <c r="D1292" i="15"/>
  <c r="E1292" i="15"/>
  <c r="F1292" i="15"/>
  <c r="A1293" i="15"/>
  <c r="B1293" i="15"/>
  <c r="C1293" i="15"/>
  <c r="D1293" i="15"/>
  <c r="E1293" i="15"/>
  <c r="F1293" i="15"/>
  <c r="A1294" i="15"/>
  <c r="B1294" i="15"/>
  <c r="C1294" i="15"/>
  <c r="D1294" i="15"/>
  <c r="E1294" i="15"/>
  <c r="F1294" i="15"/>
  <c r="A1295" i="15"/>
  <c r="B1295" i="15"/>
  <c r="C1295" i="15"/>
  <c r="D1295" i="15"/>
  <c r="E1295" i="15"/>
  <c r="F1295" i="15"/>
  <c r="A1296" i="15"/>
  <c r="B1296" i="15"/>
  <c r="C1296" i="15"/>
  <c r="D1296" i="15"/>
  <c r="E1296" i="15"/>
  <c r="F1296" i="15"/>
  <c r="A1297" i="15"/>
  <c r="B1297" i="15"/>
  <c r="C1297" i="15"/>
  <c r="D1297" i="15"/>
  <c r="E1297" i="15"/>
  <c r="F1297" i="15"/>
  <c r="A1298" i="15"/>
  <c r="B1298" i="15"/>
  <c r="C1298" i="15"/>
  <c r="D1298" i="15"/>
  <c r="E1298" i="15"/>
  <c r="F1298" i="15"/>
  <c r="A1299" i="15"/>
  <c r="B1299" i="15"/>
  <c r="C1299" i="15"/>
  <c r="D1299" i="15"/>
  <c r="E1299" i="15"/>
  <c r="F1299" i="15"/>
  <c r="A1300" i="15"/>
  <c r="B1300" i="15"/>
  <c r="C1300" i="15"/>
  <c r="D1300" i="15"/>
  <c r="E1300" i="15"/>
  <c r="F1300" i="15"/>
  <c r="A1301" i="15"/>
  <c r="B1301" i="15"/>
  <c r="C1301" i="15"/>
  <c r="D1301" i="15"/>
  <c r="E1301" i="15"/>
  <c r="F1301" i="15"/>
  <c r="A1302" i="15"/>
  <c r="B1302" i="15"/>
  <c r="C1302" i="15"/>
  <c r="D1302" i="15"/>
  <c r="E1302" i="15"/>
  <c r="F1302" i="15"/>
  <c r="A1303" i="15"/>
  <c r="B1303" i="15"/>
  <c r="C1303" i="15"/>
  <c r="D1303" i="15"/>
  <c r="E1303" i="15"/>
  <c r="F1303" i="15"/>
  <c r="A1304" i="15"/>
  <c r="B1304" i="15"/>
  <c r="C1304" i="15"/>
  <c r="D1304" i="15"/>
  <c r="E1304" i="15"/>
  <c r="F1304" i="15"/>
  <c r="A1305" i="15"/>
  <c r="B1305" i="15"/>
  <c r="C1305" i="15"/>
  <c r="D1305" i="15"/>
  <c r="E1305" i="15"/>
  <c r="F1305" i="15"/>
  <c r="A1306" i="15"/>
  <c r="B1306" i="15"/>
  <c r="C1306" i="15"/>
  <c r="D1306" i="15"/>
  <c r="E1306" i="15"/>
  <c r="F1306" i="15"/>
  <c r="A1307" i="15"/>
  <c r="B1307" i="15"/>
  <c r="C1307" i="15"/>
  <c r="D1307" i="15"/>
  <c r="E1307" i="15"/>
  <c r="F1307" i="15"/>
  <c r="A1308" i="15"/>
  <c r="B1308" i="15"/>
  <c r="C1308" i="15"/>
  <c r="D1308" i="15"/>
  <c r="E1308" i="15"/>
  <c r="F1308" i="15"/>
  <c r="A1309" i="15"/>
  <c r="B1309" i="15"/>
  <c r="C1309" i="15"/>
  <c r="D1309" i="15"/>
  <c r="E1309" i="15"/>
  <c r="F1309" i="15"/>
  <c r="A1310" i="15"/>
  <c r="B1310" i="15"/>
  <c r="C1310" i="15"/>
  <c r="D1310" i="15"/>
  <c r="E1310" i="15"/>
  <c r="F1310" i="15"/>
  <c r="A1311" i="15"/>
  <c r="B1311" i="15"/>
  <c r="C1311" i="15"/>
  <c r="D1311" i="15"/>
  <c r="E1311" i="15"/>
  <c r="F1311" i="15"/>
  <c r="A1312" i="15"/>
  <c r="B1312" i="15"/>
  <c r="C1312" i="15"/>
  <c r="D1312" i="15"/>
  <c r="E1312" i="15"/>
  <c r="F1312" i="15"/>
  <c r="A1313" i="15"/>
  <c r="B1313" i="15"/>
  <c r="C1313" i="15"/>
  <c r="D1313" i="15"/>
  <c r="E1313" i="15"/>
  <c r="F1313" i="15"/>
  <c r="A1314" i="15"/>
  <c r="B1314" i="15"/>
  <c r="C1314" i="15"/>
  <c r="D1314" i="15"/>
  <c r="E1314" i="15"/>
  <c r="F1314" i="15"/>
  <c r="A1315" i="15"/>
  <c r="B1315" i="15"/>
  <c r="C1315" i="15"/>
  <c r="D1315" i="15"/>
  <c r="E1315" i="15"/>
  <c r="F1315" i="15"/>
  <c r="A1316" i="15"/>
  <c r="B1316" i="15"/>
  <c r="C1316" i="15"/>
  <c r="D1316" i="15"/>
  <c r="E1316" i="15"/>
  <c r="F1316" i="15"/>
  <c r="A1317" i="15"/>
  <c r="B1317" i="15"/>
  <c r="C1317" i="15"/>
  <c r="D1317" i="15"/>
  <c r="E1317" i="15"/>
  <c r="F1317" i="15"/>
  <c r="A1318" i="15"/>
  <c r="B1318" i="15"/>
  <c r="C1318" i="15"/>
  <c r="D1318" i="15"/>
  <c r="E1318" i="15"/>
  <c r="F1318" i="15"/>
  <c r="A1319" i="15"/>
  <c r="B1319" i="15"/>
  <c r="C1319" i="15"/>
  <c r="D1319" i="15"/>
  <c r="E1319" i="15"/>
  <c r="F1319" i="15"/>
  <c r="A1320" i="15"/>
  <c r="B1320" i="15"/>
  <c r="C1320" i="15"/>
  <c r="D1320" i="15"/>
  <c r="E1320" i="15"/>
  <c r="F1320" i="15"/>
  <c r="A1321" i="15"/>
  <c r="B1321" i="15"/>
  <c r="C1321" i="15"/>
  <c r="D1321" i="15"/>
  <c r="E1321" i="15"/>
  <c r="F1321" i="15"/>
  <c r="A1" i="13"/>
  <c r="B1" i="13"/>
  <c r="C1" i="13"/>
  <c r="D1" i="13"/>
  <c r="E1" i="13"/>
  <c r="F1" i="13"/>
  <c r="A2" i="13"/>
  <c r="B2" i="13"/>
  <c r="C2" i="13"/>
  <c r="D2" i="13"/>
  <c r="E2" i="13"/>
  <c r="A3" i="13"/>
  <c r="B3" i="13"/>
  <c r="C3" i="13"/>
  <c r="D3" i="13"/>
  <c r="E3" i="13"/>
  <c r="A4" i="13"/>
  <c r="B4" i="13"/>
  <c r="C4" i="13"/>
  <c r="D4" i="13"/>
  <c r="E4" i="13"/>
  <c r="A5" i="13"/>
  <c r="B5" i="13"/>
  <c r="C5" i="13"/>
  <c r="D5" i="13"/>
  <c r="E5" i="13"/>
  <c r="A6" i="13"/>
  <c r="B6" i="13"/>
  <c r="C6" i="13"/>
  <c r="D6" i="13"/>
  <c r="E6" i="13"/>
  <c r="A7" i="13"/>
  <c r="B7" i="13"/>
  <c r="C7" i="13"/>
  <c r="D7" i="13"/>
  <c r="E7" i="13"/>
  <c r="A8" i="13"/>
  <c r="B8" i="13"/>
  <c r="C8" i="13"/>
  <c r="D8" i="13"/>
  <c r="E8" i="13"/>
  <c r="A9" i="13"/>
  <c r="B9" i="13"/>
  <c r="C9" i="13"/>
  <c r="D9" i="13"/>
  <c r="E9" i="13"/>
  <c r="A10" i="13"/>
  <c r="B10" i="13"/>
  <c r="C10" i="13"/>
  <c r="D10" i="13"/>
  <c r="E10" i="13"/>
  <c r="A11" i="13"/>
  <c r="B11" i="13"/>
  <c r="C11" i="13"/>
  <c r="D11" i="13"/>
  <c r="E11" i="13"/>
  <c r="A12" i="13"/>
  <c r="B12" i="13"/>
  <c r="C12" i="13"/>
  <c r="D12" i="13"/>
  <c r="E12" i="13"/>
  <c r="A13" i="13"/>
  <c r="B13" i="13"/>
  <c r="C13" i="13"/>
  <c r="D13" i="13"/>
  <c r="E13" i="13"/>
  <c r="A14" i="13"/>
  <c r="B14" i="13"/>
  <c r="C14" i="13"/>
  <c r="D14" i="13"/>
  <c r="E14" i="13"/>
  <c r="A15" i="13"/>
  <c r="B15" i="13"/>
  <c r="C15" i="13"/>
  <c r="D15" i="13"/>
  <c r="E15" i="13"/>
  <c r="A16" i="13"/>
  <c r="B16" i="13"/>
  <c r="C16" i="13"/>
  <c r="D16" i="13"/>
  <c r="E16" i="13"/>
  <c r="A17" i="13"/>
  <c r="B17" i="13"/>
  <c r="C17" i="13"/>
  <c r="D17" i="13"/>
  <c r="E17" i="13"/>
  <c r="A18" i="13"/>
  <c r="B18" i="13"/>
  <c r="C18" i="13"/>
  <c r="D18" i="13"/>
  <c r="E18" i="13"/>
  <c r="A19" i="13"/>
  <c r="B19" i="13"/>
  <c r="C19" i="13"/>
  <c r="D19" i="13"/>
  <c r="E19" i="13"/>
  <c r="A20" i="13"/>
  <c r="B20" i="13"/>
  <c r="C20" i="13"/>
  <c r="D20" i="13"/>
  <c r="E20" i="13"/>
  <c r="A21" i="13"/>
  <c r="B21" i="13"/>
  <c r="C21" i="13"/>
  <c r="D21" i="13"/>
  <c r="E21" i="13"/>
  <c r="A22" i="13"/>
  <c r="B22" i="13"/>
  <c r="C22" i="13"/>
  <c r="D22" i="13"/>
  <c r="E22" i="13"/>
  <c r="A23" i="13"/>
  <c r="B23" i="13"/>
  <c r="C23" i="13"/>
  <c r="D23" i="13"/>
  <c r="E23" i="13"/>
  <c r="A24" i="13"/>
  <c r="B24" i="13"/>
  <c r="C24" i="13"/>
  <c r="D24" i="13"/>
  <c r="E24" i="13"/>
  <c r="A25" i="13"/>
  <c r="B25" i="13"/>
  <c r="C25" i="13"/>
  <c r="D25" i="13"/>
  <c r="E25" i="13"/>
  <c r="A26" i="13"/>
  <c r="B26" i="13"/>
  <c r="C26" i="13"/>
  <c r="D26" i="13"/>
  <c r="E26" i="13"/>
  <c r="A27" i="13"/>
  <c r="B27" i="13"/>
  <c r="C27" i="13"/>
  <c r="D27" i="13"/>
  <c r="E27" i="13"/>
  <c r="A28" i="13"/>
  <c r="B28" i="13"/>
  <c r="C28" i="13"/>
  <c r="D28" i="13"/>
  <c r="E28" i="13"/>
  <c r="A29" i="13"/>
  <c r="B29" i="13"/>
  <c r="C29" i="13"/>
  <c r="D29" i="13"/>
  <c r="E29" i="13"/>
  <c r="A30" i="13"/>
  <c r="B30" i="13"/>
  <c r="C30" i="13"/>
  <c r="D30" i="13"/>
  <c r="E30" i="13"/>
  <c r="A31" i="13"/>
  <c r="B31" i="13"/>
  <c r="C31" i="13"/>
  <c r="D31" i="13"/>
  <c r="E31" i="13"/>
  <c r="A32" i="13"/>
  <c r="B32" i="13"/>
  <c r="C32" i="13"/>
  <c r="D32" i="13"/>
  <c r="E32" i="13"/>
  <c r="A33" i="13"/>
  <c r="B33" i="13"/>
  <c r="C33" i="13"/>
  <c r="D33" i="13"/>
  <c r="E33" i="13"/>
  <c r="A34" i="13"/>
  <c r="B34" i="13"/>
  <c r="C34" i="13"/>
  <c r="D34" i="13"/>
  <c r="E34" i="13"/>
  <c r="A35" i="13"/>
  <c r="B35" i="13"/>
  <c r="C35" i="13"/>
  <c r="D35" i="13"/>
  <c r="E35" i="13"/>
  <c r="A36" i="13"/>
  <c r="B36" i="13"/>
  <c r="C36" i="13"/>
  <c r="D36" i="13"/>
  <c r="E36" i="13"/>
  <c r="A37" i="13"/>
  <c r="B37" i="13"/>
  <c r="C37" i="13"/>
  <c r="D37" i="13"/>
  <c r="E37" i="13"/>
  <c r="A38" i="13"/>
  <c r="B38" i="13"/>
  <c r="C38" i="13"/>
  <c r="D38" i="13"/>
  <c r="E38" i="13"/>
  <c r="A39" i="13"/>
  <c r="B39" i="13"/>
  <c r="C39" i="13"/>
  <c r="D39" i="13"/>
  <c r="E39" i="13"/>
  <c r="A40" i="13"/>
  <c r="B40" i="13"/>
  <c r="C40" i="13"/>
  <c r="D40" i="13"/>
  <c r="E40" i="13"/>
  <c r="A41" i="13"/>
  <c r="B41" i="13"/>
  <c r="C41" i="13"/>
  <c r="D41" i="13"/>
  <c r="E41" i="13"/>
  <c r="A42" i="13"/>
  <c r="B42" i="13"/>
  <c r="C42" i="13"/>
  <c r="D42" i="13"/>
  <c r="E42" i="13"/>
  <c r="A43" i="13"/>
  <c r="B43" i="13"/>
  <c r="C43" i="13"/>
  <c r="D43" i="13"/>
  <c r="E43" i="13"/>
  <c r="A44" i="13"/>
  <c r="B44" i="13"/>
  <c r="C44" i="13"/>
  <c r="D44" i="13"/>
  <c r="E44" i="13"/>
  <c r="A45" i="13"/>
  <c r="B45" i="13"/>
  <c r="C45" i="13"/>
  <c r="D45" i="13"/>
  <c r="E45" i="13"/>
  <c r="A46" i="13"/>
  <c r="B46" i="13"/>
  <c r="C46" i="13"/>
  <c r="D46" i="13"/>
  <c r="E46" i="13"/>
  <c r="A47" i="13"/>
  <c r="B47" i="13"/>
  <c r="C47" i="13"/>
  <c r="D47" i="13"/>
  <c r="E47" i="13"/>
  <c r="A48" i="13"/>
  <c r="B48" i="13"/>
  <c r="C48" i="13"/>
  <c r="D48" i="13"/>
  <c r="E48" i="13"/>
  <c r="A49" i="13"/>
  <c r="B49" i="13"/>
  <c r="C49" i="13"/>
  <c r="D49" i="13"/>
  <c r="E49" i="13"/>
  <c r="A50" i="13"/>
  <c r="B50" i="13"/>
  <c r="C50" i="13"/>
  <c r="D50" i="13"/>
  <c r="E50" i="13"/>
  <c r="A51" i="13"/>
  <c r="B51" i="13"/>
  <c r="C51" i="13"/>
  <c r="D51" i="13"/>
  <c r="E51" i="13"/>
  <c r="A52" i="13"/>
  <c r="B52" i="13"/>
  <c r="C52" i="13"/>
  <c r="D52" i="13"/>
  <c r="E52" i="13"/>
  <c r="A53" i="13"/>
  <c r="B53" i="13"/>
  <c r="C53" i="13"/>
  <c r="D53" i="13"/>
  <c r="E53" i="13"/>
  <c r="A54" i="13"/>
  <c r="B54" i="13"/>
  <c r="C54" i="13"/>
  <c r="D54" i="13"/>
  <c r="E54" i="13"/>
  <c r="A55" i="13"/>
  <c r="B55" i="13"/>
  <c r="C55" i="13"/>
  <c r="D55" i="13"/>
  <c r="E55" i="13"/>
  <c r="A56" i="13"/>
  <c r="B56" i="13"/>
  <c r="C56" i="13"/>
  <c r="D56" i="13"/>
  <c r="E56" i="13"/>
  <c r="A57" i="13"/>
  <c r="B57" i="13"/>
  <c r="C57" i="13"/>
  <c r="D57" i="13"/>
  <c r="E57" i="13"/>
  <c r="A58" i="13"/>
  <c r="B58" i="13"/>
  <c r="C58" i="13"/>
  <c r="D58" i="13"/>
  <c r="E58" i="13"/>
  <c r="A59" i="13"/>
  <c r="B59" i="13"/>
  <c r="C59" i="13"/>
  <c r="D59" i="13"/>
  <c r="E59" i="13"/>
  <c r="A60" i="13"/>
  <c r="B60" i="13"/>
  <c r="C60" i="13"/>
  <c r="D60" i="13"/>
  <c r="E60" i="13"/>
  <c r="A61" i="13"/>
  <c r="B61" i="13"/>
  <c r="C61" i="13"/>
  <c r="D61" i="13"/>
  <c r="E61" i="13"/>
  <c r="A62" i="13"/>
  <c r="B62" i="13"/>
  <c r="C62" i="13"/>
  <c r="D62" i="13"/>
  <c r="E62" i="13"/>
  <c r="A63" i="13"/>
  <c r="B63" i="13"/>
  <c r="C63" i="13"/>
  <c r="D63" i="13"/>
  <c r="E63" i="13"/>
  <c r="A64" i="13"/>
  <c r="B64" i="13"/>
  <c r="C64" i="13"/>
  <c r="D64" i="13"/>
  <c r="E64" i="13"/>
  <c r="A65" i="13"/>
  <c r="B65" i="13"/>
  <c r="C65" i="13"/>
  <c r="D65" i="13"/>
  <c r="E65" i="13"/>
  <c r="A66" i="13"/>
  <c r="B66" i="13"/>
  <c r="C66" i="13"/>
  <c r="D66" i="13"/>
  <c r="E66" i="13"/>
  <c r="A67" i="13"/>
  <c r="B67" i="13"/>
  <c r="C67" i="13"/>
  <c r="D67" i="13"/>
  <c r="E67" i="13"/>
  <c r="A68" i="13"/>
  <c r="B68" i="13"/>
  <c r="C68" i="13"/>
  <c r="D68" i="13"/>
  <c r="E68" i="13"/>
  <c r="A69" i="13"/>
  <c r="B69" i="13"/>
  <c r="C69" i="13"/>
  <c r="D69" i="13"/>
  <c r="E69" i="13"/>
  <c r="A70" i="13"/>
  <c r="B70" i="13"/>
  <c r="C70" i="13"/>
  <c r="D70" i="13"/>
  <c r="E70" i="13"/>
  <c r="A71" i="13"/>
  <c r="B71" i="13"/>
  <c r="C71" i="13"/>
  <c r="D71" i="13"/>
  <c r="E71" i="13"/>
  <c r="A72" i="13"/>
  <c r="B72" i="13"/>
  <c r="C72" i="13"/>
  <c r="D72" i="13"/>
  <c r="E72" i="13"/>
  <c r="A73" i="13"/>
  <c r="B73" i="13"/>
  <c r="C73" i="13"/>
  <c r="D73" i="13"/>
  <c r="E73" i="13"/>
  <c r="A74" i="13"/>
  <c r="B74" i="13"/>
  <c r="C74" i="13"/>
  <c r="D74" i="13"/>
  <c r="E74" i="13"/>
  <c r="A75" i="13"/>
  <c r="B75" i="13"/>
  <c r="C75" i="13"/>
  <c r="D75" i="13"/>
  <c r="E75" i="13"/>
  <c r="A76" i="13"/>
  <c r="B76" i="13"/>
  <c r="C76" i="13"/>
  <c r="D76" i="13"/>
  <c r="E76" i="13"/>
  <c r="A77" i="13"/>
  <c r="B77" i="13"/>
  <c r="C77" i="13"/>
  <c r="D77" i="13"/>
  <c r="E77" i="13"/>
  <c r="A78" i="13"/>
  <c r="B78" i="13"/>
  <c r="C78" i="13"/>
  <c r="D78" i="13"/>
  <c r="E78" i="13"/>
  <c r="A79" i="13"/>
  <c r="B79" i="13"/>
  <c r="C79" i="13"/>
  <c r="D79" i="13"/>
  <c r="E79" i="13"/>
  <c r="A80" i="13"/>
  <c r="B80" i="13"/>
  <c r="C80" i="13"/>
  <c r="D80" i="13"/>
  <c r="E80" i="13"/>
  <c r="A81" i="13"/>
  <c r="B81" i="13"/>
  <c r="C81" i="13"/>
  <c r="D81" i="13"/>
  <c r="E81" i="13"/>
  <c r="A82" i="13"/>
  <c r="B82" i="13"/>
  <c r="C82" i="13"/>
  <c r="D82" i="13"/>
  <c r="E82" i="13"/>
  <c r="A83" i="13"/>
  <c r="B83" i="13"/>
  <c r="C83" i="13"/>
  <c r="D83" i="13"/>
  <c r="E83" i="13"/>
  <c r="A84" i="13"/>
  <c r="B84" i="13"/>
  <c r="C84" i="13"/>
  <c r="D84" i="13"/>
  <c r="E84" i="13"/>
  <c r="A85" i="13"/>
  <c r="B85" i="13"/>
  <c r="C85" i="13"/>
  <c r="D85" i="13"/>
  <c r="E85" i="13"/>
  <c r="A86" i="13"/>
  <c r="B86" i="13"/>
  <c r="C86" i="13"/>
  <c r="D86" i="13"/>
  <c r="E86" i="13"/>
  <c r="A87" i="13"/>
  <c r="B87" i="13"/>
  <c r="C87" i="13"/>
  <c r="D87" i="13"/>
  <c r="E87" i="13"/>
  <c r="A88" i="13"/>
  <c r="B88" i="13"/>
  <c r="C88" i="13"/>
  <c r="D88" i="13"/>
  <c r="E88" i="13"/>
  <c r="A89" i="13"/>
  <c r="B89" i="13"/>
  <c r="C89" i="13"/>
  <c r="D89" i="13"/>
  <c r="E89" i="13"/>
  <c r="A90" i="13"/>
  <c r="B90" i="13"/>
  <c r="C90" i="13"/>
  <c r="D90" i="13"/>
  <c r="E90" i="13"/>
  <c r="A91" i="13"/>
  <c r="B91" i="13"/>
  <c r="C91" i="13"/>
  <c r="D91" i="13"/>
  <c r="E91" i="13"/>
  <c r="A92" i="13"/>
  <c r="B92" i="13"/>
  <c r="C92" i="13"/>
  <c r="D92" i="13"/>
  <c r="E92" i="13"/>
  <c r="A93" i="13"/>
  <c r="B93" i="13"/>
  <c r="C93" i="13"/>
  <c r="D93" i="13"/>
  <c r="E93" i="13"/>
  <c r="A94" i="13"/>
  <c r="B94" i="13"/>
  <c r="C94" i="13"/>
  <c r="D94" i="13"/>
  <c r="E94" i="13"/>
  <c r="A95" i="13"/>
  <c r="B95" i="13"/>
  <c r="C95" i="13"/>
  <c r="D95" i="13"/>
  <c r="E95" i="13"/>
  <c r="A96" i="13"/>
  <c r="B96" i="13"/>
  <c r="C96" i="13"/>
  <c r="D96" i="13"/>
  <c r="E96" i="13"/>
  <c r="A97" i="13"/>
  <c r="B97" i="13"/>
  <c r="C97" i="13"/>
  <c r="D97" i="13"/>
  <c r="E97" i="13"/>
  <c r="A98" i="13"/>
  <c r="B98" i="13"/>
  <c r="C98" i="13"/>
  <c r="D98" i="13"/>
  <c r="E98" i="13"/>
  <c r="A99" i="13"/>
  <c r="B99" i="13"/>
  <c r="C99" i="13"/>
  <c r="D99" i="13"/>
  <c r="E99" i="13"/>
  <c r="A100" i="13"/>
  <c r="B100" i="13"/>
  <c r="C100" i="13"/>
  <c r="D100" i="13"/>
  <c r="E100" i="13"/>
  <c r="A101" i="13"/>
  <c r="B101" i="13"/>
  <c r="C101" i="13"/>
  <c r="D101" i="13"/>
  <c r="E101" i="13"/>
  <c r="A102" i="13"/>
  <c r="B102" i="13"/>
  <c r="C102" i="13"/>
  <c r="D102" i="13"/>
  <c r="E102" i="13"/>
  <c r="A103" i="13"/>
  <c r="B103" i="13"/>
  <c r="C103" i="13"/>
  <c r="D103" i="13"/>
  <c r="E103" i="13"/>
  <c r="A104" i="13"/>
  <c r="B104" i="13"/>
  <c r="C104" i="13"/>
  <c r="D104" i="13"/>
  <c r="E104" i="13"/>
  <c r="A105" i="13"/>
  <c r="B105" i="13"/>
  <c r="C105" i="13"/>
  <c r="D105" i="13"/>
  <c r="E105" i="13"/>
  <c r="A106" i="13"/>
  <c r="B106" i="13"/>
  <c r="C106" i="13"/>
  <c r="D106" i="13"/>
  <c r="E106" i="13"/>
  <c r="A107" i="13"/>
  <c r="B107" i="13"/>
  <c r="C107" i="13"/>
  <c r="D107" i="13"/>
  <c r="E107" i="13"/>
  <c r="A108" i="13"/>
  <c r="B108" i="13"/>
  <c r="C108" i="13"/>
  <c r="D108" i="13"/>
  <c r="E108" i="13"/>
  <c r="A109" i="13"/>
  <c r="B109" i="13"/>
  <c r="C109" i="13"/>
  <c r="D109" i="13"/>
  <c r="E109" i="13"/>
  <c r="A110" i="13"/>
  <c r="B110" i="13"/>
  <c r="C110" i="13"/>
  <c r="D110" i="13"/>
  <c r="E110" i="13"/>
  <c r="A111" i="13"/>
  <c r="B111" i="13"/>
  <c r="C111" i="13"/>
  <c r="D111" i="13"/>
  <c r="E111" i="13"/>
  <c r="A112" i="13"/>
  <c r="B112" i="13"/>
  <c r="C112" i="13"/>
  <c r="D112" i="13"/>
  <c r="E112" i="13"/>
  <c r="A113" i="13"/>
  <c r="B113" i="13"/>
  <c r="C113" i="13"/>
  <c r="D113" i="13"/>
  <c r="E113" i="13"/>
  <c r="A114" i="13"/>
  <c r="B114" i="13"/>
  <c r="C114" i="13"/>
  <c r="D114" i="13"/>
  <c r="E114" i="13"/>
  <c r="A115" i="13"/>
  <c r="B115" i="13"/>
  <c r="C115" i="13"/>
  <c r="D115" i="13"/>
  <c r="E115" i="13"/>
  <c r="A116" i="13"/>
  <c r="B116" i="13"/>
  <c r="C116" i="13"/>
  <c r="D116" i="13"/>
  <c r="E116" i="13"/>
  <c r="A117" i="13"/>
  <c r="B117" i="13"/>
  <c r="C117" i="13"/>
  <c r="D117" i="13"/>
  <c r="E117" i="13"/>
  <c r="A118" i="13"/>
  <c r="B118" i="13"/>
  <c r="C118" i="13"/>
  <c r="D118" i="13"/>
  <c r="E118" i="13"/>
  <c r="A119" i="13"/>
  <c r="B119" i="13"/>
  <c r="C119" i="13"/>
  <c r="D119" i="13"/>
  <c r="E119" i="13"/>
  <c r="A120" i="13"/>
  <c r="B120" i="13"/>
  <c r="C120" i="13"/>
  <c r="D120" i="13"/>
  <c r="E120" i="13"/>
  <c r="A121" i="13"/>
  <c r="B121" i="13"/>
  <c r="C121" i="13"/>
  <c r="D121" i="13"/>
  <c r="E121" i="13"/>
  <c r="A122" i="13"/>
  <c r="B122" i="13"/>
  <c r="C122" i="13"/>
  <c r="D122" i="13"/>
  <c r="E122" i="13"/>
  <c r="A123" i="13"/>
  <c r="B123" i="13"/>
  <c r="C123" i="13"/>
  <c r="D123" i="13"/>
  <c r="E123" i="13"/>
  <c r="A124" i="13"/>
  <c r="B124" i="13"/>
  <c r="C124" i="13"/>
  <c r="D124" i="13"/>
  <c r="E124" i="13"/>
  <c r="A125" i="13"/>
  <c r="B125" i="13"/>
  <c r="C125" i="13"/>
  <c r="D125" i="13"/>
  <c r="E125" i="13"/>
  <c r="A126" i="13"/>
  <c r="B126" i="13"/>
  <c r="C126" i="13"/>
  <c r="D126" i="13"/>
  <c r="E126" i="13"/>
  <c r="A127" i="13"/>
  <c r="B127" i="13"/>
  <c r="C127" i="13"/>
  <c r="D127" i="13"/>
  <c r="E127" i="13"/>
  <c r="A128" i="13"/>
  <c r="B128" i="13"/>
  <c r="C128" i="13"/>
  <c r="D128" i="13"/>
  <c r="E128" i="13"/>
  <c r="A129" i="13"/>
  <c r="B129" i="13"/>
  <c r="C129" i="13"/>
  <c r="D129" i="13"/>
  <c r="E129" i="13"/>
  <c r="A130" i="13"/>
  <c r="B130" i="13"/>
  <c r="C130" i="13"/>
  <c r="D130" i="13"/>
  <c r="E130" i="13"/>
  <c r="A131" i="13"/>
  <c r="B131" i="13"/>
  <c r="C131" i="13"/>
  <c r="D131" i="13"/>
  <c r="E131" i="13"/>
  <c r="A132" i="13"/>
  <c r="B132" i="13"/>
  <c r="C132" i="13"/>
  <c r="D132" i="13"/>
  <c r="E132" i="13"/>
  <c r="A133" i="13"/>
  <c r="B133" i="13"/>
  <c r="C133" i="13"/>
  <c r="D133" i="13"/>
  <c r="E133" i="13"/>
  <c r="A1" i="10"/>
  <c r="B1" i="10"/>
  <c r="C1" i="10"/>
  <c r="D1" i="10"/>
  <c r="E1" i="10"/>
  <c r="F1" i="10"/>
  <c r="G1" i="10"/>
  <c r="H1" i="10"/>
  <c r="A2" i="10"/>
  <c r="B2" i="10"/>
  <c r="C2" i="10"/>
  <c r="D2" i="10"/>
  <c r="A3" i="10"/>
  <c r="B3" i="10"/>
  <c r="C3" i="10"/>
  <c r="D3" i="10"/>
  <c r="A4" i="10"/>
  <c r="B4" i="10"/>
  <c r="C4" i="10"/>
  <c r="D4" i="10"/>
  <c r="A5" i="10"/>
  <c r="B5" i="10"/>
  <c r="C5" i="10"/>
  <c r="D5" i="10"/>
  <c r="A6" i="10"/>
  <c r="B6" i="10"/>
  <c r="C6" i="10"/>
  <c r="D6" i="10"/>
  <c r="A7" i="10"/>
  <c r="B7" i="10"/>
  <c r="C7" i="10"/>
  <c r="D7" i="10"/>
  <c r="A8" i="10"/>
  <c r="B8" i="10"/>
  <c r="C8" i="10"/>
  <c r="D8" i="10"/>
  <c r="A9" i="10"/>
  <c r="B9" i="10"/>
  <c r="C9" i="10"/>
  <c r="D9" i="10"/>
  <c r="A10" i="10"/>
  <c r="B10" i="10"/>
  <c r="C10" i="10"/>
  <c r="D10" i="10"/>
  <c r="A11" i="10"/>
  <c r="B11" i="10"/>
  <c r="C11" i="10"/>
  <c r="D11" i="10"/>
  <c r="A12" i="10"/>
  <c r="B12" i="10"/>
  <c r="C12" i="10"/>
  <c r="D12" i="10"/>
  <c r="A13" i="10"/>
  <c r="B13" i="10"/>
  <c r="C13" i="10"/>
  <c r="D13" i="10"/>
  <c r="A14" i="10"/>
  <c r="B14" i="10"/>
  <c r="C14" i="10"/>
  <c r="D14" i="10"/>
  <c r="A15" i="10"/>
  <c r="B15" i="10"/>
  <c r="C15" i="10"/>
  <c r="D15" i="10"/>
  <c r="A16" i="10"/>
  <c r="B16" i="10"/>
  <c r="C16" i="10"/>
  <c r="D16" i="10"/>
  <c r="A17" i="10"/>
  <c r="B17" i="10"/>
  <c r="C17" i="10"/>
  <c r="D17" i="10"/>
  <c r="A18" i="10"/>
  <c r="B18" i="10"/>
  <c r="C18" i="10"/>
  <c r="D18" i="10"/>
  <c r="A19" i="10"/>
  <c r="B19" i="10"/>
  <c r="C19" i="10"/>
  <c r="D19" i="10"/>
  <c r="A20" i="10"/>
  <c r="B20" i="10"/>
  <c r="C20" i="10"/>
  <c r="D20" i="10"/>
  <c r="A21" i="10"/>
  <c r="B21" i="10"/>
  <c r="C21" i="10"/>
  <c r="D21" i="10"/>
  <c r="A22" i="10"/>
  <c r="B22" i="10"/>
  <c r="C22" i="10"/>
  <c r="D22" i="10"/>
  <c r="A23" i="10"/>
  <c r="B23" i="10"/>
  <c r="C23" i="10"/>
  <c r="D23" i="10"/>
  <c r="A24" i="10"/>
  <c r="B24" i="10"/>
  <c r="C24" i="10"/>
  <c r="D24" i="10"/>
  <c r="A25" i="10"/>
  <c r="B25" i="10"/>
  <c r="C25" i="10"/>
  <c r="D25" i="10"/>
  <c r="A26" i="10"/>
  <c r="B26" i="10"/>
  <c r="C26" i="10"/>
  <c r="D26" i="10"/>
  <c r="A27" i="10"/>
  <c r="B27" i="10"/>
  <c r="C27" i="10"/>
  <c r="D27" i="10"/>
  <c r="A28" i="10"/>
  <c r="B28" i="10"/>
  <c r="C28" i="10"/>
  <c r="D28" i="10"/>
  <c r="A29" i="10"/>
  <c r="B29" i="10"/>
  <c r="C29" i="10"/>
  <c r="D29" i="10"/>
  <c r="A30" i="10"/>
  <c r="B30" i="10"/>
  <c r="C30" i="10"/>
  <c r="D30" i="10"/>
  <c r="A31" i="10"/>
  <c r="B31" i="10"/>
  <c r="C31" i="10"/>
  <c r="D31" i="10"/>
  <c r="A32" i="10"/>
  <c r="B32" i="10"/>
  <c r="C32" i="10"/>
  <c r="D32" i="10"/>
  <c r="A33" i="10"/>
  <c r="B33" i="10"/>
  <c r="C33" i="10"/>
  <c r="D33" i="10"/>
  <c r="A34" i="10"/>
  <c r="B34" i="10"/>
  <c r="C34" i="10"/>
  <c r="D34" i="10"/>
  <c r="A35" i="10"/>
  <c r="B35" i="10"/>
  <c r="C35" i="10"/>
  <c r="D35" i="10"/>
  <c r="A36" i="10"/>
  <c r="B36" i="10"/>
  <c r="C36" i="10"/>
  <c r="D36" i="10"/>
  <c r="A37" i="10"/>
  <c r="B37" i="10"/>
  <c r="C37" i="10"/>
  <c r="D37" i="10"/>
  <c r="A38" i="10"/>
  <c r="B38" i="10"/>
  <c r="C38" i="10"/>
  <c r="D38" i="10"/>
  <c r="A39" i="10"/>
  <c r="B39" i="10"/>
  <c r="C39" i="10"/>
  <c r="D39" i="10"/>
  <c r="A40" i="10"/>
  <c r="B40" i="10"/>
  <c r="C40" i="10"/>
  <c r="D40" i="10"/>
  <c r="A41" i="10"/>
  <c r="B41" i="10"/>
  <c r="C41" i="10"/>
  <c r="D41" i="10"/>
  <c r="A42" i="10"/>
  <c r="B42" i="10"/>
  <c r="C42" i="10"/>
  <c r="D42" i="10"/>
  <c r="A43" i="10"/>
  <c r="B43" i="10"/>
  <c r="C43" i="10"/>
  <c r="D43" i="10"/>
  <c r="A44" i="10"/>
  <c r="B44" i="10"/>
  <c r="C44" i="10"/>
  <c r="D44" i="10"/>
  <c r="A45" i="10"/>
  <c r="B45" i="10"/>
  <c r="C45" i="10"/>
  <c r="D45" i="10"/>
  <c r="A46" i="10"/>
  <c r="B46" i="10"/>
  <c r="C46" i="10"/>
  <c r="D46" i="10"/>
  <c r="A47" i="10"/>
  <c r="B47" i="10"/>
  <c r="C47" i="10"/>
  <c r="D47" i="10"/>
  <c r="A48" i="10"/>
  <c r="B48" i="10"/>
  <c r="C48" i="10"/>
  <c r="D48" i="10"/>
  <c r="A49" i="10"/>
  <c r="B49" i="10"/>
  <c r="C49" i="10"/>
  <c r="D49" i="10"/>
  <c r="A50" i="10"/>
  <c r="B50" i="10"/>
  <c r="C50" i="10"/>
  <c r="D50" i="10"/>
  <c r="A51" i="10"/>
  <c r="B51" i="10"/>
  <c r="C51" i="10"/>
  <c r="D51" i="10"/>
  <c r="A52" i="10"/>
  <c r="B52" i="10"/>
  <c r="C52" i="10"/>
  <c r="D52" i="10"/>
  <c r="A53" i="10"/>
  <c r="B53" i="10"/>
  <c r="C53" i="10"/>
  <c r="D53" i="10"/>
  <c r="A54" i="10"/>
  <c r="B54" i="10"/>
  <c r="C54" i="10"/>
  <c r="D54" i="10"/>
  <c r="A55" i="10"/>
  <c r="B55" i="10"/>
  <c r="C55" i="10"/>
  <c r="D55" i="10"/>
  <c r="A56" i="10"/>
  <c r="B56" i="10"/>
  <c r="C56" i="10"/>
  <c r="D56" i="10"/>
  <c r="A57" i="10"/>
  <c r="B57" i="10"/>
  <c r="C57" i="10"/>
  <c r="D57" i="10"/>
  <c r="A58" i="10"/>
  <c r="B58" i="10"/>
  <c r="C58" i="10"/>
  <c r="D58" i="10"/>
  <c r="A59" i="10"/>
  <c r="B59" i="10"/>
  <c r="C59" i="10"/>
  <c r="D59" i="10"/>
  <c r="A60" i="10"/>
  <c r="B60" i="10"/>
  <c r="C60" i="10"/>
  <c r="D60" i="10"/>
  <c r="A61" i="10"/>
  <c r="B61" i="10"/>
  <c r="C61" i="10"/>
  <c r="D61" i="10"/>
  <c r="A62" i="10"/>
  <c r="B62" i="10"/>
  <c r="C62" i="10"/>
  <c r="D62" i="10"/>
  <c r="A63" i="10"/>
  <c r="B63" i="10"/>
  <c r="C63" i="10"/>
  <c r="D63" i="10"/>
  <c r="A64" i="10"/>
  <c r="B64" i="10"/>
  <c r="C64" i="10"/>
  <c r="D64" i="10"/>
  <c r="A65" i="10"/>
  <c r="B65" i="10"/>
  <c r="C65" i="10"/>
  <c r="D65" i="10"/>
  <c r="A66" i="10"/>
  <c r="B66" i="10"/>
  <c r="C66" i="10"/>
  <c r="D66" i="10"/>
  <c r="A67" i="10"/>
  <c r="B67" i="10"/>
  <c r="C67" i="10"/>
  <c r="D67" i="10"/>
  <c r="A68" i="10"/>
  <c r="B68" i="10"/>
  <c r="C68" i="10"/>
  <c r="D68" i="10"/>
  <c r="A69" i="10"/>
  <c r="B69" i="10"/>
  <c r="C69" i="10"/>
  <c r="D69" i="10"/>
  <c r="A70" i="10"/>
  <c r="B70" i="10"/>
  <c r="C70" i="10"/>
  <c r="D70" i="10"/>
  <c r="A71" i="10"/>
  <c r="B71" i="10"/>
  <c r="C71" i="10"/>
  <c r="D71" i="10"/>
  <c r="A72" i="10"/>
  <c r="B72" i="10"/>
  <c r="C72" i="10"/>
  <c r="D72" i="10"/>
  <c r="A73" i="10"/>
  <c r="B73" i="10"/>
  <c r="C73" i="10"/>
  <c r="D73" i="10"/>
  <c r="A74" i="10"/>
  <c r="B74" i="10"/>
  <c r="C74" i="10"/>
  <c r="D74" i="10"/>
  <c r="A75" i="10"/>
  <c r="B75" i="10"/>
  <c r="C75" i="10"/>
  <c r="D75" i="10"/>
  <c r="A76" i="10"/>
  <c r="B76" i="10"/>
  <c r="C76" i="10"/>
  <c r="D76" i="10"/>
  <c r="A77" i="10"/>
  <c r="B77" i="10"/>
  <c r="C77" i="10"/>
  <c r="D77" i="10"/>
  <c r="A78" i="10"/>
  <c r="B78" i="10"/>
  <c r="C78" i="10"/>
  <c r="D78" i="10"/>
  <c r="A79" i="10"/>
  <c r="B79" i="10"/>
  <c r="C79" i="10"/>
  <c r="D79" i="10"/>
  <c r="A80" i="10"/>
  <c r="B80" i="10"/>
  <c r="C80" i="10"/>
  <c r="D80" i="10"/>
  <c r="A81" i="10"/>
  <c r="B81" i="10"/>
  <c r="C81" i="10"/>
  <c r="D81" i="10"/>
  <c r="A82" i="10"/>
  <c r="B82" i="10"/>
  <c r="C82" i="10"/>
  <c r="D82" i="10"/>
  <c r="A83" i="10"/>
  <c r="B83" i="10"/>
  <c r="C83" i="10"/>
  <c r="D83" i="10"/>
  <c r="A84" i="10"/>
  <c r="B84" i="10"/>
  <c r="C84" i="10"/>
  <c r="D84" i="10"/>
  <c r="A85" i="10"/>
  <c r="B85" i="10"/>
  <c r="C85" i="10"/>
  <c r="D85" i="10"/>
  <c r="A86" i="10"/>
  <c r="B86" i="10"/>
  <c r="C86" i="10"/>
  <c r="D86" i="10"/>
  <c r="A87" i="10"/>
  <c r="B87" i="10"/>
  <c r="C87" i="10"/>
  <c r="D87" i="10"/>
  <c r="A88" i="10"/>
  <c r="B88" i="10"/>
  <c r="C88" i="10"/>
  <c r="D88" i="10"/>
  <c r="A89" i="10"/>
  <c r="B89" i="10"/>
  <c r="C89" i="10"/>
  <c r="D89" i="10"/>
  <c r="A90" i="10"/>
  <c r="B90" i="10"/>
  <c r="C90" i="10"/>
  <c r="D90" i="10"/>
  <c r="A91" i="10"/>
  <c r="B91" i="10"/>
  <c r="C91" i="10"/>
  <c r="D91" i="10"/>
  <c r="A92" i="10"/>
  <c r="B92" i="10"/>
  <c r="C92" i="10"/>
  <c r="D92" i="10"/>
  <c r="A93" i="10"/>
  <c r="B93" i="10"/>
  <c r="C93" i="10"/>
  <c r="D93" i="10"/>
  <c r="A94" i="10"/>
  <c r="B94" i="10"/>
  <c r="C94" i="10"/>
  <c r="D94" i="10"/>
  <c r="A95" i="10"/>
  <c r="B95" i="10"/>
  <c r="C95" i="10"/>
  <c r="D95" i="10"/>
  <c r="A96" i="10"/>
  <c r="B96" i="10"/>
  <c r="C96" i="10"/>
  <c r="D96" i="10"/>
  <c r="A97" i="10"/>
  <c r="B97" i="10"/>
  <c r="C97" i="10"/>
  <c r="D97" i="10"/>
  <c r="A98" i="10"/>
  <c r="B98" i="10"/>
  <c r="C98" i="10"/>
  <c r="D98" i="10"/>
  <c r="A99" i="10"/>
  <c r="B99" i="10"/>
  <c r="C99" i="10"/>
  <c r="D99" i="10"/>
  <c r="A100" i="10"/>
  <c r="B100" i="10"/>
  <c r="C100" i="10"/>
  <c r="D100" i="10"/>
  <c r="A101" i="10"/>
  <c r="B101" i="10"/>
  <c r="C101" i="10"/>
  <c r="D101" i="10"/>
  <c r="A102" i="10"/>
  <c r="B102" i="10"/>
  <c r="C102" i="10"/>
  <c r="D102" i="10"/>
  <c r="A103" i="10"/>
  <c r="B103" i="10"/>
  <c r="C103" i="10"/>
  <c r="D103" i="10"/>
  <c r="A104" i="10"/>
  <c r="B104" i="10"/>
  <c r="C104" i="10"/>
  <c r="D104" i="10"/>
  <c r="A105" i="10"/>
  <c r="B105" i="10"/>
  <c r="C105" i="10"/>
  <c r="D105" i="10"/>
  <c r="A106" i="10"/>
  <c r="B106" i="10"/>
  <c r="C106" i="10"/>
  <c r="D106" i="10"/>
  <c r="A107" i="10"/>
  <c r="B107" i="10"/>
  <c r="C107" i="10"/>
  <c r="D107" i="10"/>
  <c r="A108" i="10"/>
  <c r="B108" i="10"/>
  <c r="C108" i="10"/>
  <c r="D108" i="10"/>
  <c r="A109" i="10"/>
  <c r="B109" i="10"/>
  <c r="C109" i="10"/>
  <c r="D109" i="10"/>
  <c r="A110" i="10"/>
  <c r="B110" i="10"/>
  <c r="C110" i="10"/>
  <c r="D110" i="10"/>
  <c r="A111" i="10"/>
  <c r="B111" i="10"/>
  <c r="C111" i="10"/>
  <c r="D111" i="10"/>
  <c r="A1035" i="7"/>
  <c r="A1034" i="7"/>
  <c r="A1033" i="7"/>
  <c r="A1032" i="7"/>
  <c r="A1031" i="7"/>
  <c r="A1030" i="7"/>
  <c r="A1029" i="7"/>
  <c r="A1028" i="7"/>
  <c r="A1027" i="7"/>
  <c r="A1026" i="7"/>
  <c r="A1025" i="7"/>
  <c r="A1024" i="7"/>
  <c r="A1023" i="7"/>
  <c r="A1022" i="7"/>
  <c r="A1021" i="7"/>
  <c r="A1020" i="7"/>
  <c r="A1019" i="7"/>
  <c r="A1018" i="7"/>
  <c r="A1017" i="7"/>
  <c r="A1016" i="7"/>
  <c r="A1015" i="7"/>
  <c r="A1014" i="7"/>
  <c r="A1013" i="7"/>
  <c r="A1012" i="7"/>
  <c r="A1011" i="7"/>
  <c r="A1010" i="7"/>
  <c r="A1009" i="7"/>
  <c r="A1008" i="7"/>
  <c r="A1007" i="7"/>
  <c r="A1006" i="7"/>
  <c r="A1005" i="7"/>
  <c r="A1004" i="7"/>
  <c r="A1003" i="7"/>
  <c r="A1002" i="7"/>
  <c r="A1001" i="7"/>
  <c r="A1000" i="7"/>
  <c r="A999" i="7"/>
  <c r="A998" i="7"/>
  <c r="A997" i="7"/>
  <c r="A996" i="7"/>
  <c r="A995" i="7"/>
  <c r="A994" i="7"/>
  <c r="A993" i="7"/>
  <c r="A992" i="7"/>
  <c r="A991" i="7"/>
  <c r="A990" i="7"/>
  <c r="A989" i="7"/>
  <c r="A988" i="7"/>
  <c r="A987" i="7"/>
  <c r="A986" i="7"/>
  <c r="A985" i="7"/>
  <c r="A984" i="7"/>
  <c r="A983" i="7"/>
  <c r="A982" i="7"/>
  <c r="A981" i="7"/>
  <c r="A980" i="7"/>
  <c r="A979" i="7"/>
  <c r="A978" i="7"/>
  <c r="A977" i="7"/>
  <c r="A976" i="7"/>
  <c r="A975" i="7"/>
  <c r="A974" i="7"/>
  <c r="A973" i="7"/>
  <c r="A972" i="7"/>
  <c r="A971" i="7"/>
  <c r="A970" i="7"/>
  <c r="A969" i="7"/>
  <c r="A968" i="7"/>
  <c r="A967" i="7"/>
  <c r="A966" i="7"/>
  <c r="A965" i="7"/>
  <c r="A964" i="7"/>
  <c r="A963" i="7"/>
  <c r="A962" i="7"/>
  <c r="A961" i="7"/>
  <c r="A960" i="7"/>
  <c r="A959" i="7"/>
  <c r="A958" i="7"/>
  <c r="A957" i="7"/>
  <c r="A956" i="7"/>
  <c r="A955" i="7"/>
  <c r="A954" i="7"/>
  <c r="A953" i="7"/>
  <c r="A952" i="7"/>
  <c r="A951" i="7"/>
  <c r="A950" i="7"/>
  <c r="A949" i="7"/>
  <c r="A948" i="7"/>
  <c r="A947" i="7"/>
  <c r="A946" i="7"/>
  <c r="A945" i="7"/>
  <c r="A944" i="7"/>
  <c r="A943" i="7"/>
  <c r="A942" i="7"/>
  <c r="A941" i="7"/>
  <c r="A940" i="7"/>
  <c r="A939" i="7"/>
  <c r="A938" i="7"/>
  <c r="A937" i="7"/>
  <c r="A936" i="7"/>
  <c r="A935" i="7"/>
  <c r="A934" i="7"/>
  <c r="A933" i="7"/>
  <c r="A932" i="7"/>
  <c r="A931" i="7"/>
  <c r="A930" i="7"/>
  <c r="A929" i="7"/>
  <c r="A928" i="7"/>
  <c r="A927" i="7"/>
  <c r="A926" i="7"/>
  <c r="A925" i="7"/>
  <c r="A924" i="7"/>
  <c r="A923" i="7"/>
  <c r="A922" i="7"/>
  <c r="A921" i="7"/>
  <c r="A920" i="7"/>
  <c r="A919" i="7"/>
  <c r="A918" i="7"/>
  <c r="A917" i="7"/>
  <c r="A916" i="7"/>
  <c r="A915" i="7"/>
  <c r="A914" i="7"/>
  <c r="A913" i="7"/>
  <c r="A912" i="7"/>
  <c r="A911" i="7"/>
  <c r="A910" i="7"/>
  <c r="A909" i="7"/>
  <c r="A908" i="7"/>
  <c r="A907" i="7"/>
  <c r="A906" i="7"/>
  <c r="A905" i="7"/>
  <c r="A904" i="7"/>
  <c r="A903" i="7"/>
  <c r="A902" i="7"/>
  <c r="A901" i="7"/>
  <c r="A900" i="7"/>
  <c r="A899" i="7"/>
  <c r="A898" i="7"/>
  <c r="A897" i="7"/>
  <c r="A896" i="7"/>
  <c r="A895" i="7"/>
  <c r="A894" i="7"/>
  <c r="A893" i="7"/>
  <c r="A892" i="7"/>
  <c r="A891" i="7"/>
  <c r="A890" i="7"/>
  <c r="A889" i="7"/>
  <c r="A888" i="7"/>
  <c r="A887" i="7"/>
  <c r="A886" i="7"/>
  <c r="A885" i="7"/>
  <c r="A884" i="7"/>
  <c r="A883" i="7"/>
  <c r="A882" i="7"/>
  <c r="A881" i="7"/>
  <c r="A880" i="7"/>
  <c r="A879" i="7"/>
  <c r="A878" i="7"/>
  <c r="A877" i="7"/>
  <c r="A876" i="7"/>
  <c r="A875" i="7"/>
  <c r="A874" i="7"/>
  <c r="A873" i="7"/>
  <c r="A872" i="7"/>
  <c r="A871" i="7"/>
  <c r="A870" i="7"/>
  <c r="A869" i="7"/>
  <c r="A868" i="7"/>
  <c r="A867" i="7"/>
  <c r="A866" i="7"/>
  <c r="A865" i="7"/>
  <c r="A864" i="7"/>
  <c r="A863" i="7"/>
  <c r="A862" i="7"/>
  <c r="A861" i="7"/>
  <c r="A860" i="7"/>
  <c r="A859" i="7"/>
  <c r="A858" i="7"/>
  <c r="A857" i="7"/>
  <c r="A856" i="7"/>
  <c r="A855" i="7"/>
  <c r="A854" i="7"/>
  <c r="A853" i="7"/>
  <c r="A852" i="7"/>
  <c r="A851" i="7"/>
  <c r="A850" i="7"/>
  <c r="A849" i="7"/>
  <c r="A848" i="7"/>
  <c r="A847" i="7"/>
  <c r="A846" i="7"/>
  <c r="A845" i="7"/>
  <c r="A844" i="7"/>
  <c r="A843" i="7"/>
  <c r="A842" i="7"/>
  <c r="A841" i="7"/>
  <c r="A840" i="7"/>
  <c r="A839" i="7"/>
  <c r="A838" i="7"/>
  <c r="A837" i="7"/>
  <c r="A836" i="7"/>
  <c r="A835" i="7"/>
  <c r="A834" i="7"/>
  <c r="A833" i="7"/>
  <c r="A832" i="7"/>
  <c r="A831" i="7"/>
  <c r="A830" i="7"/>
  <c r="A829" i="7"/>
  <c r="A828" i="7"/>
  <c r="A827" i="7"/>
  <c r="A826" i="7"/>
  <c r="A825" i="7"/>
  <c r="A824" i="7"/>
  <c r="A823" i="7"/>
  <c r="A822" i="7"/>
  <c r="A821" i="7"/>
  <c r="A820" i="7"/>
  <c r="A819" i="7"/>
  <c r="A818" i="7"/>
  <c r="A817" i="7"/>
  <c r="A816" i="7"/>
  <c r="A815" i="7"/>
  <c r="A814" i="7"/>
  <c r="A813" i="7"/>
  <c r="A812" i="7"/>
  <c r="A811" i="7"/>
  <c r="A810" i="7"/>
  <c r="A809" i="7"/>
  <c r="A808" i="7"/>
  <c r="A807" i="7"/>
  <c r="A806" i="7"/>
  <c r="A805" i="7"/>
  <c r="A804" i="7"/>
  <c r="A803" i="7"/>
  <c r="A802" i="7"/>
  <c r="A801" i="7"/>
  <c r="A800" i="7"/>
  <c r="A799" i="7"/>
  <c r="A798" i="7"/>
  <c r="A797" i="7"/>
  <c r="A796" i="7"/>
  <c r="A795" i="7"/>
  <c r="A794" i="7"/>
  <c r="A793" i="7"/>
  <c r="A792" i="7"/>
  <c r="A791" i="7"/>
  <c r="A790" i="7"/>
  <c r="A789" i="7"/>
  <c r="A788" i="7"/>
  <c r="A787" i="7"/>
  <c r="A786" i="7"/>
  <c r="A785" i="7"/>
  <c r="A784" i="7"/>
  <c r="A783" i="7"/>
  <c r="A782" i="7"/>
  <c r="A781" i="7"/>
  <c r="A780" i="7"/>
  <c r="A779" i="7"/>
  <c r="A778" i="7"/>
  <c r="A777" i="7"/>
  <c r="A776" i="7"/>
  <c r="A775" i="7"/>
  <c r="A774" i="7"/>
  <c r="A773" i="7"/>
  <c r="A772" i="7"/>
  <c r="A771" i="7"/>
  <c r="A770" i="7"/>
  <c r="A769" i="7"/>
  <c r="A768" i="7"/>
  <c r="A767" i="7"/>
  <c r="A766" i="7"/>
  <c r="A765" i="7"/>
  <c r="A764" i="7"/>
  <c r="A763" i="7"/>
  <c r="A762" i="7"/>
  <c r="A761" i="7"/>
  <c r="A760" i="7"/>
  <c r="A759" i="7"/>
  <c r="A758" i="7"/>
  <c r="A757" i="7"/>
  <c r="A756" i="7"/>
  <c r="A755" i="7"/>
  <c r="A754" i="7"/>
  <c r="A753" i="7"/>
  <c r="A752" i="7"/>
  <c r="A751" i="7"/>
  <c r="A750" i="7"/>
  <c r="A749" i="7"/>
  <c r="A748" i="7"/>
  <c r="A747" i="7"/>
  <c r="A746" i="7"/>
  <c r="A745" i="7"/>
  <c r="A744" i="7"/>
  <c r="A743" i="7"/>
  <c r="A742" i="7"/>
  <c r="A741" i="7"/>
  <c r="A740" i="7"/>
  <c r="A739" i="7"/>
  <c r="A738" i="7"/>
  <c r="A737" i="7"/>
  <c r="A736" i="7"/>
  <c r="A735" i="7"/>
  <c r="A734" i="7"/>
  <c r="A733" i="7"/>
  <c r="A732" i="7"/>
  <c r="A731" i="7"/>
  <c r="A730" i="7"/>
  <c r="A729" i="7"/>
  <c r="A728" i="7"/>
  <c r="A727" i="7"/>
  <c r="A726" i="7"/>
  <c r="A725" i="7"/>
  <c r="A724" i="7"/>
  <c r="A723" i="7"/>
  <c r="A722" i="7"/>
  <c r="A721" i="7"/>
  <c r="A720" i="7"/>
  <c r="A719" i="7"/>
  <c r="A718" i="7"/>
  <c r="A717" i="7"/>
  <c r="A716" i="7"/>
  <c r="A715" i="7"/>
  <c r="A714" i="7"/>
  <c r="A713" i="7"/>
  <c r="A712" i="7"/>
  <c r="A711" i="7"/>
  <c r="A710" i="7"/>
  <c r="A709" i="7"/>
  <c r="A708" i="7"/>
  <c r="A707" i="7"/>
  <c r="A706" i="7"/>
  <c r="A705" i="7"/>
  <c r="A704" i="7"/>
  <c r="A703" i="7"/>
  <c r="A702" i="7"/>
  <c r="A701" i="7"/>
  <c r="A700" i="7"/>
  <c r="A699" i="7"/>
  <c r="A698" i="7"/>
  <c r="A697" i="7"/>
  <c r="A696" i="7"/>
  <c r="A695" i="7"/>
  <c r="A694" i="7"/>
  <c r="A693" i="7"/>
  <c r="A692" i="7"/>
  <c r="A691" i="7"/>
  <c r="A690" i="7"/>
  <c r="A689" i="7"/>
  <c r="A688" i="7"/>
  <c r="A687" i="7"/>
  <c r="A686" i="7"/>
  <c r="A685" i="7"/>
  <c r="A684" i="7"/>
  <c r="A683" i="7"/>
  <c r="A682" i="7"/>
  <c r="A681" i="7"/>
  <c r="A680" i="7"/>
  <c r="A679" i="7"/>
  <c r="A678" i="7"/>
  <c r="A677" i="7"/>
  <c r="A676" i="7"/>
  <c r="A675" i="7"/>
  <c r="A674" i="7"/>
  <c r="A673" i="7"/>
  <c r="A672" i="7"/>
  <c r="A671" i="7"/>
  <c r="A670" i="7"/>
  <c r="A669" i="7"/>
  <c r="A668" i="7"/>
  <c r="A667" i="7"/>
  <c r="A666" i="7"/>
  <c r="A665" i="7"/>
  <c r="A664" i="7"/>
  <c r="A663" i="7"/>
  <c r="A662" i="7"/>
  <c r="A661" i="7"/>
  <c r="A660" i="7"/>
  <c r="A659" i="7"/>
  <c r="A658" i="7"/>
  <c r="A657" i="7"/>
  <c r="A656" i="7"/>
  <c r="A655" i="7"/>
  <c r="A654" i="7"/>
  <c r="A653" i="7"/>
  <c r="A652" i="7"/>
  <c r="A651" i="7"/>
  <c r="A650" i="7"/>
  <c r="A649" i="7"/>
  <c r="A648" i="7"/>
  <c r="A647" i="7"/>
  <c r="A646" i="7"/>
  <c r="A645" i="7"/>
  <c r="A644" i="7"/>
  <c r="A643" i="7"/>
  <c r="A642" i="7"/>
  <c r="A641" i="7"/>
  <c r="A640" i="7"/>
  <c r="A639" i="7"/>
  <c r="A638" i="7"/>
  <c r="A637" i="7"/>
  <c r="A636" i="7"/>
  <c r="A635" i="7"/>
  <c r="A634" i="7"/>
  <c r="A633" i="7"/>
  <c r="A632" i="7"/>
  <c r="A631" i="7"/>
  <c r="A630" i="7"/>
  <c r="A629" i="7"/>
  <c r="A628" i="7"/>
  <c r="A627" i="7"/>
  <c r="A626" i="7"/>
  <c r="A625" i="7"/>
  <c r="A624" i="7"/>
  <c r="A623" i="7"/>
  <c r="A622" i="7"/>
  <c r="A621" i="7"/>
  <c r="A620" i="7"/>
  <c r="A619" i="7"/>
  <c r="A618" i="7"/>
  <c r="A617" i="7"/>
  <c r="A616" i="7"/>
  <c r="A615" i="7"/>
  <c r="A614" i="7"/>
  <c r="A613" i="7"/>
  <c r="A612" i="7"/>
  <c r="A611" i="7"/>
  <c r="A610" i="7"/>
  <c r="A609" i="7"/>
  <c r="A608" i="7"/>
  <c r="A607" i="7"/>
  <c r="A606" i="7"/>
  <c r="A605" i="7"/>
  <c r="A604" i="7"/>
  <c r="A603" i="7"/>
  <c r="A602" i="7"/>
  <c r="A601" i="7"/>
  <c r="A600" i="7"/>
  <c r="A599" i="7"/>
  <c r="A598" i="7"/>
  <c r="A597" i="7"/>
  <c r="A596" i="7"/>
  <c r="A595" i="7"/>
  <c r="A594" i="7"/>
  <c r="A593" i="7"/>
  <c r="A592" i="7"/>
  <c r="A591" i="7"/>
  <c r="A590" i="7"/>
  <c r="A589" i="7"/>
  <c r="A588" i="7"/>
  <c r="A587" i="7"/>
  <c r="A586" i="7"/>
  <c r="A585" i="7"/>
  <c r="A584" i="7"/>
  <c r="A583" i="7"/>
  <c r="A582" i="7"/>
  <c r="A581" i="7"/>
  <c r="A580" i="7"/>
  <c r="A579" i="7"/>
  <c r="A578" i="7"/>
  <c r="A577" i="7"/>
  <c r="A576" i="7"/>
  <c r="A575" i="7"/>
  <c r="A574" i="7"/>
  <c r="A573" i="7"/>
  <c r="A572" i="7"/>
  <c r="A571" i="7"/>
  <c r="A570" i="7"/>
  <c r="A569" i="7"/>
  <c r="A568" i="7"/>
  <c r="A567" i="7"/>
  <c r="A566" i="7"/>
  <c r="A565" i="7"/>
  <c r="A564" i="7"/>
  <c r="A563" i="7"/>
  <c r="A562" i="7"/>
  <c r="A561" i="7"/>
  <c r="A560" i="7"/>
  <c r="A559" i="7"/>
  <c r="A558" i="7"/>
  <c r="A557" i="7"/>
  <c r="A556" i="7"/>
  <c r="A555" i="7"/>
  <c r="A554" i="7"/>
  <c r="A553" i="7"/>
  <c r="A552" i="7"/>
  <c r="A551" i="7"/>
  <c r="A550" i="7"/>
  <c r="A549" i="7"/>
  <c r="A548" i="7"/>
  <c r="A547" i="7"/>
  <c r="A546" i="7"/>
  <c r="A545" i="7"/>
  <c r="A544" i="7"/>
  <c r="A543" i="7"/>
  <c r="A542" i="7"/>
  <c r="A541" i="7"/>
  <c r="A540" i="7"/>
  <c r="A539" i="7"/>
  <c r="A538" i="7"/>
  <c r="A537" i="7"/>
  <c r="A536" i="7"/>
  <c r="A535" i="7"/>
  <c r="A534" i="7"/>
  <c r="A533" i="7"/>
  <c r="A532" i="7"/>
  <c r="A531" i="7"/>
  <c r="A530" i="7"/>
  <c r="A529" i="7"/>
  <c r="A528" i="7"/>
  <c r="A527" i="7"/>
  <c r="A526" i="7"/>
  <c r="A525" i="7"/>
  <c r="A524" i="7"/>
  <c r="A523" i="7"/>
  <c r="A522" i="7"/>
  <c r="A521" i="7"/>
  <c r="A520" i="7"/>
  <c r="A519" i="7"/>
  <c r="A518" i="7"/>
  <c r="A517" i="7"/>
  <c r="A516" i="7"/>
  <c r="A515" i="7"/>
  <c r="A514" i="7"/>
  <c r="A513" i="7"/>
  <c r="A512" i="7"/>
  <c r="A511" i="7"/>
  <c r="A510" i="7"/>
  <c r="A509" i="7"/>
  <c r="A508" i="7"/>
  <c r="A507" i="7"/>
  <c r="A506" i="7"/>
  <c r="A505" i="7"/>
  <c r="A504" i="7"/>
  <c r="A503" i="7"/>
  <c r="A502" i="7"/>
  <c r="A501" i="7"/>
  <c r="A500" i="7"/>
  <c r="A499" i="7"/>
  <c r="A498" i="7"/>
  <c r="A497" i="7"/>
  <c r="A496" i="7"/>
  <c r="A495" i="7"/>
  <c r="A494" i="7"/>
  <c r="A493" i="7"/>
  <c r="A492" i="7"/>
  <c r="A491" i="7"/>
  <c r="A490" i="7"/>
  <c r="A489" i="7"/>
  <c r="A488" i="7"/>
  <c r="A487" i="7"/>
  <c r="A486" i="7"/>
  <c r="A485" i="7"/>
  <c r="A484" i="7"/>
  <c r="A483" i="7"/>
  <c r="A482" i="7"/>
  <c r="A481" i="7"/>
  <c r="A480" i="7"/>
  <c r="A479" i="7"/>
  <c r="A478" i="7"/>
  <c r="A477" i="7"/>
  <c r="A476" i="7"/>
  <c r="A475" i="7"/>
  <c r="A474" i="7"/>
  <c r="A473" i="7"/>
  <c r="A472" i="7"/>
  <c r="A471" i="7"/>
  <c r="A470" i="7"/>
  <c r="A469" i="7"/>
  <c r="A468" i="7"/>
  <c r="A467" i="7"/>
  <c r="A466" i="7"/>
  <c r="A465" i="7"/>
  <c r="A464" i="7"/>
  <c r="A463" i="7"/>
  <c r="A462" i="7"/>
  <c r="A461" i="7"/>
  <c r="A460" i="7"/>
  <c r="A459" i="7"/>
  <c r="A458" i="7"/>
  <c r="A457" i="7"/>
  <c r="A456" i="7"/>
  <c r="A455" i="7"/>
  <c r="A454" i="7"/>
  <c r="A453" i="7"/>
  <c r="A452" i="7"/>
  <c r="A451" i="7"/>
  <c r="A450" i="7"/>
  <c r="A449" i="7"/>
  <c r="A448" i="7"/>
  <c r="A447" i="7"/>
  <c r="A446" i="7"/>
  <c r="A445" i="7"/>
  <c r="A444" i="7"/>
  <c r="A443" i="7"/>
  <c r="A442" i="7"/>
  <c r="A441" i="7"/>
  <c r="A440" i="7"/>
  <c r="A439" i="7"/>
  <c r="A438" i="7"/>
  <c r="A437" i="7"/>
  <c r="A436" i="7"/>
  <c r="A435" i="7"/>
  <c r="A434" i="7"/>
  <c r="A433" i="7"/>
  <c r="A432" i="7"/>
  <c r="A431" i="7"/>
  <c r="A430" i="7"/>
  <c r="A429" i="7"/>
  <c r="A428" i="7"/>
  <c r="A427" i="7"/>
  <c r="A426" i="7"/>
  <c r="A425" i="7"/>
  <c r="A424" i="7"/>
  <c r="A423" i="7"/>
  <c r="A422" i="7"/>
  <c r="A421" i="7"/>
  <c r="A420" i="7"/>
  <c r="A419" i="7"/>
  <c r="A418" i="7"/>
  <c r="A417" i="7"/>
  <c r="A416" i="7"/>
  <c r="A415" i="7"/>
  <c r="A414" i="7"/>
  <c r="A413" i="7"/>
  <c r="A412" i="7"/>
  <c r="A411" i="7"/>
  <c r="A410" i="7"/>
  <c r="A409" i="7"/>
  <c r="A408" i="7"/>
  <c r="A407" i="7"/>
  <c r="A406" i="7"/>
  <c r="A405" i="7"/>
  <c r="A404" i="7"/>
  <c r="A403" i="7"/>
  <c r="A402" i="7"/>
  <c r="A401" i="7"/>
  <c r="A400" i="7"/>
  <c r="A399" i="7"/>
  <c r="A398" i="7"/>
  <c r="A397" i="7"/>
  <c r="A396" i="7"/>
  <c r="A395" i="7"/>
  <c r="A394" i="7"/>
  <c r="A393" i="7"/>
  <c r="A392" i="7"/>
  <c r="A391" i="7"/>
  <c r="A390" i="7"/>
  <c r="A389" i="7"/>
  <c r="A388" i="7"/>
  <c r="A387" i="7"/>
  <c r="A386" i="7"/>
  <c r="A385" i="7"/>
  <c r="A384" i="7"/>
  <c r="A383" i="7"/>
  <c r="A382" i="7"/>
  <c r="A381" i="7"/>
  <c r="A380" i="7"/>
  <c r="A379" i="7"/>
  <c r="A378" i="7"/>
  <c r="A377" i="7"/>
  <c r="A376" i="7"/>
  <c r="A375" i="7"/>
  <c r="A374" i="7"/>
  <c r="A373" i="7"/>
  <c r="A372" i="7"/>
  <c r="A371" i="7"/>
  <c r="A370" i="7"/>
  <c r="A369" i="7"/>
  <c r="A368" i="7"/>
  <c r="A367" i="7"/>
  <c r="A366" i="7"/>
  <c r="A365" i="7"/>
  <c r="A364" i="7"/>
  <c r="A363" i="7"/>
  <c r="A362" i="7"/>
  <c r="A361" i="7"/>
  <c r="A360" i="7"/>
  <c r="A359" i="7"/>
  <c r="A358" i="7"/>
  <c r="A357" i="7"/>
  <c r="A356" i="7"/>
  <c r="A355" i="7"/>
  <c r="A354" i="7"/>
  <c r="A353" i="7"/>
  <c r="A352" i="7"/>
  <c r="A351" i="7"/>
  <c r="A350" i="7"/>
  <c r="A349" i="7"/>
  <c r="A348" i="7"/>
  <c r="A347" i="7"/>
  <c r="A346" i="7"/>
  <c r="A345" i="7"/>
  <c r="A344" i="7"/>
  <c r="A343" i="7"/>
  <c r="A342" i="7"/>
  <c r="A341" i="7"/>
  <c r="A340" i="7"/>
  <c r="A339" i="7"/>
  <c r="A338" i="7"/>
  <c r="A337" i="7"/>
  <c r="A336" i="7"/>
  <c r="A335" i="7"/>
  <c r="A334" i="7"/>
  <c r="A333" i="7"/>
  <c r="A332" i="7"/>
  <c r="A331" i="7"/>
  <c r="A330" i="7"/>
  <c r="A329" i="7"/>
  <c r="A328" i="7"/>
  <c r="A327" i="7"/>
  <c r="A326" i="7"/>
  <c r="A325" i="7"/>
  <c r="A324" i="7"/>
  <c r="A323" i="7"/>
  <c r="A322" i="7"/>
  <c r="A321" i="7"/>
  <c r="A320" i="7"/>
  <c r="A319" i="7"/>
  <c r="A318" i="7"/>
  <c r="A317" i="7"/>
  <c r="A316" i="7"/>
  <c r="A315" i="7"/>
  <c r="A314" i="7"/>
  <c r="A313" i="7"/>
  <c r="A312" i="7"/>
  <c r="A311" i="7"/>
  <c r="A310" i="7"/>
  <c r="A309" i="7"/>
  <c r="A308" i="7"/>
  <c r="A307" i="7"/>
  <c r="A306" i="7"/>
  <c r="A305" i="7"/>
  <c r="A304" i="7"/>
  <c r="A303" i="7"/>
  <c r="A302" i="7"/>
  <c r="A301" i="7"/>
  <c r="A300" i="7"/>
  <c r="A299" i="7"/>
  <c r="A298" i="7"/>
  <c r="A297" i="7"/>
  <c r="A296" i="7"/>
  <c r="A295" i="7"/>
  <c r="A294" i="7"/>
  <c r="A293" i="7"/>
  <c r="A292" i="7"/>
  <c r="A291" i="7"/>
  <c r="A290" i="7"/>
  <c r="A289" i="7"/>
  <c r="A288" i="7"/>
  <c r="A287" i="7"/>
  <c r="A286" i="7"/>
  <c r="A285" i="7"/>
  <c r="A284" i="7"/>
  <c r="A283" i="7"/>
  <c r="A282" i="7"/>
  <c r="A281" i="7"/>
  <c r="A280" i="7"/>
  <c r="A279" i="7"/>
  <c r="A278" i="7"/>
  <c r="A277" i="7"/>
  <c r="A276" i="7"/>
  <c r="A275" i="7"/>
  <c r="A274" i="7"/>
  <c r="A273" i="7"/>
  <c r="A272" i="7"/>
  <c r="A271" i="7"/>
  <c r="A270" i="7"/>
  <c r="A269" i="7"/>
  <c r="A268" i="7"/>
  <c r="A267" i="7"/>
  <c r="A266" i="7"/>
  <c r="A265" i="7"/>
  <c r="A264" i="7"/>
  <c r="A263" i="7"/>
  <c r="A262" i="7"/>
  <c r="A261" i="7"/>
  <c r="A260" i="7"/>
  <c r="A259" i="7"/>
  <c r="A258" i="7"/>
  <c r="A257" i="7"/>
  <c r="A256" i="7"/>
  <c r="A255" i="7"/>
  <c r="A254" i="7"/>
  <c r="A253" i="7"/>
  <c r="A252" i="7"/>
  <c r="A251" i="7"/>
  <c r="A250" i="7"/>
  <c r="A249" i="7"/>
  <c r="A248" i="7"/>
  <c r="A247" i="7"/>
  <c r="A246" i="7"/>
  <c r="A245" i="7"/>
  <c r="A244" i="7"/>
  <c r="A243" i="7"/>
  <c r="A242" i="7"/>
  <c r="A241" i="7"/>
  <c r="A240" i="7"/>
  <c r="A239" i="7"/>
  <c r="A238" i="7"/>
  <c r="A237" i="7"/>
  <c r="A236" i="7"/>
  <c r="A235" i="7"/>
  <c r="A234" i="7"/>
  <c r="A233" i="7"/>
  <c r="A232" i="7"/>
  <c r="A231" i="7"/>
  <c r="A230" i="7"/>
  <c r="A229" i="7"/>
  <c r="A228" i="7"/>
  <c r="A227" i="7"/>
  <c r="A226" i="7"/>
  <c r="A225" i="7"/>
  <c r="A224" i="7"/>
  <c r="A223" i="7"/>
  <c r="A222" i="7"/>
  <c r="A221" i="7"/>
  <c r="A220" i="7"/>
  <c r="A219" i="7"/>
  <c r="A218" i="7"/>
  <c r="A217" i="7"/>
  <c r="A216" i="7"/>
  <c r="A215" i="7"/>
  <c r="A214" i="7"/>
  <c r="A213" i="7"/>
  <c r="A212" i="7"/>
  <c r="A211" i="7"/>
  <c r="A210" i="7"/>
  <c r="A209" i="7"/>
  <c r="A208" i="7"/>
  <c r="A207" i="7"/>
  <c r="A206" i="7"/>
  <c r="A205" i="7"/>
  <c r="A204" i="7"/>
  <c r="A203" i="7"/>
  <c r="A202" i="7"/>
  <c r="A201" i="7"/>
  <c r="A200" i="7"/>
  <c r="A199" i="7"/>
  <c r="A198" i="7"/>
  <c r="A197" i="7"/>
  <c r="A196" i="7"/>
  <c r="A195" i="7"/>
  <c r="A194" i="7"/>
  <c r="A193" i="7"/>
  <c r="A192" i="7"/>
  <c r="A191" i="7"/>
  <c r="A190" i="7"/>
  <c r="A189" i="7"/>
  <c r="A188" i="7"/>
  <c r="A187" i="7"/>
  <c r="A186" i="7"/>
  <c r="A185" i="7"/>
  <c r="A184" i="7"/>
  <c r="A183" i="7"/>
  <c r="A182" i="7"/>
  <c r="A181" i="7"/>
  <c r="A180" i="7"/>
  <c r="A179" i="7"/>
  <c r="A178" i="7"/>
  <c r="A177" i="7"/>
  <c r="A176" i="7"/>
  <c r="A175" i="7"/>
  <c r="A174" i="7"/>
  <c r="A173" i="7"/>
  <c r="A172" i="7"/>
  <c r="A171" i="7"/>
  <c r="A170" i="7"/>
  <c r="A169" i="7"/>
  <c r="A168" i="7"/>
  <c r="A167" i="7"/>
  <c r="A166" i="7"/>
  <c r="A165" i="7"/>
  <c r="A164" i="7"/>
  <c r="A163" i="7"/>
  <c r="A162" i="7"/>
  <c r="A161" i="7"/>
  <c r="A160" i="7"/>
  <c r="A159" i="7"/>
  <c r="A158" i="7"/>
  <c r="A157" i="7"/>
  <c r="A156" i="7"/>
  <c r="A155" i="7"/>
  <c r="A154" i="7"/>
  <c r="A153" i="7"/>
  <c r="A152" i="7"/>
  <c r="A151" i="7"/>
  <c r="A150" i="7"/>
  <c r="A149" i="7"/>
  <c r="A148" i="7"/>
  <c r="A147" i="7"/>
  <c r="A146" i="7"/>
  <c r="A145" i="7"/>
  <c r="A144" i="7"/>
  <c r="A143" i="7"/>
  <c r="A142" i="7"/>
  <c r="A141" i="7"/>
  <c r="A140" i="7"/>
  <c r="A139" i="7"/>
  <c r="A138" i="7"/>
  <c r="A137" i="7"/>
  <c r="A136" i="7"/>
  <c r="A135" i="7"/>
  <c r="A134" i="7"/>
  <c r="A133" i="7"/>
  <c r="A132" i="7"/>
  <c r="A131" i="7"/>
  <c r="A130" i="7"/>
  <c r="A129" i="7"/>
  <c r="A128" i="7"/>
  <c r="A127" i="7"/>
  <c r="A126" i="7"/>
  <c r="A125" i="7"/>
  <c r="A124" i="7"/>
  <c r="A123" i="7"/>
  <c r="A122" i="7"/>
  <c r="A121" i="7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A2" i="7"/>
  <c r="A56" i="5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3" i="5"/>
  <c r="A2" i="5"/>
  <c r="A7" i="4"/>
  <c r="A6" i="4"/>
  <c r="A5" i="4"/>
  <c r="A4" i="4"/>
  <c r="A3" i="4"/>
  <c r="A2" i="4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4" i="9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3" i="9"/>
  <c r="G36" i="10" l="1"/>
  <c r="G35" i="10"/>
  <c r="G34" i="10"/>
  <c r="G33" i="10"/>
  <c r="G32" i="10"/>
  <c r="G31" i="10"/>
  <c r="G30" i="10"/>
  <c r="G29" i="10"/>
  <c r="G28" i="10"/>
  <c r="G27" i="10"/>
  <c r="G26" i="10"/>
  <c r="G25" i="10"/>
  <c r="G24" i="10"/>
  <c r="G23" i="10"/>
  <c r="G22" i="10"/>
  <c r="G21" i="10"/>
  <c r="G20" i="10"/>
  <c r="G19" i="10"/>
  <c r="G18" i="10"/>
  <c r="G17" i="10"/>
  <c r="G16" i="10"/>
  <c r="G15" i="10"/>
  <c r="G14" i="10"/>
  <c r="G13" i="10"/>
  <c r="G12" i="10"/>
  <c r="G11" i="10"/>
  <c r="G10" i="10"/>
  <c r="G9" i="10"/>
  <c r="G8" i="10"/>
  <c r="G7" i="10"/>
  <c r="G6" i="10"/>
  <c r="G5" i="10"/>
  <c r="G4" i="10"/>
  <c r="G3" i="10"/>
  <c r="G2" i="10"/>
  <c r="H111" i="10"/>
  <c r="F111" i="10"/>
  <c r="G111" i="10"/>
  <c r="E111" i="10"/>
  <c r="H110" i="10"/>
  <c r="F110" i="10"/>
  <c r="G110" i="10"/>
  <c r="E110" i="10"/>
  <c r="H109" i="10"/>
  <c r="F109" i="10"/>
  <c r="G109" i="10"/>
  <c r="E109" i="10"/>
  <c r="H108" i="10"/>
  <c r="F108" i="10"/>
  <c r="G108" i="10"/>
  <c r="E108" i="10"/>
  <c r="H107" i="10"/>
  <c r="F107" i="10"/>
  <c r="G107" i="10"/>
  <c r="E107" i="10"/>
  <c r="H106" i="10"/>
  <c r="F106" i="10"/>
  <c r="G106" i="10"/>
  <c r="E106" i="10"/>
  <c r="H105" i="10"/>
  <c r="F105" i="10"/>
  <c r="G105" i="10"/>
  <c r="E105" i="10"/>
  <c r="H104" i="10"/>
  <c r="F104" i="10"/>
  <c r="G104" i="10"/>
  <c r="E104" i="10"/>
  <c r="H103" i="10"/>
  <c r="F103" i="10"/>
  <c r="G103" i="10"/>
  <c r="E103" i="10"/>
  <c r="H102" i="10"/>
  <c r="F102" i="10"/>
  <c r="G102" i="10"/>
  <c r="E102" i="10"/>
  <c r="H101" i="10"/>
  <c r="F101" i="10"/>
  <c r="G101" i="10"/>
  <c r="E101" i="10"/>
  <c r="H100" i="10"/>
  <c r="F100" i="10"/>
  <c r="G100" i="10"/>
  <c r="E100" i="10"/>
  <c r="H99" i="10"/>
  <c r="F99" i="10"/>
  <c r="G99" i="10"/>
  <c r="E99" i="10"/>
  <c r="H98" i="10"/>
  <c r="F98" i="10"/>
  <c r="G98" i="10"/>
  <c r="E98" i="10"/>
  <c r="H97" i="10"/>
  <c r="F97" i="10"/>
  <c r="G97" i="10"/>
  <c r="E97" i="10"/>
  <c r="G96" i="10"/>
  <c r="E96" i="10"/>
  <c r="H96" i="10"/>
  <c r="F96" i="10"/>
  <c r="G95" i="10"/>
  <c r="E95" i="10"/>
  <c r="H95" i="10"/>
  <c r="F95" i="10"/>
  <c r="G94" i="10"/>
  <c r="E94" i="10"/>
  <c r="H94" i="10"/>
  <c r="F94" i="10"/>
  <c r="G93" i="10"/>
  <c r="E93" i="10"/>
  <c r="H93" i="10"/>
  <c r="F93" i="10"/>
  <c r="G92" i="10"/>
  <c r="E92" i="10"/>
  <c r="H92" i="10"/>
  <c r="F92" i="10"/>
  <c r="G91" i="10"/>
  <c r="E91" i="10"/>
  <c r="H91" i="10"/>
  <c r="F91" i="10"/>
  <c r="G90" i="10"/>
  <c r="E90" i="10"/>
  <c r="H90" i="10"/>
  <c r="F90" i="10"/>
  <c r="G89" i="10"/>
  <c r="E89" i="10"/>
  <c r="H89" i="10"/>
  <c r="F89" i="10"/>
  <c r="G88" i="10"/>
  <c r="E88" i="10"/>
  <c r="H88" i="10"/>
  <c r="F88" i="10"/>
  <c r="G87" i="10"/>
  <c r="E87" i="10"/>
  <c r="H87" i="10"/>
  <c r="F87" i="10"/>
  <c r="G86" i="10"/>
  <c r="E86" i="10"/>
  <c r="H86" i="10"/>
  <c r="F86" i="10"/>
  <c r="G85" i="10"/>
  <c r="E85" i="10"/>
  <c r="H85" i="10"/>
  <c r="F85" i="10"/>
  <c r="G84" i="10"/>
  <c r="E84" i="10"/>
  <c r="H84" i="10"/>
  <c r="F84" i="10"/>
  <c r="G83" i="10"/>
  <c r="E83" i="10"/>
  <c r="H83" i="10"/>
  <c r="F83" i="10"/>
  <c r="G82" i="10"/>
  <c r="E82" i="10"/>
  <c r="H82" i="10"/>
  <c r="F82" i="10"/>
  <c r="G81" i="10"/>
  <c r="E81" i="10"/>
  <c r="H81" i="10"/>
  <c r="F81" i="10"/>
  <c r="G80" i="10"/>
  <c r="E80" i="10"/>
  <c r="H80" i="10"/>
  <c r="F80" i="10"/>
  <c r="G79" i="10"/>
  <c r="E79" i="10"/>
  <c r="H79" i="10"/>
  <c r="F79" i="10"/>
  <c r="G78" i="10"/>
  <c r="E78" i="10"/>
  <c r="H78" i="10"/>
  <c r="F78" i="10"/>
  <c r="G77" i="10"/>
  <c r="E77" i="10"/>
  <c r="H77" i="10"/>
  <c r="F77" i="10"/>
  <c r="G76" i="10"/>
  <c r="E76" i="10"/>
  <c r="H76" i="10"/>
  <c r="F76" i="10"/>
  <c r="G75" i="10"/>
  <c r="E75" i="10"/>
  <c r="H75" i="10"/>
  <c r="F75" i="10"/>
  <c r="G74" i="10"/>
  <c r="E74" i="10"/>
  <c r="H74" i="10"/>
  <c r="F74" i="10"/>
  <c r="G73" i="10"/>
  <c r="E73" i="10"/>
  <c r="H73" i="10"/>
  <c r="F73" i="10"/>
  <c r="G72" i="10"/>
  <c r="E72" i="10"/>
  <c r="H72" i="10"/>
  <c r="F72" i="10"/>
  <c r="G71" i="10"/>
  <c r="E71" i="10"/>
  <c r="H71" i="10"/>
  <c r="F71" i="10"/>
  <c r="G70" i="10"/>
  <c r="E70" i="10"/>
  <c r="H70" i="10"/>
  <c r="F70" i="10"/>
  <c r="G69" i="10"/>
  <c r="H69" i="10"/>
  <c r="E69" i="10"/>
  <c r="F69" i="10"/>
  <c r="G68" i="10"/>
  <c r="E68" i="10"/>
  <c r="H68" i="10"/>
  <c r="F68" i="10"/>
  <c r="G67" i="10"/>
  <c r="E67" i="10"/>
  <c r="H67" i="10"/>
  <c r="F67" i="10"/>
  <c r="G66" i="10"/>
  <c r="E66" i="10"/>
  <c r="H66" i="10"/>
  <c r="F66" i="10"/>
  <c r="G65" i="10"/>
  <c r="E65" i="10"/>
  <c r="H65" i="10"/>
  <c r="F65" i="10"/>
  <c r="G64" i="10"/>
  <c r="E64" i="10"/>
  <c r="H64" i="10"/>
  <c r="F64" i="10"/>
  <c r="G63" i="10"/>
  <c r="E63" i="10"/>
  <c r="H63" i="10"/>
  <c r="F63" i="10"/>
  <c r="G62" i="10"/>
  <c r="E62" i="10"/>
  <c r="H62" i="10"/>
  <c r="F62" i="10"/>
  <c r="G61" i="10"/>
  <c r="E61" i="10"/>
  <c r="H61" i="10"/>
  <c r="F61" i="10"/>
  <c r="G60" i="10"/>
  <c r="E60" i="10"/>
  <c r="H60" i="10"/>
  <c r="F60" i="10"/>
  <c r="G59" i="10"/>
  <c r="E59" i="10"/>
  <c r="H59" i="10"/>
  <c r="F59" i="10"/>
  <c r="G58" i="10"/>
  <c r="E58" i="10"/>
  <c r="H58" i="10"/>
  <c r="F58" i="10"/>
  <c r="G57" i="10"/>
  <c r="E57" i="10"/>
  <c r="H57" i="10"/>
  <c r="F57" i="10"/>
  <c r="G56" i="10"/>
  <c r="E56" i="10"/>
  <c r="H56" i="10"/>
  <c r="F56" i="10"/>
  <c r="G55" i="10"/>
  <c r="E55" i="10"/>
  <c r="H55" i="10"/>
  <c r="F55" i="10"/>
  <c r="G54" i="10"/>
  <c r="E54" i="10"/>
  <c r="H54" i="10"/>
  <c r="F54" i="10"/>
  <c r="G53" i="10"/>
  <c r="E53" i="10"/>
  <c r="H53" i="10"/>
  <c r="F53" i="10"/>
  <c r="G52" i="10"/>
  <c r="E52" i="10"/>
  <c r="H52" i="10"/>
  <c r="F52" i="10"/>
  <c r="G51" i="10"/>
  <c r="E51" i="10"/>
  <c r="H51" i="10"/>
  <c r="F51" i="10"/>
  <c r="G50" i="10"/>
  <c r="E50" i="10"/>
  <c r="H50" i="10"/>
  <c r="F50" i="10"/>
  <c r="G49" i="10"/>
  <c r="E49" i="10"/>
  <c r="H49" i="10"/>
  <c r="F49" i="10"/>
  <c r="G48" i="10"/>
  <c r="E48" i="10"/>
  <c r="H48" i="10"/>
  <c r="F48" i="10"/>
  <c r="G47" i="10"/>
  <c r="E47" i="10"/>
  <c r="H47" i="10"/>
  <c r="F47" i="10"/>
  <c r="G46" i="10"/>
  <c r="E46" i="10"/>
  <c r="H46" i="10"/>
  <c r="F46" i="10"/>
  <c r="G45" i="10"/>
  <c r="E45" i="10"/>
  <c r="H45" i="10"/>
  <c r="F45" i="10"/>
  <c r="G44" i="10"/>
  <c r="E44" i="10"/>
  <c r="H44" i="10"/>
  <c r="F44" i="10"/>
  <c r="G43" i="10"/>
  <c r="E43" i="10"/>
  <c r="H43" i="10"/>
  <c r="F43" i="10"/>
  <c r="G42" i="10"/>
  <c r="E42" i="10"/>
  <c r="H42" i="10"/>
  <c r="F42" i="10"/>
  <c r="G41" i="10"/>
  <c r="E41" i="10"/>
  <c r="H41" i="10"/>
  <c r="F41" i="10"/>
  <c r="H40" i="10"/>
  <c r="F40" i="10"/>
  <c r="H39" i="10"/>
  <c r="F39" i="10"/>
  <c r="H38" i="10"/>
  <c r="F38" i="10"/>
  <c r="H37" i="10"/>
  <c r="F2" i="10"/>
  <c r="H2" i="10"/>
  <c r="F3" i="10"/>
  <c r="H3" i="10"/>
  <c r="F4" i="10"/>
  <c r="H4" i="10"/>
  <c r="F5" i="10"/>
  <c r="H5" i="10"/>
  <c r="F6" i="10"/>
  <c r="H6" i="10"/>
  <c r="F7" i="10"/>
  <c r="H7" i="10"/>
  <c r="F8" i="10"/>
  <c r="H8" i="10"/>
  <c r="F9" i="10"/>
  <c r="H9" i="10"/>
  <c r="F10" i="10"/>
  <c r="H10" i="10"/>
  <c r="F11" i="10"/>
  <c r="H11" i="10"/>
  <c r="F12" i="10"/>
  <c r="H12" i="10"/>
  <c r="F13" i="10"/>
  <c r="H13" i="10"/>
  <c r="F14" i="10"/>
  <c r="H14" i="10"/>
  <c r="F15" i="10"/>
  <c r="H15" i="10"/>
  <c r="F16" i="10"/>
  <c r="H16" i="10"/>
  <c r="F17" i="10"/>
  <c r="H17" i="10"/>
  <c r="F18" i="10"/>
  <c r="H18" i="10"/>
  <c r="F19" i="10"/>
  <c r="H19" i="10"/>
  <c r="F20" i="10"/>
  <c r="H20" i="10"/>
  <c r="F21" i="10"/>
  <c r="H21" i="10"/>
  <c r="F22" i="10"/>
  <c r="H22" i="10"/>
  <c r="F23" i="10"/>
  <c r="H23" i="10"/>
  <c r="F24" i="10"/>
  <c r="H24" i="10"/>
  <c r="F25" i="10"/>
  <c r="H25" i="10"/>
  <c r="F26" i="10"/>
  <c r="H26" i="10"/>
  <c r="F27" i="10"/>
  <c r="H27" i="10"/>
  <c r="F28" i="10"/>
  <c r="H28" i="10"/>
  <c r="F29" i="10"/>
  <c r="H29" i="10"/>
  <c r="F30" i="10"/>
  <c r="H30" i="10"/>
  <c r="F31" i="10"/>
  <c r="H31" i="10"/>
  <c r="F32" i="10"/>
  <c r="H32" i="10"/>
  <c r="F33" i="10"/>
  <c r="H33" i="10"/>
  <c r="F34" i="10"/>
  <c r="H34" i="10"/>
  <c r="F35" i="10"/>
  <c r="H35" i="10"/>
  <c r="F36" i="10"/>
  <c r="H36" i="10"/>
  <c r="F37" i="10"/>
  <c r="E38" i="10"/>
  <c r="E39" i="10"/>
  <c r="E40" i="10"/>
  <c r="E2" i="10"/>
  <c r="E3" i="10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G37" i="10"/>
  <c r="G38" i="10"/>
  <c r="G39" i="10"/>
  <c r="G40" i="10"/>
  <c r="G1035" i="8"/>
  <c r="F1035" i="8"/>
  <c r="E1035" i="8"/>
  <c r="D1035" i="8"/>
  <c r="C1035" i="8"/>
  <c r="G1034" i="8"/>
  <c r="F1034" i="8"/>
  <c r="E1034" i="8"/>
  <c r="D1034" i="8"/>
  <c r="H1034" i="8" s="1"/>
  <c r="C1034" i="8"/>
  <c r="G1033" i="8"/>
  <c r="F1033" i="8"/>
  <c r="E1033" i="8"/>
  <c r="D1033" i="8"/>
  <c r="C1033" i="8"/>
  <c r="G1032" i="8"/>
  <c r="F1032" i="8"/>
  <c r="E1032" i="8"/>
  <c r="D1032" i="8"/>
  <c r="H1032" i="8" s="1"/>
  <c r="C1032" i="8"/>
  <c r="G1031" i="8"/>
  <c r="F1031" i="8"/>
  <c r="E1031" i="8"/>
  <c r="D1031" i="8"/>
  <c r="C1031" i="8"/>
  <c r="G1030" i="8"/>
  <c r="F1030" i="8"/>
  <c r="E1030" i="8"/>
  <c r="D1030" i="8"/>
  <c r="H1030" i="8" s="1"/>
  <c r="C1030" i="8"/>
  <c r="G1029" i="8"/>
  <c r="F1029" i="8"/>
  <c r="E1029" i="8"/>
  <c r="D1029" i="8"/>
  <c r="C1029" i="8"/>
  <c r="G1028" i="8"/>
  <c r="F1028" i="8"/>
  <c r="E1028" i="8"/>
  <c r="D1028" i="8"/>
  <c r="H1028" i="8" s="1"/>
  <c r="C1028" i="8"/>
  <c r="G1027" i="8"/>
  <c r="F1027" i="8"/>
  <c r="E1027" i="8"/>
  <c r="D1027" i="8"/>
  <c r="C1027" i="8"/>
  <c r="G1026" i="8"/>
  <c r="F1026" i="8"/>
  <c r="E1026" i="8"/>
  <c r="D1026" i="8"/>
  <c r="H1026" i="8" s="1"/>
  <c r="C1026" i="8"/>
  <c r="G1025" i="8"/>
  <c r="F1025" i="8"/>
  <c r="E1025" i="8"/>
  <c r="D1025" i="8"/>
  <c r="C1025" i="8"/>
  <c r="G1024" i="8"/>
  <c r="F1024" i="8"/>
  <c r="E1024" i="8"/>
  <c r="D1024" i="8"/>
  <c r="H1024" i="8" s="1"/>
  <c r="C1024" i="8"/>
  <c r="G1023" i="8"/>
  <c r="F1023" i="8"/>
  <c r="E1023" i="8"/>
  <c r="D1023" i="8"/>
  <c r="C1023" i="8"/>
  <c r="G1022" i="8"/>
  <c r="F1022" i="8"/>
  <c r="E1022" i="8"/>
  <c r="D1022" i="8"/>
  <c r="H1022" i="8" s="1"/>
  <c r="C1022" i="8"/>
  <c r="G1021" i="8"/>
  <c r="F1021" i="8"/>
  <c r="E1021" i="8"/>
  <c r="D1021" i="8"/>
  <c r="C1021" i="8"/>
  <c r="G1020" i="8"/>
  <c r="F1020" i="8"/>
  <c r="E1020" i="8"/>
  <c r="D1020" i="8"/>
  <c r="H1020" i="8" s="1"/>
  <c r="C1020" i="8"/>
  <c r="G1019" i="8"/>
  <c r="F1019" i="8"/>
  <c r="E1019" i="8"/>
  <c r="D1019" i="8"/>
  <c r="C1019" i="8"/>
  <c r="G1018" i="8"/>
  <c r="F1018" i="8"/>
  <c r="E1018" i="8"/>
  <c r="D1018" i="8"/>
  <c r="H1018" i="8" s="1"/>
  <c r="C1018" i="8"/>
  <c r="G1017" i="8"/>
  <c r="F1017" i="8"/>
  <c r="E1017" i="8"/>
  <c r="D1017" i="8"/>
  <c r="C1017" i="8"/>
  <c r="G1016" i="8"/>
  <c r="F1016" i="8"/>
  <c r="E1016" i="8"/>
  <c r="D1016" i="8"/>
  <c r="H1016" i="8" s="1"/>
  <c r="C1016" i="8"/>
  <c r="G1015" i="8"/>
  <c r="F1015" i="8"/>
  <c r="E1015" i="8"/>
  <c r="D1015" i="8"/>
  <c r="C1015" i="8"/>
  <c r="G1014" i="8"/>
  <c r="F1014" i="8"/>
  <c r="E1014" i="8"/>
  <c r="D1014" i="8"/>
  <c r="H1014" i="8" s="1"/>
  <c r="C1014" i="8"/>
  <c r="G1013" i="8"/>
  <c r="F1013" i="8"/>
  <c r="E1013" i="8"/>
  <c r="D1013" i="8"/>
  <c r="C1013" i="8"/>
  <c r="G1012" i="8"/>
  <c r="F1012" i="8"/>
  <c r="E1012" i="8"/>
  <c r="D1012" i="8"/>
  <c r="H1012" i="8" s="1"/>
  <c r="C1012" i="8"/>
  <c r="G1011" i="8"/>
  <c r="F1011" i="8"/>
  <c r="E1011" i="8"/>
  <c r="D1011" i="8"/>
  <c r="C1011" i="8"/>
  <c r="G1010" i="8"/>
  <c r="F1010" i="8"/>
  <c r="E1010" i="8"/>
  <c r="D1010" i="8"/>
  <c r="H1010" i="8" s="1"/>
  <c r="C1010" i="8"/>
  <c r="G1009" i="8"/>
  <c r="F1009" i="8"/>
  <c r="E1009" i="8"/>
  <c r="D1009" i="8"/>
  <c r="C1009" i="8"/>
  <c r="G1008" i="8"/>
  <c r="F1008" i="8"/>
  <c r="E1008" i="8"/>
  <c r="D1008" i="8"/>
  <c r="H1008" i="8" s="1"/>
  <c r="C1008" i="8"/>
  <c r="G1007" i="8"/>
  <c r="F1007" i="8"/>
  <c r="E1007" i="8"/>
  <c r="D1007" i="8"/>
  <c r="C1007" i="8"/>
  <c r="G1006" i="8"/>
  <c r="F1006" i="8"/>
  <c r="E1006" i="8"/>
  <c r="D1006" i="8"/>
  <c r="H1006" i="8" s="1"/>
  <c r="C1006" i="8"/>
  <c r="G1005" i="8"/>
  <c r="F1005" i="8"/>
  <c r="E1005" i="8"/>
  <c r="D1005" i="8"/>
  <c r="C1005" i="8"/>
  <c r="G1004" i="8"/>
  <c r="F1004" i="8"/>
  <c r="E1004" i="8"/>
  <c r="D1004" i="8"/>
  <c r="H1004" i="8" s="1"/>
  <c r="C1004" i="8"/>
  <c r="G1003" i="8"/>
  <c r="F1003" i="8"/>
  <c r="E1003" i="8"/>
  <c r="D1003" i="8"/>
  <c r="C1003" i="8"/>
  <c r="G1002" i="8"/>
  <c r="F1002" i="8"/>
  <c r="E1002" i="8"/>
  <c r="D1002" i="8"/>
  <c r="H1002" i="8" s="1"/>
  <c r="C1002" i="8"/>
  <c r="G1001" i="8"/>
  <c r="F1001" i="8"/>
  <c r="E1001" i="8"/>
  <c r="D1001" i="8"/>
  <c r="C1001" i="8"/>
  <c r="G1000" i="8"/>
  <c r="F1000" i="8"/>
  <c r="E1000" i="8"/>
  <c r="D1000" i="8"/>
  <c r="H1000" i="8" s="1"/>
  <c r="C1000" i="8"/>
  <c r="G999" i="8"/>
  <c r="F999" i="8"/>
  <c r="E999" i="8"/>
  <c r="D999" i="8"/>
  <c r="C999" i="8"/>
  <c r="G998" i="8"/>
  <c r="F998" i="8"/>
  <c r="E998" i="8"/>
  <c r="D998" i="8"/>
  <c r="H998" i="8" s="1"/>
  <c r="C998" i="8"/>
  <c r="G997" i="8"/>
  <c r="F997" i="8"/>
  <c r="E997" i="8"/>
  <c r="D997" i="8"/>
  <c r="C997" i="8"/>
  <c r="G996" i="8"/>
  <c r="F996" i="8"/>
  <c r="E996" i="8"/>
  <c r="D996" i="8"/>
  <c r="H996" i="8" s="1"/>
  <c r="C996" i="8"/>
  <c r="G995" i="8"/>
  <c r="F995" i="8"/>
  <c r="E995" i="8"/>
  <c r="D995" i="8"/>
  <c r="C995" i="8"/>
  <c r="G994" i="8"/>
  <c r="F994" i="8"/>
  <c r="E994" i="8"/>
  <c r="D994" i="8"/>
  <c r="H994" i="8" s="1"/>
  <c r="C994" i="8"/>
  <c r="G993" i="8"/>
  <c r="F993" i="8"/>
  <c r="E993" i="8"/>
  <c r="D993" i="8"/>
  <c r="C993" i="8"/>
  <c r="G992" i="8"/>
  <c r="F992" i="8"/>
  <c r="E992" i="8"/>
  <c r="D992" i="8"/>
  <c r="H992" i="8" s="1"/>
  <c r="C992" i="8"/>
  <c r="G991" i="8"/>
  <c r="F991" i="8"/>
  <c r="E991" i="8"/>
  <c r="D991" i="8"/>
  <c r="C991" i="8"/>
  <c r="G990" i="8"/>
  <c r="F990" i="8"/>
  <c r="E990" i="8"/>
  <c r="D990" i="8"/>
  <c r="H990" i="8" s="1"/>
  <c r="C990" i="8"/>
  <c r="G989" i="8"/>
  <c r="F989" i="8"/>
  <c r="E989" i="8"/>
  <c r="D989" i="8"/>
  <c r="C989" i="8"/>
  <c r="G988" i="8"/>
  <c r="F988" i="8"/>
  <c r="E988" i="8"/>
  <c r="D988" i="8"/>
  <c r="H988" i="8" s="1"/>
  <c r="C988" i="8"/>
  <c r="G987" i="8"/>
  <c r="F987" i="8"/>
  <c r="E987" i="8"/>
  <c r="D987" i="8"/>
  <c r="C987" i="8"/>
  <c r="G986" i="8"/>
  <c r="F986" i="8"/>
  <c r="E986" i="8"/>
  <c r="D986" i="8"/>
  <c r="H986" i="8" s="1"/>
  <c r="C986" i="8"/>
  <c r="G985" i="8"/>
  <c r="F985" i="8"/>
  <c r="E985" i="8"/>
  <c r="D985" i="8"/>
  <c r="C985" i="8"/>
  <c r="G984" i="8"/>
  <c r="F984" i="8"/>
  <c r="E984" i="8"/>
  <c r="D984" i="8"/>
  <c r="H984" i="8" s="1"/>
  <c r="C984" i="8"/>
  <c r="G983" i="8"/>
  <c r="F983" i="8"/>
  <c r="E983" i="8"/>
  <c r="D983" i="8"/>
  <c r="C983" i="8"/>
  <c r="G982" i="8"/>
  <c r="F982" i="8"/>
  <c r="E982" i="8"/>
  <c r="D982" i="8"/>
  <c r="H982" i="8" s="1"/>
  <c r="C982" i="8"/>
  <c r="G981" i="8"/>
  <c r="F981" i="8"/>
  <c r="E981" i="8"/>
  <c r="D981" i="8"/>
  <c r="C981" i="8"/>
  <c r="G980" i="8"/>
  <c r="F980" i="8"/>
  <c r="E980" i="8"/>
  <c r="D980" i="8"/>
  <c r="H980" i="8" s="1"/>
  <c r="C980" i="8"/>
  <c r="G979" i="8"/>
  <c r="F979" i="8"/>
  <c r="E979" i="8"/>
  <c r="D979" i="8"/>
  <c r="C979" i="8"/>
  <c r="G978" i="8"/>
  <c r="F978" i="8"/>
  <c r="E978" i="8"/>
  <c r="D978" i="8"/>
  <c r="H978" i="8" s="1"/>
  <c r="C978" i="8"/>
  <c r="G977" i="8"/>
  <c r="F977" i="8"/>
  <c r="E977" i="8"/>
  <c r="D977" i="8"/>
  <c r="C977" i="8"/>
  <c r="G976" i="8"/>
  <c r="F976" i="8"/>
  <c r="E976" i="8"/>
  <c r="D976" i="8"/>
  <c r="H976" i="8" s="1"/>
  <c r="C976" i="8"/>
  <c r="G975" i="8"/>
  <c r="F975" i="8"/>
  <c r="E975" i="8"/>
  <c r="D975" i="8"/>
  <c r="C975" i="8"/>
  <c r="G974" i="8"/>
  <c r="F974" i="8"/>
  <c r="E974" i="8"/>
  <c r="D974" i="8"/>
  <c r="H974" i="8" s="1"/>
  <c r="C974" i="8"/>
  <c r="G973" i="8"/>
  <c r="F973" i="8"/>
  <c r="E973" i="8"/>
  <c r="D973" i="8"/>
  <c r="C973" i="8"/>
  <c r="G972" i="8"/>
  <c r="F972" i="8"/>
  <c r="E972" i="8"/>
  <c r="D972" i="8"/>
  <c r="H972" i="8" s="1"/>
  <c r="C972" i="8"/>
  <c r="G971" i="8"/>
  <c r="F971" i="8"/>
  <c r="E971" i="8"/>
  <c r="D971" i="8"/>
  <c r="C971" i="8"/>
  <c r="G970" i="8"/>
  <c r="F970" i="8"/>
  <c r="E970" i="8"/>
  <c r="D970" i="8"/>
  <c r="H970" i="8" s="1"/>
  <c r="C970" i="8"/>
  <c r="G969" i="8"/>
  <c r="F969" i="8"/>
  <c r="E969" i="8"/>
  <c r="D969" i="8"/>
  <c r="C969" i="8"/>
  <c r="G968" i="8"/>
  <c r="F968" i="8"/>
  <c r="E968" i="8"/>
  <c r="D968" i="8"/>
  <c r="H968" i="8" s="1"/>
  <c r="C968" i="8"/>
  <c r="G967" i="8"/>
  <c r="F967" i="8"/>
  <c r="E967" i="8"/>
  <c r="D967" i="8"/>
  <c r="C967" i="8"/>
  <c r="G966" i="8"/>
  <c r="F966" i="8"/>
  <c r="E966" i="8"/>
  <c r="D966" i="8"/>
  <c r="H966" i="8" s="1"/>
  <c r="C966" i="8"/>
  <c r="G965" i="8"/>
  <c r="F965" i="8"/>
  <c r="E965" i="8"/>
  <c r="D965" i="8"/>
  <c r="C965" i="8"/>
  <c r="G964" i="8"/>
  <c r="F964" i="8"/>
  <c r="E964" i="8"/>
  <c r="D964" i="8"/>
  <c r="H964" i="8" s="1"/>
  <c r="C964" i="8"/>
  <c r="G963" i="8"/>
  <c r="F963" i="8"/>
  <c r="E963" i="8"/>
  <c r="D963" i="8"/>
  <c r="C963" i="8"/>
  <c r="G962" i="8"/>
  <c r="F962" i="8"/>
  <c r="E962" i="8"/>
  <c r="D962" i="8"/>
  <c r="H962" i="8" s="1"/>
  <c r="C962" i="8"/>
  <c r="G961" i="8"/>
  <c r="F961" i="8"/>
  <c r="E961" i="8"/>
  <c r="D961" i="8"/>
  <c r="C961" i="8"/>
  <c r="G960" i="8"/>
  <c r="F960" i="8"/>
  <c r="E960" i="8"/>
  <c r="D960" i="8"/>
  <c r="H960" i="8" s="1"/>
  <c r="C960" i="8"/>
  <c r="G959" i="8"/>
  <c r="F959" i="8"/>
  <c r="E959" i="8"/>
  <c r="D959" i="8"/>
  <c r="C959" i="8"/>
  <c r="G958" i="8"/>
  <c r="F958" i="8"/>
  <c r="E958" i="8"/>
  <c r="D958" i="8"/>
  <c r="H958" i="8" s="1"/>
  <c r="C958" i="8"/>
  <c r="G957" i="8"/>
  <c r="F957" i="8"/>
  <c r="E957" i="8"/>
  <c r="D957" i="8"/>
  <c r="C957" i="8"/>
  <c r="G956" i="8"/>
  <c r="F956" i="8"/>
  <c r="E956" i="8"/>
  <c r="D956" i="8"/>
  <c r="H956" i="8" s="1"/>
  <c r="C956" i="8"/>
  <c r="G955" i="8"/>
  <c r="F955" i="8"/>
  <c r="E955" i="8"/>
  <c r="D955" i="8"/>
  <c r="C955" i="8"/>
  <c r="G954" i="8"/>
  <c r="F954" i="8"/>
  <c r="E954" i="8"/>
  <c r="D954" i="8"/>
  <c r="H954" i="8" s="1"/>
  <c r="C954" i="8"/>
  <c r="G953" i="8"/>
  <c r="F953" i="8"/>
  <c r="E953" i="8"/>
  <c r="D953" i="8"/>
  <c r="C953" i="8"/>
  <c r="G952" i="8"/>
  <c r="F952" i="8"/>
  <c r="E952" i="8"/>
  <c r="D952" i="8"/>
  <c r="H952" i="8" s="1"/>
  <c r="C952" i="8"/>
  <c r="G951" i="8"/>
  <c r="F951" i="8"/>
  <c r="E951" i="8"/>
  <c r="D951" i="8"/>
  <c r="C951" i="8"/>
  <c r="G950" i="8"/>
  <c r="F950" i="8"/>
  <c r="E950" i="8"/>
  <c r="D950" i="8"/>
  <c r="H950" i="8" s="1"/>
  <c r="C950" i="8"/>
  <c r="G949" i="8"/>
  <c r="F949" i="8"/>
  <c r="E949" i="8"/>
  <c r="D949" i="8"/>
  <c r="C949" i="8"/>
  <c r="G948" i="8"/>
  <c r="F948" i="8"/>
  <c r="E948" i="8"/>
  <c r="D948" i="8"/>
  <c r="H948" i="8" s="1"/>
  <c r="C948" i="8"/>
  <c r="G947" i="8"/>
  <c r="F947" i="8"/>
  <c r="E947" i="8"/>
  <c r="D947" i="8"/>
  <c r="C947" i="8"/>
  <c r="G946" i="8"/>
  <c r="F946" i="8"/>
  <c r="E946" i="8"/>
  <c r="D946" i="8"/>
  <c r="H946" i="8" s="1"/>
  <c r="C946" i="8"/>
  <c r="G945" i="8"/>
  <c r="F945" i="8"/>
  <c r="E945" i="8"/>
  <c r="D945" i="8"/>
  <c r="C945" i="8"/>
  <c r="G944" i="8"/>
  <c r="F944" i="8"/>
  <c r="E944" i="8"/>
  <c r="D944" i="8"/>
  <c r="H944" i="8" s="1"/>
  <c r="C944" i="8"/>
  <c r="G943" i="8"/>
  <c r="F943" i="8"/>
  <c r="E943" i="8"/>
  <c r="D943" i="8"/>
  <c r="C943" i="8"/>
  <c r="G942" i="8"/>
  <c r="F942" i="8"/>
  <c r="E942" i="8"/>
  <c r="D942" i="8"/>
  <c r="H942" i="8" s="1"/>
  <c r="C942" i="8"/>
  <c r="G941" i="8"/>
  <c r="F941" i="8"/>
  <c r="E941" i="8"/>
  <c r="D941" i="8"/>
  <c r="C941" i="8"/>
  <c r="G940" i="8"/>
  <c r="F940" i="8"/>
  <c r="E940" i="8"/>
  <c r="D940" i="8"/>
  <c r="H940" i="8" s="1"/>
  <c r="C940" i="8"/>
  <c r="G939" i="8"/>
  <c r="F939" i="8"/>
  <c r="E939" i="8"/>
  <c r="D939" i="8"/>
  <c r="C939" i="8"/>
  <c r="G938" i="8"/>
  <c r="F938" i="8"/>
  <c r="E938" i="8"/>
  <c r="D938" i="8"/>
  <c r="H938" i="8" s="1"/>
  <c r="C938" i="8"/>
  <c r="G937" i="8"/>
  <c r="F937" i="8"/>
  <c r="E937" i="8"/>
  <c r="D937" i="8"/>
  <c r="C937" i="8"/>
  <c r="G936" i="8"/>
  <c r="F936" i="8"/>
  <c r="E936" i="8"/>
  <c r="D936" i="8"/>
  <c r="H936" i="8" s="1"/>
  <c r="C936" i="8"/>
  <c r="G935" i="8"/>
  <c r="F935" i="8"/>
  <c r="E935" i="8"/>
  <c r="D935" i="8"/>
  <c r="C935" i="8"/>
  <c r="G934" i="8"/>
  <c r="F934" i="8"/>
  <c r="E934" i="8"/>
  <c r="D934" i="8"/>
  <c r="H934" i="8" s="1"/>
  <c r="C934" i="8"/>
  <c r="G933" i="8"/>
  <c r="F933" i="8"/>
  <c r="E933" i="8"/>
  <c r="D933" i="8"/>
  <c r="C933" i="8"/>
  <c r="G932" i="8"/>
  <c r="F932" i="8"/>
  <c r="E932" i="8"/>
  <c r="D932" i="8"/>
  <c r="H932" i="8" s="1"/>
  <c r="C932" i="8"/>
  <c r="G931" i="8"/>
  <c r="F931" i="8"/>
  <c r="E931" i="8"/>
  <c r="D931" i="8"/>
  <c r="C931" i="8"/>
  <c r="G930" i="8"/>
  <c r="F930" i="8"/>
  <c r="E930" i="8"/>
  <c r="D930" i="8"/>
  <c r="H930" i="8" s="1"/>
  <c r="C930" i="8"/>
  <c r="G929" i="8"/>
  <c r="F929" i="8"/>
  <c r="E929" i="8"/>
  <c r="D929" i="8"/>
  <c r="C929" i="8"/>
  <c r="G928" i="8"/>
  <c r="F928" i="8"/>
  <c r="E928" i="8"/>
  <c r="D928" i="8"/>
  <c r="H928" i="8" s="1"/>
  <c r="C928" i="8"/>
  <c r="G927" i="8"/>
  <c r="F927" i="8"/>
  <c r="E927" i="8"/>
  <c r="D927" i="8"/>
  <c r="C927" i="8"/>
  <c r="G926" i="8"/>
  <c r="F926" i="8"/>
  <c r="E926" i="8"/>
  <c r="D926" i="8"/>
  <c r="H926" i="8" s="1"/>
  <c r="C926" i="8"/>
  <c r="G925" i="8"/>
  <c r="F925" i="8"/>
  <c r="E925" i="8"/>
  <c r="D925" i="8"/>
  <c r="C925" i="8"/>
  <c r="G924" i="8"/>
  <c r="F924" i="8"/>
  <c r="E924" i="8"/>
  <c r="D924" i="8"/>
  <c r="H924" i="8" s="1"/>
  <c r="C924" i="8"/>
  <c r="G923" i="8"/>
  <c r="F923" i="8"/>
  <c r="E923" i="8"/>
  <c r="D923" i="8"/>
  <c r="C923" i="8"/>
  <c r="G922" i="8"/>
  <c r="F922" i="8"/>
  <c r="E922" i="8"/>
  <c r="D922" i="8"/>
  <c r="H922" i="8" s="1"/>
  <c r="C922" i="8"/>
  <c r="G921" i="8"/>
  <c r="F921" i="8"/>
  <c r="E921" i="8"/>
  <c r="D921" i="8"/>
  <c r="C921" i="8"/>
  <c r="G920" i="8"/>
  <c r="F920" i="8"/>
  <c r="E920" i="8"/>
  <c r="D920" i="8"/>
  <c r="H920" i="8" s="1"/>
  <c r="C920" i="8"/>
  <c r="G919" i="8"/>
  <c r="F919" i="8"/>
  <c r="E919" i="8"/>
  <c r="D919" i="8"/>
  <c r="C919" i="8"/>
  <c r="G918" i="8"/>
  <c r="F918" i="8"/>
  <c r="E918" i="8"/>
  <c r="D918" i="8"/>
  <c r="H918" i="8" s="1"/>
  <c r="C918" i="8"/>
  <c r="G917" i="8"/>
  <c r="F917" i="8"/>
  <c r="E917" i="8"/>
  <c r="D917" i="8"/>
  <c r="C917" i="8"/>
  <c r="G916" i="8"/>
  <c r="F916" i="8"/>
  <c r="E916" i="8"/>
  <c r="D916" i="8"/>
  <c r="H916" i="8" s="1"/>
  <c r="C916" i="8"/>
  <c r="G915" i="8"/>
  <c r="F915" i="8"/>
  <c r="E915" i="8"/>
  <c r="D915" i="8"/>
  <c r="C915" i="8"/>
  <c r="G914" i="8"/>
  <c r="F914" i="8"/>
  <c r="E914" i="8"/>
  <c r="D914" i="8"/>
  <c r="H914" i="8" s="1"/>
  <c r="C914" i="8"/>
  <c r="G913" i="8"/>
  <c r="F913" i="8"/>
  <c r="E913" i="8"/>
  <c r="D913" i="8"/>
  <c r="C913" i="8"/>
  <c r="G912" i="8"/>
  <c r="F912" i="8"/>
  <c r="E912" i="8"/>
  <c r="D912" i="8"/>
  <c r="H912" i="8" s="1"/>
  <c r="C912" i="8"/>
  <c r="G911" i="8"/>
  <c r="F911" i="8"/>
  <c r="E911" i="8"/>
  <c r="D911" i="8"/>
  <c r="C911" i="8"/>
  <c r="G910" i="8"/>
  <c r="F910" i="8"/>
  <c r="E910" i="8"/>
  <c r="D910" i="8"/>
  <c r="H910" i="8" s="1"/>
  <c r="C910" i="8"/>
  <c r="G909" i="8"/>
  <c r="F909" i="8"/>
  <c r="E909" i="8"/>
  <c r="D909" i="8"/>
  <c r="C909" i="8"/>
  <c r="G908" i="8"/>
  <c r="F908" i="8"/>
  <c r="E908" i="8"/>
  <c r="D908" i="8"/>
  <c r="H908" i="8" s="1"/>
  <c r="C908" i="8"/>
  <c r="G907" i="8"/>
  <c r="F907" i="8"/>
  <c r="E907" i="8"/>
  <c r="D907" i="8"/>
  <c r="C907" i="8"/>
  <c r="G906" i="8"/>
  <c r="F906" i="8"/>
  <c r="E906" i="8"/>
  <c r="D906" i="8"/>
  <c r="H906" i="8" s="1"/>
  <c r="C906" i="8"/>
  <c r="G905" i="8"/>
  <c r="F905" i="8"/>
  <c r="E905" i="8"/>
  <c r="D905" i="8"/>
  <c r="C905" i="8"/>
  <c r="G904" i="8"/>
  <c r="F904" i="8"/>
  <c r="E904" i="8"/>
  <c r="D904" i="8"/>
  <c r="H904" i="8" s="1"/>
  <c r="C904" i="8"/>
  <c r="G903" i="8"/>
  <c r="F903" i="8"/>
  <c r="E903" i="8"/>
  <c r="D903" i="8"/>
  <c r="C903" i="8"/>
  <c r="G902" i="8"/>
  <c r="F902" i="8"/>
  <c r="E902" i="8"/>
  <c r="D902" i="8"/>
  <c r="H902" i="8" s="1"/>
  <c r="C902" i="8"/>
  <c r="G901" i="8"/>
  <c r="F901" i="8"/>
  <c r="E901" i="8"/>
  <c r="D901" i="8"/>
  <c r="C901" i="8"/>
  <c r="G900" i="8"/>
  <c r="F900" i="8"/>
  <c r="E900" i="8"/>
  <c r="D900" i="8"/>
  <c r="H900" i="8" s="1"/>
  <c r="C900" i="8"/>
  <c r="G899" i="8"/>
  <c r="F899" i="8"/>
  <c r="E899" i="8"/>
  <c r="D899" i="8"/>
  <c r="C899" i="8"/>
  <c r="G898" i="8"/>
  <c r="F898" i="8"/>
  <c r="E898" i="8"/>
  <c r="D898" i="8"/>
  <c r="H898" i="8" s="1"/>
  <c r="C898" i="8"/>
  <c r="G897" i="8"/>
  <c r="F897" i="8"/>
  <c r="E897" i="8"/>
  <c r="D897" i="8"/>
  <c r="C897" i="8"/>
  <c r="G896" i="8"/>
  <c r="F896" i="8"/>
  <c r="E896" i="8"/>
  <c r="D896" i="8"/>
  <c r="H896" i="8" s="1"/>
  <c r="C896" i="8"/>
  <c r="G895" i="8"/>
  <c r="F895" i="8"/>
  <c r="E895" i="8"/>
  <c r="D895" i="8"/>
  <c r="C895" i="8"/>
  <c r="G894" i="8"/>
  <c r="F894" i="8"/>
  <c r="E894" i="8"/>
  <c r="D894" i="8"/>
  <c r="H894" i="8" s="1"/>
  <c r="C894" i="8"/>
  <c r="G893" i="8"/>
  <c r="F893" i="8"/>
  <c r="E893" i="8"/>
  <c r="D893" i="8"/>
  <c r="C893" i="8"/>
  <c r="G892" i="8"/>
  <c r="F892" i="8"/>
  <c r="E892" i="8"/>
  <c r="D892" i="8"/>
  <c r="H892" i="8" s="1"/>
  <c r="C892" i="8"/>
  <c r="G891" i="8"/>
  <c r="F891" i="8"/>
  <c r="E891" i="8"/>
  <c r="D891" i="8"/>
  <c r="C891" i="8"/>
  <c r="G890" i="8"/>
  <c r="F890" i="8"/>
  <c r="E890" i="8"/>
  <c r="D890" i="8"/>
  <c r="H890" i="8" s="1"/>
  <c r="C890" i="8"/>
  <c r="G889" i="8"/>
  <c r="F889" i="8"/>
  <c r="E889" i="8"/>
  <c r="D889" i="8"/>
  <c r="C889" i="8"/>
  <c r="G888" i="8"/>
  <c r="F888" i="8"/>
  <c r="E888" i="8"/>
  <c r="D888" i="8"/>
  <c r="H888" i="8" s="1"/>
  <c r="C888" i="8"/>
  <c r="G887" i="8"/>
  <c r="F887" i="8"/>
  <c r="E887" i="8"/>
  <c r="D887" i="8"/>
  <c r="C887" i="8"/>
  <c r="G886" i="8"/>
  <c r="F886" i="8"/>
  <c r="E886" i="8"/>
  <c r="D886" i="8"/>
  <c r="H886" i="8" s="1"/>
  <c r="C886" i="8"/>
  <c r="G885" i="8"/>
  <c r="F885" i="8"/>
  <c r="E885" i="8"/>
  <c r="D885" i="8"/>
  <c r="C885" i="8"/>
  <c r="G884" i="8"/>
  <c r="F884" i="8"/>
  <c r="E884" i="8"/>
  <c r="D884" i="8"/>
  <c r="H884" i="8" s="1"/>
  <c r="C884" i="8"/>
  <c r="G883" i="8"/>
  <c r="F883" i="8"/>
  <c r="E883" i="8"/>
  <c r="D883" i="8"/>
  <c r="C883" i="8"/>
  <c r="G882" i="8"/>
  <c r="F882" i="8"/>
  <c r="E882" i="8"/>
  <c r="D882" i="8"/>
  <c r="H882" i="8" s="1"/>
  <c r="C882" i="8"/>
  <c r="G881" i="8"/>
  <c r="F881" i="8"/>
  <c r="E881" i="8"/>
  <c r="D881" i="8"/>
  <c r="C881" i="8"/>
  <c r="G880" i="8"/>
  <c r="F880" i="8"/>
  <c r="E880" i="8"/>
  <c r="D880" i="8"/>
  <c r="H880" i="8" s="1"/>
  <c r="C880" i="8"/>
  <c r="G879" i="8"/>
  <c r="F879" i="8"/>
  <c r="E879" i="8"/>
  <c r="D879" i="8"/>
  <c r="C879" i="8"/>
  <c r="G878" i="8"/>
  <c r="F878" i="8"/>
  <c r="E878" i="8"/>
  <c r="D878" i="8"/>
  <c r="H878" i="8" s="1"/>
  <c r="C878" i="8"/>
  <c r="G877" i="8"/>
  <c r="F877" i="8"/>
  <c r="E877" i="8"/>
  <c r="D877" i="8"/>
  <c r="C877" i="8"/>
  <c r="G876" i="8"/>
  <c r="F876" i="8"/>
  <c r="E876" i="8"/>
  <c r="D876" i="8"/>
  <c r="H876" i="8" s="1"/>
  <c r="C876" i="8"/>
  <c r="G875" i="8"/>
  <c r="F875" i="8"/>
  <c r="E875" i="8"/>
  <c r="D875" i="8"/>
  <c r="C875" i="8"/>
  <c r="G874" i="8"/>
  <c r="F874" i="8"/>
  <c r="E874" i="8"/>
  <c r="D874" i="8"/>
  <c r="H874" i="8" s="1"/>
  <c r="C874" i="8"/>
  <c r="G873" i="8"/>
  <c r="F873" i="8"/>
  <c r="E873" i="8"/>
  <c r="D873" i="8"/>
  <c r="C873" i="8"/>
  <c r="G872" i="8"/>
  <c r="F872" i="8"/>
  <c r="E872" i="8"/>
  <c r="D872" i="8"/>
  <c r="H872" i="8" s="1"/>
  <c r="C872" i="8"/>
  <c r="G871" i="8"/>
  <c r="F871" i="8"/>
  <c r="E871" i="8"/>
  <c r="D871" i="8"/>
  <c r="C871" i="8"/>
  <c r="G870" i="8"/>
  <c r="F870" i="8"/>
  <c r="E870" i="8"/>
  <c r="D870" i="8"/>
  <c r="H870" i="8" s="1"/>
  <c r="C870" i="8"/>
  <c r="G869" i="8"/>
  <c r="F869" i="8"/>
  <c r="E869" i="8"/>
  <c r="D869" i="8"/>
  <c r="C869" i="8"/>
  <c r="G868" i="8"/>
  <c r="F868" i="8"/>
  <c r="E868" i="8"/>
  <c r="D868" i="8"/>
  <c r="H868" i="8" s="1"/>
  <c r="C868" i="8"/>
  <c r="G867" i="8"/>
  <c r="F867" i="8"/>
  <c r="E867" i="8"/>
  <c r="D867" i="8"/>
  <c r="C867" i="8"/>
  <c r="G866" i="8"/>
  <c r="F866" i="8"/>
  <c r="E866" i="8"/>
  <c r="D866" i="8"/>
  <c r="H866" i="8" s="1"/>
  <c r="C866" i="8"/>
  <c r="G865" i="8"/>
  <c r="F865" i="8"/>
  <c r="E865" i="8"/>
  <c r="D865" i="8"/>
  <c r="C865" i="8"/>
  <c r="G864" i="8"/>
  <c r="F864" i="8"/>
  <c r="E864" i="8"/>
  <c r="D864" i="8"/>
  <c r="H864" i="8" s="1"/>
  <c r="C864" i="8"/>
  <c r="G863" i="8"/>
  <c r="F863" i="8"/>
  <c r="E863" i="8"/>
  <c r="D863" i="8"/>
  <c r="C863" i="8"/>
  <c r="G862" i="8"/>
  <c r="F862" i="8"/>
  <c r="E862" i="8"/>
  <c r="D862" i="8"/>
  <c r="H862" i="8" s="1"/>
  <c r="C862" i="8"/>
  <c r="G861" i="8"/>
  <c r="F861" i="8"/>
  <c r="E861" i="8"/>
  <c r="D861" i="8"/>
  <c r="C861" i="8"/>
  <c r="G860" i="8"/>
  <c r="F860" i="8"/>
  <c r="E860" i="8"/>
  <c r="D860" i="8"/>
  <c r="H860" i="8" s="1"/>
  <c r="C860" i="8"/>
  <c r="G859" i="8"/>
  <c r="F859" i="8"/>
  <c r="E859" i="8"/>
  <c r="D859" i="8"/>
  <c r="C859" i="8"/>
  <c r="G858" i="8"/>
  <c r="F858" i="8"/>
  <c r="E858" i="8"/>
  <c r="D858" i="8"/>
  <c r="H858" i="8" s="1"/>
  <c r="C858" i="8"/>
  <c r="G857" i="8"/>
  <c r="F857" i="8"/>
  <c r="E857" i="8"/>
  <c r="D857" i="8"/>
  <c r="C857" i="8"/>
  <c r="G856" i="8"/>
  <c r="F856" i="8"/>
  <c r="E856" i="8"/>
  <c r="D856" i="8"/>
  <c r="H856" i="8" s="1"/>
  <c r="C856" i="8"/>
  <c r="G855" i="8"/>
  <c r="F855" i="8"/>
  <c r="E855" i="8"/>
  <c r="D855" i="8"/>
  <c r="C855" i="8"/>
  <c r="G854" i="8"/>
  <c r="F854" i="8"/>
  <c r="E854" i="8"/>
  <c r="D854" i="8"/>
  <c r="H854" i="8" s="1"/>
  <c r="C854" i="8"/>
  <c r="G853" i="8"/>
  <c r="F853" i="8"/>
  <c r="E853" i="8"/>
  <c r="D853" i="8"/>
  <c r="C853" i="8"/>
  <c r="G852" i="8"/>
  <c r="F852" i="8"/>
  <c r="E852" i="8"/>
  <c r="D852" i="8"/>
  <c r="H852" i="8" s="1"/>
  <c r="C852" i="8"/>
  <c r="G851" i="8"/>
  <c r="F851" i="8"/>
  <c r="E851" i="8"/>
  <c r="D851" i="8"/>
  <c r="C851" i="8"/>
  <c r="G850" i="8"/>
  <c r="F850" i="8"/>
  <c r="E850" i="8"/>
  <c r="D850" i="8"/>
  <c r="H850" i="8" s="1"/>
  <c r="C850" i="8"/>
  <c r="G849" i="8"/>
  <c r="F849" i="8"/>
  <c r="E849" i="8"/>
  <c r="D849" i="8"/>
  <c r="C849" i="8"/>
  <c r="G848" i="8"/>
  <c r="F848" i="8"/>
  <c r="E848" i="8"/>
  <c r="D848" i="8"/>
  <c r="H848" i="8" s="1"/>
  <c r="C848" i="8"/>
  <c r="G847" i="8"/>
  <c r="F847" i="8"/>
  <c r="E847" i="8"/>
  <c r="D847" i="8"/>
  <c r="C847" i="8"/>
  <c r="G846" i="8"/>
  <c r="F846" i="8"/>
  <c r="E846" i="8"/>
  <c r="D846" i="8"/>
  <c r="H846" i="8" s="1"/>
  <c r="C846" i="8"/>
  <c r="G845" i="8"/>
  <c r="F845" i="8"/>
  <c r="E845" i="8"/>
  <c r="D845" i="8"/>
  <c r="C845" i="8"/>
  <c r="G844" i="8"/>
  <c r="F844" i="8"/>
  <c r="E844" i="8"/>
  <c r="D844" i="8"/>
  <c r="H844" i="8" s="1"/>
  <c r="C844" i="8"/>
  <c r="G843" i="8"/>
  <c r="F843" i="8"/>
  <c r="E843" i="8"/>
  <c r="D843" i="8"/>
  <c r="C843" i="8"/>
  <c r="G842" i="8"/>
  <c r="F842" i="8"/>
  <c r="E842" i="8"/>
  <c r="D842" i="8"/>
  <c r="H842" i="8" s="1"/>
  <c r="C842" i="8"/>
  <c r="G841" i="8"/>
  <c r="F841" i="8"/>
  <c r="E841" i="8"/>
  <c r="D841" i="8"/>
  <c r="C841" i="8"/>
  <c r="G840" i="8"/>
  <c r="F840" i="8"/>
  <c r="E840" i="8"/>
  <c r="D840" i="8"/>
  <c r="H840" i="8" s="1"/>
  <c r="C840" i="8"/>
  <c r="G839" i="8"/>
  <c r="F839" i="8"/>
  <c r="E839" i="8"/>
  <c r="D839" i="8"/>
  <c r="C839" i="8"/>
  <c r="G838" i="8"/>
  <c r="F838" i="8"/>
  <c r="E838" i="8"/>
  <c r="D838" i="8"/>
  <c r="H838" i="8" s="1"/>
  <c r="C838" i="8"/>
  <c r="G837" i="8"/>
  <c r="F837" i="8"/>
  <c r="E837" i="8"/>
  <c r="D837" i="8"/>
  <c r="C837" i="8"/>
  <c r="G836" i="8"/>
  <c r="F836" i="8"/>
  <c r="E836" i="8"/>
  <c r="D836" i="8"/>
  <c r="H836" i="8" s="1"/>
  <c r="C836" i="8"/>
  <c r="G835" i="8"/>
  <c r="F835" i="8"/>
  <c r="E835" i="8"/>
  <c r="D835" i="8"/>
  <c r="C835" i="8"/>
  <c r="G834" i="8"/>
  <c r="F834" i="8"/>
  <c r="E834" i="8"/>
  <c r="D834" i="8"/>
  <c r="H834" i="8" s="1"/>
  <c r="C834" i="8"/>
  <c r="G833" i="8"/>
  <c r="F833" i="8"/>
  <c r="E833" i="8"/>
  <c r="D833" i="8"/>
  <c r="C833" i="8"/>
  <c r="G832" i="8"/>
  <c r="F832" i="8"/>
  <c r="E832" i="8"/>
  <c r="D832" i="8"/>
  <c r="H832" i="8" s="1"/>
  <c r="C832" i="8"/>
  <c r="G831" i="8"/>
  <c r="F831" i="8"/>
  <c r="E831" i="8"/>
  <c r="D831" i="8"/>
  <c r="C831" i="8"/>
  <c r="G830" i="8"/>
  <c r="F830" i="8"/>
  <c r="E830" i="8"/>
  <c r="D830" i="8"/>
  <c r="H830" i="8" s="1"/>
  <c r="C830" i="8"/>
  <c r="G829" i="8"/>
  <c r="F829" i="8"/>
  <c r="E829" i="8"/>
  <c r="D829" i="8"/>
  <c r="C829" i="8"/>
  <c r="G828" i="8"/>
  <c r="F828" i="8"/>
  <c r="E828" i="8"/>
  <c r="D828" i="8"/>
  <c r="H828" i="8" s="1"/>
  <c r="C828" i="8"/>
  <c r="G827" i="8"/>
  <c r="F827" i="8"/>
  <c r="E827" i="8"/>
  <c r="D827" i="8"/>
  <c r="C827" i="8"/>
  <c r="G826" i="8"/>
  <c r="F826" i="8"/>
  <c r="E826" i="8"/>
  <c r="D826" i="8"/>
  <c r="H826" i="8" s="1"/>
  <c r="C826" i="8"/>
  <c r="G825" i="8"/>
  <c r="F825" i="8"/>
  <c r="E825" i="8"/>
  <c r="D825" i="8"/>
  <c r="C825" i="8"/>
  <c r="G824" i="8"/>
  <c r="F824" i="8"/>
  <c r="E824" i="8"/>
  <c r="D824" i="8"/>
  <c r="H824" i="8" s="1"/>
  <c r="C824" i="8"/>
  <c r="G823" i="8"/>
  <c r="F823" i="8"/>
  <c r="E823" i="8"/>
  <c r="D823" i="8"/>
  <c r="C823" i="8"/>
  <c r="G822" i="8"/>
  <c r="F822" i="8"/>
  <c r="E822" i="8"/>
  <c r="D822" i="8"/>
  <c r="H822" i="8" s="1"/>
  <c r="C822" i="8"/>
  <c r="G821" i="8"/>
  <c r="F821" i="8"/>
  <c r="E821" i="8"/>
  <c r="D821" i="8"/>
  <c r="C821" i="8"/>
  <c r="G820" i="8"/>
  <c r="F820" i="8"/>
  <c r="E820" i="8"/>
  <c r="D820" i="8"/>
  <c r="H820" i="8" s="1"/>
  <c r="C820" i="8"/>
  <c r="G819" i="8"/>
  <c r="F819" i="8"/>
  <c r="E819" i="8"/>
  <c r="D819" i="8"/>
  <c r="C819" i="8"/>
  <c r="G818" i="8"/>
  <c r="F818" i="8"/>
  <c r="E818" i="8"/>
  <c r="D818" i="8"/>
  <c r="H818" i="8" s="1"/>
  <c r="C818" i="8"/>
  <c r="G817" i="8"/>
  <c r="F817" i="8"/>
  <c r="E817" i="8"/>
  <c r="D817" i="8"/>
  <c r="C817" i="8"/>
  <c r="G816" i="8"/>
  <c r="F816" i="8"/>
  <c r="E816" i="8"/>
  <c r="D816" i="8"/>
  <c r="H816" i="8" s="1"/>
  <c r="C816" i="8"/>
  <c r="G815" i="8"/>
  <c r="F815" i="8"/>
  <c r="E815" i="8"/>
  <c r="D815" i="8"/>
  <c r="C815" i="8"/>
  <c r="G814" i="8"/>
  <c r="F814" i="8"/>
  <c r="E814" i="8"/>
  <c r="D814" i="8"/>
  <c r="H814" i="8" s="1"/>
  <c r="C814" i="8"/>
  <c r="G813" i="8"/>
  <c r="F813" i="8"/>
  <c r="E813" i="8"/>
  <c r="D813" i="8"/>
  <c r="C813" i="8"/>
  <c r="G812" i="8"/>
  <c r="F812" i="8"/>
  <c r="E812" i="8"/>
  <c r="D812" i="8"/>
  <c r="H812" i="8" s="1"/>
  <c r="C812" i="8"/>
  <c r="G811" i="8"/>
  <c r="F811" i="8"/>
  <c r="E811" i="8"/>
  <c r="D811" i="8"/>
  <c r="C811" i="8"/>
  <c r="G810" i="8"/>
  <c r="F810" i="8"/>
  <c r="E810" i="8"/>
  <c r="D810" i="8"/>
  <c r="H810" i="8" s="1"/>
  <c r="C810" i="8"/>
  <c r="G809" i="8"/>
  <c r="F809" i="8"/>
  <c r="E809" i="8"/>
  <c r="D809" i="8"/>
  <c r="C809" i="8"/>
  <c r="G808" i="8"/>
  <c r="F808" i="8"/>
  <c r="E808" i="8"/>
  <c r="D808" i="8"/>
  <c r="H808" i="8" s="1"/>
  <c r="C808" i="8"/>
  <c r="G807" i="8"/>
  <c r="F807" i="8"/>
  <c r="E807" i="8"/>
  <c r="D807" i="8"/>
  <c r="C807" i="8"/>
  <c r="G806" i="8"/>
  <c r="F806" i="8"/>
  <c r="E806" i="8"/>
  <c r="D806" i="8"/>
  <c r="H806" i="8" s="1"/>
  <c r="C806" i="8"/>
  <c r="G805" i="8"/>
  <c r="F805" i="8"/>
  <c r="E805" i="8"/>
  <c r="D805" i="8"/>
  <c r="C805" i="8"/>
  <c r="G804" i="8"/>
  <c r="F804" i="8"/>
  <c r="E804" i="8"/>
  <c r="D804" i="8"/>
  <c r="H804" i="8" s="1"/>
  <c r="C804" i="8"/>
  <c r="G803" i="8"/>
  <c r="F803" i="8"/>
  <c r="E803" i="8"/>
  <c r="D803" i="8"/>
  <c r="C803" i="8"/>
  <c r="G802" i="8"/>
  <c r="F802" i="8"/>
  <c r="E802" i="8"/>
  <c r="D802" i="8"/>
  <c r="H802" i="8" s="1"/>
  <c r="C802" i="8"/>
  <c r="G801" i="8"/>
  <c r="F801" i="8"/>
  <c r="E801" i="8"/>
  <c r="D801" i="8"/>
  <c r="C801" i="8"/>
  <c r="G800" i="8"/>
  <c r="F800" i="8"/>
  <c r="E800" i="8"/>
  <c r="D800" i="8"/>
  <c r="H800" i="8" s="1"/>
  <c r="C800" i="8"/>
  <c r="G799" i="8"/>
  <c r="F799" i="8"/>
  <c r="E799" i="8"/>
  <c r="D799" i="8"/>
  <c r="C799" i="8"/>
  <c r="G798" i="8"/>
  <c r="F798" i="8"/>
  <c r="E798" i="8"/>
  <c r="D798" i="8"/>
  <c r="H798" i="8" s="1"/>
  <c r="C798" i="8"/>
  <c r="G797" i="8"/>
  <c r="F797" i="8"/>
  <c r="E797" i="8"/>
  <c r="D797" i="8"/>
  <c r="C797" i="8"/>
  <c r="G796" i="8"/>
  <c r="F796" i="8"/>
  <c r="E796" i="8"/>
  <c r="D796" i="8"/>
  <c r="H796" i="8" s="1"/>
  <c r="C796" i="8"/>
  <c r="G795" i="8"/>
  <c r="F795" i="8"/>
  <c r="E795" i="8"/>
  <c r="D795" i="8"/>
  <c r="C795" i="8"/>
  <c r="G794" i="8"/>
  <c r="F794" i="8"/>
  <c r="E794" i="8"/>
  <c r="D794" i="8"/>
  <c r="H794" i="8" s="1"/>
  <c r="C794" i="8"/>
  <c r="G793" i="8"/>
  <c r="F793" i="8"/>
  <c r="E793" i="8"/>
  <c r="D793" i="8"/>
  <c r="C793" i="8"/>
  <c r="G792" i="8"/>
  <c r="F792" i="8"/>
  <c r="E792" i="8"/>
  <c r="D792" i="8"/>
  <c r="H792" i="8" s="1"/>
  <c r="C792" i="8"/>
  <c r="G791" i="8"/>
  <c r="F791" i="8"/>
  <c r="E791" i="8"/>
  <c r="D791" i="8"/>
  <c r="C791" i="8"/>
  <c r="G790" i="8"/>
  <c r="F790" i="8"/>
  <c r="E790" i="8"/>
  <c r="D790" i="8"/>
  <c r="H790" i="8" s="1"/>
  <c r="C790" i="8"/>
  <c r="G789" i="8"/>
  <c r="F789" i="8"/>
  <c r="E789" i="8"/>
  <c r="D789" i="8"/>
  <c r="C789" i="8"/>
  <c r="G788" i="8"/>
  <c r="F788" i="8"/>
  <c r="E788" i="8"/>
  <c r="D788" i="8"/>
  <c r="H788" i="8" s="1"/>
  <c r="C788" i="8"/>
  <c r="G787" i="8"/>
  <c r="F787" i="8"/>
  <c r="E787" i="8"/>
  <c r="D787" i="8"/>
  <c r="C787" i="8"/>
  <c r="G786" i="8"/>
  <c r="F786" i="8"/>
  <c r="E786" i="8"/>
  <c r="D786" i="8"/>
  <c r="H786" i="8" s="1"/>
  <c r="C786" i="8"/>
  <c r="G785" i="8"/>
  <c r="F785" i="8"/>
  <c r="E785" i="8"/>
  <c r="D785" i="8"/>
  <c r="C785" i="8"/>
  <c r="G784" i="8"/>
  <c r="F784" i="8"/>
  <c r="E784" i="8"/>
  <c r="D784" i="8"/>
  <c r="H784" i="8" s="1"/>
  <c r="C784" i="8"/>
  <c r="G783" i="8"/>
  <c r="F783" i="8"/>
  <c r="E783" i="8"/>
  <c r="D783" i="8"/>
  <c r="C783" i="8"/>
  <c r="G782" i="8"/>
  <c r="F782" i="8"/>
  <c r="E782" i="8"/>
  <c r="D782" i="8"/>
  <c r="H782" i="8" s="1"/>
  <c r="C782" i="8"/>
  <c r="G781" i="8"/>
  <c r="F781" i="8"/>
  <c r="E781" i="8"/>
  <c r="D781" i="8"/>
  <c r="C781" i="8"/>
  <c r="G780" i="8"/>
  <c r="F780" i="8"/>
  <c r="E780" i="8"/>
  <c r="D780" i="8"/>
  <c r="H780" i="8" s="1"/>
  <c r="C780" i="8"/>
  <c r="G779" i="8"/>
  <c r="F779" i="8"/>
  <c r="E779" i="8"/>
  <c r="D779" i="8"/>
  <c r="C779" i="8"/>
  <c r="G778" i="8"/>
  <c r="F778" i="8"/>
  <c r="E778" i="8"/>
  <c r="D778" i="8"/>
  <c r="H778" i="8" s="1"/>
  <c r="C778" i="8"/>
  <c r="G777" i="8"/>
  <c r="F777" i="8"/>
  <c r="E777" i="8"/>
  <c r="D777" i="8"/>
  <c r="C777" i="8"/>
  <c r="G776" i="8"/>
  <c r="F776" i="8"/>
  <c r="E776" i="8"/>
  <c r="D776" i="8"/>
  <c r="H776" i="8" s="1"/>
  <c r="C776" i="8"/>
  <c r="G775" i="8"/>
  <c r="F775" i="8"/>
  <c r="E775" i="8"/>
  <c r="D775" i="8"/>
  <c r="C775" i="8"/>
  <c r="G774" i="8"/>
  <c r="F774" i="8"/>
  <c r="E774" i="8"/>
  <c r="D774" i="8"/>
  <c r="H774" i="8" s="1"/>
  <c r="C774" i="8"/>
  <c r="G773" i="8"/>
  <c r="F773" i="8"/>
  <c r="E773" i="8"/>
  <c r="D773" i="8"/>
  <c r="C773" i="8"/>
  <c r="G772" i="8"/>
  <c r="F772" i="8"/>
  <c r="E772" i="8"/>
  <c r="D772" i="8"/>
  <c r="H772" i="8" s="1"/>
  <c r="C772" i="8"/>
  <c r="G771" i="8"/>
  <c r="F771" i="8"/>
  <c r="E771" i="8"/>
  <c r="D771" i="8"/>
  <c r="C771" i="8"/>
  <c r="G770" i="8"/>
  <c r="F770" i="8"/>
  <c r="E770" i="8"/>
  <c r="D770" i="8"/>
  <c r="H770" i="8" s="1"/>
  <c r="C770" i="8"/>
  <c r="G769" i="8"/>
  <c r="F769" i="8"/>
  <c r="E769" i="8"/>
  <c r="D769" i="8"/>
  <c r="C769" i="8"/>
  <c r="G768" i="8"/>
  <c r="F768" i="8"/>
  <c r="E768" i="8"/>
  <c r="D768" i="8"/>
  <c r="H768" i="8" s="1"/>
  <c r="C768" i="8"/>
  <c r="G767" i="8"/>
  <c r="F767" i="8"/>
  <c r="E767" i="8"/>
  <c r="D767" i="8"/>
  <c r="C767" i="8"/>
  <c r="G766" i="8"/>
  <c r="F766" i="8"/>
  <c r="E766" i="8"/>
  <c r="D766" i="8"/>
  <c r="H766" i="8" s="1"/>
  <c r="C766" i="8"/>
  <c r="G765" i="8"/>
  <c r="F765" i="8"/>
  <c r="E765" i="8"/>
  <c r="D765" i="8"/>
  <c r="C765" i="8"/>
  <c r="G764" i="8"/>
  <c r="F764" i="8"/>
  <c r="E764" i="8"/>
  <c r="D764" i="8"/>
  <c r="H764" i="8" s="1"/>
  <c r="C764" i="8"/>
  <c r="G763" i="8"/>
  <c r="F763" i="8"/>
  <c r="E763" i="8"/>
  <c r="D763" i="8"/>
  <c r="C763" i="8"/>
  <c r="G762" i="8"/>
  <c r="F762" i="8"/>
  <c r="E762" i="8"/>
  <c r="D762" i="8"/>
  <c r="H762" i="8" s="1"/>
  <c r="C762" i="8"/>
  <c r="G761" i="8"/>
  <c r="F761" i="8"/>
  <c r="E761" i="8"/>
  <c r="D761" i="8"/>
  <c r="C761" i="8"/>
  <c r="G760" i="8"/>
  <c r="F760" i="8"/>
  <c r="E760" i="8"/>
  <c r="D760" i="8"/>
  <c r="H760" i="8" s="1"/>
  <c r="C760" i="8"/>
  <c r="G759" i="8"/>
  <c r="F759" i="8"/>
  <c r="E759" i="8"/>
  <c r="D759" i="8"/>
  <c r="C759" i="8"/>
  <c r="G758" i="8"/>
  <c r="F758" i="8"/>
  <c r="E758" i="8"/>
  <c r="D758" i="8"/>
  <c r="H758" i="8" s="1"/>
  <c r="C758" i="8"/>
  <c r="G757" i="8"/>
  <c r="F757" i="8"/>
  <c r="E757" i="8"/>
  <c r="D757" i="8"/>
  <c r="C757" i="8"/>
  <c r="G756" i="8"/>
  <c r="F756" i="8"/>
  <c r="E756" i="8"/>
  <c r="D756" i="8"/>
  <c r="H756" i="8" s="1"/>
  <c r="C756" i="8"/>
  <c r="G755" i="8"/>
  <c r="F755" i="8"/>
  <c r="E755" i="8"/>
  <c r="D755" i="8"/>
  <c r="C755" i="8"/>
  <c r="G754" i="8"/>
  <c r="F754" i="8"/>
  <c r="E754" i="8"/>
  <c r="D754" i="8"/>
  <c r="H754" i="8" s="1"/>
  <c r="C754" i="8"/>
  <c r="G753" i="8"/>
  <c r="F753" i="8"/>
  <c r="E753" i="8"/>
  <c r="D753" i="8"/>
  <c r="C753" i="8"/>
  <c r="G752" i="8"/>
  <c r="F752" i="8"/>
  <c r="E752" i="8"/>
  <c r="D752" i="8"/>
  <c r="H752" i="8" s="1"/>
  <c r="C752" i="8"/>
  <c r="G751" i="8"/>
  <c r="F751" i="8"/>
  <c r="E751" i="8"/>
  <c r="D751" i="8"/>
  <c r="C751" i="8"/>
  <c r="G750" i="8"/>
  <c r="F750" i="8"/>
  <c r="E750" i="8"/>
  <c r="D750" i="8"/>
  <c r="H750" i="8" s="1"/>
  <c r="C750" i="8"/>
  <c r="G749" i="8"/>
  <c r="F749" i="8"/>
  <c r="E749" i="8"/>
  <c r="D749" i="8"/>
  <c r="C749" i="8"/>
  <c r="G748" i="8"/>
  <c r="F748" i="8"/>
  <c r="E748" i="8"/>
  <c r="D748" i="8"/>
  <c r="H748" i="8" s="1"/>
  <c r="C748" i="8"/>
  <c r="G747" i="8"/>
  <c r="F747" i="8"/>
  <c r="E747" i="8"/>
  <c r="D747" i="8"/>
  <c r="C747" i="8"/>
  <c r="G746" i="8"/>
  <c r="F746" i="8"/>
  <c r="E746" i="8"/>
  <c r="D746" i="8"/>
  <c r="H746" i="8" s="1"/>
  <c r="C746" i="8"/>
  <c r="G745" i="8"/>
  <c r="F745" i="8"/>
  <c r="E745" i="8"/>
  <c r="D745" i="8"/>
  <c r="C745" i="8"/>
  <c r="G744" i="8"/>
  <c r="F744" i="8"/>
  <c r="E744" i="8"/>
  <c r="D744" i="8"/>
  <c r="H744" i="8" s="1"/>
  <c r="C744" i="8"/>
  <c r="G743" i="8"/>
  <c r="F743" i="8"/>
  <c r="E743" i="8"/>
  <c r="D743" i="8"/>
  <c r="C743" i="8"/>
  <c r="G742" i="8"/>
  <c r="F742" i="8"/>
  <c r="E742" i="8"/>
  <c r="D742" i="8"/>
  <c r="H742" i="8" s="1"/>
  <c r="C742" i="8"/>
  <c r="G741" i="8"/>
  <c r="F741" i="8"/>
  <c r="E741" i="8"/>
  <c r="D741" i="8"/>
  <c r="C741" i="8"/>
  <c r="G740" i="8"/>
  <c r="F740" i="8"/>
  <c r="E740" i="8"/>
  <c r="D740" i="8"/>
  <c r="H740" i="8" s="1"/>
  <c r="C740" i="8"/>
  <c r="G739" i="8"/>
  <c r="F739" i="8"/>
  <c r="E739" i="8"/>
  <c r="D739" i="8"/>
  <c r="C739" i="8"/>
  <c r="G738" i="8"/>
  <c r="F738" i="8"/>
  <c r="E738" i="8"/>
  <c r="D738" i="8"/>
  <c r="H738" i="8" s="1"/>
  <c r="C738" i="8"/>
  <c r="G737" i="8"/>
  <c r="F737" i="8"/>
  <c r="E737" i="8"/>
  <c r="D737" i="8"/>
  <c r="C737" i="8"/>
  <c r="G736" i="8"/>
  <c r="F736" i="8"/>
  <c r="E736" i="8"/>
  <c r="D736" i="8"/>
  <c r="H736" i="8" s="1"/>
  <c r="C736" i="8"/>
  <c r="G735" i="8"/>
  <c r="F735" i="8"/>
  <c r="E735" i="8"/>
  <c r="D735" i="8"/>
  <c r="C735" i="8"/>
  <c r="G734" i="8"/>
  <c r="F734" i="8"/>
  <c r="E734" i="8"/>
  <c r="D734" i="8"/>
  <c r="H734" i="8" s="1"/>
  <c r="C734" i="8"/>
  <c r="G733" i="8"/>
  <c r="F733" i="8"/>
  <c r="E733" i="8"/>
  <c r="D733" i="8"/>
  <c r="C733" i="8"/>
  <c r="G732" i="8"/>
  <c r="F732" i="8"/>
  <c r="E732" i="8"/>
  <c r="D732" i="8"/>
  <c r="H732" i="8" s="1"/>
  <c r="C732" i="8"/>
  <c r="G731" i="8"/>
  <c r="F731" i="8"/>
  <c r="E731" i="8"/>
  <c r="D731" i="8"/>
  <c r="C731" i="8"/>
  <c r="G730" i="8"/>
  <c r="F730" i="8"/>
  <c r="E730" i="8"/>
  <c r="D730" i="8"/>
  <c r="H730" i="8" s="1"/>
  <c r="C730" i="8"/>
  <c r="G729" i="8"/>
  <c r="F729" i="8"/>
  <c r="E729" i="8"/>
  <c r="D729" i="8"/>
  <c r="C729" i="8"/>
  <c r="G728" i="8"/>
  <c r="F728" i="8"/>
  <c r="E728" i="8"/>
  <c r="D728" i="8"/>
  <c r="H728" i="8" s="1"/>
  <c r="C728" i="8"/>
  <c r="G727" i="8"/>
  <c r="F727" i="8"/>
  <c r="E727" i="8"/>
  <c r="D727" i="8"/>
  <c r="C727" i="8"/>
  <c r="G726" i="8"/>
  <c r="F726" i="8"/>
  <c r="E726" i="8"/>
  <c r="D726" i="8"/>
  <c r="H726" i="8" s="1"/>
  <c r="C726" i="8"/>
  <c r="G725" i="8"/>
  <c r="F725" i="8"/>
  <c r="E725" i="8"/>
  <c r="D725" i="8"/>
  <c r="C725" i="8"/>
  <c r="G724" i="8"/>
  <c r="F724" i="8"/>
  <c r="E724" i="8"/>
  <c r="D724" i="8"/>
  <c r="H724" i="8" s="1"/>
  <c r="C724" i="8"/>
  <c r="G723" i="8"/>
  <c r="F723" i="8"/>
  <c r="E723" i="8"/>
  <c r="D723" i="8"/>
  <c r="C723" i="8"/>
  <c r="G722" i="8"/>
  <c r="F722" i="8"/>
  <c r="E722" i="8"/>
  <c r="D722" i="8"/>
  <c r="H722" i="8" s="1"/>
  <c r="C722" i="8"/>
  <c r="G721" i="8"/>
  <c r="F721" i="8"/>
  <c r="E721" i="8"/>
  <c r="D721" i="8"/>
  <c r="C721" i="8"/>
  <c r="G720" i="8"/>
  <c r="F720" i="8"/>
  <c r="E720" i="8"/>
  <c r="D720" i="8"/>
  <c r="H720" i="8" s="1"/>
  <c r="C720" i="8"/>
  <c r="G719" i="8"/>
  <c r="F719" i="8"/>
  <c r="E719" i="8"/>
  <c r="D719" i="8"/>
  <c r="C719" i="8"/>
  <c r="G718" i="8"/>
  <c r="F718" i="8"/>
  <c r="E718" i="8"/>
  <c r="D718" i="8"/>
  <c r="H718" i="8" s="1"/>
  <c r="C718" i="8"/>
  <c r="G717" i="8"/>
  <c r="F717" i="8"/>
  <c r="E717" i="8"/>
  <c r="D717" i="8"/>
  <c r="C717" i="8"/>
  <c r="G716" i="8"/>
  <c r="F716" i="8"/>
  <c r="E716" i="8"/>
  <c r="D716" i="8"/>
  <c r="H716" i="8" s="1"/>
  <c r="C716" i="8"/>
  <c r="G715" i="8"/>
  <c r="F715" i="8"/>
  <c r="E715" i="8"/>
  <c r="D715" i="8"/>
  <c r="C715" i="8"/>
  <c r="G714" i="8"/>
  <c r="F714" i="8"/>
  <c r="E714" i="8"/>
  <c r="D714" i="8"/>
  <c r="H714" i="8" s="1"/>
  <c r="C714" i="8"/>
  <c r="G713" i="8"/>
  <c r="F713" i="8"/>
  <c r="E713" i="8"/>
  <c r="D713" i="8"/>
  <c r="C713" i="8"/>
  <c r="G712" i="8"/>
  <c r="F712" i="8"/>
  <c r="E712" i="8"/>
  <c r="D712" i="8"/>
  <c r="H712" i="8" s="1"/>
  <c r="C712" i="8"/>
  <c r="G711" i="8"/>
  <c r="F711" i="8"/>
  <c r="E711" i="8"/>
  <c r="D711" i="8"/>
  <c r="C711" i="8"/>
  <c r="G710" i="8"/>
  <c r="F710" i="8"/>
  <c r="E710" i="8"/>
  <c r="D710" i="8"/>
  <c r="H710" i="8" s="1"/>
  <c r="C710" i="8"/>
  <c r="G709" i="8"/>
  <c r="F709" i="8"/>
  <c r="E709" i="8"/>
  <c r="D709" i="8"/>
  <c r="C709" i="8"/>
  <c r="G708" i="8"/>
  <c r="F708" i="8"/>
  <c r="E708" i="8"/>
  <c r="D708" i="8"/>
  <c r="H708" i="8" s="1"/>
  <c r="C708" i="8"/>
  <c r="G707" i="8"/>
  <c r="F707" i="8"/>
  <c r="E707" i="8"/>
  <c r="D707" i="8"/>
  <c r="C707" i="8"/>
  <c r="G706" i="8"/>
  <c r="F706" i="8"/>
  <c r="E706" i="8"/>
  <c r="D706" i="8"/>
  <c r="H706" i="8" s="1"/>
  <c r="C706" i="8"/>
  <c r="G705" i="8"/>
  <c r="F705" i="8"/>
  <c r="E705" i="8"/>
  <c r="D705" i="8"/>
  <c r="C705" i="8"/>
  <c r="G704" i="8"/>
  <c r="F704" i="8"/>
  <c r="E704" i="8"/>
  <c r="D704" i="8"/>
  <c r="H704" i="8" s="1"/>
  <c r="C704" i="8"/>
  <c r="G703" i="8"/>
  <c r="F703" i="8"/>
  <c r="E703" i="8"/>
  <c r="D703" i="8"/>
  <c r="C703" i="8"/>
  <c r="G702" i="8"/>
  <c r="F702" i="8"/>
  <c r="E702" i="8"/>
  <c r="D702" i="8"/>
  <c r="H702" i="8" s="1"/>
  <c r="C702" i="8"/>
  <c r="G701" i="8"/>
  <c r="F701" i="8"/>
  <c r="E701" i="8"/>
  <c r="D701" i="8"/>
  <c r="C701" i="8"/>
  <c r="G700" i="8"/>
  <c r="F700" i="8"/>
  <c r="E700" i="8"/>
  <c r="D700" i="8"/>
  <c r="H700" i="8" s="1"/>
  <c r="C700" i="8"/>
  <c r="G699" i="8"/>
  <c r="F699" i="8"/>
  <c r="E699" i="8"/>
  <c r="D699" i="8"/>
  <c r="C699" i="8"/>
  <c r="G698" i="8"/>
  <c r="F698" i="8"/>
  <c r="E698" i="8"/>
  <c r="D698" i="8"/>
  <c r="H698" i="8" s="1"/>
  <c r="C698" i="8"/>
  <c r="G697" i="8"/>
  <c r="F697" i="8"/>
  <c r="E697" i="8"/>
  <c r="D697" i="8"/>
  <c r="C697" i="8"/>
  <c r="G696" i="8"/>
  <c r="F696" i="8"/>
  <c r="E696" i="8"/>
  <c r="D696" i="8"/>
  <c r="H696" i="8" s="1"/>
  <c r="C696" i="8"/>
  <c r="G695" i="8"/>
  <c r="F695" i="8"/>
  <c r="E695" i="8"/>
  <c r="D695" i="8"/>
  <c r="C695" i="8"/>
  <c r="G694" i="8"/>
  <c r="F694" i="8"/>
  <c r="E694" i="8"/>
  <c r="D694" i="8"/>
  <c r="H694" i="8" s="1"/>
  <c r="C694" i="8"/>
  <c r="G693" i="8"/>
  <c r="F693" i="8"/>
  <c r="E693" i="8"/>
  <c r="D693" i="8"/>
  <c r="C693" i="8"/>
  <c r="G692" i="8"/>
  <c r="F692" i="8"/>
  <c r="E692" i="8"/>
  <c r="D692" i="8"/>
  <c r="H692" i="8" s="1"/>
  <c r="C692" i="8"/>
  <c r="G691" i="8"/>
  <c r="F691" i="8"/>
  <c r="E691" i="8"/>
  <c r="D691" i="8"/>
  <c r="C691" i="8"/>
  <c r="G690" i="8"/>
  <c r="F690" i="8"/>
  <c r="E690" i="8"/>
  <c r="D690" i="8"/>
  <c r="H690" i="8" s="1"/>
  <c r="C690" i="8"/>
  <c r="G689" i="8"/>
  <c r="F689" i="8"/>
  <c r="E689" i="8"/>
  <c r="D689" i="8"/>
  <c r="C689" i="8"/>
  <c r="G688" i="8"/>
  <c r="F688" i="8"/>
  <c r="E688" i="8"/>
  <c r="D688" i="8"/>
  <c r="H688" i="8" s="1"/>
  <c r="C688" i="8"/>
  <c r="G687" i="8"/>
  <c r="F687" i="8"/>
  <c r="E687" i="8"/>
  <c r="D687" i="8"/>
  <c r="C687" i="8"/>
  <c r="G686" i="8"/>
  <c r="F686" i="8"/>
  <c r="E686" i="8"/>
  <c r="D686" i="8"/>
  <c r="H686" i="8" s="1"/>
  <c r="C686" i="8"/>
  <c r="G685" i="8"/>
  <c r="F685" i="8"/>
  <c r="E685" i="8"/>
  <c r="D685" i="8"/>
  <c r="C685" i="8"/>
  <c r="G684" i="8"/>
  <c r="F684" i="8"/>
  <c r="E684" i="8"/>
  <c r="D684" i="8"/>
  <c r="H684" i="8" s="1"/>
  <c r="C684" i="8"/>
  <c r="G683" i="8"/>
  <c r="F683" i="8"/>
  <c r="E683" i="8"/>
  <c r="D683" i="8"/>
  <c r="C683" i="8"/>
  <c r="G682" i="8"/>
  <c r="F682" i="8"/>
  <c r="E682" i="8"/>
  <c r="D682" i="8"/>
  <c r="H682" i="8" s="1"/>
  <c r="C682" i="8"/>
  <c r="G681" i="8"/>
  <c r="F681" i="8"/>
  <c r="E681" i="8"/>
  <c r="D681" i="8"/>
  <c r="C681" i="8"/>
  <c r="G680" i="8"/>
  <c r="F680" i="8"/>
  <c r="E680" i="8"/>
  <c r="D680" i="8"/>
  <c r="H680" i="8" s="1"/>
  <c r="C680" i="8"/>
  <c r="G679" i="8"/>
  <c r="F679" i="8"/>
  <c r="E679" i="8"/>
  <c r="D679" i="8"/>
  <c r="C679" i="8"/>
  <c r="G678" i="8"/>
  <c r="F678" i="8"/>
  <c r="E678" i="8"/>
  <c r="D678" i="8"/>
  <c r="H678" i="8" s="1"/>
  <c r="C678" i="8"/>
  <c r="G677" i="8"/>
  <c r="F677" i="8"/>
  <c r="E677" i="8"/>
  <c r="D677" i="8"/>
  <c r="C677" i="8"/>
  <c r="G676" i="8"/>
  <c r="F676" i="8"/>
  <c r="E676" i="8"/>
  <c r="D676" i="8"/>
  <c r="H676" i="8" s="1"/>
  <c r="C676" i="8"/>
  <c r="G675" i="8"/>
  <c r="F675" i="8"/>
  <c r="E675" i="8"/>
  <c r="D675" i="8"/>
  <c r="C675" i="8"/>
  <c r="G674" i="8"/>
  <c r="F674" i="8"/>
  <c r="E674" i="8"/>
  <c r="D674" i="8"/>
  <c r="H674" i="8" s="1"/>
  <c r="C674" i="8"/>
  <c r="G673" i="8"/>
  <c r="F673" i="8"/>
  <c r="E673" i="8"/>
  <c r="D673" i="8"/>
  <c r="C673" i="8"/>
  <c r="G672" i="8"/>
  <c r="F672" i="8"/>
  <c r="E672" i="8"/>
  <c r="D672" i="8"/>
  <c r="H672" i="8" s="1"/>
  <c r="C672" i="8"/>
  <c r="G671" i="8"/>
  <c r="F671" i="8"/>
  <c r="E671" i="8"/>
  <c r="D671" i="8"/>
  <c r="C671" i="8"/>
  <c r="G670" i="8"/>
  <c r="F670" i="8"/>
  <c r="E670" i="8"/>
  <c r="D670" i="8"/>
  <c r="H670" i="8" s="1"/>
  <c r="C670" i="8"/>
  <c r="G669" i="8"/>
  <c r="F669" i="8"/>
  <c r="E669" i="8"/>
  <c r="D669" i="8"/>
  <c r="C669" i="8"/>
  <c r="G668" i="8"/>
  <c r="F668" i="8"/>
  <c r="E668" i="8"/>
  <c r="D668" i="8"/>
  <c r="H668" i="8" s="1"/>
  <c r="C668" i="8"/>
  <c r="G667" i="8"/>
  <c r="F667" i="8"/>
  <c r="E667" i="8"/>
  <c r="D667" i="8"/>
  <c r="C667" i="8"/>
  <c r="G666" i="8"/>
  <c r="F666" i="8"/>
  <c r="E666" i="8"/>
  <c r="D666" i="8"/>
  <c r="H666" i="8" s="1"/>
  <c r="C666" i="8"/>
  <c r="G665" i="8"/>
  <c r="F665" i="8"/>
  <c r="E665" i="8"/>
  <c r="D665" i="8"/>
  <c r="C665" i="8"/>
  <c r="G664" i="8"/>
  <c r="F664" i="8"/>
  <c r="E664" i="8"/>
  <c r="D664" i="8"/>
  <c r="H664" i="8" s="1"/>
  <c r="C664" i="8"/>
  <c r="G663" i="8"/>
  <c r="F663" i="8"/>
  <c r="E663" i="8"/>
  <c r="D663" i="8"/>
  <c r="C663" i="8"/>
  <c r="G662" i="8"/>
  <c r="F662" i="8"/>
  <c r="E662" i="8"/>
  <c r="D662" i="8"/>
  <c r="H662" i="8" s="1"/>
  <c r="C662" i="8"/>
  <c r="G661" i="8"/>
  <c r="F661" i="8"/>
  <c r="E661" i="8"/>
  <c r="D661" i="8"/>
  <c r="C661" i="8"/>
  <c r="G660" i="8"/>
  <c r="F660" i="8"/>
  <c r="E660" i="8"/>
  <c r="D660" i="8"/>
  <c r="H660" i="8" s="1"/>
  <c r="C660" i="8"/>
  <c r="G659" i="8"/>
  <c r="F659" i="8"/>
  <c r="E659" i="8"/>
  <c r="D659" i="8"/>
  <c r="C659" i="8"/>
  <c r="G658" i="8"/>
  <c r="F658" i="8"/>
  <c r="E658" i="8"/>
  <c r="D658" i="8"/>
  <c r="H658" i="8" s="1"/>
  <c r="C658" i="8"/>
  <c r="G657" i="8"/>
  <c r="F657" i="8"/>
  <c r="E657" i="8"/>
  <c r="D657" i="8"/>
  <c r="C657" i="8"/>
  <c r="G656" i="8"/>
  <c r="F656" i="8"/>
  <c r="E656" i="8"/>
  <c r="D656" i="8"/>
  <c r="H656" i="8" s="1"/>
  <c r="C656" i="8"/>
  <c r="G655" i="8"/>
  <c r="F655" i="8"/>
  <c r="E655" i="8"/>
  <c r="D655" i="8"/>
  <c r="C655" i="8"/>
  <c r="G654" i="8"/>
  <c r="F654" i="8"/>
  <c r="E654" i="8"/>
  <c r="D654" i="8"/>
  <c r="H654" i="8" s="1"/>
  <c r="C654" i="8"/>
  <c r="G653" i="8"/>
  <c r="F653" i="8"/>
  <c r="E653" i="8"/>
  <c r="D653" i="8"/>
  <c r="C653" i="8"/>
  <c r="G652" i="8"/>
  <c r="F652" i="8"/>
  <c r="E652" i="8"/>
  <c r="D652" i="8"/>
  <c r="H652" i="8" s="1"/>
  <c r="C652" i="8"/>
  <c r="G651" i="8"/>
  <c r="F651" i="8"/>
  <c r="E651" i="8"/>
  <c r="D651" i="8"/>
  <c r="C651" i="8"/>
  <c r="G650" i="8"/>
  <c r="F650" i="8"/>
  <c r="E650" i="8"/>
  <c r="D650" i="8"/>
  <c r="H650" i="8" s="1"/>
  <c r="C650" i="8"/>
  <c r="G649" i="8"/>
  <c r="F649" i="8"/>
  <c r="E649" i="8"/>
  <c r="D649" i="8"/>
  <c r="C649" i="8"/>
  <c r="G648" i="8"/>
  <c r="F648" i="8"/>
  <c r="E648" i="8"/>
  <c r="D648" i="8"/>
  <c r="H648" i="8" s="1"/>
  <c r="C648" i="8"/>
  <c r="G647" i="8"/>
  <c r="F647" i="8"/>
  <c r="E647" i="8"/>
  <c r="D647" i="8"/>
  <c r="C647" i="8"/>
  <c r="G646" i="8"/>
  <c r="F646" i="8"/>
  <c r="E646" i="8"/>
  <c r="D646" i="8"/>
  <c r="H646" i="8" s="1"/>
  <c r="C646" i="8"/>
  <c r="G645" i="8"/>
  <c r="F645" i="8"/>
  <c r="E645" i="8"/>
  <c r="D645" i="8"/>
  <c r="C645" i="8"/>
  <c r="G644" i="8"/>
  <c r="F644" i="8"/>
  <c r="E644" i="8"/>
  <c r="D644" i="8"/>
  <c r="H644" i="8" s="1"/>
  <c r="C644" i="8"/>
  <c r="G643" i="8"/>
  <c r="F643" i="8"/>
  <c r="E643" i="8"/>
  <c r="D643" i="8"/>
  <c r="C643" i="8"/>
  <c r="G642" i="8"/>
  <c r="F642" i="8"/>
  <c r="E642" i="8"/>
  <c r="D642" i="8"/>
  <c r="H642" i="8" s="1"/>
  <c r="C642" i="8"/>
  <c r="G641" i="8"/>
  <c r="F641" i="8"/>
  <c r="E641" i="8"/>
  <c r="D641" i="8"/>
  <c r="C641" i="8"/>
  <c r="G640" i="8"/>
  <c r="F640" i="8"/>
  <c r="E640" i="8"/>
  <c r="D640" i="8"/>
  <c r="H640" i="8" s="1"/>
  <c r="C640" i="8"/>
  <c r="G639" i="8"/>
  <c r="F639" i="8"/>
  <c r="E639" i="8"/>
  <c r="D639" i="8"/>
  <c r="C639" i="8"/>
  <c r="G638" i="8"/>
  <c r="F638" i="8"/>
  <c r="E638" i="8"/>
  <c r="D638" i="8"/>
  <c r="H638" i="8" s="1"/>
  <c r="C638" i="8"/>
  <c r="G637" i="8"/>
  <c r="F637" i="8"/>
  <c r="E637" i="8"/>
  <c r="D637" i="8"/>
  <c r="C637" i="8"/>
  <c r="G636" i="8"/>
  <c r="F636" i="8"/>
  <c r="E636" i="8"/>
  <c r="D636" i="8"/>
  <c r="H636" i="8" s="1"/>
  <c r="C636" i="8"/>
  <c r="G635" i="8"/>
  <c r="F635" i="8"/>
  <c r="E635" i="8"/>
  <c r="D635" i="8"/>
  <c r="C635" i="8"/>
  <c r="G634" i="8"/>
  <c r="F634" i="8"/>
  <c r="E634" i="8"/>
  <c r="D634" i="8"/>
  <c r="H634" i="8" s="1"/>
  <c r="C634" i="8"/>
  <c r="G633" i="8"/>
  <c r="F633" i="8"/>
  <c r="E633" i="8"/>
  <c r="D633" i="8"/>
  <c r="C633" i="8"/>
  <c r="G632" i="8"/>
  <c r="F632" i="8"/>
  <c r="E632" i="8"/>
  <c r="D632" i="8"/>
  <c r="H632" i="8" s="1"/>
  <c r="C632" i="8"/>
  <c r="G631" i="8"/>
  <c r="F631" i="8"/>
  <c r="E631" i="8"/>
  <c r="D631" i="8"/>
  <c r="C631" i="8"/>
  <c r="G630" i="8"/>
  <c r="F630" i="8"/>
  <c r="E630" i="8"/>
  <c r="D630" i="8"/>
  <c r="H630" i="8" s="1"/>
  <c r="C630" i="8"/>
  <c r="G629" i="8"/>
  <c r="F629" i="8"/>
  <c r="E629" i="8"/>
  <c r="D629" i="8"/>
  <c r="C629" i="8"/>
  <c r="G628" i="8"/>
  <c r="F628" i="8"/>
  <c r="E628" i="8"/>
  <c r="D628" i="8"/>
  <c r="H628" i="8" s="1"/>
  <c r="C628" i="8"/>
  <c r="G627" i="8"/>
  <c r="F627" i="8"/>
  <c r="E627" i="8"/>
  <c r="D627" i="8"/>
  <c r="C627" i="8"/>
  <c r="G626" i="8"/>
  <c r="F626" i="8"/>
  <c r="E626" i="8"/>
  <c r="D626" i="8"/>
  <c r="H626" i="8" s="1"/>
  <c r="C626" i="8"/>
  <c r="G625" i="8"/>
  <c r="F625" i="8"/>
  <c r="E625" i="8"/>
  <c r="D625" i="8"/>
  <c r="C625" i="8"/>
  <c r="G624" i="8"/>
  <c r="F624" i="8"/>
  <c r="E624" i="8"/>
  <c r="D624" i="8"/>
  <c r="H624" i="8" s="1"/>
  <c r="C624" i="8"/>
  <c r="G623" i="8"/>
  <c r="F623" i="8"/>
  <c r="E623" i="8"/>
  <c r="D623" i="8"/>
  <c r="C623" i="8"/>
  <c r="G622" i="8"/>
  <c r="F622" i="8"/>
  <c r="E622" i="8"/>
  <c r="D622" i="8"/>
  <c r="H622" i="8" s="1"/>
  <c r="C622" i="8"/>
  <c r="G621" i="8"/>
  <c r="F621" i="8"/>
  <c r="E621" i="8"/>
  <c r="D621" i="8"/>
  <c r="C621" i="8"/>
  <c r="G620" i="8"/>
  <c r="F620" i="8"/>
  <c r="E620" i="8"/>
  <c r="D620" i="8"/>
  <c r="H620" i="8" s="1"/>
  <c r="C620" i="8"/>
  <c r="G619" i="8"/>
  <c r="F619" i="8"/>
  <c r="E619" i="8"/>
  <c r="D619" i="8"/>
  <c r="C619" i="8"/>
  <c r="G618" i="8"/>
  <c r="F618" i="8"/>
  <c r="E618" i="8"/>
  <c r="D618" i="8"/>
  <c r="H618" i="8" s="1"/>
  <c r="C618" i="8"/>
  <c r="G617" i="8"/>
  <c r="F617" i="8"/>
  <c r="E617" i="8"/>
  <c r="D617" i="8"/>
  <c r="C617" i="8"/>
  <c r="G616" i="8"/>
  <c r="F616" i="8"/>
  <c r="E616" i="8"/>
  <c r="D616" i="8"/>
  <c r="H616" i="8" s="1"/>
  <c r="C616" i="8"/>
  <c r="G615" i="8"/>
  <c r="F615" i="8"/>
  <c r="E615" i="8"/>
  <c r="D615" i="8"/>
  <c r="C615" i="8"/>
  <c r="G614" i="8"/>
  <c r="F614" i="8"/>
  <c r="E614" i="8"/>
  <c r="D614" i="8"/>
  <c r="H614" i="8" s="1"/>
  <c r="C614" i="8"/>
  <c r="G613" i="8"/>
  <c r="F613" i="8"/>
  <c r="E613" i="8"/>
  <c r="D613" i="8"/>
  <c r="C613" i="8"/>
  <c r="G612" i="8"/>
  <c r="F612" i="8"/>
  <c r="E612" i="8"/>
  <c r="D612" i="8"/>
  <c r="H612" i="8" s="1"/>
  <c r="C612" i="8"/>
  <c r="G611" i="8"/>
  <c r="F611" i="8"/>
  <c r="E611" i="8"/>
  <c r="D611" i="8"/>
  <c r="C611" i="8"/>
  <c r="G610" i="8"/>
  <c r="F610" i="8"/>
  <c r="E610" i="8"/>
  <c r="D610" i="8"/>
  <c r="H610" i="8" s="1"/>
  <c r="C610" i="8"/>
  <c r="G609" i="8"/>
  <c r="F609" i="8"/>
  <c r="E609" i="8"/>
  <c r="D609" i="8"/>
  <c r="C609" i="8"/>
  <c r="G608" i="8"/>
  <c r="F608" i="8"/>
  <c r="E608" i="8"/>
  <c r="D608" i="8"/>
  <c r="H608" i="8" s="1"/>
  <c r="C608" i="8"/>
  <c r="G607" i="8"/>
  <c r="F607" i="8"/>
  <c r="E607" i="8"/>
  <c r="D607" i="8"/>
  <c r="C607" i="8"/>
  <c r="G606" i="8"/>
  <c r="F606" i="8"/>
  <c r="E606" i="8"/>
  <c r="D606" i="8"/>
  <c r="H606" i="8" s="1"/>
  <c r="C606" i="8"/>
  <c r="G605" i="8"/>
  <c r="F605" i="8"/>
  <c r="E605" i="8"/>
  <c r="D605" i="8"/>
  <c r="C605" i="8"/>
  <c r="G604" i="8"/>
  <c r="F604" i="8"/>
  <c r="E604" i="8"/>
  <c r="D604" i="8"/>
  <c r="H604" i="8" s="1"/>
  <c r="C604" i="8"/>
  <c r="G603" i="8"/>
  <c r="F603" i="8"/>
  <c r="E603" i="8"/>
  <c r="D603" i="8"/>
  <c r="C603" i="8"/>
  <c r="G602" i="8"/>
  <c r="F602" i="8"/>
  <c r="E602" i="8"/>
  <c r="D602" i="8"/>
  <c r="H602" i="8" s="1"/>
  <c r="C602" i="8"/>
  <c r="G601" i="8"/>
  <c r="F601" i="8"/>
  <c r="E601" i="8"/>
  <c r="D601" i="8"/>
  <c r="C601" i="8"/>
  <c r="G600" i="8"/>
  <c r="F600" i="8"/>
  <c r="E600" i="8"/>
  <c r="D600" i="8"/>
  <c r="H600" i="8" s="1"/>
  <c r="C600" i="8"/>
  <c r="G599" i="8"/>
  <c r="F599" i="8"/>
  <c r="E599" i="8"/>
  <c r="D599" i="8"/>
  <c r="C599" i="8"/>
  <c r="G598" i="8"/>
  <c r="F598" i="8"/>
  <c r="E598" i="8"/>
  <c r="D598" i="8"/>
  <c r="H598" i="8" s="1"/>
  <c r="C598" i="8"/>
  <c r="G597" i="8"/>
  <c r="F597" i="8"/>
  <c r="E597" i="8"/>
  <c r="D597" i="8"/>
  <c r="C597" i="8"/>
  <c r="G596" i="8"/>
  <c r="F596" i="8"/>
  <c r="E596" i="8"/>
  <c r="D596" i="8"/>
  <c r="H596" i="8" s="1"/>
  <c r="C596" i="8"/>
  <c r="G595" i="8"/>
  <c r="F595" i="8"/>
  <c r="E595" i="8"/>
  <c r="D595" i="8"/>
  <c r="C595" i="8"/>
  <c r="G594" i="8"/>
  <c r="F594" i="8"/>
  <c r="E594" i="8"/>
  <c r="D594" i="8"/>
  <c r="H594" i="8" s="1"/>
  <c r="C594" i="8"/>
  <c r="G593" i="8"/>
  <c r="F593" i="8"/>
  <c r="E593" i="8"/>
  <c r="D593" i="8"/>
  <c r="C593" i="8"/>
  <c r="G592" i="8"/>
  <c r="F592" i="8"/>
  <c r="E592" i="8"/>
  <c r="D592" i="8"/>
  <c r="H592" i="8" s="1"/>
  <c r="C592" i="8"/>
  <c r="G591" i="8"/>
  <c r="F591" i="8"/>
  <c r="E591" i="8"/>
  <c r="D591" i="8"/>
  <c r="C591" i="8"/>
  <c r="G590" i="8"/>
  <c r="F590" i="8"/>
  <c r="E590" i="8"/>
  <c r="D590" i="8"/>
  <c r="H590" i="8" s="1"/>
  <c r="C590" i="8"/>
  <c r="G589" i="8"/>
  <c r="F589" i="8"/>
  <c r="E589" i="8"/>
  <c r="D589" i="8"/>
  <c r="C589" i="8"/>
  <c r="G588" i="8"/>
  <c r="F588" i="8"/>
  <c r="E588" i="8"/>
  <c r="D588" i="8"/>
  <c r="H588" i="8" s="1"/>
  <c r="C588" i="8"/>
  <c r="G587" i="8"/>
  <c r="F587" i="8"/>
  <c r="E587" i="8"/>
  <c r="D587" i="8"/>
  <c r="C587" i="8"/>
  <c r="G586" i="8"/>
  <c r="F586" i="8"/>
  <c r="E586" i="8"/>
  <c r="D586" i="8"/>
  <c r="H586" i="8" s="1"/>
  <c r="C586" i="8"/>
  <c r="G585" i="8"/>
  <c r="F585" i="8"/>
  <c r="E585" i="8"/>
  <c r="D585" i="8"/>
  <c r="C585" i="8"/>
  <c r="G584" i="8"/>
  <c r="F584" i="8"/>
  <c r="E584" i="8"/>
  <c r="D584" i="8"/>
  <c r="H584" i="8" s="1"/>
  <c r="C584" i="8"/>
  <c r="G583" i="8"/>
  <c r="F583" i="8"/>
  <c r="E583" i="8"/>
  <c r="D583" i="8"/>
  <c r="C583" i="8"/>
  <c r="G582" i="8"/>
  <c r="F582" i="8"/>
  <c r="E582" i="8"/>
  <c r="D582" i="8"/>
  <c r="H582" i="8" s="1"/>
  <c r="C582" i="8"/>
  <c r="G581" i="8"/>
  <c r="F581" i="8"/>
  <c r="E581" i="8"/>
  <c r="D581" i="8"/>
  <c r="C581" i="8"/>
  <c r="G580" i="8"/>
  <c r="F580" i="8"/>
  <c r="E580" i="8"/>
  <c r="D580" i="8"/>
  <c r="H580" i="8" s="1"/>
  <c r="C580" i="8"/>
  <c r="G579" i="8"/>
  <c r="F579" i="8"/>
  <c r="E579" i="8"/>
  <c r="D579" i="8"/>
  <c r="C579" i="8"/>
  <c r="G578" i="8"/>
  <c r="F578" i="8"/>
  <c r="E578" i="8"/>
  <c r="D578" i="8"/>
  <c r="H578" i="8" s="1"/>
  <c r="C578" i="8"/>
  <c r="G577" i="8"/>
  <c r="F577" i="8"/>
  <c r="E577" i="8"/>
  <c r="D577" i="8"/>
  <c r="C577" i="8"/>
  <c r="G576" i="8"/>
  <c r="F576" i="8"/>
  <c r="E576" i="8"/>
  <c r="D576" i="8"/>
  <c r="H576" i="8" s="1"/>
  <c r="C576" i="8"/>
  <c r="G575" i="8"/>
  <c r="F575" i="8"/>
  <c r="E575" i="8"/>
  <c r="D575" i="8"/>
  <c r="C575" i="8"/>
  <c r="G574" i="8"/>
  <c r="F574" i="8"/>
  <c r="E574" i="8"/>
  <c r="D574" i="8"/>
  <c r="H574" i="8" s="1"/>
  <c r="C574" i="8"/>
  <c r="G573" i="8"/>
  <c r="F573" i="8"/>
  <c r="E573" i="8"/>
  <c r="D573" i="8"/>
  <c r="C573" i="8"/>
  <c r="G572" i="8"/>
  <c r="F572" i="8"/>
  <c r="E572" i="8"/>
  <c r="D572" i="8"/>
  <c r="H572" i="8" s="1"/>
  <c r="C572" i="8"/>
  <c r="G571" i="8"/>
  <c r="F571" i="8"/>
  <c r="E571" i="8"/>
  <c r="D571" i="8"/>
  <c r="C571" i="8"/>
  <c r="G570" i="8"/>
  <c r="F570" i="8"/>
  <c r="E570" i="8"/>
  <c r="D570" i="8"/>
  <c r="H570" i="8" s="1"/>
  <c r="C570" i="8"/>
  <c r="G569" i="8"/>
  <c r="F569" i="8"/>
  <c r="E569" i="8"/>
  <c r="D569" i="8"/>
  <c r="C569" i="8"/>
  <c r="G568" i="8"/>
  <c r="F568" i="8"/>
  <c r="E568" i="8"/>
  <c r="D568" i="8"/>
  <c r="H568" i="8" s="1"/>
  <c r="C568" i="8"/>
  <c r="G567" i="8"/>
  <c r="F567" i="8"/>
  <c r="E567" i="8"/>
  <c r="D567" i="8"/>
  <c r="C567" i="8"/>
  <c r="G566" i="8"/>
  <c r="F566" i="8"/>
  <c r="E566" i="8"/>
  <c r="D566" i="8"/>
  <c r="H566" i="8" s="1"/>
  <c r="C566" i="8"/>
  <c r="G565" i="8"/>
  <c r="F565" i="8"/>
  <c r="E565" i="8"/>
  <c r="D565" i="8"/>
  <c r="C565" i="8"/>
  <c r="G564" i="8"/>
  <c r="F564" i="8"/>
  <c r="E564" i="8"/>
  <c r="D564" i="8"/>
  <c r="H564" i="8" s="1"/>
  <c r="C564" i="8"/>
  <c r="G563" i="8"/>
  <c r="F563" i="8"/>
  <c r="E563" i="8"/>
  <c r="D563" i="8"/>
  <c r="C563" i="8"/>
  <c r="G562" i="8"/>
  <c r="F562" i="8"/>
  <c r="E562" i="8"/>
  <c r="D562" i="8"/>
  <c r="H562" i="8" s="1"/>
  <c r="C562" i="8"/>
  <c r="G561" i="8"/>
  <c r="F561" i="8"/>
  <c r="E561" i="8"/>
  <c r="D561" i="8"/>
  <c r="C561" i="8"/>
  <c r="G560" i="8"/>
  <c r="F560" i="8"/>
  <c r="E560" i="8"/>
  <c r="D560" i="8"/>
  <c r="H560" i="8" s="1"/>
  <c r="C560" i="8"/>
  <c r="G559" i="8"/>
  <c r="F559" i="8"/>
  <c r="E559" i="8"/>
  <c r="D559" i="8"/>
  <c r="C559" i="8"/>
  <c r="G558" i="8"/>
  <c r="F558" i="8"/>
  <c r="E558" i="8"/>
  <c r="D558" i="8"/>
  <c r="H558" i="8" s="1"/>
  <c r="C558" i="8"/>
  <c r="G557" i="8"/>
  <c r="F557" i="8"/>
  <c r="E557" i="8"/>
  <c r="D557" i="8"/>
  <c r="C557" i="8"/>
  <c r="G556" i="8"/>
  <c r="F556" i="8"/>
  <c r="E556" i="8"/>
  <c r="D556" i="8"/>
  <c r="H556" i="8" s="1"/>
  <c r="C556" i="8"/>
  <c r="G555" i="8"/>
  <c r="F555" i="8"/>
  <c r="E555" i="8"/>
  <c r="D555" i="8"/>
  <c r="C555" i="8"/>
  <c r="G554" i="8"/>
  <c r="F554" i="8"/>
  <c r="E554" i="8"/>
  <c r="D554" i="8"/>
  <c r="H554" i="8" s="1"/>
  <c r="C554" i="8"/>
  <c r="G553" i="8"/>
  <c r="F553" i="8"/>
  <c r="E553" i="8"/>
  <c r="D553" i="8"/>
  <c r="C553" i="8"/>
  <c r="G552" i="8"/>
  <c r="F552" i="8"/>
  <c r="E552" i="8"/>
  <c r="D552" i="8"/>
  <c r="H552" i="8" s="1"/>
  <c r="C552" i="8"/>
  <c r="G551" i="8"/>
  <c r="F551" i="8"/>
  <c r="E551" i="8"/>
  <c r="D551" i="8"/>
  <c r="C551" i="8"/>
  <c r="G550" i="8"/>
  <c r="F550" i="8"/>
  <c r="E550" i="8"/>
  <c r="D550" i="8"/>
  <c r="H550" i="8" s="1"/>
  <c r="C550" i="8"/>
  <c r="G549" i="8"/>
  <c r="F549" i="8"/>
  <c r="E549" i="8"/>
  <c r="D549" i="8"/>
  <c r="C549" i="8"/>
  <c r="G548" i="8"/>
  <c r="F548" i="8"/>
  <c r="E548" i="8"/>
  <c r="D548" i="8"/>
  <c r="H548" i="8" s="1"/>
  <c r="C548" i="8"/>
  <c r="G547" i="8"/>
  <c r="F547" i="8"/>
  <c r="E547" i="8"/>
  <c r="D547" i="8"/>
  <c r="C547" i="8"/>
  <c r="G546" i="8"/>
  <c r="F546" i="8"/>
  <c r="E546" i="8"/>
  <c r="D546" i="8"/>
  <c r="H546" i="8" s="1"/>
  <c r="C546" i="8"/>
  <c r="G545" i="8"/>
  <c r="F545" i="8"/>
  <c r="E545" i="8"/>
  <c r="D545" i="8"/>
  <c r="C545" i="8"/>
  <c r="G544" i="8"/>
  <c r="F544" i="8"/>
  <c r="E544" i="8"/>
  <c r="D544" i="8"/>
  <c r="H544" i="8" s="1"/>
  <c r="C544" i="8"/>
  <c r="G543" i="8"/>
  <c r="F543" i="8"/>
  <c r="E543" i="8"/>
  <c r="D543" i="8"/>
  <c r="C543" i="8"/>
  <c r="G542" i="8"/>
  <c r="F542" i="8"/>
  <c r="E542" i="8"/>
  <c r="D542" i="8"/>
  <c r="H542" i="8" s="1"/>
  <c r="C542" i="8"/>
  <c r="G541" i="8"/>
  <c r="F541" i="8"/>
  <c r="E541" i="8"/>
  <c r="D541" i="8"/>
  <c r="C541" i="8"/>
  <c r="G540" i="8"/>
  <c r="F540" i="8"/>
  <c r="E540" i="8"/>
  <c r="D540" i="8"/>
  <c r="H540" i="8" s="1"/>
  <c r="C540" i="8"/>
  <c r="G539" i="8"/>
  <c r="F539" i="8"/>
  <c r="E539" i="8"/>
  <c r="D539" i="8"/>
  <c r="C539" i="8"/>
  <c r="G538" i="8"/>
  <c r="F538" i="8"/>
  <c r="E538" i="8"/>
  <c r="D538" i="8"/>
  <c r="H538" i="8" s="1"/>
  <c r="C538" i="8"/>
  <c r="G537" i="8"/>
  <c r="F537" i="8"/>
  <c r="E537" i="8"/>
  <c r="D537" i="8"/>
  <c r="C537" i="8"/>
  <c r="G536" i="8"/>
  <c r="F536" i="8"/>
  <c r="E536" i="8"/>
  <c r="D536" i="8"/>
  <c r="H536" i="8" s="1"/>
  <c r="C536" i="8"/>
  <c r="G535" i="8"/>
  <c r="F535" i="8"/>
  <c r="E535" i="8"/>
  <c r="D535" i="8"/>
  <c r="C535" i="8"/>
  <c r="G534" i="8"/>
  <c r="F534" i="8"/>
  <c r="E534" i="8"/>
  <c r="D534" i="8"/>
  <c r="H534" i="8" s="1"/>
  <c r="C534" i="8"/>
  <c r="G533" i="8"/>
  <c r="F533" i="8"/>
  <c r="E533" i="8"/>
  <c r="D533" i="8"/>
  <c r="C533" i="8"/>
  <c r="G532" i="8"/>
  <c r="F532" i="8"/>
  <c r="E532" i="8"/>
  <c r="D532" i="8"/>
  <c r="H532" i="8" s="1"/>
  <c r="C532" i="8"/>
  <c r="G531" i="8"/>
  <c r="F531" i="8"/>
  <c r="E531" i="8"/>
  <c r="D531" i="8"/>
  <c r="C531" i="8"/>
  <c r="G530" i="8"/>
  <c r="F530" i="8"/>
  <c r="E530" i="8"/>
  <c r="D530" i="8"/>
  <c r="H530" i="8" s="1"/>
  <c r="C530" i="8"/>
  <c r="G529" i="8"/>
  <c r="F529" i="8"/>
  <c r="E529" i="8"/>
  <c r="D529" i="8"/>
  <c r="C529" i="8"/>
  <c r="G528" i="8"/>
  <c r="F528" i="8"/>
  <c r="E528" i="8"/>
  <c r="D528" i="8"/>
  <c r="H528" i="8" s="1"/>
  <c r="C528" i="8"/>
  <c r="G527" i="8"/>
  <c r="F527" i="8"/>
  <c r="E527" i="8"/>
  <c r="D527" i="8"/>
  <c r="C527" i="8"/>
  <c r="G526" i="8"/>
  <c r="F526" i="8"/>
  <c r="E526" i="8"/>
  <c r="D526" i="8"/>
  <c r="H526" i="8" s="1"/>
  <c r="C526" i="8"/>
  <c r="G525" i="8"/>
  <c r="F525" i="8"/>
  <c r="E525" i="8"/>
  <c r="D525" i="8"/>
  <c r="C525" i="8"/>
  <c r="G524" i="8"/>
  <c r="F524" i="8"/>
  <c r="E524" i="8"/>
  <c r="D524" i="8"/>
  <c r="H524" i="8" s="1"/>
  <c r="C524" i="8"/>
  <c r="G523" i="8"/>
  <c r="F523" i="8"/>
  <c r="E523" i="8"/>
  <c r="D523" i="8"/>
  <c r="C523" i="8"/>
  <c r="G522" i="8"/>
  <c r="F522" i="8"/>
  <c r="E522" i="8"/>
  <c r="D522" i="8"/>
  <c r="H522" i="8" s="1"/>
  <c r="C522" i="8"/>
  <c r="G521" i="8"/>
  <c r="F521" i="8"/>
  <c r="E521" i="8"/>
  <c r="D521" i="8"/>
  <c r="C521" i="8"/>
  <c r="G520" i="8"/>
  <c r="F520" i="8"/>
  <c r="E520" i="8"/>
  <c r="D520" i="8"/>
  <c r="H520" i="8" s="1"/>
  <c r="C520" i="8"/>
  <c r="G519" i="8"/>
  <c r="F519" i="8"/>
  <c r="E519" i="8"/>
  <c r="D519" i="8"/>
  <c r="C519" i="8"/>
  <c r="G518" i="8"/>
  <c r="F518" i="8"/>
  <c r="E518" i="8"/>
  <c r="D518" i="8"/>
  <c r="H518" i="8" s="1"/>
  <c r="C518" i="8"/>
  <c r="G517" i="8"/>
  <c r="F517" i="8"/>
  <c r="E517" i="8"/>
  <c r="D517" i="8"/>
  <c r="C517" i="8"/>
  <c r="G516" i="8"/>
  <c r="F516" i="8"/>
  <c r="E516" i="8"/>
  <c r="D516" i="8"/>
  <c r="H516" i="8" s="1"/>
  <c r="C516" i="8"/>
  <c r="G515" i="8"/>
  <c r="F515" i="8"/>
  <c r="E515" i="8"/>
  <c r="D515" i="8"/>
  <c r="C515" i="8"/>
  <c r="G514" i="8"/>
  <c r="F514" i="8"/>
  <c r="E514" i="8"/>
  <c r="D514" i="8"/>
  <c r="H514" i="8" s="1"/>
  <c r="C514" i="8"/>
  <c r="G513" i="8"/>
  <c r="F513" i="8"/>
  <c r="E513" i="8"/>
  <c r="D513" i="8"/>
  <c r="C513" i="8"/>
  <c r="G512" i="8"/>
  <c r="F512" i="8"/>
  <c r="E512" i="8"/>
  <c r="D512" i="8"/>
  <c r="H512" i="8" s="1"/>
  <c r="C512" i="8"/>
  <c r="G511" i="8"/>
  <c r="F511" i="8"/>
  <c r="E511" i="8"/>
  <c r="D511" i="8"/>
  <c r="C511" i="8"/>
  <c r="G510" i="8"/>
  <c r="F510" i="8"/>
  <c r="E510" i="8"/>
  <c r="D510" i="8"/>
  <c r="H510" i="8" s="1"/>
  <c r="C510" i="8"/>
  <c r="G509" i="8"/>
  <c r="F509" i="8"/>
  <c r="E509" i="8"/>
  <c r="D509" i="8"/>
  <c r="C509" i="8"/>
  <c r="G508" i="8"/>
  <c r="F508" i="8"/>
  <c r="E508" i="8"/>
  <c r="D508" i="8"/>
  <c r="H508" i="8" s="1"/>
  <c r="C508" i="8"/>
  <c r="G507" i="8"/>
  <c r="F507" i="8"/>
  <c r="E507" i="8"/>
  <c r="D507" i="8"/>
  <c r="C507" i="8"/>
  <c r="G506" i="8"/>
  <c r="F506" i="8"/>
  <c r="E506" i="8"/>
  <c r="D506" i="8"/>
  <c r="H506" i="8" s="1"/>
  <c r="C506" i="8"/>
  <c r="G505" i="8"/>
  <c r="F505" i="8"/>
  <c r="E505" i="8"/>
  <c r="D505" i="8"/>
  <c r="C505" i="8"/>
  <c r="G504" i="8"/>
  <c r="F504" i="8"/>
  <c r="E504" i="8"/>
  <c r="D504" i="8"/>
  <c r="H504" i="8" s="1"/>
  <c r="C504" i="8"/>
  <c r="G503" i="8"/>
  <c r="F503" i="8"/>
  <c r="E503" i="8"/>
  <c r="D503" i="8"/>
  <c r="C503" i="8"/>
  <c r="G502" i="8"/>
  <c r="F502" i="8"/>
  <c r="E502" i="8"/>
  <c r="D502" i="8"/>
  <c r="H502" i="8" s="1"/>
  <c r="C502" i="8"/>
  <c r="G501" i="8"/>
  <c r="F501" i="8"/>
  <c r="E501" i="8"/>
  <c r="D501" i="8"/>
  <c r="C501" i="8"/>
  <c r="G500" i="8"/>
  <c r="F500" i="8"/>
  <c r="E500" i="8"/>
  <c r="D500" i="8"/>
  <c r="H500" i="8" s="1"/>
  <c r="C500" i="8"/>
  <c r="G499" i="8"/>
  <c r="F499" i="8"/>
  <c r="E499" i="8"/>
  <c r="D499" i="8"/>
  <c r="C499" i="8"/>
  <c r="G498" i="8"/>
  <c r="F498" i="8"/>
  <c r="E498" i="8"/>
  <c r="D498" i="8"/>
  <c r="H498" i="8" s="1"/>
  <c r="C498" i="8"/>
  <c r="G497" i="8"/>
  <c r="F497" i="8"/>
  <c r="E497" i="8"/>
  <c r="D497" i="8"/>
  <c r="C497" i="8"/>
  <c r="G496" i="8"/>
  <c r="F496" i="8"/>
  <c r="E496" i="8"/>
  <c r="D496" i="8"/>
  <c r="H496" i="8" s="1"/>
  <c r="C496" i="8"/>
  <c r="G495" i="8"/>
  <c r="F495" i="8"/>
  <c r="E495" i="8"/>
  <c r="D495" i="8"/>
  <c r="C495" i="8"/>
  <c r="G494" i="8"/>
  <c r="F494" i="8"/>
  <c r="E494" i="8"/>
  <c r="D494" i="8"/>
  <c r="H494" i="8" s="1"/>
  <c r="C494" i="8"/>
  <c r="G493" i="8"/>
  <c r="F493" i="8"/>
  <c r="E493" i="8"/>
  <c r="D493" i="8"/>
  <c r="C493" i="8"/>
  <c r="G492" i="8"/>
  <c r="F492" i="8"/>
  <c r="E492" i="8"/>
  <c r="D492" i="8"/>
  <c r="H492" i="8" s="1"/>
  <c r="C492" i="8"/>
  <c r="G491" i="8"/>
  <c r="F491" i="8"/>
  <c r="E491" i="8"/>
  <c r="D491" i="8"/>
  <c r="C491" i="8"/>
  <c r="G490" i="8"/>
  <c r="F490" i="8"/>
  <c r="E490" i="8"/>
  <c r="D490" i="8"/>
  <c r="H490" i="8" s="1"/>
  <c r="C490" i="8"/>
  <c r="G489" i="8"/>
  <c r="F489" i="8"/>
  <c r="E489" i="8"/>
  <c r="D489" i="8"/>
  <c r="C489" i="8"/>
  <c r="G488" i="8"/>
  <c r="F488" i="8"/>
  <c r="E488" i="8"/>
  <c r="D488" i="8"/>
  <c r="H488" i="8" s="1"/>
  <c r="C488" i="8"/>
  <c r="G487" i="8"/>
  <c r="F487" i="8"/>
  <c r="E487" i="8"/>
  <c r="D487" i="8"/>
  <c r="C487" i="8"/>
  <c r="G486" i="8"/>
  <c r="F486" i="8"/>
  <c r="E486" i="8"/>
  <c r="D486" i="8"/>
  <c r="H486" i="8" s="1"/>
  <c r="C486" i="8"/>
  <c r="G485" i="8"/>
  <c r="F485" i="8"/>
  <c r="E485" i="8"/>
  <c r="D485" i="8"/>
  <c r="C485" i="8"/>
  <c r="G484" i="8"/>
  <c r="F484" i="8"/>
  <c r="E484" i="8"/>
  <c r="D484" i="8"/>
  <c r="H484" i="8" s="1"/>
  <c r="C484" i="8"/>
  <c r="G483" i="8"/>
  <c r="F483" i="8"/>
  <c r="E483" i="8"/>
  <c r="D483" i="8"/>
  <c r="C483" i="8"/>
  <c r="G482" i="8"/>
  <c r="F482" i="8"/>
  <c r="E482" i="8"/>
  <c r="D482" i="8"/>
  <c r="H482" i="8" s="1"/>
  <c r="C482" i="8"/>
  <c r="G481" i="8"/>
  <c r="F481" i="8"/>
  <c r="E481" i="8"/>
  <c r="D481" i="8"/>
  <c r="C481" i="8"/>
  <c r="G480" i="8"/>
  <c r="F480" i="8"/>
  <c r="E480" i="8"/>
  <c r="D480" i="8"/>
  <c r="H480" i="8" s="1"/>
  <c r="C480" i="8"/>
  <c r="G479" i="8"/>
  <c r="F479" i="8"/>
  <c r="E479" i="8"/>
  <c r="D479" i="8"/>
  <c r="C479" i="8"/>
  <c r="G478" i="8"/>
  <c r="F478" i="8"/>
  <c r="E478" i="8"/>
  <c r="D478" i="8"/>
  <c r="H478" i="8" s="1"/>
  <c r="C478" i="8"/>
  <c r="G477" i="8"/>
  <c r="F477" i="8"/>
  <c r="E477" i="8"/>
  <c r="D477" i="8"/>
  <c r="C477" i="8"/>
  <c r="G476" i="8"/>
  <c r="F476" i="8"/>
  <c r="E476" i="8"/>
  <c r="D476" i="8"/>
  <c r="H476" i="8" s="1"/>
  <c r="C476" i="8"/>
  <c r="G475" i="8"/>
  <c r="F475" i="8"/>
  <c r="E475" i="8"/>
  <c r="D475" i="8"/>
  <c r="C475" i="8"/>
  <c r="G474" i="8"/>
  <c r="F474" i="8"/>
  <c r="E474" i="8"/>
  <c r="D474" i="8"/>
  <c r="H474" i="8" s="1"/>
  <c r="C474" i="8"/>
  <c r="G473" i="8"/>
  <c r="F473" i="8"/>
  <c r="E473" i="8"/>
  <c r="D473" i="8"/>
  <c r="C473" i="8"/>
  <c r="G472" i="8"/>
  <c r="F472" i="8"/>
  <c r="E472" i="8"/>
  <c r="D472" i="8"/>
  <c r="H472" i="8" s="1"/>
  <c r="C472" i="8"/>
  <c r="G471" i="8"/>
  <c r="F471" i="8"/>
  <c r="E471" i="8"/>
  <c r="D471" i="8"/>
  <c r="C471" i="8"/>
  <c r="G470" i="8"/>
  <c r="F470" i="8"/>
  <c r="E470" i="8"/>
  <c r="D470" i="8"/>
  <c r="H470" i="8" s="1"/>
  <c r="C470" i="8"/>
  <c r="G469" i="8"/>
  <c r="F469" i="8"/>
  <c r="E469" i="8"/>
  <c r="D469" i="8"/>
  <c r="C469" i="8"/>
  <c r="G468" i="8"/>
  <c r="F468" i="8"/>
  <c r="E468" i="8"/>
  <c r="D468" i="8"/>
  <c r="H468" i="8" s="1"/>
  <c r="C468" i="8"/>
  <c r="G467" i="8"/>
  <c r="F467" i="8"/>
  <c r="E467" i="8"/>
  <c r="D467" i="8"/>
  <c r="C467" i="8"/>
  <c r="G466" i="8"/>
  <c r="F466" i="8"/>
  <c r="E466" i="8"/>
  <c r="D466" i="8"/>
  <c r="H466" i="8" s="1"/>
  <c r="C466" i="8"/>
  <c r="G465" i="8"/>
  <c r="F465" i="8"/>
  <c r="E465" i="8"/>
  <c r="D465" i="8"/>
  <c r="C465" i="8"/>
  <c r="G464" i="8"/>
  <c r="F464" i="8"/>
  <c r="E464" i="8"/>
  <c r="D464" i="8"/>
  <c r="H464" i="8" s="1"/>
  <c r="C464" i="8"/>
  <c r="G463" i="8"/>
  <c r="F463" i="8"/>
  <c r="E463" i="8"/>
  <c r="D463" i="8"/>
  <c r="C463" i="8"/>
  <c r="G462" i="8"/>
  <c r="F462" i="8"/>
  <c r="E462" i="8"/>
  <c r="D462" i="8"/>
  <c r="H462" i="8" s="1"/>
  <c r="C462" i="8"/>
  <c r="G461" i="8"/>
  <c r="F461" i="8"/>
  <c r="E461" i="8"/>
  <c r="D461" i="8"/>
  <c r="C461" i="8"/>
  <c r="G460" i="8"/>
  <c r="F460" i="8"/>
  <c r="E460" i="8"/>
  <c r="D460" i="8"/>
  <c r="H460" i="8" s="1"/>
  <c r="C460" i="8"/>
  <c r="G459" i="8"/>
  <c r="F459" i="8"/>
  <c r="E459" i="8"/>
  <c r="D459" i="8"/>
  <c r="C459" i="8"/>
  <c r="G458" i="8"/>
  <c r="F458" i="8"/>
  <c r="E458" i="8"/>
  <c r="D458" i="8"/>
  <c r="H458" i="8" s="1"/>
  <c r="C458" i="8"/>
  <c r="G457" i="8"/>
  <c r="F457" i="8"/>
  <c r="E457" i="8"/>
  <c r="D457" i="8"/>
  <c r="C457" i="8"/>
  <c r="G456" i="8"/>
  <c r="F456" i="8"/>
  <c r="E456" i="8"/>
  <c r="D456" i="8"/>
  <c r="H456" i="8" s="1"/>
  <c r="C456" i="8"/>
  <c r="G455" i="8"/>
  <c r="F455" i="8"/>
  <c r="E455" i="8"/>
  <c r="D455" i="8"/>
  <c r="C455" i="8"/>
  <c r="G454" i="8"/>
  <c r="F454" i="8"/>
  <c r="E454" i="8"/>
  <c r="D454" i="8"/>
  <c r="H454" i="8" s="1"/>
  <c r="C454" i="8"/>
  <c r="G453" i="8"/>
  <c r="F453" i="8"/>
  <c r="E453" i="8"/>
  <c r="D453" i="8"/>
  <c r="C453" i="8"/>
  <c r="G452" i="8"/>
  <c r="F452" i="8"/>
  <c r="E452" i="8"/>
  <c r="D452" i="8"/>
  <c r="H452" i="8" s="1"/>
  <c r="C452" i="8"/>
  <c r="G451" i="8"/>
  <c r="F451" i="8"/>
  <c r="E451" i="8"/>
  <c r="D451" i="8"/>
  <c r="C451" i="8"/>
  <c r="G450" i="8"/>
  <c r="F450" i="8"/>
  <c r="E450" i="8"/>
  <c r="D450" i="8"/>
  <c r="H450" i="8" s="1"/>
  <c r="C450" i="8"/>
  <c r="G449" i="8"/>
  <c r="F449" i="8"/>
  <c r="E449" i="8"/>
  <c r="D449" i="8"/>
  <c r="C449" i="8"/>
  <c r="G448" i="8"/>
  <c r="F448" i="8"/>
  <c r="E448" i="8"/>
  <c r="D448" i="8"/>
  <c r="H448" i="8" s="1"/>
  <c r="C448" i="8"/>
  <c r="G447" i="8"/>
  <c r="F447" i="8"/>
  <c r="E447" i="8"/>
  <c r="D447" i="8"/>
  <c r="C447" i="8"/>
  <c r="G446" i="8"/>
  <c r="F446" i="8"/>
  <c r="E446" i="8"/>
  <c r="D446" i="8"/>
  <c r="H446" i="8" s="1"/>
  <c r="C446" i="8"/>
  <c r="G445" i="8"/>
  <c r="F445" i="8"/>
  <c r="E445" i="8"/>
  <c r="D445" i="8"/>
  <c r="C445" i="8"/>
  <c r="G444" i="8"/>
  <c r="F444" i="8"/>
  <c r="E444" i="8"/>
  <c r="D444" i="8"/>
  <c r="H444" i="8" s="1"/>
  <c r="C444" i="8"/>
  <c r="G443" i="8"/>
  <c r="F443" i="8"/>
  <c r="E443" i="8"/>
  <c r="D443" i="8"/>
  <c r="C443" i="8"/>
  <c r="G442" i="8"/>
  <c r="F442" i="8"/>
  <c r="E442" i="8"/>
  <c r="D442" i="8"/>
  <c r="H442" i="8" s="1"/>
  <c r="C442" i="8"/>
  <c r="G441" i="8"/>
  <c r="F441" i="8"/>
  <c r="E441" i="8"/>
  <c r="D441" i="8"/>
  <c r="C441" i="8"/>
  <c r="G440" i="8"/>
  <c r="F440" i="8"/>
  <c r="E440" i="8"/>
  <c r="D440" i="8"/>
  <c r="H440" i="8" s="1"/>
  <c r="C440" i="8"/>
  <c r="G439" i="8"/>
  <c r="F439" i="8"/>
  <c r="E439" i="8"/>
  <c r="D439" i="8"/>
  <c r="C439" i="8"/>
  <c r="G438" i="8"/>
  <c r="F438" i="8"/>
  <c r="E438" i="8"/>
  <c r="D438" i="8"/>
  <c r="H438" i="8" s="1"/>
  <c r="C438" i="8"/>
  <c r="G437" i="8"/>
  <c r="F437" i="8"/>
  <c r="E437" i="8"/>
  <c r="D437" i="8"/>
  <c r="C437" i="8"/>
  <c r="G436" i="8"/>
  <c r="F436" i="8"/>
  <c r="E436" i="8"/>
  <c r="D436" i="8"/>
  <c r="H436" i="8" s="1"/>
  <c r="C436" i="8"/>
  <c r="G435" i="8"/>
  <c r="F435" i="8"/>
  <c r="E435" i="8"/>
  <c r="D435" i="8"/>
  <c r="C435" i="8"/>
  <c r="G434" i="8"/>
  <c r="F434" i="8"/>
  <c r="E434" i="8"/>
  <c r="D434" i="8"/>
  <c r="H434" i="8" s="1"/>
  <c r="C434" i="8"/>
  <c r="G433" i="8"/>
  <c r="F433" i="8"/>
  <c r="E433" i="8"/>
  <c r="D433" i="8"/>
  <c r="C433" i="8"/>
  <c r="G432" i="8"/>
  <c r="F432" i="8"/>
  <c r="E432" i="8"/>
  <c r="D432" i="8"/>
  <c r="H432" i="8" s="1"/>
  <c r="C432" i="8"/>
  <c r="G431" i="8"/>
  <c r="F431" i="8"/>
  <c r="E431" i="8"/>
  <c r="D431" i="8"/>
  <c r="C431" i="8"/>
  <c r="G430" i="8"/>
  <c r="F430" i="8"/>
  <c r="E430" i="8"/>
  <c r="D430" i="8"/>
  <c r="H430" i="8" s="1"/>
  <c r="C430" i="8"/>
  <c r="G429" i="8"/>
  <c r="F429" i="8"/>
  <c r="E429" i="8"/>
  <c r="D429" i="8"/>
  <c r="C429" i="8"/>
  <c r="G428" i="8"/>
  <c r="F428" i="8"/>
  <c r="E428" i="8"/>
  <c r="D428" i="8"/>
  <c r="H428" i="8" s="1"/>
  <c r="C428" i="8"/>
  <c r="G427" i="8"/>
  <c r="F427" i="8"/>
  <c r="E427" i="8"/>
  <c r="D427" i="8"/>
  <c r="C427" i="8"/>
  <c r="G426" i="8"/>
  <c r="F426" i="8"/>
  <c r="E426" i="8"/>
  <c r="D426" i="8"/>
  <c r="H426" i="8" s="1"/>
  <c r="C426" i="8"/>
  <c r="G425" i="8"/>
  <c r="F425" i="8"/>
  <c r="E425" i="8"/>
  <c r="D425" i="8"/>
  <c r="C425" i="8"/>
  <c r="G424" i="8"/>
  <c r="F424" i="8"/>
  <c r="E424" i="8"/>
  <c r="D424" i="8"/>
  <c r="H424" i="8" s="1"/>
  <c r="C424" i="8"/>
  <c r="G423" i="8"/>
  <c r="F423" i="8"/>
  <c r="E423" i="8"/>
  <c r="D423" i="8"/>
  <c r="C423" i="8"/>
  <c r="G422" i="8"/>
  <c r="F422" i="8"/>
  <c r="E422" i="8"/>
  <c r="D422" i="8"/>
  <c r="H422" i="8" s="1"/>
  <c r="C422" i="8"/>
  <c r="G421" i="8"/>
  <c r="F421" i="8"/>
  <c r="E421" i="8"/>
  <c r="D421" i="8"/>
  <c r="C421" i="8"/>
  <c r="G420" i="8"/>
  <c r="F420" i="8"/>
  <c r="E420" i="8"/>
  <c r="D420" i="8"/>
  <c r="H420" i="8" s="1"/>
  <c r="C420" i="8"/>
  <c r="G419" i="8"/>
  <c r="F419" i="8"/>
  <c r="E419" i="8"/>
  <c r="D419" i="8"/>
  <c r="C419" i="8"/>
  <c r="G418" i="8"/>
  <c r="F418" i="8"/>
  <c r="E418" i="8"/>
  <c r="D418" i="8"/>
  <c r="H418" i="8" s="1"/>
  <c r="C418" i="8"/>
  <c r="G417" i="8"/>
  <c r="F417" i="8"/>
  <c r="E417" i="8"/>
  <c r="D417" i="8"/>
  <c r="C417" i="8"/>
  <c r="G416" i="8"/>
  <c r="F416" i="8"/>
  <c r="E416" i="8"/>
  <c r="D416" i="8"/>
  <c r="H416" i="8" s="1"/>
  <c r="C416" i="8"/>
  <c r="G415" i="8"/>
  <c r="F415" i="8"/>
  <c r="E415" i="8"/>
  <c r="D415" i="8"/>
  <c r="C415" i="8"/>
  <c r="G414" i="8"/>
  <c r="F414" i="8"/>
  <c r="E414" i="8"/>
  <c r="D414" i="8"/>
  <c r="H414" i="8" s="1"/>
  <c r="C414" i="8"/>
  <c r="G413" i="8"/>
  <c r="F413" i="8"/>
  <c r="E413" i="8"/>
  <c r="D413" i="8"/>
  <c r="C413" i="8"/>
  <c r="G412" i="8"/>
  <c r="F412" i="8"/>
  <c r="E412" i="8"/>
  <c r="D412" i="8"/>
  <c r="H412" i="8" s="1"/>
  <c r="C412" i="8"/>
  <c r="G411" i="8"/>
  <c r="F411" i="8"/>
  <c r="E411" i="8"/>
  <c r="D411" i="8"/>
  <c r="C411" i="8"/>
  <c r="G410" i="8"/>
  <c r="F410" i="8"/>
  <c r="E410" i="8"/>
  <c r="D410" i="8"/>
  <c r="H410" i="8" s="1"/>
  <c r="C410" i="8"/>
  <c r="G409" i="8"/>
  <c r="F409" i="8"/>
  <c r="E409" i="8"/>
  <c r="D409" i="8"/>
  <c r="C409" i="8"/>
  <c r="G408" i="8"/>
  <c r="F408" i="8"/>
  <c r="E408" i="8"/>
  <c r="D408" i="8"/>
  <c r="C408" i="8"/>
  <c r="G407" i="8"/>
  <c r="F407" i="8"/>
  <c r="E407" i="8"/>
  <c r="D407" i="8"/>
  <c r="C407" i="8"/>
  <c r="G406" i="8"/>
  <c r="F406" i="8"/>
  <c r="E406" i="8"/>
  <c r="D406" i="8"/>
  <c r="H406" i="8" s="1"/>
  <c r="C406" i="8"/>
  <c r="G405" i="8"/>
  <c r="F405" i="8"/>
  <c r="E405" i="8"/>
  <c r="D405" i="8"/>
  <c r="C405" i="8"/>
  <c r="G404" i="8"/>
  <c r="F404" i="8"/>
  <c r="E404" i="8"/>
  <c r="D404" i="8"/>
  <c r="H404" i="8" s="1"/>
  <c r="C404" i="8"/>
  <c r="G403" i="8"/>
  <c r="F403" i="8"/>
  <c r="E403" i="8"/>
  <c r="D403" i="8"/>
  <c r="C403" i="8"/>
  <c r="G402" i="8"/>
  <c r="F402" i="8"/>
  <c r="E402" i="8"/>
  <c r="D402" i="8"/>
  <c r="H402" i="8" s="1"/>
  <c r="C402" i="8"/>
  <c r="G401" i="8"/>
  <c r="F401" i="8"/>
  <c r="E401" i="8"/>
  <c r="D401" i="8"/>
  <c r="C401" i="8"/>
  <c r="G400" i="8"/>
  <c r="F400" i="8"/>
  <c r="E400" i="8"/>
  <c r="D400" i="8"/>
  <c r="H400" i="8" s="1"/>
  <c r="C400" i="8"/>
  <c r="G399" i="8"/>
  <c r="F399" i="8"/>
  <c r="E399" i="8"/>
  <c r="D399" i="8"/>
  <c r="C399" i="8"/>
  <c r="G398" i="8"/>
  <c r="F398" i="8"/>
  <c r="E398" i="8"/>
  <c r="D398" i="8"/>
  <c r="H398" i="8" s="1"/>
  <c r="C398" i="8"/>
  <c r="G397" i="8"/>
  <c r="F397" i="8"/>
  <c r="E397" i="8"/>
  <c r="D397" i="8"/>
  <c r="C397" i="8"/>
  <c r="G396" i="8"/>
  <c r="F396" i="8"/>
  <c r="E396" i="8"/>
  <c r="D396" i="8"/>
  <c r="H396" i="8" s="1"/>
  <c r="C396" i="8"/>
  <c r="G395" i="8"/>
  <c r="F395" i="8"/>
  <c r="E395" i="8"/>
  <c r="D395" i="8"/>
  <c r="C395" i="8"/>
  <c r="G394" i="8"/>
  <c r="F394" i="8"/>
  <c r="E394" i="8"/>
  <c r="D394" i="8"/>
  <c r="H394" i="8" s="1"/>
  <c r="C394" i="8"/>
  <c r="G393" i="8"/>
  <c r="F393" i="8"/>
  <c r="E393" i="8"/>
  <c r="D393" i="8"/>
  <c r="C393" i="8"/>
  <c r="G392" i="8"/>
  <c r="F392" i="8"/>
  <c r="E392" i="8"/>
  <c r="D392" i="8"/>
  <c r="H392" i="8" s="1"/>
  <c r="C392" i="8"/>
  <c r="G391" i="8"/>
  <c r="F391" i="8"/>
  <c r="E391" i="8"/>
  <c r="D391" i="8"/>
  <c r="C391" i="8"/>
  <c r="G390" i="8"/>
  <c r="F390" i="8"/>
  <c r="E390" i="8"/>
  <c r="D390" i="8"/>
  <c r="H390" i="8" s="1"/>
  <c r="C390" i="8"/>
  <c r="G389" i="8"/>
  <c r="F389" i="8"/>
  <c r="E389" i="8"/>
  <c r="D389" i="8"/>
  <c r="C389" i="8"/>
  <c r="G388" i="8"/>
  <c r="F388" i="8"/>
  <c r="E388" i="8"/>
  <c r="D388" i="8"/>
  <c r="H388" i="8" s="1"/>
  <c r="C388" i="8"/>
  <c r="G387" i="8"/>
  <c r="F387" i="8"/>
  <c r="E387" i="8"/>
  <c r="D387" i="8"/>
  <c r="C387" i="8"/>
  <c r="G386" i="8"/>
  <c r="F386" i="8"/>
  <c r="E386" i="8"/>
  <c r="D386" i="8"/>
  <c r="H386" i="8" s="1"/>
  <c r="C386" i="8"/>
  <c r="G385" i="8"/>
  <c r="F385" i="8"/>
  <c r="E385" i="8"/>
  <c r="D385" i="8"/>
  <c r="C385" i="8"/>
  <c r="G384" i="8"/>
  <c r="F384" i="8"/>
  <c r="E384" i="8"/>
  <c r="D384" i="8"/>
  <c r="H384" i="8" s="1"/>
  <c r="C384" i="8"/>
  <c r="G383" i="8"/>
  <c r="F383" i="8"/>
  <c r="E383" i="8"/>
  <c r="D383" i="8"/>
  <c r="C383" i="8"/>
  <c r="G382" i="8"/>
  <c r="F382" i="8"/>
  <c r="E382" i="8"/>
  <c r="D382" i="8"/>
  <c r="H382" i="8" s="1"/>
  <c r="C382" i="8"/>
  <c r="G381" i="8"/>
  <c r="F381" i="8"/>
  <c r="E381" i="8"/>
  <c r="D381" i="8"/>
  <c r="C381" i="8"/>
  <c r="G380" i="8"/>
  <c r="F380" i="8"/>
  <c r="E380" i="8"/>
  <c r="D380" i="8"/>
  <c r="H380" i="8" s="1"/>
  <c r="C380" i="8"/>
  <c r="G379" i="8"/>
  <c r="F379" i="8"/>
  <c r="E379" i="8"/>
  <c r="D379" i="8"/>
  <c r="C379" i="8"/>
  <c r="G378" i="8"/>
  <c r="F378" i="8"/>
  <c r="E378" i="8"/>
  <c r="D378" i="8"/>
  <c r="H378" i="8" s="1"/>
  <c r="C378" i="8"/>
  <c r="G377" i="8"/>
  <c r="F377" i="8"/>
  <c r="E377" i="8"/>
  <c r="D377" i="8"/>
  <c r="C377" i="8"/>
  <c r="G376" i="8"/>
  <c r="F376" i="8"/>
  <c r="E376" i="8"/>
  <c r="D376" i="8"/>
  <c r="H376" i="8" s="1"/>
  <c r="C376" i="8"/>
  <c r="G375" i="8"/>
  <c r="F375" i="8"/>
  <c r="E375" i="8"/>
  <c r="D375" i="8"/>
  <c r="C375" i="8"/>
  <c r="G374" i="8"/>
  <c r="F374" i="8"/>
  <c r="E374" i="8"/>
  <c r="D374" i="8"/>
  <c r="H374" i="8" s="1"/>
  <c r="C374" i="8"/>
  <c r="G373" i="8"/>
  <c r="F373" i="8"/>
  <c r="E373" i="8"/>
  <c r="D373" i="8"/>
  <c r="C373" i="8"/>
  <c r="G372" i="8"/>
  <c r="F372" i="8"/>
  <c r="E372" i="8"/>
  <c r="D372" i="8"/>
  <c r="H372" i="8" s="1"/>
  <c r="C372" i="8"/>
  <c r="G371" i="8"/>
  <c r="F371" i="8"/>
  <c r="E371" i="8"/>
  <c r="D371" i="8"/>
  <c r="C371" i="8"/>
  <c r="G370" i="8"/>
  <c r="F370" i="8"/>
  <c r="E370" i="8"/>
  <c r="D370" i="8"/>
  <c r="H370" i="8" s="1"/>
  <c r="C370" i="8"/>
  <c r="G369" i="8"/>
  <c r="F369" i="8"/>
  <c r="E369" i="8"/>
  <c r="D369" i="8"/>
  <c r="C369" i="8"/>
  <c r="G368" i="8"/>
  <c r="F368" i="8"/>
  <c r="E368" i="8"/>
  <c r="D368" i="8"/>
  <c r="H368" i="8" s="1"/>
  <c r="C368" i="8"/>
  <c r="G367" i="8"/>
  <c r="F367" i="8"/>
  <c r="E367" i="8"/>
  <c r="D367" i="8"/>
  <c r="C367" i="8"/>
  <c r="G366" i="8"/>
  <c r="F366" i="8"/>
  <c r="E366" i="8"/>
  <c r="D366" i="8"/>
  <c r="H366" i="8" s="1"/>
  <c r="C366" i="8"/>
  <c r="G365" i="8"/>
  <c r="F365" i="8"/>
  <c r="E365" i="8"/>
  <c r="D365" i="8"/>
  <c r="C365" i="8"/>
  <c r="G364" i="8"/>
  <c r="F364" i="8"/>
  <c r="E364" i="8"/>
  <c r="D364" i="8"/>
  <c r="H364" i="8" s="1"/>
  <c r="C364" i="8"/>
  <c r="G363" i="8"/>
  <c r="F363" i="8"/>
  <c r="E363" i="8"/>
  <c r="D363" i="8"/>
  <c r="C363" i="8"/>
  <c r="G362" i="8"/>
  <c r="F362" i="8"/>
  <c r="E362" i="8"/>
  <c r="D362" i="8"/>
  <c r="H362" i="8" s="1"/>
  <c r="C362" i="8"/>
  <c r="G361" i="8"/>
  <c r="F361" i="8"/>
  <c r="E361" i="8"/>
  <c r="D361" i="8"/>
  <c r="C361" i="8"/>
  <c r="G360" i="8"/>
  <c r="F360" i="8"/>
  <c r="E360" i="8"/>
  <c r="D360" i="8"/>
  <c r="H360" i="8" s="1"/>
  <c r="C360" i="8"/>
  <c r="G359" i="8"/>
  <c r="F359" i="8"/>
  <c r="E359" i="8"/>
  <c r="D359" i="8"/>
  <c r="C359" i="8"/>
  <c r="G358" i="8"/>
  <c r="F358" i="8"/>
  <c r="E358" i="8"/>
  <c r="D358" i="8"/>
  <c r="H358" i="8" s="1"/>
  <c r="C358" i="8"/>
  <c r="G357" i="8"/>
  <c r="F357" i="8"/>
  <c r="E357" i="8"/>
  <c r="D357" i="8"/>
  <c r="C357" i="8"/>
  <c r="G356" i="8"/>
  <c r="F356" i="8"/>
  <c r="E356" i="8"/>
  <c r="D356" i="8"/>
  <c r="H356" i="8" s="1"/>
  <c r="C356" i="8"/>
  <c r="G355" i="8"/>
  <c r="F355" i="8"/>
  <c r="E355" i="8"/>
  <c r="D355" i="8"/>
  <c r="C355" i="8"/>
  <c r="G354" i="8"/>
  <c r="F354" i="8"/>
  <c r="E354" i="8"/>
  <c r="D354" i="8"/>
  <c r="H354" i="8" s="1"/>
  <c r="C354" i="8"/>
  <c r="G353" i="8"/>
  <c r="F353" i="8"/>
  <c r="E353" i="8"/>
  <c r="D353" i="8"/>
  <c r="C353" i="8"/>
  <c r="G352" i="8"/>
  <c r="F352" i="8"/>
  <c r="E352" i="8"/>
  <c r="D352" i="8"/>
  <c r="H352" i="8" s="1"/>
  <c r="C352" i="8"/>
  <c r="G351" i="8"/>
  <c r="F351" i="8"/>
  <c r="E351" i="8"/>
  <c r="D351" i="8"/>
  <c r="C351" i="8"/>
  <c r="G350" i="8"/>
  <c r="F350" i="8"/>
  <c r="E350" i="8"/>
  <c r="D350" i="8"/>
  <c r="H350" i="8" s="1"/>
  <c r="C350" i="8"/>
  <c r="G349" i="8"/>
  <c r="F349" i="8"/>
  <c r="E349" i="8"/>
  <c r="D349" i="8"/>
  <c r="C349" i="8"/>
  <c r="G348" i="8"/>
  <c r="F348" i="8"/>
  <c r="E348" i="8"/>
  <c r="D348" i="8"/>
  <c r="H348" i="8" s="1"/>
  <c r="C348" i="8"/>
  <c r="G347" i="8"/>
  <c r="F347" i="8"/>
  <c r="E347" i="8"/>
  <c r="D347" i="8"/>
  <c r="C347" i="8"/>
  <c r="G346" i="8"/>
  <c r="F346" i="8"/>
  <c r="E346" i="8"/>
  <c r="D346" i="8"/>
  <c r="H346" i="8" s="1"/>
  <c r="C346" i="8"/>
  <c r="G345" i="8"/>
  <c r="F345" i="8"/>
  <c r="E345" i="8"/>
  <c r="D345" i="8"/>
  <c r="C345" i="8"/>
  <c r="G344" i="8"/>
  <c r="F344" i="8"/>
  <c r="E344" i="8"/>
  <c r="D344" i="8"/>
  <c r="H344" i="8" s="1"/>
  <c r="C344" i="8"/>
  <c r="G343" i="8"/>
  <c r="F343" i="8"/>
  <c r="E343" i="8"/>
  <c r="D343" i="8"/>
  <c r="C343" i="8"/>
  <c r="G342" i="8"/>
  <c r="F342" i="8"/>
  <c r="E342" i="8"/>
  <c r="D342" i="8"/>
  <c r="H342" i="8" s="1"/>
  <c r="C342" i="8"/>
  <c r="G341" i="8"/>
  <c r="F341" i="8"/>
  <c r="E341" i="8"/>
  <c r="D341" i="8"/>
  <c r="C341" i="8"/>
  <c r="G340" i="8"/>
  <c r="F340" i="8"/>
  <c r="E340" i="8"/>
  <c r="D340" i="8"/>
  <c r="H340" i="8" s="1"/>
  <c r="C340" i="8"/>
  <c r="G339" i="8"/>
  <c r="F339" i="8"/>
  <c r="E339" i="8"/>
  <c r="D339" i="8"/>
  <c r="C339" i="8"/>
  <c r="G338" i="8"/>
  <c r="F338" i="8"/>
  <c r="E338" i="8"/>
  <c r="D338" i="8"/>
  <c r="H338" i="8" s="1"/>
  <c r="C338" i="8"/>
  <c r="G337" i="8"/>
  <c r="F337" i="8"/>
  <c r="E337" i="8"/>
  <c r="D337" i="8"/>
  <c r="C337" i="8"/>
  <c r="G336" i="8"/>
  <c r="F336" i="8"/>
  <c r="E336" i="8"/>
  <c r="D336" i="8"/>
  <c r="H336" i="8" s="1"/>
  <c r="C336" i="8"/>
  <c r="G335" i="8"/>
  <c r="F335" i="8"/>
  <c r="E335" i="8"/>
  <c r="D335" i="8"/>
  <c r="C335" i="8"/>
  <c r="G334" i="8"/>
  <c r="F334" i="8"/>
  <c r="E334" i="8"/>
  <c r="D334" i="8"/>
  <c r="H334" i="8" s="1"/>
  <c r="C334" i="8"/>
  <c r="G333" i="8"/>
  <c r="F333" i="8"/>
  <c r="E333" i="8"/>
  <c r="D333" i="8"/>
  <c r="C333" i="8"/>
  <c r="G332" i="8"/>
  <c r="F332" i="8"/>
  <c r="E332" i="8"/>
  <c r="D332" i="8"/>
  <c r="H332" i="8" s="1"/>
  <c r="C332" i="8"/>
  <c r="G331" i="8"/>
  <c r="F331" i="8"/>
  <c r="E331" i="8"/>
  <c r="D331" i="8"/>
  <c r="C331" i="8"/>
  <c r="G330" i="8"/>
  <c r="F330" i="8"/>
  <c r="E330" i="8"/>
  <c r="D330" i="8"/>
  <c r="H330" i="8" s="1"/>
  <c r="C330" i="8"/>
  <c r="G329" i="8"/>
  <c r="F329" i="8"/>
  <c r="E329" i="8"/>
  <c r="D329" i="8"/>
  <c r="C329" i="8"/>
  <c r="G328" i="8"/>
  <c r="F328" i="8"/>
  <c r="E328" i="8"/>
  <c r="D328" i="8"/>
  <c r="H328" i="8" s="1"/>
  <c r="C328" i="8"/>
  <c r="G327" i="8"/>
  <c r="F327" i="8"/>
  <c r="E327" i="8"/>
  <c r="D327" i="8"/>
  <c r="C327" i="8"/>
  <c r="G326" i="8"/>
  <c r="F326" i="8"/>
  <c r="E326" i="8"/>
  <c r="D326" i="8"/>
  <c r="H326" i="8" s="1"/>
  <c r="C326" i="8"/>
  <c r="G325" i="8"/>
  <c r="F325" i="8"/>
  <c r="E325" i="8"/>
  <c r="D325" i="8"/>
  <c r="C325" i="8"/>
  <c r="G324" i="8"/>
  <c r="F324" i="8"/>
  <c r="E324" i="8"/>
  <c r="D324" i="8"/>
  <c r="H324" i="8" s="1"/>
  <c r="C324" i="8"/>
  <c r="G323" i="8"/>
  <c r="F323" i="8"/>
  <c r="E323" i="8"/>
  <c r="D323" i="8"/>
  <c r="C323" i="8"/>
  <c r="G322" i="8"/>
  <c r="F322" i="8"/>
  <c r="E322" i="8"/>
  <c r="D322" i="8"/>
  <c r="H322" i="8" s="1"/>
  <c r="C322" i="8"/>
  <c r="G321" i="8"/>
  <c r="F321" i="8"/>
  <c r="E321" i="8"/>
  <c r="D321" i="8"/>
  <c r="C321" i="8"/>
  <c r="G320" i="8"/>
  <c r="F320" i="8"/>
  <c r="E320" i="8"/>
  <c r="D320" i="8"/>
  <c r="H320" i="8" s="1"/>
  <c r="C320" i="8"/>
  <c r="G319" i="8"/>
  <c r="F319" i="8"/>
  <c r="E319" i="8"/>
  <c r="D319" i="8"/>
  <c r="C319" i="8"/>
  <c r="G318" i="8"/>
  <c r="F318" i="8"/>
  <c r="E318" i="8"/>
  <c r="D318" i="8"/>
  <c r="H318" i="8" s="1"/>
  <c r="C318" i="8"/>
  <c r="G317" i="8"/>
  <c r="F317" i="8"/>
  <c r="E317" i="8"/>
  <c r="D317" i="8"/>
  <c r="C317" i="8"/>
  <c r="G316" i="8"/>
  <c r="F316" i="8"/>
  <c r="E316" i="8"/>
  <c r="D316" i="8"/>
  <c r="H316" i="8" s="1"/>
  <c r="C316" i="8"/>
  <c r="G315" i="8"/>
  <c r="F315" i="8"/>
  <c r="E315" i="8"/>
  <c r="D315" i="8"/>
  <c r="C315" i="8"/>
  <c r="G314" i="8"/>
  <c r="F314" i="8"/>
  <c r="E314" i="8"/>
  <c r="D314" i="8"/>
  <c r="H314" i="8" s="1"/>
  <c r="C314" i="8"/>
  <c r="G313" i="8"/>
  <c r="F313" i="8"/>
  <c r="E313" i="8"/>
  <c r="D313" i="8"/>
  <c r="C313" i="8"/>
  <c r="G312" i="8"/>
  <c r="F312" i="8"/>
  <c r="E312" i="8"/>
  <c r="D312" i="8"/>
  <c r="H312" i="8" s="1"/>
  <c r="C312" i="8"/>
  <c r="G311" i="8"/>
  <c r="F311" i="8"/>
  <c r="E311" i="8"/>
  <c r="D311" i="8"/>
  <c r="C311" i="8"/>
  <c r="G310" i="8"/>
  <c r="F310" i="8"/>
  <c r="E310" i="8"/>
  <c r="D310" i="8"/>
  <c r="H310" i="8" s="1"/>
  <c r="C310" i="8"/>
  <c r="G309" i="8"/>
  <c r="F309" i="8"/>
  <c r="E309" i="8"/>
  <c r="D309" i="8"/>
  <c r="C309" i="8"/>
  <c r="G308" i="8"/>
  <c r="F308" i="8"/>
  <c r="E308" i="8"/>
  <c r="D308" i="8"/>
  <c r="H308" i="8" s="1"/>
  <c r="C308" i="8"/>
  <c r="G307" i="8"/>
  <c r="F307" i="8"/>
  <c r="E307" i="8"/>
  <c r="D307" i="8"/>
  <c r="C307" i="8"/>
  <c r="G306" i="8"/>
  <c r="F306" i="8"/>
  <c r="E306" i="8"/>
  <c r="D306" i="8"/>
  <c r="H306" i="8" s="1"/>
  <c r="C306" i="8"/>
  <c r="G305" i="8"/>
  <c r="F305" i="8"/>
  <c r="E305" i="8"/>
  <c r="D305" i="8"/>
  <c r="C305" i="8"/>
  <c r="G304" i="8"/>
  <c r="F304" i="8"/>
  <c r="E304" i="8"/>
  <c r="D304" i="8"/>
  <c r="H304" i="8" s="1"/>
  <c r="C304" i="8"/>
  <c r="G303" i="8"/>
  <c r="F303" i="8"/>
  <c r="E303" i="8"/>
  <c r="D303" i="8"/>
  <c r="C303" i="8"/>
  <c r="G302" i="8"/>
  <c r="F302" i="8"/>
  <c r="E302" i="8"/>
  <c r="D302" i="8"/>
  <c r="H302" i="8" s="1"/>
  <c r="C302" i="8"/>
  <c r="G301" i="8"/>
  <c r="F301" i="8"/>
  <c r="E301" i="8"/>
  <c r="D301" i="8"/>
  <c r="C301" i="8"/>
  <c r="G300" i="8"/>
  <c r="F300" i="8"/>
  <c r="E300" i="8"/>
  <c r="D300" i="8"/>
  <c r="H300" i="8" s="1"/>
  <c r="C300" i="8"/>
  <c r="G299" i="8"/>
  <c r="F299" i="8"/>
  <c r="E299" i="8"/>
  <c r="D299" i="8"/>
  <c r="C299" i="8"/>
  <c r="G298" i="8"/>
  <c r="F298" i="8"/>
  <c r="E298" i="8"/>
  <c r="D298" i="8"/>
  <c r="H298" i="8" s="1"/>
  <c r="C298" i="8"/>
  <c r="G297" i="8"/>
  <c r="F297" i="8"/>
  <c r="E297" i="8"/>
  <c r="D297" i="8"/>
  <c r="C297" i="8"/>
  <c r="G296" i="8"/>
  <c r="F296" i="8"/>
  <c r="E296" i="8"/>
  <c r="D296" i="8"/>
  <c r="H296" i="8" s="1"/>
  <c r="C296" i="8"/>
  <c r="G295" i="8"/>
  <c r="F295" i="8"/>
  <c r="E295" i="8"/>
  <c r="D295" i="8"/>
  <c r="C295" i="8"/>
  <c r="G294" i="8"/>
  <c r="F294" i="8"/>
  <c r="E294" i="8"/>
  <c r="D294" i="8"/>
  <c r="H294" i="8" s="1"/>
  <c r="C294" i="8"/>
  <c r="G293" i="8"/>
  <c r="F293" i="8"/>
  <c r="E293" i="8"/>
  <c r="D293" i="8"/>
  <c r="C293" i="8"/>
  <c r="G292" i="8"/>
  <c r="F292" i="8"/>
  <c r="E292" i="8"/>
  <c r="D292" i="8"/>
  <c r="H292" i="8" s="1"/>
  <c r="C292" i="8"/>
  <c r="G291" i="8"/>
  <c r="F291" i="8"/>
  <c r="E291" i="8"/>
  <c r="D291" i="8"/>
  <c r="C291" i="8"/>
  <c r="G290" i="8"/>
  <c r="F290" i="8"/>
  <c r="E290" i="8"/>
  <c r="D290" i="8"/>
  <c r="H290" i="8" s="1"/>
  <c r="C290" i="8"/>
  <c r="G289" i="8"/>
  <c r="F289" i="8"/>
  <c r="E289" i="8"/>
  <c r="D289" i="8"/>
  <c r="C289" i="8"/>
  <c r="G288" i="8"/>
  <c r="F288" i="8"/>
  <c r="E288" i="8"/>
  <c r="D288" i="8"/>
  <c r="H288" i="8" s="1"/>
  <c r="C288" i="8"/>
  <c r="G287" i="8"/>
  <c r="F287" i="8"/>
  <c r="E287" i="8"/>
  <c r="D287" i="8"/>
  <c r="C287" i="8"/>
  <c r="G286" i="8"/>
  <c r="F286" i="8"/>
  <c r="E286" i="8"/>
  <c r="D286" i="8"/>
  <c r="H286" i="8" s="1"/>
  <c r="C286" i="8"/>
  <c r="G285" i="8"/>
  <c r="F285" i="8"/>
  <c r="E285" i="8"/>
  <c r="D285" i="8"/>
  <c r="C285" i="8"/>
  <c r="G284" i="8"/>
  <c r="F284" i="8"/>
  <c r="E284" i="8"/>
  <c r="D284" i="8"/>
  <c r="H284" i="8" s="1"/>
  <c r="C284" i="8"/>
  <c r="G283" i="8"/>
  <c r="F283" i="8"/>
  <c r="E283" i="8"/>
  <c r="D283" i="8"/>
  <c r="C283" i="8"/>
  <c r="G282" i="8"/>
  <c r="F282" i="8"/>
  <c r="E282" i="8"/>
  <c r="D282" i="8"/>
  <c r="H282" i="8" s="1"/>
  <c r="C282" i="8"/>
  <c r="G281" i="8"/>
  <c r="F281" i="8"/>
  <c r="E281" i="8"/>
  <c r="D281" i="8"/>
  <c r="C281" i="8"/>
  <c r="G280" i="8"/>
  <c r="F280" i="8"/>
  <c r="E280" i="8"/>
  <c r="D280" i="8"/>
  <c r="H280" i="8" s="1"/>
  <c r="C280" i="8"/>
  <c r="G279" i="8"/>
  <c r="F279" i="8"/>
  <c r="E279" i="8"/>
  <c r="D279" i="8"/>
  <c r="C279" i="8"/>
  <c r="G278" i="8"/>
  <c r="F278" i="8"/>
  <c r="E278" i="8"/>
  <c r="D278" i="8"/>
  <c r="H278" i="8" s="1"/>
  <c r="C278" i="8"/>
  <c r="G277" i="8"/>
  <c r="F277" i="8"/>
  <c r="E277" i="8"/>
  <c r="D277" i="8"/>
  <c r="C277" i="8"/>
  <c r="G276" i="8"/>
  <c r="F276" i="8"/>
  <c r="E276" i="8"/>
  <c r="D276" i="8"/>
  <c r="H276" i="8" s="1"/>
  <c r="C276" i="8"/>
  <c r="G275" i="8"/>
  <c r="F275" i="8"/>
  <c r="E275" i="8"/>
  <c r="D275" i="8"/>
  <c r="C275" i="8"/>
  <c r="G274" i="8"/>
  <c r="F274" i="8"/>
  <c r="E274" i="8"/>
  <c r="D274" i="8"/>
  <c r="H274" i="8" s="1"/>
  <c r="C274" i="8"/>
  <c r="G273" i="8"/>
  <c r="F273" i="8"/>
  <c r="E273" i="8"/>
  <c r="D273" i="8"/>
  <c r="C273" i="8"/>
  <c r="G272" i="8"/>
  <c r="F272" i="8"/>
  <c r="E272" i="8"/>
  <c r="D272" i="8"/>
  <c r="H272" i="8" s="1"/>
  <c r="C272" i="8"/>
  <c r="G271" i="8"/>
  <c r="F271" i="8"/>
  <c r="E271" i="8"/>
  <c r="D271" i="8"/>
  <c r="C271" i="8"/>
  <c r="G270" i="8"/>
  <c r="F270" i="8"/>
  <c r="E270" i="8"/>
  <c r="D270" i="8"/>
  <c r="H270" i="8" s="1"/>
  <c r="C270" i="8"/>
  <c r="G269" i="8"/>
  <c r="F269" i="8"/>
  <c r="E269" i="8"/>
  <c r="D269" i="8"/>
  <c r="C269" i="8"/>
  <c r="G268" i="8"/>
  <c r="F268" i="8"/>
  <c r="E268" i="8"/>
  <c r="D268" i="8"/>
  <c r="H268" i="8" s="1"/>
  <c r="C268" i="8"/>
  <c r="G267" i="8"/>
  <c r="F267" i="8"/>
  <c r="E267" i="8"/>
  <c r="D267" i="8"/>
  <c r="C267" i="8"/>
  <c r="G266" i="8"/>
  <c r="F266" i="8"/>
  <c r="E266" i="8"/>
  <c r="D266" i="8"/>
  <c r="H266" i="8" s="1"/>
  <c r="C266" i="8"/>
  <c r="G265" i="8"/>
  <c r="F265" i="8"/>
  <c r="E265" i="8"/>
  <c r="D265" i="8"/>
  <c r="C265" i="8"/>
  <c r="G264" i="8"/>
  <c r="F264" i="8"/>
  <c r="E264" i="8"/>
  <c r="D264" i="8"/>
  <c r="H264" i="8" s="1"/>
  <c r="C264" i="8"/>
  <c r="G263" i="8"/>
  <c r="F263" i="8"/>
  <c r="E263" i="8"/>
  <c r="D263" i="8"/>
  <c r="C263" i="8"/>
  <c r="G262" i="8"/>
  <c r="F262" i="8"/>
  <c r="E262" i="8"/>
  <c r="D262" i="8"/>
  <c r="H262" i="8" s="1"/>
  <c r="C262" i="8"/>
  <c r="G261" i="8"/>
  <c r="F261" i="8"/>
  <c r="E261" i="8"/>
  <c r="D261" i="8"/>
  <c r="C261" i="8"/>
  <c r="G260" i="8"/>
  <c r="F260" i="8"/>
  <c r="E260" i="8"/>
  <c r="D260" i="8"/>
  <c r="H260" i="8" s="1"/>
  <c r="C260" i="8"/>
  <c r="G259" i="8"/>
  <c r="F259" i="8"/>
  <c r="E259" i="8"/>
  <c r="D259" i="8"/>
  <c r="C259" i="8"/>
  <c r="G258" i="8"/>
  <c r="F258" i="8"/>
  <c r="E258" i="8"/>
  <c r="D258" i="8"/>
  <c r="H258" i="8" s="1"/>
  <c r="C258" i="8"/>
  <c r="G257" i="8"/>
  <c r="F257" i="8"/>
  <c r="E257" i="8"/>
  <c r="D257" i="8"/>
  <c r="C257" i="8"/>
  <c r="G256" i="8"/>
  <c r="F256" i="8"/>
  <c r="E256" i="8"/>
  <c r="D256" i="8"/>
  <c r="H256" i="8" s="1"/>
  <c r="C256" i="8"/>
  <c r="G255" i="8"/>
  <c r="F255" i="8"/>
  <c r="E255" i="8"/>
  <c r="D255" i="8"/>
  <c r="C255" i="8"/>
  <c r="G254" i="8"/>
  <c r="F254" i="8"/>
  <c r="E254" i="8"/>
  <c r="D254" i="8"/>
  <c r="H254" i="8" s="1"/>
  <c r="C254" i="8"/>
  <c r="G253" i="8"/>
  <c r="F253" i="8"/>
  <c r="E253" i="8"/>
  <c r="D253" i="8"/>
  <c r="C253" i="8"/>
  <c r="G252" i="8"/>
  <c r="F252" i="8"/>
  <c r="E252" i="8"/>
  <c r="D252" i="8"/>
  <c r="H252" i="8" s="1"/>
  <c r="C252" i="8"/>
  <c r="G251" i="8"/>
  <c r="F251" i="8"/>
  <c r="E251" i="8"/>
  <c r="D251" i="8"/>
  <c r="C251" i="8"/>
  <c r="G250" i="8"/>
  <c r="F250" i="8"/>
  <c r="E250" i="8"/>
  <c r="D250" i="8"/>
  <c r="H250" i="8" s="1"/>
  <c r="C250" i="8"/>
  <c r="G249" i="8"/>
  <c r="F249" i="8"/>
  <c r="E249" i="8"/>
  <c r="D249" i="8"/>
  <c r="C249" i="8"/>
  <c r="G248" i="8"/>
  <c r="F248" i="8"/>
  <c r="E248" i="8"/>
  <c r="D248" i="8"/>
  <c r="H248" i="8" s="1"/>
  <c r="C248" i="8"/>
  <c r="G247" i="8"/>
  <c r="F247" i="8"/>
  <c r="E247" i="8"/>
  <c r="D247" i="8"/>
  <c r="C247" i="8"/>
  <c r="G246" i="8"/>
  <c r="F246" i="8"/>
  <c r="E246" i="8"/>
  <c r="D246" i="8"/>
  <c r="H246" i="8" s="1"/>
  <c r="C246" i="8"/>
  <c r="G245" i="8"/>
  <c r="F245" i="8"/>
  <c r="E245" i="8"/>
  <c r="D245" i="8"/>
  <c r="C245" i="8"/>
  <c r="G244" i="8"/>
  <c r="F244" i="8"/>
  <c r="E244" i="8"/>
  <c r="D244" i="8"/>
  <c r="H244" i="8" s="1"/>
  <c r="C244" i="8"/>
  <c r="G243" i="8"/>
  <c r="F243" i="8"/>
  <c r="E243" i="8"/>
  <c r="D243" i="8"/>
  <c r="C243" i="8"/>
  <c r="G242" i="8"/>
  <c r="F242" i="8"/>
  <c r="E242" i="8"/>
  <c r="D242" i="8"/>
  <c r="H242" i="8" s="1"/>
  <c r="C242" i="8"/>
  <c r="G241" i="8"/>
  <c r="F241" i="8"/>
  <c r="E241" i="8"/>
  <c r="D241" i="8"/>
  <c r="C241" i="8"/>
  <c r="G240" i="8"/>
  <c r="F240" i="8"/>
  <c r="E240" i="8"/>
  <c r="D240" i="8"/>
  <c r="H240" i="8" s="1"/>
  <c r="C240" i="8"/>
  <c r="G239" i="8"/>
  <c r="F239" i="8"/>
  <c r="E239" i="8"/>
  <c r="D239" i="8"/>
  <c r="C239" i="8"/>
  <c r="G238" i="8"/>
  <c r="F238" i="8"/>
  <c r="E238" i="8"/>
  <c r="D238" i="8"/>
  <c r="H238" i="8" s="1"/>
  <c r="C238" i="8"/>
  <c r="G237" i="8"/>
  <c r="F237" i="8"/>
  <c r="E237" i="8"/>
  <c r="D237" i="8"/>
  <c r="C237" i="8"/>
  <c r="G236" i="8"/>
  <c r="F236" i="8"/>
  <c r="E236" i="8"/>
  <c r="D236" i="8"/>
  <c r="H236" i="8" s="1"/>
  <c r="C236" i="8"/>
  <c r="G235" i="8"/>
  <c r="F235" i="8"/>
  <c r="E235" i="8"/>
  <c r="D235" i="8"/>
  <c r="C235" i="8"/>
  <c r="G234" i="8"/>
  <c r="F234" i="8"/>
  <c r="E234" i="8"/>
  <c r="D234" i="8"/>
  <c r="H234" i="8" s="1"/>
  <c r="C234" i="8"/>
  <c r="G233" i="8"/>
  <c r="F233" i="8"/>
  <c r="E233" i="8"/>
  <c r="D233" i="8"/>
  <c r="C233" i="8"/>
  <c r="G232" i="8"/>
  <c r="F232" i="8"/>
  <c r="E232" i="8"/>
  <c r="D232" i="8"/>
  <c r="H232" i="8" s="1"/>
  <c r="C232" i="8"/>
  <c r="G231" i="8"/>
  <c r="F231" i="8"/>
  <c r="E231" i="8"/>
  <c r="D231" i="8"/>
  <c r="C231" i="8"/>
  <c r="G230" i="8"/>
  <c r="F230" i="8"/>
  <c r="E230" i="8"/>
  <c r="D230" i="8"/>
  <c r="H230" i="8" s="1"/>
  <c r="C230" i="8"/>
  <c r="G229" i="8"/>
  <c r="F229" i="8"/>
  <c r="E229" i="8"/>
  <c r="D229" i="8"/>
  <c r="C229" i="8"/>
  <c r="G228" i="8"/>
  <c r="F228" i="8"/>
  <c r="E228" i="8"/>
  <c r="D228" i="8"/>
  <c r="H228" i="8" s="1"/>
  <c r="C228" i="8"/>
  <c r="G227" i="8"/>
  <c r="F227" i="8"/>
  <c r="E227" i="8"/>
  <c r="D227" i="8"/>
  <c r="C227" i="8"/>
  <c r="G226" i="8"/>
  <c r="F226" i="8"/>
  <c r="E226" i="8"/>
  <c r="D226" i="8"/>
  <c r="H226" i="8" s="1"/>
  <c r="C226" i="8"/>
  <c r="G225" i="8"/>
  <c r="F225" i="8"/>
  <c r="E225" i="8"/>
  <c r="D225" i="8"/>
  <c r="C225" i="8"/>
  <c r="G224" i="8"/>
  <c r="F224" i="8"/>
  <c r="E224" i="8"/>
  <c r="D224" i="8"/>
  <c r="H224" i="8" s="1"/>
  <c r="C224" i="8"/>
  <c r="G223" i="8"/>
  <c r="F223" i="8"/>
  <c r="E223" i="8"/>
  <c r="D223" i="8"/>
  <c r="C223" i="8"/>
  <c r="G222" i="8"/>
  <c r="F222" i="8"/>
  <c r="E222" i="8"/>
  <c r="D222" i="8"/>
  <c r="H222" i="8" s="1"/>
  <c r="C222" i="8"/>
  <c r="G221" i="8"/>
  <c r="F221" i="8"/>
  <c r="E221" i="8"/>
  <c r="D221" i="8"/>
  <c r="C221" i="8"/>
  <c r="G220" i="8"/>
  <c r="F220" i="8"/>
  <c r="E220" i="8"/>
  <c r="D220" i="8"/>
  <c r="H220" i="8" s="1"/>
  <c r="C220" i="8"/>
  <c r="G219" i="8"/>
  <c r="F219" i="8"/>
  <c r="E219" i="8"/>
  <c r="D219" i="8"/>
  <c r="C219" i="8"/>
  <c r="G218" i="8"/>
  <c r="F218" i="8"/>
  <c r="E218" i="8"/>
  <c r="D218" i="8"/>
  <c r="H218" i="8" s="1"/>
  <c r="C218" i="8"/>
  <c r="G217" i="8"/>
  <c r="F217" i="8"/>
  <c r="E217" i="8"/>
  <c r="D217" i="8"/>
  <c r="C217" i="8"/>
  <c r="G216" i="8"/>
  <c r="F216" i="8"/>
  <c r="E216" i="8"/>
  <c r="D216" i="8"/>
  <c r="H216" i="8" s="1"/>
  <c r="C216" i="8"/>
  <c r="G215" i="8"/>
  <c r="F215" i="8"/>
  <c r="E215" i="8"/>
  <c r="D215" i="8"/>
  <c r="C215" i="8"/>
  <c r="G214" i="8"/>
  <c r="F214" i="8"/>
  <c r="E214" i="8"/>
  <c r="D214" i="8"/>
  <c r="H214" i="8" s="1"/>
  <c r="C214" i="8"/>
  <c r="G213" i="8"/>
  <c r="F213" i="8"/>
  <c r="E213" i="8"/>
  <c r="D213" i="8"/>
  <c r="C213" i="8"/>
  <c r="G212" i="8"/>
  <c r="F212" i="8"/>
  <c r="E212" i="8"/>
  <c r="D212" i="8"/>
  <c r="H212" i="8" s="1"/>
  <c r="C212" i="8"/>
  <c r="G211" i="8"/>
  <c r="F211" i="8"/>
  <c r="E211" i="8"/>
  <c r="D211" i="8"/>
  <c r="C211" i="8"/>
  <c r="G210" i="8"/>
  <c r="F210" i="8"/>
  <c r="E210" i="8"/>
  <c r="D210" i="8"/>
  <c r="H210" i="8" s="1"/>
  <c r="C210" i="8"/>
  <c r="G209" i="8"/>
  <c r="F209" i="8"/>
  <c r="E209" i="8"/>
  <c r="D209" i="8"/>
  <c r="C209" i="8"/>
  <c r="G208" i="8"/>
  <c r="F208" i="8"/>
  <c r="E208" i="8"/>
  <c r="D208" i="8"/>
  <c r="H208" i="8" s="1"/>
  <c r="C208" i="8"/>
  <c r="G207" i="8"/>
  <c r="F207" i="8"/>
  <c r="E207" i="8"/>
  <c r="D207" i="8"/>
  <c r="C207" i="8"/>
  <c r="G206" i="8"/>
  <c r="F206" i="8"/>
  <c r="E206" i="8"/>
  <c r="D206" i="8"/>
  <c r="H206" i="8" s="1"/>
  <c r="C206" i="8"/>
  <c r="G205" i="8"/>
  <c r="F205" i="8"/>
  <c r="E205" i="8"/>
  <c r="D205" i="8"/>
  <c r="C205" i="8"/>
  <c r="G204" i="8"/>
  <c r="F204" i="8"/>
  <c r="E204" i="8"/>
  <c r="D204" i="8"/>
  <c r="H204" i="8" s="1"/>
  <c r="C204" i="8"/>
  <c r="G203" i="8"/>
  <c r="F203" i="8"/>
  <c r="E203" i="8"/>
  <c r="D203" i="8"/>
  <c r="C203" i="8"/>
  <c r="G202" i="8"/>
  <c r="F202" i="8"/>
  <c r="E202" i="8"/>
  <c r="D202" i="8"/>
  <c r="H202" i="8" s="1"/>
  <c r="C202" i="8"/>
  <c r="G201" i="8"/>
  <c r="F201" i="8"/>
  <c r="E201" i="8"/>
  <c r="D201" i="8"/>
  <c r="C201" i="8"/>
  <c r="G200" i="8"/>
  <c r="F200" i="8"/>
  <c r="E200" i="8"/>
  <c r="D200" i="8"/>
  <c r="H200" i="8" s="1"/>
  <c r="C200" i="8"/>
  <c r="G199" i="8"/>
  <c r="F199" i="8"/>
  <c r="E199" i="8"/>
  <c r="D199" i="8"/>
  <c r="C199" i="8"/>
  <c r="G198" i="8"/>
  <c r="F198" i="8"/>
  <c r="E198" i="8"/>
  <c r="D198" i="8"/>
  <c r="H198" i="8" s="1"/>
  <c r="C198" i="8"/>
  <c r="G197" i="8"/>
  <c r="F197" i="8"/>
  <c r="E197" i="8"/>
  <c r="D197" i="8"/>
  <c r="C197" i="8"/>
  <c r="G196" i="8"/>
  <c r="F196" i="8"/>
  <c r="E196" i="8"/>
  <c r="D196" i="8"/>
  <c r="H196" i="8" s="1"/>
  <c r="C196" i="8"/>
  <c r="G195" i="8"/>
  <c r="F195" i="8"/>
  <c r="E195" i="8"/>
  <c r="D195" i="8"/>
  <c r="C195" i="8"/>
  <c r="G194" i="8"/>
  <c r="F194" i="8"/>
  <c r="E194" i="8"/>
  <c r="D194" i="8"/>
  <c r="H194" i="8" s="1"/>
  <c r="C194" i="8"/>
  <c r="G193" i="8"/>
  <c r="F193" i="8"/>
  <c r="E193" i="8"/>
  <c r="D193" i="8"/>
  <c r="C193" i="8"/>
  <c r="G192" i="8"/>
  <c r="F192" i="8"/>
  <c r="E192" i="8"/>
  <c r="D192" i="8"/>
  <c r="H192" i="8" s="1"/>
  <c r="C192" i="8"/>
  <c r="G191" i="8"/>
  <c r="F191" i="8"/>
  <c r="E191" i="8"/>
  <c r="D191" i="8"/>
  <c r="C191" i="8"/>
  <c r="G190" i="8"/>
  <c r="F190" i="8"/>
  <c r="E190" i="8"/>
  <c r="D190" i="8"/>
  <c r="H190" i="8" s="1"/>
  <c r="C190" i="8"/>
  <c r="G189" i="8"/>
  <c r="F189" i="8"/>
  <c r="E189" i="8"/>
  <c r="D189" i="8"/>
  <c r="C189" i="8"/>
  <c r="G188" i="8"/>
  <c r="F188" i="8"/>
  <c r="E188" i="8"/>
  <c r="D188" i="8"/>
  <c r="H188" i="8" s="1"/>
  <c r="C188" i="8"/>
  <c r="G187" i="8"/>
  <c r="F187" i="8"/>
  <c r="E187" i="8"/>
  <c r="D187" i="8"/>
  <c r="C187" i="8"/>
  <c r="G186" i="8"/>
  <c r="F186" i="8"/>
  <c r="E186" i="8"/>
  <c r="D186" i="8"/>
  <c r="H186" i="8" s="1"/>
  <c r="C186" i="8"/>
  <c r="G185" i="8"/>
  <c r="F185" i="8"/>
  <c r="E185" i="8"/>
  <c r="D185" i="8"/>
  <c r="C185" i="8"/>
  <c r="G184" i="8"/>
  <c r="F184" i="8"/>
  <c r="E184" i="8"/>
  <c r="D184" i="8"/>
  <c r="H184" i="8" s="1"/>
  <c r="C184" i="8"/>
  <c r="G183" i="8"/>
  <c r="F183" i="8"/>
  <c r="E183" i="8"/>
  <c r="D183" i="8"/>
  <c r="C183" i="8"/>
  <c r="G182" i="8"/>
  <c r="F182" i="8"/>
  <c r="E182" i="8"/>
  <c r="D182" i="8"/>
  <c r="H182" i="8" s="1"/>
  <c r="C182" i="8"/>
  <c r="G181" i="8"/>
  <c r="F181" i="8"/>
  <c r="E181" i="8"/>
  <c r="D181" i="8"/>
  <c r="C181" i="8"/>
  <c r="G180" i="8"/>
  <c r="F180" i="8"/>
  <c r="E180" i="8"/>
  <c r="D180" i="8"/>
  <c r="H180" i="8" s="1"/>
  <c r="C180" i="8"/>
  <c r="G179" i="8"/>
  <c r="F179" i="8"/>
  <c r="E179" i="8"/>
  <c r="D179" i="8"/>
  <c r="C179" i="8"/>
  <c r="G178" i="8"/>
  <c r="F178" i="8"/>
  <c r="E178" i="8"/>
  <c r="D178" i="8"/>
  <c r="H178" i="8" s="1"/>
  <c r="C178" i="8"/>
  <c r="G177" i="8"/>
  <c r="F177" i="8"/>
  <c r="E177" i="8"/>
  <c r="D177" i="8"/>
  <c r="C177" i="8"/>
  <c r="G176" i="8"/>
  <c r="F176" i="8"/>
  <c r="E176" i="8"/>
  <c r="D176" i="8"/>
  <c r="H176" i="8" s="1"/>
  <c r="C176" i="8"/>
  <c r="G175" i="8"/>
  <c r="F175" i="8"/>
  <c r="E175" i="8"/>
  <c r="D175" i="8"/>
  <c r="C175" i="8"/>
  <c r="G174" i="8"/>
  <c r="F174" i="8"/>
  <c r="E174" i="8"/>
  <c r="D174" i="8"/>
  <c r="H174" i="8" s="1"/>
  <c r="C174" i="8"/>
  <c r="G173" i="8"/>
  <c r="F173" i="8"/>
  <c r="E173" i="8"/>
  <c r="D173" i="8"/>
  <c r="C173" i="8"/>
  <c r="G172" i="8"/>
  <c r="F172" i="8"/>
  <c r="E172" i="8"/>
  <c r="D172" i="8"/>
  <c r="H172" i="8" s="1"/>
  <c r="C172" i="8"/>
  <c r="G171" i="8"/>
  <c r="F171" i="8"/>
  <c r="E171" i="8"/>
  <c r="D171" i="8"/>
  <c r="C171" i="8"/>
  <c r="G170" i="8"/>
  <c r="F170" i="8"/>
  <c r="E170" i="8"/>
  <c r="D170" i="8"/>
  <c r="H170" i="8" s="1"/>
  <c r="C170" i="8"/>
  <c r="G169" i="8"/>
  <c r="F169" i="8"/>
  <c r="E169" i="8"/>
  <c r="D169" i="8"/>
  <c r="C169" i="8"/>
  <c r="G168" i="8"/>
  <c r="F168" i="8"/>
  <c r="E168" i="8"/>
  <c r="D168" i="8"/>
  <c r="H168" i="8" s="1"/>
  <c r="C168" i="8"/>
  <c r="G167" i="8"/>
  <c r="F167" i="8"/>
  <c r="E167" i="8"/>
  <c r="D167" i="8"/>
  <c r="C167" i="8"/>
  <c r="G166" i="8"/>
  <c r="F166" i="8"/>
  <c r="E166" i="8"/>
  <c r="D166" i="8"/>
  <c r="H166" i="8" s="1"/>
  <c r="C166" i="8"/>
  <c r="G165" i="8"/>
  <c r="F165" i="8"/>
  <c r="E165" i="8"/>
  <c r="D165" i="8"/>
  <c r="C165" i="8"/>
  <c r="G164" i="8"/>
  <c r="F164" i="8"/>
  <c r="E164" i="8"/>
  <c r="D164" i="8"/>
  <c r="H164" i="8" s="1"/>
  <c r="C164" i="8"/>
  <c r="G163" i="8"/>
  <c r="F163" i="8"/>
  <c r="E163" i="8"/>
  <c r="D163" i="8"/>
  <c r="C163" i="8"/>
  <c r="G162" i="8"/>
  <c r="F162" i="8"/>
  <c r="E162" i="8"/>
  <c r="D162" i="8"/>
  <c r="H162" i="8" s="1"/>
  <c r="C162" i="8"/>
  <c r="G161" i="8"/>
  <c r="F161" i="8"/>
  <c r="E161" i="8"/>
  <c r="D161" i="8"/>
  <c r="C161" i="8"/>
  <c r="G160" i="8"/>
  <c r="F160" i="8"/>
  <c r="E160" i="8"/>
  <c r="D160" i="8"/>
  <c r="H160" i="8" s="1"/>
  <c r="C160" i="8"/>
  <c r="G159" i="8"/>
  <c r="F159" i="8"/>
  <c r="E159" i="8"/>
  <c r="D159" i="8"/>
  <c r="C159" i="8"/>
  <c r="G158" i="8"/>
  <c r="F158" i="8"/>
  <c r="E158" i="8"/>
  <c r="D158" i="8"/>
  <c r="H158" i="8" s="1"/>
  <c r="C158" i="8"/>
  <c r="G157" i="8"/>
  <c r="F157" i="8"/>
  <c r="E157" i="8"/>
  <c r="D157" i="8"/>
  <c r="C157" i="8"/>
  <c r="G156" i="8"/>
  <c r="F156" i="8"/>
  <c r="E156" i="8"/>
  <c r="D156" i="8"/>
  <c r="H156" i="8" s="1"/>
  <c r="C156" i="8"/>
  <c r="G155" i="8"/>
  <c r="F155" i="8"/>
  <c r="E155" i="8"/>
  <c r="D155" i="8"/>
  <c r="C155" i="8"/>
  <c r="G154" i="8"/>
  <c r="F154" i="8"/>
  <c r="E154" i="8"/>
  <c r="D154" i="8"/>
  <c r="H154" i="8" s="1"/>
  <c r="C154" i="8"/>
  <c r="G153" i="8"/>
  <c r="F153" i="8"/>
  <c r="E153" i="8"/>
  <c r="D153" i="8"/>
  <c r="C153" i="8"/>
  <c r="G152" i="8"/>
  <c r="F152" i="8"/>
  <c r="E152" i="8"/>
  <c r="D152" i="8"/>
  <c r="H152" i="8" s="1"/>
  <c r="C152" i="8"/>
  <c r="G151" i="8"/>
  <c r="F151" i="8"/>
  <c r="E151" i="8"/>
  <c r="D151" i="8"/>
  <c r="C151" i="8"/>
  <c r="G150" i="8"/>
  <c r="F150" i="8"/>
  <c r="E150" i="8"/>
  <c r="D150" i="8"/>
  <c r="H150" i="8" s="1"/>
  <c r="C150" i="8"/>
  <c r="G149" i="8"/>
  <c r="F149" i="8"/>
  <c r="E149" i="8"/>
  <c r="D149" i="8"/>
  <c r="C149" i="8"/>
  <c r="G148" i="8"/>
  <c r="F148" i="8"/>
  <c r="E148" i="8"/>
  <c r="D148" i="8"/>
  <c r="H148" i="8" s="1"/>
  <c r="C148" i="8"/>
  <c r="G147" i="8"/>
  <c r="F147" i="8"/>
  <c r="E147" i="8"/>
  <c r="D147" i="8"/>
  <c r="C147" i="8"/>
  <c r="G146" i="8"/>
  <c r="F146" i="8"/>
  <c r="E146" i="8"/>
  <c r="D146" i="8"/>
  <c r="H146" i="8" s="1"/>
  <c r="C146" i="8"/>
  <c r="G145" i="8"/>
  <c r="F145" i="8"/>
  <c r="E145" i="8"/>
  <c r="D145" i="8"/>
  <c r="C145" i="8"/>
  <c r="G144" i="8"/>
  <c r="F144" i="8"/>
  <c r="E144" i="8"/>
  <c r="D144" i="8"/>
  <c r="H144" i="8" s="1"/>
  <c r="C144" i="8"/>
  <c r="G143" i="8"/>
  <c r="F143" i="8"/>
  <c r="E143" i="8"/>
  <c r="D143" i="8"/>
  <c r="C143" i="8"/>
  <c r="G142" i="8"/>
  <c r="F142" i="8"/>
  <c r="E142" i="8"/>
  <c r="D142" i="8"/>
  <c r="H142" i="8" s="1"/>
  <c r="C142" i="8"/>
  <c r="G141" i="8"/>
  <c r="F141" i="8"/>
  <c r="E141" i="8"/>
  <c r="D141" i="8"/>
  <c r="C141" i="8"/>
  <c r="G140" i="8"/>
  <c r="F140" i="8"/>
  <c r="E140" i="8"/>
  <c r="D140" i="8"/>
  <c r="H140" i="8" s="1"/>
  <c r="C140" i="8"/>
  <c r="G139" i="8"/>
  <c r="F139" i="8"/>
  <c r="E139" i="8"/>
  <c r="D139" i="8"/>
  <c r="C139" i="8"/>
  <c r="G138" i="8"/>
  <c r="F138" i="8"/>
  <c r="E138" i="8"/>
  <c r="D138" i="8"/>
  <c r="H138" i="8" s="1"/>
  <c r="C138" i="8"/>
  <c r="G137" i="8"/>
  <c r="F137" i="8"/>
  <c r="E137" i="8"/>
  <c r="D137" i="8"/>
  <c r="C137" i="8"/>
  <c r="G136" i="8"/>
  <c r="F136" i="8"/>
  <c r="E136" i="8"/>
  <c r="D136" i="8"/>
  <c r="H136" i="8" s="1"/>
  <c r="C136" i="8"/>
  <c r="G135" i="8"/>
  <c r="F135" i="8"/>
  <c r="E135" i="8"/>
  <c r="D135" i="8"/>
  <c r="C135" i="8"/>
  <c r="G134" i="8"/>
  <c r="F134" i="8"/>
  <c r="E134" i="8"/>
  <c r="D134" i="8"/>
  <c r="H134" i="8" s="1"/>
  <c r="C134" i="8"/>
  <c r="G133" i="8"/>
  <c r="F133" i="8"/>
  <c r="E133" i="8"/>
  <c r="D133" i="8"/>
  <c r="C133" i="8"/>
  <c r="G132" i="8"/>
  <c r="F132" i="8"/>
  <c r="E132" i="8"/>
  <c r="D132" i="8"/>
  <c r="H132" i="8" s="1"/>
  <c r="C132" i="8"/>
  <c r="G131" i="8"/>
  <c r="F131" i="8"/>
  <c r="E131" i="8"/>
  <c r="D131" i="8"/>
  <c r="C131" i="8"/>
  <c r="G130" i="8"/>
  <c r="F130" i="8"/>
  <c r="E130" i="8"/>
  <c r="D130" i="8"/>
  <c r="H130" i="8" s="1"/>
  <c r="C130" i="8"/>
  <c r="G129" i="8"/>
  <c r="F129" i="8"/>
  <c r="E129" i="8"/>
  <c r="D129" i="8"/>
  <c r="C129" i="8"/>
  <c r="G128" i="8"/>
  <c r="F128" i="8"/>
  <c r="E128" i="8"/>
  <c r="D128" i="8"/>
  <c r="H128" i="8" s="1"/>
  <c r="C128" i="8"/>
  <c r="G127" i="8"/>
  <c r="F127" i="8"/>
  <c r="E127" i="8"/>
  <c r="D127" i="8"/>
  <c r="C127" i="8"/>
  <c r="G126" i="8"/>
  <c r="F126" i="8"/>
  <c r="E126" i="8"/>
  <c r="D126" i="8"/>
  <c r="H126" i="8" s="1"/>
  <c r="C126" i="8"/>
  <c r="G125" i="8"/>
  <c r="F125" i="8"/>
  <c r="E125" i="8"/>
  <c r="D125" i="8"/>
  <c r="C125" i="8"/>
  <c r="G124" i="8"/>
  <c r="F124" i="8"/>
  <c r="E124" i="8"/>
  <c r="D124" i="8"/>
  <c r="H124" i="8" s="1"/>
  <c r="C124" i="8"/>
  <c r="G123" i="8"/>
  <c r="F123" i="8"/>
  <c r="E123" i="8"/>
  <c r="D123" i="8"/>
  <c r="C123" i="8"/>
  <c r="G122" i="8"/>
  <c r="F122" i="8"/>
  <c r="E122" i="8"/>
  <c r="D122" i="8"/>
  <c r="H122" i="8" s="1"/>
  <c r="C122" i="8"/>
  <c r="G121" i="8"/>
  <c r="F121" i="8"/>
  <c r="E121" i="8"/>
  <c r="D121" i="8"/>
  <c r="C121" i="8"/>
  <c r="G120" i="8"/>
  <c r="F120" i="8"/>
  <c r="E120" i="8"/>
  <c r="D120" i="8"/>
  <c r="H120" i="8" s="1"/>
  <c r="C120" i="8"/>
  <c r="G119" i="8"/>
  <c r="F119" i="8"/>
  <c r="E119" i="8"/>
  <c r="D119" i="8"/>
  <c r="C119" i="8"/>
  <c r="G118" i="8"/>
  <c r="F118" i="8"/>
  <c r="E118" i="8"/>
  <c r="D118" i="8"/>
  <c r="H118" i="8" s="1"/>
  <c r="C118" i="8"/>
  <c r="G117" i="8"/>
  <c r="F117" i="8"/>
  <c r="E117" i="8"/>
  <c r="D117" i="8"/>
  <c r="C117" i="8"/>
  <c r="G116" i="8"/>
  <c r="F116" i="8"/>
  <c r="E116" i="8"/>
  <c r="D116" i="8"/>
  <c r="H116" i="8" s="1"/>
  <c r="C116" i="8"/>
  <c r="G115" i="8"/>
  <c r="F115" i="8"/>
  <c r="E115" i="8"/>
  <c r="D115" i="8"/>
  <c r="C115" i="8"/>
  <c r="G114" i="8"/>
  <c r="F114" i="8"/>
  <c r="E114" i="8"/>
  <c r="D114" i="8"/>
  <c r="H114" i="8" s="1"/>
  <c r="C114" i="8"/>
  <c r="G113" i="8"/>
  <c r="F113" i="8"/>
  <c r="E113" i="8"/>
  <c r="D113" i="8"/>
  <c r="C113" i="8"/>
  <c r="G112" i="8"/>
  <c r="F112" i="8"/>
  <c r="E112" i="8"/>
  <c r="D112" i="8"/>
  <c r="H112" i="8" s="1"/>
  <c r="C112" i="8"/>
  <c r="G111" i="8"/>
  <c r="F111" i="8"/>
  <c r="E111" i="8"/>
  <c r="D111" i="8"/>
  <c r="C111" i="8"/>
  <c r="G110" i="8"/>
  <c r="F110" i="8"/>
  <c r="E110" i="8"/>
  <c r="D110" i="8"/>
  <c r="H110" i="8" s="1"/>
  <c r="C110" i="8"/>
  <c r="G109" i="8"/>
  <c r="F109" i="8"/>
  <c r="E109" i="8"/>
  <c r="D109" i="8"/>
  <c r="C109" i="8"/>
  <c r="G108" i="8"/>
  <c r="F108" i="8"/>
  <c r="E108" i="8"/>
  <c r="D108" i="8"/>
  <c r="H108" i="8" s="1"/>
  <c r="C108" i="8"/>
  <c r="G107" i="8"/>
  <c r="F107" i="8"/>
  <c r="E107" i="8"/>
  <c r="D107" i="8"/>
  <c r="C107" i="8"/>
  <c r="G106" i="8"/>
  <c r="F106" i="8"/>
  <c r="E106" i="8"/>
  <c r="D106" i="8"/>
  <c r="H106" i="8" s="1"/>
  <c r="C106" i="8"/>
  <c r="G105" i="8"/>
  <c r="F105" i="8"/>
  <c r="E105" i="8"/>
  <c r="D105" i="8"/>
  <c r="C105" i="8"/>
  <c r="G104" i="8"/>
  <c r="F104" i="8"/>
  <c r="E104" i="8"/>
  <c r="D104" i="8"/>
  <c r="H104" i="8" s="1"/>
  <c r="C104" i="8"/>
  <c r="G103" i="8"/>
  <c r="F103" i="8"/>
  <c r="E103" i="8"/>
  <c r="D103" i="8"/>
  <c r="C103" i="8"/>
  <c r="G102" i="8"/>
  <c r="F102" i="8"/>
  <c r="E102" i="8"/>
  <c r="D102" i="8"/>
  <c r="H102" i="8" s="1"/>
  <c r="C102" i="8"/>
  <c r="G101" i="8"/>
  <c r="F101" i="8"/>
  <c r="E101" i="8"/>
  <c r="D101" i="8"/>
  <c r="C101" i="8"/>
  <c r="G100" i="8"/>
  <c r="F100" i="8"/>
  <c r="E100" i="8"/>
  <c r="D100" i="8"/>
  <c r="H100" i="8" s="1"/>
  <c r="C100" i="8"/>
  <c r="G99" i="8"/>
  <c r="F99" i="8"/>
  <c r="E99" i="8"/>
  <c r="D99" i="8"/>
  <c r="C99" i="8"/>
  <c r="G98" i="8"/>
  <c r="F98" i="8"/>
  <c r="E98" i="8"/>
  <c r="D98" i="8"/>
  <c r="H98" i="8" s="1"/>
  <c r="C98" i="8"/>
  <c r="G97" i="8"/>
  <c r="F97" i="8"/>
  <c r="E97" i="8"/>
  <c r="D97" i="8"/>
  <c r="C97" i="8"/>
  <c r="G96" i="8"/>
  <c r="F96" i="8"/>
  <c r="E96" i="8"/>
  <c r="D96" i="8"/>
  <c r="H96" i="8" s="1"/>
  <c r="C96" i="8"/>
  <c r="G95" i="8"/>
  <c r="F95" i="8"/>
  <c r="E95" i="8"/>
  <c r="D95" i="8"/>
  <c r="C95" i="8"/>
  <c r="G94" i="8"/>
  <c r="F94" i="8"/>
  <c r="E94" i="8"/>
  <c r="D94" i="8"/>
  <c r="H94" i="8" s="1"/>
  <c r="C94" i="8"/>
  <c r="G93" i="8"/>
  <c r="F93" i="8"/>
  <c r="E93" i="8"/>
  <c r="D93" i="8"/>
  <c r="C93" i="8"/>
  <c r="G92" i="8"/>
  <c r="F92" i="8"/>
  <c r="E92" i="8"/>
  <c r="D92" i="8"/>
  <c r="H92" i="8" s="1"/>
  <c r="C92" i="8"/>
  <c r="G91" i="8"/>
  <c r="F91" i="8"/>
  <c r="E91" i="8"/>
  <c r="D91" i="8"/>
  <c r="C91" i="8"/>
  <c r="G90" i="8"/>
  <c r="F90" i="8"/>
  <c r="E90" i="8"/>
  <c r="D90" i="8"/>
  <c r="H90" i="8" s="1"/>
  <c r="C90" i="8"/>
  <c r="G89" i="8"/>
  <c r="F89" i="8"/>
  <c r="E89" i="8"/>
  <c r="D89" i="8"/>
  <c r="C89" i="8"/>
  <c r="G88" i="8"/>
  <c r="F88" i="8"/>
  <c r="E88" i="8"/>
  <c r="D88" i="8"/>
  <c r="H88" i="8" s="1"/>
  <c r="C88" i="8"/>
  <c r="G87" i="8"/>
  <c r="F87" i="8"/>
  <c r="E87" i="8"/>
  <c r="D87" i="8"/>
  <c r="C87" i="8"/>
  <c r="G86" i="8"/>
  <c r="F86" i="8"/>
  <c r="E86" i="8"/>
  <c r="D86" i="8"/>
  <c r="H86" i="8" s="1"/>
  <c r="C86" i="8"/>
  <c r="G85" i="8"/>
  <c r="F85" i="8"/>
  <c r="E85" i="8"/>
  <c r="D85" i="8"/>
  <c r="C85" i="8"/>
  <c r="G84" i="8"/>
  <c r="F84" i="8"/>
  <c r="E84" i="8"/>
  <c r="D84" i="8"/>
  <c r="H84" i="8" s="1"/>
  <c r="C84" i="8"/>
  <c r="G83" i="8"/>
  <c r="F83" i="8"/>
  <c r="E83" i="8"/>
  <c r="D83" i="8"/>
  <c r="C83" i="8"/>
  <c r="G82" i="8"/>
  <c r="F82" i="8"/>
  <c r="E82" i="8"/>
  <c r="D82" i="8"/>
  <c r="H82" i="8" s="1"/>
  <c r="C82" i="8"/>
  <c r="G81" i="8"/>
  <c r="F81" i="8"/>
  <c r="E81" i="8"/>
  <c r="D81" i="8"/>
  <c r="C81" i="8"/>
  <c r="G80" i="8"/>
  <c r="F80" i="8"/>
  <c r="E80" i="8"/>
  <c r="D80" i="8"/>
  <c r="H80" i="8" s="1"/>
  <c r="C80" i="8"/>
  <c r="G79" i="8"/>
  <c r="F79" i="8"/>
  <c r="E79" i="8"/>
  <c r="D79" i="8"/>
  <c r="C79" i="8"/>
  <c r="G78" i="8"/>
  <c r="F78" i="8"/>
  <c r="E78" i="8"/>
  <c r="D78" i="8"/>
  <c r="H78" i="8" s="1"/>
  <c r="C78" i="8"/>
  <c r="G77" i="8"/>
  <c r="F77" i="8"/>
  <c r="E77" i="8"/>
  <c r="D77" i="8"/>
  <c r="C77" i="8"/>
  <c r="G76" i="8"/>
  <c r="F76" i="8"/>
  <c r="E76" i="8"/>
  <c r="D76" i="8"/>
  <c r="H76" i="8" s="1"/>
  <c r="C76" i="8"/>
  <c r="G75" i="8"/>
  <c r="F75" i="8"/>
  <c r="E75" i="8"/>
  <c r="D75" i="8"/>
  <c r="C75" i="8"/>
  <c r="G74" i="8"/>
  <c r="F74" i="8"/>
  <c r="E74" i="8"/>
  <c r="D74" i="8"/>
  <c r="H74" i="8" s="1"/>
  <c r="C74" i="8"/>
  <c r="G73" i="8"/>
  <c r="F73" i="8"/>
  <c r="E73" i="8"/>
  <c r="D73" i="8"/>
  <c r="C73" i="8"/>
  <c r="G72" i="8"/>
  <c r="F72" i="8"/>
  <c r="E72" i="8"/>
  <c r="D72" i="8"/>
  <c r="H72" i="8" s="1"/>
  <c r="C72" i="8"/>
  <c r="G71" i="8"/>
  <c r="F71" i="8"/>
  <c r="E71" i="8"/>
  <c r="D71" i="8"/>
  <c r="C71" i="8"/>
  <c r="G70" i="8"/>
  <c r="F70" i="8"/>
  <c r="E70" i="8"/>
  <c r="D70" i="8"/>
  <c r="H70" i="8" s="1"/>
  <c r="C70" i="8"/>
  <c r="G69" i="8"/>
  <c r="F69" i="8"/>
  <c r="E69" i="8"/>
  <c r="D69" i="8"/>
  <c r="C69" i="8"/>
  <c r="G68" i="8"/>
  <c r="F68" i="8"/>
  <c r="E68" i="8"/>
  <c r="D68" i="8"/>
  <c r="H68" i="8" s="1"/>
  <c r="C68" i="8"/>
  <c r="G67" i="8"/>
  <c r="F67" i="8"/>
  <c r="E67" i="8"/>
  <c r="D67" i="8"/>
  <c r="C67" i="8"/>
  <c r="G66" i="8"/>
  <c r="F66" i="8"/>
  <c r="E66" i="8"/>
  <c r="D66" i="8"/>
  <c r="H66" i="8" s="1"/>
  <c r="C66" i="8"/>
  <c r="G65" i="8"/>
  <c r="F65" i="8"/>
  <c r="E65" i="8"/>
  <c r="D65" i="8"/>
  <c r="C65" i="8"/>
  <c r="G64" i="8"/>
  <c r="F64" i="8"/>
  <c r="E64" i="8"/>
  <c r="D64" i="8"/>
  <c r="H64" i="8" s="1"/>
  <c r="C64" i="8"/>
  <c r="G63" i="8"/>
  <c r="F63" i="8"/>
  <c r="E63" i="8"/>
  <c r="D63" i="8"/>
  <c r="C63" i="8"/>
  <c r="G62" i="8"/>
  <c r="F62" i="8"/>
  <c r="E62" i="8"/>
  <c r="D62" i="8"/>
  <c r="H62" i="8" s="1"/>
  <c r="C62" i="8"/>
  <c r="G61" i="8"/>
  <c r="F61" i="8"/>
  <c r="E61" i="8"/>
  <c r="D61" i="8"/>
  <c r="C61" i="8"/>
  <c r="G60" i="8"/>
  <c r="F60" i="8"/>
  <c r="E60" i="8"/>
  <c r="D60" i="8"/>
  <c r="H60" i="8" s="1"/>
  <c r="C60" i="8"/>
  <c r="G59" i="8"/>
  <c r="F59" i="8"/>
  <c r="E59" i="8"/>
  <c r="D59" i="8"/>
  <c r="C59" i="8"/>
  <c r="G58" i="8"/>
  <c r="F58" i="8"/>
  <c r="E58" i="8"/>
  <c r="D58" i="8"/>
  <c r="H58" i="8" s="1"/>
  <c r="C58" i="8"/>
  <c r="G57" i="8"/>
  <c r="F57" i="8"/>
  <c r="E57" i="8"/>
  <c r="D57" i="8"/>
  <c r="C57" i="8"/>
  <c r="G56" i="8"/>
  <c r="F56" i="8"/>
  <c r="E56" i="8"/>
  <c r="D56" i="8"/>
  <c r="H56" i="8" s="1"/>
  <c r="C56" i="8"/>
  <c r="G55" i="8"/>
  <c r="F55" i="8"/>
  <c r="E55" i="8"/>
  <c r="D55" i="8"/>
  <c r="C55" i="8"/>
  <c r="G54" i="8"/>
  <c r="F54" i="8"/>
  <c r="E54" i="8"/>
  <c r="D54" i="8"/>
  <c r="H54" i="8" s="1"/>
  <c r="C54" i="8"/>
  <c r="G53" i="8"/>
  <c r="F53" i="8"/>
  <c r="E53" i="8"/>
  <c r="D53" i="8"/>
  <c r="C53" i="8"/>
  <c r="G52" i="8"/>
  <c r="F52" i="8"/>
  <c r="E52" i="8"/>
  <c r="D52" i="8"/>
  <c r="H52" i="8" s="1"/>
  <c r="C52" i="8"/>
  <c r="G51" i="8"/>
  <c r="F51" i="8"/>
  <c r="E51" i="8"/>
  <c r="D51" i="8"/>
  <c r="C51" i="8"/>
  <c r="G50" i="8"/>
  <c r="F50" i="8"/>
  <c r="E50" i="8"/>
  <c r="D50" i="8"/>
  <c r="H50" i="8" s="1"/>
  <c r="C50" i="8"/>
  <c r="G49" i="8"/>
  <c r="F49" i="8"/>
  <c r="E49" i="8"/>
  <c r="D49" i="8"/>
  <c r="C49" i="8"/>
  <c r="G48" i="8"/>
  <c r="F48" i="8"/>
  <c r="E48" i="8"/>
  <c r="D48" i="8"/>
  <c r="H48" i="8" s="1"/>
  <c r="C48" i="8"/>
  <c r="G47" i="8"/>
  <c r="F47" i="8"/>
  <c r="E47" i="8"/>
  <c r="D47" i="8"/>
  <c r="C47" i="8"/>
  <c r="G46" i="8"/>
  <c r="F46" i="8"/>
  <c r="E46" i="8"/>
  <c r="D46" i="8"/>
  <c r="H46" i="8" s="1"/>
  <c r="C46" i="8"/>
  <c r="G45" i="8"/>
  <c r="F45" i="8"/>
  <c r="E45" i="8"/>
  <c r="D45" i="8"/>
  <c r="C45" i="8"/>
  <c r="G44" i="8"/>
  <c r="F44" i="8"/>
  <c r="E44" i="8"/>
  <c r="D44" i="8"/>
  <c r="H44" i="8" s="1"/>
  <c r="C44" i="8"/>
  <c r="G43" i="8"/>
  <c r="F43" i="8"/>
  <c r="E43" i="8"/>
  <c r="D43" i="8"/>
  <c r="C43" i="8"/>
  <c r="G42" i="8"/>
  <c r="F42" i="8"/>
  <c r="E42" i="8"/>
  <c r="D42" i="8"/>
  <c r="H42" i="8" s="1"/>
  <c r="C42" i="8"/>
  <c r="G41" i="8"/>
  <c r="F41" i="8"/>
  <c r="E41" i="8"/>
  <c r="D41" i="8"/>
  <c r="C41" i="8"/>
  <c r="G40" i="8"/>
  <c r="F40" i="8"/>
  <c r="E40" i="8"/>
  <c r="D40" i="8"/>
  <c r="H40" i="8" s="1"/>
  <c r="C40" i="8"/>
  <c r="G39" i="8"/>
  <c r="F39" i="8"/>
  <c r="E39" i="8"/>
  <c r="D39" i="8"/>
  <c r="C39" i="8"/>
  <c r="G38" i="8"/>
  <c r="F38" i="8"/>
  <c r="E38" i="8"/>
  <c r="D38" i="8"/>
  <c r="H38" i="8" s="1"/>
  <c r="C38" i="8"/>
  <c r="G37" i="8"/>
  <c r="F37" i="8"/>
  <c r="E37" i="8"/>
  <c r="D37" i="8"/>
  <c r="C37" i="8"/>
  <c r="G36" i="8"/>
  <c r="F36" i="8"/>
  <c r="E36" i="8"/>
  <c r="D36" i="8"/>
  <c r="H36" i="8" s="1"/>
  <c r="C36" i="8"/>
  <c r="G35" i="8"/>
  <c r="F35" i="8"/>
  <c r="E35" i="8"/>
  <c r="D35" i="8"/>
  <c r="C35" i="8"/>
  <c r="G34" i="8"/>
  <c r="F34" i="8"/>
  <c r="E34" i="8"/>
  <c r="D34" i="8"/>
  <c r="C34" i="8"/>
  <c r="G33" i="8"/>
  <c r="F33" i="8"/>
  <c r="E33" i="8"/>
  <c r="D33" i="8"/>
  <c r="C33" i="8"/>
  <c r="G32" i="8"/>
  <c r="F32" i="8"/>
  <c r="E32" i="8"/>
  <c r="D32" i="8"/>
  <c r="H32" i="8" s="1"/>
  <c r="C32" i="8"/>
  <c r="G31" i="8"/>
  <c r="F31" i="8"/>
  <c r="E31" i="8"/>
  <c r="D31" i="8"/>
  <c r="C31" i="8"/>
  <c r="G30" i="8"/>
  <c r="F30" i="8"/>
  <c r="E30" i="8"/>
  <c r="D30" i="8"/>
  <c r="H30" i="8" s="1"/>
  <c r="C30" i="8"/>
  <c r="G29" i="8"/>
  <c r="F29" i="8"/>
  <c r="E29" i="8"/>
  <c r="D29" i="8"/>
  <c r="C29" i="8"/>
  <c r="G28" i="8"/>
  <c r="F28" i="8"/>
  <c r="E28" i="8"/>
  <c r="D28" i="8"/>
  <c r="H28" i="8" s="1"/>
  <c r="C28" i="8"/>
  <c r="G27" i="8"/>
  <c r="F27" i="8"/>
  <c r="E27" i="8"/>
  <c r="D27" i="8"/>
  <c r="C27" i="8"/>
  <c r="G26" i="8"/>
  <c r="F26" i="8"/>
  <c r="E26" i="8"/>
  <c r="D26" i="8"/>
  <c r="H26" i="8" s="1"/>
  <c r="C26" i="8"/>
  <c r="G25" i="8"/>
  <c r="F25" i="8"/>
  <c r="E25" i="8"/>
  <c r="D25" i="8"/>
  <c r="C25" i="8"/>
  <c r="G24" i="8"/>
  <c r="F24" i="8"/>
  <c r="E24" i="8"/>
  <c r="D24" i="8"/>
  <c r="H24" i="8" s="1"/>
  <c r="C24" i="8"/>
  <c r="G23" i="8"/>
  <c r="F23" i="8"/>
  <c r="E23" i="8"/>
  <c r="D23" i="8"/>
  <c r="C23" i="8"/>
  <c r="G22" i="8"/>
  <c r="F22" i="8"/>
  <c r="E22" i="8"/>
  <c r="D22" i="8"/>
  <c r="H22" i="8" s="1"/>
  <c r="C22" i="8"/>
  <c r="G21" i="8"/>
  <c r="F21" i="8"/>
  <c r="E21" i="8"/>
  <c r="D21" i="8"/>
  <c r="C21" i="8"/>
  <c r="G20" i="8"/>
  <c r="F20" i="8"/>
  <c r="E20" i="8"/>
  <c r="D20" i="8"/>
  <c r="H20" i="8" s="1"/>
  <c r="C20" i="8"/>
  <c r="G19" i="8"/>
  <c r="F19" i="8"/>
  <c r="E19" i="8"/>
  <c r="D19" i="8"/>
  <c r="C19" i="8"/>
  <c r="G18" i="8"/>
  <c r="F18" i="8"/>
  <c r="E18" i="8"/>
  <c r="D18" i="8"/>
  <c r="H18" i="8" s="1"/>
  <c r="C18" i="8"/>
  <c r="G17" i="8"/>
  <c r="F17" i="8"/>
  <c r="E17" i="8"/>
  <c r="D17" i="8"/>
  <c r="C17" i="8"/>
  <c r="G16" i="8"/>
  <c r="F16" i="8"/>
  <c r="E16" i="8"/>
  <c r="D16" i="8"/>
  <c r="H16" i="8" s="1"/>
  <c r="C16" i="8"/>
  <c r="G15" i="8"/>
  <c r="F15" i="8"/>
  <c r="E15" i="8"/>
  <c r="D15" i="8"/>
  <c r="C15" i="8"/>
  <c r="G14" i="8"/>
  <c r="F14" i="8"/>
  <c r="E14" i="8"/>
  <c r="D14" i="8"/>
  <c r="H14" i="8" s="1"/>
  <c r="C14" i="8"/>
  <c r="G13" i="8"/>
  <c r="F13" i="8"/>
  <c r="E13" i="8"/>
  <c r="D13" i="8"/>
  <c r="C13" i="8"/>
  <c r="G12" i="8"/>
  <c r="F12" i="8"/>
  <c r="E12" i="8"/>
  <c r="D12" i="8"/>
  <c r="H12" i="8" s="1"/>
  <c r="C12" i="8"/>
  <c r="G11" i="8"/>
  <c r="F11" i="8"/>
  <c r="E11" i="8"/>
  <c r="D11" i="8"/>
  <c r="C11" i="8"/>
  <c r="G10" i="8"/>
  <c r="F10" i="8"/>
  <c r="E10" i="8"/>
  <c r="D10" i="8"/>
  <c r="H10" i="8" s="1"/>
  <c r="C10" i="8"/>
  <c r="G9" i="8"/>
  <c r="F9" i="8"/>
  <c r="E9" i="8"/>
  <c r="D9" i="8"/>
  <c r="C9" i="8"/>
  <c r="G8" i="8"/>
  <c r="F8" i="8"/>
  <c r="E8" i="8"/>
  <c r="D8" i="8"/>
  <c r="H8" i="8" s="1"/>
  <c r="C8" i="8"/>
  <c r="G7" i="8"/>
  <c r="F7" i="8"/>
  <c r="E7" i="8"/>
  <c r="D7" i="8"/>
  <c r="C7" i="8"/>
  <c r="G6" i="8"/>
  <c r="F6" i="8"/>
  <c r="E6" i="8"/>
  <c r="D6" i="8"/>
  <c r="H6" i="8" s="1"/>
  <c r="C6" i="8"/>
  <c r="G5" i="8"/>
  <c r="F5" i="8"/>
  <c r="E5" i="8"/>
  <c r="D5" i="8"/>
  <c r="C5" i="8"/>
  <c r="G4" i="8"/>
  <c r="F4" i="8"/>
  <c r="E4" i="8"/>
  <c r="D4" i="8"/>
  <c r="H4" i="8" s="1"/>
  <c r="C4" i="8"/>
  <c r="G3" i="8"/>
  <c r="F3" i="8"/>
  <c r="E3" i="8"/>
  <c r="D3" i="8"/>
  <c r="C3" i="8"/>
  <c r="G2" i="8"/>
  <c r="F2" i="8"/>
  <c r="E2" i="8"/>
  <c r="D2" i="8"/>
  <c r="C2" i="8"/>
  <c r="K1" i="8"/>
  <c r="J1" i="8"/>
  <c r="I1" i="8"/>
  <c r="H1" i="8"/>
  <c r="G1" i="8"/>
  <c r="F1" i="8"/>
  <c r="E1" i="8"/>
  <c r="D1" i="8"/>
  <c r="C1" i="8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G2" i="15" l="1"/>
  <c r="I3" i="8"/>
  <c r="J3" i="8"/>
  <c r="I5" i="8"/>
  <c r="J5" i="8"/>
  <c r="I9" i="8"/>
  <c r="J9" i="8"/>
  <c r="I13" i="8"/>
  <c r="J13" i="8"/>
  <c r="I15" i="8"/>
  <c r="J15" i="8"/>
  <c r="I17" i="8"/>
  <c r="J17" i="8"/>
  <c r="I23" i="8"/>
  <c r="J23" i="8"/>
  <c r="I27" i="8"/>
  <c r="J27" i="8"/>
  <c r="I29" i="8"/>
  <c r="J29" i="8"/>
  <c r="I35" i="8"/>
  <c r="J35" i="8"/>
  <c r="J39" i="8"/>
  <c r="I39" i="8"/>
  <c r="J43" i="8"/>
  <c r="I43" i="8"/>
  <c r="I47" i="8"/>
  <c r="J47" i="8"/>
  <c r="I51" i="8"/>
  <c r="J51" i="8"/>
  <c r="I55" i="8"/>
  <c r="J55" i="8"/>
  <c r="I59" i="8"/>
  <c r="J59" i="8"/>
  <c r="I63" i="8"/>
  <c r="J63" i="8"/>
  <c r="I67" i="8"/>
  <c r="J67" i="8"/>
  <c r="I71" i="8"/>
  <c r="J71" i="8"/>
  <c r="I75" i="8"/>
  <c r="J75" i="8"/>
  <c r="I79" i="8"/>
  <c r="J79" i="8"/>
  <c r="I83" i="8"/>
  <c r="J83" i="8"/>
  <c r="J87" i="8"/>
  <c r="I87" i="8"/>
  <c r="J91" i="8"/>
  <c r="I91" i="8"/>
  <c r="J95" i="8"/>
  <c r="I95" i="8"/>
  <c r="J99" i="8"/>
  <c r="I99" i="8"/>
  <c r="J103" i="8"/>
  <c r="I103" i="8"/>
  <c r="J107" i="8"/>
  <c r="I107" i="8"/>
  <c r="J111" i="8"/>
  <c r="I111" i="8"/>
  <c r="J115" i="8"/>
  <c r="I115" i="8"/>
  <c r="J119" i="8"/>
  <c r="I119" i="8"/>
  <c r="J123" i="8"/>
  <c r="I123" i="8"/>
  <c r="J127" i="8"/>
  <c r="I127" i="8"/>
  <c r="J131" i="8"/>
  <c r="I131" i="8"/>
  <c r="J135" i="8"/>
  <c r="I135" i="8"/>
  <c r="J139" i="8"/>
  <c r="I139" i="8"/>
  <c r="J143" i="8"/>
  <c r="I143" i="8"/>
  <c r="J147" i="8"/>
  <c r="I147" i="8"/>
  <c r="J151" i="8"/>
  <c r="I151" i="8"/>
  <c r="J155" i="8"/>
  <c r="I155" i="8"/>
  <c r="J159" i="8"/>
  <c r="I159" i="8"/>
  <c r="J163" i="8"/>
  <c r="I163" i="8"/>
  <c r="J167" i="8"/>
  <c r="I167" i="8"/>
  <c r="J171" i="8"/>
  <c r="I171" i="8"/>
  <c r="J175" i="8"/>
  <c r="I175" i="8"/>
  <c r="J179" i="8"/>
  <c r="I179" i="8"/>
  <c r="J183" i="8"/>
  <c r="I183" i="8"/>
  <c r="J187" i="8"/>
  <c r="I187" i="8"/>
  <c r="J191" i="8"/>
  <c r="I191" i="8"/>
  <c r="J195" i="8"/>
  <c r="I195" i="8"/>
  <c r="J199" i="8"/>
  <c r="I199" i="8"/>
  <c r="J203" i="8"/>
  <c r="I203" i="8"/>
  <c r="I207" i="8"/>
  <c r="J207" i="8"/>
  <c r="I211" i="8"/>
  <c r="J211" i="8"/>
  <c r="I215" i="8"/>
  <c r="J215" i="8"/>
  <c r="I219" i="8"/>
  <c r="J219" i="8"/>
  <c r="I223" i="8"/>
  <c r="J223" i="8"/>
  <c r="I227" i="8"/>
  <c r="J227" i="8"/>
  <c r="I231" i="8"/>
  <c r="J231" i="8"/>
  <c r="I235" i="8"/>
  <c r="J235" i="8"/>
  <c r="I239" i="8"/>
  <c r="J239" i="8"/>
  <c r="I245" i="8"/>
  <c r="J245" i="8"/>
  <c r="I247" i="8"/>
  <c r="J247" i="8"/>
  <c r="I253" i="8"/>
  <c r="J253" i="8"/>
  <c r="I257" i="8"/>
  <c r="J257" i="8"/>
  <c r="I261" i="8"/>
  <c r="J261" i="8"/>
  <c r="I265" i="8"/>
  <c r="J265" i="8"/>
  <c r="I269" i="8"/>
  <c r="J269" i="8"/>
  <c r="I273" i="8"/>
  <c r="J273" i="8"/>
  <c r="I277" i="8"/>
  <c r="J277" i="8"/>
  <c r="I279" i="8"/>
  <c r="J279" i="8"/>
  <c r="I281" i="8"/>
  <c r="J281" i="8"/>
  <c r="I283" i="8"/>
  <c r="J283" i="8"/>
  <c r="I285" i="8"/>
  <c r="J285" i="8"/>
  <c r="I287" i="8"/>
  <c r="J287" i="8"/>
  <c r="I289" i="8"/>
  <c r="J289" i="8"/>
  <c r="I291" i="8"/>
  <c r="J291" i="8"/>
  <c r="I293" i="8"/>
  <c r="J293" i="8"/>
  <c r="I295" i="8"/>
  <c r="J295" i="8"/>
  <c r="I297" i="8"/>
  <c r="J297" i="8"/>
  <c r="I299" i="8"/>
  <c r="J299" i="8"/>
  <c r="I301" i="8"/>
  <c r="J301" i="8"/>
  <c r="I303" i="8"/>
  <c r="J303" i="8"/>
  <c r="I305" i="8"/>
  <c r="J305" i="8"/>
  <c r="I307" i="8"/>
  <c r="J307" i="8"/>
  <c r="I309" i="8"/>
  <c r="J309" i="8"/>
  <c r="I311" i="8"/>
  <c r="J311" i="8"/>
  <c r="I313" i="8"/>
  <c r="J313" i="8"/>
  <c r="I315" i="8"/>
  <c r="J315" i="8"/>
  <c r="I317" i="8"/>
  <c r="J317" i="8"/>
  <c r="I319" i="8"/>
  <c r="J319" i="8"/>
  <c r="I321" i="8"/>
  <c r="J321" i="8"/>
  <c r="I323" i="8"/>
  <c r="J323" i="8"/>
  <c r="I325" i="8"/>
  <c r="J325" i="8"/>
  <c r="I327" i="8"/>
  <c r="J327" i="8"/>
  <c r="I329" i="8"/>
  <c r="J329" i="8"/>
  <c r="I331" i="8"/>
  <c r="J331" i="8"/>
  <c r="I333" i="8"/>
  <c r="J333" i="8"/>
  <c r="I335" i="8"/>
  <c r="J335" i="8"/>
  <c r="I337" i="8"/>
  <c r="J337" i="8"/>
  <c r="I339" i="8"/>
  <c r="J339" i="8"/>
  <c r="I341" i="8"/>
  <c r="J341" i="8"/>
  <c r="I343" i="8"/>
  <c r="J343" i="8"/>
  <c r="I345" i="8"/>
  <c r="J345" i="8"/>
  <c r="I347" i="8"/>
  <c r="J347" i="8"/>
  <c r="I349" i="8"/>
  <c r="J349" i="8"/>
  <c r="I351" i="8"/>
  <c r="J351" i="8"/>
  <c r="I353" i="8"/>
  <c r="J353" i="8"/>
  <c r="I355" i="8"/>
  <c r="J355" i="8"/>
  <c r="J359" i="8"/>
  <c r="I359" i="8"/>
  <c r="J363" i="8"/>
  <c r="I363" i="8"/>
  <c r="I367" i="8"/>
  <c r="J367" i="8"/>
  <c r="I371" i="8"/>
  <c r="J371" i="8"/>
  <c r="I375" i="8"/>
  <c r="J375" i="8"/>
  <c r="I379" i="8"/>
  <c r="J379" i="8"/>
  <c r="I383" i="8"/>
  <c r="J383" i="8"/>
  <c r="I387" i="8"/>
  <c r="J387" i="8"/>
  <c r="I393" i="8"/>
  <c r="J393" i="8"/>
  <c r="I397" i="8"/>
  <c r="J397" i="8"/>
  <c r="I399" i="8"/>
  <c r="J399" i="8"/>
  <c r="I403" i="8"/>
  <c r="J403" i="8"/>
  <c r="H408" i="8"/>
  <c r="I409" i="8"/>
  <c r="J409" i="8"/>
  <c r="I411" i="8"/>
  <c r="J411" i="8"/>
  <c r="I415" i="8"/>
  <c r="J415" i="8"/>
  <c r="I421" i="8"/>
  <c r="J421" i="8"/>
  <c r="I425" i="8"/>
  <c r="J425" i="8"/>
  <c r="I429" i="8"/>
  <c r="J429" i="8"/>
  <c r="J433" i="8"/>
  <c r="I433" i="8"/>
  <c r="J437" i="8"/>
  <c r="I437" i="8"/>
  <c r="J441" i="8"/>
  <c r="I441" i="8"/>
  <c r="J445" i="8"/>
  <c r="I445" i="8"/>
  <c r="J451" i="8"/>
  <c r="I451" i="8"/>
  <c r="J453" i="8"/>
  <c r="I453" i="8"/>
  <c r="J459" i="8"/>
  <c r="I459" i="8"/>
  <c r="J461" i="8"/>
  <c r="I461" i="8"/>
  <c r="J467" i="8"/>
  <c r="I467" i="8"/>
  <c r="J471" i="8"/>
  <c r="I471" i="8"/>
  <c r="J473" i="8"/>
  <c r="I473" i="8"/>
  <c r="J479" i="8"/>
  <c r="I479" i="8"/>
  <c r="J483" i="8"/>
  <c r="I483" i="8"/>
  <c r="J487" i="8"/>
  <c r="I487" i="8"/>
  <c r="J491" i="8"/>
  <c r="I491" i="8"/>
  <c r="J495" i="8"/>
  <c r="I495" i="8"/>
  <c r="J499" i="8"/>
  <c r="I499" i="8"/>
  <c r="J503" i="8"/>
  <c r="I503" i="8"/>
  <c r="J507" i="8"/>
  <c r="I507" i="8"/>
  <c r="J511" i="8"/>
  <c r="I511" i="8"/>
  <c r="J515" i="8"/>
  <c r="I515" i="8"/>
  <c r="J519" i="8"/>
  <c r="I519" i="8"/>
  <c r="J523" i="8"/>
  <c r="I523" i="8"/>
  <c r="J527" i="8"/>
  <c r="I527" i="8"/>
  <c r="J531" i="8"/>
  <c r="I531" i="8"/>
  <c r="J535" i="8"/>
  <c r="I535" i="8"/>
  <c r="J539" i="8"/>
  <c r="I539" i="8"/>
  <c r="J543" i="8"/>
  <c r="I543" i="8"/>
  <c r="J547" i="8"/>
  <c r="I547" i="8"/>
  <c r="J553" i="8"/>
  <c r="I553" i="8"/>
  <c r="J557" i="8"/>
  <c r="I557" i="8"/>
  <c r="J561" i="8"/>
  <c r="I561" i="8"/>
  <c r="J565" i="8"/>
  <c r="I565" i="8"/>
  <c r="J569" i="8"/>
  <c r="I569" i="8"/>
  <c r="I573" i="8"/>
  <c r="J573" i="8"/>
  <c r="I577" i="8"/>
  <c r="J577" i="8"/>
  <c r="I581" i="8"/>
  <c r="J581" i="8"/>
  <c r="I585" i="8"/>
  <c r="J585" i="8"/>
  <c r="I589" i="8"/>
  <c r="J589" i="8"/>
  <c r="I593" i="8"/>
  <c r="J593" i="8"/>
  <c r="I597" i="8"/>
  <c r="J597" i="8"/>
  <c r="I601" i="8"/>
  <c r="J601" i="8"/>
  <c r="I605" i="8"/>
  <c r="J605" i="8"/>
  <c r="I609" i="8"/>
  <c r="J609" i="8"/>
  <c r="I613" i="8"/>
  <c r="J613" i="8"/>
  <c r="I617" i="8"/>
  <c r="J617" i="8"/>
  <c r="I621" i="8"/>
  <c r="J621" i="8"/>
  <c r="I625" i="8"/>
  <c r="J625" i="8"/>
  <c r="I629" i="8"/>
  <c r="J629" i="8"/>
  <c r="I633" i="8"/>
  <c r="J633" i="8"/>
  <c r="I637" i="8"/>
  <c r="J637" i="8"/>
  <c r="I641" i="8"/>
  <c r="J641" i="8"/>
  <c r="I645" i="8"/>
  <c r="J645" i="8"/>
  <c r="I649" i="8"/>
  <c r="J649" i="8"/>
  <c r="I653" i="8"/>
  <c r="J653" i="8"/>
  <c r="I657" i="8"/>
  <c r="J657" i="8"/>
  <c r="I661" i="8"/>
  <c r="J661" i="8"/>
  <c r="I665" i="8"/>
  <c r="J665" i="8"/>
  <c r="I669" i="8"/>
  <c r="J669" i="8"/>
  <c r="I673" i="8"/>
  <c r="J673" i="8"/>
  <c r="I677" i="8"/>
  <c r="J677" i="8"/>
  <c r="I681" i="8"/>
  <c r="J681" i="8"/>
  <c r="I685" i="8"/>
  <c r="J685" i="8"/>
  <c r="I689" i="8"/>
  <c r="J689" i="8"/>
  <c r="I693" i="8"/>
  <c r="J693" i="8"/>
  <c r="I697" i="8"/>
  <c r="J697" i="8"/>
  <c r="I701" i="8"/>
  <c r="J701" i="8"/>
  <c r="I705" i="8"/>
  <c r="J705" i="8"/>
  <c r="I709" i="8"/>
  <c r="J709" i="8"/>
  <c r="I713" i="8"/>
  <c r="J713" i="8"/>
  <c r="I717" i="8"/>
  <c r="J717" i="8"/>
  <c r="I723" i="8"/>
  <c r="J723" i="8"/>
  <c r="I725" i="8"/>
  <c r="J725" i="8"/>
  <c r="I731" i="8"/>
  <c r="J731" i="8"/>
  <c r="I733" i="8"/>
  <c r="J733" i="8"/>
  <c r="I739" i="8"/>
  <c r="J739" i="8"/>
  <c r="I743" i="8"/>
  <c r="J743" i="8"/>
  <c r="I745" i="8"/>
  <c r="J745" i="8"/>
  <c r="I751" i="8"/>
  <c r="J751" i="8"/>
  <c r="I755" i="8"/>
  <c r="J755" i="8"/>
  <c r="I759" i="8"/>
  <c r="J759" i="8"/>
  <c r="I763" i="8"/>
  <c r="J763" i="8"/>
  <c r="I767" i="8"/>
  <c r="J767" i="8"/>
  <c r="I771" i="8"/>
  <c r="J771" i="8"/>
  <c r="I775" i="8"/>
  <c r="J775" i="8"/>
  <c r="I779" i="8"/>
  <c r="J779" i="8"/>
  <c r="I783" i="8"/>
  <c r="J783" i="8"/>
  <c r="I787" i="8"/>
  <c r="J787" i="8"/>
  <c r="I791" i="8"/>
  <c r="J791" i="8"/>
  <c r="I797" i="8"/>
  <c r="J797" i="8"/>
  <c r="I801" i="8"/>
  <c r="J801" i="8"/>
  <c r="I803" i="8"/>
  <c r="J803" i="8"/>
  <c r="I805" i="8"/>
  <c r="J805" i="8"/>
  <c r="I807" i="8"/>
  <c r="J807" i="8"/>
  <c r="I811" i="8"/>
  <c r="J811" i="8"/>
  <c r="I815" i="8"/>
  <c r="J815" i="8"/>
  <c r="I819" i="8"/>
  <c r="J819" i="8"/>
  <c r="I823" i="8"/>
  <c r="J823" i="8"/>
  <c r="I829" i="8"/>
  <c r="J829" i="8"/>
  <c r="I833" i="8"/>
  <c r="J833" i="8"/>
  <c r="I835" i="8"/>
  <c r="J835" i="8"/>
  <c r="I839" i="8"/>
  <c r="J839" i="8"/>
  <c r="J845" i="8"/>
  <c r="I845" i="8"/>
  <c r="B2" i="8"/>
  <c r="I2" i="8"/>
  <c r="J2" i="8"/>
  <c r="H3" i="8"/>
  <c r="B4" i="8"/>
  <c r="I4" i="8"/>
  <c r="J4" i="8"/>
  <c r="H5" i="8"/>
  <c r="B6" i="8"/>
  <c r="I6" i="8"/>
  <c r="J6" i="8"/>
  <c r="H7" i="8"/>
  <c r="B8" i="8"/>
  <c r="I8" i="8"/>
  <c r="J8" i="8"/>
  <c r="H9" i="8"/>
  <c r="B10" i="8"/>
  <c r="I10" i="8"/>
  <c r="J10" i="8"/>
  <c r="H11" i="8"/>
  <c r="B12" i="8"/>
  <c r="I12" i="8"/>
  <c r="J12" i="8"/>
  <c r="H13" i="8"/>
  <c r="B14" i="8"/>
  <c r="I14" i="8"/>
  <c r="J14" i="8"/>
  <c r="H15" i="8"/>
  <c r="B16" i="8"/>
  <c r="I16" i="8"/>
  <c r="J16" i="8"/>
  <c r="H17" i="8"/>
  <c r="B18" i="8"/>
  <c r="I18" i="8"/>
  <c r="J18" i="8"/>
  <c r="H19" i="8"/>
  <c r="B20" i="8"/>
  <c r="I20" i="8"/>
  <c r="J20" i="8"/>
  <c r="H21" i="8"/>
  <c r="B22" i="8"/>
  <c r="I22" i="8"/>
  <c r="J22" i="8"/>
  <c r="H23" i="8"/>
  <c r="B24" i="8"/>
  <c r="I24" i="8"/>
  <c r="J24" i="8"/>
  <c r="H25" i="8"/>
  <c r="B26" i="8"/>
  <c r="I26" i="8"/>
  <c r="J26" i="8"/>
  <c r="H27" i="8"/>
  <c r="B28" i="8"/>
  <c r="I28" i="8"/>
  <c r="J28" i="8"/>
  <c r="H29" i="8"/>
  <c r="B30" i="8"/>
  <c r="I30" i="8"/>
  <c r="J30" i="8"/>
  <c r="H31" i="8"/>
  <c r="B32" i="8"/>
  <c r="I32" i="8"/>
  <c r="J32" i="8"/>
  <c r="H33" i="8"/>
  <c r="B34" i="8"/>
  <c r="I34" i="8"/>
  <c r="J34" i="8"/>
  <c r="H35" i="8"/>
  <c r="B36" i="8"/>
  <c r="I36" i="8"/>
  <c r="J36" i="8"/>
  <c r="H37" i="8"/>
  <c r="B38" i="8"/>
  <c r="J38" i="8"/>
  <c r="I38" i="8"/>
  <c r="H39" i="8"/>
  <c r="B40" i="8"/>
  <c r="J40" i="8"/>
  <c r="I40" i="8"/>
  <c r="H41" i="8"/>
  <c r="B42" i="8"/>
  <c r="J42" i="8"/>
  <c r="I42" i="8"/>
  <c r="H43" i="8"/>
  <c r="B44" i="8"/>
  <c r="J44" i="8"/>
  <c r="I44" i="8"/>
  <c r="H45" i="8"/>
  <c r="B46" i="8"/>
  <c r="I46" i="8"/>
  <c r="J46" i="8"/>
  <c r="H47" i="8"/>
  <c r="B48" i="8"/>
  <c r="I48" i="8"/>
  <c r="J48" i="8"/>
  <c r="H49" i="8"/>
  <c r="I50" i="8"/>
  <c r="J50" i="8"/>
  <c r="H51" i="8"/>
  <c r="B52" i="8"/>
  <c r="I52" i="8"/>
  <c r="J52" i="8"/>
  <c r="H53" i="8"/>
  <c r="B54" i="8"/>
  <c r="I54" i="8"/>
  <c r="J54" i="8"/>
  <c r="H55" i="8"/>
  <c r="B56" i="8"/>
  <c r="I56" i="8"/>
  <c r="J56" i="8"/>
  <c r="H57" i="8"/>
  <c r="B58" i="8"/>
  <c r="I58" i="8"/>
  <c r="J58" i="8"/>
  <c r="H59" i="8"/>
  <c r="B60" i="8"/>
  <c r="I60" i="8"/>
  <c r="J60" i="8"/>
  <c r="H61" i="8"/>
  <c r="B62" i="8"/>
  <c r="I62" i="8"/>
  <c r="J62" i="8"/>
  <c r="H63" i="8"/>
  <c r="B64" i="8"/>
  <c r="I64" i="8"/>
  <c r="J64" i="8"/>
  <c r="H65" i="8"/>
  <c r="B66" i="8"/>
  <c r="I66" i="8"/>
  <c r="J66" i="8"/>
  <c r="H67" i="8"/>
  <c r="B68" i="8"/>
  <c r="I68" i="8"/>
  <c r="J68" i="8"/>
  <c r="H69" i="8"/>
  <c r="B70" i="8"/>
  <c r="I70" i="8"/>
  <c r="J70" i="8"/>
  <c r="H71" i="8"/>
  <c r="B72" i="8"/>
  <c r="I72" i="8"/>
  <c r="J72" i="8"/>
  <c r="H73" i="8"/>
  <c r="B74" i="8"/>
  <c r="I74" i="8"/>
  <c r="J74" i="8"/>
  <c r="H75" i="8"/>
  <c r="B76" i="8"/>
  <c r="I76" i="8"/>
  <c r="J76" i="8"/>
  <c r="H77" i="8"/>
  <c r="B78" i="8"/>
  <c r="I78" i="8"/>
  <c r="J78" i="8"/>
  <c r="H79" i="8"/>
  <c r="B80" i="8"/>
  <c r="I80" i="8"/>
  <c r="J80" i="8"/>
  <c r="H81" i="8"/>
  <c r="B82" i="8"/>
  <c r="I82" i="8"/>
  <c r="J82" i="8"/>
  <c r="H83" i="8"/>
  <c r="B84" i="8"/>
  <c r="J84" i="8"/>
  <c r="I84" i="8"/>
  <c r="H85" i="8"/>
  <c r="B86" i="8"/>
  <c r="J86" i="8"/>
  <c r="I86" i="8"/>
  <c r="H87" i="8"/>
  <c r="B88" i="8"/>
  <c r="J88" i="8"/>
  <c r="I88" i="8"/>
  <c r="H89" i="8"/>
  <c r="B90" i="8"/>
  <c r="J90" i="8"/>
  <c r="I90" i="8"/>
  <c r="H91" i="8"/>
  <c r="B92" i="8"/>
  <c r="J92" i="8"/>
  <c r="I92" i="8"/>
  <c r="H93" i="8"/>
  <c r="B94" i="8"/>
  <c r="J94" i="8"/>
  <c r="I94" i="8"/>
  <c r="H95" i="8"/>
  <c r="B96" i="8"/>
  <c r="J96" i="8"/>
  <c r="I96" i="8"/>
  <c r="H97" i="8"/>
  <c r="J98" i="8"/>
  <c r="I98" i="8"/>
  <c r="H99" i="8"/>
  <c r="B100" i="8"/>
  <c r="J100" i="8"/>
  <c r="I100" i="8"/>
  <c r="H101" i="8"/>
  <c r="B102" i="8"/>
  <c r="J102" i="8"/>
  <c r="I102" i="8"/>
  <c r="H103" i="8"/>
  <c r="B104" i="8"/>
  <c r="J104" i="8"/>
  <c r="I104" i="8"/>
  <c r="H105" i="8"/>
  <c r="B106" i="8"/>
  <c r="J106" i="8"/>
  <c r="I106" i="8"/>
  <c r="H107" i="8"/>
  <c r="B108" i="8"/>
  <c r="J108" i="8"/>
  <c r="I108" i="8"/>
  <c r="H109" i="8"/>
  <c r="B110" i="8"/>
  <c r="J110" i="8"/>
  <c r="I110" i="8"/>
  <c r="H111" i="8"/>
  <c r="B112" i="8"/>
  <c r="J112" i="8"/>
  <c r="I112" i="8"/>
  <c r="H113" i="8"/>
  <c r="B114" i="8"/>
  <c r="J114" i="8"/>
  <c r="I114" i="8"/>
  <c r="H115" i="8"/>
  <c r="B116" i="8"/>
  <c r="J116" i="8"/>
  <c r="I116" i="8"/>
  <c r="H117" i="8"/>
  <c r="B118" i="8"/>
  <c r="J118" i="8"/>
  <c r="I118" i="8"/>
  <c r="H119" i="8"/>
  <c r="B120" i="8"/>
  <c r="J120" i="8"/>
  <c r="I120" i="8"/>
  <c r="H121" i="8"/>
  <c r="B122" i="8"/>
  <c r="J122" i="8"/>
  <c r="I122" i="8"/>
  <c r="H123" i="8"/>
  <c r="B124" i="8"/>
  <c r="J124" i="8"/>
  <c r="I124" i="8"/>
  <c r="H125" i="8"/>
  <c r="B126" i="8"/>
  <c r="J126" i="8"/>
  <c r="I126" i="8"/>
  <c r="H127" i="8"/>
  <c r="B128" i="8"/>
  <c r="J128" i="8"/>
  <c r="I128" i="8"/>
  <c r="H129" i="8"/>
  <c r="B130" i="8"/>
  <c r="J130" i="8"/>
  <c r="I130" i="8"/>
  <c r="H131" i="8"/>
  <c r="B132" i="8"/>
  <c r="J132" i="8"/>
  <c r="I132" i="8"/>
  <c r="H133" i="8"/>
  <c r="B134" i="8"/>
  <c r="J134" i="8"/>
  <c r="I134" i="8"/>
  <c r="H135" i="8"/>
  <c r="B136" i="8"/>
  <c r="J136" i="8"/>
  <c r="I136" i="8"/>
  <c r="H137" i="8"/>
  <c r="B138" i="8"/>
  <c r="J138" i="8"/>
  <c r="I138" i="8"/>
  <c r="H139" i="8"/>
  <c r="B140" i="8"/>
  <c r="J140" i="8"/>
  <c r="I140" i="8"/>
  <c r="H141" i="8"/>
  <c r="B142" i="8"/>
  <c r="J142" i="8"/>
  <c r="I142" i="8"/>
  <c r="H143" i="8"/>
  <c r="B144" i="8"/>
  <c r="J144" i="8"/>
  <c r="I144" i="8"/>
  <c r="H145" i="8"/>
  <c r="B146" i="8"/>
  <c r="J146" i="8"/>
  <c r="I146" i="8"/>
  <c r="H147" i="8"/>
  <c r="B148" i="8"/>
  <c r="J148" i="8"/>
  <c r="I148" i="8"/>
  <c r="H149" i="8"/>
  <c r="B150" i="8"/>
  <c r="J150" i="8"/>
  <c r="I150" i="8"/>
  <c r="H151" i="8"/>
  <c r="B152" i="8"/>
  <c r="J152" i="8"/>
  <c r="I152" i="8"/>
  <c r="H153" i="8"/>
  <c r="B154" i="8"/>
  <c r="J154" i="8"/>
  <c r="I154" i="8"/>
  <c r="H155" i="8"/>
  <c r="B156" i="8"/>
  <c r="J156" i="8"/>
  <c r="I156" i="8"/>
  <c r="H157" i="8"/>
  <c r="J158" i="8"/>
  <c r="I158" i="8"/>
  <c r="H159" i="8"/>
  <c r="B160" i="8"/>
  <c r="J160" i="8"/>
  <c r="I160" i="8"/>
  <c r="H161" i="8"/>
  <c r="B162" i="8"/>
  <c r="J162" i="8"/>
  <c r="I162" i="8"/>
  <c r="H163" i="8"/>
  <c r="B164" i="8"/>
  <c r="J164" i="8"/>
  <c r="I164" i="8"/>
  <c r="H165" i="8"/>
  <c r="B166" i="8"/>
  <c r="J166" i="8"/>
  <c r="I166" i="8"/>
  <c r="H167" i="8"/>
  <c r="B168" i="8"/>
  <c r="J168" i="8"/>
  <c r="I168" i="8"/>
  <c r="H169" i="8"/>
  <c r="B170" i="8"/>
  <c r="J170" i="8"/>
  <c r="I170" i="8"/>
  <c r="H171" i="8"/>
  <c r="B172" i="8"/>
  <c r="J172" i="8"/>
  <c r="I172" i="8"/>
  <c r="H173" i="8"/>
  <c r="B174" i="8"/>
  <c r="J174" i="8"/>
  <c r="I174" i="8"/>
  <c r="H175" i="8"/>
  <c r="B176" i="8"/>
  <c r="J176" i="8"/>
  <c r="I176" i="8"/>
  <c r="H177" i="8"/>
  <c r="B178" i="8"/>
  <c r="J178" i="8"/>
  <c r="I178" i="8"/>
  <c r="H179" i="8"/>
  <c r="B180" i="8"/>
  <c r="J180" i="8"/>
  <c r="I180" i="8"/>
  <c r="H181" i="8"/>
  <c r="B182" i="8"/>
  <c r="J182" i="8"/>
  <c r="I182" i="8"/>
  <c r="H183" i="8"/>
  <c r="B184" i="8"/>
  <c r="J184" i="8"/>
  <c r="I184" i="8"/>
  <c r="H185" i="8"/>
  <c r="B186" i="8"/>
  <c r="J186" i="8"/>
  <c r="I186" i="8"/>
  <c r="H187" i="8"/>
  <c r="B188" i="8"/>
  <c r="J188" i="8"/>
  <c r="I188" i="8"/>
  <c r="H189" i="8"/>
  <c r="B190" i="8"/>
  <c r="J190" i="8"/>
  <c r="I190" i="8"/>
  <c r="H191" i="8"/>
  <c r="B192" i="8"/>
  <c r="J192" i="8"/>
  <c r="I192" i="8"/>
  <c r="H193" i="8"/>
  <c r="B194" i="8"/>
  <c r="J194" i="8"/>
  <c r="I194" i="8"/>
  <c r="H195" i="8"/>
  <c r="B196" i="8"/>
  <c r="J196" i="8"/>
  <c r="I196" i="8"/>
  <c r="H197" i="8"/>
  <c r="B198" i="8"/>
  <c r="J198" i="8"/>
  <c r="I198" i="8"/>
  <c r="H199" i="8"/>
  <c r="B200" i="8"/>
  <c r="J200" i="8"/>
  <c r="I200" i="8"/>
  <c r="H201" i="8"/>
  <c r="B202" i="8"/>
  <c r="J202" i="8"/>
  <c r="I202" i="8"/>
  <c r="H203" i="8"/>
  <c r="B204" i="8"/>
  <c r="J204" i="8"/>
  <c r="I204" i="8"/>
  <c r="H205" i="8"/>
  <c r="I206" i="8"/>
  <c r="J206" i="8"/>
  <c r="H207" i="8"/>
  <c r="B208" i="8"/>
  <c r="I208" i="8"/>
  <c r="J208" i="8"/>
  <c r="H209" i="8"/>
  <c r="B210" i="8"/>
  <c r="I210" i="8"/>
  <c r="J210" i="8"/>
  <c r="H211" i="8"/>
  <c r="I212" i="8"/>
  <c r="J212" i="8"/>
  <c r="H213" i="8"/>
  <c r="I214" i="8"/>
  <c r="J214" i="8"/>
  <c r="H215" i="8"/>
  <c r="B216" i="8"/>
  <c r="I216" i="8"/>
  <c r="J216" i="8"/>
  <c r="H217" i="8"/>
  <c r="B218" i="8"/>
  <c r="I218" i="8"/>
  <c r="J218" i="8"/>
  <c r="H219" i="8"/>
  <c r="B220" i="8"/>
  <c r="I220" i="8"/>
  <c r="J220" i="8"/>
  <c r="H221" i="8"/>
  <c r="B222" i="8"/>
  <c r="I222" i="8"/>
  <c r="J222" i="8"/>
  <c r="H223" i="8"/>
  <c r="B224" i="8"/>
  <c r="I224" i="8"/>
  <c r="J224" i="8"/>
  <c r="H225" i="8"/>
  <c r="B226" i="8"/>
  <c r="I226" i="8"/>
  <c r="J226" i="8"/>
  <c r="H227" i="8"/>
  <c r="B228" i="8"/>
  <c r="I228" i="8"/>
  <c r="J228" i="8"/>
  <c r="H229" i="8"/>
  <c r="B230" i="8"/>
  <c r="I230" i="8"/>
  <c r="J230" i="8"/>
  <c r="H231" i="8"/>
  <c r="B232" i="8"/>
  <c r="I232" i="8"/>
  <c r="J232" i="8"/>
  <c r="H233" i="8"/>
  <c r="B234" i="8"/>
  <c r="I234" i="8"/>
  <c r="J234" i="8"/>
  <c r="H235" i="8"/>
  <c r="B236" i="8"/>
  <c r="I236" i="8"/>
  <c r="J236" i="8"/>
  <c r="H237" i="8"/>
  <c r="B238" i="8"/>
  <c r="I238" i="8"/>
  <c r="J238" i="8"/>
  <c r="H239" i="8"/>
  <c r="B240" i="8"/>
  <c r="I240" i="8"/>
  <c r="J240" i="8"/>
  <c r="H241" i="8"/>
  <c r="B242" i="8"/>
  <c r="I242" i="8"/>
  <c r="J242" i="8"/>
  <c r="H243" i="8"/>
  <c r="B244" i="8"/>
  <c r="I244" i="8"/>
  <c r="J244" i="8"/>
  <c r="H245" i="8"/>
  <c r="B246" i="8"/>
  <c r="I246" i="8"/>
  <c r="J246" i="8"/>
  <c r="H247" i="8"/>
  <c r="B248" i="8"/>
  <c r="I248" i="8"/>
  <c r="J248" i="8"/>
  <c r="H249" i="8"/>
  <c r="B250" i="8"/>
  <c r="I250" i="8"/>
  <c r="J250" i="8"/>
  <c r="H251" i="8"/>
  <c r="B252" i="8"/>
  <c r="I252" i="8"/>
  <c r="J252" i="8"/>
  <c r="H253" i="8"/>
  <c r="B254" i="8"/>
  <c r="I254" i="8"/>
  <c r="J254" i="8"/>
  <c r="H255" i="8"/>
  <c r="B256" i="8"/>
  <c r="I256" i="8"/>
  <c r="J256" i="8"/>
  <c r="H257" i="8"/>
  <c r="B258" i="8"/>
  <c r="I258" i="8"/>
  <c r="J258" i="8"/>
  <c r="H259" i="8"/>
  <c r="B260" i="8"/>
  <c r="I260" i="8"/>
  <c r="J260" i="8"/>
  <c r="H261" i="8"/>
  <c r="B262" i="8"/>
  <c r="I262" i="8"/>
  <c r="J262" i="8"/>
  <c r="H263" i="8"/>
  <c r="B264" i="8"/>
  <c r="I264" i="8"/>
  <c r="J264" i="8"/>
  <c r="H265" i="8"/>
  <c r="B266" i="8"/>
  <c r="I266" i="8"/>
  <c r="J266" i="8"/>
  <c r="H267" i="8"/>
  <c r="B268" i="8"/>
  <c r="I268" i="8"/>
  <c r="J268" i="8"/>
  <c r="H269" i="8"/>
  <c r="B270" i="8"/>
  <c r="I270" i="8"/>
  <c r="J270" i="8"/>
  <c r="H271" i="8"/>
  <c r="B272" i="8"/>
  <c r="I272" i="8"/>
  <c r="J272" i="8"/>
  <c r="H273" i="8"/>
  <c r="I274" i="8"/>
  <c r="J274" i="8"/>
  <c r="H275" i="8"/>
  <c r="B276" i="8"/>
  <c r="I276" i="8"/>
  <c r="J276" i="8"/>
  <c r="H277" i="8"/>
  <c r="B278" i="8"/>
  <c r="I278" i="8"/>
  <c r="J278" i="8"/>
  <c r="H279" i="8"/>
  <c r="B280" i="8"/>
  <c r="I280" i="8"/>
  <c r="J280" i="8"/>
  <c r="H281" i="8"/>
  <c r="B282" i="8"/>
  <c r="I282" i="8"/>
  <c r="J282" i="8"/>
  <c r="H283" i="8"/>
  <c r="B284" i="8"/>
  <c r="I284" i="8"/>
  <c r="J284" i="8"/>
  <c r="H285" i="8"/>
  <c r="B286" i="8"/>
  <c r="I286" i="8"/>
  <c r="J286" i="8"/>
  <c r="H287" i="8"/>
  <c r="B288" i="8"/>
  <c r="I288" i="8"/>
  <c r="J288" i="8"/>
  <c r="H289" i="8"/>
  <c r="B290" i="8"/>
  <c r="I290" i="8"/>
  <c r="J290" i="8"/>
  <c r="H291" i="8"/>
  <c r="B292" i="8"/>
  <c r="I292" i="8"/>
  <c r="J292" i="8"/>
  <c r="H293" i="8"/>
  <c r="B294" i="8"/>
  <c r="I294" i="8"/>
  <c r="J294" i="8"/>
  <c r="H295" i="8"/>
  <c r="B296" i="8"/>
  <c r="I296" i="8"/>
  <c r="J296" i="8"/>
  <c r="H297" i="8"/>
  <c r="B298" i="8"/>
  <c r="I298" i="8"/>
  <c r="J298" i="8"/>
  <c r="H299" i="8"/>
  <c r="B300" i="8"/>
  <c r="I300" i="8"/>
  <c r="J300" i="8"/>
  <c r="H301" i="8"/>
  <c r="B302" i="8"/>
  <c r="I302" i="8"/>
  <c r="J302" i="8"/>
  <c r="H303" i="8"/>
  <c r="B304" i="8"/>
  <c r="I304" i="8"/>
  <c r="J304" i="8"/>
  <c r="H305" i="8"/>
  <c r="B306" i="8"/>
  <c r="I306" i="8"/>
  <c r="J306" i="8"/>
  <c r="H307" i="8"/>
  <c r="I308" i="8"/>
  <c r="J308" i="8"/>
  <c r="H309" i="8"/>
  <c r="B310" i="8"/>
  <c r="I310" i="8"/>
  <c r="J310" i="8"/>
  <c r="H311" i="8"/>
  <c r="B312" i="8"/>
  <c r="I312" i="8"/>
  <c r="J312" i="8"/>
  <c r="H313" i="8"/>
  <c r="B314" i="8"/>
  <c r="I314" i="8"/>
  <c r="J314" i="8"/>
  <c r="H315" i="8"/>
  <c r="B316" i="8"/>
  <c r="I316" i="8"/>
  <c r="J316" i="8"/>
  <c r="H317" i="8"/>
  <c r="B318" i="8"/>
  <c r="I318" i="8"/>
  <c r="J318" i="8"/>
  <c r="H319" i="8"/>
  <c r="B320" i="8"/>
  <c r="I320" i="8"/>
  <c r="J320" i="8"/>
  <c r="H321" i="8"/>
  <c r="B322" i="8"/>
  <c r="I322" i="8"/>
  <c r="J322" i="8"/>
  <c r="H323" i="8"/>
  <c r="B324" i="8"/>
  <c r="I324" i="8"/>
  <c r="J324" i="8"/>
  <c r="H325" i="8"/>
  <c r="B326" i="8"/>
  <c r="I326" i="8"/>
  <c r="J326" i="8"/>
  <c r="H327" i="8"/>
  <c r="B328" i="8"/>
  <c r="I328" i="8"/>
  <c r="J328" i="8"/>
  <c r="H329" i="8"/>
  <c r="B330" i="8"/>
  <c r="I330" i="8"/>
  <c r="J330" i="8"/>
  <c r="H331" i="8"/>
  <c r="B332" i="8"/>
  <c r="I332" i="8"/>
  <c r="J332" i="8"/>
  <c r="H333" i="8"/>
  <c r="B334" i="8"/>
  <c r="I334" i="8"/>
  <c r="J334" i="8"/>
  <c r="H335" i="8"/>
  <c r="B336" i="8"/>
  <c r="I336" i="8"/>
  <c r="J336" i="8"/>
  <c r="H337" i="8"/>
  <c r="B338" i="8"/>
  <c r="I338" i="8"/>
  <c r="J338" i="8"/>
  <c r="H339" i="8"/>
  <c r="B340" i="8"/>
  <c r="I340" i="8"/>
  <c r="J340" i="8"/>
  <c r="H341" i="8"/>
  <c r="B342" i="8"/>
  <c r="I342" i="8"/>
  <c r="J342" i="8"/>
  <c r="H343" i="8"/>
  <c r="I344" i="8"/>
  <c r="J344" i="8"/>
  <c r="H345" i="8"/>
  <c r="B346" i="8"/>
  <c r="I346" i="8"/>
  <c r="J346" i="8"/>
  <c r="H347" i="8"/>
  <c r="B348" i="8"/>
  <c r="I348" i="8"/>
  <c r="J348" i="8"/>
  <c r="H349" i="8"/>
  <c r="B350" i="8"/>
  <c r="I350" i="8"/>
  <c r="J350" i="8"/>
  <c r="H351" i="8"/>
  <c r="B352" i="8"/>
  <c r="I352" i="8"/>
  <c r="J352" i="8"/>
  <c r="H353" i="8"/>
  <c r="B354" i="8"/>
  <c r="I354" i="8"/>
  <c r="J354" i="8"/>
  <c r="H355" i="8"/>
  <c r="B356" i="8"/>
  <c r="I356" i="8"/>
  <c r="J356" i="8"/>
  <c r="H357" i="8"/>
  <c r="B358" i="8"/>
  <c r="I358" i="8"/>
  <c r="J358" i="8"/>
  <c r="H359" i="8"/>
  <c r="J360" i="8"/>
  <c r="I360" i="8"/>
  <c r="H361" i="8"/>
  <c r="B362" i="8"/>
  <c r="J362" i="8"/>
  <c r="I362" i="8"/>
  <c r="H363" i="8"/>
  <c r="B364" i="8"/>
  <c r="J364" i="8"/>
  <c r="I364" i="8"/>
  <c r="H365" i="8"/>
  <c r="B366" i="8"/>
  <c r="J366" i="8"/>
  <c r="I366" i="8"/>
  <c r="H367" i="8"/>
  <c r="B368" i="8"/>
  <c r="I368" i="8"/>
  <c r="J368" i="8"/>
  <c r="H369" i="8"/>
  <c r="B370" i="8"/>
  <c r="I370" i="8"/>
  <c r="J370" i="8"/>
  <c r="H371" i="8"/>
  <c r="B372" i="8"/>
  <c r="I372" i="8"/>
  <c r="J372" i="8"/>
  <c r="H373" i="8"/>
  <c r="B374" i="8"/>
  <c r="I374" i="8"/>
  <c r="J374" i="8"/>
  <c r="H375" i="8"/>
  <c r="I376" i="8"/>
  <c r="J376" i="8"/>
  <c r="H377" i="8"/>
  <c r="B378" i="8"/>
  <c r="I378" i="8"/>
  <c r="J378" i="8"/>
  <c r="H379" i="8"/>
  <c r="B380" i="8"/>
  <c r="I380" i="8"/>
  <c r="J380" i="8"/>
  <c r="H381" i="8"/>
  <c r="B382" i="8"/>
  <c r="I382" i="8"/>
  <c r="J382" i="8"/>
  <c r="H383" i="8"/>
  <c r="B384" i="8"/>
  <c r="I384" i="8"/>
  <c r="J384" i="8"/>
  <c r="H385" i="8"/>
  <c r="B386" i="8"/>
  <c r="I386" i="8"/>
  <c r="J386" i="8"/>
  <c r="H387" i="8"/>
  <c r="B388" i="8"/>
  <c r="I388" i="8"/>
  <c r="J388" i="8"/>
  <c r="H389" i="8"/>
  <c r="B390" i="8"/>
  <c r="I390" i="8"/>
  <c r="J390" i="8"/>
  <c r="H391" i="8"/>
  <c r="B392" i="8"/>
  <c r="I392" i="8"/>
  <c r="J392" i="8"/>
  <c r="H393" i="8"/>
  <c r="B394" i="8"/>
  <c r="I394" i="8"/>
  <c r="J394" i="8"/>
  <c r="H395" i="8"/>
  <c r="B396" i="8"/>
  <c r="I396" i="8"/>
  <c r="J396" i="8"/>
  <c r="H397" i="8"/>
  <c r="B398" i="8"/>
  <c r="I398" i="8"/>
  <c r="J398" i="8"/>
  <c r="H399" i="8"/>
  <c r="B400" i="8"/>
  <c r="I400" i="8"/>
  <c r="J400" i="8"/>
  <c r="H401" i="8"/>
  <c r="B402" i="8"/>
  <c r="I402" i="8"/>
  <c r="J402" i="8"/>
  <c r="H403" i="8"/>
  <c r="B404" i="8"/>
  <c r="I404" i="8"/>
  <c r="J404" i="8"/>
  <c r="H405" i="8"/>
  <c r="B406" i="8"/>
  <c r="I406" i="8"/>
  <c r="J406" i="8"/>
  <c r="H407" i="8"/>
  <c r="B408" i="8"/>
  <c r="I408" i="8"/>
  <c r="J408" i="8"/>
  <c r="H409" i="8"/>
  <c r="I410" i="8"/>
  <c r="J410" i="8"/>
  <c r="H411" i="8"/>
  <c r="B412" i="8"/>
  <c r="I412" i="8"/>
  <c r="J412" i="8"/>
  <c r="H413" i="8"/>
  <c r="B414" i="8"/>
  <c r="I414" i="8"/>
  <c r="J414" i="8"/>
  <c r="H415" i="8"/>
  <c r="B416" i="8"/>
  <c r="I416" i="8"/>
  <c r="J416" i="8"/>
  <c r="H417" i="8"/>
  <c r="B418" i="8"/>
  <c r="I418" i="8"/>
  <c r="J418" i="8"/>
  <c r="H419" i="8"/>
  <c r="B420" i="8"/>
  <c r="I420" i="8"/>
  <c r="J420" i="8"/>
  <c r="H421" i="8"/>
  <c r="B422" i="8"/>
  <c r="I422" i="8"/>
  <c r="J422" i="8"/>
  <c r="H423" i="8"/>
  <c r="B424" i="8"/>
  <c r="I424" i="8"/>
  <c r="J424" i="8"/>
  <c r="H425" i="8"/>
  <c r="B426" i="8"/>
  <c r="I426" i="8"/>
  <c r="J426" i="8"/>
  <c r="H427" i="8"/>
  <c r="B428" i="8"/>
  <c r="I428" i="8"/>
  <c r="J428" i="8"/>
  <c r="H429" i="8"/>
  <c r="B430" i="8"/>
  <c r="I430" i="8"/>
  <c r="J430" i="8"/>
  <c r="H431" i="8"/>
  <c r="B432" i="8"/>
  <c r="I432" i="8"/>
  <c r="J432" i="8"/>
  <c r="H433" i="8"/>
  <c r="B434" i="8"/>
  <c r="J434" i="8"/>
  <c r="I434" i="8"/>
  <c r="H435" i="8"/>
  <c r="B436" i="8"/>
  <c r="J436" i="8"/>
  <c r="I436" i="8"/>
  <c r="H437" i="8"/>
  <c r="B438" i="8"/>
  <c r="J438" i="8"/>
  <c r="I438" i="8"/>
  <c r="H439" i="8"/>
  <c r="B440" i="8"/>
  <c r="J440" i="8"/>
  <c r="I440" i="8"/>
  <c r="H441" i="8"/>
  <c r="B442" i="8"/>
  <c r="J442" i="8"/>
  <c r="I442" i="8"/>
  <c r="H443" i="8"/>
  <c r="B444" i="8"/>
  <c r="J444" i="8"/>
  <c r="I444" i="8"/>
  <c r="H445" i="8"/>
  <c r="B446" i="8"/>
  <c r="J446" i="8"/>
  <c r="I446" i="8"/>
  <c r="H447" i="8"/>
  <c r="B448" i="8"/>
  <c r="J448" i="8"/>
  <c r="I448" i="8"/>
  <c r="H449" i="8"/>
  <c r="B450" i="8"/>
  <c r="J450" i="8"/>
  <c r="I450" i="8"/>
  <c r="H451" i="8"/>
  <c r="B452" i="8"/>
  <c r="J452" i="8"/>
  <c r="I452" i="8"/>
  <c r="H453" i="8"/>
  <c r="B454" i="8"/>
  <c r="J454" i="8"/>
  <c r="I454" i="8"/>
  <c r="H455" i="8"/>
  <c r="B456" i="8"/>
  <c r="J456" i="8"/>
  <c r="I456" i="8"/>
  <c r="H457" i="8"/>
  <c r="B458" i="8"/>
  <c r="J458" i="8"/>
  <c r="I458" i="8"/>
  <c r="H459" i="8"/>
  <c r="B460" i="8"/>
  <c r="J460" i="8"/>
  <c r="I460" i="8"/>
  <c r="H461" i="8"/>
  <c r="B462" i="8"/>
  <c r="J462" i="8"/>
  <c r="I462" i="8"/>
  <c r="H463" i="8"/>
  <c r="B464" i="8"/>
  <c r="J464" i="8"/>
  <c r="I464" i="8"/>
  <c r="H465" i="8"/>
  <c r="B466" i="8"/>
  <c r="J466" i="8"/>
  <c r="I466" i="8"/>
  <c r="H467" i="8"/>
  <c r="B468" i="8"/>
  <c r="J468" i="8"/>
  <c r="I468" i="8"/>
  <c r="H469" i="8"/>
  <c r="B470" i="8"/>
  <c r="J470" i="8"/>
  <c r="I470" i="8"/>
  <c r="H471" i="8"/>
  <c r="B472" i="8"/>
  <c r="J472" i="8"/>
  <c r="I472" i="8"/>
  <c r="H473" i="8"/>
  <c r="B474" i="8"/>
  <c r="J474" i="8"/>
  <c r="I474" i="8"/>
  <c r="H475" i="8"/>
  <c r="B476" i="8"/>
  <c r="J476" i="8"/>
  <c r="I476" i="8"/>
  <c r="H477" i="8"/>
  <c r="B478" i="8"/>
  <c r="J478" i="8"/>
  <c r="I478" i="8"/>
  <c r="H479" i="8"/>
  <c r="B480" i="8"/>
  <c r="J480" i="8"/>
  <c r="I480" i="8"/>
  <c r="H481" i="8"/>
  <c r="B482" i="8"/>
  <c r="J482" i="8"/>
  <c r="I482" i="8"/>
  <c r="H483" i="8"/>
  <c r="B484" i="8"/>
  <c r="J484" i="8"/>
  <c r="I484" i="8"/>
  <c r="H485" i="8"/>
  <c r="B486" i="8"/>
  <c r="J486" i="8"/>
  <c r="I486" i="8"/>
  <c r="H487" i="8"/>
  <c r="B488" i="8"/>
  <c r="J488" i="8"/>
  <c r="I488" i="8"/>
  <c r="H489" i="8"/>
  <c r="B490" i="8"/>
  <c r="J490" i="8"/>
  <c r="I490" i="8"/>
  <c r="H491" i="8"/>
  <c r="B492" i="8"/>
  <c r="J492" i="8"/>
  <c r="I492" i="8"/>
  <c r="H493" i="8"/>
  <c r="B494" i="8"/>
  <c r="J494" i="8"/>
  <c r="I494" i="8"/>
  <c r="H495" i="8"/>
  <c r="B496" i="8"/>
  <c r="J496" i="8"/>
  <c r="I496" i="8"/>
  <c r="H497" i="8"/>
  <c r="B498" i="8"/>
  <c r="J498" i="8"/>
  <c r="I498" i="8"/>
  <c r="H499" i="8"/>
  <c r="B500" i="8"/>
  <c r="J500" i="8"/>
  <c r="I500" i="8"/>
  <c r="H501" i="8"/>
  <c r="B502" i="8"/>
  <c r="J502" i="8"/>
  <c r="I502" i="8"/>
  <c r="H503" i="8"/>
  <c r="B504" i="8"/>
  <c r="J504" i="8"/>
  <c r="I504" i="8"/>
  <c r="H505" i="8"/>
  <c r="B506" i="8"/>
  <c r="J506" i="8"/>
  <c r="I506" i="8"/>
  <c r="H507" i="8"/>
  <c r="B508" i="8"/>
  <c r="J508" i="8"/>
  <c r="I508" i="8"/>
  <c r="H509" i="8"/>
  <c r="B510" i="8"/>
  <c r="J510" i="8"/>
  <c r="I510" i="8"/>
  <c r="H511" i="8"/>
  <c r="B512" i="8"/>
  <c r="J512" i="8"/>
  <c r="I512" i="8"/>
  <c r="H513" i="8"/>
  <c r="B514" i="8"/>
  <c r="J514" i="8"/>
  <c r="I514" i="8"/>
  <c r="H515" i="8"/>
  <c r="B516" i="8"/>
  <c r="J516" i="8"/>
  <c r="I516" i="8"/>
  <c r="H517" i="8"/>
  <c r="J518" i="8"/>
  <c r="I518" i="8"/>
  <c r="H519" i="8"/>
  <c r="B520" i="8"/>
  <c r="J520" i="8"/>
  <c r="I520" i="8"/>
  <c r="H521" i="8"/>
  <c r="B522" i="8"/>
  <c r="J522" i="8"/>
  <c r="I522" i="8"/>
  <c r="H523" i="8"/>
  <c r="B524" i="8"/>
  <c r="J524" i="8"/>
  <c r="I524" i="8"/>
  <c r="H525" i="8"/>
  <c r="B526" i="8"/>
  <c r="J526" i="8"/>
  <c r="I526" i="8"/>
  <c r="H527" i="8"/>
  <c r="B528" i="8"/>
  <c r="J528" i="8"/>
  <c r="I528" i="8"/>
  <c r="H529" i="8"/>
  <c r="J530" i="8"/>
  <c r="I530" i="8"/>
  <c r="H531" i="8"/>
  <c r="B532" i="8"/>
  <c r="J532" i="8"/>
  <c r="I532" i="8"/>
  <c r="H533" i="8"/>
  <c r="B534" i="8"/>
  <c r="J534" i="8"/>
  <c r="I534" i="8"/>
  <c r="H535" i="8"/>
  <c r="B536" i="8"/>
  <c r="J536" i="8"/>
  <c r="I536" i="8"/>
  <c r="H537" i="8"/>
  <c r="B538" i="8"/>
  <c r="J538" i="8"/>
  <c r="I538" i="8"/>
  <c r="H539" i="8"/>
  <c r="B540" i="8"/>
  <c r="J540" i="8"/>
  <c r="I540" i="8"/>
  <c r="H541" i="8"/>
  <c r="B542" i="8"/>
  <c r="J542" i="8"/>
  <c r="I542" i="8"/>
  <c r="H543" i="8"/>
  <c r="B544" i="8"/>
  <c r="J544" i="8"/>
  <c r="I544" i="8"/>
  <c r="H545" i="8"/>
  <c r="J546" i="8"/>
  <c r="I546" i="8"/>
  <c r="H547" i="8"/>
  <c r="B548" i="8"/>
  <c r="J548" i="8"/>
  <c r="I548" i="8"/>
  <c r="H549" i="8"/>
  <c r="B550" i="8"/>
  <c r="J550" i="8"/>
  <c r="I550" i="8"/>
  <c r="H551" i="8"/>
  <c r="B552" i="8"/>
  <c r="J552" i="8"/>
  <c r="I552" i="8"/>
  <c r="H553" i="8"/>
  <c r="B554" i="8"/>
  <c r="J554" i="8"/>
  <c r="I554" i="8"/>
  <c r="H555" i="8"/>
  <c r="J556" i="8"/>
  <c r="I556" i="8"/>
  <c r="H557" i="8"/>
  <c r="J558" i="8"/>
  <c r="I558" i="8"/>
  <c r="H559" i="8"/>
  <c r="B560" i="8"/>
  <c r="J560" i="8"/>
  <c r="I560" i="8"/>
  <c r="H561" i="8"/>
  <c r="B562" i="8"/>
  <c r="J562" i="8"/>
  <c r="I562" i="8"/>
  <c r="H563" i="8"/>
  <c r="B564" i="8"/>
  <c r="J564" i="8"/>
  <c r="I564" i="8"/>
  <c r="H565" i="8"/>
  <c r="J566" i="8"/>
  <c r="I566" i="8"/>
  <c r="H567" i="8"/>
  <c r="B568" i="8"/>
  <c r="J568" i="8"/>
  <c r="I568" i="8"/>
  <c r="H569" i="8"/>
  <c r="B570" i="8"/>
  <c r="J570" i="8"/>
  <c r="I570" i="8"/>
  <c r="H571" i="8"/>
  <c r="B572" i="8"/>
  <c r="I572" i="8"/>
  <c r="J572" i="8"/>
  <c r="H573" i="8"/>
  <c r="B574" i="8"/>
  <c r="I574" i="8"/>
  <c r="J574" i="8"/>
  <c r="H575" i="8"/>
  <c r="B576" i="8"/>
  <c r="I576" i="8"/>
  <c r="J576" i="8"/>
  <c r="H577" i="8"/>
  <c r="B578" i="8"/>
  <c r="I578" i="8"/>
  <c r="J578" i="8"/>
  <c r="H579" i="8"/>
  <c r="B580" i="8"/>
  <c r="I580" i="8"/>
  <c r="J580" i="8"/>
  <c r="H581" i="8"/>
  <c r="B582" i="8"/>
  <c r="I582" i="8"/>
  <c r="J582" i="8"/>
  <c r="H583" i="8"/>
  <c r="B584" i="8"/>
  <c r="I584" i="8"/>
  <c r="J584" i="8"/>
  <c r="H585" i="8"/>
  <c r="B586" i="8"/>
  <c r="I586" i="8"/>
  <c r="J586" i="8"/>
  <c r="H587" i="8"/>
  <c r="I588" i="8"/>
  <c r="J588" i="8"/>
  <c r="H589" i="8"/>
  <c r="B590" i="8"/>
  <c r="I590" i="8"/>
  <c r="J590" i="8"/>
  <c r="H591" i="8"/>
  <c r="B592" i="8"/>
  <c r="I592" i="8"/>
  <c r="J592" i="8"/>
  <c r="H593" i="8"/>
  <c r="B594" i="8"/>
  <c r="I594" i="8"/>
  <c r="J594" i="8"/>
  <c r="H595" i="8"/>
  <c r="B596" i="8"/>
  <c r="I596" i="8"/>
  <c r="J596" i="8"/>
  <c r="H597" i="8"/>
  <c r="B598" i="8"/>
  <c r="I598" i="8"/>
  <c r="J598" i="8"/>
  <c r="H599" i="8"/>
  <c r="B600" i="8"/>
  <c r="I600" i="8"/>
  <c r="J600" i="8"/>
  <c r="H601" i="8"/>
  <c r="B602" i="8"/>
  <c r="I602" i="8"/>
  <c r="J602" i="8"/>
  <c r="H603" i="8"/>
  <c r="B604" i="8"/>
  <c r="I604" i="8"/>
  <c r="J604" i="8"/>
  <c r="H605" i="8"/>
  <c r="B606" i="8"/>
  <c r="I606" i="8"/>
  <c r="J606" i="8"/>
  <c r="H607" i="8"/>
  <c r="B608" i="8"/>
  <c r="I608" i="8"/>
  <c r="J608" i="8"/>
  <c r="H609" i="8"/>
  <c r="B610" i="8"/>
  <c r="I610" i="8"/>
  <c r="J610" i="8"/>
  <c r="H611" i="8"/>
  <c r="B612" i="8"/>
  <c r="I612" i="8"/>
  <c r="J612" i="8"/>
  <c r="H613" i="8"/>
  <c r="I614" i="8"/>
  <c r="J614" i="8"/>
  <c r="H615" i="8"/>
  <c r="B616" i="8"/>
  <c r="I616" i="8"/>
  <c r="J616" i="8"/>
  <c r="H617" i="8"/>
  <c r="B618" i="8"/>
  <c r="I618" i="8"/>
  <c r="J618" i="8"/>
  <c r="H619" i="8"/>
  <c r="B620" i="8"/>
  <c r="I620" i="8"/>
  <c r="J620" i="8"/>
  <c r="H621" i="8"/>
  <c r="B622" i="8"/>
  <c r="I622" i="8"/>
  <c r="J622" i="8"/>
  <c r="H623" i="8"/>
  <c r="B624" i="8"/>
  <c r="I624" i="8"/>
  <c r="J624" i="8"/>
  <c r="H625" i="8"/>
  <c r="B626" i="8"/>
  <c r="I626" i="8"/>
  <c r="J626" i="8"/>
  <c r="H627" i="8"/>
  <c r="B628" i="8"/>
  <c r="I628" i="8"/>
  <c r="J628" i="8"/>
  <c r="H629" i="8"/>
  <c r="B630" i="8"/>
  <c r="I630" i="8"/>
  <c r="J630" i="8"/>
  <c r="H631" i="8"/>
  <c r="B632" i="8"/>
  <c r="I632" i="8"/>
  <c r="J632" i="8"/>
  <c r="H633" i="8"/>
  <c r="B634" i="8"/>
  <c r="I634" i="8"/>
  <c r="J634" i="8"/>
  <c r="H635" i="8"/>
  <c r="B636" i="8"/>
  <c r="I636" i="8"/>
  <c r="J636" i="8"/>
  <c r="H637" i="8"/>
  <c r="B638" i="8"/>
  <c r="I638" i="8"/>
  <c r="J638" i="8"/>
  <c r="H639" i="8"/>
  <c r="B640" i="8"/>
  <c r="I640" i="8"/>
  <c r="J640" i="8"/>
  <c r="H641" i="8"/>
  <c r="B642" i="8"/>
  <c r="I642" i="8"/>
  <c r="J642" i="8"/>
  <c r="H643" i="8"/>
  <c r="B644" i="8"/>
  <c r="I644" i="8"/>
  <c r="J644" i="8"/>
  <c r="H645" i="8"/>
  <c r="B646" i="8"/>
  <c r="I646" i="8"/>
  <c r="J646" i="8"/>
  <c r="H647" i="8"/>
  <c r="B648" i="8"/>
  <c r="I648" i="8"/>
  <c r="J648" i="8"/>
  <c r="H649" i="8"/>
  <c r="I650" i="8"/>
  <c r="J650" i="8"/>
  <c r="H651" i="8"/>
  <c r="B652" i="8"/>
  <c r="I652" i="8"/>
  <c r="J652" i="8"/>
  <c r="H653" i="8"/>
  <c r="B654" i="8"/>
  <c r="I654" i="8"/>
  <c r="J654" i="8"/>
  <c r="H655" i="8"/>
  <c r="B656" i="8"/>
  <c r="I656" i="8"/>
  <c r="J656" i="8"/>
  <c r="H657" i="8"/>
  <c r="B658" i="8"/>
  <c r="I658" i="8"/>
  <c r="J658" i="8"/>
  <c r="H659" i="8"/>
  <c r="B660" i="8"/>
  <c r="I660" i="8"/>
  <c r="J660" i="8"/>
  <c r="H661" i="8"/>
  <c r="B662" i="8"/>
  <c r="I662" i="8"/>
  <c r="J662" i="8"/>
  <c r="H663" i="8"/>
  <c r="B664" i="8"/>
  <c r="I664" i="8"/>
  <c r="J664" i="8"/>
  <c r="H665" i="8"/>
  <c r="B666" i="8"/>
  <c r="I666" i="8"/>
  <c r="J666" i="8"/>
  <c r="H667" i="8"/>
  <c r="B668" i="8"/>
  <c r="I668" i="8"/>
  <c r="J668" i="8"/>
  <c r="H669" i="8"/>
  <c r="B670" i="8"/>
  <c r="I670" i="8"/>
  <c r="J670" i="8"/>
  <c r="H671" i="8"/>
  <c r="B672" i="8"/>
  <c r="I672" i="8"/>
  <c r="J672" i="8"/>
  <c r="H673" i="8"/>
  <c r="B674" i="8"/>
  <c r="I674" i="8"/>
  <c r="J674" i="8"/>
  <c r="H675" i="8"/>
  <c r="B676" i="8"/>
  <c r="I676" i="8"/>
  <c r="J676" i="8"/>
  <c r="H677" i="8"/>
  <c r="B678" i="8"/>
  <c r="I678" i="8"/>
  <c r="J678" i="8"/>
  <c r="H679" i="8"/>
  <c r="B680" i="8"/>
  <c r="I680" i="8"/>
  <c r="J680" i="8"/>
  <c r="H681" i="8"/>
  <c r="B682" i="8"/>
  <c r="I682" i="8"/>
  <c r="J682" i="8"/>
  <c r="H683" i="8"/>
  <c r="B684" i="8"/>
  <c r="I684" i="8"/>
  <c r="J684" i="8"/>
  <c r="H685" i="8"/>
  <c r="I686" i="8"/>
  <c r="J686" i="8"/>
  <c r="H687" i="8"/>
  <c r="B688" i="8"/>
  <c r="I688" i="8"/>
  <c r="J688" i="8"/>
  <c r="H689" i="8"/>
  <c r="B690" i="8"/>
  <c r="I690" i="8"/>
  <c r="J690" i="8"/>
  <c r="H691" i="8"/>
  <c r="B692" i="8"/>
  <c r="I692" i="8"/>
  <c r="J692" i="8"/>
  <c r="H693" i="8"/>
  <c r="B694" i="8"/>
  <c r="I694" i="8"/>
  <c r="J694" i="8"/>
  <c r="H695" i="8"/>
  <c r="I696" i="8"/>
  <c r="J696" i="8"/>
  <c r="H697" i="8"/>
  <c r="B698" i="8"/>
  <c r="I698" i="8"/>
  <c r="J698" i="8"/>
  <c r="H699" i="8"/>
  <c r="B700" i="8"/>
  <c r="I700" i="8"/>
  <c r="J700" i="8"/>
  <c r="H701" i="8"/>
  <c r="I702" i="8"/>
  <c r="J702" i="8"/>
  <c r="H703" i="8"/>
  <c r="B704" i="8"/>
  <c r="I704" i="8"/>
  <c r="J704" i="8"/>
  <c r="H705" i="8"/>
  <c r="B706" i="8"/>
  <c r="I706" i="8"/>
  <c r="J706" i="8"/>
  <c r="H707" i="8"/>
  <c r="B708" i="8"/>
  <c r="I708" i="8"/>
  <c r="J708" i="8"/>
  <c r="H709" i="8"/>
  <c r="B710" i="8"/>
  <c r="I710" i="8"/>
  <c r="J710" i="8"/>
  <c r="H711" i="8"/>
  <c r="B712" i="8"/>
  <c r="I712" i="8"/>
  <c r="J712" i="8"/>
  <c r="H713" i="8"/>
  <c r="B714" i="8"/>
  <c r="I714" i="8"/>
  <c r="J714" i="8"/>
  <c r="H715" i="8"/>
  <c r="B716" i="8"/>
  <c r="I716" i="8"/>
  <c r="J716" i="8"/>
  <c r="H717" i="8"/>
  <c r="B718" i="8"/>
  <c r="I718" i="8"/>
  <c r="J718" i="8"/>
  <c r="H719" i="8"/>
  <c r="B720" i="8"/>
  <c r="I720" i="8"/>
  <c r="J720" i="8"/>
  <c r="H721" i="8"/>
  <c r="I722" i="8"/>
  <c r="J722" i="8"/>
  <c r="H723" i="8"/>
  <c r="B724" i="8"/>
  <c r="I724" i="8"/>
  <c r="J724" i="8"/>
  <c r="H725" i="8"/>
  <c r="B726" i="8"/>
  <c r="I726" i="8"/>
  <c r="J726" i="8"/>
  <c r="H727" i="8"/>
  <c r="I728" i="8"/>
  <c r="J728" i="8"/>
  <c r="H729" i="8"/>
  <c r="B730" i="8"/>
  <c r="I730" i="8"/>
  <c r="J730" i="8"/>
  <c r="H731" i="8"/>
  <c r="B732" i="8"/>
  <c r="I732" i="8"/>
  <c r="J732" i="8"/>
  <c r="H733" i="8"/>
  <c r="B734" i="8"/>
  <c r="I734" i="8"/>
  <c r="J734" i="8"/>
  <c r="H735" i="8"/>
  <c r="B736" i="8"/>
  <c r="I736" i="8"/>
  <c r="J736" i="8"/>
  <c r="H737" i="8"/>
  <c r="B738" i="8"/>
  <c r="I738" i="8"/>
  <c r="J738" i="8"/>
  <c r="H739" i="8"/>
  <c r="B740" i="8"/>
  <c r="I740" i="8"/>
  <c r="J740" i="8"/>
  <c r="H741" i="8"/>
  <c r="B742" i="8"/>
  <c r="I742" i="8"/>
  <c r="J742" i="8"/>
  <c r="H743" i="8"/>
  <c r="B744" i="8"/>
  <c r="I744" i="8"/>
  <c r="J744" i="8"/>
  <c r="H745" i="8"/>
  <c r="B746" i="8"/>
  <c r="I746" i="8"/>
  <c r="J746" i="8"/>
  <c r="H747" i="8"/>
  <c r="B748" i="8"/>
  <c r="I748" i="8"/>
  <c r="J748" i="8"/>
  <c r="H749" i="8"/>
  <c r="B750" i="8"/>
  <c r="I750" i="8"/>
  <c r="J750" i="8"/>
  <c r="H751" i="8"/>
  <c r="B752" i="8"/>
  <c r="I752" i="8"/>
  <c r="J752" i="8"/>
  <c r="H753" i="8"/>
  <c r="B754" i="8"/>
  <c r="I754" i="8"/>
  <c r="J754" i="8"/>
  <c r="H755" i="8"/>
  <c r="B756" i="8"/>
  <c r="I756" i="8"/>
  <c r="J756" i="8"/>
  <c r="H757" i="8"/>
  <c r="B758" i="8"/>
  <c r="I758" i="8"/>
  <c r="J758" i="8"/>
  <c r="H759" i="8"/>
  <c r="B760" i="8"/>
  <c r="I760" i="8"/>
  <c r="J760" i="8"/>
  <c r="H761" i="8"/>
  <c r="B762" i="8"/>
  <c r="I762" i="8"/>
  <c r="J762" i="8"/>
  <c r="H763" i="8"/>
  <c r="B764" i="8"/>
  <c r="I764" i="8"/>
  <c r="J764" i="8"/>
  <c r="H765" i="8"/>
  <c r="B766" i="8"/>
  <c r="I766" i="8"/>
  <c r="J766" i="8"/>
  <c r="H767" i="8"/>
  <c r="B768" i="8"/>
  <c r="I768" i="8"/>
  <c r="J768" i="8"/>
  <c r="H769" i="8"/>
  <c r="B770" i="8"/>
  <c r="I770" i="8"/>
  <c r="J770" i="8"/>
  <c r="H771" i="8"/>
  <c r="B772" i="8"/>
  <c r="I772" i="8"/>
  <c r="J772" i="8"/>
  <c r="H773" i="8"/>
  <c r="B774" i="8"/>
  <c r="I774" i="8"/>
  <c r="J774" i="8"/>
  <c r="H775" i="8"/>
  <c r="I776" i="8"/>
  <c r="J776" i="8"/>
  <c r="H777" i="8"/>
  <c r="B778" i="8"/>
  <c r="I778" i="8"/>
  <c r="J778" i="8"/>
  <c r="H779" i="8"/>
  <c r="B780" i="8"/>
  <c r="I780" i="8"/>
  <c r="J780" i="8"/>
  <c r="H781" i="8"/>
  <c r="B782" i="8"/>
  <c r="I782" i="8"/>
  <c r="J782" i="8"/>
  <c r="H783" i="8"/>
  <c r="B784" i="8"/>
  <c r="I784" i="8"/>
  <c r="J784" i="8"/>
  <c r="H785" i="8"/>
  <c r="B786" i="8"/>
  <c r="I786" i="8"/>
  <c r="J786" i="8"/>
  <c r="H787" i="8"/>
  <c r="B788" i="8"/>
  <c r="I788" i="8"/>
  <c r="J788" i="8"/>
  <c r="H789" i="8"/>
  <c r="B790" i="8"/>
  <c r="I790" i="8"/>
  <c r="J790" i="8"/>
  <c r="H791" i="8"/>
  <c r="B792" i="8"/>
  <c r="I792" i="8"/>
  <c r="J792" i="8"/>
  <c r="H793" i="8"/>
  <c r="B794" i="8"/>
  <c r="I794" i="8"/>
  <c r="J794" i="8"/>
  <c r="H795" i="8"/>
  <c r="B796" i="8"/>
  <c r="I796" i="8"/>
  <c r="J796" i="8"/>
  <c r="H797" i="8"/>
  <c r="B798" i="8"/>
  <c r="I798" i="8"/>
  <c r="J798" i="8"/>
  <c r="H799" i="8"/>
  <c r="B800" i="8"/>
  <c r="I800" i="8"/>
  <c r="J800" i="8"/>
  <c r="H801" i="8"/>
  <c r="B802" i="8"/>
  <c r="I802" i="8"/>
  <c r="J802" i="8"/>
  <c r="H803" i="8"/>
  <c r="B804" i="8"/>
  <c r="I804" i="8"/>
  <c r="J804" i="8"/>
  <c r="H805" i="8"/>
  <c r="B806" i="8"/>
  <c r="I806" i="8"/>
  <c r="J806" i="8"/>
  <c r="H807" i="8"/>
  <c r="I808" i="8"/>
  <c r="J808" i="8"/>
  <c r="H809" i="8"/>
  <c r="I810" i="8"/>
  <c r="J810" i="8"/>
  <c r="H811" i="8"/>
  <c r="B812" i="8"/>
  <c r="I812" i="8"/>
  <c r="J812" i="8"/>
  <c r="H813" i="8"/>
  <c r="B814" i="8"/>
  <c r="I814" i="8"/>
  <c r="J814" i="8"/>
  <c r="H815" i="8"/>
  <c r="B816" i="8"/>
  <c r="I816" i="8"/>
  <c r="J816" i="8"/>
  <c r="H817" i="8"/>
  <c r="B818" i="8"/>
  <c r="I818" i="8"/>
  <c r="J818" i="8"/>
  <c r="H819" i="8"/>
  <c r="B820" i="8"/>
  <c r="I820" i="8"/>
  <c r="J820" i="8"/>
  <c r="H821" i="8"/>
  <c r="B822" i="8"/>
  <c r="I822" i="8"/>
  <c r="J822" i="8"/>
  <c r="H823" i="8"/>
  <c r="B824" i="8"/>
  <c r="I824" i="8"/>
  <c r="J824" i="8"/>
  <c r="H825" i="8"/>
  <c r="B826" i="8"/>
  <c r="I826" i="8"/>
  <c r="J826" i="8"/>
  <c r="H827" i="8"/>
  <c r="B828" i="8"/>
  <c r="I828" i="8"/>
  <c r="J828" i="8"/>
  <c r="H829" i="8"/>
  <c r="B830" i="8"/>
  <c r="I830" i="8"/>
  <c r="J830" i="8"/>
  <c r="H831" i="8"/>
  <c r="B832" i="8"/>
  <c r="I832" i="8"/>
  <c r="J832" i="8"/>
  <c r="H833" i="8"/>
  <c r="B834" i="8"/>
  <c r="I834" i="8"/>
  <c r="J834" i="8"/>
  <c r="H835" i="8"/>
  <c r="B836" i="8"/>
  <c r="I836" i="8"/>
  <c r="J836" i="8"/>
  <c r="H837" i="8"/>
  <c r="B838" i="8"/>
  <c r="I838" i="8"/>
  <c r="J838" i="8"/>
  <c r="H839" i="8"/>
  <c r="B840" i="8"/>
  <c r="I840" i="8"/>
  <c r="J840" i="8"/>
  <c r="H841" i="8"/>
  <c r="B842" i="8"/>
  <c r="J842" i="8"/>
  <c r="I842" i="8"/>
  <c r="H843" i="8"/>
  <c r="B844" i="8"/>
  <c r="J844" i="8"/>
  <c r="I844" i="8"/>
  <c r="H845" i="8"/>
  <c r="B846" i="8"/>
  <c r="J846" i="8"/>
  <c r="I846" i="8"/>
  <c r="H847" i="8"/>
  <c r="B848" i="8"/>
  <c r="J848" i="8"/>
  <c r="I848" i="8"/>
  <c r="H849" i="8"/>
  <c r="B850" i="8"/>
  <c r="J850" i="8"/>
  <c r="I850" i="8"/>
  <c r="H851" i="8"/>
  <c r="B852" i="8"/>
  <c r="J852" i="8"/>
  <c r="I852" i="8"/>
  <c r="H853" i="8"/>
  <c r="B854" i="8"/>
  <c r="J854" i="8"/>
  <c r="I854" i="8"/>
  <c r="H855" i="8"/>
  <c r="J856" i="8"/>
  <c r="I856" i="8"/>
  <c r="H857" i="8"/>
  <c r="B858" i="8"/>
  <c r="J858" i="8"/>
  <c r="I858" i="8"/>
  <c r="H859" i="8"/>
  <c r="B860" i="8"/>
  <c r="J860" i="8"/>
  <c r="I860" i="8"/>
  <c r="H861" i="8"/>
  <c r="B862" i="8"/>
  <c r="J862" i="8"/>
  <c r="I862" i="8"/>
  <c r="H863" i="8"/>
  <c r="B864" i="8"/>
  <c r="J864" i="8"/>
  <c r="I864" i="8"/>
  <c r="H865" i="8"/>
  <c r="B866" i="8"/>
  <c r="J866" i="8"/>
  <c r="I866" i="8"/>
  <c r="H867" i="8"/>
  <c r="B868" i="8"/>
  <c r="J868" i="8"/>
  <c r="I868" i="8"/>
  <c r="H869" i="8"/>
  <c r="J870" i="8"/>
  <c r="I870" i="8"/>
  <c r="H871" i="8"/>
  <c r="B872" i="8"/>
  <c r="J872" i="8"/>
  <c r="I872" i="8"/>
  <c r="H873" i="8"/>
  <c r="B874" i="8"/>
  <c r="J874" i="8"/>
  <c r="I874" i="8"/>
  <c r="H875" i="8"/>
  <c r="J876" i="8"/>
  <c r="I876" i="8"/>
  <c r="H877" i="8"/>
  <c r="J878" i="8"/>
  <c r="I878" i="8"/>
  <c r="H879" i="8"/>
  <c r="B880" i="8"/>
  <c r="J880" i="8"/>
  <c r="I880" i="8"/>
  <c r="H881" i="8"/>
  <c r="B882" i="8"/>
  <c r="J882" i="8"/>
  <c r="I882" i="8"/>
  <c r="H883" i="8"/>
  <c r="B884" i="8"/>
  <c r="J884" i="8"/>
  <c r="I884" i="8"/>
  <c r="H885" i="8"/>
  <c r="B886" i="8"/>
  <c r="J886" i="8"/>
  <c r="I886" i="8"/>
  <c r="H887" i="8"/>
  <c r="B888" i="8"/>
  <c r="J888" i="8"/>
  <c r="I888" i="8"/>
  <c r="H889" i="8"/>
  <c r="B890" i="8"/>
  <c r="J890" i="8"/>
  <c r="I890" i="8"/>
  <c r="H891" i="8"/>
  <c r="J892" i="8"/>
  <c r="I892" i="8"/>
  <c r="H893" i="8"/>
  <c r="J894" i="8"/>
  <c r="I894" i="8"/>
  <c r="H895" i="8"/>
  <c r="J896" i="8"/>
  <c r="I896" i="8"/>
  <c r="H897" i="8"/>
  <c r="J898" i="8"/>
  <c r="I898" i="8"/>
  <c r="H899" i="8"/>
  <c r="J900" i="8"/>
  <c r="I900" i="8"/>
  <c r="H901" i="8"/>
  <c r="J902" i="8"/>
  <c r="I902" i="8"/>
  <c r="H903" i="8"/>
  <c r="J904" i="8"/>
  <c r="I904" i="8"/>
  <c r="H905" i="8"/>
  <c r="J906" i="8"/>
  <c r="I906" i="8"/>
  <c r="H907" i="8"/>
  <c r="J908" i="8"/>
  <c r="I908" i="8"/>
  <c r="H909" i="8"/>
  <c r="J910" i="8"/>
  <c r="I910" i="8"/>
  <c r="H911" i="8"/>
  <c r="J912" i="8"/>
  <c r="I912" i="8"/>
  <c r="H913" i="8"/>
  <c r="J914" i="8"/>
  <c r="I914" i="8"/>
  <c r="H915" i="8"/>
  <c r="J916" i="8"/>
  <c r="I916" i="8"/>
  <c r="H917" i="8"/>
  <c r="J918" i="8"/>
  <c r="I918" i="8"/>
  <c r="H919" i="8"/>
  <c r="J920" i="8"/>
  <c r="I920" i="8"/>
  <c r="H921" i="8"/>
  <c r="J922" i="8"/>
  <c r="I922" i="8"/>
  <c r="H923" i="8"/>
  <c r="J924" i="8"/>
  <c r="I924" i="8"/>
  <c r="H925" i="8"/>
  <c r="J926" i="8"/>
  <c r="I926" i="8"/>
  <c r="H927" i="8"/>
  <c r="J928" i="8"/>
  <c r="I928" i="8"/>
  <c r="H929" i="8"/>
  <c r="J930" i="8"/>
  <c r="I930" i="8"/>
  <c r="H931" i="8"/>
  <c r="J932" i="8"/>
  <c r="I932" i="8"/>
  <c r="H933" i="8"/>
  <c r="J934" i="8"/>
  <c r="I934" i="8"/>
  <c r="H935" i="8"/>
  <c r="J936" i="8"/>
  <c r="I936" i="8"/>
  <c r="H937" i="8"/>
  <c r="J938" i="8"/>
  <c r="I938" i="8"/>
  <c r="H939" i="8"/>
  <c r="J940" i="8"/>
  <c r="I940" i="8"/>
  <c r="H941" i="8"/>
  <c r="J942" i="8"/>
  <c r="I942" i="8"/>
  <c r="H943" i="8"/>
  <c r="J944" i="8"/>
  <c r="I944" i="8"/>
  <c r="H945" i="8"/>
  <c r="J946" i="8"/>
  <c r="I946" i="8"/>
  <c r="H947" i="8"/>
  <c r="J948" i="8"/>
  <c r="I948" i="8"/>
  <c r="H949" i="8"/>
  <c r="J950" i="8"/>
  <c r="I950" i="8"/>
  <c r="H951" i="8"/>
  <c r="J952" i="8"/>
  <c r="I952" i="8"/>
  <c r="H953" i="8"/>
  <c r="J954" i="8"/>
  <c r="I954" i="8"/>
  <c r="H955" i="8"/>
  <c r="J956" i="8"/>
  <c r="I956" i="8"/>
  <c r="H957" i="8"/>
  <c r="J958" i="8"/>
  <c r="I958" i="8"/>
  <c r="H959" i="8"/>
  <c r="J960" i="8"/>
  <c r="I960" i="8"/>
  <c r="H961" i="8"/>
  <c r="J962" i="8"/>
  <c r="I962" i="8"/>
  <c r="H963" i="8"/>
  <c r="J964" i="8"/>
  <c r="I964" i="8"/>
  <c r="H965" i="8"/>
  <c r="J966" i="8"/>
  <c r="I966" i="8"/>
  <c r="H967" i="8"/>
  <c r="J968" i="8"/>
  <c r="I968" i="8"/>
  <c r="H969" i="8"/>
  <c r="J970" i="8"/>
  <c r="I970" i="8"/>
  <c r="H971" i="8"/>
  <c r="J972" i="8"/>
  <c r="I972" i="8"/>
  <c r="H973" i="8"/>
  <c r="J974" i="8"/>
  <c r="I974" i="8"/>
  <c r="H975" i="8"/>
  <c r="J976" i="8"/>
  <c r="I976" i="8"/>
  <c r="H977" i="8"/>
  <c r="J978" i="8"/>
  <c r="I978" i="8"/>
  <c r="H979" i="8"/>
  <c r="J980" i="8"/>
  <c r="I980" i="8"/>
  <c r="H981" i="8"/>
  <c r="J982" i="8"/>
  <c r="I982" i="8"/>
  <c r="H983" i="8"/>
  <c r="J984" i="8"/>
  <c r="I984" i="8"/>
  <c r="H985" i="8"/>
  <c r="J986" i="8"/>
  <c r="I986" i="8"/>
  <c r="H987" i="8"/>
  <c r="J988" i="8"/>
  <c r="I988" i="8"/>
  <c r="H989" i="8"/>
  <c r="J990" i="8"/>
  <c r="I990" i="8"/>
  <c r="H991" i="8"/>
  <c r="J992" i="8"/>
  <c r="I992" i="8"/>
  <c r="H993" i="8"/>
  <c r="J994" i="8"/>
  <c r="I994" i="8"/>
  <c r="H995" i="8"/>
  <c r="J996" i="8"/>
  <c r="I996" i="8"/>
  <c r="H997" i="8"/>
  <c r="J998" i="8"/>
  <c r="I998" i="8"/>
  <c r="H999" i="8"/>
  <c r="J1000" i="8"/>
  <c r="I1000" i="8"/>
  <c r="H1001" i="8"/>
  <c r="J1002" i="8"/>
  <c r="I1002" i="8"/>
  <c r="H1003" i="8"/>
  <c r="J1004" i="8"/>
  <c r="I1004" i="8"/>
  <c r="H1005" i="8"/>
  <c r="J1006" i="8"/>
  <c r="I1006" i="8"/>
  <c r="H1007" i="8"/>
  <c r="J1008" i="8"/>
  <c r="I1008" i="8"/>
  <c r="H1009" i="8"/>
  <c r="J1010" i="8"/>
  <c r="I1010" i="8"/>
  <c r="H1011" i="8"/>
  <c r="J1012" i="8"/>
  <c r="I1012" i="8"/>
  <c r="H1013" i="8"/>
  <c r="J1014" i="8"/>
  <c r="I1014" i="8"/>
  <c r="H1015" i="8"/>
  <c r="J1016" i="8"/>
  <c r="I1016" i="8"/>
  <c r="H1017" i="8"/>
  <c r="J1018" i="8"/>
  <c r="I1018" i="8"/>
  <c r="H1019" i="8"/>
  <c r="J1020" i="8"/>
  <c r="I1020" i="8"/>
  <c r="H1021" i="8"/>
  <c r="J1022" i="8"/>
  <c r="I1022" i="8"/>
  <c r="H1023" i="8"/>
  <c r="J1024" i="8"/>
  <c r="I1024" i="8"/>
  <c r="H1025" i="8"/>
  <c r="J1026" i="8"/>
  <c r="I1026" i="8"/>
  <c r="H1027" i="8"/>
  <c r="J1028" i="8"/>
  <c r="I1028" i="8"/>
  <c r="H1029" i="8"/>
  <c r="J1030" i="8"/>
  <c r="I1030" i="8"/>
  <c r="H1031" i="8"/>
  <c r="J1032" i="8"/>
  <c r="I1032" i="8"/>
  <c r="H1033" i="8"/>
  <c r="J1034" i="8"/>
  <c r="I1034" i="8"/>
  <c r="H1035" i="8"/>
  <c r="I7" i="8"/>
  <c r="J7" i="8"/>
  <c r="I11" i="8"/>
  <c r="J11" i="8"/>
  <c r="I19" i="8"/>
  <c r="J19" i="8"/>
  <c r="I21" i="8"/>
  <c r="J21" i="8"/>
  <c r="I25" i="8"/>
  <c r="J25" i="8"/>
  <c r="I31" i="8"/>
  <c r="J31" i="8"/>
  <c r="I33" i="8"/>
  <c r="J33" i="8"/>
  <c r="H34" i="8"/>
  <c r="I37" i="8"/>
  <c r="J37" i="8"/>
  <c r="J41" i="8"/>
  <c r="I41" i="8"/>
  <c r="I45" i="8"/>
  <c r="J45" i="8"/>
  <c r="I49" i="8"/>
  <c r="J49" i="8"/>
  <c r="I53" i="8"/>
  <c r="J53" i="8"/>
  <c r="I57" i="8"/>
  <c r="J57" i="8"/>
  <c r="I61" i="8"/>
  <c r="J61" i="8"/>
  <c r="I65" i="8"/>
  <c r="J65" i="8"/>
  <c r="I69" i="8"/>
  <c r="J69" i="8"/>
  <c r="I73" i="8"/>
  <c r="J73" i="8"/>
  <c r="I77" i="8"/>
  <c r="J77" i="8"/>
  <c r="I81" i="8"/>
  <c r="J81" i="8"/>
  <c r="J85" i="8"/>
  <c r="I85" i="8"/>
  <c r="J89" i="8"/>
  <c r="I89" i="8"/>
  <c r="J93" i="8"/>
  <c r="I93" i="8"/>
  <c r="J97" i="8"/>
  <c r="I97" i="8"/>
  <c r="J101" i="8"/>
  <c r="I101" i="8"/>
  <c r="J105" i="8"/>
  <c r="I105" i="8"/>
  <c r="J109" i="8"/>
  <c r="I109" i="8"/>
  <c r="J113" i="8"/>
  <c r="I113" i="8"/>
  <c r="J117" i="8"/>
  <c r="I117" i="8"/>
  <c r="J121" i="8"/>
  <c r="I121" i="8"/>
  <c r="J125" i="8"/>
  <c r="I125" i="8"/>
  <c r="J129" i="8"/>
  <c r="I129" i="8"/>
  <c r="J133" i="8"/>
  <c r="I133" i="8"/>
  <c r="J137" i="8"/>
  <c r="I137" i="8"/>
  <c r="J141" i="8"/>
  <c r="I141" i="8"/>
  <c r="J145" i="8"/>
  <c r="I145" i="8"/>
  <c r="J149" i="8"/>
  <c r="I149" i="8"/>
  <c r="J153" i="8"/>
  <c r="I153" i="8"/>
  <c r="J157" i="8"/>
  <c r="I157" i="8"/>
  <c r="J161" i="8"/>
  <c r="I161" i="8"/>
  <c r="J165" i="8"/>
  <c r="I165" i="8"/>
  <c r="J169" i="8"/>
  <c r="I169" i="8"/>
  <c r="J173" i="8"/>
  <c r="I173" i="8"/>
  <c r="J177" i="8"/>
  <c r="I177" i="8"/>
  <c r="J181" i="8"/>
  <c r="I181" i="8"/>
  <c r="J185" i="8"/>
  <c r="I185" i="8"/>
  <c r="J189" i="8"/>
  <c r="I189" i="8"/>
  <c r="J193" i="8"/>
  <c r="I193" i="8"/>
  <c r="J197" i="8"/>
  <c r="I197" i="8"/>
  <c r="J201" i="8"/>
  <c r="I201" i="8"/>
  <c r="J205" i="8"/>
  <c r="I205" i="8"/>
  <c r="I209" i="8"/>
  <c r="J209" i="8"/>
  <c r="I213" i="8"/>
  <c r="J213" i="8"/>
  <c r="I217" i="8"/>
  <c r="J217" i="8"/>
  <c r="I221" i="8"/>
  <c r="J221" i="8"/>
  <c r="I225" i="8"/>
  <c r="J225" i="8"/>
  <c r="I229" i="8"/>
  <c r="J229" i="8"/>
  <c r="I233" i="8"/>
  <c r="J233" i="8"/>
  <c r="I237" i="8"/>
  <c r="J237" i="8"/>
  <c r="I241" i="8"/>
  <c r="J241" i="8"/>
  <c r="I243" i="8"/>
  <c r="J243" i="8"/>
  <c r="I249" i="8"/>
  <c r="J249" i="8"/>
  <c r="I251" i="8"/>
  <c r="J251" i="8"/>
  <c r="I255" i="8"/>
  <c r="J255" i="8"/>
  <c r="I259" i="8"/>
  <c r="J259" i="8"/>
  <c r="I263" i="8"/>
  <c r="J263" i="8"/>
  <c r="I267" i="8"/>
  <c r="J267" i="8"/>
  <c r="I271" i="8"/>
  <c r="J271" i="8"/>
  <c r="I275" i="8"/>
  <c r="J275" i="8"/>
  <c r="I357" i="8"/>
  <c r="J357" i="8"/>
  <c r="J361" i="8"/>
  <c r="I361" i="8"/>
  <c r="J365" i="8"/>
  <c r="I365" i="8"/>
  <c r="I369" i="8"/>
  <c r="J369" i="8"/>
  <c r="I373" i="8"/>
  <c r="J373" i="8"/>
  <c r="I377" i="8"/>
  <c r="J377" i="8"/>
  <c r="I381" i="8"/>
  <c r="J381" i="8"/>
  <c r="I385" i="8"/>
  <c r="J385" i="8"/>
  <c r="I389" i="8"/>
  <c r="J389" i="8"/>
  <c r="I391" i="8"/>
  <c r="J391" i="8"/>
  <c r="I395" i="8"/>
  <c r="J395" i="8"/>
  <c r="I401" i="8"/>
  <c r="J401" i="8"/>
  <c r="I405" i="8"/>
  <c r="J405" i="8"/>
  <c r="I407" i="8"/>
  <c r="J407" i="8"/>
  <c r="I413" i="8"/>
  <c r="J413" i="8"/>
  <c r="I417" i="8"/>
  <c r="J417" i="8"/>
  <c r="I419" i="8"/>
  <c r="J419" i="8"/>
  <c r="I423" i="8"/>
  <c r="J423" i="8"/>
  <c r="I427" i="8"/>
  <c r="J427" i="8"/>
  <c r="I431" i="8"/>
  <c r="J431" i="8"/>
  <c r="J435" i="8"/>
  <c r="I435" i="8"/>
  <c r="J439" i="8"/>
  <c r="I439" i="8"/>
  <c r="J443" i="8"/>
  <c r="I443" i="8"/>
  <c r="J447" i="8"/>
  <c r="I447" i="8"/>
  <c r="J449" i="8"/>
  <c r="I449" i="8"/>
  <c r="J455" i="8"/>
  <c r="I455" i="8"/>
  <c r="J457" i="8"/>
  <c r="I457" i="8"/>
  <c r="J463" i="8"/>
  <c r="I463" i="8"/>
  <c r="J465" i="8"/>
  <c r="I465" i="8"/>
  <c r="J469" i="8"/>
  <c r="I469" i="8"/>
  <c r="J475" i="8"/>
  <c r="I475" i="8"/>
  <c r="J477" i="8"/>
  <c r="I477" i="8"/>
  <c r="J481" i="8"/>
  <c r="I481" i="8"/>
  <c r="J485" i="8"/>
  <c r="I485" i="8"/>
  <c r="J489" i="8"/>
  <c r="I489" i="8"/>
  <c r="J493" i="8"/>
  <c r="I493" i="8"/>
  <c r="J497" i="8"/>
  <c r="I497" i="8"/>
  <c r="J501" i="8"/>
  <c r="I501" i="8"/>
  <c r="J505" i="8"/>
  <c r="I505" i="8"/>
  <c r="J509" i="8"/>
  <c r="I509" i="8"/>
  <c r="J513" i="8"/>
  <c r="I513" i="8"/>
  <c r="J517" i="8"/>
  <c r="I517" i="8"/>
  <c r="J521" i="8"/>
  <c r="I521" i="8"/>
  <c r="J525" i="8"/>
  <c r="I525" i="8"/>
  <c r="J529" i="8"/>
  <c r="I529" i="8"/>
  <c r="J533" i="8"/>
  <c r="I533" i="8"/>
  <c r="J537" i="8"/>
  <c r="I537" i="8"/>
  <c r="J541" i="8"/>
  <c r="I541" i="8"/>
  <c r="J545" i="8"/>
  <c r="I545" i="8"/>
  <c r="J549" i="8"/>
  <c r="I549" i="8"/>
  <c r="J551" i="8"/>
  <c r="I551" i="8"/>
  <c r="J555" i="8"/>
  <c r="I555" i="8"/>
  <c r="J559" i="8"/>
  <c r="I559" i="8"/>
  <c r="J563" i="8"/>
  <c r="I563" i="8"/>
  <c r="J567" i="8"/>
  <c r="I567" i="8"/>
  <c r="I571" i="8"/>
  <c r="J571" i="8"/>
  <c r="I575" i="8"/>
  <c r="J575" i="8"/>
  <c r="I579" i="8"/>
  <c r="J579" i="8"/>
  <c r="I583" i="8"/>
  <c r="J583" i="8"/>
  <c r="I587" i="8"/>
  <c r="J587" i="8"/>
  <c r="I591" i="8"/>
  <c r="J591" i="8"/>
  <c r="I595" i="8"/>
  <c r="J595" i="8"/>
  <c r="I599" i="8"/>
  <c r="J599" i="8"/>
  <c r="I603" i="8"/>
  <c r="J603" i="8"/>
  <c r="I607" i="8"/>
  <c r="J607" i="8"/>
  <c r="I611" i="8"/>
  <c r="J611" i="8"/>
  <c r="I615" i="8"/>
  <c r="J615" i="8"/>
  <c r="I619" i="8"/>
  <c r="J619" i="8"/>
  <c r="I623" i="8"/>
  <c r="J623" i="8"/>
  <c r="I627" i="8"/>
  <c r="J627" i="8"/>
  <c r="I631" i="8"/>
  <c r="J631" i="8"/>
  <c r="I635" i="8"/>
  <c r="J635" i="8"/>
  <c r="I639" i="8"/>
  <c r="J639" i="8"/>
  <c r="I643" i="8"/>
  <c r="J643" i="8"/>
  <c r="I647" i="8"/>
  <c r="J647" i="8"/>
  <c r="I651" i="8"/>
  <c r="J651" i="8"/>
  <c r="I655" i="8"/>
  <c r="J655" i="8"/>
  <c r="I659" i="8"/>
  <c r="J659" i="8"/>
  <c r="I663" i="8"/>
  <c r="J663" i="8"/>
  <c r="I667" i="8"/>
  <c r="J667" i="8"/>
  <c r="I671" i="8"/>
  <c r="J671" i="8"/>
  <c r="I675" i="8"/>
  <c r="J675" i="8"/>
  <c r="I679" i="8"/>
  <c r="J679" i="8"/>
  <c r="I683" i="8"/>
  <c r="J683" i="8"/>
  <c r="I687" i="8"/>
  <c r="J687" i="8"/>
  <c r="I691" i="8"/>
  <c r="J691" i="8"/>
  <c r="I695" i="8"/>
  <c r="J695" i="8"/>
  <c r="I699" i="8"/>
  <c r="J699" i="8"/>
  <c r="I703" i="8"/>
  <c r="J703" i="8"/>
  <c r="I707" i="8"/>
  <c r="J707" i="8"/>
  <c r="I711" i="8"/>
  <c r="J711" i="8"/>
  <c r="I715" i="8"/>
  <c r="J715" i="8"/>
  <c r="I719" i="8"/>
  <c r="J719" i="8"/>
  <c r="I721" i="8"/>
  <c r="J721" i="8"/>
  <c r="I727" i="8"/>
  <c r="J727" i="8"/>
  <c r="I729" i="8"/>
  <c r="J729" i="8"/>
  <c r="I735" i="8"/>
  <c r="J735" i="8"/>
  <c r="I737" i="8"/>
  <c r="J737" i="8"/>
  <c r="I741" i="8"/>
  <c r="J741" i="8"/>
  <c r="I747" i="8"/>
  <c r="J747" i="8"/>
  <c r="I749" i="8"/>
  <c r="J749" i="8"/>
  <c r="I753" i="8"/>
  <c r="J753" i="8"/>
  <c r="I757" i="8"/>
  <c r="J757" i="8"/>
  <c r="I761" i="8"/>
  <c r="J761" i="8"/>
  <c r="I765" i="8"/>
  <c r="J765" i="8"/>
  <c r="I769" i="8"/>
  <c r="J769" i="8"/>
  <c r="I773" i="8"/>
  <c r="J773" i="8"/>
  <c r="I777" i="8"/>
  <c r="J777" i="8"/>
  <c r="I781" i="8"/>
  <c r="J781" i="8"/>
  <c r="I785" i="8"/>
  <c r="J785" i="8"/>
  <c r="I789" i="8"/>
  <c r="J789" i="8"/>
  <c r="I793" i="8"/>
  <c r="J793" i="8"/>
  <c r="I795" i="8"/>
  <c r="J795" i="8"/>
  <c r="I799" i="8"/>
  <c r="J799" i="8"/>
  <c r="I809" i="8"/>
  <c r="J809" i="8"/>
  <c r="I813" i="8"/>
  <c r="J813" i="8"/>
  <c r="I817" i="8"/>
  <c r="J817" i="8"/>
  <c r="I821" i="8"/>
  <c r="J821" i="8"/>
  <c r="I825" i="8"/>
  <c r="J825" i="8"/>
  <c r="I827" i="8"/>
  <c r="J827" i="8"/>
  <c r="I831" i="8"/>
  <c r="J831" i="8"/>
  <c r="I837" i="8"/>
  <c r="J837" i="8"/>
  <c r="I841" i="8"/>
  <c r="J841" i="8"/>
  <c r="J843" i="8"/>
  <c r="I843" i="8"/>
  <c r="J847" i="8"/>
  <c r="I847" i="8"/>
  <c r="J849" i="8"/>
  <c r="I849" i="8"/>
  <c r="J851" i="8"/>
  <c r="I851" i="8"/>
  <c r="J853" i="8"/>
  <c r="I853" i="8"/>
  <c r="J855" i="8"/>
  <c r="I855" i="8"/>
  <c r="J857" i="8"/>
  <c r="I857" i="8"/>
  <c r="J859" i="8"/>
  <c r="I859" i="8"/>
  <c r="J861" i="8"/>
  <c r="I861" i="8"/>
  <c r="J863" i="8"/>
  <c r="I863" i="8"/>
  <c r="J865" i="8"/>
  <c r="I865" i="8"/>
  <c r="J867" i="8"/>
  <c r="I867" i="8"/>
  <c r="J869" i="8"/>
  <c r="I869" i="8"/>
  <c r="J871" i="8"/>
  <c r="I871" i="8"/>
  <c r="J873" i="8"/>
  <c r="I873" i="8"/>
  <c r="J875" i="8"/>
  <c r="I875" i="8"/>
  <c r="J877" i="8"/>
  <c r="I877" i="8"/>
  <c r="J879" i="8"/>
  <c r="I879" i="8"/>
  <c r="J881" i="8"/>
  <c r="I881" i="8"/>
  <c r="J883" i="8"/>
  <c r="I883" i="8"/>
  <c r="J885" i="8"/>
  <c r="I885" i="8"/>
  <c r="J887" i="8"/>
  <c r="I887" i="8"/>
  <c r="J889" i="8"/>
  <c r="I889" i="8"/>
  <c r="J891" i="8"/>
  <c r="I891" i="8"/>
  <c r="J893" i="8"/>
  <c r="I893" i="8"/>
  <c r="J895" i="8"/>
  <c r="I895" i="8"/>
  <c r="J897" i="8"/>
  <c r="I897" i="8"/>
  <c r="J899" i="8"/>
  <c r="I899" i="8"/>
  <c r="J901" i="8"/>
  <c r="I901" i="8"/>
  <c r="J903" i="8"/>
  <c r="I903" i="8"/>
  <c r="J905" i="8"/>
  <c r="I905" i="8"/>
  <c r="J907" i="8"/>
  <c r="I907" i="8"/>
  <c r="J909" i="8"/>
  <c r="I909" i="8"/>
  <c r="J911" i="8"/>
  <c r="I911" i="8"/>
  <c r="J913" i="8"/>
  <c r="I913" i="8"/>
  <c r="J915" i="8"/>
  <c r="I915" i="8"/>
  <c r="J917" i="8"/>
  <c r="I917" i="8"/>
  <c r="J919" i="8"/>
  <c r="I919" i="8"/>
  <c r="J921" i="8"/>
  <c r="I921" i="8"/>
  <c r="J923" i="8"/>
  <c r="I923" i="8"/>
  <c r="J925" i="8"/>
  <c r="I925" i="8"/>
  <c r="J927" i="8"/>
  <c r="I927" i="8"/>
  <c r="J929" i="8"/>
  <c r="I929" i="8"/>
  <c r="J931" i="8"/>
  <c r="I931" i="8"/>
  <c r="J933" i="8"/>
  <c r="I933" i="8"/>
  <c r="J935" i="8"/>
  <c r="I935" i="8"/>
  <c r="J937" i="8"/>
  <c r="I937" i="8"/>
  <c r="J939" i="8"/>
  <c r="I939" i="8"/>
  <c r="J941" i="8"/>
  <c r="I941" i="8"/>
  <c r="J943" i="8"/>
  <c r="I943" i="8"/>
  <c r="J945" i="8"/>
  <c r="I945" i="8"/>
  <c r="J947" i="8"/>
  <c r="I947" i="8"/>
  <c r="J949" i="8"/>
  <c r="I949" i="8"/>
  <c r="J951" i="8"/>
  <c r="I951" i="8"/>
  <c r="J953" i="8"/>
  <c r="I953" i="8"/>
  <c r="J955" i="8"/>
  <c r="I955" i="8"/>
  <c r="J957" i="8"/>
  <c r="I957" i="8"/>
  <c r="J959" i="8"/>
  <c r="I959" i="8"/>
  <c r="J961" i="8"/>
  <c r="I961" i="8"/>
  <c r="J963" i="8"/>
  <c r="I963" i="8"/>
  <c r="J965" i="8"/>
  <c r="I965" i="8"/>
  <c r="J967" i="8"/>
  <c r="I967" i="8"/>
  <c r="J969" i="8"/>
  <c r="I969" i="8"/>
  <c r="J971" i="8"/>
  <c r="I971" i="8"/>
  <c r="J973" i="8"/>
  <c r="I973" i="8"/>
  <c r="J975" i="8"/>
  <c r="I975" i="8"/>
  <c r="J977" i="8"/>
  <c r="I977" i="8"/>
  <c r="J979" i="8"/>
  <c r="I979" i="8"/>
  <c r="J981" i="8"/>
  <c r="I981" i="8"/>
  <c r="J983" i="8"/>
  <c r="I983" i="8"/>
  <c r="J985" i="8"/>
  <c r="I985" i="8"/>
  <c r="J987" i="8"/>
  <c r="I987" i="8"/>
  <c r="J989" i="8"/>
  <c r="I989" i="8"/>
  <c r="J991" i="8"/>
  <c r="I991" i="8"/>
  <c r="J993" i="8"/>
  <c r="I993" i="8"/>
  <c r="J995" i="8"/>
  <c r="I995" i="8"/>
  <c r="J997" i="8"/>
  <c r="I997" i="8"/>
  <c r="J999" i="8"/>
  <c r="I999" i="8"/>
  <c r="J1001" i="8"/>
  <c r="I1001" i="8"/>
  <c r="J1003" i="8"/>
  <c r="I1003" i="8"/>
  <c r="J1005" i="8"/>
  <c r="I1005" i="8"/>
  <c r="J1007" i="8"/>
  <c r="I1007" i="8"/>
  <c r="J1009" i="8"/>
  <c r="I1009" i="8"/>
  <c r="J1011" i="8"/>
  <c r="I1011" i="8"/>
  <c r="J1013" i="8"/>
  <c r="I1013" i="8"/>
  <c r="J1015" i="8"/>
  <c r="I1015" i="8"/>
  <c r="J1017" i="8"/>
  <c r="I1017" i="8"/>
  <c r="J1019" i="8"/>
  <c r="I1019" i="8"/>
  <c r="J1021" i="8"/>
  <c r="I1021" i="8"/>
  <c r="J1023" i="8"/>
  <c r="I1023" i="8"/>
  <c r="J1025" i="8"/>
  <c r="I1025" i="8"/>
  <c r="J1027" i="8"/>
  <c r="I1027" i="8"/>
  <c r="J1029" i="8"/>
  <c r="I1029" i="8"/>
  <c r="J1031" i="8"/>
  <c r="I1031" i="8"/>
  <c r="J1033" i="8"/>
  <c r="I1033" i="8"/>
  <c r="J1035" i="8"/>
  <c r="I1035" i="8"/>
  <c r="B892" i="8"/>
  <c r="B894" i="8"/>
  <c r="B896" i="8"/>
  <c r="B898" i="8"/>
  <c r="B902" i="8"/>
  <c r="B904" i="8"/>
  <c r="B906" i="8"/>
  <c r="B908" i="8"/>
  <c r="B910" i="8"/>
  <c r="B912" i="8"/>
  <c r="B914" i="8"/>
  <c r="B916" i="8"/>
  <c r="B918" i="8"/>
  <c r="B920" i="8"/>
  <c r="B922" i="8"/>
  <c r="B924" i="8"/>
  <c r="B926" i="8"/>
  <c r="B928" i="8"/>
  <c r="B930" i="8"/>
  <c r="B932" i="8"/>
  <c r="B934" i="8"/>
  <c r="B936" i="8"/>
  <c r="B938" i="8"/>
  <c r="B940" i="8"/>
  <c r="B942" i="8"/>
  <c r="B944" i="8"/>
  <c r="B946" i="8"/>
  <c r="B948" i="8"/>
  <c r="B952" i="8"/>
  <c r="B954" i="8"/>
  <c r="B956" i="8"/>
  <c r="B958" i="8"/>
  <c r="B960" i="8"/>
  <c r="B962" i="8"/>
  <c r="B964" i="8"/>
  <c r="B966" i="8"/>
  <c r="B968" i="8"/>
  <c r="B970" i="8"/>
  <c r="B972" i="8"/>
  <c r="B974" i="8"/>
  <c r="B976" i="8"/>
  <c r="B978" i="8"/>
  <c r="B980" i="8"/>
  <c r="B982" i="8"/>
  <c r="B986" i="8"/>
  <c r="B988" i="8"/>
  <c r="B990" i="8"/>
  <c r="B992" i="8"/>
  <c r="B994" i="8"/>
  <c r="B996" i="8"/>
  <c r="B998" i="8"/>
  <c r="B1000" i="8"/>
  <c r="B1002" i="8"/>
  <c r="B1004" i="8"/>
  <c r="B1006" i="8"/>
  <c r="B1008" i="8"/>
  <c r="B1010" i="8"/>
  <c r="B1012" i="8"/>
  <c r="B1014" i="8"/>
  <c r="B1016" i="8"/>
  <c r="B1018" i="8"/>
  <c r="B1020" i="8"/>
  <c r="B1022" i="8"/>
  <c r="B1024" i="8"/>
  <c r="B1026" i="8"/>
  <c r="B1028" i="8"/>
  <c r="B1030" i="8"/>
  <c r="B1032" i="8"/>
  <c r="B1034" i="8"/>
  <c r="B158" i="8"/>
  <c r="B308" i="8"/>
  <c r="B344" i="8"/>
  <c r="B360" i="8"/>
  <c r="B376" i="8"/>
  <c r="B410" i="8"/>
  <c r="B518" i="8"/>
  <c r="B530" i="8"/>
  <c r="B546" i="8"/>
  <c r="B556" i="8"/>
  <c r="B558" i="8"/>
  <c r="B566" i="8"/>
  <c r="B588" i="8"/>
  <c r="B614" i="8"/>
  <c r="B650" i="8"/>
  <c r="B686" i="8"/>
  <c r="B696" i="8"/>
  <c r="B702" i="8"/>
  <c r="B722" i="8"/>
  <c r="B728" i="8"/>
  <c r="B776" i="8"/>
  <c r="B808" i="8"/>
  <c r="B810" i="8"/>
  <c r="B856" i="8"/>
  <c r="B870" i="8"/>
  <c r="B876" i="8"/>
  <c r="B878" i="8"/>
  <c r="B900" i="8"/>
  <c r="B950" i="8"/>
  <c r="B984" i="8"/>
  <c r="B3" i="8"/>
  <c r="B5" i="8"/>
  <c r="B50" i="8"/>
  <c r="B98" i="8"/>
  <c r="B206" i="8"/>
  <c r="B212" i="8"/>
  <c r="B214" i="8"/>
  <c r="B274" i="8"/>
  <c r="B7" i="8"/>
  <c r="B9" i="8"/>
  <c r="B11" i="8"/>
  <c r="B13" i="8"/>
  <c r="B15" i="8"/>
  <c r="B17" i="8"/>
  <c r="B19" i="8"/>
  <c r="B21" i="8"/>
  <c r="B23" i="8"/>
  <c r="B25" i="8"/>
  <c r="B27" i="8"/>
  <c r="B29" i="8"/>
  <c r="B31" i="8"/>
  <c r="B33" i="8"/>
  <c r="B35" i="8"/>
  <c r="B37" i="8"/>
  <c r="B39" i="8"/>
  <c r="B41" i="8"/>
  <c r="B43" i="8"/>
  <c r="B45" i="8"/>
  <c r="B47" i="8"/>
  <c r="B49" i="8"/>
  <c r="B51" i="8"/>
  <c r="B53" i="8"/>
  <c r="B55" i="8"/>
  <c r="B57" i="8"/>
  <c r="B59" i="8"/>
  <c r="B61" i="8"/>
  <c r="B63" i="8"/>
  <c r="B65" i="8"/>
  <c r="B67" i="8"/>
  <c r="B69" i="8"/>
  <c r="B71" i="8"/>
  <c r="B73" i="8"/>
  <c r="B75" i="8"/>
  <c r="B77" i="8"/>
  <c r="B79" i="8"/>
  <c r="B81" i="8"/>
  <c r="B83" i="8"/>
  <c r="B85" i="8"/>
  <c r="B87" i="8"/>
  <c r="B89" i="8"/>
  <c r="B91" i="8"/>
  <c r="B93" i="8"/>
  <c r="B95" i="8"/>
  <c r="B97" i="8"/>
  <c r="B99" i="8"/>
  <c r="B101" i="8"/>
  <c r="B103" i="8"/>
  <c r="B105" i="8"/>
  <c r="B107" i="8"/>
  <c r="B109" i="8"/>
  <c r="B111" i="8"/>
  <c r="B113" i="8"/>
  <c r="B115" i="8"/>
  <c r="B117" i="8"/>
  <c r="B119" i="8"/>
  <c r="B121" i="8"/>
  <c r="B123" i="8"/>
  <c r="B125" i="8"/>
  <c r="B127" i="8"/>
  <c r="B129" i="8"/>
  <c r="B131" i="8"/>
  <c r="B133" i="8"/>
  <c r="B135" i="8"/>
  <c r="B137" i="8"/>
  <c r="B139" i="8"/>
  <c r="B141" i="8"/>
  <c r="B143" i="8"/>
  <c r="B145" i="8"/>
  <c r="B147" i="8"/>
  <c r="B149" i="8"/>
  <c r="B151" i="8"/>
  <c r="B153" i="8"/>
  <c r="B155" i="8"/>
  <c r="B157" i="8"/>
  <c r="B159" i="8"/>
  <c r="B161" i="8"/>
  <c r="B163" i="8"/>
  <c r="B165" i="8"/>
  <c r="B167" i="8"/>
  <c r="B169" i="8"/>
  <c r="B171" i="8"/>
  <c r="B173" i="8"/>
  <c r="B175" i="8"/>
  <c r="B177" i="8"/>
  <c r="B179" i="8"/>
  <c r="B181" i="8"/>
  <c r="B183" i="8"/>
  <c r="B185" i="8"/>
  <c r="B187" i="8"/>
  <c r="B189" i="8"/>
  <c r="B191" i="8"/>
  <c r="B193" i="8"/>
  <c r="B195" i="8"/>
  <c r="B197" i="8"/>
  <c r="B199" i="8"/>
  <c r="B201" i="8"/>
  <c r="B203" i="8"/>
  <c r="B205" i="8"/>
  <c r="B207" i="8"/>
  <c r="B209" i="8"/>
  <c r="B211" i="8"/>
  <c r="B213" i="8"/>
  <c r="B215" i="8"/>
  <c r="B217" i="8"/>
  <c r="B219" i="8"/>
  <c r="B221" i="8"/>
  <c r="B223" i="8"/>
  <c r="B225" i="8"/>
  <c r="B227" i="8"/>
  <c r="B229" i="8"/>
  <c r="B231" i="8"/>
  <c r="B233" i="8"/>
  <c r="B235" i="8"/>
  <c r="B237" i="8"/>
  <c r="B239" i="8"/>
  <c r="B241" i="8"/>
  <c r="B243" i="8"/>
  <c r="B245" i="8"/>
  <c r="B247" i="8"/>
  <c r="B249" i="8"/>
  <c r="B251" i="8"/>
  <c r="B253" i="8"/>
  <c r="B255" i="8"/>
  <c r="B257" i="8"/>
  <c r="B259" i="8"/>
  <c r="B261" i="8"/>
  <c r="B263" i="8"/>
  <c r="B265" i="8"/>
  <c r="B267" i="8"/>
  <c r="B269" i="8"/>
  <c r="B271" i="8"/>
  <c r="B273" i="8"/>
  <c r="B275" i="8"/>
  <c r="B277" i="8"/>
  <c r="B279" i="8"/>
  <c r="B281" i="8"/>
  <c r="B283" i="8"/>
  <c r="B285" i="8"/>
  <c r="B287" i="8"/>
  <c r="B289" i="8"/>
  <c r="B291" i="8"/>
  <c r="B293" i="8"/>
  <c r="B295" i="8"/>
  <c r="B297" i="8"/>
  <c r="B299" i="8"/>
  <c r="B301" i="8"/>
  <c r="B303" i="8"/>
  <c r="B305" i="8"/>
  <c r="B307" i="8"/>
  <c r="B309" i="8"/>
  <c r="B311" i="8"/>
  <c r="B313" i="8"/>
  <c r="B315" i="8"/>
  <c r="B317" i="8"/>
  <c r="B319" i="8"/>
  <c r="B321" i="8"/>
  <c r="B323" i="8"/>
  <c r="B325" i="8"/>
  <c r="B327" i="8"/>
  <c r="B329" i="8"/>
  <c r="B331" i="8"/>
  <c r="B333" i="8"/>
  <c r="B335" i="8"/>
  <c r="B337" i="8"/>
  <c r="B339" i="8"/>
  <c r="B341" i="8"/>
  <c r="B343" i="8"/>
  <c r="B345" i="8"/>
  <c r="B347" i="8"/>
  <c r="B349" i="8"/>
  <c r="B351" i="8"/>
  <c r="B353" i="8"/>
  <c r="B355" i="8"/>
  <c r="B357" i="8"/>
  <c r="B359" i="8"/>
  <c r="B361" i="8"/>
  <c r="B363" i="8"/>
  <c r="B365" i="8"/>
  <c r="B367" i="8"/>
  <c r="B369" i="8"/>
  <c r="B371" i="8"/>
  <c r="B373" i="8"/>
  <c r="B375" i="8"/>
  <c r="B377" i="8"/>
  <c r="B379" i="8"/>
  <c r="B381" i="8"/>
  <c r="B383" i="8"/>
  <c r="B385" i="8"/>
  <c r="B387" i="8"/>
  <c r="B389" i="8"/>
  <c r="B391" i="8"/>
  <c r="B393" i="8"/>
  <c r="B395" i="8"/>
  <c r="B397" i="8"/>
  <c r="B399" i="8"/>
  <c r="B401" i="8"/>
  <c r="B403" i="8"/>
  <c r="B405" i="8"/>
  <c r="B407" i="8"/>
  <c r="B409" i="8"/>
  <c r="B411" i="8"/>
  <c r="B413" i="8"/>
  <c r="B415" i="8"/>
  <c r="B417" i="8"/>
  <c r="B419" i="8"/>
  <c r="B421" i="8"/>
  <c r="B423" i="8"/>
  <c r="B425" i="8"/>
  <c r="B427" i="8"/>
  <c r="B429" i="8"/>
  <c r="B431" i="8"/>
  <c r="B433" i="8"/>
  <c r="B435" i="8"/>
  <c r="B437" i="8"/>
  <c r="B439" i="8"/>
  <c r="B441" i="8"/>
  <c r="B443" i="8"/>
  <c r="B445" i="8"/>
  <c r="B447" i="8"/>
  <c r="B449" i="8"/>
  <c r="B451" i="8"/>
  <c r="B453" i="8"/>
  <c r="B455" i="8"/>
  <c r="B457" i="8"/>
  <c r="B459" i="8"/>
  <c r="B461" i="8"/>
  <c r="B463" i="8"/>
  <c r="B465" i="8"/>
  <c r="B467" i="8"/>
  <c r="B469" i="8"/>
  <c r="B471" i="8"/>
  <c r="B473" i="8"/>
  <c r="B475" i="8"/>
  <c r="B477" i="8"/>
  <c r="B479" i="8"/>
  <c r="B481" i="8"/>
  <c r="B483" i="8"/>
  <c r="B485" i="8"/>
  <c r="B487" i="8"/>
  <c r="B489" i="8"/>
  <c r="B491" i="8"/>
  <c r="B493" i="8"/>
  <c r="B495" i="8"/>
  <c r="B497" i="8"/>
  <c r="B499" i="8"/>
  <c r="B501" i="8"/>
  <c r="B503" i="8"/>
  <c r="B505" i="8"/>
  <c r="B507" i="8"/>
  <c r="B509" i="8"/>
  <c r="B511" i="8"/>
  <c r="B513" i="8"/>
  <c r="B515" i="8"/>
  <c r="B517" i="8"/>
  <c r="B519" i="8"/>
  <c r="B521" i="8"/>
  <c r="B523" i="8"/>
  <c r="B525" i="8"/>
  <c r="B527" i="8"/>
  <c r="B529" i="8"/>
  <c r="B531" i="8"/>
  <c r="B533" i="8"/>
  <c r="B535" i="8"/>
  <c r="B537" i="8"/>
  <c r="B539" i="8"/>
  <c r="B541" i="8"/>
  <c r="B543" i="8"/>
  <c r="B545" i="8"/>
  <c r="B547" i="8"/>
  <c r="B549" i="8"/>
  <c r="B551" i="8"/>
  <c r="B553" i="8"/>
  <c r="B555" i="8"/>
  <c r="B557" i="8"/>
  <c r="B559" i="8"/>
  <c r="B561" i="8"/>
  <c r="B563" i="8"/>
  <c r="B565" i="8"/>
  <c r="B567" i="8"/>
  <c r="B569" i="8"/>
  <c r="B571" i="8"/>
  <c r="B573" i="8"/>
  <c r="B575" i="8"/>
  <c r="B577" i="8"/>
  <c r="B579" i="8"/>
  <c r="B581" i="8"/>
  <c r="B583" i="8"/>
  <c r="B585" i="8"/>
  <c r="B587" i="8"/>
  <c r="B589" i="8"/>
  <c r="B591" i="8"/>
  <c r="B593" i="8"/>
  <c r="B595" i="8"/>
  <c r="B597" i="8"/>
  <c r="B599" i="8"/>
  <c r="B601" i="8"/>
  <c r="B603" i="8"/>
  <c r="B605" i="8"/>
  <c r="B607" i="8"/>
  <c r="B609" i="8"/>
  <c r="B611" i="8"/>
  <c r="B613" i="8"/>
  <c r="B615" i="8"/>
  <c r="B617" i="8"/>
  <c r="B619" i="8"/>
  <c r="B621" i="8"/>
  <c r="B623" i="8"/>
  <c r="B625" i="8"/>
  <c r="B627" i="8"/>
  <c r="B629" i="8"/>
  <c r="B631" i="8"/>
  <c r="B633" i="8"/>
  <c r="B635" i="8"/>
  <c r="B637" i="8"/>
  <c r="B639" i="8"/>
  <c r="B641" i="8"/>
  <c r="B643" i="8"/>
  <c r="B645" i="8"/>
  <c r="B647" i="8"/>
  <c r="B649" i="8"/>
  <c r="B651" i="8"/>
  <c r="B653" i="8"/>
  <c r="B655" i="8"/>
  <c r="B657" i="8"/>
  <c r="B659" i="8"/>
  <c r="B661" i="8"/>
  <c r="B663" i="8"/>
  <c r="B665" i="8"/>
  <c r="B667" i="8"/>
  <c r="B669" i="8"/>
  <c r="B671" i="8"/>
  <c r="B673" i="8"/>
  <c r="B675" i="8"/>
  <c r="B677" i="8"/>
  <c r="B679" i="8"/>
  <c r="B681" i="8"/>
  <c r="B683" i="8"/>
  <c r="B685" i="8"/>
  <c r="B687" i="8"/>
  <c r="B689" i="8"/>
  <c r="B691" i="8"/>
  <c r="B693" i="8"/>
  <c r="B695" i="8"/>
  <c r="B697" i="8"/>
  <c r="B699" i="8"/>
  <c r="B701" i="8"/>
  <c r="B703" i="8"/>
  <c r="B705" i="8"/>
  <c r="B707" i="8"/>
  <c r="B709" i="8"/>
  <c r="B711" i="8"/>
  <c r="B713" i="8"/>
  <c r="B715" i="8"/>
  <c r="B717" i="8"/>
  <c r="B719" i="8"/>
  <c r="B721" i="8"/>
  <c r="B723" i="8"/>
  <c r="B725" i="8"/>
  <c r="B727" i="8"/>
  <c r="B729" i="8"/>
  <c r="B731" i="8"/>
  <c r="B733" i="8"/>
  <c r="B735" i="8"/>
  <c r="B737" i="8"/>
  <c r="B739" i="8"/>
  <c r="B741" i="8"/>
  <c r="B743" i="8"/>
  <c r="B745" i="8"/>
  <c r="B747" i="8"/>
  <c r="B749" i="8"/>
  <c r="B751" i="8"/>
  <c r="B753" i="8"/>
  <c r="B755" i="8"/>
  <c r="B757" i="8"/>
  <c r="B759" i="8"/>
  <c r="B761" i="8"/>
  <c r="B763" i="8"/>
  <c r="B765" i="8"/>
  <c r="B767" i="8"/>
  <c r="B769" i="8"/>
  <c r="B771" i="8"/>
  <c r="B773" i="8"/>
  <c r="B775" i="8"/>
  <c r="B777" i="8"/>
  <c r="B779" i="8"/>
  <c r="B781" i="8"/>
  <c r="B783" i="8"/>
  <c r="B785" i="8"/>
  <c r="B787" i="8"/>
  <c r="B789" i="8"/>
  <c r="B791" i="8"/>
  <c r="B793" i="8"/>
  <c r="B795" i="8"/>
  <c r="B797" i="8"/>
  <c r="B799" i="8"/>
  <c r="B801" i="8"/>
  <c r="B803" i="8"/>
  <c r="B805" i="8"/>
  <c r="B807" i="8"/>
  <c r="B809" i="8"/>
  <c r="B811" i="8"/>
  <c r="B813" i="8"/>
  <c r="B815" i="8"/>
  <c r="B817" i="8"/>
  <c r="B819" i="8"/>
  <c r="B821" i="8"/>
  <c r="B823" i="8"/>
  <c r="B825" i="8"/>
  <c r="B827" i="8"/>
  <c r="B829" i="8"/>
  <c r="B831" i="8"/>
  <c r="B833" i="8"/>
  <c r="B835" i="8"/>
  <c r="B837" i="8"/>
  <c r="B839" i="8"/>
  <c r="B841" i="8"/>
  <c r="B843" i="8"/>
  <c r="B845" i="8"/>
  <c r="B847" i="8"/>
  <c r="B849" i="8"/>
  <c r="B851" i="8"/>
  <c r="B853" i="8"/>
  <c r="B855" i="8"/>
  <c r="B857" i="8"/>
  <c r="B859" i="8"/>
  <c r="B861" i="8"/>
  <c r="B863" i="8"/>
  <c r="B865" i="8"/>
  <c r="B867" i="8"/>
  <c r="B869" i="8"/>
  <c r="B871" i="8"/>
  <c r="B873" i="8"/>
  <c r="B875" i="8"/>
  <c r="B877" i="8"/>
  <c r="B879" i="8"/>
  <c r="B881" i="8"/>
  <c r="B883" i="8"/>
  <c r="B885" i="8"/>
  <c r="B887" i="8"/>
  <c r="B889" i="8"/>
  <c r="B891" i="8"/>
  <c r="B893" i="8"/>
  <c r="B895" i="8"/>
  <c r="B897" i="8"/>
  <c r="B899" i="8"/>
  <c r="B901" i="8"/>
  <c r="B903" i="8"/>
  <c r="B905" i="8"/>
  <c r="B907" i="8"/>
  <c r="B909" i="8"/>
  <c r="B911" i="8"/>
  <c r="B913" i="8"/>
  <c r="B915" i="8"/>
  <c r="B917" i="8"/>
  <c r="B919" i="8"/>
  <c r="B921" i="8"/>
  <c r="B923" i="8"/>
  <c r="B925" i="8"/>
  <c r="B927" i="8"/>
  <c r="B929" i="8"/>
  <c r="B931" i="8"/>
  <c r="B933" i="8"/>
  <c r="B935" i="8"/>
  <c r="B937" i="8"/>
  <c r="B939" i="8"/>
  <c r="B941" i="8"/>
  <c r="B943" i="8"/>
  <c r="B945" i="8"/>
  <c r="B947" i="8"/>
  <c r="B949" i="8"/>
  <c r="B951" i="8"/>
  <c r="B953" i="8"/>
  <c r="B955" i="8"/>
  <c r="B957" i="8"/>
  <c r="B959" i="8"/>
  <c r="B961" i="8"/>
  <c r="B963" i="8"/>
  <c r="B965" i="8"/>
  <c r="B967" i="8"/>
  <c r="B969" i="8"/>
  <c r="B971" i="8"/>
  <c r="B973" i="8"/>
  <c r="B975" i="8"/>
  <c r="B977" i="8"/>
  <c r="B979" i="8"/>
  <c r="B981" i="8"/>
  <c r="B983" i="8"/>
  <c r="B985" i="8"/>
  <c r="B987" i="8"/>
  <c r="B989" i="8"/>
  <c r="B991" i="8"/>
  <c r="B993" i="8"/>
  <c r="B995" i="8"/>
  <c r="B997" i="8"/>
  <c r="B999" i="8"/>
  <c r="B1001" i="8"/>
  <c r="B1003" i="8"/>
  <c r="B1005" i="8"/>
  <c r="B1007" i="8"/>
  <c r="B1009" i="8"/>
  <c r="B1011" i="8"/>
  <c r="B1013" i="8"/>
  <c r="B1015" i="8"/>
  <c r="B1017" i="8"/>
  <c r="B1019" i="8"/>
  <c r="B1021" i="8"/>
  <c r="B1023" i="8"/>
  <c r="B1025" i="8"/>
  <c r="B1027" i="8"/>
  <c r="B1029" i="8"/>
  <c r="B1031" i="8"/>
  <c r="B1033" i="8"/>
  <c r="B1035" i="8"/>
  <c r="O3" i="8"/>
  <c r="M3" i="8"/>
  <c r="P3" i="8"/>
  <c r="N3" i="8"/>
  <c r="O7" i="8"/>
  <c r="M7" i="8"/>
  <c r="P7" i="8"/>
  <c r="N7" i="8"/>
  <c r="O11" i="8"/>
  <c r="M11" i="8"/>
  <c r="P11" i="8"/>
  <c r="N11" i="8"/>
  <c r="O15" i="8"/>
  <c r="M15" i="8"/>
  <c r="P15" i="8"/>
  <c r="N15" i="8"/>
  <c r="O19" i="8"/>
  <c r="M19" i="8"/>
  <c r="P19" i="8"/>
  <c r="N19" i="8"/>
  <c r="O23" i="8"/>
  <c r="M23" i="8"/>
  <c r="P23" i="8"/>
  <c r="N23" i="8"/>
  <c r="O27" i="8"/>
  <c r="M27" i="8"/>
  <c r="P27" i="8"/>
  <c r="N27" i="8"/>
  <c r="O31" i="8"/>
  <c r="M31" i="8"/>
  <c r="P31" i="8"/>
  <c r="N31" i="8"/>
  <c r="O35" i="8"/>
  <c r="M35" i="8"/>
  <c r="P35" i="8"/>
  <c r="N35" i="8"/>
  <c r="O39" i="8"/>
  <c r="M39" i="8"/>
  <c r="P39" i="8"/>
  <c r="N39" i="8"/>
  <c r="O43" i="8"/>
  <c r="M43" i="8"/>
  <c r="P43" i="8"/>
  <c r="N43" i="8"/>
  <c r="O47" i="8"/>
  <c r="M47" i="8"/>
  <c r="P47" i="8"/>
  <c r="N47" i="8"/>
  <c r="O51" i="8"/>
  <c r="M51" i="8"/>
  <c r="P51" i="8"/>
  <c r="N51" i="8"/>
  <c r="O55" i="8"/>
  <c r="M55" i="8"/>
  <c r="P55" i="8"/>
  <c r="N55" i="8"/>
  <c r="O59" i="8"/>
  <c r="M59" i="8"/>
  <c r="P59" i="8"/>
  <c r="N59" i="8"/>
  <c r="O63" i="8"/>
  <c r="M63" i="8"/>
  <c r="P63" i="8"/>
  <c r="N63" i="8"/>
  <c r="O65" i="8"/>
  <c r="M65" i="8"/>
  <c r="P65" i="8"/>
  <c r="N65" i="8"/>
  <c r="P69" i="8"/>
  <c r="N69" i="8"/>
  <c r="O69" i="8"/>
  <c r="M69" i="8"/>
  <c r="K69" i="8" s="1"/>
  <c r="P79" i="8"/>
  <c r="N79" i="8"/>
  <c r="O79" i="8"/>
  <c r="M79" i="8"/>
  <c r="K79" i="8" s="1"/>
  <c r="P83" i="8"/>
  <c r="N83" i="8"/>
  <c r="O83" i="8"/>
  <c r="M83" i="8"/>
  <c r="K83" i="8" s="1"/>
  <c r="P89" i="8"/>
  <c r="N89" i="8"/>
  <c r="O89" i="8"/>
  <c r="M89" i="8"/>
  <c r="K89" i="8" s="1"/>
  <c r="P95" i="8"/>
  <c r="N95" i="8"/>
  <c r="O95" i="8"/>
  <c r="M95" i="8"/>
  <c r="K95" i="8" s="1"/>
  <c r="P99" i="8"/>
  <c r="N99" i="8"/>
  <c r="O99" i="8"/>
  <c r="M99" i="8"/>
  <c r="K99" i="8" s="1"/>
  <c r="P101" i="8"/>
  <c r="N101" i="8"/>
  <c r="O101" i="8"/>
  <c r="M101" i="8"/>
  <c r="K101" i="8" s="1"/>
  <c r="P105" i="8"/>
  <c r="N105" i="8"/>
  <c r="O105" i="8"/>
  <c r="M105" i="8"/>
  <c r="K105" i="8" s="1"/>
  <c r="P111" i="8"/>
  <c r="N111" i="8"/>
  <c r="O111" i="8"/>
  <c r="M111" i="8"/>
  <c r="K111" i="8" s="1"/>
  <c r="P121" i="8"/>
  <c r="N121" i="8"/>
  <c r="O121" i="8"/>
  <c r="M121" i="8"/>
  <c r="K121" i="8" s="1"/>
  <c r="P125" i="8"/>
  <c r="N125" i="8"/>
  <c r="O125" i="8"/>
  <c r="M125" i="8"/>
  <c r="K125" i="8" s="1"/>
  <c r="P129" i="8"/>
  <c r="N129" i="8"/>
  <c r="O129" i="8"/>
  <c r="M129" i="8"/>
  <c r="K129" i="8" s="1"/>
  <c r="P133" i="8"/>
  <c r="N133" i="8"/>
  <c r="O133" i="8"/>
  <c r="M133" i="8"/>
  <c r="K133" i="8" s="1"/>
  <c r="P137" i="8"/>
  <c r="N137" i="8"/>
  <c r="O137" i="8"/>
  <c r="M137" i="8"/>
  <c r="K137" i="8" s="1"/>
  <c r="P141" i="8"/>
  <c r="N141" i="8"/>
  <c r="O141" i="8"/>
  <c r="M141" i="8"/>
  <c r="K141" i="8" s="1"/>
  <c r="P145" i="8"/>
  <c r="N145" i="8"/>
  <c r="O145" i="8"/>
  <c r="M145" i="8"/>
  <c r="K145" i="8" s="1"/>
  <c r="P149" i="8"/>
  <c r="N149" i="8"/>
  <c r="O149" i="8"/>
  <c r="M149" i="8"/>
  <c r="K149" i="8" s="1"/>
  <c r="P153" i="8"/>
  <c r="N153" i="8"/>
  <c r="O153" i="8"/>
  <c r="M153" i="8"/>
  <c r="K153" i="8" s="1"/>
  <c r="P163" i="8"/>
  <c r="N163" i="8"/>
  <c r="O163" i="8"/>
  <c r="M163" i="8"/>
  <c r="K163" i="8" s="1"/>
  <c r="P167" i="8"/>
  <c r="N167" i="8"/>
  <c r="O167" i="8"/>
  <c r="M167" i="8"/>
  <c r="K167" i="8" s="1"/>
  <c r="P173" i="8"/>
  <c r="N173" i="8"/>
  <c r="O173" i="8"/>
  <c r="M173" i="8"/>
  <c r="K173" i="8" s="1"/>
  <c r="P179" i="8"/>
  <c r="N179" i="8"/>
  <c r="O179" i="8"/>
  <c r="M179" i="8"/>
  <c r="K179" i="8" s="1"/>
  <c r="P189" i="8"/>
  <c r="N189" i="8"/>
  <c r="O189" i="8"/>
  <c r="M189" i="8"/>
  <c r="K189" i="8" s="1"/>
  <c r="P191" i="8"/>
  <c r="N191" i="8"/>
  <c r="O191" i="8"/>
  <c r="M191" i="8"/>
  <c r="K191" i="8" s="1"/>
  <c r="P195" i="8"/>
  <c r="N195" i="8"/>
  <c r="O195" i="8"/>
  <c r="M195" i="8"/>
  <c r="K195" i="8" s="1"/>
  <c r="P199" i="8"/>
  <c r="N199" i="8"/>
  <c r="O199" i="8"/>
  <c r="M199" i="8"/>
  <c r="K199" i="8" s="1"/>
  <c r="P203" i="8"/>
  <c r="N203" i="8"/>
  <c r="O203" i="8"/>
  <c r="M203" i="8"/>
  <c r="K203" i="8" s="1"/>
  <c r="P207" i="8"/>
  <c r="N207" i="8"/>
  <c r="O207" i="8"/>
  <c r="M207" i="8"/>
  <c r="K207" i="8" s="1"/>
  <c r="P211" i="8"/>
  <c r="N211" i="8"/>
  <c r="O211" i="8"/>
  <c r="M211" i="8"/>
  <c r="K211" i="8" s="1"/>
  <c r="P215" i="8"/>
  <c r="N215" i="8"/>
  <c r="O215" i="8"/>
  <c r="M215" i="8"/>
  <c r="K215" i="8" s="1"/>
  <c r="P219" i="8"/>
  <c r="N219" i="8"/>
  <c r="O219" i="8"/>
  <c r="M219" i="8"/>
  <c r="K219" i="8" s="1"/>
  <c r="P223" i="8"/>
  <c r="N223" i="8"/>
  <c r="O223" i="8"/>
  <c r="M223" i="8"/>
  <c r="K223" i="8" s="1"/>
  <c r="P227" i="8"/>
  <c r="N227" i="8"/>
  <c r="O227" i="8"/>
  <c r="M227" i="8"/>
  <c r="K227" i="8" s="1"/>
  <c r="P231" i="8"/>
  <c r="N231" i="8"/>
  <c r="O231" i="8"/>
  <c r="M231" i="8"/>
  <c r="K231" i="8" s="1"/>
  <c r="P235" i="8"/>
  <c r="N235" i="8"/>
  <c r="O235" i="8"/>
  <c r="M235" i="8"/>
  <c r="K235" i="8" s="1"/>
  <c r="P237" i="8"/>
  <c r="N237" i="8"/>
  <c r="O237" i="8"/>
  <c r="M237" i="8"/>
  <c r="K237" i="8" s="1"/>
  <c r="P241" i="8"/>
  <c r="N241" i="8"/>
  <c r="O241" i="8"/>
  <c r="M241" i="8"/>
  <c r="K241" i="8" s="1"/>
  <c r="P243" i="8"/>
  <c r="N243" i="8"/>
  <c r="O243" i="8"/>
  <c r="M243" i="8"/>
  <c r="K243" i="8" s="1"/>
  <c r="P247" i="8"/>
  <c r="N247" i="8"/>
  <c r="O247" i="8"/>
  <c r="M247" i="8"/>
  <c r="K247" i="8" s="1"/>
  <c r="P251" i="8"/>
  <c r="N251" i="8"/>
  <c r="O251" i="8"/>
  <c r="M251" i="8"/>
  <c r="K251" i="8" s="1"/>
  <c r="P255" i="8"/>
  <c r="N255" i="8"/>
  <c r="O255" i="8"/>
  <c r="M255" i="8"/>
  <c r="K255" i="8" s="1"/>
  <c r="P259" i="8"/>
  <c r="N259" i="8"/>
  <c r="O259" i="8"/>
  <c r="M259" i="8"/>
  <c r="K259" i="8" s="1"/>
  <c r="P263" i="8"/>
  <c r="N263" i="8"/>
  <c r="O263" i="8"/>
  <c r="M263" i="8"/>
  <c r="K263" i="8" s="1"/>
  <c r="P267" i="8"/>
  <c r="N267" i="8"/>
  <c r="O267" i="8"/>
  <c r="M267" i="8"/>
  <c r="K267" i="8" s="1"/>
  <c r="P271" i="8"/>
  <c r="N271" i="8"/>
  <c r="O271" i="8"/>
  <c r="M271" i="8"/>
  <c r="K271" i="8" s="1"/>
  <c r="P275" i="8"/>
  <c r="N275" i="8"/>
  <c r="O275" i="8"/>
  <c r="M275" i="8"/>
  <c r="K275" i="8" s="1"/>
  <c r="P279" i="8"/>
  <c r="N279" i="8"/>
  <c r="O279" i="8"/>
  <c r="M279" i="8"/>
  <c r="K279" i="8" s="1"/>
  <c r="P283" i="8"/>
  <c r="N283" i="8"/>
  <c r="O283" i="8"/>
  <c r="M283" i="8"/>
  <c r="K283" i="8" s="1"/>
  <c r="P287" i="8"/>
  <c r="N287" i="8"/>
  <c r="O287" i="8"/>
  <c r="M287" i="8"/>
  <c r="K287" i="8" s="1"/>
  <c r="P291" i="8"/>
  <c r="N291" i="8"/>
  <c r="O291" i="8"/>
  <c r="M291" i="8"/>
  <c r="K291" i="8" s="1"/>
  <c r="P295" i="8"/>
  <c r="N295" i="8"/>
  <c r="O295" i="8"/>
  <c r="M295" i="8"/>
  <c r="K295" i="8" s="1"/>
  <c r="P299" i="8"/>
  <c r="N299" i="8"/>
  <c r="O299" i="8"/>
  <c r="M299" i="8"/>
  <c r="K299" i="8" s="1"/>
  <c r="P303" i="8"/>
  <c r="N303" i="8"/>
  <c r="O303" i="8"/>
  <c r="M303" i="8"/>
  <c r="K303" i="8" s="1"/>
  <c r="P307" i="8"/>
  <c r="N307" i="8"/>
  <c r="O307" i="8"/>
  <c r="M307" i="8"/>
  <c r="K307" i="8" s="1"/>
  <c r="P311" i="8"/>
  <c r="N311" i="8"/>
  <c r="O311" i="8"/>
  <c r="M311" i="8"/>
  <c r="K311" i="8" s="1"/>
  <c r="P315" i="8"/>
  <c r="N315" i="8"/>
  <c r="O315" i="8"/>
  <c r="M315" i="8"/>
  <c r="K315" i="8" s="1"/>
  <c r="P319" i="8"/>
  <c r="N319" i="8"/>
  <c r="O319" i="8"/>
  <c r="M319" i="8"/>
  <c r="K319" i="8" s="1"/>
  <c r="P323" i="8"/>
  <c r="N323" i="8"/>
  <c r="O323" i="8"/>
  <c r="M323" i="8"/>
  <c r="K323" i="8" s="1"/>
  <c r="P327" i="8"/>
  <c r="N327" i="8"/>
  <c r="O327" i="8"/>
  <c r="M327" i="8"/>
  <c r="K327" i="8" s="1"/>
  <c r="P331" i="8"/>
  <c r="N331" i="8"/>
  <c r="O331" i="8"/>
  <c r="M331" i="8"/>
  <c r="K331" i="8" s="1"/>
  <c r="P335" i="8"/>
  <c r="N335" i="8"/>
  <c r="O335" i="8"/>
  <c r="M335" i="8"/>
  <c r="K335" i="8" s="1"/>
  <c r="P339" i="8"/>
  <c r="N339" i="8"/>
  <c r="O339" i="8"/>
  <c r="M339" i="8"/>
  <c r="K339" i="8" s="1"/>
  <c r="P343" i="8"/>
  <c r="N343" i="8"/>
  <c r="O343" i="8"/>
  <c r="M343" i="8"/>
  <c r="K343" i="8" s="1"/>
  <c r="P347" i="8"/>
  <c r="N347" i="8"/>
  <c r="O347" i="8"/>
  <c r="M347" i="8"/>
  <c r="K347" i="8" s="1"/>
  <c r="P351" i="8"/>
  <c r="N351" i="8"/>
  <c r="O351" i="8"/>
  <c r="M351" i="8"/>
  <c r="K351" i="8" s="1"/>
  <c r="P355" i="8"/>
  <c r="N355" i="8"/>
  <c r="O355" i="8"/>
  <c r="M355" i="8"/>
  <c r="K355" i="8" s="1"/>
  <c r="P359" i="8"/>
  <c r="N359" i="8"/>
  <c r="O359" i="8"/>
  <c r="M359" i="8"/>
  <c r="K359" i="8" s="1"/>
  <c r="P363" i="8"/>
  <c r="N363" i="8"/>
  <c r="O363" i="8"/>
  <c r="M363" i="8"/>
  <c r="K363" i="8" s="1"/>
  <c r="P365" i="8"/>
  <c r="N365" i="8"/>
  <c r="O365" i="8"/>
  <c r="M365" i="8"/>
  <c r="K365" i="8" s="1"/>
  <c r="P371" i="8"/>
  <c r="N371" i="8"/>
  <c r="O371" i="8"/>
  <c r="M371" i="8"/>
  <c r="K371" i="8" s="1"/>
  <c r="P373" i="8"/>
  <c r="N373" i="8"/>
  <c r="O373" i="8"/>
  <c r="M373" i="8"/>
  <c r="K373" i="8" s="1"/>
  <c r="P377" i="8"/>
  <c r="N377" i="8"/>
  <c r="O377" i="8"/>
  <c r="M377" i="8"/>
  <c r="K377" i="8" s="1"/>
  <c r="P381" i="8"/>
  <c r="N381" i="8"/>
  <c r="O381" i="8"/>
  <c r="M381" i="8"/>
  <c r="K381" i="8" s="1"/>
  <c r="P385" i="8"/>
  <c r="N385" i="8"/>
  <c r="O385" i="8"/>
  <c r="M385" i="8"/>
  <c r="K385" i="8" s="1"/>
  <c r="P389" i="8"/>
  <c r="N389" i="8"/>
  <c r="O389" i="8"/>
  <c r="M389" i="8"/>
  <c r="K389" i="8" s="1"/>
  <c r="P393" i="8"/>
  <c r="N393" i="8"/>
  <c r="O393" i="8"/>
  <c r="M393" i="8"/>
  <c r="K393" i="8" s="1"/>
  <c r="P397" i="8"/>
  <c r="N397" i="8"/>
  <c r="O397" i="8"/>
  <c r="M397" i="8"/>
  <c r="K397" i="8" s="1"/>
  <c r="P401" i="8"/>
  <c r="N401" i="8"/>
  <c r="O401" i="8"/>
  <c r="M401" i="8"/>
  <c r="K401" i="8" s="1"/>
  <c r="P405" i="8"/>
  <c r="N405" i="8"/>
  <c r="O405" i="8"/>
  <c r="M405" i="8"/>
  <c r="K405" i="8" s="1"/>
  <c r="P409" i="8"/>
  <c r="N409" i="8"/>
  <c r="O409" i="8"/>
  <c r="M409" i="8"/>
  <c r="K409" i="8" s="1"/>
  <c r="P413" i="8"/>
  <c r="N413" i="8"/>
  <c r="O413" i="8"/>
  <c r="M413" i="8"/>
  <c r="K413" i="8" s="1"/>
  <c r="P417" i="8"/>
  <c r="N417" i="8"/>
  <c r="O417" i="8"/>
  <c r="M417" i="8"/>
  <c r="K417" i="8" s="1"/>
  <c r="P421" i="8"/>
  <c r="N421" i="8"/>
  <c r="O421" i="8"/>
  <c r="M421" i="8"/>
  <c r="K421" i="8" s="1"/>
  <c r="P425" i="8"/>
  <c r="N425" i="8"/>
  <c r="O425" i="8"/>
  <c r="M425" i="8"/>
  <c r="K425" i="8" s="1"/>
  <c r="P429" i="8"/>
  <c r="N429" i="8"/>
  <c r="O429" i="8"/>
  <c r="M429" i="8"/>
  <c r="K429" i="8" s="1"/>
  <c r="P433" i="8"/>
  <c r="N433" i="8"/>
  <c r="O433" i="8"/>
  <c r="M433" i="8"/>
  <c r="K433" i="8" s="1"/>
  <c r="P437" i="8"/>
  <c r="N437" i="8"/>
  <c r="O437" i="8"/>
  <c r="M437" i="8"/>
  <c r="K437" i="8" s="1"/>
  <c r="P441" i="8"/>
  <c r="N441" i="8"/>
  <c r="O441" i="8"/>
  <c r="M441" i="8"/>
  <c r="K441" i="8" s="1"/>
  <c r="P445" i="8"/>
  <c r="N445" i="8"/>
  <c r="O445" i="8"/>
  <c r="M445" i="8"/>
  <c r="K445" i="8" s="1"/>
  <c r="P449" i="8"/>
  <c r="N449" i="8"/>
  <c r="O449" i="8"/>
  <c r="M449" i="8"/>
  <c r="K449" i="8" s="1"/>
  <c r="P453" i="8"/>
  <c r="N453" i="8"/>
  <c r="O453" i="8"/>
  <c r="M453" i="8"/>
  <c r="K453" i="8" s="1"/>
  <c r="P457" i="8"/>
  <c r="N457" i="8"/>
  <c r="O457" i="8"/>
  <c r="M457" i="8"/>
  <c r="K457" i="8" s="1"/>
  <c r="P461" i="8"/>
  <c r="N461" i="8"/>
  <c r="O461" i="8"/>
  <c r="M461" i="8"/>
  <c r="K461" i="8" s="1"/>
  <c r="P465" i="8"/>
  <c r="N465" i="8"/>
  <c r="O465" i="8"/>
  <c r="M465" i="8"/>
  <c r="K465" i="8" s="1"/>
  <c r="P469" i="8"/>
  <c r="N469" i="8"/>
  <c r="O469" i="8"/>
  <c r="M469" i="8"/>
  <c r="K469" i="8" s="1"/>
  <c r="P473" i="8"/>
  <c r="N473" i="8"/>
  <c r="O473" i="8"/>
  <c r="M473" i="8"/>
  <c r="K473" i="8" s="1"/>
  <c r="P477" i="8"/>
  <c r="N477" i="8"/>
  <c r="O477" i="8"/>
  <c r="M477" i="8"/>
  <c r="K477" i="8" s="1"/>
  <c r="P481" i="8"/>
  <c r="N481" i="8"/>
  <c r="O481" i="8"/>
  <c r="M481" i="8"/>
  <c r="K481" i="8" s="1"/>
  <c r="P485" i="8"/>
  <c r="N485" i="8"/>
  <c r="O485" i="8"/>
  <c r="M485" i="8"/>
  <c r="K485" i="8" s="1"/>
  <c r="P489" i="8"/>
  <c r="N489" i="8"/>
  <c r="O489" i="8"/>
  <c r="M489" i="8"/>
  <c r="K489" i="8" s="1"/>
  <c r="P493" i="8"/>
  <c r="N493" i="8"/>
  <c r="O493" i="8"/>
  <c r="M493" i="8"/>
  <c r="K493" i="8" s="1"/>
  <c r="P497" i="8"/>
  <c r="N497" i="8"/>
  <c r="O497" i="8"/>
  <c r="M497" i="8"/>
  <c r="K497" i="8" s="1"/>
  <c r="P499" i="8"/>
  <c r="N499" i="8"/>
  <c r="O499" i="8"/>
  <c r="M499" i="8"/>
  <c r="K499" i="8" s="1"/>
  <c r="P505" i="8"/>
  <c r="N505" i="8"/>
  <c r="O505" i="8"/>
  <c r="M505" i="8"/>
  <c r="K505" i="8" s="1"/>
  <c r="P507" i="8"/>
  <c r="N507" i="8"/>
  <c r="O507" i="8"/>
  <c r="M507" i="8"/>
  <c r="K507" i="8" s="1"/>
  <c r="P513" i="8"/>
  <c r="N513" i="8"/>
  <c r="O513" i="8"/>
  <c r="M513" i="8"/>
  <c r="K513" i="8" s="1"/>
  <c r="P515" i="8"/>
  <c r="N515" i="8"/>
  <c r="O515" i="8"/>
  <c r="M515" i="8"/>
  <c r="K515" i="8" s="1"/>
  <c r="P521" i="8"/>
  <c r="N521" i="8"/>
  <c r="O521" i="8"/>
  <c r="M521" i="8"/>
  <c r="K521" i="8" s="1"/>
  <c r="P523" i="8"/>
  <c r="N523" i="8"/>
  <c r="O523" i="8"/>
  <c r="M523" i="8"/>
  <c r="K523" i="8" s="1"/>
  <c r="P529" i="8"/>
  <c r="N529" i="8"/>
  <c r="O529" i="8"/>
  <c r="M529" i="8"/>
  <c r="K529" i="8" s="1"/>
  <c r="P531" i="8"/>
  <c r="N531" i="8"/>
  <c r="O531" i="8"/>
  <c r="M531" i="8"/>
  <c r="K531" i="8" s="1"/>
  <c r="P535" i="8"/>
  <c r="N535" i="8"/>
  <c r="O535" i="8"/>
  <c r="M535" i="8"/>
  <c r="K535" i="8" s="1"/>
  <c r="P541" i="8"/>
  <c r="N541" i="8"/>
  <c r="O541" i="8"/>
  <c r="M541" i="8"/>
  <c r="K541" i="8" s="1"/>
  <c r="P543" i="8"/>
  <c r="N543" i="8"/>
  <c r="O543" i="8"/>
  <c r="M543" i="8"/>
  <c r="K543" i="8" s="1"/>
  <c r="P549" i="8"/>
  <c r="N549" i="8"/>
  <c r="O549" i="8"/>
  <c r="M549" i="8"/>
  <c r="K549" i="8" s="1"/>
  <c r="P553" i="8"/>
  <c r="N553" i="8"/>
  <c r="O553" i="8"/>
  <c r="M553" i="8"/>
  <c r="K553" i="8" s="1"/>
  <c r="P557" i="8"/>
  <c r="N557" i="8"/>
  <c r="O557" i="8"/>
  <c r="M557" i="8"/>
  <c r="K557" i="8" s="1"/>
  <c r="P561" i="8"/>
  <c r="N561" i="8"/>
  <c r="O561" i="8"/>
  <c r="M561" i="8"/>
  <c r="K561" i="8" s="1"/>
  <c r="P565" i="8"/>
  <c r="N565" i="8"/>
  <c r="O565" i="8"/>
  <c r="M565" i="8"/>
  <c r="K565" i="8" s="1"/>
  <c r="P569" i="8"/>
  <c r="N569" i="8"/>
  <c r="O569" i="8"/>
  <c r="M569" i="8"/>
  <c r="K569" i="8" s="1"/>
  <c r="P573" i="8"/>
  <c r="N573" i="8"/>
  <c r="O573" i="8"/>
  <c r="M573" i="8"/>
  <c r="K573" i="8" s="1"/>
  <c r="P577" i="8"/>
  <c r="N577" i="8"/>
  <c r="O577" i="8"/>
  <c r="M577" i="8"/>
  <c r="K577" i="8" s="1"/>
  <c r="P581" i="8"/>
  <c r="N581" i="8"/>
  <c r="O581" i="8"/>
  <c r="M581" i="8"/>
  <c r="K581" i="8" s="1"/>
  <c r="P585" i="8"/>
  <c r="N585" i="8"/>
  <c r="O585" i="8"/>
  <c r="M585" i="8"/>
  <c r="K585" i="8" s="1"/>
  <c r="P589" i="8"/>
  <c r="N589" i="8"/>
  <c r="O589" i="8"/>
  <c r="M589" i="8"/>
  <c r="K589" i="8" s="1"/>
  <c r="P593" i="8"/>
  <c r="N593" i="8"/>
  <c r="O593" i="8"/>
  <c r="M593" i="8"/>
  <c r="K593" i="8" s="1"/>
  <c r="P597" i="8"/>
  <c r="N597" i="8"/>
  <c r="O597" i="8"/>
  <c r="M597" i="8"/>
  <c r="K597" i="8" s="1"/>
  <c r="P601" i="8"/>
  <c r="N601" i="8"/>
  <c r="O601" i="8"/>
  <c r="M601" i="8"/>
  <c r="K601" i="8" s="1"/>
  <c r="P605" i="8"/>
  <c r="N605" i="8"/>
  <c r="O605" i="8"/>
  <c r="M605" i="8"/>
  <c r="K605" i="8" s="1"/>
  <c r="P609" i="8"/>
  <c r="N609" i="8"/>
  <c r="O609" i="8"/>
  <c r="M609" i="8"/>
  <c r="K609" i="8" s="1"/>
  <c r="P613" i="8"/>
  <c r="N613" i="8"/>
  <c r="O613" i="8"/>
  <c r="M613" i="8"/>
  <c r="K613" i="8" s="1"/>
  <c r="P617" i="8"/>
  <c r="N617" i="8"/>
  <c r="O617" i="8"/>
  <c r="M617" i="8"/>
  <c r="K617" i="8" s="1"/>
  <c r="P621" i="8"/>
  <c r="N621" i="8"/>
  <c r="O621" i="8"/>
  <c r="M621" i="8"/>
  <c r="K621" i="8" s="1"/>
  <c r="P625" i="8"/>
  <c r="N625" i="8"/>
  <c r="O625" i="8"/>
  <c r="M625" i="8"/>
  <c r="K625" i="8" s="1"/>
  <c r="P629" i="8"/>
  <c r="N629" i="8"/>
  <c r="O629" i="8"/>
  <c r="M629" i="8"/>
  <c r="K629" i="8" s="1"/>
  <c r="P633" i="8"/>
  <c r="N633" i="8"/>
  <c r="O633" i="8"/>
  <c r="M633" i="8"/>
  <c r="K633" i="8" s="1"/>
  <c r="P637" i="8"/>
  <c r="N637" i="8"/>
  <c r="O637" i="8"/>
  <c r="M637" i="8"/>
  <c r="K637" i="8" s="1"/>
  <c r="P641" i="8"/>
  <c r="N641" i="8"/>
  <c r="O641" i="8"/>
  <c r="M641" i="8"/>
  <c r="K641" i="8" s="1"/>
  <c r="P645" i="8"/>
  <c r="N645" i="8"/>
  <c r="O645" i="8"/>
  <c r="M645" i="8"/>
  <c r="K645" i="8" s="1"/>
  <c r="P649" i="8"/>
  <c r="N649" i="8"/>
  <c r="O649" i="8"/>
  <c r="M649" i="8"/>
  <c r="K649" i="8" s="1"/>
  <c r="P653" i="8"/>
  <c r="N653" i="8"/>
  <c r="O653" i="8"/>
  <c r="M653" i="8"/>
  <c r="K653" i="8" s="1"/>
  <c r="P657" i="8"/>
  <c r="N657" i="8"/>
  <c r="O657" i="8"/>
  <c r="M657" i="8"/>
  <c r="K657" i="8" s="1"/>
  <c r="P661" i="8"/>
  <c r="N661" i="8"/>
  <c r="O661" i="8"/>
  <c r="M661" i="8"/>
  <c r="K661" i="8" s="1"/>
  <c r="P665" i="8"/>
  <c r="N665" i="8"/>
  <c r="O665" i="8"/>
  <c r="M665" i="8"/>
  <c r="K665" i="8" s="1"/>
  <c r="P669" i="8"/>
  <c r="N669" i="8"/>
  <c r="O669" i="8"/>
  <c r="M669" i="8"/>
  <c r="K669" i="8" s="1"/>
  <c r="P673" i="8"/>
  <c r="N673" i="8"/>
  <c r="O673" i="8"/>
  <c r="M673" i="8"/>
  <c r="K673" i="8" s="1"/>
  <c r="P677" i="8"/>
  <c r="N677" i="8"/>
  <c r="O677" i="8"/>
  <c r="M677" i="8"/>
  <c r="K677" i="8" s="1"/>
  <c r="P681" i="8"/>
  <c r="N681" i="8"/>
  <c r="O681" i="8"/>
  <c r="M681" i="8"/>
  <c r="K681" i="8" s="1"/>
  <c r="P685" i="8"/>
  <c r="N685" i="8"/>
  <c r="O685" i="8"/>
  <c r="M685" i="8"/>
  <c r="K685" i="8" s="1"/>
  <c r="P689" i="8"/>
  <c r="N689" i="8"/>
  <c r="O689" i="8"/>
  <c r="M689" i="8"/>
  <c r="K689" i="8" s="1"/>
  <c r="P693" i="8"/>
  <c r="N693" i="8"/>
  <c r="O693" i="8"/>
  <c r="M693" i="8"/>
  <c r="K693" i="8" s="1"/>
  <c r="P697" i="8"/>
  <c r="N697" i="8"/>
  <c r="O697" i="8"/>
  <c r="M697" i="8"/>
  <c r="K697" i="8" s="1"/>
  <c r="P701" i="8"/>
  <c r="N701" i="8"/>
  <c r="O701" i="8"/>
  <c r="M701" i="8"/>
  <c r="K701" i="8" s="1"/>
  <c r="P705" i="8"/>
  <c r="N705" i="8"/>
  <c r="O705" i="8"/>
  <c r="M705" i="8"/>
  <c r="K705" i="8" s="1"/>
  <c r="P709" i="8"/>
  <c r="N709" i="8"/>
  <c r="O709" i="8"/>
  <c r="M709" i="8"/>
  <c r="K709" i="8" s="1"/>
  <c r="P713" i="8"/>
  <c r="N713" i="8"/>
  <c r="O713" i="8"/>
  <c r="M713" i="8"/>
  <c r="K713" i="8" s="1"/>
  <c r="P717" i="8"/>
  <c r="N717" i="8"/>
  <c r="O717" i="8"/>
  <c r="M717" i="8"/>
  <c r="K717" i="8" s="1"/>
  <c r="P721" i="8"/>
  <c r="N721" i="8"/>
  <c r="O721" i="8"/>
  <c r="M721" i="8"/>
  <c r="K721" i="8" s="1"/>
  <c r="P725" i="8"/>
  <c r="N725" i="8"/>
  <c r="O725" i="8"/>
  <c r="M725" i="8"/>
  <c r="K725" i="8" s="1"/>
  <c r="P729" i="8"/>
  <c r="N729" i="8"/>
  <c r="O729" i="8"/>
  <c r="M729" i="8"/>
  <c r="K729" i="8" s="1"/>
  <c r="P733" i="8"/>
  <c r="N733" i="8"/>
  <c r="O733" i="8"/>
  <c r="M733" i="8"/>
  <c r="K733" i="8" s="1"/>
  <c r="O737" i="8"/>
  <c r="M737" i="8"/>
  <c r="P737" i="8"/>
  <c r="N737" i="8"/>
  <c r="O739" i="8"/>
  <c r="M739" i="8"/>
  <c r="P739" i="8"/>
  <c r="N739" i="8"/>
  <c r="O741" i="8"/>
  <c r="M741" i="8"/>
  <c r="P741" i="8"/>
  <c r="N741" i="8"/>
  <c r="O743" i="8"/>
  <c r="M743" i="8"/>
  <c r="P743" i="8"/>
  <c r="N743" i="8"/>
  <c r="O745" i="8"/>
  <c r="M745" i="8"/>
  <c r="P745" i="8"/>
  <c r="N745" i="8"/>
  <c r="O747" i="8"/>
  <c r="M747" i="8"/>
  <c r="P747" i="8"/>
  <c r="N747" i="8"/>
  <c r="O749" i="8"/>
  <c r="M749" i="8"/>
  <c r="P749" i="8"/>
  <c r="N749" i="8"/>
  <c r="O751" i="8"/>
  <c r="M751" i="8"/>
  <c r="P751" i="8"/>
  <c r="N751" i="8"/>
  <c r="O753" i="8"/>
  <c r="M753" i="8"/>
  <c r="P753" i="8"/>
  <c r="N753" i="8"/>
  <c r="O755" i="8"/>
  <c r="M755" i="8"/>
  <c r="P755" i="8"/>
  <c r="N755" i="8"/>
  <c r="O757" i="8"/>
  <c r="M757" i="8"/>
  <c r="P757" i="8"/>
  <c r="N757" i="8"/>
  <c r="O759" i="8"/>
  <c r="M759" i="8"/>
  <c r="P759" i="8"/>
  <c r="N759" i="8"/>
  <c r="O761" i="8"/>
  <c r="M761" i="8"/>
  <c r="P761" i="8"/>
  <c r="N761" i="8"/>
  <c r="O763" i="8"/>
  <c r="M763" i="8"/>
  <c r="P763" i="8"/>
  <c r="N763" i="8"/>
  <c r="O765" i="8"/>
  <c r="M765" i="8"/>
  <c r="P765" i="8"/>
  <c r="N765" i="8"/>
  <c r="O767" i="8"/>
  <c r="M767" i="8"/>
  <c r="P767" i="8"/>
  <c r="N767" i="8"/>
  <c r="O769" i="8"/>
  <c r="M769" i="8"/>
  <c r="P769" i="8"/>
  <c r="N769" i="8"/>
  <c r="O773" i="8"/>
  <c r="M773" i="8"/>
  <c r="P773" i="8"/>
  <c r="N773" i="8"/>
  <c r="O777" i="8"/>
  <c r="M777" i="8"/>
  <c r="P777" i="8"/>
  <c r="N777" i="8"/>
  <c r="O781" i="8"/>
  <c r="M781" i="8"/>
  <c r="P781" i="8"/>
  <c r="N781" i="8"/>
  <c r="O785" i="8"/>
  <c r="M785" i="8"/>
  <c r="P785" i="8"/>
  <c r="N785" i="8"/>
  <c r="O789" i="8"/>
  <c r="M789" i="8"/>
  <c r="P789" i="8"/>
  <c r="N789" i="8"/>
  <c r="P793" i="8"/>
  <c r="N793" i="8"/>
  <c r="O793" i="8"/>
  <c r="M793" i="8"/>
  <c r="K793" i="8" s="1"/>
  <c r="P797" i="8"/>
  <c r="N797" i="8"/>
  <c r="O797" i="8"/>
  <c r="M797" i="8"/>
  <c r="K797" i="8" s="1"/>
  <c r="P801" i="8"/>
  <c r="N801" i="8"/>
  <c r="O801" i="8"/>
  <c r="M801" i="8"/>
  <c r="K801" i="8" s="1"/>
  <c r="P805" i="8"/>
  <c r="N805" i="8"/>
  <c r="O805" i="8"/>
  <c r="M805" i="8"/>
  <c r="K805" i="8" s="1"/>
  <c r="P809" i="8"/>
  <c r="N809" i="8"/>
  <c r="O809" i="8"/>
  <c r="M809" i="8"/>
  <c r="K809" i="8" s="1"/>
  <c r="P813" i="8"/>
  <c r="N813" i="8"/>
  <c r="O813" i="8"/>
  <c r="M813" i="8"/>
  <c r="K813" i="8" s="1"/>
  <c r="P817" i="8"/>
  <c r="N817" i="8"/>
  <c r="O817" i="8"/>
  <c r="M817" i="8"/>
  <c r="K817" i="8" s="1"/>
  <c r="P821" i="8"/>
  <c r="N821" i="8"/>
  <c r="O821" i="8"/>
  <c r="M821" i="8"/>
  <c r="K821" i="8" s="1"/>
  <c r="P825" i="8"/>
  <c r="N825" i="8"/>
  <c r="O825" i="8"/>
  <c r="M825" i="8"/>
  <c r="K825" i="8" s="1"/>
  <c r="P829" i="8"/>
  <c r="N829" i="8"/>
  <c r="O829" i="8"/>
  <c r="M829" i="8"/>
  <c r="K829" i="8" s="1"/>
  <c r="P833" i="8"/>
  <c r="N833" i="8"/>
  <c r="O833" i="8"/>
  <c r="M833" i="8"/>
  <c r="K833" i="8" s="1"/>
  <c r="P837" i="8"/>
  <c r="N837" i="8"/>
  <c r="O837" i="8"/>
  <c r="M837" i="8"/>
  <c r="K837" i="8" s="1"/>
  <c r="P841" i="8"/>
  <c r="N841" i="8"/>
  <c r="O841" i="8"/>
  <c r="M841" i="8"/>
  <c r="K841" i="8" s="1"/>
  <c r="P845" i="8"/>
  <c r="N845" i="8"/>
  <c r="O845" i="8"/>
  <c r="M845" i="8"/>
  <c r="K845" i="8" s="1"/>
  <c r="P849" i="8"/>
  <c r="N849" i="8"/>
  <c r="O849" i="8"/>
  <c r="M849" i="8"/>
  <c r="K849" i="8" s="1"/>
  <c r="P853" i="8"/>
  <c r="N853" i="8"/>
  <c r="O853" i="8"/>
  <c r="M853" i="8"/>
  <c r="K853" i="8" s="1"/>
  <c r="P857" i="8"/>
  <c r="N857" i="8"/>
  <c r="O857" i="8"/>
  <c r="M857" i="8"/>
  <c r="K857" i="8" s="1"/>
  <c r="P861" i="8"/>
  <c r="N861" i="8"/>
  <c r="O861" i="8"/>
  <c r="M861" i="8"/>
  <c r="K861" i="8" s="1"/>
  <c r="P865" i="8"/>
  <c r="N865" i="8"/>
  <c r="O865" i="8"/>
  <c r="M865" i="8"/>
  <c r="K865" i="8" s="1"/>
  <c r="P869" i="8"/>
  <c r="N869" i="8"/>
  <c r="O869" i="8"/>
  <c r="M869" i="8"/>
  <c r="K869" i="8" s="1"/>
  <c r="P871" i="8"/>
  <c r="N871" i="8"/>
  <c r="O871" i="8"/>
  <c r="M871" i="8"/>
  <c r="K871" i="8" s="1"/>
  <c r="P875" i="8"/>
  <c r="N875" i="8"/>
  <c r="O875" i="8"/>
  <c r="M875" i="8"/>
  <c r="K875" i="8" s="1"/>
  <c r="P877" i="8"/>
  <c r="N877" i="8"/>
  <c r="O877" i="8"/>
  <c r="M877" i="8"/>
  <c r="K877" i="8" s="1"/>
  <c r="P881" i="8"/>
  <c r="N881" i="8"/>
  <c r="O881" i="8"/>
  <c r="M881" i="8"/>
  <c r="K881" i="8" s="1"/>
  <c r="P883" i="8"/>
  <c r="N883" i="8"/>
  <c r="O883" i="8"/>
  <c r="M883" i="8"/>
  <c r="K883" i="8" s="1"/>
  <c r="P885" i="8"/>
  <c r="N885" i="8"/>
  <c r="O885" i="8"/>
  <c r="M885" i="8"/>
  <c r="K885" i="8" s="1"/>
  <c r="P887" i="8"/>
  <c r="N887" i="8"/>
  <c r="O887" i="8"/>
  <c r="M887" i="8"/>
  <c r="K887" i="8" s="1"/>
  <c r="P889" i="8"/>
  <c r="N889" i="8"/>
  <c r="O889" i="8"/>
  <c r="M889" i="8"/>
  <c r="K889" i="8" s="1"/>
  <c r="P891" i="8"/>
  <c r="N891" i="8"/>
  <c r="O891" i="8"/>
  <c r="M891" i="8"/>
  <c r="K891" i="8" s="1"/>
  <c r="P893" i="8"/>
  <c r="N893" i="8"/>
  <c r="O893" i="8"/>
  <c r="M893" i="8"/>
  <c r="K893" i="8" s="1"/>
  <c r="P895" i="8"/>
  <c r="N895" i="8"/>
  <c r="O895" i="8"/>
  <c r="M895" i="8"/>
  <c r="K895" i="8" s="1"/>
  <c r="P897" i="8"/>
  <c r="N897" i="8"/>
  <c r="O897" i="8"/>
  <c r="M897" i="8"/>
  <c r="K897" i="8" s="1"/>
  <c r="P899" i="8"/>
  <c r="N899" i="8"/>
  <c r="O899" i="8"/>
  <c r="M899" i="8"/>
  <c r="K899" i="8" s="1"/>
  <c r="P901" i="8"/>
  <c r="N901" i="8"/>
  <c r="O901" i="8"/>
  <c r="M901" i="8"/>
  <c r="K901" i="8" s="1"/>
  <c r="P903" i="8"/>
  <c r="N903" i="8"/>
  <c r="O903" i="8"/>
  <c r="M903" i="8"/>
  <c r="K903" i="8" s="1"/>
  <c r="P905" i="8"/>
  <c r="N905" i="8"/>
  <c r="O905" i="8"/>
  <c r="M905" i="8"/>
  <c r="K905" i="8" s="1"/>
  <c r="P907" i="8"/>
  <c r="N907" i="8"/>
  <c r="O907" i="8"/>
  <c r="M907" i="8"/>
  <c r="K907" i="8" s="1"/>
  <c r="P909" i="8"/>
  <c r="N909" i="8"/>
  <c r="O909" i="8"/>
  <c r="M909" i="8"/>
  <c r="K909" i="8" s="1"/>
  <c r="P911" i="8"/>
  <c r="N911" i="8"/>
  <c r="O911" i="8"/>
  <c r="M911" i="8"/>
  <c r="K911" i="8" s="1"/>
  <c r="P913" i="8"/>
  <c r="N913" i="8"/>
  <c r="O913" i="8"/>
  <c r="M913" i="8"/>
  <c r="K913" i="8" s="1"/>
  <c r="P915" i="8"/>
  <c r="N915" i="8"/>
  <c r="O915" i="8"/>
  <c r="M915" i="8"/>
  <c r="K915" i="8" s="1"/>
  <c r="P917" i="8"/>
  <c r="N917" i="8"/>
  <c r="O917" i="8"/>
  <c r="M917" i="8"/>
  <c r="K917" i="8" s="1"/>
  <c r="P919" i="8"/>
  <c r="N919" i="8"/>
  <c r="O919" i="8"/>
  <c r="M919" i="8"/>
  <c r="K919" i="8" s="1"/>
  <c r="P921" i="8"/>
  <c r="N921" i="8"/>
  <c r="O921" i="8"/>
  <c r="M921" i="8"/>
  <c r="K921" i="8" s="1"/>
  <c r="P923" i="8"/>
  <c r="N923" i="8"/>
  <c r="O923" i="8"/>
  <c r="M923" i="8"/>
  <c r="K923" i="8" s="1"/>
  <c r="O925" i="8"/>
  <c r="M925" i="8"/>
  <c r="N925" i="8"/>
  <c r="P925" i="8"/>
  <c r="O927" i="8"/>
  <c r="M927" i="8"/>
  <c r="N927" i="8"/>
  <c r="P927" i="8"/>
  <c r="O929" i="8"/>
  <c r="M929" i="8"/>
  <c r="N929" i="8"/>
  <c r="P929" i="8"/>
  <c r="O931" i="8"/>
  <c r="M931" i="8"/>
  <c r="N931" i="8"/>
  <c r="P931" i="8"/>
  <c r="O933" i="8"/>
  <c r="M933" i="8"/>
  <c r="N933" i="8"/>
  <c r="P933" i="8"/>
  <c r="O935" i="8"/>
  <c r="M935" i="8"/>
  <c r="N935" i="8"/>
  <c r="P935" i="8"/>
  <c r="O937" i="8"/>
  <c r="M937" i="8"/>
  <c r="N937" i="8"/>
  <c r="P937" i="8"/>
  <c r="O939" i="8"/>
  <c r="M939" i="8"/>
  <c r="N939" i="8"/>
  <c r="P939" i="8"/>
  <c r="O941" i="8"/>
  <c r="M941" i="8"/>
  <c r="N941" i="8"/>
  <c r="P941" i="8"/>
  <c r="O943" i="8"/>
  <c r="M943" i="8"/>
  <c r="N943" i="8"/>
  <c r="P943" i="8"/>
  <c r="O945" i="8"/>
  <c r="M945" i="8"/>
  <c r="N945" i="8"/>
  <c r="P945" i="8"/>
  <c r="O947" i="8"/>
  <c r="M947" i="8"/>
  <c r="N947" i="8"/>
  <c r="P947" i="8"/>
  <c r="O949" i="8"/>
  <c r="M949" i="8"/>
  <c r="N949" i="8"/>
  <c r="P949" i="8"/>
  <c r="O951" i="8"/>
  <c r="M951" i="8"/>
  <c r="N951" i="8"/>
  <c r="P951" i="8"/>
  <c r="O953" i="8"/>
  <c r="M953" i="8"/>
  <c r="N953" i="8"/>
  <c r="P953" i="8"/>
  <c r="O955" i="8"/>
  <c r="M955" i="8"/>
  <c r="N955" i="8"/>
  <c r="P955" i="8"/>
  <c r="O957" i="8"/>
  <c r="M957" i="8"/>
  <c r="N957" i="8"/>
  <c r="P957" i="8"/>
  <c r="O959" i="8"/>
  <c r="M959" i="8"/>
  <c r="N959" i="8"/>
  <c r="P959" i="8"/>
  <c r="O961" i="8"/>
  <c r="M961" i="8"/>
  <c r="N961" i="8"/>
  <c r="P961" i="8"/>
  <c r="O963" i="8"/>
  <c r="M963" i="8"/>
  <c r="N963" i="8"/>
  <c r="P963" i="8"/>
  <c r="O965" i="8"/>
  <c r="M965" i="8"/>
  <c r="N965" i="8"/>
  <c r="P965" i="8"/>
  <c r="O967" i="8"/>
  <c r="M967" i="8"/>
  <c r="N967" i="8"/>
  <c r="P967" i="8"/>
  <c r="O969" i="8"/>
  <c r="M969" i="8"/>
  <c r="N969" i="8"/>
  <c r="P969" i="8"/>
  <c r="O971" i="8"/>
  <c r="M971" i="8"/>
  <c r="N971" i="8"/>
  <c r="P971" i="8"/>
  <c r="O973" i="8"/>
  <c r="M973" i="8"/>
  <c r="N973" i="8"/>
  <c r="P973" i="8"/>
  <c r="O975" i="8"/>
  <c r="M975" i="8"/>
  <c r="N975" i="8"/>
  <c r="P975" i="8"/>
  <c r="O977" i="8"/>
  <c r="M977" i="8"/>
  <c r="N977" i="8"/>
  <c r="P977" i="8"/>
  <c r="O979" i="8"/>
  <c r="M979" i="8"/>
  <c r="N979" i="8"/>
  <c r="P979" i="8"/>
  <c r="O981" i="8"/>
  <c r="M981" i="8"/>
  <c r="N981" i="8"/>
  <c r="P981" i="8"/>
  <c r="O983" i="8"/>
  <c r="M983" i="8"/>
  <c r="N983" i="8"/>
  <c r="P983" i="8"/>
  <c r="O985" i="8"/>
  <c r="M985" i="8"/>
  <c r="N985" i="8"/>
  <c r="P985" i="8"/>
  <c r="O987" i="8"/>
  <c r="M987" i="8"/>
  <c r="N987" i="8"/>
  <c r="P987" i="8"/>
  <c r="O989" i="8"/>
  <c r="M989" i="8"/>
  <c r="N989" i="8"/>
  <c r="P989" i="8"/>
  <c r="O991" i="8"/>
  <c r="M991" i="8"/>
  <c r="N991" i="8"/>
  <c r="P991" i="8"/>
  <c r="O993" i="8"/>
  <c r="M993" i="8"/>
  <c r="N993" i="8"/>
  <c r="P993" i="8"/>
  <c r="O995" i="8"/>
  <c r="M995" i="8"/>
  <c r="N995" i="8"/>
  <c r="P995" i="8"/>
  <c r="O997" i="8"/>
  <c r="M997" i="8"/>
  <c r="N997" i="8"/>
  <c r="P997" i="8"/>
  <c r="P999" i="8"/>
  <c r="N999" i="8"/>
  <c r="O999" i="8"/>
  <c r="M999" i="8"/>
  <c r="K999" i="8" s="1"/>
  <c r="P1001" i="8"/>
  <c r="N1001" i="8"/>
  <c r="O1001" i="8"/>
  <c r="M1001" i="8"/>
  <c r="K1001" i="8" s="1"/>
  <c r="P1003" i="8"/>
  <c r="N1003" i="8"/>
  <c r="O1003" i="8"/>
  <c r="M1003" i="8"/>
  <c r="K1003" i="8" s="1"/>
  <c r="P1005" i="8"/>
  <c r="N1005" i="8"/>
  <c r="O1005" i="8"/>
  <c r="M1005" i="8"/>
  <c r="K1005" i="8" s="1"/>
  <c r="P1007" i="8"/>
  <c r="N1007" i="8"/>
  <c r="O1007" i="8"/>
  <c r="M1007" i="8"/>
  <c r="K1007" i="8" s="1"/>
  <c r="P1009" i="8"/>
  <c r="N1009" i="8"/>
  <c r="O1009" i="8"/>
  <c r="M1009" i="8"/>
  <c r="K1009" i="8" s="1"/>
  <c r="P1011" i="8"/>
  <c r="N1011" i="8"/>
  <c r="O1011" i="8"/>
  <c r="M1011" i="8"/>
  <c r="K1011" i="8" s="1"/>
  <c r="P1013" i="8"/>
  <c r="N1013" i="8"/>
  <c r="O1013" i="8"/>
  <c r="M1013" i="8"/>
  <c r="K1013" i="8" s="1"/>
  <c r="P1015" i="8"/>
  <c r="N1015" i="8"/>
  <c r="O1015" i="8"/>
  <c r="M1015" i="8"/>
  <c r="K1015" i="8" s="1"/>
  <c r="P1017" i="8"/>
  <c r="N1017" i="8"/>
  <c r="O1017" i="8"/>
  <c r="M1017" i="8"/>
  <c r="K1017" i="8" s="1"/>
  <c r="P1019" i="8"/>
  <c r="N1019" i="8"/>
  <c r="O1019" i="8"/>
  <c r="M1019" i="8"/>
  <c r="K1019" i="8" s="1"/>
  <c r="P1021" i="8"/>
  <c r="N1021" i="8"/>
  <c r="O1021" i="8"/>
  <c r="M1021" i="8"/>
  <c r="K1021" i="8" s="1"/>
  <c r="P1023" i="8"/>
  <c r="N1023" i="8"/>
  <c r="O1023" i="8"/>
  <c r="M1023" i="8"/>
  <c r="K1023" i="8" s="1"/>
  <c r="P1025" i="8"/>
  <c r="N1025" i="8"/>
  <c r="O1025" i="8"/>
  <c r="M1025" i="8"/>
  <c r="K1025" i="8" s="1"/>
  <c r="P1027" i="8"/>
  <c r="N1027" i="8"/>
  <c r="O1027" i="8"/>
  <c r="M1027" i="8"/>
  <c r="K1027" i="8" s="1"/>
  <c r="P1029" i="8"/>
  <c r="N1029" i="8"/>
  <c r="O1029" i="8"/>
  <c r="M1029" i="8"/>
  <c r="K1029" i="8" s="1"/>
  <c r="P1031" i="8"/>
  <c r="N1031" i="8"/>
  <c r="O1031" i="8"/>
  <c r="M1031" i="8"/>
  <c r="K1031" i="8" s="1"/>
  <c r="P1033" i="8"/>
  <c r="N1033" i="8"/>
  <c r="O1033" i="8"/>
  <c r="M1033" i="8"/>
  <c r="K1033" i="8" s="1"/>
  <c r="P1035" i="8"/>
  <c r="N1035" i="8"/>
  <c r="O1035" i="8"/>
  <c r="M1035" i="8"/>
  <c r="K1035" i="8" s="1"/>
  <c r="O5" i="8"/>
  <c r="M5" i="8"/>
  <c r="P5" i="8"/>
  <c r="N5" i="8"/>
  <c r="O9" i="8"/>
  <c r="M9" i="8"/>
  <c r="P9" i="8"/>
  <c r="N9" i="8"/>
  <c r="O13" i="8"/>
  <c r="M13" i="8"/>
  <c r="P13" i="8"/>
  <c r="N13" i="8"/>
  <c r="O17" i="8"/>
  <c r="M17" i="8"/>
  <c r="P17" i="8"/>
  <c r="N17" i="8"/>
  <c r="O21" i="8"/>
  <c r="M21" i="8"/>
  <c r="P21" i="8"/>
  <c r="N21" i="8"/>
  <c r="O25" i="8"/>
  <c r="M25" i="8"/>
  <c r="P25" i="8"/>
  <c r="N25" i="8"/>
  <c r="O29" i="8"/>
  <c r="M29" i="8"/>
  <c r="P29" i="8"/>
  <c r="N29" i="8"/>
  <c r="O33" i="8"/>
  <c r="M33" i="8"/>
  <c r="P33" i="8"/>
  <c r="N33" i="8"/>
  <c r="O37" i="8"/>
  <c r="M37" i="8"/>
  <c r="P37" i="8"/>
  <c r="N37" i="8"/>
  <c r="O41" i="8"/>
  <c r="M41" i="8"/>
  <c r="P41" i="8"/>
  <c r="N41" i="8"/>
  <c r="O45" i="8"/>
  <c r="M45" i="8"/>
  <c r="P45" i="8"/>
  <c r="N45" i="8"/>
  <c r="O49" i="8"/>
  <c r="M49" i="8"/>
  <c r="P49" i="8"/>
  <c r="N49" i="8"/>
  <c r="O53" i="8"/>
  <c r="M53" i="8"/>
  <c r="P53" i="8"/>
  <c r="N53" i="8"/>
  <c r="O57" i="8"/>
  <c r="M57" i="8"/>
  <c r="P57" i="8"/>
  <c r="N57" i="8"/>
  <c r="O61" i="8"/>
  <c r="M61" i="8"/>
  <c r="P61" i="8"/>
  <c r="N61" i="8"/>
  <c r="O67" i="8"/>
  <c r="M67" i="8"/>
  <c r="P67" i="8"/>
  <c r="N67" i="8"/>
  <c r="P71" i="8"/>
  <c r="N71" i="8"/>
  <c r="O71" i="8"/>
  <c r="M71" i="8"/>
  <c r="K71" i="8" s="1"/>
  <c r="P73" i="8"/>
  <c r="N73" i="8"/>
  <c r="O73" i="8"/>
  <c r="M73" i="8"/>
  <c r="K73" i="8" s="1"/>
  <c r="P75" i="8"/>
  <c r="N75" i="8"/>
  <c r="O75" i="8"/>
  <c r="M75" i="8"/>
  <c r="K75" i="8" s="1"/>
  <c r="P77" i="8"/>
  <c r="N77" i="8"/>
  <c r="O77" i="8"/>
  <c r="M77" i="8"/>
  <c r="K77" i="8" s="1"/>
  <c r="P81" i="8"/>
  <c r="N81" i="8"/>
  <c r="O81" i="8"/>
  <c r="M81" i="8"/>
  <c r="K81" i="8" s="1"/>
  <c r="P85" i="8"/>
  <c r="N85" i="8"/>
  <c r="O85" i="8"/>
  <c r="M85" i="8"/>
  <c r="K85" i="8" s="1"/>
  <c r="P87" i="8"/>
  <c r="N87" i="8"/>
  <c r="O87" i="8"/>
  <c r="M87" i="8"/>
  <c r="K87" i="8" s="1"/>
  <c r="P91" i="8"/>
  <c r="N91" i="8"/>
  <c r="O91" i="8"/>
  <c r="M91" i="8"/>
  <c r="K91" i="8" s="1"/>
  <c r="P93" i="8"/>
  <c r="N93" i="8"/>
  <c r="O93" i="8"/>
  <c r="M93" i="8"/>
  <c r="K93" i="8" s="1"/>
  <c r="P97" i="8"/>
  <c r="N97" i="8"/>
  <c r="O97" i="8"/>
  <c r="M97" i="8"/>
  <c r="K97" i="8" s="1"/>
  <c r="P103" i="8"/>
  <c r="N103" i="8"/>
  <c r="O103" i="8"/>
  <c r="M103" i="8"/>
  <c r="K103" i="8" s="1"/>
  <c r="P107" i="8"/>
  <c r="N107" i="8"/>
  <c r="O107" i="8"/>
  <c r="M107" i="8"/>
  <c r="K107" i="8" s="1"/>
  <c r="P109" i="8"/>
  <c r="N109" i="8"/>
  <c r="O109" i="8"/>
  <c r="M109" i="8"/>
  <c r="K109" i="8" s="1"/>
  <c r="P113" i="8"/>
  <c r="N113" i="8"/>
  <c r="O113" i="8"/>
  <c r="M113" i="8"/>
  <c r="K113" i="8" s="1"/>
  <c r="P115" i="8"/>
  <c r="N115" i="8"/>
  <c r="O115" i="8"/>
  <c r="M115" i="8"/>
  <c r="K115" i="8" s="1"/>
  <c r="P117" i="8"/>
  <c r="N117" i="8"/>
  <c r="O117" i="8"/>
  <c r="M117" i="8"/>
  <c r="K117" i="8" s="1"/>
  <c r="P119" i="8"/>
  <c r="N119" i="8"/>
  <c r="O119" i="8"/>
  <c r="M119" i="8"/>
  <c r="K119" i="8" s="1"/>
  <c r="P123" i="8"/>
  <c r="N123" i="8"/>
  <c r="O123" i="8"/>
  <c r="M123" i="8"/>
  <c r="K123" i="8" s="1"/>
  <c r="P127" i="8"/>
  <c r="N127" i="8"/>
  <c r="O127" i="8"/>
  <c r="M127" i="8"/>
  <c r="K127" i="8" s="1"/>
  <c r="P131" i="8"/>
  <c r="N131" i="8"/>
  <c r="O131" i="8"/>
  <c r="M131" i="8"/>
  <c r="K131" i="8" s="1"/>
  <c r="P135" i="8"/>
  <c r="N135" i="8"/>
  <c r="O135" i="8"/>
  <c r="M135" i="8"/>
  <c r="K135" i="8" s="1"/>
  <c r="P139" i="8"/>
  <c r="N139" i="8"/>
  <c r="O139" i="8"/>
  <c r="M139" i="8"/>
  <c r="K139" i="8" s="1"/>
  <c r="P143" i="8"/>
  <c r="N143" i="8"/>
  <c r="O143" i="8"/>
  <c r="M143" i="8"/>
  <c r="K143" i="8" s="1"/>
  <c r="P147" i="8"/>
  <c r="N147" i="8"/>
  <c r="O147" i="8"/>
  <c r="M147" i="8"/>
  <c r="K147" i="8" s="1"/>
  <c r="P151" i="8"/>
  <c r="N151" i="8"/>
  <c r="O151" i="8"/>
  <c r="M151" i="8"/>
  <c r="K151" i="8" s="1"/>
  <c r="P155" i="8"/>
  <c r="N155" i="8"/>
  <c r="O155" i="8"/>
  <c r="M155" i="8"/>
  <c r="K155" i="8" s="1"/>
  <c r="P157" i="8"/>
  <c r="N157" i="8"/>
  <c r="O157" i="8"/>
  <c r="M157" i="8"/>
  <c r="K157" i="8" s="1"/>
  <c r="P159" i="8"/>
  <c r="N159" i="8"/>
  <c r="O159" i="8"/>
  <c r="M159" i="8"/>
  <c r="K159" i="8" s="1"/>
  <c r="P161" i="8"/>
  <c r="N161" i="8"/>
  <c r="O161" i="8"/>
  <c r="M161" i="8"/>
  <c r="K161" i="8" s="1"/>
  <c r="P165" i="8"/>
  <c r="N165" i="8"/>
  <c r="O165" i="8"/>
  <c r="M165" i="8"/>
  <c r="K165" i="8" s="1"/>
  <c r="P169" i="8"/>
  <c r="N169" i="8"/>
  <c r="O169" i="8"/>
  <c r="M169" i="8"/>
  <c r="K169" i="8" s="1"/>
  <c r="P171" i="8"/>
  <c r="N171" i="8"/>
  <c r="O171" i="8"/>
  <c r="M171" i="8"/>
  <c r="K171" i="8" s="1"/>
  <c r="P175" i="8"/>
  <c r="N175" i="8"/>
  <c r="O175" i="8"/>
  <c r="M175" i="8"/>
  <c r="K175" i="8" s="1"/>
  <c r="P177" i="8"/>
  <c r="N177" i="8"/>
  <c r="O177" i="8"/>
  <c r="M177" i="8"/>
  <c r="K177" i="8" s="1"/>
  <c r="P181" i="8"/>
  <c r="N181" i="8"/>
  <c r="O181" i="8"/>
  <c r="M181" i="8"/>
  <c r="K181" i="8" s="1"/>
  <c r="P183" i="8"/>
  <c r="N183" i="8"/>
  <c r="O183" i="8"/>
  <c r="M183" i="8"/>
  <c r="K183" i="8" s="1"/>
  <c r="P185" i="8"/>
  <c r="N185" i="8"/>
  <c r="O185" i="8"/>
  <c r="M185" i="8"/>
  <c r="K185" i="8" s="1"/>
  <c r="P187" i="8"/>
  <c r="N187" i="8"/>
  <c r="O187" i="8"/>
  <c r="M187" i="8"/>
  <c r="K187" i="8" s="1"/>
  <c r="P193" i="8"/>
  <c r="N193" i="8"/>
  <c r="O193" i="8"/>
  <c r="M193" i="8"/>
  <c r="K193" i="8" s="1"/>
  <c r="P197" i="8"/>
  <c r="N197" i="8"/>
  <c r="O197" i="8"/>
  <c r="M197" i="8"/>
  <c r="K197" i="8" s="1"/>
  <c r="P201" i="8"/>
  <c r="N201" i="8"/>
  <c r="O201" i="8"/>
  <c r="M201" i="8"/>
  <c r="K201" i="8" s="1"/>
  <c r="P205" i="8"/>
  <c r="N205" i="8"/>
  <c r="O205" i="8"/>
  <c r="M205" i="8"/>
  <c r="K205" i="8" s="1"/>
  <c r="P209" i="8"/>
  <c r="N209" i="8"/>
  <c r="O209" i="8"/>
  <c r="M209" i="8"/>
  <c r="K209" i="8" s="1"/>
  <c r="P213" i="8"/>
  <c r="N213" i="8"/>
  <c r="O213" i="8"/>
  <c r="M213" i="8"/>
  <c r="K213" i="8" s="1"/>
  <c r="P217" i="8"/>
  <c r="N217" i="8"/>
  <c r="O217" i="8"/>
  <c r="M217" i="8"/>
  <c r="K217" i="8" s="1"/>
  <c r="P221" i="8"/>
  <c r="N221" i="8"/>
  <c r="O221" i="8"/>
  <c r="M221" i="8"/>
  <c r="K221" i="8" s="1"/>
  <c r="P225" i="8"/>
  <c r="N225" i="8"/>
  <c r="O225" i="8"/>
  <c r="M225" i="8"/>
  <c r="K225" i="8" s="1"/>
  <c r="P229" i="8"/>
  <c r="N229" i="8"/>
  <c r="O229" i="8"/>
  <c r="M229" i="8"/>
  <c r="K229" i="8" s="1"/>
  <c r="P233" i="8"/>
  <c r="N233" i="8"/>
  <c r="O233" i="8"/>
  <c r="M233" i="8"/>
  <c r="K233" i="8" s="1"/>
  <c r="P239" i="8"/>
  <c r="N239" i="8"/>
  <c r="O239" i="8"/>
  <c r="M239" i="8"/>
  <c r="K239" i="8" s="1"/>
  <c r="P245" i="8"/>
  <c r="N245" i="8"/>
  <c r="O245" i="8"/>
  <c r="M245" i="8"/>
  <c r="K245" i="8" s="1"/>
  <c r="P249" i="8"/>
  <c r="N249" i="8"/>
  <c r="O249" i="8"/>
  <c r="M249" i="8"/>
  <c r="K249" i="8" s="1"/>
  <c r="P253" i="8"/>
  <c r="N253" i="8"/>
  <c r="O253" i="8"/>
  <c r="M253" i="8"/>
  <c r="K253" i="8" s="1"/>
  <c r="P257" i="8"/>
  <c r="N257" i="8"/>
  <c r="O257" i="8"/>
  <c r="M257" i="8"/>
  <c r="K257" i="8" s="1"/>
  <c r="P261" i="8"/>
  <c r="N261" i="8"/>
  <c r="O261" i="8"/>
  <c r="M261" i="8"/>
  <c r="K261" i="8" s="1"/>
  <c r="P265" i="8"/>
  <c r="N265" i="8"/>
  <c r="O265" i="8"/>
  <c r="M265" i="8"/>
  <c r="K265" i="8" s="1"/>
  <c r="P269" i="8"/>
  <c r="N269" i="8"/>
  <c r="O269" i="8"/>
  <c r="M269" i="8"/>
  <c r="K269" i="8" s="1"/>
  <c r="P273" i="8"/>
  <c r="N273" i="8"/>
  <c r="O273" i="8"/>
  <c r="M273" i="8"/>
  <c r="K273" i="8" s="1"/>
  <c r="P277" i="8"/>
  <c r="N277" i="8"/>
  <c r="O277" i="8"/>
  <c r="M277" i="8"/>
  <c r="K277" i="8" s="1"/>
  <c r="P281" i="8"/>
  <c r="N281" i="8"/>
  <c r="O281" i="8"/>
  <c r="M281" i="8"/>
  <c r="K281" i="8" s="1"/>
  <c r="P285" i="8"/>
  <c r="N285" i="8"/>
  <c r="O285" i="8"/>
  <c r="M285" i="8"/>
  <c r="K285" i="8" s="1"/>
  <c r="P289" i="8"/>
  <c r="N289" i="8"/>
  <c r="O289" i="8"/>
  <c r="M289" i="8"/>
  <c r="K289" i="8" s="1"/>
  <c r="P293" i="8"/>
  <c r="N293" i="8"/>
  <c r="O293" i="8"/>
  <c r="M293" i="8"/>
  <c r="K293" i="8" s="1"/>
  <c r="P297" i="8"/>
  <c r="N297" i="8"/>
  <c r="O297" i="8"/>
  <c r="M297" i="8"/>
  <c r="K297" i="8" s="1"/>
  <c r="P301" i="8"/>
  <c r="N301" i="8"/>
  <c r="O301" i="8"/>
  <c r="M301" i="8"/>
  <c r="K301" i="8" s="1"/>
  <c r="P305" i="8"/>
  <c r="N305" i="8"/>
  <c r="O305" i="8"/>
  <c r="M305" i="8"/>
  <c r="K305" i="8" s="1"/>
  <c r="P309" i="8"/>
  <c r="N309" i="8"/>
  <c r="O309" i="8"/>
  <c r="M309" i="8"/>
  <c r="K309" i="8" s="1"/>
  <c r="P313" i="8"/>
  <c r="N313" i="8"/>
  <c r="O313" i="8"/>
  <c r="M313" i="8"/>
  <c r="K313" i="8" s="1"/>
  <c r="P317" i="8"/>
  <c r="N317" i="8"/>
  <c r="O317" i="8"/>
  <c r="M317" i="8"/>
  <c r="K317" i="8" s="1"/>
  <c r="P321" i="8"/>
  <c r="N321" i="8"/>
  <c r="O321" i="8"/>
  <c r="M321" i="8"/>
  <c r="K321" i="8" s="1"/>
  <c r="P325" i="8"/>
  <c r="N325" i="8"/>
  <c r="O325" i="8"/>
  <c r="M325" i="8"/>
  <c r="K325" i="8" s="1"/>
  <c r="P329" i="8"/>
  <c r="N329" i="8"/>
  <c r="O329" i="8"/>
  <c r="M329" i="8"/>
  <c r="K329" i="8" s="1"/>
  <c r="P333" i="8"/>
  <c r="N333" i="8"/>
  <c r="O333" i="8"/>
  <c r="M333" i="8"/>
  <c r="K333" i="8" s="1"/>
  <c r="P337" i="8"/>
  <c r="N337" i="8"/>
  <c r="O337" i="8"/>
  <c r="M337" i="8"/>
  <c r="K337" i="8" s="1"/>
  <c r="P341" i="8"/>
  <c r="N341" i="8"/>
  <c r="O341" i="8"/>
  <c r="M341" i="8"/>
  <c r="K341" i="8" s="1"/>
  <c r="P345" i="8"/>
  <c r="N345" i="8"/>
  <c r="O345" i="8"/>
  <c r="M345" i="8"/>
  <c r="K345" i="8" s="1"/>
  <c r="P349" i="8"/>
  <c r="N349" i="8"/>
  <c r="O349" i="8"/>
  <c r="M349" i="8"/>
  <c r="K349" i="8" s="1"/>
  <c r="P353" i="8"/>
  <c r="N353" i="8"/>
  <c r="O353" i="8"/>
  <c r="M353" i="8"/>
  <c r="K353" i="8" s="1"/>
  <c r="P357" i="8"/>
  <c r="N357" i="8"/>
  <c r="O357" i="8"/>
  <c r="M357" i="8"/>
  <c r="K357" i="8" s="1"/>
  <c r="P361" i="8"/>
  <c r="N361" i="8"/>
  <c r="O361" i="8"/>
  <c r="M361" i="8"/>
  <c r="K361" i="8" s="1"/>
  <c r="P367" i="8"/>
  <c r="N367" i="8"/>
  <c r="O367" i="8"/>
  <c r="M367" i="8"/>
  <c r="K367" i="8" s="1"/>
  <c r="P369" i="8"/>
  <c r="N369" i="8"/>
  <c r="O369" i="8"/>
  <c r="M369" i="8"/>
  <c r="K369" i="8" s="1"/>
  <c r="P375" i="8"/>
  <c r="N375" i="8"/>
  <c r="O375" i="8"/>
  <c r="M375" i="8"/>
  <c r="K375" i="8" s="1"/>
  <c r="P379" i="8"/>
  <c r="N379" i="8"/>
  <c r="O379" i="8"/>
  <c r="M379" i="8"/>
  <c r="K379" i="8" s="1"/>
  <c r="P383" i="8"/>
  <c r="N383" i="8"/>
  <c r="O383" i="8"/>
  <c r="M383" i="8"/>
  <c r="K383" i="8" s="1"/>
  <c r="P387" i="8"/>
  <c r="N387" i="8"/>
  <c r="O387" i="8"/>
  <c r="M387" i="8"/>
  <c r="K387" i="8" s="1"/>
  <c r="P391" i="8"/>
  <c r="N391" i="8"/>
  <c r="O391" i="8"/>
  <c r="M391" i="8"/>
  <c r="K391" i="8" s="1"/>
  <c r="P395" i="8"/>
  <c r="N395" i="8"/>
  <c r="O395" i="8"/>
  <c r="M395" i="8"/>
  <c r="K395" i="8" s="1"/>
  <c r="P399" i="8"/>
  <c r="N399" i="8"/>
  <c r="O399" i="8"/>
  <c r="M399" i="8"/>
  <c r="K399" i="8" s="1"/>
  <c r="P403" i="8"/>
  <c r="N403" i="8"/>
  <c r="O403" i="8"/>
  <c r="M403" i="8"/>
  <c r="K403" i="8" s="1"/>
  <c r="P407" i="8"/>
  <c r="N407" i="8"/>
  <c r="O407" i="8"/>
  <c r="M407" i="8"/>
  <c r="K407" i="8" s="1"/>
  <c r="P411" i="8"/>
  <c r="N411" i="8"/>
  <c r="O411" i="8"/>
  <c r="M411" i="8"/>
  <c r="K411" i="8" s="1"/>
  <c r="P415" i="8"/>
  <c r="N415" i="8"/>
  <c r="O415" i="8"/>
  <c r="M415" i="8"/>
  <c r="K415" i="8" s="1"/>
  <c r="P419" i="8"/>
  <c r="N419" i="8"/>
  <c r="O419" i="8"/>
  <c r="M419" i="8"/>
  <c r="K419" i="8" s="1"/>
  <c r="P423" i="8"/>
  <c r="N423" i="8"/>
  <c r="O423" i="8"/>
  <c r="M423" i="8"/>
  <c r="K423" i="8" s="1"/>
  <c r="P427" i="8"/>
  <c r="N427" i="8"/>
  <c r="O427" i="8"/>
  <c r="M427" i="8"/>
  <c r="K427" i="8" s="1"/>
  <c r="P431" i="8"/>
  <c r="N431" i="8"/>
  <c r="O431" i="8"/>
  <c r="M431" i="8"/>
  <c r="K431" i="8" s="1"/>
  <c r="P435" i="8"/>
  <c r="N435" i="8"/>
  <c r="O435" i="8"/>
  <c r="M435" i="8"/>
  <c r="K435" i="8" s="1"/>
  <c r="P439" i="8"/>
  <c r="N439" i="8"/>
  <c r="O439" i="8"/>
  <c r="M439" i="8"/>
  <c r="K439" i="8" s="1"/>
  <c r="P443" i="8"/>
  <c r="N443" i="8"/>
  <c r="O443" i="8"/>
  <c r="M443" i="8"/>
  <c r="K443" i="8" s="1"/>
  <c r="P447" i="8"/>
  <c r="N447" i="8"/>
  <c r="O447" i="8"/>
  <c r="M447" i="8"/>
  <c r="K447" i="8" s="1"/>
  <c r="P451" i="8"/>
  <c r="N451" i="8"/>
  <c r="O451" i="8"/>
  <c r="M451" i="8"/>
  <c r="K451" i="8" s="1"/>
  <c r="P455" i="8"/>
  <c r="N455" i="8"/>
  <c r="O455" i="8"/>
  <c r="M455" i="8"/>
  <c r="K455" i="8" s="1"/>
  <c r="P459" i="8"/>
  <c r="N459" i="8"/>
  <c r="O459" i="8"/>
  <c r="M459" i="8"/>
  <c r="K459" i="8" s="1"/>
  <c r="P463" i="8"/>
  <c r="N463" i="8"/>
  <c r="O463" i="8"/>
  <c r="M463" i="8"/>
  <c r="K463" i="8" s="1"/>
  <c r="P467" i="8"/>
  <c r="N467" i="8"/>
  <c r="O467" i="8"/>
  <c r="M467" i="8"/>
  <c r="K467" i="8" s="1"/>
  <c r="P471" i="8"/>
  <c r="N471" i="8"/>
  <c r="O471" i="8"/>
  <c r="M471" i="8"/>
  <c r="K471" i="8" s="1"/>
  <c r="P475" i="8"/>
  <c r="N475" i="8"/>
  <c r="O475" i="8"/>
  <c r="M475" i="8"/>
  <c r="K475" i="8" s="1"/>
  <c r="P479" i="8"/>
  <c r="N479" i="8"/>
  <c r="O479" i="8"/>
  <c r="M479" i="8"/>
  <c r="K479" i="8" s="1"/>
  <c r="P483" i="8"/>
  <c r="N483" i="8"/>
  <c r="O483" i="8"/>
  <c r="M483" i="8"/>
  <c r="K483" i="8" s="1"/>
  <c r="P487" i="8"/>
  <c r="N487" i="8"/>
  <c r="O487" i="8"/>
  <c r="M487" i="8"/>
  <c r="K487" i="8" s="1"/>
  <c r="P491" i="8"/>
  <c r="N491" i="8"/>
  <c r="O491" i="8"/>
  <c r="M491" i="8"/>
  <c r="K491" i="8" s="1"/>
  <c r="P495" i="8"/>
  <c r="N495" i="8"/>
  <c r="O495" i="8"/>
  <c r="M495" i="8"/>
  <c r="K495" i="8" s="1"/>
  <c r="P501" i="8"/>
  <c r="N501" i="8"/>
  <c r="O501" i="8"/>
  <c r="M501" i="8"/>
  <c r="K501" i="8" s="1"/>
  <c r="P503" i="8"/>
  <c r="N503" i="8"/>
  <c r="O503" i="8"/>
  <c r="M503" i="8"/>
  <c r="K503" i="8" s="1"/>
  <c r="P509" i="8"/>
  <c r="N509" i="8"/>
  <c r="O509" i="8"/>
  <c r="M509" i="8"/>
  <c r="K509" i="8" s="1"/>
  <c r="P511" i="8"/>
  <c r="N511" i="8"/>
  <c r="O511" i="8"/>
  <c r="M511" i="8"/>
  <c r="K511" i="8" s="1"/>
  <c r="P517" i="8"/>
  <c r="N517" i="8"/>
  <c r="O517" i="8"/>
  <c r="M517" i="8"/>
  <c r="K517" i="8" s="1"/>
  <c r="P519" i="8"/>
  <c r="N519" i="8"/>
  <c r="O519" i="8"/>
  <c r="M519" i="8"/>
  <c r="K519" i="8" s="1"/>
  <c r="P525" i="8"/>
  <c r="N525" i="8"/>
  <c r="O525" i="8"/>
  <c r="M525" i="8"/>
  <c r="K525" i="8" s="1"/>
  <c r="P527" i="8"/>
  <c r="N527" i="8"/>
  <c r="O527" i="8"/>
  <c r="M527" i="8"/>
  <c r="K527" i="8" s="1"/>
  <c r="P533" i="8"/>
  <c r="N533" i="8"/>
  <c r="O533" i="8"/>
  <c r="M533" i="8"/>
  <c r="K533" i="8" s="1"/>
  <c r="P537" i="8"/>
  <c r="N537" i="8"/>
  <c r="O537" i="8"/>
  <c r="M537" i="8"/>
  <c r="K537" i="8" s="1"/>
  <c r="P539" i="8"/>
  <c r="N539" i="8"/>
  <c r="O539" i="8"/>
  <c r="M539" i="8"/>
  <c r="K539" i="8" s="1"/>
  <c r="P545" i="8"/>
  <c r="N545" i="8"/>
  <c r="O545" i="8"/>
  <c r="M545" i="8"/>
  <c r="K545" i="8" s="1"/>
  <c r="P547" i="8"/>
  <c r="N547" i="8"/>
  <c r="O547" i="8"/>
  <c r="M547" i="8"/>
  <c r="K547" i="8" s="1"/>
  <c r="P551" i="8"/>
  <c r="N551" i="8"/>
  <c r="O551" i="8"/>
  <c r="M551" i="8"/>
  <c r="K551" i="8" s="1"/>
  <c r="P555" i="8"/>
  <c r="N555" i="8"/>
  <c r="O555" i="8"/>
  <c r="M555" i="8"/>
  <c r="K555" i="8" s="1"/>
  <c r="P559" i="8"/>
  <c r="N559" i="8"/>
  <c r="O559" i="8"/>
  <c r="M559" i="8"/>
  <c r="K559" i="8" s="1"/>
  <c r="P563" i="8"/>
  <c r="N563" i="8"/>
  <c r="O563" i="8"/>
  <c r="M563" i="8"/>
  <c r="K563" i="8" s="1"/>
  <c r="P567" i="8"/>
  <c r="N567" i="8"/>
  <c r="O567" i="8"/>
  <c r="M567" i="8"/>
  <c r="K567" i="8" s="1"/>
  <c r="P571" i="8"/>
  <c r="N571" i="8"/>
  <c r="O571" i="8"/>
  <c r="M571" i="8"/>
  <c r="K571" i="8" s="1"/>
  <c r="P575" i="8"/>
  <c r="N575" i="8"/>
  <c r="O575" i="8"/>
  <c r="M575" i="8"/>
  <c r="K575" i="8" s="1"/>
  <c r="P579" i="8"/>
  <c r="N579" i="8"/>
  <c r="O579" i="8"/>
  <c r="M579" i="8"/>
  <c r="K579" i="8" s="1"/>
  <c r="P583" i="8"/>
  <c r="N583" i="8"/>
  <c r="O583" i="8"/>
  <c r="M583" i="8"/>
  <c r="K583" i="8" s="1"/>
  <c r="P587" i="8"/>
  <c r="N587" i="8"/>
  <c r="O587" i="8"/>
  <c r="M587" i="8"/>
  <c r="K587" i="8" s="1"/>
  <c r="P591" i="8"/>
  <c r="N591" i="8"/>
  <c r="O591" i="8"/>
  <c r="M591" i="8"/>
  <c r="K591" i="8" s="1"/>
  <c r="P595" i="8"/>
  <c r="N595" i="8"/>
  <c r="O595" i="8"/>
  <c r="M595" i="8"/>
  <c r="K595" i="8" s="1"/>
  <c r="P599" i="8"/>
  <c r="N599" i="8"/>
  <c r="O599" i="8"/>
  <c r="M599" i="8"/>
  <c r="K599" i="8" s="1"/>
  <c r="P603" i="8"/>
  <c r="N603" i="8"/>
  <c r="O603" i="8"/>
  <c r="M603" i="8"/>
  <c r="K603" i="8" s="1"/>
  <c r="P607" i="8"/>
  <c r="N607" i="8"/>
  <c r="O607" i="8"/>
  <c r="M607" i="8"/>
  <c r="K607" i="8" s="1"/>
  <c r="P611" i="8"/>
  <c r="N611" i="8"/>
  <c r="O611" i="8"/>
  <c r="M611" i="8"/>
  <c r="K611" i="8" s="1"/>
  <c r="P615" i="8"/>
  <c r="N615" i="8"/>
  <c r="O615" i="8"/>
  <c r="M615" i="8"/>
  <c r="K615" i="8" s="1"/>
  <c r="P619" i="8"/>
  <c r="N619" i="8"/>
  <c r="O619" i="8"/>
  <c r="M619" i="8"/>
  <c r="K619" i="8" s="1"/>
  <c r="P623" i="8"/>
  <c r="N623" i="8"/>
  <c r="O623" i="8"/>
  <c r="M623" i="8"/>
  <c r="K623" i="8" s="1"/>
  <c r="P627" i="8"/>
  <c r="N627" i="8"/>
  <c r="O627" i="8"/>
  <c r="M627" i="8"/>
  <c r="K627" i="8" s="1"/>
  <c r="P631" i="8"/>
  <c r="N631" i="8"/>
  <c r="O631" i="8"/>
  <c r="M631" i="8"/>
  <c r="K631" i="8" s="1"/>
  <c r="P635" i="8"/>
  <c r="N635" i="8"/>
  <c r="O635" i="8"/>
  <c r="M635" i="8"/>
  <c r="K635" i="8" s="1"/>
  <c r="P639" i="8"/>
  <c r="N639" i="8"/>
  <c r="O639" i="8"/>
  <c r="M639" i="8"/>
  <c r="K639" i="8" s="1"/>
  <c r="P643" i="8"/>
  <c r="N643" i="8"/>
  <c r="O643" i="8"/>
  <c r="M643" i="8"/>
  <c r="K643" i="8" s="1"/>
  <c r="P647" i="8"/>
  <c r="N647" i="8"/>
  <c r="O647" i="8"/>
  <c r="M647" i="8"/>
  <c r="K647" i="8" s="1"/>
  <c r="P651" i="8"/>
  <c r="N651" i="8"/>
  <c r="O651" i="8"/>
  <c r="M651" i="8"/>
  <c r="K651" i="8" s="1"/>
  <c r="P655" i="8"/>
  <c r="N655" i="8"/>
  <c r="O655" i="8"/>
  <c r="M655" i="8"/>
  <c r="K655" i="8" s="1"/>
  <c r="P659" i="8"/>
  <c r="N659" i="8"/>
  <c r="O659" i="8"/>
  <c r="M659" i="8"/>
  <c r="K659" i="8" s="1"/>
  <c r="P663" i="8"/>
  <c r="N663" i="8"/>
  <c r="O663" i="8"/>
  <c r="M663" i="8"/>
  <c r="K663" i="8" s="1"/>
  <c r="P667" i="8"/>
  <c r="N667" i="8"/>
  <c r="O667" i="8"/>
  <c r="M667" i="8"/>
  <c r="K667" i="8" s="1"/>
  <c r="P671" i="8"/>
  <c r="N671" i="8"/>
  <c r="O671" i="8"/>
  <c r="M671" i="8"/>
  <c r="K671" i="8" s="1"/>
  <c r="P675" i="8"/>
  <c r="N675" i="8"/>
  <c r="O675" i="8"/>
  <c r="M675" i="8"/>
  <c r="K675" i="8" s="1"/>
  <c r="P679" i="8"/>
  <c r="N679" i="8"/>
  <c r="O679" i="8"/>
  <c r="M679" i="8"/>
  <c r="K679" i="8" s="1"/>
  <c r="P683" i="8"/>
  <c r="N683" i="8"/>
  <c r="O683" i="8"/>
  <c r="M683" i="8"/>
  <c r="K683" i="8" s="1"/>
  <c r="P687" i="8"/>
  <c r="N687" i="8"/>
  <c r="O687" i="8"/>
  <c r="M687" i="8"/>
  <c r="K687" i="8" s="1"/>
  <c r="P691" i="8"/>
  <c r="N691" i="8"/>
  <c r="O691" i="8"/>
  <c r="M691" i="8"/>
  <c r="K691" i="8" s="1"/>
  <c r="P695" i="8"/>
  <c r="N695" i="8"/>
  <c r="O695" i="8"/>
  <c r="M695" i="8"/>
  <c r="K695" i="8" s="1"/>
  <c r="P699" i="8"/>
  <c r="N699" i="8"/>
  <c r="O699" i="8"/>
  <c r="M699" i="8"/>
  <c r="K699" i="8" s="1"/>
  <c r="P703" i="8"/>
  <c r="N703" i="8"/>
  <c r="O703" i="8"/>
  <c r="M703" i="8"/>
  <c r="K703" i="8" s="1"/>
  <c r="P707" i="8"/>
  <c r="N707" i="8"/>
  <c r="O707" i="8"/>
  <c r="M707" i="8"/>
  <c r="K707" i="8" s="1"/>
  <c r="P711" i="8"/>
  <c r="N711" i="8"/>
  <c r="O711" i="8"/>
  <c r="M711" i="8"/>
  <c r="K711" i="8" s="1"/>
  <c r="P715" i="8"/>
  <c r="N715" i="8"/>
  <c r="O715" i="8"/>
  <c r="M715" i="8"/>
  <c r="K715" i="8" s="1"/>
  <c r="P719" i="8"/>
  <c r="N719" i="8"/>
  <c r="O719" i="8"/>
  <c r="M719" i="8"/>
  <c r="K719" i="8" s="1"/>
  <c r="P723" i="8"/>
  <c r="N723" i="8"/>
  <c r="O723" i="8"/>
  <c r="M723" i="8"/>
  <c r="K723" i="8" s="1"/>
  <c r="P727" i="8"/>
  <c r="N727" i="8"/>
  <c r="O727" i="8"/>
  <c r="M727" i="8"/>
  <c r="K727" i="8" s="1"/>
  <c r="P731" i="8"/>
  <c r="N731" i="8"/>
  <c r="O731" i="8"/>
  <c r="M731" i="8"/>
  <c r="K731" i="8" s="1"/>
  <c r="P735" i="8"/>
  <c r="N735" i="8"/>
  <c r="O735" i="8"/>
  <c r="M735" i="8"/>
  <c r="K735" i="8" s="1"/>
  <c r="O771" i="8"/>
  <c r="M771" i="8"/>
  <c r="P771" i="8"/>
  <c r="N771" i="8"/>
  <c r="O775" i="8"/>
  <c r="M775" i="8"/>
  <c r="P775" i="8"/>
  <c r="N775" i="8"/>
  <c r="O779" i="8"/>
  <c r="M779" i="8"/>
  <c r="P779" i="8"/>
  <c r="N779" i="8"/>
  <c r="O783" i="8"/>
  <c r="M783" i="8"/>
  <c r="P783" i="8"/>
  <c r="N783" i="8"/>
  <c r="O787" i="8"/>
  <c r="M787" i="8"/>
  <c r="P787" i="8"/>
  <c r="N787" i="8"/>
  <c r="P791" i="8"/>
  <c r="N791" i="8"/>
  <c r="O791" i="8"/>
  <c r="M791" i="8"/>
  <c r="K791" i="8" s="1"/>
  <c r="P795" i="8"/>
  <c r="N795" i="8"/>
  <c r="O795" i="8"/>
  <c r="M795" i="8"/>
  <c r="K795" i="8" s="1"/>
  <c r="P799" i="8"/>
  <c r="N799" i="8"/>
  <c r="O799" i="8"/>
  <c r="M799" i="8"/>
  <c r="K799" i="8" s="1"/>
  <c r="P803" i="8"/>
  <c r="N803" i="8"/>
  <c r="O803" i="8"/>
  <c r="M803" i="8"/>
  <c r="K803" i="8" s="1"/>
  <c r="P807" i="8"/>
  <c r="N807" i="8"/>
  <c r="O807" i="8"/>
  <c r="M807" i="8"/>
  <c r="K807" i="8" s="1"/>
  <c r="P811" i="8"/>
  <c r="N811" i="8"/>
  <c r="O811" i="8"/>
  <c r="M811" i="8"/>
  <c r="K811" i="8" s="1"/>
  <c r="P815" i="8"/>
  <c r="N815" i="8"/>
  <c r="O815" i="8"/>
  <c r="M815" i="8"/>
  <c r="K815" i="8" s="1"/>
  <c r="P819" i="8"/>
  <c r="N819" i="8"/>
  <c r="O819" i="8"/>
  <c r="M819" i="8"/>
  <c r="K819" i="8" s="1"/>
  <c r="P823" i="8"/>
  <c r="N823" i="8"/>
  <c r="O823" i="8"/>
  <c r="M823" i="8"/>
  <c r="K823" i="8" s="1"/>
  <c r="P827" i="8"/>
  <c r="N827" i="8"/>
  <c r="O827" i="8"/>
  <c r="M827" i="8"/>
  <c r="K827" i="8" s="1"/>
  <c r="P831" i="8"/>
  <c r="N831" i="8"/>
  <c r="O831" i="8"/>
  <c r="M831" i="8"/>
  <c r="K831" i="8" s="1"/>
  <c r="P835" i="8"/>
  <c r="N835" i="8"/>
  <c r="O835" i="8"/>
  <c r="M835" i="8"/>
  <c r="K835" i="8" s="1"/>
  <c r="P839" i="8"/>
  <c r="N839" i="8"/>
  <c r="O839" i="8"/>
  <c r="M839" i="8"/>
  <c r="K839" i="8" s="1"/>
  <c r="P843" i="8"/>
  <c r="N843" i="8"/>
  <c r="O843" i="8"/>
  <c r="M843" i="8"/>
  <c r="K843" i="8" s="1"/>
  <c r="P847" i="8"/>
  <c r="N847" i="8"/>
  <c r="O847" i="8"/>
  <c r="M847" i="8"/>
  <c r="K847" i="8" s="1"/>
  <c r="P851" i="8"/>
  <c r="N851" i="8"/>
  <c r="O851" i="8"/>
  <c r="M851" i="8"/>
  <c r="K851" i="8" s="1"/>
  <c r="P855" i="8"/>
  <c r="N855" i="8"/>
  <c r="O855" i="8"/>
  <c r="M855" i="8"/>
  <c r="K855" i="8" s="1"/>
  <c r="P859" i="8"/>
  <c r="N859" i="8"/>
  <c r="O859" i="8"/>
  <c r="M859" i="8"/>
  <c r="K859" i="8" s="1"/>
  <c r="P863" i="8"/>
  <c r="N863" i="8"/>
  <c r="O863" i="8"/>
  <c r="M863" i="8"/>
  <c r="K863" i="8" s="1"/>
  <c r="P867" i="8"/>
  <c r="N867" i="8"/>
  <c r="O867" i="8"/>
  <c r="M867" i="8"/>
  <c r="K867" i="8" s="1"/>
  <c r="P873" i="8"/>
  <c r="N873" i="8"/>
  <c r="O873" i="8"/>
  <c r="M873" i="8"/>
  <c r="K873" i="8" s="1"/>
  <c r="P879" i="8"/>
  <c r="N879" i="8"/>
  <c r="O879" i="8"/>
  <c r="M879" i="8"/>
  <c r="K879" i="8" s="1"/>
  <c r="O2" i="8"/>
  <c r="M2" i="8"/>
  <c r="P2" i="8"/>
  <c r="N2" i="8"/>
  <c r="O4" i="8"/>
  <c r="M4" i="8"/>
  <c r="P4" i="8"/>
  <c r="N4" i="8"/>
  <c r="O6" i="8"/>
  <c r="M6" i="8"/>
  <c r="P6" i="8"/>
  <c r="N6" i="8"/>
  <c r="O8" i="8"/>
  <c r="M8" i="8"/>
  <c r="P8" i="8"/>
  <c r="N8" i="8"/>
  <c r="O10" i="8"/>
  <c r="M10" i="8"/>
  <c r="P10" i="8"/>
  <c r="N10" i="8"/>
  <c r="O12" i="8"/>
  <c r="M12" i="8"/>
  <c r="P12" i="8"/>
  <c r="N12" i="8"/>
  <c r="O14" i="8"/>
  <c r="M14" i="8"/>
  <c r="P14" i="8"/>
  <c r="N14" i="8"/>
  <c r="O16" i="8"/>
  <c r="M16" i="8"/>
  <c r="P16" i="8"/>
  <c r="N16" i="8"/>
  <c r="O18" i="8"/>
  <c r="M18" i="8"/>
  <c r="P18" i="8"/>
  <c r="N18" i="8"/>
  <c r="O20" i="8"/>
  <c r="M20" i="8"/>
  <c r="P20" i="8"/>
  <c r="N20" i="8"/>
  <c r="O22" i="8"/>
  <c r="M22" i="8"/>
  <c r="P22" i="8"/>
  <c r="N22" i="8"/>
  <c r="O24" i="8"/>
  <c r="M24" i="8"/>
  <c r="P24" i="8"/>
  <c r="N24" i="8"/>
  <c r="O26" i="8"/>
  <c r="M26" i="8"/>
  <c r="P26" i="8"/>
  <c r="N26" i="8"/>
  <c r="O28" i="8"/>
  <c r="M28" i="8"/>
  <c r="P28" i="8"/>
  <c r="N28" i="8"/>
  <c r="O30" i="8"/>
  <c r="M30" i="8"/>
  <c r="P30" i="8"/>
  <c r="N30" i="8"/>
  <c r="O32" i="8"/>
  <c r="M32" i="8"/>
  <c r="P32" i="8"/>
  <c r="N32" i="8"/>
  <c r="O34" i="8"/>
  <c r="M34" i="8"/>
  <c r="P34" i="8"/>
  <c r="N34" i="8"/>
  <c r="O36" i="8"/>
  <c r="M36" i="8"/>
  <c r="P36" i="8"/>
  <c r="N36" i="8"/>
  <c r="O38" i="8"/>
  <c r="M38" i="8"/>
  <c r="P38" i="8"/>
  <c r="N38" i="8"/>
  <c r="O40" i="8"/>
  <c r="M40" i="8"/>
  <c r="P40" i="8"/>
  <c r="N40" i="8"/>
  <c r="O42" i="8"/>
  <c r="M42" i="8"/>
  <c r="P42" i="8"/>
  <c r="N42" i="8"/>
  <c r="O44" i="8"/>
  <c r="M44" i="8"/>
  <c r="P44" i="8"/>
  <c r="N44" i="8"/>
  <c r="O46" i="8"/>
  <c r="M46" i="8"/>
  <c r="P46" i="8"/>
  <c r="N46" i="8"/>
  <c r="O48" i="8"/>
  <c r="M48" i="8"/>
  <c r="P48" i="8"/>
  <c r="N48" i="8"/>
  <c r="O50" i="8"/>
  <c r="M50" i="8"/>
  <c r="P50" i="8"/>
  <c r="N50" i="8"/>
  <c r="O52" i="8"/>
  <c r="M52" i="8"/>
  <c r="P52" i="8"/>
  <c r="N52" i="8"/>
  <c r="O54" i="8"/>
  <c r="M54" i="8"/>
  <c r="P54" i="8"/>
  <c r="N54" i="8"/>
  <c r="O56" i="8"/>
  <c r="M56" i="8"/>
  <c r="P56" i="8"/>
  <c r="N56" i="8"/>
  <c r="O58" i="8"/>
  <c r="M58" i="8"/>
  <c r="P58" i="8"/>
  <c r="N58" i="8"/>
  <c r="O60" i="8"/>
  <c r="M60" i="8"/>
  <c r="P60" i="8"/>
  <c r="N60" i="8"/>
  <c r="O62" i="8"/>
  <c r="M62" i="8"/>
  <c r="P62" i="8"/>
  <c r="N62" i="8"/>
  <c r="O64" i="8"/>
  <c r="M64" i="8"/>
  <c r="P64" i="8"/>
  <c r="N64" i="8"/>
  <c r="O66" i="8"/>
  <c r="M66" i="8"/>
  <c r="P66" i="8"/>
  <c r="N66" i="8"/>
  <c r="P68" i="8"/>
  <c r="O68" i="8"/>
  <c r="M68" i="8"/>
  <c r="N68" i="8"/>
  <c r="P70" i="8"/>
  <c r="N70" i="8"/>
  <c r="O70" i="8"/>
  <c r="M70" i="8"/>
  <c r="K70" i="8" s="1"/>
  <c r="P72" i="8"/>
  <c r="N72" i="8"/>
  <c r="O72" i="8"/>
  <c r="M72" i="8"/>
  <c r="K72" i="8" s="1"/>
  <c r="P74" i="8"/>
  <c r="N74" i="8"/>
  <c r="O74" i="8"/>
  <c r="M74" i="8"/>
  <c r="K74" i="8" s="1"/>
  <c r="P76" i="8"/>
  <c r="N76" i="8"/>
  <c r="O76" i="8"/>
  <c r="M76" i="8"/>
  <c r="K76" i="8" s="1"/>
  <c r="P78" i="8"/>
  <c r="N78" i="8"/>
  <c r="O78" i="8"/>
  <c r="M78" i="8"/>
  <c r="K78" i="8" s="1"/>
  <c r="P80" i="8"/>
  <c r="N80" i="8"/>
  <c r="O80" i="8"/>
  <c r="M80" i="8"/>
  <c r="K80" i="8" s="1"/>
  <c r="P82" i="8"/>
  <c r="N82" i="8"/>
  <c r="O82" i="8"/>
  <c r="M82" i="8"/>
  <c r="K82" i="8" s="1"/>
  <c r="P84" i="8"/>
  <c r="N84" i="8"/>
  <c r="O84" i="8"/>
  <c r="M84" i="8"/>
  <c r="K84" i="8" s="1"/>
  <c r="P86" i="8"/>
  <c r="N86" i="8"/>
  <c r="O86" i="8"/>
  <c r="M86" i="8"/>
  <c r="K86" i="8" s="1"/>
  <c r="P88" i="8"/>
  <c r="N88" i="8"/>
  <c r="O88" i="8"/>
  <c r="M88" i="8"/>
  <c r="K88" i="8" s="1"/>
  <c r="P90" i="8"/>
  <c r="N90" i="8"/>
  <c r="O90" i="8"/>
  <c r="M90" i="8"/>
  <c r="K90" i="8" s="1"/>
  <c r="P92" i="8"/>
  <c r="N92" i="8"/>
  <c r="O92" i="8"/>
  <c r="M92" i="8"/>
  <c r="K92" i="8" s="1"/>
  <c r="P94" i="8"/>
  <c r="N94" i="8"/>
  <c r="O94" i="8"/>
  <c r="M94" i="8"/>
  <c r="K94" i="8" s="1"/>
  <c r="P96" i="8"/>
  <c r="N96" i="8"/>
  <c r="O96" i="8"/>
  <c r="M96" i="8"/>
  <c r="K96" i="8" s="1"/>
  <c r="P98" i="8"/>
  <c r="N98" i="8"/>
  <c r="O98" i="8"/>
  <c r="M98" i="8"/>
  <c r="K98" i="8" s="1"/>
  <c r="P100" i="8"/>
  <c r="N100" i="8"/>
  <c r="O100" i="8"/>
  <c r="M100" i="8"/>
  <c r="K100" i="8" s="1"/>
  <c r="P102" i="8"/>
  <c r="N102" i="8"/>
  <c r="O102" i="8"/>
  <c r="M102" i="8"/>
  <c r="K102" i="8" s="1"/>
  <c r="P104" i="8"/>
  <c r="N104" i="8"/>
  <c r="O104" i="8"/>
  <c r="M104" i="8"/>
  <c r="K104" i="8" s="1"/>
  <c r="P106" i="8"/>
  <c r="N106" i="8"/>
  <c r="O106" i="8"/>
  <c r="M106" i="8"/>
  <c r="K106" i="8" s="1"/>
  <c r="P108" i="8"/>
  <c r="N108" i="8"/>
  <c r="O108" i="8"/>
  <c r="M108" i="8"/>
  <c r="K108" i="8" s="1"/>
  <c r="P110" i="8"/>
  <c r="N110" i="8"/>
  <c r="O110" i="8"/>
  <c r="M110" i="8"/>
  <c r="K110" i="8" s="1"/>
  <c r="P112" i="8"/>
  <c r="N112" i="8"/>
  <c r="O112" i="8"/>
  <c r="M112" i="8"/>
  <c r="K112" i="8" s="1"/>
  <c r="P114" i="8"/>
  <c r="N114" i="8"/>
  <c r="O114" i="8"/>
  <c r="M114" i="8"/>
  <c r="K114" i="8" s="1"/>
  <c r="P116" i="8"/>
  <c r="N116" i="8"/>
  <c r="O116" i="8"/>
  <c r="M116" i="8"/>
  <c r="K116" i="8" s="1"/>
  <c r="P118" i="8"/>
  <c r="N118" i="8"/>
  <c r="O118" i="8"/>
  <c r="M118" i="8"/>
  <c r="K118" i="8" s="1"/>
  <c r="P120" i="8"/>
  <c r="N120" i="8"/>
  <c r="O120" i="8"/>
  <c r="M120" i="8"/>
  <c r="K120" i="8" s="1"/>
  <c r="P122" i="8"/>
  <c r="N122" i="8"/>
  <c r="O122" i="8"/>
  <c r="M122" i="8"/>
  <c r="K122" i="8" s="1"/>
  <c r="P124" i="8"/>
  <c r="N124" i="8"/>
  <c r="O124" i="8"/>
  <c r="M124" i="8"/>
  <c r="K124" i="8" s="1"/>
  <c r="P126" i="8"/>
  <c r="N126" i="8"/>
  <c r="O126" i="8"/>
  <c r="M126" i="8"/>
  <c r="K126" i="8" s="1"/>
  <c r="P128" i="8"/>
  <c r="N128" i="8"/>
  <c r="O128" i="8"/>
  <c r="M128" i="8"/>
  <c r="K128" i="8" s="1"/>
  <c r="P130" i="8"/>
  <c r="N130" i="8"/>
  <c r="O130" i="8"/>
  <c r="M130" i="8"/>
  <c r="K130" i="8" s="1"/>
  <c r="P132" i="8"/>
  <c r="N132" i="8"/>
  <c r="O132" i="8"/>
  <c r="M132" i="8"/>
  <c r="K132" i="8" s="1"/>
  <c r="P134" i="8"/>
  <c r="N134" i="8"/>
  <c r="O134" i="8"/>
  <c r="M134" i="8"/>
  <c r="K134" i="8" s="1"/>
  <c r="P136" i="8"/>
  <c r="N136" i="8"/>
  <c r="O136" i="8"/>
  <c r="M136" i="8"/>
  <c r="P138" i="8"/>
  <c r="N138" i="8"/>
  <c r="O138" i="8"/>
  <c r="M138" i="8"/>
  <c r="P140" i="8"/>
  <c r="N140" i="8"/>
  <c r="O140" i="8"/>
  <c r="M140" i="8"/>
  <c r="P142" i="8"/>
  <c r="N142" i="8"/>
  <c r="O142" i="8"/>
  <c r="M142" i="8"/>
  <c r="P144" i="8"/>
  <c r="N144" i="8"/>
  <c r="O144" i="8"/>
  <c r="M144" i="8"/>
  <c r="P146" i="8"/>
  <c r="N146" i="8"/>
  <c r="O146" i="8"/>
  <c r="M146" i="8"/>
  <c r="P148" i="8"/>
  <c r="N148" i="8"/>
  <c r="O148" i="8"/>
  <c r="M148" i="8"/>
  <c r="P150" i="8"/>
  <c r="N150" i="8"/>
  <c r="O150" i="8"/>
  <c r="M150" i="8"/>
  <c r="P152" i="8"/>
  <c r="N152" i="8"/>
  <c r="O152" i="8"/>
  <c r="M152" i="8"/>
  <c r="P154" i="8"/>
  <c r="N154" i="8"/>
  <c r="O154" i="8"/>
  <c r="M154" i="8"/>
  <c r="P156" i="8"/>
  <c r="N156" i="8"/>
  <c r="O156" i="8"/>
  <c r="M156" i="8"/>
  <c r="P158" i="8"/>
  <c r="N158" i="8"/>
  <c r="O158" i="8"/>
  <c r="M158" i="8"/>
  <c r="P160" i="8"/>
  <c r="N160" i="8"/>
  <c r="O160" i="8"/>
  <c r="M160" i="8"/>
  <c r="P162" i="8"/>
  <c r="N162" i="8"/>
  <c r="O162" i="8"/>
  <c r="M162" i="8"/>
  <c r="K162" i="8" s="1"/>
  <c r="P164" i="8"/>
  <c r="N164" i="8"/>
  <c r="O164" i="8"/>
  <c r="M164" i="8"/>
  <c r="K164" i="8" s="1"/>
  <c r="P166" i="8"/>
  <c r="N166" i="8"/>
  <c r="O166" i="8"/>
  <c r="M166" i="8"/>
  <c r="K166" i="8" s="1"/>
  <c r="P168" i="8"/>
  <c r="N168" i="8"/>
  <c r="O168" i="8"/>
  <c r="M168" i="8"/>
  <c r="K168" i="8" s="1"/>
  <c r="P170" i="8"/>
  <c r="N170" i="8"/>
  <c r="O170" i="8"/>
  <c r="M170" i="8"/>
  <c r="K170" i="8" s="1"/>
  <c r="P172" i="8"/>
  <c r="N172" i="8"/>
  <c r="O172" i="8"/>
  <c r="M172" i="8"/>
  <c r="K172" i="8" s="1"/>
  <c r="P174" i="8"/>
  <c r="N174" i="8"/>
  <c r="O174" i="8"/>
  <c r="M174" i="8"/>
  <c r="K174" i="8" s="1"/>
  <c r="P176" i="8"/>
  <c r="N176" i="8"/>
  <c r="O176" i="8"/>
  <c r="M176" i="8"/>
  <c r="K176" i="8" s="1"/>
  <c r="P178" i="8"/>
  <c r="N178" i="8"/>
  <c r="O178" i="8"/>
  <c r="M178" i="8"/>
  <c r="K178" i="8" s="1"/>
  <c r="P180" i="8"/>
  <c r="N180" i="8"/>
  <c r="O180" i="8"/>
  <c r="M180" i="8"/>
  <c r="K180" i="8" s="1"/>
  <c r="P182" i="8"/>
  <c r="N182" i="8"/>
  <c r="O182" i="8"/>
  <c r="M182" i="8"/>
  <c r="K182" i="8" s="1"/>
  <c r="P184" i="8"/>
  <c r="N184" i="8"/>
  <c r="O184" i="8"/>
  <c r="M184" i="8"/>
  <c r="K184" i="8" s="1"/>
  <c r="P186" i="8"/>
  <c r="N186" i="8"/>
  <c r="O186" i="8"/>
  <c r="M186" i="8"/>
  <c r="K186" i="8" s="1"/>
  <c r="P188" i="8"/>
  <c r="N188" i="8"/>
  <c r="O188" i="8"/>
  <c r="M188" i="8"/>
  <c r="K188" i="8" s="1"/>
  <c r="P190" i="8"/>
  <c r="N190" i="8"/>
  <c r="O190" i="8"/>
  <c r="M190" i="8"/>
  <c r="K190" i="8" s="1"/>
  <c r="P192" i="8"/>
  <c r="N192" i="8"/>
  <c r="O192" i="8"/>
  <c r="M192" i="8"/>
  <c r="K192" i="8" s="1"/>
  <c r="P194" i="8"/>
  <c r="N194" i="8"/>
  <c r="O194" i="8"/>
  <c r="M194" i="8"/>
  <c r="K194" i="8" s="1"/>
  <c r="P196" i="8"/>
  <c r="N196" i="8"/>
  <c r="O196" i="8"/>
  <c r="M196" i="8"/>
  <c r="K196" i="8" s="1"/>
  <c r="P198" i="8"/>
  <c r="N198" i="8"/>
  <c r="O198" i="8"/>
  <c r="M198" i="8"/>
  <c r="K198" i="8" s="1"/>
  <c r="P200" i="8"/>
  <c r="N200" i="8"/>
  <c r="O200" i="8"/>
  <c r="M200" i="8"/>
  <c r="K200" i="8" s="1"/>
  <c r="P202" i="8"/>
  <c r="N202" i="8"/>
  <c r="O202" i="8"/>
  <c r="M202" i="8"/>
  <c r="K202" i="8" s="1"/>
  <c r="P204" i="8"/>
  <c r="N204" i="8"/>
  <c r="O204" i="8"/>
  <c r="M204" i="8"/>
  <c r="K204" i="8" s="1"/>
  <c r="P206" i="8"/>
  <c r="N206" i="8"/>
  <c r="O206" i="8"/>
  <c r="M206" i="8"/>
  <c r="K206" i="8" s="1"/>
  <c r="P208" i="8"/>
  <c r="N208" i="8"/>
  <c r="O208" i="8"/>
  <c r="M208" i="8"/>
  <c r="K208" i="8" s="1"/>
  <c r="P210" i="8"/>
  <c r="N210" i="8"/>
  <c r="O210" i="8"/>
  <c r="M210" i="8"/>
  <c r="K210" i="8" s="1"/>
  <c r="P212" i="8"/>
  <c r="N212" i="8"/>
  <c r="O212" i="8"/>
  <c r="M212" i="8"/>
  <c r="K212" i="8" s="1"/>
  <c r="P214" i="8"/>
  <c r="N214" i="8"/>
  <c r="O214" i="8"/>
  <c r="M214" i="8"/>
  <c r="K214" i="8" s="1"/>
  <c r="P216" i="8"/>
  <c r="N216" i="8"/>
  <c r="O216" i="8"/>
  <c r="M216" i="8"/>
  <c r="K216" i="8" s="1"/>
  <c r="P218" i="8"/>
  <c r="N218" i="8"/>
  <c r="O218" i="8"/>
  <c r="M218" i="8"/>
  <c r="K218" i="8" s="1"/>
  <c r="P220" i="8"/>
  <c r="N220" i="8"/>
  <c r="O220" i="8"/>
  <c r="M220" i="8"/>
  <c r="K220" i="8" s="1"/>
  <c r="P222" i="8"/>
  <c r="N222" i="8"/>
  <c r="O222" i="8"/>
  <c r="M222" i="8"/>
  <c r="K222" i="8" s="1"/>
  <c r="P224" i="8"/>
  <c r="N224" i="8"/>
  <c r="O224" i="8"/>
  <c r="M224" i="8"/>
  <c r="K224" i="8" s="1"/>
  <c r="P226" i="8"/>
  <c r="N226" i="8"/>
  <c r="O226" i="8"/>
  <c r="M226" i="8"/>
  <c r="K226" i="8" s="1"/>
  <c r="P228" i="8"/>
  <c r="N228" i="8"/>
  <c r="O228" i="8"/>
  <c r="M228" i="8"/>
  <c r="K228" i="8" s="1"/>
  <c r="P230" i="8"/>
  <c r="N230" i="8"/>
  <c r="O230" i="8"/>
  <c r="M230" i="8"/>
  <c r="K230" i="8" s="1"/>
  <c r="P232" i="8"/>
  <c r="N232" i="8"/>
  <c r="O232" i="8"/>
  <c r="M232" i="8"/>
  <c r="K232" i="8" s="1"/>
  <c r="P234" i="8"/>
  <c r="N234" i="8"/>
  <c r="O234" i="8"/>
  <c r="M234" i="8"/>
  <c r="K234" i="8" s="1"/>
  <c r="P236" i="8"/>
  <c r="N236" i="8"/>
  <c r="O236" i="8"/>
  <c r="M236" i="8"/>
  <c r="K236" i="8" s="1"/>
  <c r="P238" i="8"/>
  <c r="N238" i="8"/>
  <c r="O238" i="8"/>
  <c r="M238" i="8"/>
  <c r="K238" i="8" s="1"/>
  <c r="P240" i="8"/>
  <c r="N240" i="8"/>
  <c r="O240" i="8"/>
  <c r="M240" i="8"/>
  <c r="K240" i="8" s="1"/>
  <c r="P242" i="8"/>
  <c r="N242" i="8"/>
  <c r="O242" i="8"/>
  <c r="M242" i="8"/>
  <c r="K242" i="8" s="1"/>
  <c r="P244" i="8"/>
  <c r="N244" i="8"/>
  <c r="O244" i="8"/>
  <c r="M244" i="8"/>
  <c r="K244" i="8" s="1"/>
  <c r="P246" i="8"/>
  <c r="N246" i="8"/>
  <c r="O246" i="8"/>
  <c r="M246" i="8"/>
  <c r="K246" i="8" s="1"/>
  <c r="P248" i="8"/>
  <c r="N248" i="8"/>
  <c r="O248" i="8"/>
  <c r="M248" i="8"/>
  <c r="K248" i="8" s="1"/>
  <c r="P250" i="8"/>
  <c r="N250" i="8"/>
  <c r="O250" i="8"/>
  <c r="M250" i="8"/>
  <c r="K250" i="8" s="1"/>
  <c r="P252" i="8"/>
  <c r="N252" i="8"/>
  <c r="O252" i="8"/>
  <c r="M252" i="8"/>
  <c r="K252" i="8" s="1"/>
  <c r="P254" i="8"/>
  <c r="N254" i="8"/>
  <c r="O254" i="8"/>
  <c r="M254" i="8"/>
  <c r="K254" i="8" s="1"/>
  <c r="P256" i="8"/>
  <c r="N256" i="8"/>
  <c r="O256" i="8"/>
  <c r="M256" i="8"/>
  <c r="K256" i="8" s="1"/>
  <c r="P258" i="8"/>
  <c r="N258" i="8"/>
  <c r="O258" i="8"/>
  <c r="M258" i="8"/>
  <c r="K258" i="8" s="1"/>
  <c r="P260" i="8"/>
  <c r="N260" i="8"/>
  <c r="O260" i="8"/>
  <c r="M260" i="8"/>
  <c r="K260" i="8" s="1"/>
  <c r="P262" i="8"/>
  <c r="N262" i="8"/>
  <c r="O262" i="8"/>
  <c r="M262" i="8"/>
  <c r="K262" i="8" s="1"/>
  <c r="P264" i="8"/>
  <c r="N264" i="8"/>
  <c r="O264" i="8"/>
  <c r="M264" i="8"/>
  <c r="K264" i="8" s="1"/>
  <c r="P266" i="8"/>
  <c r="N266" i="8"/>
  <c r="O266" i="8"/>
  <c r="M266" i="8"/>
  <c r="K266" i="8" s="1"/>
  <c r="P268" i="8"/>
  <c r="N268" i="8"/>
  <c r="O268" i="8"/>
  <c r="M268" i="8"/>
  <c r="K268" i="8" s="1"/>
  <c r="P270" i="8"/>
  <c r="N270" i="8"/>
  <c r="O270" i="8"/>
  <c r="M270" i="8"/>
  <c r="K270" i="8" s="1"/>
  <c r="P272" i="8"/>
  <c r="N272" i="8"/>
  <c r="O272" i="8"/>
  <c r="M272" i="8"/>
  <c r="K272" i="8" s="1"/>
  <c r="P274" i="8"/>
  <c r="N274" i="8"/>
  <c r="O274" i="8"/>
  <c r="M274" i="8"/>
  <c r="K274" i="8" s="1"/>
  <c r="P276" i="8"/>
  <c r="N276" i="8"/>
  <c r="O276" i="8"/>
  <c r="M276" i="8"/>
  <c r="K276" i="8" s="1"/>
  <c r="P278" i="8"/>
  <c r="N278" i="8"/>
  <c r="O278" i="8"/>
  <c r="M278" i="8"/>
  <c r="K278" i="8" s="1"/>
  <c r="P280" i="8"/>
  <c r="N280" i="8"/>
  <c r="O280" i="8"/>
  <c r="M280" i="8"/>
  <c r="K280" i="8" s="1"/>
  <c r="P282" i="8"/>
  <c r="N282" i="8"/>
  <c r="O282" i="8"/>
  <c r="M282" i="8"/>
  <c r="K282" i="8" s="1"/>
  <c r="P284" i="8"/>
  <c r="N284" i="8"/>
  <c r="O284" i="8"/>
  <c r="M284" i="8"/>
  <c r="K284" i="8" s="1"/>
  <c r="P286" i="8"/>
  <c r="N286" i="8"/>
  <c r="O286" i="8"/>
  <c r="M286" i="8"/>
  <c r="K286" i="8" s="1"/>
  <c r="P288" i="8"/>
  <c r="N288" i="8"/>
  <c r="O288" i="8"/>
  <c r="M288" i="8"/>
  <c r="K288" i="8" s="1"/>
  <c r="P290" i="8"/>
  <c r="N290" i="8"/>
  <c r="O290" i="8"/>
  <c r="M290" i="8"/>
  <c r="K290" i="8" s="1"/>
  <c r="P292" i="8"/>
  <c r="N292" i="8"/>
  <c r="O292" i="8"/>
  <c r="M292" i="8"/>
  <c r="K292" i="8" s="1"/>
  <c r="P294" i="8"/>
  <c r="N294" i="8"/>
  <c r="O294" i="8"/>
  <c r="M294" i="8"/>
  <c r="K294" i="8" s="1"/>
  <c r="P296" i="8"/>
  <c r="N296" i="8"/>
  <c r="O296" i="8"/>
  <c r="M296" i="8"/>
  <c r="K296" i="8" s="1"/>
  <c r="P298" i="8"/>
  <c r="N298" i="8"/>
  <c r="O298" i="8"/>
  <c r="M298" i="8"/>
  <c r="K298" i="8" s="1"/>
  <c r="P300" i="8"/>
  <c r="N300" i="8"/>
  <c r="O300" i="8"/>
  <c r="M300" i="8"/>
  <c r="K300" i="8" s="1"/>
  <c r="P302" i="8"/>
  <c r="N302" i="8"/>
  <c r="O302" i="8"/>
  <c r="M302" i="8"/>
  <c r="K302" i="8" s="1"/>
  <c r="P304" i="8"/>
  <c r="N304" i="8"/>
  <c r="O304" i="8"/>
  <c r="M304" i="8"/>
  <c r="K304" i="8" s="1"/>
  <c r="P306" i="8"/>
  <c r="N306" i="8"/>
  <c r="O306" i="8"/>
  <c r="M306" i="8"/>
  <c r="K306" i="8" s="1"/>
  <c r="P308" i="8"/>
  <c r="N308" i="8"/>
  <c r="O308" i="8"/>
  <c r="M308" i="8"/>
  <c r="K308" i="8" s="1"/>
  <c r="P310" i="8"/>
  <c r="N310" i="8"/>
  <c r="O310" i="8"/>
  <c r="M310" i="8"/>
  <c r="K310" i="8" s="1"/>
  <c r="P312" i="8"/>
  <c r="N312" i="8"/>
  <c r="O312" i="8"/>
  <c r="M312" i="8"/>
  <c r="K312" i="8" s="1"/>
  <c r="P314" i="8"/>
  <c r="N314" i="8"/>
  <c r="O314" i="8"/>
  <c r="M314" i="8"/>
  <c r="K314" i="8" s="1"/>
  <c r="P316" i="8"/>
  <c r="N316" i="8"/>
  <c r="O316" i="8"/>
  <c r="M316" i="8"/>
  <c r="K316" i="8" s="1"/>
  <c r="P318" i="8"/>
  <c r="N318" i="8"/>
  <c r="O318" i="8"/>
  <c r="M318" i="8"/>
  <c r="K318" i="8" s="1"/>
  <c r="P320" i="8"/>
  <c r="N320" i="8"/>
  <c r="O320" i="8"/>
  <c r="M320" i="8"/>
  <c r="K320" i="8" s="1"/>
  <c r="P322" i="8"/>
  <c r="N322" i="8"/>
  <c r="O322" i="8"/>
  <c r="M322" i="8"/>
  <c r="K322" i="8" s="1"/>
  <c r="P324" i="8"/>
  <c r="N324" i="8"/>
  <c r="O324" i="8"/>
  <c r="M324" i="8"/>
  <c r="K324" i="8" s="1"/>
  <c r="P326" i="8"/>
  <c r="N326" i="8"/>
  <c r="O326" i="8"/>
  <c r="M326" i="8"/>
  <c r="K326" i="8" s="1"/>
  <c r="P328" i="8"/>
  <c r="N328" i="8"/>
  <c r="O328" i="8"/>
  <c r="M328" i="8"/>
  <c r="K328" i="8" s="1"/>
  <c r="P330" i="8"/>
  <c r="N330" i="8"/>
  <c r="O330" i="8"/>
  <c r="M330" i="8"/>
  <c r="K330" i="8" s="1"/>
  <c r="P332" i="8"/>
  <c r="N332" i="8"/>
  <c r="O332" i="8"/>
  <c r="M332" i="8"/>
  <c r="K332" i="8" s="1"/>
  <c r="P334" i="8"/>
  <c r="N334" i="8"/>
  <c r="O334" i="8"/>
  <c r="M334" i="8"/>
  <c r="K334" i="8" s="1"/>
  <c r="P336" i="8"/>
  <c r="N336" i="8"/>
  <c r="O336" i="8"/>
  <c r="M336" i="8"/>
  <c r="K336" i="8" s="1"/>
  <c r="P338" i="8"/>
  <c r="N338" i="8"/>
  <c r="O338" i="8"/>
  <c r="M338" i="8"/>
  <c r="K338" i="8" s="1"/>
  <c r="P340" i="8"/>
  <c r="N340" i="8"/>
  <c r="O340" i="8"/>
  <c r="M340" i="8"/>
  <c r="K340" i="8" s="1"/>
  <c r="P342" i="8"/>
  <c r="N342" i="8"/>
  <c r="O342" i="8"/>
  <c r="M342" i="8"/>
  <c r="K342" i="8" s="1"/>
  <c r="P344" i="8"/>
  <c r="N344" i="8"/>
  <c r="O344" i="8"/>
  <c r="M344" i="8"/>
  <c r="K344" i="8" s="1"/>
  <c r="P346" i="8"/>
  <c r="N346" i="8"/>
  <c r="O346" i="8"/>
  <c r="M346" i="8"/>
  <c r="K346" i="8" s="1"/>
  <c r="P348" i="8"/>
  <c r="N348" i="8"/>
  <c r="O348" i="8"/>
  <c r="M348" i="8"/>
  <c r="K348" i="8" s="1"/>
  <c r="P350" i="8"/>
  <c r="N350" i="8"/>
  <c r="O350" i="8"/>
  <c r="M350" i="8"/>
  <c r="K350" i="8" s="1"/>
  <c r="P352" i="8"/>
  <c r="N352" i="8"/>
  <c r="O352" i="8"/>
  <c r="M352" i="8"/>
  <c r="K352" i="8" s="1"/>
  <c r="P354" i="8"/>
  <c r="N354" i="8"/>
  <c r="O354" i="8"/>
  <c r="M354" i="8"/>
  <c r="K354" i="8" s="1"/>
  <c r="P356" i="8"/>
  <c r="N356" i="8"/>
  <c r="O356" i="8"/>
  <c r="M356" i="8"/>
  <c r="K356" i="8" s="1"/>
  <c r="P358" i="8"/>
  <c r="N358" i="8"/>
  <c r="O358" i="8"/>
  <c r="M358" i="8"/>
  <c r="K358" i="8" s="1"/>
  <c r="P360" i="8"/>
  <c r="N360" i="8"/>
  <c r="O360" i="8"/>
  <c r="M360" i="8"/>
  <c r="K360" i="8" s="1"/>
  <c r="P362" i="8"/>
  <c r="N362" i="8"/>
  <c r="O362" i="8"/>
  <c r="M362" i="8"/>
  <c r="K362" i="8" s="1"/>
  <c r="P364" i="8"/>
  <c r="N364" i="8"/>
  <c r="O364" i="8"/>
  <c r="M364" i="8"/>
  <c r="K364" i="8" s="1"/>
  <c r="P366" i="8"/>
  <c r="N366" i="8"/>
  <c r="O366" i="8"/>
  <c r="M366" i="8"/>
  <c r="K366" i="8" s="1"/>
  <c r="P368" i="8"/>
  <c r="N368" i="8"/>
  <c r="O368" i="8"/>
  <c r="M368" i="8"/>
  <c r="K368" i="8" s="1"/>
  <c r="P370" i="8"/>
  <c r="N370" i="8"/>
  <c r="O370" i="8"/>
  <c r="M370" i="8"/>
  <c r="K370" i="8" s="1"/>
  <c r="P372" i="8"/>
  <c r="N372" i="8"/>
  <c r="O372" i="8"/>
  <c r="M372" i="8"/>
  <c r="K372" i="8" s="1"/>
  <c r="P374" i="8"/>
  <c r="N374" i="8"/>
  <c r="O374" i="8"/>
  <c r="M374" i="8"/>
  <c r="K374" i="8" s="1"/>
  <c r="P376" i="8"/>
  <c r="N376" i="8"/>
  <c r="O376" i="8"/>
  <c r="M376" i="8"/>
  <c r="K376" i="8" s="1"/>
  <c r="P378" i="8"/>
  <c r="N378" i="8"/>
  <c r="O378" i="8"/>
  <c r="M378" i="8"/>
  <c r="K378" i="8" s="1"/>
  <c r="P380" i="8"/>
  <c r="N380" i="8"/>
  <c r="O380" i="8"/>
  <c r="M380" i="8"/>
  <c r="K380" i="8" s="1"/>
  <c r="P382" i="8"/>
  <c r="N382" i="8"/>
  <c r="O382" i="8"/>
  <c r="M382" i="8"/>
  <c r="K382" i="8" s="1"/>
  <c r="P384" i="8"/>
  <c r="N384" i="8"/>
  <c r="O384" i="8"/>
  <c r="M384" i="8"/>
  <c r="K384" i="8" s="1"/>
  <c r="P386" i="8"/>
  <c r="N386" i="8"/>
  <c r="O386" i="8"/>
  <c r="M386" i="8"/>
  <c r="K386" i="8" s="1"/>
  <c r="P388" i="8"/>
  <c r="N388" i="8"/>
  <c r="O388" i="8"/>
  <c r="M388" i="8"/>
  <c r="K388" i="8" s="1"/>
  <c r="P390" i="8"/>
  <c r="N390" i="8"/>
  <c r="O390" i="8"/>
  <c r="M390" i="8"/>
  <c r="K390" i="8" s="1"/>
  <c r="P392" i="8"/>
  <c r="N392" i="8"/>
  <c r="O392" i="8"/>
  <c r="M392" i="8"/>
  <c r="K392" i="8" s="1"/>
  <c r="P394" i="8"/>
  <c r="N394" i="8"/>
  <c r="O394" i="8"/>
  <c r="M394" i="8"/>
  <c r="P396" i="8"/>
  <c r="N396" i="8"/>
  <c r="O396" i="8"/>
  <c r="M396" i="8"/>
  <c r="P398" i="8"/>
  <c r="N398" i="8"/>
  <c r="O398" i="8"/>
  <c r="M398" i="8"/>
  <c r="P400" i="8"/>
  <c r="N400" i="8"/>
  <c r="O400" i="8"/>
  <c r="M400" i="8"/>
  <c r="P402" i="8"/>
  <c r="N402" i="8"/>
  <c r="O402" i="8"/>
  <c r="M402" i="8"/>
  <c r="P404" i="8"/>
  <c r="N404" i="8"/>
  <c r="O404" i="8"/>
  <c r="M404" i="8"/>
  <c r="P406" i="8"/>
  <c r="N406" i="8"/>
  <c r="O406" i="8"/>
  <c r="M406" i="8"/>
  <c r="P408" i="8"/>
  <c r="N408" i="8"/>
  <c r="O408" i="8"/>
  <c r="M408" i="8"/>
  <c r="P410" i="8"/>
  <c r="N410" i="8"/>
  <c r="O410" i="8"/>
  <c r="M410" i="8"/>
  <c r="P412" i="8"/>
  <c r="N412" i="8"/>
  <c r="O412" i="8"/>
  <c r="M412" i="8"/>
  <c r="P414" i="8"/>
  <c r="N414" i="8"/>
  <c r="O414" i="8"/>
  <c r="M414" i="8"/>
  <c r="P416" i="8"/>
  <c r="N416" i="8"/>
  <c r="O416" i="8"/>
  <c r="M416" i="8"/>
  <c r="P418" i="8"/>
  <c r="N418" i="8"/>
  <c r="O418" i="8"/>
  <c r="M418" i="8"/>
  <c r="P420" i="8"/>
  <c r="N420" i="8"/>
  <c r="O420" i="8"/>
  <c r="M420" i="8"/>
  <c r="P422" i="8"/>
  <c r="N422" i="8"/>
  <c r="O422" i="8"/>
  <c r="M422" i="8"/>
  <c r="P424" i="8"/>
  <c r="N424" i="8"/>
  <c r="O424" i="8"/>
  <c r="M424" i="8"/>
  <c r="P426" i="8"/>
  <c r="N426" i="8"/>
  <c r="O426" i="8"/>
  <c r="M426" i="8"/>
  <c r="P428" i="8"/>
  <c r="N428" i="8"/>
  <c r="O428" i="8"/>
  <c r="M428" i="8"/>
  <c r="P430" i="8"/>
  <c r="N430" i="8"/>
  <c r="O430" i="8"/>
  <c r="M430" i="8"/>
  <c r="P432" i="8"/>
  <c r="N432" i="8"/>
  <c r="O432" i="8"/>
  <c r="M432" i="8"/>
  <c r="P434" i="8"/>
  <c r="N434" i="8"/>
  <c r="O434" i="8"/>
  <c r="M434" i="8"/>
  <c r="P436" i="8"/>
  <c r="N436" i="8"/>
  <c r="O436" i="8"/>
  <c r="M436" i="8"/>
  <c r="P438" i="8"/>
  <c r="N438" i="8"/>
  <c r="O438" i="8"/>
  <c r="M438" i="8"/>
  <c r="P440" i="8"/>
  <c r="N440" i="8"/>
  <c r="O440" i="8"/>
  <c r="M440" i="8"/>
  <c r="P442" i="8"/>
  <c r="N442" i="8"/>
  <c r="O442" i="8"/>
  <c r="M442" i="8"/>
  <c r="P444" i="8"/>
  <c r="N444" i="8"/>
  <c r="O444" i="8"/>
  <c r="M444" i="8"/>
  <c r="P446" i="8"/>
  <c r="N446" i="8"/>
  <c r="O446" i="8"/>
  <c r="M446" i="8"/>
  <c r="P448" i="8"/>
  <c r="N448" i="8"/>
  <c r="O448" i="8"/>
  <c r="M448" i="8"/>
  <c r="P450" i="8"/>
  <c r="N450" i="8"/>
  <c r="O450" i="8"/>
  <c r="M450" i="8"/>
  <c r="P452" i="8"/>
  <c r="N452" i="8"/>
  <c r="O452" i="8"/>
  <c r="M452" i="8"/>
  <c r="P454" i="8"/>
  <c r="N454" i="8"/>
  <c r="O454" i="8"/>
  <c r="M454" i="8"/>
  <c r="P456" i="8"/>
  <c r="N456" i="8"/>
  <c r="O456" i="8"/>
  <c r="M456" i="8"/>
  <c r="P458" i="8"/>
  <c r="N458" i="8"/>
  <c r="O458" i="8"/>
  <c r="M458" i="8"/>
  <c r="P460" i="8"/>
  <c r="N460" i="8"/>
  <c r="O460" i="8"/>
  <c r="M460" i="8"/>
  <c r="P462" i="8"/>
  <c r="N462" i="8"/>
  <c r="O462" i="8"/>
  <c r="M462" i="8"/>
  <c r="P464" i="8"/>
  <c r="N464" i="8"/>
  <c r="O464" i="8"/>
  <c r="M464" i="8"/>
  <c r="P466" i="8"/>
  <c r="N466" i="8"/>
  <c r="O466" i="8"/>
  <c r="M466" i="8"/>
  <c r="P468" i="8"/>
  <c r="N468" i="8"/>
  <c r="O468" i="8"/>
  <c r="M468" i="8"/>
  <c r="P470" i="8"/>
  <c r="N470" i="8"/>
  <c r="O470" i="8"/>
  <c r="M470" i="8"/>
  <c r="P472" i="8"/>
  <c r="N472" i="8"/>
  <c r="O472" i="8"/>
  <c r="M472" i="8"/>
  <c r="P474" i="8"/>
  <c r="N474" i="8"/>
  <c r="O474" i="8"/>
  <c r="M474" i="8"/>
  <c r="P476" i="8"/>
  <c r="N476" i="8"/>
  <c r="O476" i="8"/>
  <c r="M476" i="8"/>
  <c r="P478" i="8"/>
  <c r="N478" i="8"/>
  <c r="O478" i="8"/>
  <c r="M478" i="8"/>
  <c r="P480" i="8"/>
  <c r="N480" i="8"/>
  <c r="O480" i="8"/>
  <c r="M480" i="8"/>
  <c r="P482" i="8"/>
  <c r="N482" i="8"/>
  <c r="O482" i="8"/>
  <c r="M482" i="8"/>
  <c r="P484" i="8"/>
  <c r="N484" i="8"/>
  <c r="O484" i="8"/>
  <c r="M484" i="8"/>
  <c r="P486" i="8"/>
  <c r="N486" i="8"/>
  <c r="O486" i="8"/>
  <c r="M486" i="8"/>
  <c r="P488" i="8"/>
  <c r="N488" i="8"/>
  <c r="O488" i="8"/>
  <c r="M488" i="8"/>
  <c r="P490" i="8"/>
  <c r="N490" i="8"/>
  <c r="O490" i="8"/>
  <c r="M490" i="8"/>
  <c r="P492" i="8"/>
  <c r="N492" i="8"/>
  <c r="O492" i="8"/>
  <c r="M492" i="8"/>
  <c r="P494" i="8"/>
  <c r="N494" i="8"/>
  <c r="O494" i="8"/>
  <c r="M494" i="8"/>
  <c r="P496" i="8"/>
  <c r="N496" i="8"/>
  <c r="O496" i="8"/>
  <c r="M496" i="8"/>
  <c r="P498" i="8"/>
  <c r="N498" i="8"/>
  <c r="O498" i="8"/>
  <c r="M498" i="8"/>
  <c r="P500" i="8"/>
  <c r="N500" i="8"/>
  <c r="O500" i="8"/>
  <c r="M500" i="8"/>
  <c r="P502" i="8"/>
  <c r="N502" i="8"/>
  <c r="O502" i="8"/>
  <c r="M502" i="8"/>
  <c r="P504" i="8"/>
  <c r="N504" i="8"/>
  <c r="O504" i="8"/>
  <c r="M504" i="8"/>
  <c r="P506" i="8"/>
  <c r="N506" i="8"/>
  <c r="O506" i="8"/>
  <c r="M506" i="8"/>
  <c r="P508" i="8"/>
  <c r="N508" i="8"/>
  <c r="O508" i="8"/>
  <c r="M508" i="8"/>
  <c r="P510" i="8"/>
  <c r="N510" i="8"/>
  <c r="O510" i="8"/>
  <c r="M510" i="8"/>
  <c r="P512" i="8"/>
  <c r="N512" i="8"/>
  <c r="O512" i="8"/>
  <c r="M512" i="8"/>
  <c r="P514" i="8"/>
  <c r="N514" i="8"/>
  <c r="O514" i="8"/>
  <c r="M514" i="8"/>
  <c r="P516" i="8"/>
  <c r="N516" i="8"/>
  <c r="O516" i="8"/>
  <c r="M516" i="8"/>
  <c r="P518" i="8"/>
  <c r="N518" i="8"/>
  <c r="O518" i="8"/>
  <c r="M518" i="8"/>
  <c r="P520" i="8"/>
  <c r="N520" i="8"/>
  <c r="O520" i="8"/>
  <c r="M520" i="8"/>
  <c r="P522" i="8"/>
  <c r="N522" i="8"/>
  <c r="O522" i="8"/>
  <c r="M522" i="8"/>
  <c r="P524" i="8"/>
  <c r="N524" i="8"/>
  <c r="O524" i="8"/>
  <c r="M524" i="8"/>
  <c r="P526" i="8"/>
  <c r="N526" i="8"/>
  <c r="O526" i="8"/>
  <c r="M526" i="8"/>
  <c r="P528" i="8"/>
  <c r="N528" i="8"/>
  <c r="O528" i="8"/>
  <c r="M528" i="8"/>
  <c r="P530" i="8"/>
  <c r="N530" i="8"/>
  <c r="O530" i="8"/>
  <c r="M530" i="8"/>
  <c r="P532" i="8"/>
  <c r="N532" i="8"/>
  <c r="O532" i="8"/>
  <c r="M532" i="8"/>
  <c r="P534" i="8"/>
  <c r="N534" i="8"/>
  <c r="O534" i="8"/>
  <c r="M534" i="8"/>
  <c r="P536" i="8"/>
  <c r="N536" i="8"/>
  <c r="O536" i="8"/>
  <c r="M536" i="8"/>
  <c r="P538" i="8"/>
  <c r="N538" i="8"/>
  <c r="O538" i="8"/>
  <c r="M538" i="8"/>
  <c r="P540" i="8"/>
  <c r="N540" i="8"/>
  <c r="O540" i="8"/>
  <c r="M540" i="8"/>
  <c r="P542" i="8"/>
  <c r="N542" i="8"/>
  <c r="O542" i="8"/>
  <c r="M542" i="8"/>
  <c r="P544" i="8"/>
  <c r="N544" i="8"/>
  <c r="O544" i="8"/>
  <c r="M544" i="8"/>
  <c r="P546" i="8"/>
  <c r="N546" i="8"/>
  <c r="O546" i="8"/>
  <c r="M546" i="8"/>
  <c r="P548" i="8"/>
  <c r="N548" i="8"/>
  <c r="O548" i="8"/>
  <c r="M548" i="8"/>
  <c r="P550" i="8"/>
  <c r="N550" i="8"/>
  <c r="O550" i="8"/>
  <c r="M550" i="8"/>
  <c r="P552" i="8"/>
  <c r="N552" i="8"/>
  <c r="O552" i="8"/>
  <c r="M552" i="8"/>
  <c r="P554" i="8"/>
  <c r="N554" i="8"/>
  <c r="O554" i="8"/>
  <c r="M554" i="8"/>
  <c r="P556" i="8"/>
  <c r="N556" i="8"/>
  <c r="O556" i="8"/>
  <c r="M556" i="8"/>
  <c r="P558" i="8"/>
  <c r="N558" i="8"/>
  <c r="O558" i="8"/>
  <c r="M558" i="8"/>
  <c r="P560" i="8"/>
  <c r="N560" i="8"/>
  <c r="O560" i="8"/>
  <c r="M560" i="8"/>
  <c r="P562" i="8"/>
  <c r="N562" i="8"/>
  <c r="O562" i="8"/>
  <c r="M562" i="8"/>
  <c r="P564" i="8"/>
  <c r="N564" i="8"/>
  <c r="O564" i="8"/>
  <c r="M564" i="8"/>
  <c r="P566" i="8"/>
  <c r="N566" i="8"/>
  <c r="O566" i="8"/>
  <c r="M566" i="8"/>
  <c r="P568" i="8"/>
  <c r="N568" i="8"/>
  <c r="O568" i="8"/>
  <c r="M568" i="8"/>
  <c r="P570" i="8"/>
  <c r="N570" i="8"/>
  <c r="O570" i="8"/>
  <c r="M570" i="8"/>
  <c r="P572" i="8"/>
  <c r="N572" i="8"/>
  <c r="O572" i="8"/>
  <c r="M572" i="8"/>
  <c r="P574" i="8"/>
  <c r="N574" i="8"/>
  <c r="O574" i="8"/>
  <c r="M574" i="8"/>
  <c r="P576" i="8"/>
  <c r="N576" i="8"/>
  <c r="O576" i="8"/>
  <c r="M576" i="8"/>
  <c r="P578" i="8"/>
  <c r="N578" i="8"/>
  <c r="O578" i="8"/>
  <c r="M578" i="8"/>
  <c r="P580" i="8"/>
  <c r="N580" i="8"/>
  <c r="O580" i="8"/>
  <c r="M580" i="8"/>
  <c r="P582" i="8"/>
  <c r="N582" i="8"/>
  <c r="O582" i="8"/>
  <c r="M582" i="8"/>
  <c r="P584" i="8"/>
  <c r="N584" i="8"/>
  <c r="O584" i="8"/>
  <c r="M584" i="8"/>
  <c r="P586" i="8"/>
  <c r="N586" i="8"/>
  <c r="O586" i="8"/>
  <c r="M586" i="8"/>
  <c r="P588" i="8"/>
  <c r="N588" i="8"/>
  <c r="O588" i="8"/>
  <c r="M588" i="8"/>
  <c r="P590" i="8"/>
  <c r="N590" i="8"/>
  <c r="O590" i="8"/>
  <c r="M590" i="8"/>
  <c r="P592" i="8"/>
  <c r="N592" i="8"/>
  <c r="O592" i="8"/>
  <c r="M592" i="8"/>
  <c r="P594" i="8"/>
  <c r="N594" i="8"/>
  <c r="O594" i="8"/>
  <c r="M594" i="8"/>
  <c r="P596" i="8"/>
  <c r="N596" i="8"/>
  <c r="O596" i="8"/>
  <c r="M596" i="8"/>
  <c r="P598" i="8"/>
  <c r="N598" i="8"/>
  <c r="O598" i="8"/>
  <c r="M598" i="8"/>
  <c r="P600" i="8"/>
  <c r="N600" i="8"/>
  <c r="O600" i="8"/>
  <c r="M600" i="8"/>
  <c r="P602" i="8"/>
  <c r="N602" i="8"/>
  <c r="O602" i="8"/>
  <c r="M602" i="8"/>
  <c r="P604" i="8"/>
  <c r="N604" i="8"/>
  <c r="O604" i="8"/>
  <c r="M604" i="8"/>
  <c r="P606" i="8"/>
  <c r="N606" i="8"/>
  <c r="O606" i="8"/>
  <c r="M606" i="8"/>
  <c r="P608" i="8"/>
  <c r="N608" i="8"/>
  <c r="O608" i="8"/>
  <c r="M608" i="8"/>
  <c r="P610" i="8"/>
  <c r="N610" i="8"/>
  <c r="O610" i="8"/>
  <c r="M610" i="8"/>
  <c r="P612" i="8"/>
  <c r="N612" i="8"/>
  <c r="O612" i="8"/>
  <c r="M612" i="8"/>
  <c r="P614" i="8"/>
  <c r="N614" i="8"/>
  <c r="O614" i="8"/>
  <c r="M614" i="8"/>
  <c r="P616" i="8"/>
  <c r="N616" i="8"/>
  <c r="O616" i="8"/>
  <c r="M616" i="8"/>
  <c r="P618" i="8"/>
  <c r="N618" i="8"/>
  <c r="O618" i="8"/>
  <c r="M618" i="8"/>
  <c r="P620" i="8"/>
  <c r="N620" i="8"/>
  <c r="O620" i="8"/>
  <c r="M620" i="8"/>
  <c r="P622" i="8"/>
  <c r="N622" i="8"/>
  <c r="O622" i="8"/>
  <c r="M622" i="8"/>
  <c r="P624" i="8"/>
  <c r="N624" i="8"/>
  <c r="O624" i="8"/>
  <c r="M624" i="8"/>
  <c r="P626" i="8"/>
  <c r="N626" i="8"/>
  <c r="O626" i="8"/>
  <c r="M626" i="8"/>
  <c r="P628" i="8"/>
  <c r="N628" i="8"/>
  <c r="O628" i="8"/>
  <c r="M628" i="8"/>
  <c r="P630" i="8"/>
  <c r="N630" i="8"/>
  <c r="O630" i="8"/>
  <c r="M630" i="8"/>
  <c r="P632" i="8"/>
  <c r="N632" i="8"/>
  <c r="O632" i="8"/>
  <c r="M632" i="8"/>
  <c r="P634" i="8"/>
  <c r="N634" i="8"/>
  <c r="O634" i="8"/>
  <c r="M634" i="8"/>
  <c r="P636" i="8"/>
  <c r="N636" i="8"/>
  <c r="O636" i="8"/>
  <c r="M636" i="8"/>
  <c r="P638" i="8"/>
  <c r="N638" i="8"/>
  <c r="O638" i="8"/>
  <c r="M638" i="8"/>
  <c r="P640" i="8"/>
  <c r="N640" i="8"/>
  <c r="O640" i="8"/>
  <c r="M640" i="8"/>
  <c r="P642" i="8"/>
  <c r="N642" i="8"/>
  <c r="O642" i="8"/>
  <c r="M642" i="8"/>
  <c r="P644" i="8"/>
  <c r="N644" i="8"/>
  <c r="O644" i="8"/>
  <c r="M644" i="8"/>
  <c r="P646" i="8"/>
  <c r="N646" i="8"/>
  <c r="O646" i="8"/>
  <c r="M646" i="8"/>
  <c r="P648" i="8"/>
  <c r="N648" i="8"/>
  <c r="O648" i="8"/>
  <c r="M648" i="8"/>
  <c r="P650" i="8"/>
  <c r="N650" i="8"/>
  <c r="O650" i="8"/>
  <c r="M650" i="8"/>
  <c r="P652" i="8"/>
  <c r="N652" i="8"/>
  <c r="O652" i="8"/>
  <c r="M652" i="8"/>
  <c r="P654" i="8"/>
  <c r="N654" i="8"/>
  <c r="O654" i="8"/>
  <c r="M654" i="8"/>
  <c r="P656" i="8"/>
  <c r="N656" i="8"/>
  <c r="O656" i="8"/>
  <c r="M656" i="8"/>
  <c r="P658" i="8"/>
  <c r="N658" i="8"/>
  <c r="O658" i="8"/>
  <c r="M658" i="8"/>
  <c r="P660" i="8"/>
  <c r="N660" i="8"/>
  <c r="O660" i="8"/>
  <c r="M660" i="8"/>
  <c r="P662" i="8"/>
  <c r="N662" i="8"/>
  <c r="O662" i="8"/>
  <c r="M662" i="8"/>
  <c r="P664" i="8"/>
  <c r="N664" i="8"/>
  <c r="O664" i="8"/>
  <c r="M664" i="8"/>
  <c r="P666" i="8"/>
  <c r="N666" i="8"/>
  <c r="O666" i="8"/>
  <c r="M666" i="8"/>
  <c r="P668" i="8"/>
  <c r="N668" i="8"/>
  <c r="O668" i="8"/>
  <c r="M668" i="8"/>
  <c r="P670" i="8"/>
  <c r="N670" i="8"/>
  <c r="O670" i="8"/>
  <c r="M670" i="8"/>
  <c r="P672" i="8"/>
  <c r="N672" i="8"/>
  <c r="O672" i="8"/>
  <c r="M672" i="8"/>
  <c r="P674" i="8"/>
  <c r="N674" i="8"/>
  <c r="O674" i="8"/>
  <c r="M674" i="8"/>
  <c r="P676" i="8"/>
  <c r="N676" i="8"/>
  <c r="O676" i="8"/>
  <c r="M676" i="8"/>
  <c r="P678" i="8"/>
  <c r="N678" i="8"/>
  <c r="O678" i="8"/>
  <c r="M678" i="8"/>
  <c r="P680" i="8"/>
  <c r="N680" i="8"/>
  <c r="O680" i="8"/>
  <c r="M680" i="8"/>
  <c r="P682" i="8"/>
  <c r="N682" i="8"/>
  <c r="O682" i="8"/>
  <c r="M682" i="8"/>
  <c r="P684" i="8"/>
  <c r="N684" i="8"/>
  <c r="O684" i="8"/>
  <c r="M684" i="8"/>
  <c r="P686" i="8"/>
  <c r="N686" i="8"/>
  <c r="O686" i="8"/>
  <c r="M686" i="8"/>
  <c r="P688" i="8"/>
  <c r="N688" i="8"/>
  <c r="O688" i="8"/>
  <c r="M688" i="8"/>
  <c r="P690" i="8"/>
  <c r="N690" i="8"/>
  <c r="O690" i="8"/>
  <c r="M690" i="8"/>
  <c r="P692" i="8"/>
  <c r="N692" i="8"/>
  <c r="O692" i="8"/>
  <c r="M692" i="8"/>
  <c r="P694" i="8"/>
  <c r="N694" i="8"/>
  <c r="O694" i="8"/>
  <c r="M694" i="8"/>
  <c r="P696" i="8"/>
  <c r="N696" i="8"/>
  <c r="O696" i="8"/>
  <c r="M696" i="8"/>
  <c r="P698" i="8"/>
  <c r="N698" i="8"/>
  <c r="O698" i="8"/>
  <c r="M698" i="8"/>
  <c r="P700" i="8"/>
  <c r="N700" i="8"/>
  <c r="O700" i="8"/>
  <c r="M700" i="8"/>
  <c r="P702" i="8"/>
  <c r="N702" i="8"/>
  <c r="O702" i="8"/>
  <c r="M702" i="8"/>
  <c r="P704" i="8"/>
  <c r="N704" i="8"/>
  <c r="O704" i="8"/>
  <c r="M704" i="8"/>
  <c r="P706" i="8"/>
  <c r="N706" i="8"/>
  <c r="O706" i="8"/>
  <c r="M706" i="8"/>
  <c r="P708" i="8"/>
  <c r="N708" i="8"/>
  <c r="O708" i="8"/>
  <c r="M708" i="8"/>
  <c r="P710" i="8"/>
  <c r="N710" i="8"/>
  <c r="O710" i="8"/>
  <c r="M710" i="8"/>
  <c r="P712" i="8"/>
  <c r="N712" i="8"/>
  <c r="O712" i="8"/>
  <c r="M712" i="8"/>
  <c r="P714" i="8"/>
  <c r="N714" i="8"/>
  <c r="O714" i="8"/>
  <c r="M714" i="8"/>
  <c r="P716" i="8"/>
  <c r="N716" i="8"/>
  <c r="O716" i="8"/>
  <c r="M716" i="8"/>
  <c r="P718" i="8"/>
  <c r="N718" i="8"/>
  <c r="O718" i="8"/>
  <c r="M718" i="8"/>
  <c r="P720" i="8"/>
  <c r="N720" i="8"/>
  <c r="O720" i="8"/>
  <c r="M720" i="8"/>
  <c r="P722" i="8"/>
  <c r="N722" i="8"/>
  <c r="O722" i="8"/>
  <c r="M722" i="8"/>
  <c r="P724" i="8"/>
  <c r="N724" i="8"/>
  <c r="O724" i="8"/>
  <c r="M724" i="8"/>
  <c r="P726" i="8"/>
  <c r="N726" i="8"/>
  <c r="O726" i="8"/>
  <c r="M726" i="8"/>
  <c r="P728" i="8"/>
  <c r="N728" i="8"/>
  <c r="O728" i="8"/>
  <c r="M728" i="8"/>
  <c r="P730" i="8"/>
  <c r="N730" i="8"/>
  <c r="O730" i="8"/>
  <c r="M730" i="8"/>
  <c r="P732" i="8"/>
  <c r="N732" i="8"/>
  <c r="O732" i="8"/>
  <c r="M732" i="8"/>
  <c r="P734" i="8"/>
  <c r="N734" i="8"/>
  <c r="O734" i="8"/>
  <c r="M734" i="8"/>
  <c r="P736" i="8"/>
  <c r="N736" i="8"/>
  <c r="O736" i="8"/>
  <c r="M736" i="8"/>
  <c r="O738" i="8"/>
  <c r="M738" i="8"/>
  <c r="P738" i="8"/>
  <c r="N738" i="8"/>
  <c r="O740" i="8"/>
  <c r="M740" i="8"/>
  <c r="P740" i="8"/>
  <c r="N740" i="8"/>
  <c r="O742" i="8"/>
  <c r="M742" i="8"/>
  <c r="P742" i="8"/>
  <c r="N742" i="8"/>
  <c r="O744" i="8"/>
  <c r="M744" i="8"/>
  <c r="P744" i="8"/>
  <c r="N744" i="8"/>
  <c r="O746" i="8"/>
  <c r="M746" i="8"/>
  <c r="P746" i="8"/>
  <c r="N746" i="8"/>
  <c r="O748" i="8"/>
  <c r="M748" i="8"/>
  <c r="P748" i="8"/>
  <c r="N748" i="8"/>
  <c r="O750" i="8"/>
  <c r="M750" i="8"/>
  <c r="P750" i="8"/>
  <c r="N750" i="8"/>
  <c r="O752" i="8"/>
  <c r="M752" i="8"/>
  <c r="P752" i="8"/>
  <c r="N752" i="8"/>
  <c r="O754" i="8"/>
  <c r="M754" i="8"/>
  <c r="P754" i="8"/>
  <c r="N754" i="8"/>
  <c r="O756" i="8"/>
  <c r="M756" i="8"/>
  <c r="P756" i="8"/>
  <c r="N756" i="8"/>
  <c r="O758" i="8"/>
  <c r="M758" i="8"/>
  <c r="P758" i="8"/>
  <c r="N758" i="8"/>
  <c r="O760" i="8"/>
  <c r="M760" i="8"/>
  <c r="P760" i="8"/>
  <c r="N760" i="8"/>
  <c r="O762" i="8"/>
  <c r="M762" i="8"/>
  <c r="P762" i="8"/>
  <c r="N762" i="8"/>
  <c r="O764" i="8"/>
  <c r="M764" i="8"/>
  <c r="P764" i="8"/>
  <c r="N764" i="8"/>
  <c r="O766" i="8"/>
  <c r="M766" i="8"/>
  <c r="P766" i="8"/>
  <c r="N766" i="8"/>
  <c r="O768" i="8"/>
  <c r="M768" i="8"/>
  <c r="P768" i="8"/>
  <c r="N768" i="8"/>
  <c r="O770" i="8"/>
  <c r="M770" i="8"/>
  <c r="P770" i="8"/>
  <c r="N770" i="8"/>
  <c r="O772" i="8"/>
  <c r="M772" i="8"/>
  <c r="P772" i="8"/>
  <c r="N772" i="8"/>
  <c r="O774" i="8"/>
  <c r="M774" i="8"/>
  <c r="P774" i="8"/>
  <c r="N774" i="8"/>
  <c r="O776" i="8"/>
  <c r="M776" i="8"/>
  <c r="P776" i="8"/>
  <c r="N776" i="8"/>
  <c r="O778" i="8"/>
  <c r="M778" i="8"/>
  <c r="P778" i="8"/>
  <c r="N778" i="8"/>
  <c r="O780" i="8"/>
  <c r="M780" i="8"/>
  <c r="P780" i="8"/>
  <c r="N780" i="8"/>
  <c r="O782" i="8"/>
  <c r="M782" i="8"/>
  <c r="P782" i="8"/>
  <c r="N782" i="8"/>
  <c r="O784" i="8"/>
  <c r="M784" i="8"/>
  <c r="P784" i="8"/>
  <c r="N784" i="8"/>
  <c r="O786" i="8"/>
  <c r="M786" i="8"/>
  <c r="P786" i="8"/>
  <c r="N786" i="8"/>
  <c r="O788" i="8"/>
  <c r="M788" i="8"/>
  <c r="P788" i="8"/>
  <c r="N788" i="8"/>
  <c r="O790" i="8"/>
  <c r="M790" i="8"/>
  <c r="P790" i="8"/>
  <c r="N790" i="8"/>
  <c r="P792" i="8"/>
  <c r="N792" i="8"/>
  <c r="O792" i="8"/>
  <c r="M792" i="8"/>
  <c r="P794" i="8"/>
  <c r="N794" i="8"/>
  <c r="O794" i="8"/>
  <c r="M794" i="8"/>
  <c r="P796" i="8"/>
  <c r="N796" i="8"/>
  <c r="O796" i="8"/>
  <c r="M796" i="8"/>
  <c r="P798" i="8"/>
  <c r="N798" i="8"/>
  <c r="O798" i="8"/>
  <c r="M798" i="8"/>
  <c r="P800" i="8"/>
  <c r="N800" i="8"/>
  <c r="O800" i="8"/>
  <c r="M800" i="8"/>
  <c r="P802" i="8"/>
  <c r="N802" i="8"/>
  <c r="O802" i="8"/>
  <c r="M802" i="8"/>
  <c r="P804" i="8"/>
  <c r="N804" i="8"/>
  <c r="O804" i="8"/>
  <c r="M804" i="8"/>
  <c r="P806" i="8"/>
  <c r="N806" i="8"/>
  <c r="O806" i="8"/>
  <c r="M806" i="8"/>
  <c r="P808" i="8"/>
  <c r="N808" i="8"/>
  <c r="O808" i="8"/>
  <c r="M808" i="8"/>
  <c r="P810" i="8"/>
  <c r="N810" i="8"/>
  <c r="O810" i="8"/>
  <c r="M810" i="8"/>
  <c r="P812" i="8"/>
  <c r="N812" i="8"/>
  <c r="O812" i="8"/>
  <c r="M812" i="8"/>
  <c r="P814" i="8"/>
  <c r="N814" i="8"/>
  <c r="O814" i="8"/>
  <c r="M814" i="8"/>
  <c r="P816" i="8"/>
  <c r="N816" i="8"/>
  <c r="O816" i="8"/>
  <c r="M816" i="8"/>
  <c r="P818" i="8"/>
  <c r="N818" i="8"/>
  <c r="O818" i="8"/>
  <c r="M818" i="8"/>
  <c r="P820" i="8"/>
  <c r="N820" i="8"/>
  <c r="O820" i="8"/>
  <c r="M820" i="8"/>
  <c r="P822" i="8"/>
  <c r="N822" i="8"/>
  <c r="O822" i="8"/>
  <c r="M822" i="8"/>
  <c r="P824" i="8"/>
  <c r="N824" i="8"/>
  <c r="O824" i="8"/>
  <c r="M824" i="8"/>
  <c r="P826" i="8"/>
  <c r="N826" i="8"/>
  <c r="O826" i="8"/>
  <c r="M826" i="8"/>
  <c r="P828" i="8"/>
  <c r="N828" i="8"/>
  <c r="O828" i="8"/>
  <c r="M828" i="8"/>
  <c r="P830" i="8"/>
  <c r="N830" i="8"/>
  <c r="O830" i="8"/>
  <c r="M830" i="8"/>
  <c r="P832" i="8"/>
  <c r="N832" i="8"/>
  <c r="O832" i="8"/>
  <c r="M832" i="8"/>
  <c r="P834" i="8"/>
  <c r="N834" i="8"/>
  <c r="O834" i="8"/>
  <c r="M834" i="8"/>
  <c r="P836" i="8"/>
  <c r="N836" i="8"/>
  <c r="O836" i="8"/>
  <c r="M836" i="8"/>
  <c r="P838" i="8"/>
  <c r="N838" i="8"/>
  <c r="O838" i="8"/>
  <c r="M838" i="8"/>
  <c r="P840" i="8"/>
  <c r="N840" i="8"/>
  <c r="O840" i="8"/>
  <c r="M840" i="8"/>
  <c r="P842" i="8"/>
  <c r="N842" i="8"/>
  <c r="O842" i="8"/>
  <c r="M842" i="8"/>
  <c r="P844" i="8"/>
  <c r="N844" i="8"/>
  <c r="O844" i="8"/>
  <c r="M844" i="8"/>
  <c r="P846" i="8"/>
  <c r="N846" i="8"/>
  <c r="O846" i="8"/>
  <c r="M846" i="8"/>
  <c r="P848" i="8"/>
  <c r="N848" i="8"/>
  <c r="O848" i="8"/>
  <c r="M848" i="8"/>
  <c r="P850" i="8"/>
  <c r="N850" i="8"/>
  <c r="O850" i="8"/>
  <c r="M850" i="8"/>
  <c r="P852" i="8"/>
  <c r="N852" i="8"/>
  <c r="O852" i="8"/>
  <c r="M852" i="8"/>
  <c r="P854" i="8"/>
  <c r="N854" i="8"/>
  <c r="O854" i="8"/>
  <c r="M854" i="8"/>
  <c r="P856" i="8"/>
  <c r="N856" i="8"/>
  <c r="O856" i="8"/>
  <c r="M856" i="8"/>
  <c r="P858" i="8"/>
  <c r="N858" i="8"/>
  <c r="O858" i="8"/>
  <c r="M858" i="8"/>
  <c r="P860" i="8"/>
  <c r="N860" i="8"/>
  <c r="O860" i="8"/>
  <c r="M860" i="8"/>
  <c r="P862" i="8"/>
  <c r="N862" i="8"/>
  <c r="O862" i="8"/>
  <c r="M862" i="8"/>
  <c r="P864" i="8"/>
  <c r="N864" i="8"/>
  <c r="O864" i="8"/>
  <c r="M864" i="8"/>
  <c r="P866" i="8"/>
  <c r="N866" i="8"/>
  <c r="O866" i="8"/>
  <c r="M866" i="8"/>
  <c r="P868" i="8"/>
  <c r="N868" i="8"/>
  <c r="O868" i="8"/>
  <c r="M868" i="8"/>
  <c r="P870" i="8"/>
  <c r="N870" i="8"/>
  <c r="O870" i="8"/>
  <c r="M870" i="8"/>
  <c r="P872" i="8"/>
  <c r="N872" i="8"/>
  <c r="O872" i="8"/>
  <c r="M872" i="8"/>
  <c r="P874" i="8"/>
  <c r="N874" i="8"/>
  <c r="O874" i="8"/>
  <c r="M874" i="8"/>
  <c r="P876" i="8"/>
  <c r="N876" i="8"/>
  <c r="O876" i="8"/>
  <c r="M876" i="8"/>
  <c r="P878" i="8"/>
  <c r="N878" i="8"/>
  <c r="O878" i="8"/>
  <c r="M878" i="8"/>
  <c r="P880" i="8"/>
  <c r="N880" i="8"/>
  <c r="O880" i="8"/>
  <c r="M880" i="8"/>
  <c r="P882" i="8"/>
  <c r="N882" i="8"/>
  <c r="O882" i="8"/>
  <c r="M882" i="8"/>
  <c r="P884" i="8"/>
  <c r="N884" i="8"/>
  <c r="O884" i="8"/>
  <c r="M884" i="8"/>
  <c r="P886" i="8"/>
  <c r="N886" i="8"/>
  <c r="O886" i="8"/>
  <c r="M886" i="8"/>
  <c r="P888" i="8"/>
  <c r="N888" i="8"/>
  <c r="O888" i="8"/>
  <c r="M888" i="8"/>
  <c r="P890" i="8"/>
  <c r="N890" i="8"/>
  <c r="O890" i="8"/>
  <c r="M890" i="8"/>
  <c r="P892" i="8"/>
  <c r="N892" i="8"/>
  <c r="O892" i="8"/>
  <c r="M892" i="8"/>
  <c r="P894" i="8"/>
  <c r="N894" i="8"/>
  <c r="O894" i="8"/>
  <c r="M894" i="8"/>
  <c r="P896" i="8"/>
  <c r="N896" i="8"/>
  <c r="O896" i="8"/>
  <c r="M896" i="8"/>
  <c r="P898" i="8"/>
  <c r="N898" i="8"/>
  <c r="O898" i="8"/>
  <c r="M898" i="8"/>
  <c r="P900" i="8"/>
  <c r="N900" i="8"/>
  <c r="O900" i="8"/>
  <c r="M900" i="8"/>
  <c r="P902" i="8"/>
  <c r="N902" i="8"/>
  <c r="O902" i="8"/>
  <c r="M902" i="8"/>
  <c r="P904" i="8"/>
  <c r="N904" i="8"/>
  <c r="O904" i="8"/>
  <c r="M904" i="8"/>
  <c r="P906" i="8"/>
  <c r="N906" i="8"/>
  <c r="O906" i="8"/>
  <c r="M906" i="8"/>
  <c r="P908" i="8"/>
  <c r="N908" i="8"/>
  <c r="O908" i="8"/>
  <c r="M908" i="8"/>
  <c r="P910" i="8"/>
  <c r="N910" i="8"/>
  <c r="O910" i="8"/>
  <c r="M910" i="8"/>
  <c r="P912" i="8"/>
  <c r="N912" i="8"/>
  <c r="O912" i="8"/>
  <c r="M912" i="8"/>
  <c r="P914" i="8"/>
  <c r="N914" i="8"/>
  <c r="O914" i="8"/>
  <c r="M914" i="8"/>
  <c r="P916" i="8"/>
  <c r="N916" i="8"/>
  <c r="O916" i="8"/>
  <c r="M916" i="8"/>
  <c r="P918" i="8"/>
  <c r="N918" i="8"/>
  <c r="O918" i="8"/>
  <c r="M918" i="8"/>
  <c r="P920" i="8"/>
  <c r="N920" i="8"/>
  <c r="O920" i="8"/>
  <c r="M920" i="8"/>
  <c r="P922" i="8"/>
  <c r="N922" i="8"/>
  <c r="O922" i="8"/>
  <c r="M922" i="8"/>
  <c r="O924" i="8"/>
  <c r="N924" i="8"/>
  <c r="P924" i="8"/>
  <c r="M924" i="8"/>
  <c r="O926" i="8"/>
  <c r="M926" i="8"/>
  <c r="N926" i="8"/>
  <c r="P926" i="8"/>
  <c r="O928" i="8"/>
  <c r="M928" i="8"/>
  <c r="N928" i="8"/>
  <c r="P928" i="8"/>
  <c r="O930" i="8"/>
  <c r="M930" i="8"/>
  <c r="N930" i="8"/>
  <c r="P930" i="8"/>
  <c r="O932" i="8"/>
  <c r="M932" i="8"/>
  <c r="N932" i="8"/>
  <c r="P932" i="8"/>
  <c r="O934" i="8"/>
  <c r="M934" i="8"/>
  <c r="N934" i="8"/>
  <c r="P934" i="8"/>
  <c r="O936" i="8"/>
  <c r="M936" i="8"/>
  <c r="N936" i="8"/>
  <c r="P936" i="8"/>
  <c r="O938" i="8"/>
  <c r="M938" i="8"/>
  <c r="N938" i="8"/>
  <c r="P938" i="8"/>
  <c r="O940" i="8"/>
  <c r="M940" i="8"/>
  <c r="N940" i="8"/>
  <c r="P940" i="8"/>
  <c r="O942" i="8"/>
  <c r="M942" i="8"/>
  <c r="N942" i="8"/>
  <c r="P942" i="8"/>
  <c r="O944" i="8"/>
  <c r="M944" i="8"/>
  <c r="N944" i="8"/>
  <c r="P944" i="8"/>
  <c r="O946" i="8"/>
  <c r="M946" i="8"/>
  <c r="N946" i="8"/>
  <c r="P946" i="8"/>
  <c r="O948" i="8"/>
  <c r="M948" i="8"/>
  <c r="N948" i="8"/>
  <c r="P948" i="8"/>
  <c r="O950" i="8"/>
  <c r="M950" i="8"/>
  <c r="N950" i="8"/>
  <c r="P950" i="8"/>
  <c r="O952" i="8"/>
  <c r="M952" i="8"/>
  <c r="N952" i="8"/>
  <c r="P952" i="8"/>
  <c r="O954" i="8"/>
  <c r="M954" i="8"/>
  <c r="N954" i="8"/>
  <c r="P954" i="8"/>
  <c r="O956" i="8"/>
  <c r="M956" i="8"/>
  <c r="N956" i="8"/>
  <c r="P956" i="8"/>
  <c r="O958" i="8"/>
  <c r="M958" i="8"/>
  <c r="N958" i="8"/>
  <c r="P958" i="8"/>
  <c r="O960" i="8"/>
  <c r="M960" i="8"/>
  <c r="N960" i="8"/>
  <c r="P960" i="8"/>
  <c r="O962" i="8"/>
  <c r="M962" i="8"/>
  <c r="N962" i="8"/>
  <c r="P962" i="8"/>
  <c r="O964" i="8"/>
  <c r="M964" i="8"/>
  <c r="N964" i="8"/>
  <c r="P964" i="8"/>
  <c r="O966" i="8"/>
  <c r="M966" i="8"/>
  <c r="N966" i="8"/>
  <c r="P966" i="8"/>
  <c r="O968" i="8"/>
  <c r="M968" i="8"/>
  <c r="N968" i="8"/>
  <c r="P968" i="8"/>
  <c r="O970" i="8"/>
  <c r="M970" i="8"/>
  <c r="N970" i="8"/>
  <c r="P970" i="8"/>
  <c r="O972" i="8"/>
  <c r="M972" i="8"/>
  <c r="N972" i="8"/>
  <c r="P972" i="8"/>
  <c r="O974" i="8"/>
  <c r="M974" i="8"/>
  <c r="N974" i="8"/>
  <c r="P974" i="8"/>
  <c r="O976" i="8"/>
  <c r="M976" i="8"/>
  <c r="N976" i="8"/>
  <c r="P976" i="8"/>
  <c r="O978" i="8"/>
  <c r="M978" i="8"/>
  <c r="N978" i="8"/>
  <c r="P978" i="8"/>
  <c r="O980" i="8"/>
  <c r="M980" i="8"/>
  <c r="N980" i="8"/>
  <c r="P980" i="8"/>
  <c r="O982" i="8"/>
  <c r="M982" i="8"/>
  <c r="N982" i="8"/>
  <c r="P982" i="8"/>
  <c r="O984" i="8"/>
  <c r="M984" i="8"/>
  <c r="N984" i="8"/>
  <c r="P984" i="8"/>
  <c r="O986" i="8"/>
  <c r="M986" i="8"/>
  <c r="N986" i="8"/>
  <c r="P986" i="8"/>
  <c r="O988" i="8"/>
  <c r="M988" i="8"/>
  <c r="N988" i="8"/>
  <c r="P988" i="8"/>
  <c r="O990" i="8"/>
  <c r="M990" i="8"/>
  <c r="N990" i="8"/>
  <c r="P990" i="8"/>
  <c r="O992" i="8"/>
  <c r="M992" i="8"/>
  <c r="N992" i="8"/>
  <c r="P992" i="8"/>
  <c r="O994" i="8"/>
  <c r="M994" i="8"/>
  <c r="N994" i="8"/>
  <c r="P994" i="8"/>
  <c r="O996" i="8"/>
  <c r="M996" i="8"/>
  <c r="N996" i="8"/>
  <c r="P996" i="8"/>
  <c r="P998" i="8"/>
  <c r="O998" i="8"/>
  <c r="M998" i="8"/>
  <c r="K998" i="8" s="1"/>
  <c r="N998" i="8"/>
  <c r="P1000" i="8"/>
  <c r="N1000" i="8"/>
  <c r="O1000" i="8"/>
  <c r="M1000" i="8"/>
  <c r="P1002" i="8"/>
  <c r="N1002" i="8"/>
  <c r="O1002" i="8"/>
  <c r="M1002" i="8"/>
  <c r="P1004" i="8"/>
  <c r="N1004" i="8"/>
  <c r="O1004" i="8"/>
  <c r="M1004" i="8"/>
  <c r="P1006" i="8"/>
  <c r="N1006" i="8"/>
  <c r="O1006" i="8"/>
  <c r="M1006" i="8"/>
  <c r="P1008" i="8"/>
  <c r="N1008" i="8"/>
  <c r="O1008" i="8"/>
  <c r="M1008" i="8"/>
  <c r="P1010" i="8"/>
  <c r="N1010" i="8"/>
  <c r="O1010" i="8"/>
  <c r="M1010" i="8"/>
  <c r="P1012" i="8"/>
  <c r="N1012" i="8"/>
  <c r="O1012" i="8"/>
  <c r="M1012" i="8"/>
  <c r="P1014" i="8"/>
  <c r="N1014" i="8"/>
  <c r="O1014" i="8"/>
  <c r="M1014" i="8"/>
  <c r="P1016" i="8"/>
  <c r="N1016" i="8"/>
  <c r="O1016" i="8"/>
  <c r="M1016" i="8"/>
  <c r="P1018" i="8"/>
  <c r="N1018" i="8"/>
  <c r="O1018" i="8"/>
  <c r="M1018" i="8"/>
  <c r="P1020" i="8"/>
  <c r="N1020" i="8"/>
  <c r="O1020" i="8"/>
  <c r="M1020" i="8"/>
  <c r="P1022" i="8"/>
  <c r="N1022" i="8"/>
  <c r="O1022" i="8"/>
  <c r="M1022" i="8"/>
  <c r="P1024" i="8"/>
  <c r="N1024" i="8"/>
  <c r="O1024" i="8"/>
  <c r="M1024" i="8"/>
  <c r="P1026" i="8"/>
  <c r="N1026" i="8"/>
  <c r="O1026" i="8"/>
  <c r="M1026" i="8"/>
  <c r="P1028" i="8"/>
  <c r="N1028" i="8"/>
  <c r="O1028" i="8"/>
  <c r="M1028" i="8"/>
  <c r="P1030" i="8"/>
  <c r="N1030" i="8"/>
  <c r="O1030" i="8"/>
  <c r="M1030" i="8"/>
  <c r="P1032" i="8"/>
  <c r="N1032" i="8"/>
  <c r="O1032" i="8"/>
  <c r="M1032" i="8"/>
  <c r="P1034" i="8"/>
  <c r="N1034" i="8"/>
  <c r="O1034" i="8"/>
  <c r="M1034" i="8"/>
  <c r="H2" i="8"/>
  <c r="K68" i="8" l="1"/>
  <c r="K1034" i="8"/>
  <c r="K1032" i="8"/>
  <c r="K1030" i="8"/>
  <c r="K1028" i="8"/>
  <c r="K1026" i="8"/>
  <c r="K1024" i="8"/>
  <c r="K1022" i="8"/>
  <c r="K1020" i="8"/>
  <c r="K1018" i="8"/>
  <c r="K1016" i="8"/>
  <c r="K1014" i="8"/>
  <c r="K1012" i="8"/>
  <c r="K1010" i="8"/>
  <c r="K1008" i="8"/>
  <c r="K1006" i="8"/>
  <c r="K1004" i="8"/>
  <c r="K1002" i="8"/>
  <c r="K1000" i="8"/>
  <c r="K996" i="8"/>
  <c r="K994" i="8"/>
  <c r="K992" i="8"/>
  <c r="K990" i="8"/>
  <c r="K988" i="8"/>
  <c r="K986" i="8"/>
  <c r="K984" i="8"/>
  <c r="K982" i="8"/>
  <c r="K980" i="8"/>
  <c r="K978" i="8"/>
  <c r="K976" i="8"/>
  <c r="K974" i="8"/>
  <c r="K972" i="8"/>
  <c r="K970" i="8"/>
  <c r="K968" i="8"/>
  <c r="K966" i="8"/>
  <c r="K964" i="8"/>
  <c r="K962" i="8"/>
  <c r="K960" i="8"/>
  <c r="K958" i="8"/>
  <c r="K956" i="8"/>
  <c r="K954" i="8"/>
  <c r="K952" i="8"/>
  <c r="K950" i="8"/>
  <c r="K948" i="8"/>
  <c r="K946" i="8"/>
  <c r="K944" i="8"/>
  <c r="K942" i="8"/>
  <c r="K940" i="8"/>
  <c r="K938" i="8"/>
  <c r="K936" i="8"/>
  <c r="K934" i="8"/>
  <c r="K932" i="8"/>
  <c r="K930" i="8"/>
  <c r="K928" i="8"/>
  <c r="K926" i="8"/>
  <c r="K924" i="8"/>
  <c r="K922" i="8"/>
  <c r="K920" i="8"/>
  <c r="K918" i="8"/>
  <c r="K916" i="8"/>
  <c r="K914" i="8"/>
  <c r="K912" i="8"/>
  <c r="K910" i="8"/>
  <c r="K908" i="8"/>
  <c r="K906" i="8"/>
  <c r="K904" i="8"/>
  <c r="K902" i="8"/>
  <c r="K900" i="8"/>
  <c r="K898" i="8"/>
  <c r="K896" i="8"/>
  <c r="K894" i="8"/>
  <c r="K892" i="8"/>
  <c r="K890" i="8"/>
  <c r="K888" i="8"/>
  <c r="K886" i="8"/>
  <c r="K884" i="8"/>
  <c r="K882" i="8"/>
  <c r="K880" i="8"/>
  <c r="K878" i="8"/>
  <c r="K876" i="8"/>
  <c r="K874" i="8"/>
  <c r="K872" i="8"/>
  <c r="K870" i="8"/>
  <c r="K868" i="8"/>
  <c r="K866" i="8"/>
  <c r="K864" i="8"/>
  <c r="K862" i="8"/>
  <c r="K860" i="8"/>
  <c r="K858" i="8"/>
  <c r="K856" i="8"/>
  <c r="K854" i="8"/>
  <c r="K852" i="8"/>
  <c r="K850" i="8"/>
  <c r="K848" i="8"/>
  <c r="K846" i="8"/>
  <c r="K844" i="8"/>
  <c r="K842" i="8"/>
  <c r="K840" i="8"/>
  <c r="K838" i="8"/>
  <c r="K836" i="8"/>
  <c r="K834" i="8"/>
  <c r="K832" i="8"/>
  <c r="K830" i="8"/>
  <c r="K828" i="8"/>
  <c r="K826" i="8"/>
  <c r="K824" i="8"/>
  <c r="K822" i="8"/>
  <c r="K820" i="8"/>
  <c r="K818" i="8"/>
  <c r="K816" i="8"/>
  <c r="K814" i="8"/>
  <c r="K812" i="8"/>
  <c r="K810" i="8"/>
  <c r="K808" i="8"/>
  <c r="K806" i="8"/>
  <c r="K804" i="8"/>
  <c r="K802" i="8"/>
  <c r="K800" i="8"/>
  <c r="K798" i="8"/>
  <c r="K796" i="8"/>
  <c r="K794" i="8"/>
  <c r="K792" i="8"/>
  <c r="K790" i="8"/>
  <c r="K788" i="8"/>
  <c r="K786" i="8"/>
  <c r="K784" i="8"/>
  <c r="K782" i="8"/>
  <c r="K780" i="8"/>
  <c r="K778" i="8"/>
  <c r="K776" i="8"/>
  <c r="K774" i="8"/>
  <c r="K772" i="8"/>
  <c r="K770" i="8"/>
  <c r="K768" i="8"/>
  <c r="K766" i="8"/>
  <c r="K764" i="8"/>
  <c r="K762" i="8"/>
  <c r="K760" i="8"/>
  <c r="K758" i="8"/>
  <c r="K756" i="8"/>
  <c r="K754" i="8"/>
  <c r="K752" i="8"/>
  <c r="K750" i="8"/>
  <c r="K748" i="8"/>
  <c r="K746" i="8"/>
  <c r="K744" i="8"/>
  <c r="K742" i="8"/>
  <c r="K740" i="8"/>
  <c r="K738" i="8"/>
  <c r="K736" i="8"/>
  <c r="K734" i="8"/>
  <c r="K732" i="8"/>
  <c r="K730" i="8"/>
  <c r="K728" i="8"/>
  <c r="K726" i="8"/>
  <c r="K724" i="8"/>
  <c r="K722" i="8"/>
  <c r="K720" i="8"/>
  <c r="K718" i="8"/>
  <c r="K716" i="8"/>
  <c r="K714" i="8"/>
  <c r="K712" i="8"/>
  <c r="K710" i="8"/>
  <c r="K708" i="8"/>
  <c r="K706" i="8"/>
  <c r="K704" i="8"/>
  <c r="K702" i="8"/>
  <c r="K700" i="8"/>
  <c r="K698" i="8"/>
  <c r="K696" i="8"/>
  <c r="K694" i="8"/>
  <c r="K692" i="8"/>
  <c r="K690" i="8"/>
  <c r="K688" i="8"/>
  <c r="K686" i="8"/>
  <c r="K684" i="8"/>
  <c r="K682" i="8"/>
  <c r="K680" i="8"/>
  <c r="K678" i="8"/>
  <c r="K676" i="8"/>
  <c r="K674" i="8"/>
  <c r="K672" i="8"/>
  <c r="K670" i="8"/>
  <c r="K668" i="8"/>
  <c r="K666" i="8"/>
  <c r="K664" i="8"/>
  <c r="K662" i="8"/>
  <c r="K660" i="8"/>
  <c r="K658" i="8"/>
  <c r="K656" i="8"/>
  <c r="K654" i="8"/>
  <c r="K652" i="8"/>
  <c r="K650" i="8"/>
  <c r="K648" i="8"/>
  <c r="K646" i="8"/>
  <c r="K644" i="8"/>
  <c r="K642" i="8"/>
  <c r="K640" i="8"/>
  <c r="K638" i="8"/>
  <c r="K636" i="8"/>
  <c r="K634" i="8"/>
  <c r="K632" i="8"/>
  <c r="K630" i="8"/>
  <c r="K628" i="8"/>
  <c r="K626" i="8"/>
  <c r="K624" i="8"/>
  <c r="K622" i="8"/>
  <c r="K620" i="8"/>
  <c r="K618" i="8"/>
  <c r="K616" i="8"/>
  <c r="K614" i="8"/>
  <c r="K612" i="8"/>
  <c r="K610" i="8"/>
  <c r="K608" i="8"/>
  <c r="K606" i="8"/>
  <c r="K604" i="8"/>
  <c r="K602" i="8"/>
  <c r="K600" i="8"/>
  <c r="K598" i="8"/>
  <c r="K596" i="8"/>
  <c r="K594" i="8"/>
  <c r="K592" i="8"/>
  <c r="K590" i="8"/>
  <c r="K588" i="8"/>
  <c r="K586" i="8"/>
  <c r="K584" i="8"/>
  <c r="K582" i="8"/>
  <c r="K580" i="8"/>
  <c r="K578" i="8"/>
  <c r="K576" i="8"/>
  <c r="K574" i="8"/>
  <c r="K572" i="8"/>
  <c r="K570" i="8"/>
  <c r="K568" i="8"/>
  <c r="K566" i="8"/>
  <c r="K564" i="8"/>
  <c r="K562" i="8"/>
  <c r="K560" i="8"/>
  <c r="K558" i="8"/>
  <c r="K556" i="8"/>
  <c r="K554" i="8"/>
  <c r="K552" i="8"/>
  <c r="K550" i="8"/>
  <c r="K548" i="8"/>
  <c r="K546" i="8"/>
  <c r="K544" i="8"/>
  <c r="K542" i="8"/>
  <c r="K540" i="8"/>
  <c r="K538" i="8"/>
  <c r="K536" i="8"/>
  <c r="K534" i="8"/>
  <c r="K532" i="8"/>
  <c r="K530" i="8"/>
  <c r="K528" i="8"/>
  <c r="K526" i="8"/>
  <c r="K524" i="8"/>
  <c r="K522" i="8"/>
  <c r="K520" i="8"/>
  <c r="K518" i="8"/>
  <c r="K516" i="8"/>
  <c r="K514" i="8"/>
  <c r="K512" i="8"/>
  <c r="K510" i="8"/>
  <c r="K508" i="8"/>
  <c r="K506" i="8"/>
  <c r="K504" i="8"/>
  <c r="K502" i="8"/>
  <c r="K500" i="8"/>
  <c r="K498" i="8"/>
  <c r="K496" i="8"/>
  <c r="K494" i="8"/>
  <c r="K492" i="8"/>
  <c r="K490" i="8"/>
  <c r="K488" i="8"/>
  <c r="K486" i="8"/>
  <c r="K484" i="8"/>
  <c r="K482" i="8"/>
  <c r="K480" i="8"/>
  <c r="K478" i="8"/>
  <c r="K476" i="8"/>
  <c r="K474" i="8"/>
  <c r="K472" i="8"/>
  <c r="K470" i="8"/>
  <c r="K468" i="8"/>
  <c r="K466" i="8"/>
  <c r="K464" i="8"/>
  <c r="K462" i="8"/>
  <c r="K460" i="8"/>
  <c r="K458" i="8"/>
  <c r="K456" i="8"/>
  <c r="K454" i="8"/>
  <c r="K452" i="8"/>
  <c r="K450" i="8"/>
  <c r="K448" i="8"/>
  <c r="K446" i="8"/>
  <c r="K444" i="8"/>
  <c r="K442" i="8"/>
  <c r="K440" i="8"/>
  <c r="K438" i="8"/>
  <c r="K436" i="8"/>
  <c r="K434" i="8"/>
  <c r="K432" i="8"/>
  <c r="K430" i="8"/>
  <c r="K428" i="8"/>
  <c r="K426" i="8"/>
  <c r="K424" i="8"/>
  <c r="K422" i="8"/>
  <c r="K420" i="8"/>
  <c r="K418" i="8"/>
  <c r="K416" i="8"/>
  <c r="K414" i="8"/>
  <c r="K412" i="8"/>
  <c r="K410" i="8"/>
  <c r="K408" i="8"/>
  <c r="K406" i="8"/>
  <c r="K404" i="8"/>
  <c r="K402" i="8"/>
  <c r="K400" i="8"/>
  <c r="K398" i="8"/>
  <c r="K396" i="8"/>
  <c r="K394" i="8"/>
  <c r="K160" i="8"/>
  <c r="K158" i="8"/>
  <c r="K156" i="8"/>
  <c r="K154" i="8"/>
  <c r="K152" i="8"/>
  <c r="K150" i="8"/>
  <c r="K148" i="8"/>
  <c r="K146" i="8"/>
  <c r="K144" i="8"/>
  <c r="K142" i="8"/>
  <c r="K140" i="8"/>
  <c r="K138" i="8"/>
  <c r="K136" i="8"/>
  <c r="K66" i="8"/>
  <c r="K64" i="8"/>
  <c r="K62" i="8"/>
  <c r="K60" i="8"/>
  <c r="K58" i="8"/>
  <c r="K56" i="8"/>
  <c r="K54" i="8"/>
  <c r="K52" i="8"/>
  <c r="K50" i="8"/>
  <c r="K48" i="8"/>
  <c r="K46" i="8"/>
  <c r="K44" i="8"/>
  <c r="K42" i="8"/>
  <c r="K40" i="8"/>
  <c r="K38" i="8"/>
  <c r="K36" i="8"/>
  <c r="K34" i="8"/>
  <c r="K32" i="8"/>
  <c r="K30" i="8"/>
  <c r="K28" i="8"/>
  <c r="K26" i="8"/>
  <c r="K24" i="8"/>
  <c r="K22" i="8"/>
  <c r="K20" i="8"/>
  <c r="K18" i="8"/>
  <c r="K16" i="8"/>
  <c r="K14" i="8"/>
  <c r="K12" i="8"/>
  <c r="K10" i="8"/>
  <c r="K8" i="8"/>
  <c r="K6" i="8"/>
  <c r="K4" i="8"/>
  <c r="K2" i="8"/>
  <c r="K787" i="8"/>
  <c r="K783" i="8"/>
  <c r="K779" i="8"/>
  <c r="K775" i="8"/>
  <c r="K771" i="8"/>
  <c r="K67" i="8"/>
  <c r="K61" i="8"/>
  <c r="K57" i="8"/>
  <c r="K53" i="8"/>
  <c r="K49" i="8"/>
  <c r="K45" i="8"/>
  <c r="K41" i="8"/>
  <c r="K37" i="8"/>
  <c r="K33" i="8"/>
  <c r="K29" i="8"/>
  <c r="K25" i="8"/>
  <c r="K21" i="8"/>
  <c r="K17" i="8"/>
  <c r="K13" i="8"/>
  <c r="K9" i="8"/>
  <c r="K5" i="8"/>
  <c r="K997" i="8"/>
  <c r="K995" i="8"/>
  <c r="K993" i="8"/>
  <c r="K991" i="8"/>
  <c r="K989" i="8"/>
  <c r="K987" i="8"/>
  <c r="K985" i="8"/>
  <c r="K983" i="8"/>
  <c r="K981" i="8"/>
  <c r="K979" i="8"/>
  <c r="K977" i="8"/>
  <c r="K975" i="8"/>
  <c r="K973" i="8"/>
  <c r="K971" i="8"/>
  <c r="K969" i="8"/>
  <c r="K967" i="8"/>
  <c r="K965" i="8"/>
  <c r="K963" i="8"/>
  <c r="K961" i="8"/>
  <c r="K959" i="8"/>
  <c r="K957" i="8"/>
  <c r="K955" i="8"/>
  <c r="K953" i="8"/>
  <c r="K951" i="8"/>
  <c r="K949" i="8"/>
  <c r="K947" i="8"/>
  <c r="K945" i="8"/>
  <c r="K943" i="8"/>
  <c r="K941" i="8"/>
  <c r="K939" i="8"/>
  <c r="K937" i="8"/>
  <c r="K935" i="8"/>
  <c r="K933" i="8"/>
  <c r="K931" i="8"/>
  <c r="K929" i="8"/>
  <c r="K927" i="8"/>
  <c r="K925" i="8"/>
  <c r="K789" i="8"/>
  <c r="K785" i="8"/>
  <c r="K781" i="8"/>
  <c r="K777" i="8"/>
  <c r="K773" i="8"/>
  <c r="K769" i="8"/>
  <c r="K767" i="8"/>
  <c r="K765" i="8"/>
  <c r="K763" i="8"/>
  <c r="K761" i="8"/>
  <c r="K759" i="8"/>
  <c r="K757" i="8"/>
  <c r="K755" i="8"/>
  <c r="K753" i="8"/>
  <c r="K751" i="8"/>
  <c r="K749" i="8"/>
  <c r="K747" i="8"/>
  <c r="K745" i="8"/>
  <c r="K743" i="8"/>
  <c r="K741" i="8"/>
  <c r="K739" i="8"/>
  <c r="K737" i="8"/>
  <c r="K65" i="8"/>
  <c r="K63" i="8"/>
  <c r="K59" i="8"/>
  <c r="K55" i="8"/>
  <c r="K51" i="8"/>
  <c r="K47" i="8"/>
  <c r="K43" i="8"/>
  <c r="K39" i="8"/>
  <c r="K35" i="8"/>
  <c r="K31" i="8"/>
  <c r="K27" i="8"/>
  <c r="K23" i="8"/>
  <c r="K19" i="8"/>
  <c r="K15" i="8"/>
  <c r="K11" i="8"/>
  <c r="K7" i="8"/>
  <c r="K3" i="8"/>
  <c r="F132" i="13"/>
  <c r="F130" i="13"/>
  <c r="F128" i="13"/>
  <c r="F126" i="13"/>
  <c r="F124" i="13"/>
  <c r="F122" i="13"/>
  <c r="F120" i="13"/>
  <c r="F118" i="13"/>
  <c r="F116" i="13"/>
  <c r="F114" i="13"/>
  <c r="F112" i="13"/>
  <c r="F89" i="13"/>
  <c r="F87" i="13"/>
  <c r="F85" i="13"/>
  <c r="F83" i="13"/>
  <c r="F81" i="13"/>
  <c r="F79" i="13"/>
  <c r="F77" i="13"/>
  <c r="F75" i="13"/>
  <c r="F73" i="13"/>
  <c r="F71" i="13"/>
  <c r="F69" i="13"/>
  <c r="F67" i="13"/>
  <c r="F65" i="13"/>
  <c r="F63" i="13"/>
  <c r="F61" i="13"/>
  <c r="F59" i="13"/>
  <c r="F57" i="13"/>
  <c r="F55" i="13"/>
  <c r="F53" i="13"/>
  <c r="F51" i="13"/>
  <c r="F49" i="13"/>
  <c r="F47" i="13"/>
  <c r="F22" i="13"/>
  <c r="F20" i="13"/>
  <c r="F18" i="13"/>
  <c r="F16" i="13"/>
  <c r="F14" i="13"/>
  <c r="F12" i="13"/>
  <c r="F10" i="13"/>
  <c r="F8" i="13"/>
  <c r="F6" i="13"/>
  <c r="F4" i="13"/>
  <c r="F2" i="13"/>
  <c r="F121" i="13"/>
  <c r="F117" i="13"/>
  <c r="F113" i="13"/>
  <c r="F86" i="13"/>
  <c r="F82" i="13"/>
  <c r="F76" i="13"/>
  <c r="F74" i="13"/>
  <c r="F68" i="13"/>
  <c r="F66" i="13"/>
  <c r="F62" i="13"/>
  <c r="F58" i="13"/>
  <c r="F54" i="13"/>
  <c r="F50" i="13"/>
  <c r="F46" i="13"/>
  <c r="F23" i="13"/>
  <c r="F19" i="13"/>
  <c r="F15" i="13"/>
  <c r="F9" i="13"/>
  <c r="F5" i="13"/>
  <c r="F131" i="13"/>
  <c r="F129" i="13"/>
  <c r="F127" i="13"/>
  <c r="F125" i="13"/>
  <c r="F123" i="13"/>
  <c r="F119" i="13"/>
  <c r="F115" i="13"/>
  <c r="F88" i="13"/>
  <c r="F84" i="13"/>
  <c r="F80" i="13"/>
  <c r="F78" i="13"/>
  <c r="F72" i="13"/>
  <c r="F70" i="13"/>
  <c r="F64" i="13"/>
  <c r="F60" i="13"/>
  <c r="F56" i="13"/>
  <c r="F52" i="13"/>
  <c r="F48" i="13"/>
  <c r="F21" i="13"/>
  <c r="F17" i="13"/>
  <c r="F13" i="13"/>
  <c r="F11" i="13"/>
  <c r="F7" i="13"/>
  <c r="F3" i="13"/>
  <c r="F110" i="13"/>
  <c r="F99" i="13"/>
  <c r="F108" i="13"/>
  <c r="F97" i="13"/>
  <c r="F106" i="13"/>
  <c r="F95" i="13"/>
  <c r="F104" i="13"/>
  <c r="F93" i="13"/>
  <c r="F102" i="13"/>
  <c r="F91" i="13"/>
  <c r="F45" i="13"/>
  <c r="F34" i="13"/>
  <c r="F43" i="13"/>
  <c r="F32" i="13"/>
  <c r="F41" i="13"/>
  <c r="F30" i="13"/>
  <c r="F39" i="13"/>
  <c r="F28" i="13"/>
  <c r="F37" i="13"/>
  <c r="F26" i="13"/>
  <c r="F35" i="13"/>
  <c r="F24" i="13"/>
  <c r="F111" i="13"/>
  <c r="F100" i="13"/>
  <c r="F107" i="13"/>
  <c r="F96" i="13"/>
  <c r="F103" i="13"/>
  <c r="F92" i="13"/>
  <c r="F44" i="13"/>
  <c r="F33" i="13"/>
  <c r="F40" i="13"/>
  <c r="F29" i="13"/>
  <c r="F38" i="13"/>
  <c r="F27" i="13"/>
  <c r="F36" i="13"/>
  <c r="F25" i="13"/>
  <c r="F133" i="13"/>
  <c r="F109" i="13"/>
  <c r="F98" i="13"/>
  <c r="F105" i="13"/>
  <c r="F94" i="13"/>
  <c r="F101" i="13"/>
  <c r="F90" i="13"/>
  <c r="F42" i="13"/>
  <c r="F31" i="13"/>
</calcChain>
</file>

<file path=xl/sharedStrings.xml><?xml version="1.0" encoding="utf-8"?>
<sst xmlns="http://schemas.openxmlformats.org/spreadsheetml/2006/main" count="10157" uniqueCount="138">
  <si>
    <t>key</t>
  </si>
  <si>
    <t>Region</t>
  </si>
  <si>
    <t>Model Year</t>
  </si>
  <si>
    <t>Sales [veh]</t>
  </si>
  <si>
    <t>Vocation</t>
  </si>
  <si>
    <t>Vehicle</t>
  </si>
  <si>
    <t>Market Share [veh/veh]</t>
  </si>
  <si>
    <t>1commercialVCC 21400 (GAS LHD1)2010</t>
  </si>
  <si>
    <t>commercial</t>
  </si>
  <si>
    <t>VCC 21400 (GAS LHD1)</t>
  </si>
  <si>
    <t>1commercialVCC 21400 (GAS LHD1)2011</t>
  </si>
  <si>
    <t>1commercialVCC 21400 (GAS LHD1)2012</t>
  </si>
  <si>
    <t>1commercialVCC 21400 (GAS LHD1)2013</t>
  </si>
  <si>
    <t>1commercialVCC 21400 (GAS LHD1)2014</t>
  </si>
  <si>
    <t>1commercialVCC 21400 (GAS LHD1)2015</t>
  </si>
  <si>
    <t>1commercialVCC 21400 (GAS LHD1)2016</t>
  </si>
  <si>
    <t>1commercialVCC 21400 (GAS LHD1)2017</t>
  </si>
  <si>
    <t>1commercialVCC 21400 (GAS LHD1)2018</t>
  </si>
  <si>
    <t>1commercialVCC 21400 (GAS LHD1)2019</t>
  </si>
  <si>
    <t>1commercialVCC 21400 (GAS LHD1)2020</t>
  </si>
  <si>
    <t>1industrialVCC 21400 (GAS LHD1)2010</t>
  </si>
  <si>
    <t>industrial</t>
  </si>
  <si>
    <t>1industrialVCC 21400 (GAS LHD1)2011</t>
  </si>
  <si>
    <t>1industrialVCC 21400 (GAS LHD1)2012</t>
  </si>
  <si>
    <t>1industrialVCC 21400 (GAS LHD1)2013</t>
  </si>
  <si>
    <t>1industrialVCC 21400 (GAS LHD1)2014</t>
  </si>
  <si>
    <t>1industrialVCC 21400 (GAS LHD1)2015</t>
  </si>
  <si>
    <t>1industrialVCC 21400 (GAS LHD1)2016</t>
  </si>
  <si>
    <t>1industrialVCC 21400 (GAS LHD1)2017</t>
  </si>
  <si>
    <t>1industrialVCC 21400 (GAS LHD1)2018</t>
  </si>
  <si>
    <t>1industrialVCC 21400 (GAS LHD1)2019</t>
  </si>
  <si>
    <t>1industrialVCC 21400 (GAS LHD1)2020</t>
  </si>
  <si>
    <t>1industrialVCC 22400 (DSL LHD1)2010</t>
  </si>
  <si>
    <t>VCC 22400 (DSL LHD1)</t>
  </si>
  <si>
    <t>1industrialVCC 22400 (DSL LHD1)2011</t>
  </si>
  <si>
    <t>1industrialVCC 22400 (DSL LHD1)2012</t>
  </si>
  <si>
    <t>1industrialVCC 22400 (DSL LHD1)2013</t>
  </si>
  <si>
    <t>1industrialVCC 22400 (DSL LHD1)2014</t>
  </si>
  <si>
    <t>1industrialVCC 22400 (DSL LHD1)2015</t>
  </si>
  <si>
    <t>1industrialVCC 22400 (DSL LHD1)2016</t>
  </si>
  <si>
    <t>1industrialVCC 22400 (DSL LHD1)2017</t>
  </si>
  <si>
    <t>1industrialVCC 22400 (DSL LHD1)2018</t>
  </si>
  <si>
    <t>1industrialVCC 22400 (DSL LHD1)2019</t>
  </si>
  <si>
    <t>1industrialVCC 22400 (DSL LHD1)2020</t>
  </si>
  <si>
    <t>1agriculturalVCC 22601 (DSL T6 Ag)2010</t>
  </si>
  <si>
    <t>agricultural</t>
  </si>
  <si>
    <t>VCC 22601 (DSL T6 Ag)</t>
  </si>
  <si>
    <t>1agriculturalVCC 22601 (DSL T6 Ag)2011</t>
  </si>
  <si>
    <t>1agriculturalVCC 22601 (DSL T6 Ag)2012</t>
  </si>
  <si>
    <t>1commercialVCC 24724 (NG T7 SWCVng)2010</t>
  </si>
  <si>
    <t>VCC 24724 (NG T7 SWCVng)</t>
  </si>
  <si>
    <t>1commercialVCC 24724 (NG T7 SWCVng)2011</t>
  </si>
  <si>
    <t>1commercialVCC 24724 (NG T7 SWCVng)2012</t>
  </si>
  <si>
    <t>1commercialVCC 24724 (NG T7 SWCVng)2013</t>
  </si>
  <si>
    <t>1commercialVCC 24724 (NG T7 SWCVng)2014</t>
  </si>
  <si>
    <t>1commercialVCC 24724 (NG T7 SWCVng)2015</t>
  </si>
  <si>
    <t>1commercialVCC 24724 (NG T7 SWCVng)2016</t>
  </si>
  <si>
    <t>1commercialVCC 24724 (NG T7 SWCVng)2017</t>
  </si>
  <si>
    <t>1commercialVCC 24724 (NG T7 SWCVng)2018</t>
  </si>
  <si>
    <t>1commercialVCC 24724 (NG T7 SWCVng)2019</t>
  </si>
  <si>
    <t>1commercialVCC 24724 (NG T7 SWCVng)2020</t>
  </si>
  <si>
    <t>2commercialVCC 21400 (GAS LHD1)2010</t>
  </si>
  <si>
    <t>2commercialVCC 21400 (GAS LHD1)2011</t>
  </si>
  <si>
    <t>2commercialVCC 21400 (GAS LHD1)2012</t>
  </si>
  <si>
    <t>2commercialVCC 21400 (GAS LHD1)2013</t>
  </si>
  <si>
    <t>2commercialVCC 21400 (GAS LHD1)2014</t>
  </si>
  <si>
    <t>2commercialVCC 21400 (GAS LHD1)2015</t>
  </si>
  <si>
    <t>2commercialVCC 21400 (GAS LHD1)2016</t>
  </si>
  <si>
    <t>2commercialVCC 21400 (GAS LHD1)2017</t>
  </si>
  <si>
    <t>2commercialVCC 21400 (GAS LHD1)2018</t>
  </si>
  <si>
    <t>2commercialVCC 21400 (GAS LHD1)2019</t>
  </si>
  <si>
    <t>2commercialVCC 21400 (GAS LHD1)2020</t>
  </si>
  <si>
    <t>2industrialVCC 21400 (GAS LHD1)2010</t>
  </si>
  <si>
    <t>2industrialVCC 21400 (GAS LHD1)2011</t>
  </si>
  <si>
    <t>2industrialVCC 21400 (GAS LHD1)2012</t>
  </si>
  <si>
    <t>2industrialVCC 21400 (GAS LHD1)2013</t>
  </si>
  <si>
    <t>2industrialVCC 21400 (GAS LHD1)2014</t>
  </si>
  <si>
    <t>2industrialVCC 21400 (GAS LHD1)2015</t>
  </si>
  <si>
    <t>2industrialVCC 21400 (GAS LHD1)2016</t>
  </si>
  <si>
    <t>2industrialVCC 21400 (GAS LHD1)2017</t>
  </si>
  <si>
    <t>2industrialVCC 21400 (GAS LHD1)2018</t>
  </si>
  <si>
    <t>2industrialVCC 21400 (GAS LHD1)2019</t>
  </si>
  <si>
    <t>2industrialVCC 21400 (GAS LHD1)2020</t>
  </si>
  <si>
    <t>2industrialVCC 22400 (DSL LHD1)2010</t>
  </si>
  <si>
    <t>2industrialVCC 22400 (DSL LHD1)2011</t>
  </si>
  <si>
    <t>2industrialVCC 22400 (DSL LHD1)2012</t>
  </si>
  <si>
    <t>2industrialVCC 22400 (DSL LHD1)2013</t>
  </si>
  <si>
    <t>2industrialVCC 22400 (DSL LHD1)2014</t>
  </si>
  <si>
    <t>2industrialVCC 22400 (DSL LHD1)2015</t>
  </si>
  <si>
    <t>2industrialVCC 22400 (DSL LHD1)2016</t>
  </si>
  <si>
    <t>2industrialVCC 22400 (DSL LHD1)2017</t>
  </si>
  <si>
    <t>2industrialVCC 22400 (DSL LHD1)2018</t>
  </si>
  <si>
    <t>2industrialVCC 22400 (DSL LHD1)2019</t>
  </si>
  <si>
    <t>2industrialVCC 22400 (DSL LHD1)2020</t>
  </si>
  <si>
    <t>2agriculturalVCC 22601 (DSL T6 Ag)2010</t>
  </si>
  <si>
    <t>2agriculturalVCC 22601 (DSL T6 Ag)2011</t>
  </si>
  <si>
    <t>2agriculturalVCC 22601 (DSL T6 Ag)2012</t>
  </si>
  <si>
    <t>2commercialVCC 24724 (NG T7 SWCVng)2010</t>
  </si>
  <si>
    <t>2commercialVCC 24724 (NG T7 SWCVng)2011</t>
  </si>
  <si>
    <t>2commercialVCC 24724 (NG T7 SWCVng)2012</t>
  </si>
  <si>
    <t>2commercialVCC 24724 (NG T7 SWCVng)2013</t>
  </si>
  <si>
    <t>2commercialVCC 24724 (NG T7 SWCVng)2014</t>
  </si>
  <si>
    <t>2commercialVCC 24724 (NG T7 SWCVng)2015</t>
  </si>
  <si>
    <t>2commercialVCC 24724 (NG T7 SWCVng)2016</t>
  </si>
  <si>
    <t>2commercialVCC 24724 (NG T7 SWCVng)2017</t>
  </si>
  <si>
    <t>2commercialVCC 24724 (NG T7 SWCVng)2018</t>
  </si>
  <si>
    <t>2commercialVCC 24724 (NG T7 SWCVng)2019</t>
  </si>
  <si>
    <t>2commercialVCC 24724 (NG T7 SWCVng)2020</t>
  </si>
  <si>
    <t>Age [yr]</t>
  </si>
  <si>
    <t>Annual Travel [mi/yr]</t>
  </si>
  <si>
    <t>Fuel</t>
  </si>
  <si>
    <t>Fraction of Travel [mi/mi]</t>
  </si>
  <si>
    <t>GAS</t>
  </si>
  <si>
    <t>DSL</t>
  </si>
  <si>
    <t>NG</t>
  </si>
  <si>
    <t>ELEC</t>
  </si>
  <si>
    <t>Fuel Efficiency [mi/gge]</t>
  </si>
  <si>
    <t>Pollutant</t>
  </si>
  <si>
    <t>Emission Rate [g/gge]</t>
  </si>
  <si>
    <t>CH4</t>
  </si>
  <si>
    <t>CO</t>
  </si>
  <si>
    <t>CO2</t>
  </si>
  <si>
    <t>HC</t>
  </si>
  <si>
    <t>NOx</t>
  </si>
  <si>
    <t>PM</t>
  </si>
  <si>
    <t>PM10</t>
  </si>
  <si>
    <t>PM25</t>
  </si>
  <si>
    <t>ROG</t>
  </si>
  <si>
    <t>TOG</t>
  </si>
  <si>
    <t>Year</t>
  </si>
  <si>
    <t>Stock [veh]</t>
  </si>
  <si>
    <t>Travel [mi]</t>
  </si>
  <si>
    <t>Energy [mi]</t>
  </si>
  <si>
    <t>Survival</t>
  </si>
  <si>
    <t xml:space="preserve"> Travel [mi]</t>
  </si>
  <si>
    <t xml:space="preserve"> Energy [mi]</t>
  </si>
  <si>
    <t xml:space="preserve"> Emission [g]</t>
  </si>
  <si>
    <t>key2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</si>
</sst>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2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zoomScale="120" zoomScaleNormal="120" workbookViewId="0">
      <selection activeCell="B2" sqref="B2:D23"/>
    </sheetView>
  </sheetViews>
  <sheetFormatPr defaultRowHeight="12.75" x14ac:dyDescent="0.2"/>
  <cols>
    <col min="1" max="1" width="6.85546875"/>
    <col min="2" max="2" width="7.42578125"/>
    <col min="3" max="3" width="10.5703125"/>
    <col min="4" max="4" width="15.85546875"/>
    <col min="5" max="1025" width="11.5703125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t="str">
        <f t="shared" ref="A2:A23" si="0">B2&amp;C2</f>
        <v>12010</v>
      </c>
      <c r="B2">
        <v>1</v>
      </c>
      <c r="C2">
        <v>2010</v>
      </c>
      <c r="D2">
        <v>511.441900501725</v>
      </c>
    </row>
    <row r="3" spans="1:4" x14ac:dyDescent="0.2">
      <c r="A3" t="str">
        <f t="shared" si="0"/>
        <v>12011</v>
      </c>
      <c r="B3">
        <v>1</v>
      </c>
      <c r="C3">
        <v>2011</v>
      </c>
      <c r="D3" s="1">
        <v>280.90872182418616</v>
      </c>
    </row>
    <row r="4" spans="1:4" x14ac:dyDescent="0.2">
      <c r="A4" t="str">
        <f t="shared" si="0"/>
        <v>12012</v>
      </c>
      <c r="B4">
        <v>1</v>
      </c>
      <c r="C4">
        <v>2012</v>
      </c>
      <c r="D4" s="1">
        <v>976.51797026328506</v>
      </c>
    </row>
    <row r="5" spans="1:4" x14ac:dyDescent="0.2">
      <c r="A5" t="str">
        <f t="shared" si="0"/>
        <v>12013</v>
      </c>
      <c r="B5">
        <v>1</v>
      </c>
      <c r="C5">
        <v>2013</v>
      </c>
      <c r="D5" s="1">
        <v>897.60342715114416</v>
      </c>
    </row>
    <row r="6" spans="1:4" x14ac:dyDescent="0.2">
      <c r="A6" t="str">
        <f t="shared" si="0"/>
        <v>12014</v>
      </c>
      <c r="B6">
        <v>1</v>
      </c>
      <c r="C6">
        <v>2014</v>
      </c>
      <c r="D6" s="1">
        <v>707.76696625068791</v>
      </c>
    </row>
    <row r="7" spans="1:4" x14ac:dyDescent="0.2">
      <c r="A7" t="str">
        <f t="shared" si="0"/>
        <v>12015</v>
      </c>
      <c r="B7">
        <v>1</v>
      </c>
      <c r="C7">
        <v>2015</v>
      </c>
      <c r="D7" s="1">
        <v>102.74735286660608</v>
      </c>
    </row>
    <row r="8" spans="1:4" x14ac:dyDescent="0.2">
      <c r="A8" t="str">
        <f t="shared" si="0"/>
        <v>12016</v>
      </c>
      <c r="B8">
        <v>1</v>
      </c>
      <c r="C8">
        <v>2016</v>
      </c>
      <c r="D8" s="1">
        <v>513.06012162339141</v>
      </c>
    </row>
    <row r="9" spans="1:4" x14ac:dyDescent="0.2">
      <c r="A9" t="str">
        <f t="shared" si="0"/>
        <v>12017</v>
      </c>
      <c r="B9">
        <v>1</v>
      </c>
      <c r="C9">
        <v>2017</v>
      </c>
      <c r="D9" s="1">
        <v>540.70785343300497</v>
      </c>
    </row>
    <row r="10" spans="1:4" x14ac:dyDescent="0.2">
      <c r="A10" t="str">
        <f t="shared" si="0"/>
        <v>12018</v>
      </c>
      <c r="B10">
        <v>1</v>
      </c>
      <c r="C10">
        <v>2018</v>
      </c>
      <c r="D10" s="1">
        <v>933.0893637140241</v>
      </c>
    </row>
    <row r="11" spans="1:4" x14ac:dyDescent="0.2">
      <c r="A11" t="str">
        <f t="shared" si="0"/>
        <v>12019</v>
      </c>
      <c r="B11">
        <v>1</v>
      </c>
      <c r="C11">
        <v>2019</v>
      </c>
      <c r="D11" s="1">
        <v>80.934144305464201</v>
      </c>
    </row>
    <row r="12" spans="1:4" x14ac:dyDescent="0.2">
      <c r="A12" t="str">
        <f t="shared" si="0"/>
        <v>12020</v>
      </c>
      <c r="B12">
        <v>1</v>
      </c>
      <c r="C12">
        <v>2020</v>
      </c>
      <c r="D12" s="1">
        <v>577.66533420977396</v>
      </c>
    </row>
    <row r="13" spans="1:4" x14ac:dyDescent="0.2">
      <c r="A13" t="str">
        <f t="shared" si="0"/>
        <v>22010</v>
      </c>
      <c r="B13">
        <v>2</v>
      </c>
      <c r="C13">
        <v>2010</v>
      </c>
      <c r="D13" s="1">
        <v>19.411806444119328</v>
      </c>
    </row>
    <row r="14" spans="1:4" x14ac:dyDescent="0.2">
      <c r="A14" t="str">
        <f t="shared" si="0"/>
        <v>22011</v>
      </c>
      <c r="B14">
        <v>2</v>
      </c>
      <c r="C14">
        <v>2011</v>
      </c>
      <c r="D14" s="1">
        <v>911.8588836954317</v>
      </c>
    </row>
    <row r="15" spans="1:4" x14ac:dyDescent="0.2">
      <c r="A15" t="str">
        <f t="shared" si="0"/>
        <v>22012</v>
      </c>
      <c r="B15">
        <v>2</v>
      </c>
      <c r="C15">
        <v>2012</v>
      </c>
      <c r="D15" s="1">
        <v>967.79215320703099</v>
      </c>
    </row>
    <row r="16" spans="1:4" x14ac:dyDescent="0.2">
      <c r="A16" t="str">
        <f t="shared" si="0"/>
        <v>22013</v>
      </c>
      <c r="B16">
        <v>2</v>
      </c>
      <c r="C16">
        <v>2013</v>
      </c>
      <c r="D16" s="1">
        <v>210.91076643648887</v>
      </c>
    </row>
    <row r="17" spans="1:4" x14ac:dyDescent="0.2">
      <c r="A17" t="str">
        <f t="shared" si="0"/>
        <v>22014</v>
      </c>
      <c r="B17">
        <v>2</v>
      </c>
      <c r="C17">
        <v>2014</v>
      </c>
      <c r="D17" s="1">
        <v>642.36016384826826</v>
      </c>
    </row>
    <row r="18" spans="1:4" x14ac:dyDescent="0.2">
      <c r="A18" t="str">
        <f t="shared" si="0"/>
        <v>22015</v>
      </c>
      <c r="B18">
        <v>2</v>
      </c>
      <c r="C18">
        <v>2015</v>
      </c>
      <c r="D18" s="1">
        <v>823.13886221238226</v>
      </c>
    </row>
    <row r="19" spans="1:4" x14ac:dyDescent="0.2">
      <c r="A19" t="str">
        <f t="shared" si="0"/>
        <v>22016</v>
      </c>
      <c r="B19">
        <v>2</v>
      </c>
      <c r="C19">
        <v>2016</v>
      </c>
      <c r="D19" s="1">
        <v>562.79534172727051</v>
      </c>
    </row>
    <row r="20" spans="1:4" x14ac:dyDescent="0.2">
      <c r="A20" t="str">
        <f t="shared" si="0"/>
        <v>22017</v>
      </c>
      <c r="B20">
        <v>2</v>
      </c>
      <c r="C20">
        <v>2017</v>
      </c>
      <c r="D20" s="1">
        <v>408.30720586682526</v>
      </c>
    </row>
    <row r="21" spans="1:4" x14ac:dyDescent="0.2">
      <c r="A21" t="str">
        <f t="shared" si="0"/>
        <v>22018</v>
      </c>
      <c r="B21">
        <v>2</v>
      </c>
      <c r="C21">
        <v>2018</v>
      </c>
      <c r="D21" s="1">
        <v>502.58509947731346</v>
      </c>
    </row>
    <row r="22" spans="1:4" x14ac:dyDescent="0.2">
      <c r="A22" t="str">
        <f t="shared" si="0"/>
        <v>22019</v>
      </c>
      <c r="B22">
        <v>2</v>
      </c>
      <c r="C22">
        <v>2019</v>
      </c>
      <c r="D22" s="1">
        <v>428.54850253196463</v>
      </c>
    </row>
    <row r="23" spans="1:4" x14ac:dyDescent="0.2">
      <c r="A23" t="str">
        <f t="shared" si="0"/>
        <v>22020</v>
      </c>
      <c r="B23">
        <v>2</v>
      </c>
      <c r="C23">
        <v>2020</v>
      </c>
      <c r="D23" s="1">
        <v>518.72368131627616</v>
      </c>
    </row>
  </sheetData>
  <pageMargins left="0.78749999999999998" right="0.78749999999999998" top="1.0249999999999999" bottom="1.0249999999999999" header="0.78749999999999998" footer="0.78749999999999998"/>
  <pageSetup orientation="portrait" useFirstPageNumber="1" r:id="rId1"/>
  <headerFooter>
    <oddHeader>&amp;C&amp;A</oddHeader>
    <oddFooter>&amp;CPage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1"/>
  <sheetViews>
    <sheetView workbookViewId="0">
      <selection activeCell="T53" sqref="T53"/>
    </sheetView>
  </sheetViews>
  <sheetFormatPr defaultRowHeight="12.75" x14ac:dyDescent="0.2"/>
  <sheetData>
    <row r="1" spans="1:8" x14ac:dyDescent="0.2">
      <c r="A1" s="1" t="s">
        <v>129</v>
      </c>
      <c r="B1" s="1" t="s">
        <v>1</v>
      </c>
      <c r="C1" s="1" t="s">
        <v>4</v>
      </c>
      <c r="D1" s="1" t="s">
        <v>5</v>
      </c>
      <c r="E1" s="1" t="s">
        <v>3</v>
      </c>
      <c r="F1" s="1" t="s">
        <v>130</v>
      </c>
      <c r="G1" s="1" t="s">
        <v>134</v>
      </c>
      <c r="H1" s="1" t="s">
        <v>135</v>
      </c>
    </row>
    <row r="2" spans="1:8" x14ac:dyDescent="0.2">
      <c r="A2" s="1">
        <v>2010</v>
      </c>
      <c r="B2" s="1">
        <v>1</v>
      </c>
      <c r="C2" s="1" t="s">
        <v>45</v>
      </c>
      <c r="D2" s="1" t="s">
        <v>46</v>
      </c>
      <c r="E2" s="1">
        <v>3.8653997576519799</v>
      </c>
      <c r="F2" s="1">
        <v>3.8653997576519799</v>
      </c>
      <c r="G2" s="1">
        <v>27614.334992906599</v>
      </c>
      <c r="H2" s="1">
        <v>3048.8537244618201</v>
      </c>
    </row>
    <row r="3" spans="1:8" x14ac:dyDescent="0.2">
      <c r="A3" s="1">
        <v>2011</v>
      </c>
      <c r="B3" s="1">
        <v>1</v>
      </c>
      <c r="C3" s="1" t="s">
        <v>45</v>
      </c>
      <c r="D3" s="1" t="s">
        <v>46</v>
      </c>
      <c r="E3" s="1">
        <v>0.41079293725236998</v>
      </c>
      <c r="F3" s="1">
        <v>4.23753869732783</v>
      </c>
      <c r="G3" s="1">
        <v>28131.477497786698</v>
      </c>
      <c r="H3" s="1">
        <v>3112.6738279464298</v>
      </c>
    </row>
    <row r="4" spans="1:8" x14ac:dyDescent="0.2">
      <c r="A4" s="1">
        <v>2012</v>
      </c>
      <c r="B4" s="1">
        <v>1</v>
      </c>
      <c r="C4" s="1" t="s">
        <v>45</v>
      </c>
      <c r="D4" s="1" t="s">
        <v>46</v>
      </c>
      <c r="E4" s="2">
        <v>8.9233903474939799E-2</v>
      </c>
      <c r="F4" s="1">
        <v>4.2843972138294903</v>
      </c>
      <c r="G4" s="1">
        <v>28039.1260126829</v>
      </c>
      <c r="H4" s="1">
        <v>3106.3686458096299</v>
      </c>
    </row>
    <row r="5" spans="1:8" x14ac:dyDescent="0.2">
      <c r="A5" s="1">
        <v>2013</v>
      </c>
      <c r="B5" s="1">
        <v>1</v>
      </c>
      <c r="C5" s="1" t="s">
        <v>45</v>
      </c>
      <c r="D5" s="1" t="s">
        <v>46</v>
      </c>
      <c r="E5" s="1">
        <v>0</v>
      </c>
      <c r="F5" s="1">
        <v>4.2415532416911903</v>
      </c>
      <c r="G5" s="1">
        <v>25708.875754863599</v>
      </c>
      <c r="H5" s="1">
        <v>2848.58217983433</v>
      </c>
    </row>
    <row r="6" spans="1:8" x14ac:dyDescent="0.2">
      <c r="A6" s="1">
        <v>2014</v>
      </c>
      <c r="B6" s="1">
        <v>1</v>
      </c>
      <c r="C6" s="1" t="s">
        <v>45</v>
      </c>
      <c r="D6" s="1" t="s">
        <v>46</v>
      </c>
      <c r="E6" s="1">
        <v>0</v>
      </c>
      <c r="F6" s="1">
        <v>4.1991377092742797</v>
      </c>
      <c r="G6" s="1">
        <v>23281.009959342999</v>
      </c>
      <c r="H6" s="1">
        <v>2579.9072347414399</v>
      </c>
    </row>
    <row r="7" spans="1:8" x14ac:dyDescent="0.2">
      <c r="A7" s="1">
        <v>2015</v>
      </c>
      <c r="B7" s="1">
        <v>1</v>
      </c>
      <c r="C7" s="1" t="s">
        <v>45</v>
      </c>
      <c r="D7" s="1" t="s">
        <v>46</v>
      </c>
      <c r="E7" s="1">
        <v>0</v>
      </c>
      <c r="F7" s="1">
        <v>4.1571463321815401</v>
      </c>
      <c r="G7" s="1">
        <v>21422.860864870101</v>
      </c>
      <c r="H7" s="1">
        <v>2373.8602956892</v>
      </c>
    </row>
    <row r="8" spans="1:8" x14ac:dyDescent="0.2">
      <c r="A8" s="1">
        <v>2016</v>
      </c>
      <c r="B8" s="1">
        <v>1</v>
      </c>
      <c r="C8" s="1" t="s">
        <v>45</v>
      </c>
      <c r="D8" s="1" t="s">
        <v>46</v>
      </c>
      <c r="E8" s="1">
        <v>0</v>
      </c>
      <c r="F8" s="1">
        <v>4.1155748688597198</v>
      </c>
      <c r="G8" s="1">
        <v>19814.1350862785</v>
      </c>
      <c r="H8" s="1">
        <v>2195.5062760096498</v>
      </c>
    </row>
    <row r="9" spans="1:8" x14ac:dyDescent="0.2">
      <c r="A9" s="1">
        <v>2017</v>
      </c>
      <c r="B9" s="1">
        <v>1</v>
      </c>
      <c r="C9" s="1" t="s">
        <v>45</v>
      </c>
      <c r="D9" s="1" t="s">
        <v>46</v>
      </c>
      <c r="E9" s="1">
        <v>0</v>
      </c>
      <c r="F9" s="1">
        <v>4.07441912017112</v>
      </c>
      <c r="G9" s="1">
        <v>18854.0935711573</v>
      </c>
      <c r="H9" s="1">
        <v>2088.91547354161</v>
      </c>
    </row>
    <row r="10" spans="1:8" x14ac:dyDescent="0.2">
      <c r="A10" s="1">
        <v>2018</v>
      </c>
      <c r="B10" s="1">
        <v>1</v>
      </c>
      <c r="C10" s="1" t="s">
        <v>45</v>
      </c>
      <c r="D10" s="1" t="s">
        <v>46</v>
      </c>
      <c r="E10" s="1">
        <v>0</v>
      </c>
      <c r="F10" s="1">
        <v>4.0336749289694103</v>
      </c>
      <c r="G10" s="1">
        <v>18435.700633934401</v>
      </c>
      <c r="H10" s="1">
        <v>2042.3068371586</v>
      </c>
    </row>
    <row r="11" spans="1:8" x14ac:dyDescent="0.2">
      <c r="A11" s="1">
        <v>2019</v>
      </c>
      <c r="B11" s="1">
        <v>1</v>
      </c>
      <c r="C11" s="1" t="s">
        <v>45</v>
      </c>
      <c r="D11" s="1" t="s">
        <v>46</v>
      </c>
      <c r="E11" s="1">
        <v>0</v>
      </c>
      <c r="F11" s="1">
        <v>3.9220026373153898</v>
      </c>
      <c r="G11" s="1">
        <v>17489.812102597702</v>
      </c>
      <c r="H11" s="1">
        <v>1937.6729886358901</v>
      </c>
    </row>
    <row r="12" spans="1:8" x14ac:dyDescent="0.2">
      <c r="A12" s="1">
        <v>2020</v>
      </c>
      <c r="B12" s="1">
        <v>1</v>
      </c>
      <c r="C12" s="1" t="s">
        <v>45</v>
      </c>
      <c r="D12" s="1" t="s">
        <v>46</v>
      </c>
      <c r="E12" s="1">
        <v>0</v>
      </c>
      <c r="F12" s="1">
        <v>3.80600599478168</v>
      </c>
      <c r="G12" s="1">
        <v>15435.116561068</v>
      </c>
      <c r="H12" s="1">
        <v>1710.55004054797</v>
      </c>
    </row>
    <row r="13" spans="1:8" x14ac:dyDescent="0.2">
      <c r="A13" s="1">
        <v>2010</v>
      </c>
      <c r="B13" s="1">
        <v>1</v>
      </c>
      <c r="C13" s="1" t="s">
        <v>8</v>
      </c>
      <c r="D13" s="1" t="s">
        <v>9</v>
      </c>
      <c r="E13" s="1">
        <v>48.679095983672497</v>
      </c>
      <c r="F13" s="1">
        <v>48.679095983672497</v>
      </c>
      <c r="G13" s="1">
        <v>1201184.3737914599</v>
      </c>
      <c r="H13" s="1">
        <v>117564.40292421301</v>
      </c>
    </row>
    <row r="14" spans="1:8" x14ac:dyDescent="0.2">
      <c r="A14" s="1">
        <v>2011</v>
      </c>
      <c r="B14" s="1">
        <v>1</v>
      </c>
      <c r="C14" s="1" t="s">
        <v>8</v>
      </c>
      <c r="D14" s="1" t="s">
        <v>9</v>
      </c>
      <c r="E14" s="1">
        <v>35.136847264061899</v>
      </c>
      <c r="F14" s="1">
        <v>83.329152287897699</v>
      </c>
      <c r="G14" s="1">
        <v>1885587.5851068399</v>
      </c>
      <c r="H14" s="1">
        <v>185482.461122712</v>
      </c>
    </row>
    <row r="15" spans="1:8" x14ac:dyDescent="0.2">
      <c r="A15" s="1">
        <v>2012</v>
      </c>
      <c r="B15" s="1">
        <v>1</v>
      </c>
      <c r="C15" s="1" t="s">
        <v>8</v>
      </c>
      <c r="D15" s="1" t="s">
        <v>9</v>
      </c>
      <c r="E15" s="1">
        <v>193.789070983404</v>
      </c>
      <c r="F15" s="1">
        <v>276.28493174842299</v>
      </c>
      <c r="G15" s="2">
        <v>6427198.9797210898</v>
      </c>
      <c r="H15" s="1">
        <v>630010.93675201596</v>
      </c>
    </row>
    <row r="16" spans="1:8" x14ac:dyDescent="0.2">
      <c r="A16" s="1">
        <v>2013</v>
      </c>
      <c r="B16" s="1">
        <v>1</v>
      </c>
      <c r="C16" s="1" t="s">
        <v>8</v>
      </c>
      <c r="D16" s="1" t="s">
        <v>9</v>
      </c>
      <c r="E16" s="1">
        <v>265.94489893231201</v>
      </c>
      <c r="F16" s="1">
        <v>539.46698136325097</v>
      </c>
      <c r="G16" s="2">
        <v>12105474.222295299</v>
      </c>
      <c r="H16" s="1">
        <v>1187170.28600511</v>
      </c>
    </row>
    <row r="17" spans="1:8" x14ac:dyDescent="0.2">
      <c r="A17" s="1">
        <v>2014</v>
      </c>
      <c r="B17" s="1">
        <v>1</v>
      </c>
      <c r="C17" s="1" t="s">
        <v>8</v>
      </c>
      <c r="D17" s="1" t="s">
        <v>9</v>
      </c>
      <c r="E17" s="1">
        <v>209.98688344767999</v>
      </c>
      <c r="F17" s="1">
        <v>744.05919499729896</v>
      </c>
      <c r="G17" s="2">
        <v>15738449.767043799</v>
      </c>
      <c r="H17" s="1">
        <v>1541967.5162932801</v>
      </c>
    </row>
    <row r="18" spans="1:8" x14ac:dyDescent="0.2">
      <c r="A18" s="1">
        <v>2015</v>
      </c>
      <c r="B18" s="1">
        <v>1</v>
      </c>
      <c r="C18" s="1" t="s">
        <v>8</v>
      </c>
      <c r="D18" s="1" t="s">
        <v>9</v>
      </c>
      <c r="E18" s="1">
        <v>30.597793925284599</v>
      </c>
      <c r="F18" s="1">
        <v>767.21639697261105</v>
      </c>
      <c r="G18" s="2">
        <v>14699693.7796124</v>
      </c>
      <c r="H18" s="1">
        <v>1439745.1773705599</v>
      </c>
    </row>
    <row r="19" spans="1:8" x14ac:dyDescent="0.2">
      <c r="A19" s="1">
        <v>2016</v>
      </c>
      <c r="B19" s="1">
        <v>1</v>
      </c>
      <c r="C19" s="1" t="s">
        <v>8</v>
      </c>
      <c r="D19" s="1" t="s">
        <v>9</v>
      </c>
      <c r="E19" s="1">
        <v>153.18444447130901</v>
      </c>
      <c r="F19" s="1">
        <v>912.72867747419502</v>
      </c>
      <c r="G19" s="2">
        <v>17134208.217585798</v>
      </c>
      <c r="H19" s="1">
        <v>1668402.4192391699</v>
      </c>
    </row>
    <row r="20" spans="1:8" x14ac:dyDescent="0.2">
      <c r="A20" s="1">
        <v>2017</v>
      </c>
      <c r="B20" s="1">
        <v>1</v>
      </c>
      <c r="C20" s="1" t="s">
        <v>8</v>
      </c>
      <c r="D20" s="1" t="s">
        <v>9</v>
      </c>
      <c r="E20" s="1">
        <v>161.43117034647301</v>
      </c>
      <c r="F20" s="1">
        <v>1065.0325610459199</v>
      </c>
      <c r="G20" s="2">
        <v>19505051.520532899</v>
      </c>
      <c r="H20" s="1">
        <v>1883949.66503061</v>
      </c>
    </row>
    <row r="21" spans="1:8" x14ac:dyDescent="0.2">
      <c r="A21" s="1">
        <v>2018</v>
      </c>
      <c r="B21" s="1">
        <v>1</v>
      </c>
      <c r="C21" s="1" t="s">
        <v>8</v>
      </c>
      <c r="D21" s="1" t="s">
        <v>9</v>
      </c>
      <c r="E21" s="1">
        <v>278.87026296110901</v>
      </c>
      <c r="F21" s="1">
        <v>1333.25249839657</v>
      </c>
      <c r="G21" s="2">
        <v>24582795.226824898</v>
      </c>
      <c r="H21" s="1">
        <v>2326441.6449263901</v>
      </c>
    </row>
    <row r="22" spans="1:8" x14ac:dyDescent="0.2">
      <c r="A22" s="1">
        <v>2019</v>
      </c>
      <c r="B22" s="1">
        <v>1</v>
      </c>
      <c r="C22" s="1" t="s">
        <v>8</v>
      </c>
      <c r="D22" s="1" t="s">
        <v>9</v>
      </c>
      <c r="E22" s="1">
        <v>24.180736902944499</v>
      </c>
      <c r="F22" s="1">
        <v>1343.20234276458</v>
      </c>
      <c r="G22" s="2">
        <v>22788124.893078201</v>
      </c>
      <c r="H22" s="1">
        <v>2156786.4634340801</v>
      </c>
    </row>
    <row r="23" spans="1:8" x14ac:dyDescent="0.2">
      <c r="A23" s="1">
        <v>2020</v>
      </c>
      <c r="B23" s="1">
        <v>1</v>
      </c>
      <c r="C23" s="1" t="s">
        <v>8</v>
      </c>
      <c r="D23" s="1" t="s">
        <v>9</v>
      </c>
      <c r="E23" s="1">
        <v>172.59435577126001</v>
      </c>
      <c r="F23" s="1">
        <v>1500.8448117959199</v>
      </c>
      <c r="G23" s="2">
        <v>25241267.4407431</v>
      </c>
      <c r="H23" s="1">
        <v>2368673.9303729101</v>
      </c>
    </row>
    <row r="24" spans="1:8" x14ac:dyDescent="0.2">
      <c r="A24" s="1">
        <v>2010</v>
      </c>
      <c r="B24" s="1">
        <v>1</v>
      </c>
      <c r="C24" s="1" t="s">
        <v>8</v>
      </c>
      <c r="D24" s="1" t="s">
        <v>50</v>
      </c>
      <c r="E24" s="1">
        <v>5.27873880608003</v>
      </c>
      <c r="F24" s="1">
        <v>5.27873880608003</v>
      </c>
      <c r="G24" s="1">
        <v>130255.88168927201</v>
      </c>
      <c r="H24" s="1">
        <v>151481.26468902201</v>
      </c>
    </row>
    <row r="25" spans="1:8" x14ac:dyDescent="0.2">
      <c r="A25" s="1">
        <v>2011</v>
      </c>
      <c r="B25" s="1">
        <v>1</v>
      </c>
      <c r="C25" s="1" t="s">
        <v>8</v>
      </c>
      <c r="D25" s="1" t="s">
        <v>50</v>
      </c>
      <c r="E25" s="1">
        <v>2.9330134400157601</v>
      </c>
      <c r="F25" s="1">
        <v>8.1589648580350005</v>
      </c>
      <c r="G25" s="1">
        <v>182826.59260675099</v>
      </c>
      <c r="H25" s="1">
        <v>174011.55413525601</v>
      </c>
    </row>
    <row r="26" spans="1:8" x14ac:dyDescent="0.2">
      <c r="A26" s="1">
        <v>2012</v>
      </c>
      <c r="B26" s="1">
        <v>1</v>
      </c>
      <c r="C26" s="1" t="s">
        <v>8</v>
      </c>
      <c r="D26" s="1" t="s">
        <v>50</v>
      </c>
      <c r="E26" s="1">
        <v>9.6809182598435601</v>
      </c>
      <c r="F26" s="1">
        <v>17.758293469298199</v>
      </c>
      <c r="G26" s="1">
        <v>398947.62588374101</v>
      </c>
      <c r="H26" s="1">
        <v>533129.71323227906</v>
      </c>
    </row>
    <row r="27" spans="1:8" x14ac:dyDescent="0.2">
      <c r="A27" s="1">
        <v>2013</v>
      </c>
      <c r="B27" s="1">
        <v>1</v>
      </c>
      <c r="C27" s="1" t="s">
        <v>8</v>
      </c>
      <c r="D27" s="1" t="s">
        <v>50</v>
      </c>
      <c r="E27" s="1">
        <v>30.006985795563001</v>
      </c>
      <c r="F27" s="1">
        <v>47.5876963301682</v>
      </c>
      <c r="G27" s="1">
        <v>1087990.51352613</v>
      </c>
      <c r="H27" s="1">
        <v>761487.004612852</v>
      </c>
    </row>
    <row r="28" spans="1:8" x14ac:dyDescent="0.2">
      <c r="A28" s="1">
        <v>2014</v>
      </c>
      <c r="B28" s="1">
        <v>1</v>
      </c>
      <c r="C28" s="1" t="s">
        <v>8</v>
      </c>
      <c r="D28" s="1" t="s">
        <v>50</v>
      </c>
      <c r="E28" s="1">
        <v>22.7231310010588</v>
      </c>
      <c r="F28" s="1">
        <v>69.834950367925401</v>
      </c>
      <c r="G28" s="1">
        <v>1503053.1636635</v>
      </c>
      <c r="H28" s="1">
        <v>870361.79523623094</v>
      </c>
    </row>
    <row r="29" spans="1:8" x14ac:dyDescent="0.2">
      <c r="A29" s="1">
        <v>2015</v>
      </c>
      <c r="B29" s="1">
        <v>1</v>
      </c>
      <c r="C29" s="1" t="s">
        <v>8</v>
      </c>
      <c r="D29" s="1" t="s">
        <v>50</v>
      </c>
      <c r="E29" s="1">
        <v>2.9276197318613502</v>
      </c>
      <c r="F29" s="1">
        <v>72.064220596107504</v>
      </c>
      <c r="G29" s="1">
        <v>1397826.5550358701</v>
      </c>
      <c r="H29" s="1">
        <v>882255.98160514503</v>
      </c>
    </row>
    <row r="30" spans="1:8" x14ac:dyDescent="0.2">
      <c r="A30" s="1">
        <v>2016</v>
      </c>
      <c r="B30" s="1">
        <v>1</v>
      </c>
      <c r="C30" s="1" t="s">
        <v>8</v>
      </c>
      <c r="D30" s="1" t="s">
        <v>50</v>
      </c>
      <c r="E30" s="1">
        <v>13.3236259611233</v>
      </c>
      <c r="F30" s="1">
        <v>84.667204351269802</v>
      </c>
      <c r="G30" s="1">
        <v>1595886.0803086299</v>
      </c>
      <c r="H30" s="1">
        <v>1033673.46568077</v>
      </c>
    </row>
    <row r="31" spans="1:8" x14ac:dyDescent="0.2">
      <c r="A31" s="1">
        <v>2017</v>
      </c>
      <c r="B31" s="1">
        <v>1</v>
      </c>
      <c r="C31" s="1" t="s">
        <v>8</v>
      </c>
      <c r="D31" s="1" t="s">
        <v>50</v>
      </c>
      <c r="E31" s="1">
        <v>14.0678133881968</v>
      </c>
      <c r="F31" s="1">
        <v>97.888345695953902</v>
      </c>
      <c r="G31" s="1">
        <v>1793522.2107197701</v>
      </c>
      <c r="H31" s="1">
        <v>1059339.6445833901</v>
      </c>
    </row>
    <row r="32" spans="1:8" x14ac:dyDescent="0.2">
      <c r="A32" s="1">
        <v>2018</v>
      </c>
      <c r="B32" s="1">
        <v>1</v>
      </c>
      <c r="C32" s="1" t="s">
        <v>8</v>
      </c>
      <c r="D32" s="1" t="s">
        <v>50</v>
      </c>
      <c r="E32" s="1">
        <v>23.325462500359698</v>
      </c>
      <c r="F32" s="1">
        <v>120.234924739354</v>
      </c>
      <c r="G32" s="1">
        <v>2204163.4781873198</v>
      </c>
      <c r="H32" s="1">
        <v>1390608.8911011401</v>
      </c>
    </row>
    <row r="33" spans="1:8" x14ac:dyDescent="0.2">
      <c r="A33" s="1">
        <v>2019</v>
      </c>
      <c r="B33" s="1">
        <v>1</v>
      </c>
      <c r="C33" s="1" t="s">
        <v>8</v>
      </c>
      <c r="D33" s="1" t="s">
        <v>50</v>
      </c>
      <c r="E33" s="1">
        <v>2.0488513913711799</v>
      </c>
      <c r="F33" s="1">
        <v>120.98400831879999</v>
      </c>
      <c r="G33" s="1">
        <v>2043363.32439325</v>
      </c>
      <c r="H33" s="1">
        <v>1276580.18013779</v>
      </c>
    </row>
    <row r="34" spans="1:8" x14ac:dyDescent="0.2">
      <c r="A34" s="1">
        <v>2020</v>
      </c>
      <c r="B34" s="1">
        <v>1</v>
      </c>
      <c r="C34" s="1" t="s">
        <v>8</v>
      </c>
      <c r="D34" s="1" t="s">
        <v>50</v>
      </c>
      <c r="E34" s="1">
        <v>14.6073574358267</v>
      </c>
      <c r="F34" s="1">
        <v>134.23290121203399</v>
      </c>
      <c r="G34" s="1">
        <v>2243399.4567331099</v>
      </c>
      <c r="H34" s="1">
        <v>1302984.9061948</v>
      </c>
    </row>
    <row r="35" spans="1:8" x14ac:dyDescent="0.2">
      <c r="A35" s="1">
        <v>2010</v>
      </c>
      <c r="B35" s="1">
        <v>1</v>
      </c>
      <c r="C35" s="1" t="s">
        <v>21</v>
      </c>
      <c r="D35" s="1" t="s">
        <v>9</v>
      </c>
      <c r="E35" s="1">
        <v>35.798023000848502</v>
      </c>
      <c r="F35" s="1">
        <v>35.798023000848502</v>
      </c>
      <c r="G35" s="1">
        <v>820861.07106644602</v>
      </c>
      <c r="H35" s="1">
        <v>80340.740197150197</v>
      </c>
    </row>
    <row r="36" spans="1:8" x14ac:dyDescent="0.2">
      <c r="A36" s="1">
        <v>2011</v>
      </c>
      <c r="B36" s="1">
        <v>1</v>
      </c>
      <c r="C36" s="1" t="s">
        <v>21</v>
      </c>
      <c r="D36" s="1" t="s">
        <v>9</v>
      </c>
      <c r="E36" s="1">
        <v>23.306070451748599</v>
      </c>
      <c r="F36" s="1">
        <v>58.746113222588598</v>
      </c>
      <c r="G36" s="1">
        <v>1307294.0209853901</v>
      </c>
      <c r="H36" s="1">
        <v>128524.80916117701</v>
      </c>
    </row>
    <row r="37" spans="1:8" x14ac:dyDescent="0.2">
      <c r="A37" s="1">
        <v>2012</v>
      </c>
      <c r="B37" s="1">
        <v>1</v>
      </c>
      <c r="C37" s="1" t="s">
        <v>21</v>
      </c>
      <c r="D37" s="1" t="s">
        <v>9</v>
      </c>
      <c r="E37" s="1">
        <v>102.616990704169</v>
      </c>
      <c r="F37" s="1">
        <v>160.77564279453199</v>
      </c>
      <c r="G37" s="1">
        <v>3599713.1432850901</v>
      </c>
      <c r="H37" s="1">
        <v>352940.42459030799</v>
      </c>
    </row>
    <row r="38" spans="1:8" x14ac:dyDescent="0.2">
      <c r="A38" s="1">
        <v>2013</v>
      </c>
      <c r="B38" s="1">
        <v>1</v>
      </c>
      <c r="C38" s="1" t="s">
        <v>21</v>
      </c>
      <c r="D38" s="1" t="s">
        <v>9</v>
      </c>
      <c r="E38" s="1">
        <v>110.60650148562701</v>
      </c>
      <c r="F38" s="1">
        <v>269.77438785221398</v>
      </c>
      <c r="G38" s="1">
        <v>5955542.6254841499</v>
      </c>
      <c r="H38" s="1">
        <v>584074.33590314095</v>
      </c>
    </row>
    <row r="39" spans="1:8" x14ac:dyDescent="0.2">
      <c r="A39" s="1">
        <v>2014</v>
      </c>
      <c r="B39" s="1">
        <v>1</v>
      </c>
      <c r="C39" s="1" t="s">
        <v>21</v>
      </c>
      <c r="D39" s="1" t="s">
        <v>9</v>
      </c>
      <c r="E39" s="1">
        <v>87.333559069783902</v>
      </c>
      <c r="F39" s="1">
        <v>354.41020304347501</v>
      </c>
      <c r="G39" s="1">
        <v>7632779.8363035303</v>
      </c>
      <c r="H39" s="1">
        <v>747996.70145559602</v>
      </c>
    </row>
    <row r="40" spans="1:8" x14ac:dyDescent="0.2">
      <c r="A40" s="1">
        <v>2015</v>
      </c>
      <c r="B40" s="1">
        <v>1</v>
      </c>
      <c r="C40" s="1" t="s">
        <v>21</v>
      </c>
      <c r="D40" s="1" t="s">
        <v>9</v>
      </c>
      <c r="E40" s="1">
        <v>12.7256245668398</v>
      </c>
      <c r="F40" s="1">
        <v>363.59172557988001</v>
      </c>
      <c r="G40" s="2">
        <v>7557380.2311003804</v>
      </c>
      <c r="H40" s="1">
        <v>740383.65661473805</v>
      </c>
    </row>
    <row r="41" spans="1:8" x14ac:dyDescent="0.2">
      <c r="A41" s="1">
        <v>2016</v>
      </c>
      <c r="B41" s="1">
        <v>1</v>
      </c>
      <c r="C41" s="1" t="s">
        <v>21</v>
      </c>
      <c r="D41" s="1" t="s">
        <v>9</v>
      </c>
      <c r="E41" s="1">
        <v>63.709420827683701</v>
      </c>
      <c r="F41" s="1">
        <v>423.665229151765</v>
      </c>
      <c r="G41" s="2">
        <v>8584252.2500072494</v>
      </c>
      <c r="H41" s="1">
        <v>837149.81261311099</v>
      </c>
    </row>
    <row r="42" spans="1:8" x14ac:dyDescent="0.2">
      <c r="A42" s="1">
        <v>2017</v>
      </c>
      <c r="B42" s="1">
        <v>1</v>
      </c>
      <c r="C42" s="1" t="s">
        <v>21</v>
      </c>
      <c r="D42" s="1" t="s">
        <v>9</v>
      </c>
      <c r="E42" s="1">
        <v>67.139234696824303</v>
      </c>
      <c r="F42" s="1">
        <v>486.56781155707199</v>
      </c>
      <c r="G42" s="2">
        <v>9547087.4482731801</v>
      </c>
      <c r="H42" s="1">
        <v>924619.62418426794</v>
      </c>
    </row>
    <row r="43" spans="1:8" x14ac:dyDescent="0.2">
      <c r="A43" s="1">
        <v>2018</v>
      </c>
      <c r="B43" s="1">
        <v>1</v>
      </c>
      <c r="C43" s="1" t="s">
        <v>21</v>
      </c>
      <c r="D43" s="1" t="s">
        <v>9</v>
      </c>
      <c r="E43" s="1">
        <v>115.98216126604299</v>
      </c>
      <c r="F43" s="1">
        <v>597.68429470754495</v>
      </c>
      <c r="G43" s="2">
        <v>11619204.4739205</v>
      </c>
      <c r="H43" s="1">
        <v>1105493.4010820601</v>
      </c>
    </row>
    <row r="44" spans="1:8" x14ac:dyDescent="0.2">
      <c r="A44" s="1">
        <v>2019</v>
      </c>
      <c r="B44" s="1">
        <v>1</v>
      </c>
      <c r="C44" s="1" t="s">
        <v>21</v>
      </c>
      <c r="D44" s="1" t="s">
        <v>9</v>
      </c>
      <c r="E44" s="1">
        <v>10.0567701180809</v>
      </c>
      <c r="F44" s="1">
        <v>601.10357316265004</v>
      </c>
      <c r="G44" s="2">
        <v>11220888.526219601</v>
      </c>
      <c r="H44" s="1">
        <v>1066220.1884566301</v>
      </c>
    </row>
    <row r="45" spans="1:8" x14ac:dyDescent="0.2">
      <c r="A45" s="1">
        <v>2020</v>
      </c>
      <c r="B45" s="1">
        <v>1</v>
      </c>
      <c r="C45" s="1" t="s">
        <v>21</v>
      </c>
      <c r="D45" s="1" t="s">
        <v>9</v>
      </c>
      <c r="E45" s="1">
        <v>71.782004296838196</v>
      </c>
      <c r="F45" s="1">
        <v>665.80360141629103</v>
      </c>
      <c r="G45" s="2">
        <v>12249681.614452001</v>
      </c>
      <c r="H45" s="1">
        <v>1154491.15692025</v>
      </c>
    </row>
    <row r="46" spans="1:8" x14ac:dyDescent="0.2">
      <c r="A46" s="1">
        <v>2010</v>
      </c>
      <c r="B46" s="1">
        <v>1</v>
      </c>
      <c r="C46" s="1" t="s">
        <v>21</v>
      </c>
      <c r="D46" s="1" t="s">
        <v>33</v>
      </c>
      <c r="E46" s="1">
        <v>417.82064295174598</v>
      </c>
      <c r="F46" s="1">
        <v>417.82064295174598</v>
      </c>
      <c r="G46" s="2">
        <v>9580772.1135581303</v>
      </c>
      <c r="H46" s="1">
        <v>478098.91278300702</v>
      </c>
    </row>
    <row r="47" spans="1:8" x14ac:dyDescent="0.2">
      <c r="A47" s="1">
        <v>2011</v>
      </c>
      <c r="B47" s="1">
        <v>1</v>
      </c>
      <c r="C47" s="1" t="s">
        <v>21</v>
      </c>
      <c r="D47" s="1" t="s">
        <v>33</v>
      </c>
      <c r="E47" s="1">
        <v>219.12199770692101</v>
      </c>
      <c r="F47" s="1">
        <v>632.76443422914997</v>
      </c>
      <c r="G47" s="2">
        <v>14045272.730126999</v>
      </c>
      <c r="H47" s="1">
        <v>700303.68674965901</v>
      </c>
    </row>
    <row r="48" spans="1:8" x14ac:dyDescent="0.2">
      <c r="A48" s="1">
        <v>2012</v>
      </c>
      <c r="B48" s="1">
        <v>1</v>
      </c>
      <c r="C48" s="1" t="s">
        <v>21</v>
      </c>
      <c r="D48" s="1" t="s">
        <v>33</v>
      </c>
      <c r="E48" s="1">
        <v>670.34175644910601</v>
      </c>
      <c r="F48" s="1">
        <v>1296.7785463359601</v>
      </c>
      <c r="G48" s="2">
        <v>28779764.483493801</v>
      </c>
      <c r="H48" s="1">
        <v>1434903.8910463401</v>
      </c>
    </row>
    <row r="49" spans="1:8" x14ac:dyDescent="0.2">
      <c r="A49" s="1">
        <v>2013</v>
      </c>
      <c r="B49" s="1">
        <v>1</v>
      </c>
      <c r="C49" s="1" t="s">
        <v>21</v>
      </c>
      <c r="D49" s="1" t="s">
        <v>33</v>
      </c>
      <c r="E49" s="1">
        <v>491.04504098649699</v>
      </c>
      <c r="F49" s="1">
        <v>1774.8558018591</v>
      </c>
      <c r="G49" s="2">
        <v>38684147.101560898</v>
      </c>
      <c r="H49" s="1">
        <v>1912897.5138141301</v>
      </c>
    </row>
    <row r="50" spans="1:8" x14ac:dyDescent="0.2">
      <c r="A50" s="1">
        <v>2014</v>
      </c>
      <c r="B50" s="1">
        <v>1</v>
      </c>
      <c r="C50" s="1" t="s">
        <v>21</v>
      </c>
      <c r="D50" s="1" t="s">
        <v>33</v>
      </c>
      <c r="E50" s="1">
        <v>387.72339278147598</v>
      </c>
      <c r="F50" s="1">
        <v>2144.8306366219799</v>
      </c>
      <c r="G50" s="2">
        <v>45317558.580950797</v>
      </c>
      <c r="H50" s="1">
        <v>2226993.01311466</v>
      </c>
    </row>
    <row r="51" spans="1:8" x14ac:dyDescent="0.2">
      <c r="A51" s="1">
        <v>2015</v>
      </c>
      <c r="B51" s="1">
        <v>1</v>
      </c>
      <c r="C51" s="1" t="s">
        <v>21</v>
      </c>
      <c r="D51" s="1" t="s">
        <v>33</v>
      </c>
      <c r="E51" s="1">
        <v>56.496314676014102</v>
      </c>
      <c r="F51" s="1">
        <v>2179.8786449317799</v>
      </c>
      <c r="G51" s="2">
        <v>44294477.363747597</v>
      </c>
      <c r="H51" s="1">
        <v>2174577.10522216</v>
      </c>
    </row>
    <row r="52" spans="1:8" x14ac:dyDescent="0.2">
      <c r="A52" s="1">
        <v>2016</v>
      </c>
      <c r="B52" s="1">
        <v>1</v>
      </c>
      <c r="C52" s="1" t="s">
        <v>21</v>
      </c>
      <c r="D52" s="1" t="s">
        <v>33</v>
      </c>
      <c r="E52" s="1">
        <v>282.84263033988299</v>
      </c>
      <c r="F52" s="1">
        <v>2440.9224888223398</v>
      </c>
      <c r="G52" s="2">
        <v>48087630.7404401</v>
      </c>
      <c r="H52" s="1">
        <v>2340285.9197037001</v>
      </c>
    </row>
    <row r="53" spans="1:8" x14ac:dyDescent="0.2">
      <c r="A53" s="1">
        <v>2017</v>
      </c>
      <c r="B53" s="1">
        <v>1</v>
      </c>
      <c r="C53" s="1" t="s">
        <v>21</v>
      </c>
      <c r="D53" s="1" t="s">
        <v>33</v>
      </c>
      <c r="E53" s="1">
        <v>298.06963496850602</v>
      </c>
      <c r="F53" s="1">
        <v>2714.5828989026299</v>
      </c>
      <c r="G53" s="2">
        <v>51670394.963292196</v>
      </c>
      <c r="H53" s="1">
        <v>2486331.8015284701</v>
      </c>
    </row>
    <row r="54" spans="1:8" x14ac:dyDescent="0.2">
      <c r="A54" s="1">
        <v>2018</v>
      </c>
      <c r="B54" s="1">
        <v>1</v>
      </c>
      <c r="C54" s="1" t="s">
        <v>21</v>
      </c>
      <c r="D54" s="1" t="s">
        <v>33</v>
      </c>
      <c r="E54" s="1">
        <v>514.91147697248698</v>
      </c>
      <c r="F54" s="1">
        <v>3202.3485468860899</v>
      </c>
      <c r="G54" s="2">
        <v>60411889.097187102</v>
      </c>
      <c r="H54" s="1">
        <v>2830514.4092516801</v>
      </c>
    </row>
    <row r="55" spans="1:8" x14ac:dyDescent="0.2">
      <c r="A55" s="1">
        <v>2019</v>
      </c>
      <c r="B55" s="1">
        <v>1</v>
      </c>
      <c r="C55" s="1" t="s">
        <v>21</v>
      </c>
      <c r="D55" s="1" t="s">
        <v>33</v>
      </c>
      <c r="E55" s="1">
        <v>44.6477858976032</v>
      </c>
      <c r="F55" s="1">
        <v>3207.2620116847102</v>
      </c>
      <c r="G55" s="2">
        <v>58153374.849494703</v>
      </c>
      <c r="H55" s="1">
        <v>2718773.7108970298</v>
      </c>
    </row>
    <row r="56" spans="1:8" x14ac:dyDescent="0.2">
      <c r="A56" s="1">
        <v>2020</v>
      </c>
      <c r="B56" s="1">
        <v>1</v>
      </c>
      <c r="C56" s="1" t="s">
        <v>21</v>
      </c>
      <c r="D56" s="1" t="s">
        <v>33</v>
      </c>
      <c r="E56" s="1">
        <v>318.68161669607298</v>
      </c>
      <c r="F56" s="1">
        <v>3482.34762448638</v>
      </c>
      <c r="G56" s="2">
        <v>62357864.248548403</v>
      </c>
      <c r="H56" s="1">
        <v>2877105.5027846601</v>
      </c>
    </row>
    <row r="57" spans="1:8" x14ac:dyDescent="0.2">
      <c r="A57" s="1">
        <v>2010</v>
      </c>
      <c r="B57" s="1">
        <v>2</v>
      </c>
      <c r="C57" s="1" t="s">
        <v>45</v>
      </c>
      <c r="D57" s="1" t="s">
        <v>46</v>
      </c>
      <c r="E57" s="2">
        <v>6.4889668938755599E-2</v>
      </c>
      <c r="F57" s="2">
        <v>6.4889668938755599E-2</v>
      </c>
      <c r="G57" s="1">
        <v>463.57043721192701</v>
      </c>
      <c r="H57" s="1">
        <v>51.1820565082242</v>
      </c>
    </row>
    <row r="58" spans="1:8" x14ac:dyDescent="0.2">
      <c r="A58" s="1">
        <v>2011</v>
      </c>
      <c r="B58" s="1">
        <v>2</v>
      </c>
      <c r="C58" s="1" t="s">
        <v>45</v>
      </c>
      <c r="D58" s="1" t="s">
        <v>46</v>
      </c>
      <c r="E58" s="1">
        <v>0.533573558048695</v>
      </c>
      <c r="F58" s="1">
        <v>0.59781433029806297</v>
      </c>
      <c r="G58" s="1">
        <v>4234.8245464062902</v>
      </c>
      <c r="H58" s="1">
        <v>476.292808049825</v>
      </c>
    </row>
    <row r="59" spans="1:8" x14ac:dyDescent="0.2">
      <c r="A59" s="1">
        <v>2012</v>
      </c>
      <c r="B59" s="1">
        <v>2</v>
      </c>
      <c r="C59" s="1" t="s">
        <v>45</v>
      </c>
      <c r="D59" s="1" t="s">
        <v>46</v>
      </c>
      <c r="E59" s="2">
        <v>2.7243570205109899E-2</v>
      </c>
      <c r="F59" s="1">
        <v>0.61907975720019204</v>
      </c>
      <c r="G59" s="1">
        <v>4087.7978984988999</v>
      </c>
      <c r="H59" s="1">
        <v>460.66301502037697</v>
      </c>
    </row>
    <row r="60" spans="1:8" x14ac:dyDescent="0.2">
      <c r="A60" s="1">
        <v>2013</v>
      </c>
      <c r="B60" s="1">
        <v>2</v>
      </c>
      <c r="C60" s="1" t="s">
        <v>45</v>
      </c>
      <c r="D60" s="1" t="s">
        <v>46</v>
      </c>
      <c r="E60" s="1">
        <v>0</v>
      </c>
      <c r="F60" s="1">
        <v>0.61288895962819001</v>
      </c>
      <c r="G60" s="1">
        <v>3968.1407050016501</v>
      </c>
      <c r="H60" s="1">
        <v>447.18256735203897</v>
      </c>
    </row>
    <row r="61" spans="1:8" x14ac:dyDescent="0.2">
      <c r="A61" s="1">
        <v>2014</v>
      </c>
      <c r="B61" s="1">
        <v>2</v>
      </c>
      <c r="C61" s="1" t="s">
        <v>45</v>
      </c>
      <c r="D61" s="1" t="s">
        <v>46</v>
      </c>
      <c r="E61" s="1">
        <v>0</v>
      </c>
      <c r="F61" s="1">
        <v>0.60676007003190802</v>
      </c>
      <c r="G61" s="1">
        <v>3621.1791213432198</v>
      </c>
      <c r="H61" s="1">
        <v>408.14830838526598</v>
      </c>
    </row>
    <row r="62" spans="1:8" x14ac:dyDescent="0.2">
      <c r="A62" s="1">
        <v>2015</v>
      </c>
      <c r="B62" s="1">
        <v>2</v>
      </c>
      <c r="C62" s="1" t="s">
        <v>45</v>
      </c>
      <c r="D62" s="1" t="s">
        <v>46</v>
      </c>
      <c r="E62" s="1">
        <v>0</v>
      </c>
      <c r="F62" s="1">
        <v>0.60069246933158904</v>
      </c>
      <c r="G62" s="1">
        <v>3278.05881201187</v>
      </c>
      <c r="H62" s="1">
        <v>369.46521022188199</v>
      </c>
    </row>
    <row r="63" spans="1:8" x14ac:dyDescent="0.2">
      <c r="A63" s="1">
        <v>2016</v>
      </c>
      <c r="B63" s="1">
        <v>2</v>
      </c>
      <c r="C63" s="1" t="s">
        <v>45</v>
      </c>
      <c r="D63" s="1" t="s">
        <v>46</v>
      </c>
      <c r="E63" s="1">
        <v>0</v>
      </c>
      <c r="F63" s="1">
        <v>0.59468554463827294</v>
      </c>
      <c r="G63" s="1">
        <v>3021.9195857828399</v>
      </c>
      <c r="H63" s="1">
        <v>340.579197709455</v>
      </c>
    </row>
    <row r="64" spans="1:8" x14ac:dyDescent="0.2">
      <c r="A64" s="1">
        <v>2017</v>
      </c>
      <c r="B64" s="1">
        <v>2</v>
      </c>
      <c r="C64" s="1" t="s">
        <v>45</v>
      </c>
      <c r="D64" s="1" t="s">
        <v>46</v>
      </c>
      <c r="E64" s="1">
        <v>0</v>
      </c>
      <c r="F64" s="1">
        <v>0.58873868919189098</v>
      </c>
      <c r="G64" s="1">
        <v>2805.7828776213901</v>
      </c>
      <c r="H64" s="1">
        <v>316.19799721385198</v>
      </c>
    </row>
    <row r="65" spans="1:8" x14ac:dyDescent="0.2">
      <c r="A65" s="1">
        <v>2018</v>
      </c>
      <c r="B65" s="1">
        <v>2</v>
      </c>
      <c r="C65" s="1" t="s">
        <v>45</v>
      </c>
      <c r="D65" s="1" t="s">
        <v>46</v>
      </c>
      <c r="E65" s="1">
        <v>0</v>
      </c>
      <c r="F65" s="1">
        <v>0.58285130229997195</v>
      </c>
      <c r="G65" s="1">
        <v>2683.7810477062599</v>
      </c>
      <c r="H65" s="1">
        <v>302.41372446047802</v>
      </c>
    </row>
    <row r="66" spans="1:8" x14ac:dyDescent="0.2">
      <c r="A66" s="1">
        <v>2019</v>
      </c>
      <c r="B66" s="1">
        <v>2</v>
      </c>
      <c r="C66" s="1" t="s">
        <v>45</v>
      </c>
      <c r="D66" s="1" t="s">
        <v>46</v>
      </c>
      <c r="E66" s="1">
        <v>0</v>
      </c>
      <c r="F66" s="1">
        <v>0.57582525732224299</v>
      </c>
      <c r="G66" s="1">
        <v>2621.3366530346302</v>
      </c>
      <c r="H66" s="1">
        <v>295.38483125133899</v>
      </c>
    </row>
    <row r="67" spans="1:8" x14ac:dyDescent="0.2">
      <c r="A67" s="1">
        <v>2020</v>
      </c>
      <c r="B67" s="1">
        <v>2</v>
      </c>
      <c r="C67" s="1" t="s">
        <v>45</v>
      </c>
      <c r="D67" s="1" t="s">
        <v>46</v>
      </c>
      <c r="E67" s="1">
        <v>0</v>
      </c>
      <c r="F67" s="1">
        <v>0.559058355357405</v>
      </c>
      <c r="G67" s="1">
        <v>2462.7787385598499</v>
      </c>
      <c r="H67" s="1">
        <v>277.58041036240598</v>
      </c>
    </row>
    <row r="68" spans="1:8" x14ac:dyDescent="0.2">
      <c r="A68" s="1">
        <v>2010</v>
      </c>
      <c r="B68" s="1">
        <v>2</v>
      </c>
      <c r="C68" s="1" t="s">
        <v>8</v>
      </c>
      <c r="D68" s="1" t="s">
        <v>9</v>
      </c>
      <c r="E68" s="1">
        <v>4.8566191759292501</v>
      </c>
      <c r="F68" s="1">
        <v>4.8566191759292501</v>
      </c>
      <c r="G68" s="1">
        <v>119839.839785416</v>
      </c>
      <c r="H68" s="1">
        <v>11729.1729049347</v>
      </c>
    </row>
    <row r="69" spans="1:8" x14ac:dyDescent="0.2">
      <c r="A69" s="1">
        <v>2011</v>
      </c>
      <c r="B69" s="1">
        <v>2</v>
      </c>
      <c r="C69" s="1" t="s">
        <v>8</v>
      </c>
      <c r="D69" s="1" t="s">
        <v>9</v>
      </c>
      <c r="E69" s="1">
        <v>321.19323790628499</v>
      </c>
      <c r="F69" s="1">
        <v>326.00129089045498</v>
      </c>
      <c r="G69" s="2">
        <v>8027246.1335069602</v>
      </c>
      <c r="H69" s="1">
        <v>794184.94210574299</v>
      </c>
    </row>
    <row r="70" spans="1:8" x14ac:dyDescent="0.2">
      <c r="A70" s="1">
        <v>2012</v>
      </c>
      <c r="B70" s="1">
        <v>2</v>
      </c>
      <c r="C70" s="1" t="s">
        <v>8</v>
      </c>
      <c r="D70" s="1" t="s">
        <v>9</v>
      </c>
      <c r="E70" s="1">
        <v>386.56485202155301</v>
      </c>
      <c r="F70" s="1">
        <v>709.30613000310404</v>
      </c>
      <c r="G70" s="2">
        <v>16350187.091357701</v>
      </c>
      <c r="H70" s="1">
        <v>1607816.49664141</v>
      </c>
    </row>
    <row r="71" spans="1:8" x14ac:dyDescent="0.2">
      <c r="A71" s="1">
        <v>2013</v>
      </c>
      <c r="B71" s="1">
        <v>2</v>
      </c>
      <c r="C71" s="1" t="s">
        <v>8</v>
      </c>
      <c r="D71" s="1" t="s">
        <v>9</v>
      </c>
      <c r="E71" s="1">
        <v>62.494859372603301</v>
      </c>
      <c r="F71" s="1">
        <v>764.70792807567602</v>
      </c>
      <c r="G71" s="2">
        <v>15718797.9082235</v>
      </c>
      <c r="H71" s="1">
        <v>1545555.8986565301</v>
      </c>
    </row>
    <row r="72" spans="1:8" x14ac:dyDescent="0.2">
      <c r="A72" s="1">
        <v>2014</v>
      </c>
      <c r="B72" s="1">
        <v>2</v>
      </c>
      <c r="C72" s="1" t="s">
        <v>8</v>
      </c>
      <c r="D72" s="1" t="s">
        <v>9</v>
      </c>
      <c r="E72" s="1">
        <v>189.84912140053399</v>
      </c>
      <c r="F72" s="1">
        <v>946.909970195455</v>
      </c>
      <c r="G72" s="2">
        <v>18781740.4478793</v>
      </c>
      <c r="H72" s="1">
        <v>1844269.8333264799</v>
      </c>
    </row>
    <row r="73" spans="1:8" x14ac:dyDescent="0.2">
      <c r="A73" s="1">
        <v>2015</v>
      </c>
      <c r="B73" s="1">
        <v>2</v>
      </c>
      <c r="C73" s="1" t="s">
        <v>8</v>
      </c>
      <c r="D73" s="1" t="s">
        <v>9</v>
      </c>
      <c r="E73" s="1">
        <v>244.220721592274</v>
      </c>
      <c r="F73" s="1">
        <v>1181.6615920857701</v>
      </c>
      <c r="G73" s="2">
        <v>22913921.582780201</v>
      </c>
      <c r="H73" s="1">
        <v>2244832.1340767099</v>
      </c>
    </row>
    <row r="74" spans="1:8" x14ac:dyDescent="0.2">
      <c r="A74" s="1">
        <v>2016</v>
      </c>
      <c r="B74" s="1">
        <v>2</v>
      </c>
      <c r="C74" s="1" t="s">
        <v>8</v>
      </c>
      <c r="D74" s="1" t="s">
        <v>9</v>
      </c>
      <c r="E74" s="1">
        <v>167.412730119857</v>
      </c>
      <c r="F74" s="1">
        <v>1337.2577062847699</v>
      </c>
      <c r="G74" s="2">
        <v>24742809.6364966</v>
      </c>
      <c r="H74" s="1">
        <v>2413498.4454425001</v>
      </c>
    </row>
    <row r="75" spans="1:8" x14ac:dyDescent="0.2">
      <c r="A75" s="1">
        <v>2017</v>
      </c>
      <c r="B75" s="1">
        <v>2</v>
      </c>
      <c r="C75" s="1" t="s">
        <v>8</v>
      </c>
      <c r="D75" s="1" t="s">
        <v>9</v>
      </c>
      <c r="E75" s="1">
        <v>121.419016807026</v>
      </c>
      <c r="F75" s="1">
        <v>1445.3041460289501</v>
      </c>
      <c r="G75" s="2">
        <v>25445999.645821199</v>
      </c>
      <c r="H75" s="1">
        <v>2470438.0160283502</v>
      </c>
    </row>
    <row r="76" spans="1:8" x14ac:dyDescent="0.2">
      <c r="A76" s="1">
        <v>2018</v>
      </c>
      <c r="B76" s="1">
        <v>2</v>
      </c>
      <c r="C76" s="1" t="s">
        <v>8</v>
      </c>
      <c r="D76" s="1" t="s">
        <v>9</v>
      </c>
      <c r="E76" s="1">
        <v>149.61672177968401</v>
      </c>
      <c r="F76" s="1">
        <v>1580.4678263483399</v>
      </c>
      <c r="G76" s="2">
        <v>26990115.355970599</v>
      </c>
      <c r="H76" s="1">
        <v>2593376.2540482199</v>
      </c>
    </row>
    <row r="77" spans="1:8" x14ac:dyDescent="0.2">
      <c r="A77" s="1">
        <v>2019</v>
      </c>
      <c r="B77" s="1">
        <v>2</v>
      </c>
      <c r="C77" s="1" t="s">
        <v>8</v>
      </c>
      <c r="D77" s="1" t="s">
        <v>9</v>
      </c>
      <c r="E77" s="1">
        <v>127.513475253384</v>
      </c>
      <c r="F77" s="1">
        <v>1692.0869949466901</v>
      </c>
      <c r="G77" s="2">
        <v>27920212.593725599</v>
      </c>
      <c r="H77" s="2">
        <v>2664479.4238587101</v>
      </c>
    </row>
    <row r="78" spans="1:8" x14ac:dyDescent="0.2">
      <c r="A78" s="1">
        <v>2020</v>
      </c>
      <c r="B78" s="1">
        <v>2</v>
      </c>
      <c r="C78" s="1" t="s">
        <v>8</v>
      </c>
      <c r="D78" s="1" t="s">
        <v>9</v>
      </c>
      <c r="E78" s="1">
        <v>154.33225677048199</v>
      </c>
      <c r="F78" s="1">
        <v>1823.48385510462</v>
      </c>
      <c r="G78" s="2">
        <v>29466124.707295801</v>
      </c>
      <c r="H78" s="2">
        <v>2791864.0717756501</v>
      </c>
    </row>
    <row r="79" spans="1:8" x14ac:dyDescent="0.2">
      <c r="A79" s="1">
        <v>2010</v>
      </c>
      <c r="B79" s="1">
        <v>2</v>
      </c>
      <c r="C79" s="1" t="s">
        <v>8</v>
      </c>
      <c r="D79" s="1" t="s">
        <v>50</v>
      </c>
      <c r="E79" s="1">
        <v>0.62469648798634003</v>
      </c>
      <c r="F79" s="1">
        <v>0.62469648798634003</v>
      </c>
      <c r="G79" s="1">
        <v>15414.7410622269</v>
      </c>
      <c r="H79" s="1">
        <v>17926.595257558001</v>
      </c>
    </row>
    <row r="80" spans="1:8" x14ac:dyDescent="0.2">
      <c r="A80" s="1">
        <v>2011</v>
      </c>
      <c r="B80" s="1">
        <v>2</v>
      </c>
      <c r="C80" s="1" t="s">
        <v>8</v>
      </c>
      <c r="D80" s="1" t="s">
        <v>50</v>
      </c>
      <c r="E80" s="1">
        <v>24.020102785515999</v>
      </c>
      <c r="F80" s="1">
        <v>24.638552308622501</v>
      </c>
      <c r="G80" s="1">
        <v>605780.90177775803</v>
      </c>
      <c r="H80" s="1">
        <v>388320.11808024597</v>
      </c>
    </row>
    <row r="81" spans="1:8" x14ac:dyDescent="0.2">
      <c r="A81" s="1">
        <v>2012</v>
      </c>
      <c r="B81" s="1">
        <v>2</v>
      </c>
      <c r="C81" s="1" t="s">
        <v>8</v>
      </c>
      <c r="D81" s="1" t="s">
        <v>50</v>
      </c>
      <c r="E81" s="1">
        <v>42.566931060116197</v>
      </c>
      <c r="F81" s="1">
        <v>66.959097845652593</v>
      </c>
      <c r="G81" s="1">
        <v>1564641.8191424101</v>
      </c>
      <c r="H81" s="1">
        <v>1999596.68423002</v>
      </c>
    </row>
    <row r="82" spans="1:8" x14ac:dyDescent="0.2">
      <c r="A82" s="1">
        <v>2013</v>
      </c>
      <c r="B82" s="1">
        <v>2</v>
      </c>
      <c r="C82" s="1" t="s">
        <v>8</v>
      </c>
      <c r="D82" s="1" t="s">
        <v>50</v>
      </c>
      <c r="E82" s="1">
        <v>7.0378957033419303</v>
      </c>
      <c r="F82" s="1">
        <v>73.327402570537998</v>
      </c>
      <c r="G82" s="1">
        <v>1524102.7464453201</v>
      </c>
      <c r="H82" s="1">
        <v>1781298.7413453299</v>
      </c>
    </row>
    <row r="83" spans="1:8" x14ac:dyDescent="0.2">
      <c r="A83" s="1">
        <v>2014</v>
      </c>
      <c r="B83" s="1">
        <v>2</v>
      </c>
      <c r="C83" s="1" t="s">
        <v>8</v>
      </c>
      <c r="D83" s="1" t="s">
        <v>50</v>
      </c>
      <c r="E83" s="1">
        <v>23.027857794875501</v>
      </c>
      <c r="F83" s="1">
        <v>95.621986339708201</v>
      </c>
      <c r="G83" s="1">
        <v>1931424.79266949</v>
      </c>
      <c r="H83" s="1">
        <v>1796783.70938149</v>
      </c>
    </row>
    <row r="84" spans="1:8" x14ac:dyDescent="0.2">
      <c r="A84" s="1">
        <v>2015</v>
      </c>
      <c r="B84" s="1">
        <v>2</v>
      </c>
      <c r="C84" s="1" t="s">
        <v>8</v>
      </c>
      <c r="D84" s="1" t="s">
        <v>50</v>
      </c>
      <c r="E84" s="1">
        <v>26.4336596325527</v>
      </c>
      <c r="F84" s="1">
        <v>121.099426108863</v>
      </c>
      <c r="G84" s="1">
        <v>2381243.23878917</v>
      </c>
      <c r="H84" s="1">
        <v>2564813.786479</v>
      </c>
    </row>
    <row r="85" spans="1:8" x14ac:dyDescent="0.2">
      <c r="A85" s="1">
        <v>2016</v>
      </c>
      <c r="B85" s="1">
        <v>2</v>
      </c>
      <c r="C85" s="1" t="s">
        <v>8</v>
      </c>
      <c r="D85" s="1" t="s">
        <v>50</v>
      </c>
      <c r="E85" s="1">
        <v>16.655799546273698</v>
      </c>
      <c r="F85" s="1">
        <v>136.54423139404901</v>
      </c>
      <c r="G85" s="1">
        <v>2548195.0823591398</v>
      </c>
      <c r="H85" s="1">
        <v>2585782.3470788901</v>
      </c>
    </row>
    <row r="86" spans="1:8" x14ac:dyDescent="0.2">
      <c r="A86" s="1">
        <v>2017</v>
      </c>
      <c r="B86" s="1">
        <v>2</v>
      </c>
      <c r="C86" s="1" t="s">
        <v>8</v>
      </c>
      <c r="D86" s="1" t="s">
        <v>50</v>
      </c>
      <c r="E86" s="1">
        <v>12.209930616519699</v>
      </c>
      <c r="F86" s="1">
        <v>147.38871969662799</v>
      </c>
      <c r="G86" s="1">
        <v>2611359.9825735199</v>
      </c>
      <c r="H86" s="1">
        <v>2456267.7433375102</v>
      </c>
    </row>
    <row r="87" spans="1:8" x14ac:dyDescent="0.2">
      <c r="A87" s="1">
        <v>2018</v>
      </c>
      <c r="B87" s="1">
        <v>2</v>
      </c>
      <c r="C87" s="1" t="s">
        <v>8</v>
      </c>
      <c r="D87" s="1" t="s">
        <v>50</v>
      </c>
      <c r="E87" s="1">
        <v>14.500305442441899</v>
      </c>
      <c r="F87" s="1">
        <v>160.415137942104</v>
      </c>
      <c r="G87" s="2">
        <v>2747724.76820711</v>
      </c>
      <c r="H87" s="1">
        <v>2526542.7405337701</v>
      </c>
    </row>
    <row r="88" spans="1:8" x14ac:dyDescent="0.2">
      <c r="A88" s="1">
        <v>2019</v>
      </c>
      <c r="B88" s="1">
        <v>2</v>
      </c>
      <c r="C88" s="1" t="s">
        <v>8</v>
      </c>
      <c r="D88" s="1" t="s">
        <v>50</v>
      </c>
      <c r="E88" s="1">
        <v>12.5696761377644</v>
      </c>
      <c r="F88" s="1">
        <v>171.36913399304899</v>
      </c>
      <c r="G88" s="2">
        <v>2832455.5534650702</v>
      </c>
      <c r="H88" s="1">
        <v>2459845.0546341501</v>
      </c>
    </row>
    <row r="89" spans="1:8" x14ac:dyDescent="0.2">
      <c r="A89" s="1">
        <v>2020</v>
      </c>
      <c r="B89" s="1">
        <v>2</v>
      </c>
      <c r="C89" s="1" t="s">
        <v>8</v>
      </c>
      <c r="D89" s="1" t="s">
        <v>50</v>
      </c>
      <c r="E89" s="1">
        <v>15.255707386897701</v>
      </c>
      <c r="F89" s="1">
        <v>184.45667874573999</v>
      </c>
      <c r="G89" s="2">
        <v>2981878.6158871199</v>
      </c>
      <c r="H89" s="1">
        <v>2414477.2245419701</v>
      </c>
    </row>
    <row r="90" spans="1:8" x14ac:dyDescent="0.2">
      <c r="A90" s="1">
        <v>2010</v>
      </c>
      <c r="B90" s="1">
        <v>2</v>
      </c>
      <c r="C90" s="1" t="s">
        <v>21</v>
      </c>
      <c r="D90" s="1" t="s">
        <v>9</v>
      </c>
      <c r="E90" s="1">
        <v>1.98824845268937</v>
      </c>
      <c r="F90" s="1">
        <v>1.98824845268937</v>
      </c>
      <c r="G90" s="1">
        <v>45591.2259283737</v>
      </c>
      <c r="H90" s="1">
        <v>4462.1836345855299</v>
      </c>
    </row>
    <row r="91" spans="1:8" x14ac:dyDescent="0.2">
      <c r="A91" s="1">
        <v>2011</v>
      </c>
      <c r="B91" s="1">
        <v>2</v>
      </c>
      <c r="C91" s="1" t="s">
        <v>21</v>
      </c>
      <c r="D91" s="1" t="s">
        <v>9</v>
      </c>
      <c r="E91" s="1">
        <v>104.01504843228599</v>
      </c>
      <c r="F91" s="1">
        <v>105.98341440044901</v>
      </c>
      <c r="G91" s="1">
        <v>2428027.29782202</v>
      </c>
      <c r="H91" s="1">
        <v>240206.59187760099</v>
      </c>
    </row>
    <row r="92" spans="1:8" x14ac:dyDescent="0.2">
      <c r="A92" s="1">
        <v>2012</v>
      </c>
      <c r="B92" s="1">
        <v>2</v>
      </c>
      <c r="C92" s="1" t="s">
        <v>21</v>
      </c>
      <c r="D92" s="1" t="s">
        <v>9</v>
      </c>
      <c r="E92" s="1">
        <v>133.39319668315699</v>
      </c>
      <c r="F92" s="1">
        <v>238.31677693960199</v>
      </c>
      <c r="G92" s="2">
        <v>5345726.7074212898</v>
      </c>
      <c r="H92" s="1">
        <v>525728.79117170698</v>
      </c>
    </row>
    <row r="93" spans="1:8" x14ac:dyDescent="0.2">
      <c r="A93" s="1">
        <v>2013</v>
      </c>
      <c r="B93" s="1">
        <v>2</v>
      </c>
      <c r="C93" s="1" t="s">
        <v>21</v>
      </c>
      <c r="D93" s="1" t="s">
        <v>9</v>
      </c>
      <c r="E93" s="1">
        <v>25.9916162527457</v>
      </c>
      <c r="F93" s="1">
        <v>261.925225422952</v>
      </c>
      <c r="G93" s="2">
        <v>5676225.3563264403</v>
      </c>
      <c r="H93" s="1">
        <v>558115.42602027603</v>
      </c>
    </row>
    <row r="94" spans="1:8" x14ac:dyDescent="0.2">
      <c r="A94" s="1">
        <v>2014</v>
      </c>
      <c r="B94" s="1">
        <v>2</v>
      </c>
      <c r="C94" s="1" t="s">
        <v>21</v>
      </c>
      <c r="D94" s="1" t="s">
        <v>9</v>
      </c>
      <c r="E94" s="1">
        <v>78.958262445668396</v>
      </c>
      <c r="F94" s="1">
        <v>338.264235614391</v>
      </c>
      <c r="G94" s="2">
        <v>7269157.41153624</v>
      </c>
      <c r="H94" s="1">
        <v>713771.63477024995</v>
      </c>
    </row>
    <row r="95" spans="1:8" x14ac:dyDescent="0.2">
      <c r="A95" s="1">
        <v>2015</v>
      </c>
      <c r="B95" s="1">
        <v>2</v>
      </c>
      <c r="C95" s="1" t="s">
        <v>21</v>
      </c>
      <c r="D95" s="1" t="s">
        <v>9</v>
      </c>
      <c r="E95" s="1">
        <v>101.57141466285201</v>
      </c>
      <c r="F95" s="1">
        <v>436.45300792109902</v>
      </c>
      <c r="G95" s="2">
        <v>9155410.6020543091</v>
      </c>
      <c r="H95" s="1">
        <v>896817.24171283096</v>
      </c>
    </row>
    <row r="96" spans="1:8" x14ac:dyDescent="0.2">
      <c r="A96" s="1">
        <v>2016</v>
      </c>
      <c r="B96" s="1">
        <v>2</v>
      </c>
      <c r="C96" s="1" t="s">
        <v>21</v>
      </c>
      <c r="D96" s="1" t="s">
        <v>9</v>
      </c>
      <c r="E96" s="1">
        <v>69.626965806826107</v>
      </c>
      <c r="F96" s="1">
        <v>501.71544364871397</v>
      </c>
      <c r="G96" s="2">
        <v>10125185.3047578</v>
      </c>
      <c r="H96" s="1">
        <v>987630.06023609999</v>
      </c>
    </row>
    <row r="97" spans="1:8" x14ac:dyDescent="0.2">
      <c r="A97" s="1">
        <v>2017</v>
      </c>
      <c r="B97" s="1">
        <v>2</v>
      </c>
      <c r="C97" s="1" t="s">
        <v>21</v>
      </c>
      <c r="D97" s="1" t="s">
        <v>9</v>
      </c>
      <c r="E97" s="1">
        <v>50.498177318724302</v>
      </c>
      <c r="F97" s="1">
        <v>547.19646653095197</v>
      </c>
      <c r="G97" s="2">
        <v>10774619.0950206</v>
      </c>
      <c r="H97" s="1">
        <v>1046186.33312201</v>
      </c>
    </row>
    <row r="98" spans="1:8" x14ac:dyDescent="0.2">
      <c r="A98" s="1">
        <v>2018</v>
      </c>
      <c r="B98" s="1">
        <v>2</v>
      </c>
      <c r="C98" s="1" t="s">
        <v>21</v>
      </c>
      <c r="D98" s="1" t="s">
        <v>9</v>
      </c>
      <c r="E98" s="1">
        <v>62.225604735804701</v>
      </c>
      <c r="F98" s="1">
        <v>603.95010660144703</v>
      </c>
      <c r="G98" s="2">
        <v>11571528.453198001</v>
      </c>
      <c r="H98" s="1">
        <v>1112485.0648871399</v>
      </c>
    </row>
    <row r="99" spans="1:8" x14ac:dyDescent="0.2">
      <c r="A99" s="1">
        <v>2019</v>
      </c>
      <c r="B99" s="1">
        <v>2</v>
      </c>
      <c r="C99" s="1" t="s">
        <v>21</v>
      </c>
      <c r="D99" s="1" t="s">
        <v>9</v>
      </c>
      <c r="E99" s="1">
        <v>53.032862998721797</v>
      </c>
      <c r="F99" s="1">
        <v>650.90677561993596</v>
      </c>
      <c r="G99" s="2">
        <v>12036764.3707461</v>
      </c>
      <c r="H99" s="1">
        <v>1148841.1600139199</v>
      </c>
    </row>
    <row r="100" spans="1:8" x14ac:dyDescent="0.2">
      <c r="A100" s="1">
        <v>2020</v>
      </c>
      <c r="B100" s="1">
        <v>2</v>
      </c>
      <c r="C100" s="1" t="s">
        <v>21</v>
      </c>
      <c r="D100" s="1" t="s">
        <v>9</v>
      </c>
      <c r="E100" s="1">
        <v>64.186796059362905</v>
      </c>
      <c r="F100" s="1">
        <v>706.62932511467602</v>
      </c>
      <c r="G100" s="2">
        <v>12871747.428305</v>
      </c>
      <c r="H100" s="1">
        <v>1219750.89079705</v>
      </c>
    </row>
    <row r="101" spans="1:8" x14ac:dyDescent="0.2">
      <c r="A101" s="1">
        <v>2010</v>
      </c>
      <c r="B101" s="1">
        <v>2</v>
      </c>
      <c r="C101" s="1" t="s">
        <v>21</v>
      </c>
      <c r="D101" s="1" t="s">
        <v>33</v>
      </c>
      <c r="E101" s="1">
        <v>11.8773526544562</v>
      </c>
      <c r="F101" s="1">
        <v>11.8773526544562</v>
      </c>
      <c r="G101" s="2">
        <v>272351.81175060302</v>
      </c>
      <c r="H101" s="1">
        <v>13590.8780157894</v>
      </c>
    </row>
    <row r="102" spans="1:8" x14ac:dyDescent="0.2">
      <c r="A102" s="1">
        <v>2011</v>
      </c>
      <c r="B102" s="1">
        <v>2</v>
      </c>
      <c r="C102" s="1" t="s">
        <v>21</v>
      </c>
      <c r="D102" s="1" t="s">
        <v>33</v>
      </c>
      <c r="E102" s="1">
        <v>462.09692101786402</v>
      </c>
      <c r="F102" s="1">
        <v>473.85550014577501</v>
      </c>
      <c r="G102" s="2">
        <v>10852474.0350048</v>
      </c>
      <c r="H102" s="1">
        <v>540331.13630737504</v>
      </c>
    </row>
    <row r="103" spans="1:8" x14ac:dyDescent="0.2">
      <c r="A103" s="1">
        <v>2012</v>
      </c>
      <c r="B103" s="1">
        <v>2</v>
      </c>
      <c r="C103" s="1" t="s">
        <v>21</v>
      </c>
      <c r="D103" s="1" t="s">
        <v>33</v>
      </c>
      <c r="E103" s="1">
        <v>405.23992986496597</v>
      </c>
      <c r="F103" s="1">
        <v>874.35687500928395</v>
      </c>
      <c r="G103" s="2">
        <v>19515626.309897199</v>
      </c>
      <c r="H103" s="1">
        <v>972279.66984943498</v>
      </c>
    </row>
    <row r="104" spans="1:8" x14ac:dyDescent="0.2">
      <c r="A104" s="1">
        <v>2013</v>
      </c>
      <c r="B104" s="1">
        <v>2</v>
      </c>
      <c r="C104" s="1" t="s">
        <v>21</v>
      </c>
      <c r="D104" s="1" t="s">
        <v>33</v>
      </c>
      <c r="E104" s="1">
        <v>115.386395071308</v>
      </c>
      <c r="F104" s="1">
        <v>980.99970133049999</v>
      </c>
      <c r="G104" s="2">
        <v>21231108.414786398</v>
      </c>
      <c r="H104" s="1">
        <v>1054120.58836345</v>
      </c>
    </row>
    <row r="105" spans="1:8" x14ac:dyDescent="0.2">
      <c r="A105" s="1">
        <v>2014</v>
      </c>
      <c r="B105" s="1">
        <v>2</v>
      </c>
      <c r="C105" s="1" t="s">
        <v>21</v>
      </c>
      <c r="D105" s="1" t="s">
        <v>33</v>
      </c>
      <c r="E105" s="1">
        <v>350.52492215892102</v>
      </c>
      <c r="F105" s="1">
        <v>1321.71462647611</v>
      </c>
      <c r="G105" s="2">
        <v>28449354.4954294</v>
      </c>
      <c r="H105" s="1">
        <v>1398398.68793142</v>
      </c>
    </row>
    <row r="106" spans="1:8" x14ac:dyDescent="0.2">
      <c r="A106" s="1">
        <v>2015</v>
      </c>
      <c r="B106" s="1">
        <v>2</v>
      </c>
      <c r="C106" s="1" t="s">
        <v>21</v>
      </c>
      <c r="D106" s="1" t="s">
        <v>33</v>
      </c>
      <c r="E106" s="1">
        <v>450.91306631231998</v>
      </c>
      <c r="F106" s="1">
        <v>1759.4105465236701</v>
      </c>
      <c r="G106" s="2">
        <v>36942882.376451798</v>
      </c>
      <c r="H106" s="1">
        <v>1798957.02798197</v>
      </c>
    </row>
    <row r="107" spans="1:8" x14ac:dyDescent="0.2">
      <c r="A107" s="1">
        <v>2016</v>
      </c>
      <c r="B107" s="1">
        <v>2</v>
      </c>
      <c r="C107" s="1" t="s">
        <v>21</v>
      </c>
      <c r="D107" s="1" t="s">
        <v>33</v>
      </c>
      <c r="E107" s="1">
        <v>309.09984622704201</v>
      </c>
      <c r="F107" s="1">
        <v>2050.9162872854799</v>
      </c>
      <c r="G107" s="2">
        <v>41649927.523600101</v>
      </c>
      <c r="H107" s="1">
        <v>2008788.7669748301</v>
      </c>
    </row>
    <row r="108" spans="1:8" x14ac:dyDescent="0.2">
      <c r="A108" s="1">
        <v>2017</v>
      </c>
      <c r="B108" s="1">
        <v>2</v>
      </c>
      <c r="C108" s="1" t="s">
        <v>21</v>
      </c>
      <c r="D108" s="1" t="s">
        <v>33</v>
      </c>
      <c r="E108" s="1">
        <v>224.18008115772901</v>
      </c>
      <c r="F108" s="1">
        <v>2254.5872055703499</v>
      </c>
      <c r="G108" s="2">
        <v>44742037.2046749</v>
      </c>
      <c r="H108" s="1">
        <v>2139058.2086550202</v>
      </c>
    </row>
    <row r="109" spans="1:8" x14ac:dyDescent="0.2">
      <c r="A109" s="1">
        <v>2018</v>
      </c>
      <c r="B109" s="1">
        <v>2</v>
      </c>
      <c r="C109" s="1" t="s">
        <v>21</v>
      </c>
      <c r="D109" s="1" t="s">
        <v>33</v>
      </c>
      <c r="E109" s="1">
        <v>276.24246754206899</v>
      </c>
      <c r="F109" s="1">
        <v>2508.2838010567202</v>
      </c>
      <c r="G109" s="2">
        <v>48399691.4028285</v>
      </c>
      <c r="H109" s="1">
        <v>2274258.5564981401</v>
      </c>
    </row>
    <row r="110" spans="1:8" x14ac:dyDescent="0.2">
      <c r="A110" s="1">
        <v>2019</v>
      </c>
      <c r="B110" s="1">
        <v>2</v>
      </c>
      <c r="C110" s="1" t="s">
        <v>21</v>
      </c>
      <c r="D110" s="1" t="s">
        <v>33</v>
      </c>
      <c r="E110" s="1">
        <v>235.43248811012899</v>
      </c>
      <c r="F110" s="1">
        <v>2718.4142558733602</v>
      </c>
      <c r="G110" s="2">
        <v>50731267.378203198</v>
      </c>
      <c r="H110" s="1">
        <v>2354008.8818179299</v>
      </c>
    </row>
    <row r="111" spans="1:8" x14ac:dyDescent="0.2">
      <c r="A111" s="1">
        <v>2020</v>
      </c>
      <c r="B111" s="1">
        <v>2</v>
      </c>
      <c r="C111" s="1" t="s">
        <v>21</v>
      </c>
      <c r="D111" s="1" t="s">
        <v>33</v>
      </c>
      <c r="E111" s="1">
        <v>284.94892108325598</v>
      </c>
      <c r="F111" s="1">
        <v>2967.4384653298498</v>
      </c>
      <c r="G111" s="2">
        <v>54545368.864391699</v>
      </c>
      <c r="H111" s="1">
        <v>2499972.3970472799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1"/>
  <sheetViews>
    <sheetView workbookViewId="0">
      <selection activeCell="G33" sqref="G33"/>
    </sheetView>
  </sheetViews>
  <sheetFormatPr defaultRowHeight="12.75" x14ac:dyDescent="0.2"/>
  <cols>
    <col min="7" max="7" width="12" bestFit="1" customWidth="1"/>
  </cols>
  <sheetData>
    <row r="1" spans="1:8" x14ac:dyDescent="0.2">
      <c r="A1" t="str">
        <f>stock!A1</f>
        <v>Year</v>
      </c>
      <c r="B1" t="str">
        <f>stock!B1</f>
        <v>Region</v>
      </c>
      <c r="C1" t="str">
        <f>stock!C1</f>
        <v>Vocation</v>
      </c>
      <c r="D1" t="str">
        <f>stock!D1</f>
        <v>Vehicle</v>
      </c>
      <c r="E1" t="str">
        <f>stock!E1</f>
        <v>Sales [veh]</v>
      </c>
      <c r="F1" t="str">
        <f>stock!F1</f>
        <v>Stock [veh]</v>
      </c>
      <c r="G1" t="str">
        <f>stock!G1</f>
        <v xml:space="preserve"> Travel [mi]</v>
      </c>
      <c r="H1" t="str">
        <f>stock!H1</f>
        <v xml:space="preserve"> Energy [mi]</v>
      </c>
    </row>
    <row r="2" spans="1:8" x14ac:dyDescent="0.2">
      <c r="A2">
        <f>stock!A2</f>
        <v>2010</v>
      </c>
      <c r="B2">
        <f>stock!B2</f>
        <v>1</v>
      </c>
      <c r="C2" t="str">
        <f>stock!C2</f>
        <v>agricultural</v>
      </c>
      <c r="D2" t="str">
        <f>stock!D2</f>
        <v>VCC 22601 (DSL T6 Ag)</v>
      </c>
      <c r="E2" s="1">
        <f>stock!E2 - SUMIF(sales!$A$2:$A$1035, $A2&amp;$B2&amp;$C2&amp;$D2, sales!$G$2:$G$1035)</f>
        <v>0</v>
      </c>
      <c r="F2" s="1">
        <f>stock!F2 - SUMIF(sales!$A$2:$A$1035, $A2&amp;$B2&amp;$C2&amp;$D2, sales!$H$2:$H$1035)</f>
        <v>0</v>
      </c>
      <c r="G2" s="1">
        <f>stock!G2 - SUMIF(sales!$A$2:$A$1035, $A2&amp;$B2&amp;$C2&amp;$D2, sales!$I$2:$I$1035)</f>
        <v>0</v>
      </c>
      <c r="H2" s="1">
        <f>stock!H2 - SUMIF(sales!$A$2:$A$1035, $A2&amp;$B2&amp;$C2&amp;$D2, sales!$J$2:$J$1035)</f>
        <v>0</v>
      </c>
    </row>
    <row r="3" spans="1:8" x14ac:dyDescent="0.2">
      <c r="A3">
        <f>stock!A3</f>
        <v>2011</v>
      </c>
      <c r="B3">
        <f>stock!B3</f>
        <v>1</v>
      </c>
      <c r="C3" t="str">
        <f>stock!C3</f>
        <v>agricultural</v>
      </c>
      <c r="D3" t="str">
        <f>stock!D3</f>
        <v>VCC 22601 (DSL T6 Ag)</v>
      </c>
      <c r="E3" s="1">
        <f>stock!E3 - SUMIF(sales!$A$2:$A$1035, $A3&amp;$B3&amp;$C3&amp;$D3, sales!$G$2:$G$1035)</f>
        <v>0</v>
      </c>
      <c r="F3" s="1">
        <f>stock!F3 - SUMIF(sales!$A$2:$A$1035, $A3&amp;$B3&amp;$C3&amp;$D3, sales!$H$2:$H$1035)</f>
        <v>0</v>
      </c>
      <c r="G3" s="1">
        <f>stock!G3 - SUMIF(sales!$A$2:$A$1035, $A3&amp;$B3&amp;$C3&amp;$D3, sales!$I$2:$I$1035)</f>
        <v>0</v>
      </c>
      <c r="H3" s="1">
        <f>stock!H3 - SUMIF(sales!$A$2:$A$1035, $A3&amp;$B3&amp;$C3&amp;$D3, sales!$J$2:$J$1035)</f>
        <v>0</v>
      </c>
    </row>
    <row r="4" spans="1:8" x14ac:dyDescent="0.2">
      <c r="A4">
        <f>stock!A4</f>
        <v>2012</v>
      </c>
      <c r="B4">
        <f>stock!B4</f>
        <v>1</v>
      </c>
      <c r="C4" t="str">
        <f>stock!C4</f>
        <v>agricultural</v>
      </c>
      <c r="D4" t="str">
        <f>stock!D4</f>
        <v>VCC 22601 (DSL T6 Ag)</v>
      </c>
      <c r="E4" s="1">
        <f>stock!E4 - SUMIF(sales!$A$2:$A$1035, $A4&amp;$B4&amp;$C4&amp;$D4, sales!$G$2:$G$1035)</f>
        <v>0</v>
      </c>
      <c r="F4" s="1">
        <f>stock!F4 - SUMIF(sales!$A$2:$A$1035, $A4&amp;$B4&amp;$C4&amp;$D4, sales!$H$2:$H$1035)</f>
        <v>0</v>
      </c>
      <c r="G4" s="1">
        <f>stock!G4 - SUMIF(sales!$A$2:$A$1035, $A4&amp;$B4&amp;$C4&amp;$D4, sales!$I$2:$I$1035)</f>
        <v>0</v>
      </c>
      <c r="H4" s="1">
        <f>stock!H4 - SUMIF(sales!$A$2:$A$1035, $A4&amp;$B4&amp;$C4&amp;$D4, sales!$J$2:$J$1035)</f>
        <v>0</v>
      </c>
    </row>
    <row r="5" spans="1:8" x14ac:dyDescent="0.2">
      <c r="A5">
        <f>stock!A5</f>
        <v>2013</v>
      </c>
      <c r="B5">
        <f>stock!B5</f>
        <v>1</v>
      </c>
      <c r="C5" t="str">
        <f>stock!C5</f>
        <v>agricultural</v>
      </c>
      <c r="D5" t="str">
        <f>stock!D5</f>
        <v>VCC 22601 (DSL T6 Ag)</v>
      </c>
      <c r="E5" s="1">
        <f>stock!E5 - SUMIF(sales!$A$2:$A$1035, $A5&amp;$B5&amp;$C5&amp;$D5, sales!$G$2:$G$1035)</f>
        <v>0</v>
      </c>
      <c r="F5" s="1">
        <f>stock!F5 - SUMIF(sales!$A$2:$A$1035, $A5&amp;$B5&amp;$C5&amp;$D5, sales!$H$2:$H$1035)</f>
        <v>0</v>
      </c>
      <c r="G5" s="1">
        <f>stock!G5 - SUMIF(sales!$A$2:$A$1035, $A5&amp;$B5&amp;$C5&amp;$D5, sales!$I$2:$I$1035)</f>
        <v>-7.6397554948925972E-11</v>
      </c>
      <c r="H5" s="1">
        <f>stock!H5 - SUMIF(sales!$A$2:$A$1035, $A5&amp;$B5&amp;$C5&amp;$D5, sales!$J$2:$J$1035)</f>
        <v>0</v>
      </c>
    </row>
    <row r="6" spans="1:8" x14ac:dyDescent="0.2">
      <c r="A6">
        <f>stock!A6</f>
        <v>2014</v>
      </c>
      <c r="B6">
        <f>stock!B6</f>
        <v>1</v>
      </c>
      <c r="C6" t="str">
        <f>stock!C6</f>
        <v>agricultural</v>
      </c>
      <c r="D6" t="str">
        <f>stock!D6</f>
        <v>VCC 22601 (DSL T6 Ag)</v>
      </c>
      <c r="E6" s="1">
        <f>stock!E6 - SUMIF(sales!$A$2:$A$1035, $A6&amp;$B6&amp;$C6&amp;$D6, sales!$G$2:$G$1035)</f>
        <v>0</v>
      </c>
      <c r="F6" s="1">
        <f>stock!F6 - SUMIF(sales!$A$2:$A$1035, $A6&amp;$B6&amp;$C6&amp;$D6, sales!$H$2:$H$1035)</f>
        <v>0</v>
      </c>
      <c r="G6" s="1">
        <f>stock!G6 - SUMIF(sales!$A$2:$A$1035, $A6&amp;$B6&amp;$C6&amp;$D6, sales!$I$2:$I$1035)</f>
        <v>3.637978807091713E-11</v>
      </c>
      <c r="H6" s="1">
        <f>stock!H6 - SUMIF(sales!$A$2:$A$1035, $A6&amp;$B6&amp;$C6&amp;$D6, sales!$J$2:$J$1035)</f>
        <v>8.1854523159563541E-12</v>
      </c>
    </row>
    <row r="7" spans="1:8" x14ac:dyDescent="0.2">
      <c r="A7">
        <f>stock!A7</f>
        <v>2015</v>
      </c>
      <c r="B7">
        <f>stock!B7</f>
        <v>1</v>
      </c>
      <c r="C7" t="str">
        <f>stock!C7</f>
        <v>agricultural</v>
      </c>
      <c r="D7" t="str">
        <f>stock!D7</f>
        <v>VCC 22601 (DSL T6 Ag)</v>
      </c>
      <c r="E7" s="1">
        <f>stock!E7 - SUMIF(sales!$A$2:$A$1035, $A7&amp;$B7&amp;$C7&amp;$D7, sales!$G$2:$G$1035)</f>
        <v>0</v>
      </c>
      <c r="F7" s="1">
        <f>stock!F7 - SUMIF(sales!$A$2:$A$1035, $A7&amp;$B7&amp;$C7&amp;$D7, sales!$H$2:$H$1035)</f>
        <v>0</v>
      </c>
      <c r="G7" s="1">
        <f>stock!G7 - SUMIF(sales!$A$2:$A$1035, $A7&amp;$B7&amp;$C7&amp;$D7, sales!$I$2:$I$1035)</f>
        <v>0</v>
      </c>
      <c r="H7" s="1">
        <f>stock!H7 - SUMIF(sales!$A$2:$A$1035, $A7&amp;$B7&amp;$C7&amp;$D7, sales!$J$2:$J$1035)</f>
        <v>0</v>
      </c>
    </row>
    <row r="8" spans="1:8" x14ac:dyDescent="0.2">
      <c r="A8">
        <f>stock!A8</f>
        <v>2016</v>
      </c>
      <c r="B8">
        <f>stock!B8</f>
        <v>1</v>
      </c>
      <c r="C8" t="str">
        <f>stock!C8</f>
        <v>agricultural</v>
      </c>
      <c r="D8" t="str">
        <f>stock!D8</f>
        <v>VCC 22601 (DSL T6 Ag)</v>
      </c>
      <c r="E8" s="1">
        <f>stock!E8 - SUMIF(sales!$A$2:$A$1035, $A8&amp;$B8&amp;$C8&amp;$D8, sales!$G$2:$G$1035)</f>
        <v>0</v>
      </c>
      <c r="F8" s="1">
        <f>stock!F8 - SUMIF(sales!$A$2:$A$1035, $A8&amp;$B8&amp;$C8&amp;$D8, sales!$H$2:$H$1035)</f>
        <v>0</v>
      </c>
      <c r="G8" s="1">
        <f>stock!G8 - SUMIF(sales!$A$2:$A$1035, $A8&amp;$B8&amp;$C8&amp;$D8, sales!$I$2:$I$1035)</f>
        <v>-4.3655745685100555E-11</v>
      </c>
      <c r="H8" s="1">
        <f>stock!H8 - SUMIF(sales!$A$2:$A$1035, $A8&amp;$B8&amp;$C8&amp;$D8, sales!$J$2:$J$1035)</f>
        <v>-4.0927261579781771E-12</v>
      </c>
    </row>
    <row r="9" spans="1:8" x14ac:dyDescent="0.2">
      <c r="A9">
        <f>stock!A9</f>
        <v>2017</v>
      </c>
      <c r="B9">
        <f>stock!B9</f>
        <v>1</v>
      </c>
      <c r="C9" t="str">
        <f>stock!C9</f>
        <v>agricultural</v>
      </c>
      <c r="D9" t="str">
        <f>stock!D9</f>
        <v>VCC 22601 (DSL T6 Ag)</v>
      </c>
      <c r="E9" s="1">
        <f>stock!E9 - SUMIF(sales!$A$2:$A$1035, $A9&amp;$B9&amp;$C9&amp;$D9, sales!$G$2:$G$1035)</f>
        <v>0</v>
      </c>
      <c r="F9" s="1">
        <f>stock!F9 - SUMIF(sales!$A$2:$A$1035, $A9&amp;$B9&amp;$C9&amp;$D9, sales!$H$2:$H$1035)</f>
        <v>0</v>
      </c>
      <c r="G9" s="1">
        <f>stock!G9 - SUMIF(sales!$A$2:$A$1035, $A9&amp;$B9&amp;$C9&amp;$D9, sales!$I$2:$I$1035)</f>
        <v>-3.2741809263825417E-11</v>
      </c>
      <c r="H9" s="1">
        <f>stock!H9 - SUMIF(sales!$A$2:$A$1035, $A9&amp;$B9&amp;$C9&amp;$D9, sales!$J$2:$J$1035)</f>
        <v>0</v>
      </c>
    </row>
    <row r="10" spans="1:8" x14ac:dyDescent="0.2">
      <c r="A10">
        <f>stock!A10</f>
        <v>2018</v>
      </c>
      <c r="B10">
        <f>stock!B10</f>
        <v>1</v>
      </c>
      <c r="C10" t="str">
        <f>stock!C10</f>
        <v>agricultural</v>
      </c>
      <c r="D10" t="str">
        <f>stock!D10</f>
        <v>VCC 22601 (DSL T6 Ag)</v>
      </c>
      <c r="E10" s="1">
        <f>stock!E10 - SUMIF(sales!$A$2:$A$1035, $A10&amp;$B10&amp;$C10&amp;$D10, sales!$G$2:$G$1035)</f>
        <v>0</v>
      </c>
      <c r="F10" s="1">
        <f>stock!F10 - SUMIF(sales!$A$2:$A$1035, $A10&amp;$B10&amp;$C10&amp;$D10, sales!$H$2:$H$1035)</f>
        <v>0</v>
      </c>
      <c r="G10" s="1">
        <f>stock!G10 - SUMIF(sales!$A$2:$A$1035, $A10&amp;$B10&amp;$C10&amp;$D10, sales!$I$2:$I$1035)</f>
        <v>0</v>
      </c>
      <c r="H10" s="1">
        <f>stock!H10 - SUMIF(sales!$A$2:$A$1035, $A10&amp;$B10&amp;$C10&amp;$D10, sales!$J$2:$J$1035)</f>
        <v>4.0927261579781771E-12</v>
      </c>
    </row>
    <row r="11" spans="1:8" x14ac:dyDescent="0.2">
      <c r="A11">
        <f>stock!A11</f>
        <v>2019</v>
      </c>
      <c r="B11">
        <f>stock!B11</f>
        <v>1</v>
      </c>
      <c r="C11" t="str">
        <f>stock!C11</f>
        <v>agricultural</v>
      </c>
      <c r="D11" t="str">
        <f>stock!D11</f>
        <v>VCC 22601 (DSL T6 Ag)</v>
      </c>
      <c r="E11" s="1">
        <f>stock!E11 - SUMIF(sales!$A$2:$A$1035, $A11&amp;$B11&amp;$C11&amp;$D11, sales!$G$2:$G$1035)</f>
        <v>0</v>
      </c>
      <c r="F11" s="1">
        <f>stock!F11 - SUMIF(sales!$A$2:$A$1035, $A11&amp;$B11&amp;$C11&amp;$D11, sales!$H$2:$H$1035)</f>
        <v>-4.8849813083506888E-15</v>
      </c>
      <c r="G11" s="1">
        <f>stock!G11 - SUMIF(sales!$A$2:$A$1035, $A11&amp;$B11&amp;$C11&amp;$D11, sales!$I$2:$I$1035)</f>
        <v>0</v>
      </c>
      <c r="H11" s="1">
        <f>stock!H11 - SUMIF(sales!$A$2:$A$1035, $A11&amp;$B11&amp;$C11&amp;$D11, sales!$J$2:$J$1035)</f>
        <v>-5.6843418860808015E-12</v>
      </c>
    </row>
    <row r="12" spans="1:8" x14ac:dyDescent="0.2">
      <c r="A12">
        <f>stock!A12</f>
        <v>2020</v>
      </c>
      <c r="B12">
        <f>stock!B12</f>
        <v>1</v>
      </c>
      <c r="C12" t="str">
        <f>stock!C12</f>
        <v>agricultural</v>
      </c>
      <c r="D12" t="str">
        <f>stock!D12</f>
        <v>VCC 22601 (DSL T6 Ag)</v>
      </c>
      <c r="E12" s="1">
        <f>stock!E12 - SUMIF(sales!$A$2:$A$1035, $A12&amp;$B12&amp;$C12&amp;$D12, sales!$G$2:$G$1035)</f>
        <v>0</v>
      </c>
      <c r="F12" s="1">
        <f>stock!F12 - SUMIF(sales!$A$2:$A$1035, $A12&amp;$B12&amp;$C12&amp;$D12, sales!$H$2:$H$1035)</f>
        <v>0</v>
      </c>
      <c r="G12" s="1">
        <f>stock!G12 - SUMIF(sales!$A$2:$A$1035, $A12&amp;$B12&amp;$C12&amp;$D12, sales!$I$2:$I$1035)</f>
        <v>-6.0026650317013264E-11</v>
      </c>
      <c r="H12" s="1">
        <f>stock!H12 - SUMIF(sales!$A$2:$A$1035, $A12&amp;$B12&amp;$C12&amp;$D12, sales!$J$2:$J$1035)</f>
        <v>6.1390892369672656E-12</v>
      </c>
    </row>
    <row r="13" spans="1:8" x14ac:dyDescent="0.2">
      <c r="A13">
        <f>stock!A13</f>
        <v>2010</v>
      </c>
      <c r="B13">
        <f>stock!B13</f>
        <v>1</v>
      </c>
      <c r="C13" t="str">
        <f>stock!C13</f>
        <v>commercial</v>
      </c>
      <c r="D13" t="str">
        <f>stock!D13</f>
        <v>VCC 21400 (GAS LHD1)</v>
      </c>
      <c r="E13" s="1">
        <f>stock!E13 - SUMIF(sales!$A$2:$A$1035, $A13&amp;$B13&amp;$C13&amp;$D13, sales!$G$2:$G$1035)</f>
        <v>0</v>
      </c>
      <c r="F13" s="1">
        <f>stock!F13 - SUMIF(sales!$A$2:$A$1035, $A13&amp;$B13&amp;$C13&amp;$D13, sales!$H$2:$H$1035)</f>
        <v>0</v>
      </c>
      <c r="G13" s="1">
        <f>stock!G13 - SUMIF(sales!$A$2:$A$1035, $A13&amp;$B13&amp;$C13&amp;$D13, sales!$I$2:$I$1035)</f>
        <v>0</v>
      </c>
      <c r="H13" s="1">
        <f>stock!H13 - SUMIF(sales!$A$2:$A$1035, $A13&amp;$B13&amp;$C13&amp;$D13, sales!$J$2:$J$1035)</f>
        <v>0</v>
      </c>
    </row>
    <row r="14" spans="1:8" x14ac:dyDescent="0.2">
      <c r="A14">
        <f>stock!A14</f>
        <v>2011</v>
      </c>
      <c r="B14">
        <f>stock!B14</f>
        <v>1</v>
      </c>
      <c r="C14" t="str">
        <f>stock!C14</f>
        <v>commercial</v>
      </c>
      <c r="D14" t="str">
        <f>stock!D14</f>
        <v>VCC 21400 (GAS LHD1)</v>
      </c>
      <c r="E14" s="1">
        <f>stock!E14 - SUMIF(sales!$A$2:$A$1035, $A14&amp;$B14&amp;$C14&amp;$D14, sales!$G$2:$G$1035)</f>
        <v>0</v>
      </c>
      <c r="F14" s="1">
        <f>stock!F14 - SUMIF(sales!$A$2:$A$1035, $A14&amp;$B14&amp;$C14&amp;$D14, sales!$H$2:$H$1035)</f>
        <v>0</v>
      </c>
      <c r="G14" s="1">
        <f>stock!G14 - SUMIF(sales!$A$2:$A$1035, $A14&amp;$B14&amp;$C14&amp;$D14, sales!$I$2:$I$1035)</f>
        <v>0</v>
      </c>
      <c r="H14" s="1">
        <f>stock!H14 - SUMIF(sales!$A$2:$A$1035, $A14&amp;$B14&amp;$C14&amp;$D14, sales!$J$2:$J$1035)</f>
        <v>0</v>
      </c>
    </row>
    <row r="15" spans="1:8" x14ac:dyDescent="0.2">
      <c r="A15">
        <f>stock!A15</f>
        <v>2012</v>
      </c>
      <c r="B15">
        <f>stock!B15</f>
        <v>1</v>
      </c>
      <c r="C15" t="str">
        <f>stock!C15</f>
        <v>commercial</v>
      </c>
      <c r="D15" t="str">
        <f>stock!D15</f>
        <v>VCC 21400 (GAS LHD1)</v>
      </c>
      <c r="E15" s="1">
        <f>stock!E15 - SUMIF(sales!$A$2:$A$1035, $A15&amp;$B15&amp;$C15&amp;$D15, sales!$G$2:$G$1035)</f>
        <v>0</v>
      </c>
      <c r="F15" s="1">
        <f>stock!F15 - SUMIF(sales!$A$2:$A$1035, $A15&amp;$B15&amp;$C15&amp;$D15, sales!$H$2:$H$1035)</f>
        <v>0</v>
      </c>
      <c r="G15" s="1">
        <f>stock!G15 - SUMIF(sales!$A$2:$A$1035, $A15&amp;$B15&amp;$C15&amp;$D15, sales!$I$2:$I$1035)</f>
        <v>0</v>
      </c>
      <c r="H15" s="1">
        <f>stock!H15 - SUMIF(sales!$A$2:$A$1035, $A15&amp;$B15&amp;$C15&amp;$D15, sales!$J$2:$J$1035)</f>
        <v>0</v>
      </c>
    </row>
    <row r="16" spans="1:8" x14ac:dyDescent="0.2">
      <c r="A16">
        <f>stock!A16</f>
        <v>2013</v>
      </c>
      <c r="B16">
        <f>stock!B16</f>
        <v>1</v>
      </c>
      <c r="C16" t="str">
        <f>stock!C16</f>
        <v>commercial</v>
      </c>
      <c r="D16" t="str">
        <f>stock!D16</f>
        <v>VCC 21400 (GAS LHD1)</v>
      </c>
      <c r="E16" s="1">
        <f>stock!E16 - SUMIF(sales!$A$2:$A$1035, $A16&amp;$B16&amp;$C16&amp;$D16, sales!$G$2:$G$1035)</f>
        <v>0</v>
      </c>
      <c r="F16" s="1">
        <f>stock!F16 - SUMIF(sales!$A$2:$A$1035, $A16&amp;$B16&amp;$C16&amp;$D16, sales!$H$2:$H$1035)</f>
        <v>0</v>
      </c>
      <c r="G16" s="1">
        <f>stock!G16 - SUMIF(sales!$A$2:$A$1035, $A16&amp;$B16&amp;$C16&amp;$D16, sales!$I$2:$I$1035)</f>
        <v>-1.862645149230957E-8</v>
      </c>
      <c r="H16" s="1">
        <f>stock!H16 - SUMIF(sales!$A$2:$A$1035, $A16&amp;$B16&amp;$C16&amp;$D16, sales!$J$2:$J$1035)</f>
        <v>0</v>
      </c>
    </row>
    <row r="17" spans="1:8" x14ac:dyDescent="0.2">
      <c r="A17">
        <f>stock!A17</f>
        <v>2014</v>
      </c>
      <c r="B17">
        <f>stock!B17</f>
        <v>1</v>
      </c>
      <c r="C17" t="str">
        <f>stock!C17</f>
        <v>commercial</v>
      </c>
      <c r="D17" t="str">
        <f>stock!D17</f>
        <v>VCC 21400 (GAS LHD1)</v>
      </c>
      <c r="E17" s="1">
        <f>stock!E17 - SUMIF(sales!$A$2:$A$1035, $A17&amp;$B17&amp;$C17&amp;$D17, sales!$G$2:$G$1035)</f>
        <v>0</v>
      </c>
      <c r="F17" s="1">
        <f>stock!F17 - SUMIF(sales!$A$2:$A$1035, $A17&amp;$B17&amp;$C17&amp;$D17, sales!$H$2:$H$1035)</f>
        <v>0</v>
      </c>
      <c r="G17" s="1">
        <f>stock!G17 - SUMIF(sales!$A$2:$A$1035, $A17&amp;$B17&amp;$C17&amp;$D17, sales!$I$2:$I$1035)</f>
        <v>-1.862645149230957E-8</v>
      </c>
      <c r="H17" s="1">
        <f>stock!H17 - SUMIF(sales!$A$2:$A$1035, $A17&amp;$B17&amp;$C17&amp;$D17, sales!$J$2:$J$1035)</f>
        <v>-6.9849193096160889E-9</v>
      </c>
    </row>
    <row r="18" spans="1:8" x14ac:dyDescent="0.2">
      <c r="A18">
        <f>stock!A18</f>
        <v>2015</v>
      </c>
      <c r="B18">
        <f>stock!B18</f>
        <v>1</v>
      </c>
      <c r="C18" t="str">
        <f>stock!C18</f>
        <v>commercial</v>
      </c>
      <c r="D18" t="str">
        <f>stock!D18</f>
        <v>VCC 21400 (GAS LHD1)</v>
      </c>
      <c r="E18" s="1">
        <f>stock!E18 - SUMIF(sales!$A$2:$A$1035, $A18&amp;$B18&amp;$C18&amp;$D18, sales!$G$2:$G$1035)</f>
        <v>0</v>
      </c>
      <c r="F18" s="1">
        <f>stock!F18 - SUMIF(sales!$A$2:$A$1035, $A18&amp;$B18&amp;$C18&amp;$D18, sales!$H$2:$H$1035)</f>
        <v>1.4779288903810084E-12</v>
      </c>
      <c r="G18" s="1">
        <f>stock!G18 - SUMIF(sales!$A$2:$A$1035, $A18&amp;$B18&amp;$C18&amp;$D18, sales!$I$2:$I$1035)</f>
        <v>-1.862645149230957E-8</v>
      </c>
      <c r="H18" s="1">
        <f>stock!H18 - SUMIF(sales!$A$2:$A$1035, $A18&amp;$B18&amp;$C18&amp;$D18, sales!$J$2:$J$1035)</f>
        <v>-3.7252902984619141E-9</v>
      </c>
    </row>
    <row r="19" spans="1:8" x14ac:dyDescent="0.2">
      <c r="A19">
        <f>stock!A19</f>
        <v>2016</v>
      </c>
      <c r="B19">
        <f>stock!B19</f>
        <v>1</v>
      </c>
      <c r="C19" t="str">
        <f>stock!C19</f>
        <v>commercial</v>
      </c>
      <c r="D19" t="str">
        <f>stock!D19</f>
        <v>VCC 21400 (GAS LHD1)</v>
      </c>
      <c r="E19" s="1">
        <f>stock!E19 - SUMIF(sales!$A$2:$A$1035, $A19&amp;$B19&amp;$C19&amp;$D19, sales!$G$2:$G$1035)</f>
        <v>0</v>
      </c>
      <c r="F19" s="1">
        <f>stock!F19 - SUMIF(sales!$A$2:$A$1035, $A19&amp;$B19&amp;$C19&amp;$D19, sales!$H$2:$H$1035)</f>
        <v>2.7284841053187847E-12</v>
      </c>
      <c r="G19" s="1">
        <f>stock!G19 - SUMIF(sales!$A$2:$A$1035, $A19&amp;$B19&amp;$C19&amp;$D19, sales!$I$2:$I$1035)</f>
        <v>0</v>
      </c>
      <c r="H19" s="1">
        <f>stock!H19 - SUMIF(sales!$A$2:$A$1035, $A19&amp;$B19&amp;$C19&amp;$D19, sales!$J$2:$J$1035)</f>
        <v>-2.3283064365386963E-9</v>
      </c>
    </row>
    <row r="20" spans="1:8" x14ac:dyDescent="0.2">
      <c r="A20">
        <f>stock!A20</f>
        <v>2017</v>
      </c>
      <c r="B20">
        <f>stock!B20</f>
        <v>1</v>
      </c>
      <c r="C20" t="str">
        <f>stock!C20</f>
        <v>commercial</v>
      </c>
      <c r="D20" t="str">
        <f>stock!D20</f>
        <v>VCC 21400 (GAS LHD1)</v>
      </c>
      <c r="E20" s="1">
        <f>stock!E20 - SUMIF(sales!$A$2:$A$1035, $A20&amp;$B20&amp;$C20&amp;$D20, sales!$G$2:$G$1035)</f>
        <v>0</v>
      </c>
      <c r="F20" s="1">
        <f>stock!F20 - SUMIF(sales!$A$2:$A$1035, $A20&amp;$B20&amp;$C20&amp;$D20, sales!$H$2:$H$1035)</f>
        <v>-4.0927261579781771E-12</v>
      </c>
      <c r="G20" s="1">
        <f>stock!G20 - SUMIF(sales!$A$2:$A$1035, $A20&amp;$B20&amp;$C20&amp;$D20, sales!$I$2:$I$1035)</f>
        <v>0</v>
      </c>
      <c r="H20" s="1">
        <f>stock!H20 - SUMIF(sales!$A$2:$A$1035, $A20&amp;$B20&amp;$C20&amp;$D20, sales!$J$2:$J$1035)</f>
        <v>0</v>
      </c>
    </row>
    <row r="21" spans="1:8" x14ac:dyDescent="0.2">
      <c r="A21">
        <f>stock!A21</f>
        <v>2018</v>
      </c>
      <c r="B21">
        <f>stock!B21</f>
        <v>1</v>
      </c>
      <c r="C21" t="str">
        <f>stock!C21</f>
        <v>commercial</v>
      </c>
      <c r="D21" t="str">
        <f>stock!D21</f>
        <v>VCC 21400 (GAS LHD1)</v>
      </c>
      <c r="E21" s="1">
        <f>stock!E21 - SUMIF(sales!$A$2:$A$1035, $A21&amp;$B21&amp;$C21&amp;$D21, sales!$G$2:$G$1035)</f>
        <v>0</v>
      </c>
      <c r="F21" s="1">
        <f>stock!F21 - SUMIF(sales!$A$2:$A$1035, $A21&amp;$B21&amp;$C21&amp;$D21, sales!$H$2:$H$1035)</f>
        <v>-3.637978807091713E-12</v>
      </c>
      <c r="G21" s="1">
        <f>stock!G21 - SUMIF(sales!$A$2:$A$1035, $A21&amp;$B21&amp;$C21&amp;$D21, sales!$I$2:$I$1035)</f>
        <v>-4.8428773880004883E-8</v>
      </c>
      <c r="H21" s="1">
        <f>stock!H21 - SUMIF(sales!$A$2:$A$1035, $A21&amp;$B21&amp;$C21&amp;$D21, sales!$J$2:$J$1035)</f>
        <v>0</v>
      </c>
    </row>
    <row r="22" spans="1:8" x14ac:dyDescent="0.2">
      <c r="A22">
        <f>stock!A22</f>
        <v>2019</v>
      </c>
      <c r="B22">
        <f>stock!B22</f>
        <v>1</v>
      </c>
      <c r="C22" t="str">
        <f>stock!C22</f>
        <v>commercial</v>
      </c>
      <c r="D22" t="str">
        <f>stock!D22</f>
        <v>VCC 21400 (GAS LHD1)</v>
      </c>
      <c r="E22" s="1">
        <f>stock!E22 - SUMIF(sales!$A$2:$A$1035, $A22&amp;$B22&amp;$C22&amp;$D22, sales!$G$2:$G$1035)</f>
        <v>0</v>
      </c>
      <c r="F22" s="1">
        <f>stock!F22 - SUMIF(sales!$A$2:$A$1035, $A22&amp;$B22&amp;$C22&amp;$D22, sales!$H$2:$H$1035)</f>
        <v>-3.1832314562052488E-12</v>
      </c>
      <c r="G22" s="1">
        <f>stock!G22 - SUMIF(sales!$A$2:$A$1035, $A22&amp;$B22&amp;$C22&amp;$D22, sales!$I$2:$I$1035)</f>
        <v>-5.9604644775390625E-8</v>
      </c>
      <c r="H22" s="1">
        <f>stock!H22 - SUMIF(sales!$A$2:$A$1035, $A22&amp;$B22&amp;$C22&amp;$D22, sales!$J$2:$J$1035)</f>
        <v>-4.1909515857696533E-9</v>
      </c>
    </row>
    <row r="23" spans="1:8" x14ac:dyDescent="0.2">
      <c r="A23">
        <f>stock!A23</f>
        <v>2020</v>
      </c>
      <c r="B23">
        <f>stock!B23</f>
        <v>1</v>
      </c>
      <c r="C23" t="str">
        <f>stock!C23</f>
        <v>commercial</v>
      </c>
      <c r="D23" t="str">
        <f>stock!D23</f>
        <v>VCC 21400 (GAS LHD1)</v>
      </c>
      <c r="E23" s="1">
        <f>stock!E23 - SUMIF(sales!$A$2:$A$1035, $A23&amp;$B23&amp;$C23&amp;$D23, sales!$G$2:$G$1035)</f>
        <v>0</v>
      </c>
      <c r="F23" s="1">
        <f>stock!F23 - SUMIF(sales!$A$2:$A$1035, $A23&amp;$B23&amp;$C23&amp;$D23, sales!$H$2:$H$1035)</f>
        <v>0</v>
      </c>
      <c r="G23" s="1">
        <f>stock!G23 - SUMIF(sales!$A$2:$A$1035, $A23&amp;$B23&amp;$C23&amp;$D23, sales!$I$2:$I$1035)</f>
        <v>0</v>
      </c>
      <c r="H23" s="1">
        <f>stock!H23 - SUMIF(sales!$A$2:$A$1035, $A23&amp;$B23&amp;$C23&amp;$D23, sales!$J$2:$J$1035)</f>
        <v>0</v>
      </c>
    </row>
    <row r="24" spans="1:8" x14ac:dyDescent="0.2">
      <c r="A24">
        <f>stock!A24</f>
        <v>2010</v>
      </c>
      <c r="B24">
        <f>stock!B24</f>
        <v>1</v>
      </c>
      <c r="C24" t="str">
        <f>stock!C24</f>
        <v>commercial</v>
      </c>
      <c r="D24" t="str">
        <f>stock!D24</f>
        <v>VCC 24724 (NG T7 SWCVng)</v>
      </c>
      <c r="E24" s="1">
        <f>stock!E24 - SUMIF(sales!$A$2:$A$1035, $A24&amp;$B24&amp;$C24&amp;$D24, sales!$G$2:$G$1035)</f>
        <v>0</v>
      </c>
      <c r="F24" s="1">
        <f>stock!F24 - SUMIF(sales!$A$2:$A$1035, $A24&amp;$B24&amp;$C24&amp;$D24, sales!$H$2:$H$1035)</f>
        <v>0</v>
      </c>
      <c r="G24" s="1">
        <f>stock!G24 - SUMIF(sales!$A$2:$A$1035, $A24&amp;$B24&amp;$C24&amp;$D24, sales!$I$2:$I$1035)</f>
        <v>0</v>
      </c>
      <c r="H24" s="1">
        <f>stock!H24 - SUMIF(sales!$A$2:$A$1035, $A24&amp;$B24&amp;$C24&amp;$D24, sales!$J$2:$J$1035)</f>
        <v>0</v>
      </c>
    </row>
    <row r="25" spans="1:8" x14ac:dyDescent="0.2">
      <c r="A25">
        <f>stock!A25</f>
        <v>2011</v>
      </c>
      <c r="B25">
        <f>stock!B25</f>
        <v>1</v>
      </c>
      <c r="C25" t="str">
        <f>stock!C25</f>
        <v>commercial</v>
      </c>
      <c r="D25" t="str">
        <f>stock!D25</f>
        <v>VCC 24724 (NG T7 SWCVng)</v>
      </c>
      <c r="E25" s="1">
        <f>stock!E25 - SUMIF(sales!$A$2:$A$1035, $A25&amp;$B25&amp;$C25&amp;$D25, sales!$G$2:$G$1035)</f>
        <v>0</v>
      </c>
      <c r="F25" s="1">
        <f>stock!F25 - SUMIF(sales!$A$2:$A$1035, $A25&amp;$B25&amp;$C25&amp;$D25, sales!$H$2:$H$1035)</f>
        <v>0</v>
      </c>
      <c r="G25" s="1">
        <f>stock!G25 - SUMIF(sales!$A$2:$A$1035, $A25&amp;$B25&amp;$C25&amp;$D25, sales!$I$2:$I$1035)</f>
        <v>-4.0745362639427185E-10</v>
      </c>
      <c r="H25" s="1">
        <f>stock!H25 - SUMIF(sales!$A$2:$A$1035, $A25&amp;$B25&amp;$C25&amp;$D25, sales!$J$2:$J$1035)</f>
        <v>0</v>
      </c>
    </row>
    <row r="26" spans="1:8" x14ac:dyDescent="0.2">
      <c r="A26">
        <f>stock!A26</f>
        <v>2012</v>
      </c>
      <c r="B26">
        <f>stock!B26</f>
        <v>1</v>
      </c>
      <c r="C26" t="str">
        <f>stock!C26</f>
        <v>commercial</v>
      </c>
      <c r="D26" t="str">
        <f>stock!D26</f>
        <v>VCC 24724 (NG T7 SWCVng)</v>
      </c>
      <c r="E26" s="1">
        <f>stock!E26 - SUMIF(sales!$A$2:$A$1035, $A26&amp;$B26&amp;$C26&amp;$D26, sales!$G$2:$G$1035)</f>
        <v>0</v>
      </c>
      <c r="F26" s="1">
        <f>stock!F26 - SUMIF(sales!$A$2:$A$1035, $A26&amp;$B26&amp;$C26&amp;$D26, sales!$H$2:$H$1035)</f>
        <v>0</v>
      </c>
      <c r="G26" s="1">
        <f>stock!G26 - SUMIF(sales!$A$2:$A$1035, $A26&amp;$B26&amp;$C26&amp;$D26, sales!$I$2:$I$1035)</f>
        <v>-6.4028427004814148E-10</v>
      </c>
      <c r="H26" s="1">
        <f>stock!H26 - SUMIF(sales!$A$2:$A$1035, $A26&amp;$B26&amp;$C26&amp;$D26, sales!$J$2:$J$1035)</f>
        <v>0</v>
      </c>
    </row>
    <row r="27" spans="1:8" x14ac:dyDescent="0.2">
      <c r="A27">
        <f>stock!A27</f>
        <v>2013</v>
      </c>
      <c r="B27">
        <f>stock!B27</f>
        <v>1</v>
      </c>
      <c r="C27" t="str">
        <f>stock!C27</f>
        <v>commercial</v>
      </c>
      <c r="D27" t="str">
        <f>stock!D27</f>
        <v>VCC 24724 (NG T7 SWCVng)</v>
      </c>
      <c r="E27" s="1">
        <f>stock!E27 - SUMIF(sales!$A$2:$A$1035, $A27&amp;$B27&amp;$C27&amp;$D27, sales!$G$2:$G$1035)</f>
        <v>0</v>
      </c>
      <c r="F27" s="1">
        <f>stock!F27 - SUMIF(sales!$A$2:$A$1035, $A27&amp;$B27&amp;$C27&amp;$D27, sales!$H$2:$H$1035)</f>
        <v>0</v>
      </c>
      <c r="G27" s="1">
        <f>stock!G27 - SUMIF(sales!$A$2:$A$1035, $A27&amp;$B27&amp;$C27&amp;$D27, sales!$I$2:$I$1035)</f>
        <v>-2.7939677238464355E-9</v>
      </c>
      <c r="H27" s="1">
        <f>stock!H27 - SUMIF(sales!$A$2:$A$1035, $A27&amp;$B27&amp;$C27&amp;$D27, sales!$J$2:$J$1035)</f>
        <v>0</v>
      </c>
    </row>
    <row r="28" spans="1:8" x14ac:dyDescent="0.2">
      <c r="A28">
        <f>stock!A28</f>
        <v>2014</v>
      </c>
      <c r="B28">
        <f>stock!B28</f>
        <v>1</v>
      </c>
      <c r="C28" t="str">
        <f>stock!C28</f>
        <v>commercial</v>
      </c>
      <c r="D28" t="str">
        <f>stock!D28</f>
        <v>VCC 24724 (NG T7 SWCVng)</v>
      </c>
      <c r="E28" s="1">
        <f>stock!E28 - SUMIF(sales!$A$2:$A$1035, $A28&amp;$B28&amp;$C28&amp;$D28, sales!$G$2:$G$1035)</f>
        <v>0</v>
      </c>
      <c r="F28" s="1">
        <f>stock!F28 - SUMIF(sales!$A$2:$A$1035, $A28&amp;$B28&amp;$C28&amp;$D28, sales!$H$2:$H$1035)</f>
        <v>0</v>
      </c>
      <c r="G28" s="1">
        <f>stock!G28 - SUMIF(sales!$A$2:$A$1035, $A28&amp;$B28&amp;$C28&amp;$D28, sales!$I$2:$I$1035)</f>
        <v>-5.8207660913467407E-9</v>
      </c>
      <c r="H28" s="1">
        <f>stock!H28 - SUMIF(sales!$A$2:$A$1035, $A28&amp;$B28&amp;$C28&amp;$D28, sales!$J$2:$J$1035)</f>
        <v>1.0477378964424133E-9</v>
      </c>
    </row>
    <row r="29" spans="1:8" x14ac:dyDescent="0.2">
      <c r="A29">
        <f>stock!A29</f>
        <v>2015</v>
      </c>
      <c r="B29">
        <f>stock!B29</f>
        <v>1</v>
      </c>
      <c r="C29" t="str">
        <f>stock!C29</f>
        <v>commercial</v>
      </c>
      <c r="D29" t="str">
        <f>stock!D29</f>
        <v>VCC 24724 (NG T7 SWCVng)</v>
      </c>
      <c r="E29" s="1">
        <f>stock!E29 - SUMIF(sales!$A$2:$A$1035, $A29&amp;$B29&amp;$C29&amp;$D29, sales!$G$2:$G$1035)</f>
        <v>0</v>
      </c>
      <c r="F29" s="1">
        <f>stock!F29 - SUMIF(sales!$A$2:$A$1035, $A29&amp;$B29&amp;$C29&amp;$D29, sales!$H$2:$H$1035)</f>
        <v>0</v>
      </c>
      <c r="G29" s="1">
        <f>stock!G29 - SUMIF(sales!$A$2:$A$1035, $A29&amp;$B29&amp;$C29&amp;$D29, sales!$I$2:$I$1035)</f>
        <v>0</v>
      </c>
      <c r="H29" s="1">
        <f>stock!H29 - SUMIF(sales!$A$2:$A$1035, $A29&amp;$B29&amp;$C29&amp;$D29, sales!$J$2:$J$1035)</f>
        <v>2.2118911147117615E-9</v>
      </c>
    </row>
    <row r="30" spans="1:8" x14ac:dyDescent="0.2">
      <c r="A30">
        <f>stock!A30</f>
        <v>2016</v>
      </c>
      <c r="B30">
        <f>stock!B30</f>
        <v>1</v>
      </c>
      <c r="C30" t="str">
        <f>stock!C30</f>
        <v>commercial</v>
      </c>
      <c r="D30" t="str">
        <f>stock!D30</f>
        <v>VCC 24724 (NG T7 SWCVng)</v>
      </c>
      <c r="E30" s="1">
        <f>stock!E30 - SUMIF(sales!$A$2:$A$1035, $A30&amp;$B30&amp;$C30&amp;$D30, sales!$G$2:$G$1035)</f>
        <v>0</v>
      </c>
      <c r="F30" s="1">
        <f>stock!F30 - SUMIF(sales!$A$2:$A$1035, $A30&amp;$B30&amp;$C30&amp;$D30, sales!$H$2:$H$1035)</f>
        <v>0</v>
      </c>
      <c r="G30" s="1">
        <f>stock!G30 - SUMIF(sales!$A$2:$A$1035, $A30&amp;$B30&amp;$C30&amp;$D30, sales!$I$2:$I$1035)</f>
        <v>-6.5192580223083496E-9</v>
      </c>
      <c r="H30" s="1">
        <f>stock!H30 - SUMIF(sales!$A$2:$A$1035, $A30&amp;$B30&amp;$C30&amp;$D30, sales!$J$2:$J$1035)</f>
        <v>-2.7939677238464355E-9</v>
      </c>
    </row>
    <row r="31" spans="1:8" x14ac:dyDescent="0.2">
      <c r="A31">
        <f>stock!A31</f>
        <v>2017</v>
      </c>
      <c r="B31">
        <f>stock!B31</f>
        <v>1</v>
      </c>
      <c r="C31" t="str">
        <f>stock!C31</f>
        <v>commercial</v>
      </c>
      <c r="D31" t="str">
        <f>stock!D31</f>
        <v>VCC 24724 (NG T7 SWCVng)</v>
      </c>
      <c r="E31" s="1">
        <f>stock!E31 - SUMIF(sales!$A$2:$A$1035, $A31&amp;$B31&amp;$C31&amp;$D31, sales!$G$2:$G$1035)</f>
        <v>0</v>
      </c>
      <c r="F31" s="1">
        <f>stock!F31 - SUMIF(sales!$A$2:$A$1035, $A31&amp;$B31&amp;$C31&amp;$D31, sales!$H$2:$H$1035)</f>
        <v>1.4210854715202004E-13</v>
      </c>
      <c r="G31" s="1">
        <f>stock!G31 - SUMIF(sales!$A$2:$A$1035, $A31&amp;$B31&amp;$C31&amp;$D31, sales!$I$2:$I$1035)</f>
        <v>0</v>
      </c>
      <c r="H31" s="1">
        <f>stock!H31 - SUMIF(sales!$A$2:$A$1035, $A31&amp;$B31&amp;$C31&amp;$D31, sales!$J$2:$J$1035)</f>
        <v>-3.2596290111541748E-9</v>
      </c>
    </row>
    <row r="32" spans="1:8" x14ac:dyDescent="0.2">
      <c r="A32">
        <f>stock!A32</f>
        <v>2018</v>
      </c>
      <c r="B32">
        <f>stock!B32</f>
        <v>1</v>
      </c>
      <c r="C32" t="str">
        <f>stock!C32</f>
        <v>commercial</v>
      </c>
      <c r="D32" t="str">
        <f>stock!D32</f>
        <v>VCC 24724 (NG T7 SWCVng)</v>
      </c>
      <c r="E32" s="1">
        <f>stock!E32 - SUMIF(sales!$A$2:$A$1035, $A32&amp;$B32&amp;$C32&amp;$D32, sales!$G$2:$G$1035)</f>
        <v>0</v>
      </c>
      <c r="F32" s="1">
        <f>stock!F32 - SUMIF(sales!$A$2:$A$1035, $A32&amp;$B32&amp;$C32&amp;$D32, sales!$H$2:$H$1035)</f>
        <v>1.7053025658242404E-13</v>
      </c>
      <c r="G32" s="1">
        <f>stock!G32 - SUMIF(sales!$A$2:$A$1035, $A32&amp;$B32&amp;$C32&amp;$D32, sales!$I$2:$I$1035)</f>
        <v>-4.6566128730773926E-9</v>
      </c>
      <c r="H32" s="1">
        <f>stock!H32 - SUMIF(sales!$A$2:$A$1035, $A32&amp;$B32&amp;$C32&amp;$D32, sales!$J$2:$J$1035)</f>
        <v>2.7939677238464355E-9</v>
      </c>
    </row>
    <row r="33" spans="1:8" x14ac:dyDescent="0.2">
      <c r="A33">
        <f>stock!A33</f>
        <v>2019</v>
      </c>
      <c r="B33">
        <f>stock!B33</f>
        <v>1</v>
      </c>
      <c r="C33" t="str">
        <f>stock!C33</f>
        <v>commercial</v>
      </c>
      <c r="D33" t="str">
        <f>stock!D33</f>
        <v>VCC 24724 (NG T7 SWCVng)</v>
      </c>
      <c r="E33" s="1">
        <f>stock!E33 - SUMIF(sales!$A$2:$A$1035, $A33&amp;$B33&amp;$C33&amp;$D33, sales!$G$2:$G$1035)</f>
        <v>0</v>
      </c>
      <c r="F33" s="1">
        <f>stock!F33 - SUMIF(sales!$A$2:$A$1035, $A33&amp;$B33&amp;$C33&amp;$D33, sales!$H$2:$H$1035)</f>
        <v>1.9895196601282805E-13</v>
      </c>
      <c r="G33" s="1">
        <f>stock!G33 - SUMIF(sales!$A$2:$A$1035, $A33&amp;$B33&amp;$C33&amp;$D33, sales!$I$2:$I$1035)</f>
        <v>-2.7939677238464355E-9</v>
      </c>
      <c r="H33" s="1">
        <f>stock!H33 - SUMIF(sales!$A$2:$A$1035, $A33&amp;$B33&amp;$C33&amp;$D33, sales!$J$2:$J$1035)</f>
        <v>0</v>
      </c>
    </row>
    <row r="34" spans="1:8" x14ac:dyDescent="0.2">
      <c r="A34">
        <f>stock!A34</f>
        <v>2020</v>
      </c>
      <c r="B34">
        <f>stock!B34</f>
        <v>1</v>
      </c>
      <c r="C34" t="str">
        <f>stock!C34</f>
        <v>commercial</v>
      </c>
      <c r="D34" t="str">
        <f>stock!D34</f>
        <v>VCC 24724 (NG T7 SWCVng)</v>
      </c>
      <c r="E34" s="1">
        <f>stock!E34 - SUMIF(sales!$A$2:$A$1035, $A34&amp;$B34&amp;$C34&amp;$D34, sales!$G$2:$G$1035)</f>
        <v>0</v>
      </c>
      <c r="F34" s="1">
        <f>stock!F34 - SUMIF(sales!$A$2:$A$1035, $A34&amp;$B34&amp;$C34&amp;$D34, sales!$H$2:$H$1035)</f>
        <v>2.5579538487363607E-13</v>
      </c>
      <c r="G34" s="1">
        <f>stock!G34 - SUMIF(sales!$A$2:$A$1035, $A34&amp;$B34&amp;$C34&amp;$D34, sales!$I$2:$I$1035)</f>
        <v>-4.6566128730773926E-9</v>
      </c>
      <c r="H34" s="1">
        <f>stock!H34 - SUMIF(sales!$A$2:$A$1035, $A34&amp;$B34&amp;$C34&amp;$D34, sales!$J$2:$J$1035)</f>
        <v>-4.1909515857696533E-9</v>
      </c>
    </row>
    <row r="35" spans="1:8" x14ac:dyDescent="0.2">
      <c r="A35">
        <f>stock!A35</f>
        <v>2010</v>
      </c>
      <c r="B35">
        <f>stock!B35</f>
        <v>1</v>
      </c>
      <c r="C35" t="str">
        <f>stock!C35</f>
        <v>industrial</v>
      </c>
      <c r="D35" t="str">
        <f>stock!D35</f>
        <v>VCC 21400 (GAS LHD1)</v>
      </c>
      <c r="E35" s="1">
        <f>stock!E35 - SUMIF(sales!$A$2:$A$1035, $A35&amp;$B35&amp;$C35&amp;$D35, sales!$G$2:$G$1035)</f>
        <v>0</v>
      </c>
      <c r="F35" s="1">
        <f>stock!F35 - SUMIF(sales!$A$2:$A$1035, $A35&amp;$B35&amp;$C35&amp;$D35, sales!$H$2:$H$1035)</f>
        <v>0</v>
      </c>
      <c r="G35" s="1">
        <f>stock!G35 - SUMIF(sales!$A$2:$A$1035, $A35&amp;$B35&amp;$C35&amp;$D35, sales!$I$2:$I$1035)</f>
        <v>0</v>
      </c>
      <c r="H35" s="1">
        <f>stock!H35 - SUMIF(sales!$A$2:$A$1035, $A35&amp;$B35&amp;$C35&amp;$D35, sales!$J$2:$J$1035)</f>
        <v>0</v>
      </c>
    </row>
    <row r="36" spans="1:8" x14ac:dyDescent="0.2">
      <c r="A36">
        <f>stock!A36</f>
        <v>2011</v>
      </c>
      <c r="B36">
        <f>stock!B36</f>
        <v>1</v>
      </c>
      <c r="C36" t="str">
        <f>stock!C36</f>
        <v>industrial</v>
      </c>
      <c r="D36" t="str">
        <f>stock!D36</f>
        <v>VCC 21400 (GAS LHD1)</v>
      </c>
      <c r="E36" s="1">
        <f>stock!E36 - SUMIF(sales!$A$2:$A$1035, $A36&amp;$B36&amp;$C36&amp;$D36, sales!$G$2:$G$1035)</f>
        <v>0</v>
      </c>
      <c r="F36" s="1">
        <f>stock!F36 - SUMIF(sales!$A$2:$A$1035, $A36&amp;$B36&amp;$C36&amp;$D36, sales!$H$2:$H$1035)</f>
        <v>0</v>
      </c>
      <c r="G36" s="1">
        <f>stock!G36 - SUMIF(sales!$A$2:$A$1035, $A36&amp;$B36&amp;$C36&amp;$D36, sales!$I$2:$I$1035)</f>
        <v>0</v>
      </c>
      <c r="H36" s="1">
        <f>stock!H36 - SUMIF(sales!$A$2:$A$1035, $A36&amp;$B36&amp;$C36&amp;$D36, sales!$J$2:$J$1035)</f>
        <v>0</v>
      </c>
    </row>
    <row r="37" spans="1:8" x14ac:dyDescent="0.2">
      <c r="A37">
        <f>stock!A37</f>
        <v>2012</v>
      </c>
      <c r="B37">
        <f>stock!B37</f>
        <v>1</v>
      </c>
      <c r="C37" t="str">
        <f>stock!C37</f>
        <v>industrial</v>
      </c>
      <c r="D37" t="str">
        <f>stock!D37</f>
        <v>VCC 21400 (GAS LHD1)</v>
      </c>
      <c r="E37" s="1">
        <f>stock!E37 - SUMIF(sales!$A$2:$A$1035, $A37&amp;$B37&amp;$C37&amp;$D37, sales!$G$2:$G$1035)</f>
        <v>0</v>
      </c>
      <c r="F37" s="1">
        <f>stock!F37 - SUMIF(sales!$A$2:$A$1035, $A37&amp;$B37&amp;$C37&amp;$D37, sales!$H$2:$H$1035)</f>
        <v>2.8421709430404007E-13</v>
      </c>
      <c r="G37" s="1">
        <f>stock!G37 - SUMIF(sales!$A$2:$A$1035, $A37&amp;$B37&amp;$C37&amp;$D37, sales!$I$2:$I$1035)</f>
        <v>0</v>
      </c>
      <c r="H37" s="1">
        <f>stock!H37 - SUMIF(sales!$A$2:$A$1035, $A37&amp;$B37&amp;$C37&amp;$D37, sales!$J$2:$J$1035)</f>
        <v>1.0477378964424133E-9</v>
      </c>
    </row>
    <row r="38" spans="1:8" x14ac:dyDescent="0.2">
      <c r="A38">
        <f>stock!A38</f>
        <v>2013</v>
      </c>
      <c r="B38">
        <f>stock!B38</f>
        <v>1</v>
      </c>
      <c r="C38" t="str">
        <f>stock!C38</f>
        <v>industrial</v>
      </c>
      <c r="D38" t="str">
        <f>stock!D38</f>
        <v>VCC 21400 (GAS LHD1)</v>
      </c>
      <c r="E38" s="1">
        <f>stock!E38 - SUMIF(sales!$A$2:$A$1035, $A38&amp;$B38&amp;$C38&amp;$D38, sales!$G$2:$G$1035)</f>
        <v>0</v>
      </c>
      <c r="F38" s="1">
        <f>stock!F38 - SUMIF(sales!$A$2:$A$1035, $A38&amp;$B38&amp;$C38&amp;$D38, sales!$H$2:$H$1035)</f>
        <v>9.0949470177292824E-13</v>
      </c>
      <c r="G38" s="1">
        <f>stock!G38 - SUMIF(sales!$A$2:$A$1035, $A38&amp;$B38&amp;$C38&amp;$D38, sales!$I$2:$I$1035)</f>
        <v>7.4505805969238281E-9</v>
      </c>
      <c r="H38" s="1">
        <f>stock!H38 - SUMIF(sales!$A$2:$A$1035, $A38&amp;$B38&amp;$C38&amp;$D38, sales!$J$2:$J$1035)</f>
        <v>0</v>
      </c>
    </row>
    <row r="39" spans="1:8" x14ac:dyDescent="0.2">
      <c r="A39">
        <f>stock!A39</f>
        <v>2014</v>
      </c>
      <c r="B39">
        <f>stock!B39</f>
        <v>1</v>
      </c>
      <c r="C39" t="str">
        <f>stock!C39</f>
        <v>industrial</v>
      </c>
      <c r="D39" t="str">
        <f>stock!D39</f>
        <v>VCC 21400 (GAS LHD1)</v>
      </c>
      <c r="E39" s="1">
        <f>stock!E39 - SUMIF(sales!$A$2:$A$1035, $A39&amp;$B39&amp;$C39&amp;$D39, sales!$G$2:$G$1035)</f>
        <v>0</v>
      </c>
      <c r="F39" s="1">
        <f>stock!F39 - SUMIF(sales!$A$2:$A$1035, $A39&amp;$B39&amp;$C39&amp;$D39, sales!$H$2:$H$1035)</f>
        <v>5.6843418860808015E-13</v>
      </c>
      <c r="G39" s="1">
        <f>stock!G39 - SUMIF(sales!$A$2:$A$1035, $A39&amp;$B39&amp;$C39&amp;$D39, sales!$I$2:$I$1035)</f>
        <v>1.4901161193847656E-8</v>
      </c>
      <c r="H39" s="1">
        <f>stock!H39 - SUMIF(sales!$A$2:$A$1035, $A39&amp;$B39&amp;$C39&amp;$D39, sales!$J$2:$J$1035)</f>
        <v>1.9790604710578918E-9</v>
      </c>
    </row>
    <row r="40" spans="1:8" x14ac:dyDescent="0.2">
      <c r="A40">
        <f>stock!A40</f>
        <v>2015</v>
      </c>
      <c r="B40">
        <f>stock!B40</f>
        <v>1</v>
      </c>
      <c r="C40" t="str">
        <f>stock!C40</f>
        <v>industrial</v>
      </c>
      <c r="D40" t="str">
        <f>stock!D40</f>
        <v>VCC 21400 (GAS LHD1)</v>
      </c>
      <c r="E40" s="1">
        <f>stock!E40 - SUMIF(sales!$A$2:$A$1035, $A40&amp;$B40&amp;$C40&amp;$D40, sales!$G$2:$G$1035)</f>
        <v>0</v>
      </c>
      <c r="F40" s="1">
        <f>stock!F40 - SUMIF(sales!$A$2:$A$1035, $A40&amp;$B40&amp;$C40&amp;$D40, sales!$H$2:$H$1035)</f>
        <v>-6.2527760746888816E-13</v>
      </c>
      <c r="G40" s="1">
        <f>stock!G40 - SUMIF(sales!$A$2:$A$1035, $A40&amp;$B40&amp;$C40&amp;$D40, sales!$I$2:$I$1035)</f>
        <v>1.6763806343078613E-8</v>
      </c>
      <c r="H40" s="1">
        <f>stock!H40 - SUMIF(sales!$A$2:$A$1035, $A40&amp;$B40&amp;$C40&amp;$D40, sales!$J$2:$J$1035)</f>
        <v>1.280568540096283E-9</v>
      </c>
    </row>
    <row r="41" spans="1:8" x14ac:dyDescent="0.2">
      <c r="A41">
        <f>stock!A41</f>
        <v>2016</v>
      </c>
      <c r="B41">
        <f>stock!B41</f>
        <v>1</v>
      </c>
      <c r="C41" t="str">
        <f>stock!C41</f>
        <v>industrial</v>
      </c>
      <c r="D41" t="str">
        <f>stock!D41</f>
        <v>VCC 21400 (GAS LHD1)</v>
      </c>
      <c r="E41" s="1">
        <f>stock!E41 - SUMIF(sales!$A$2:$A$1035, $A41&amp;$B41&amp;$C41&amp;$D41, sales!$G$2:$G$1035)</f>
        <v>0</v>
      </c>
      <c r="F41" s="1">
        <f>stock!F41 - SUMIF(sales!$A$2:$A$1035, $A41&amp;$B41&amp;$C41&amp;$D41, sales!$H$2:$H$1035)</f>
        <v>0</v>
      </c>
      <c r="G41" s="1">
        <f>stock!G41 - SUMIF(sales!$A$2:$A$1035, $A41&amp;$B41&amp;$C41&amp;$D41, sales!$I$2:$I$1035)</f>
        <v>0</v>
      </c>
      <c r="H41" s="1">
        <f>stock!H41 - SUMIF(sales!$A$2:$A$1035, $A41&amp;$B41&amp;$C41&amp;$D41, sales!$J$2:$J$1035)</f>
        <v>2.7939677238464355E-9</v>
      </c>
    </row>
    <row r="42" spans="1:8" x14ac:dyDescent="0.2">
      <c r="A42">
        <f>stock!A42</f>
        <v>2017</v>
      </c>
      <c r="B42">
        <f>stock!B42</f>
        <v>1</v>
      </c>
      <c r="C42" t="str">
        <f>stock!C42</f>
        <v>industrial</v>
      </c>
      <c r="D42" t="str">
        <f>stock!D42</f>
        <v>VCC 21400 (GAS LHD1)</v>
      </c>
      <c r="E42" s="1">
        <f>stock!E42 - SUMIF(sales!$A$2:$A$1035, $A42&amp;$B42&amp;$C42&amp;$D42, sales!$G$2:$G$1035)</f>
        <v>0</v>
      </c>
      <c r="F42" s="1">
        <f>stock!F42 - SUMIF(sales!$A$2:$A$1035, $A42&amp;$B42&amp;$C42&amp;$D42, sales!$H$2:$H$1035)</f>
        <v>0</v>
      </c>
      <c r="G42" s="1">
        <f>stock!G42 - SUMIF(sales!$A$2:$A$1035, $A42&amp;$B42&amp;$C42&amp;$D42, sales!$I$2:$I$1035)</f>
        <v>2.7939677238464355E-8</v>
      </c>
      <c r="H42" s="1">
        <f>stock!H42 - SUMIF(sales!$A$2:$A$1035, $A42&amp;$B42&amp;$C42&amp;$D42, sales!$J$2:$J$1035)</f>
        <v>0</v>
      </c>
    </row>
    <row r="43" spans="1:8" x14ac:dyDescent="0.2">
      <c r="A43">
        <f>stock!A43</f>
        <v>2018</v>
      </c>
      <c r="B43">
        <f>stock!B43</f>
        <v>1</v>
      </c>
      <c r="C43" t="str">
        <f>stock!C43</f>
        <v>industrial</v>
      </c>
      <c r="D43" t="str">
        <f>stock!D43</f>
        <v>VCC 21400 (GAS LHD1)</v>
      </c>
      <c r="E43" s="1">
        <f>stock!E43 - SUMIF(sales!$A$2:$A$1035, $A43&amp;$B43&amp;$C43&amp;$D43, sales!$G$2:$G$1035)</f>
        <v>0</v>
      </c>
      <c r="F43" s="1">
        <f>stock!F43 - SUMIF(sales!$A$2:$A$1035, $A43&amp;$B43&amp;$C43&amp;$D43, sales!$H$2:$H$1035)</f>
        <v>0</v>
      </c>
      <c r="G43" s="1">
        <f>stock!G43 - SUMIF(sales!$A$2:$A$1035, $A43&amp;$B43&amp;$C43&amp;$D43, sales!$I$2:$I$1035)</f>
        <v>-2.4214386940002441E-8</v>
      </c>
      <c r="H43" s="1">
        <f>stock!H43 - SUMIF(sales!$A$2:$A$1035, $A43&amp;$B43&amp;$C43&amp;$D43, sales!$J$2:$J$1035)</f>
        <v>-3.0267983675003052E-9</v>
      </c>
    </row>
    <row r="44" spans="1:8" x14ac:dyDescent="0.2">
      <c r="A44">
        <f>stock!A44</f>
        <v>2019</v>
      </c>
      <c r="B44">
        <f>stock!B44</f>
        <v>1</v>
      </c>
      <c r="C44" t="str">
        <f>stock!C44</f>
        <v>industrial</v>
      </c>
      <c r="D44" t="str">
        <f>stock!D44</f>
        <v>VCC 21400 (GAS LHD1)</v>
      </c>
      <c r="E44" s="1">
        <f>stock!E44 - SUMIF(sales!$A$2:$A$1035, $A44&amp;$B44&amp;$C44&amp;$D44, sales!$G$2:$G$1035)</f>
        <v>0</v>
      </c>
      <c r="F44" s="1">
        <f>stock!F44 - SUMIF(sales!$A$2:$A$1035, $A44&amp;$B44&amp;$C44&amp;$D44, sales!$H$2:$H$1035)</f>
        <v>0</v>
      </c>
      <c r="G44" s="1">
        <f>stock!G44 - SUMIF(sales!$A$2:$A$1035, $A44&amp;$B44&amp;$C44&amp;$D44, sales!$I$2:$I$1035)</f>
        <v>0</v>
      </c>
      <c r="H44" s="1">
        <f>stock!H44 - SUMIF(sales!$A$2:$A$1035, $A44&amp;$B44&amp;$C44&amp;$D44, sales!$J$2:$J$1035)</f>
        <v>2.5611370801925659E-9</v>
      </c>
    </row>
    <row r="45" spans="1:8" x14ac:dyDescent="0.2">
      <c r="A45">
        <f>stock!A45</f>
        <v>2020</v>
      </c>
      <c r="B45">
        <f>stock!B45</f>
        <v>1</v>
      </c>
      <c r="C45" t="str">
        <f>stock!C45</f>
        <v>industrial</v>
      </c>
      <c r="D45" t="str">
        <f>stock!D45</f>
        <v>VCC 21400 (GAS LHD1)</v>
      </c>
      <c r="E45" s="1">
        <f>stock!E45 - SUMIF(sales!$A$2:$A$1035, $A45&amp;$B45&amp;$C45&amp;$D45, sales!$G$2:$G$1035)</f>
        <v>0</v>
      </c>
      <c r="F45" s="1">
        <f>stock!F45 - SUMIF(sales!$A$2:$A$1035, $A45&amp;$B45&amp;$C45&amp;$D45, sales!$H$2:$H$1035)</f>
        <v>0</v>
      </c>
      <c r="G45" s="1">
        <f>stock!G45 - SUMIF(sales!$A$2:$A$1035, $A45&amp;$B45&amp;$C45&amp;$D45, sales!$I$2:$I$1035)</f>
        <v>-5.4016709327697754E-8</v>
      </c>
      <c r="H45" s="1">
        <f>stock!H45 - SUMIF(sales!$A$2:$A$1035, $A45&amp;$B45&amp;$C45&amp;$D45, sales!$J$2:$J$1035)</f>
        <v>0</v>
      </c>
    </row>
    <row r="46" spans="1:8" x14ac:dyDescent="0.2">
      <c r="A46">
        <f>stock!A46</f>
        <v>2010</v>
      </c>
      <c r="B46">
        <f>stock!B46</f>
        <v>1</v>
      </c>
      <c r="C46" t="str">
        <f>stock!C46</f>
        <v>industrial</v>
      </c>
      <c r="D46" t="str">
        <f>stock!D46</f>
        <v>VCC 22400 (DSL LHD1)</v>
      </c>
      <c r="E46" s="1">
        <f>stock!E46 - SUMIF(sales!$A$2:$A$1035, $A46&amp;$B46&amp;$C46&amp;$D46, sales!$G$2:$G$1035)</f>
        <v>0</v>
      </c>
      <c r="F46" s="1">
        <f>stock!F46 - SUMIF(sales!$A$2:$A$1035, $A46&amp;$B46&amp;$C46&amp;$D46, sales!$H$2:$H$1035)</f>
        <v>0</v>
      </c>
      <c r="G46" s="1">
        <f>stock!G46 - SUMIF(sales!$A$2:$A$1035, $A46&amp;$B46&amp;$C46&amp;$D46, sales!$I$2:$I$1035)</f>
        <v>0</v>
      </c>
      <c r="H46" s="1">
        <f>stock!H46 - SUMIF(sales!$A$2:$A$1035, $A46&amp;$B46&amp;$C46&amp;$D46, sales!$J$2:$J$1035)</f>
        <v>0</v>
      </c>
    </row>
    <row r="47" spans="1:8" x14ac:dyDescent="0.2">
      <c r="A47">
        <f>stock!A47</f>
        <v>2011</v>
      </c>
      <c r="B47">
        <f>stock!B47</f>
        <v>1</v>
      </c>
      <c r="C47" t="str">
        <f>stock!C47</f>
        <v>industrial</v>
      </c>
      <c r="D47" t="str">
        <f>stock!D47</f>
        <v>VCC 22400 (DSL LHD1)</v>
      </c>
      <c r="E47" s="1">
        <f>stock!E47 - SUMIF(sales!$A$2:$A$1035, $A47&amp;$B47&amp;$C47&amp;$D47, sales!$G$2:$G$1035)</f>
        <v>0</v>
      </c>
      <c r="F47" s="1">
        <f>stock!F47 - SUMIF(sales!$A$2:$A$1035, $A47&amp;$B47&amp;$C47&amp;$D47, sales!$H$2:$H$1035)</f>
        <v>0</v>
      </c>
      <c r="G47" s="1">
        <f>stock!G47 - SUMIF(sales!$A$2:$A$1035, $A47&amp;$B47&amp;$C47&amp;$D47, sales!$I$2:$I$1035)</f>
        <v>-6.1467289924621582E-8</v>
      </c>
      <c r="H47" s="1">
        <f>stock!H47 - SUMIF(sales!$A$2:$A$1035, $A47&amp;$B47&amp;$C47&amp;$D47, sales!$J$2:$J$1035)</f>
        <v>9.3132257461547852E-10</v>
      </c>
    </row>
    <row r="48" spans="1:8" x14ac:dyDescent="0.2">
      <c r="A48">
        <f>stock!A48</f>
        <v>2012</v>
      </c>
      <c r="B48">
        <f>stock!B48</f>
        <v>1</v>
      </c>
      <c r="C48" t="str">
        <f>stock!C48</f>
        <v>industrial</v>
      </c>
      <c r="D48" t="str">
        <f>stock!D48</f>
        <v>VCC 22400 (DSL LHD1)</v>
      </c>
      <c r="E48" s="1">
        <f>stock!E48 - SUMIF(sales!$A$2:$A$1035, $A48&amp;$B48&amp;$C48&amp;$D48, sales!$G$2:$G$1035)</f>
        <v>0</v>
      </c>
      <c r="F48" s="1">
        <f>stock!F48 - SUMIF(sales!$A$2:$A$1035, $A48&amp;$B48&amp;$C48&amp;$D48, sales!$H$2:$H$1035)</f>
        <v>-5.0022208597511053E-12</v>
      </c>
      <c r="G48" s="1">
        <f>stock!G48 - SUMIF(sales!$A$2:$A$1035, $A48&amp;$B48&amp;$C48&amp;$D48, sales!$I$2:$I$1035)</f>
        <v>0</v>
      </c>
      <c r="H48" s="1">
        <f>stock!H48 - SUMIF(sales!$A$2:$A$1035, $A48&amp;$B48&amp;$C48&amp;$D48, sales!$J$2:$J$1035)</f>
        <v>0</v>
      </c>
    </row>
    <row r="49" spans="1:8" x14ac:dyDescent="0.2">
      <c r="A49">
        <f>stock!A49</f>
        <v>2013</v>
      </c>
      <c r="B49">
        <f>stock!B49</f>
        <v>1</v>
      </c>
      <c r="C49" t="str">
        <f>stock!C49</f>
        <v>industrial</v>
      </c>
      <c r="D49" t="str">
        <f>stock!D49</f>
        <v>VCC 22400 (DSL LHD1)</v>
      </c>
      <c r="E49" s="1">
        <f>stock!E49 - SUMIF(sales!$A$2:$A$1035, $A49&amp;$B49&amp;$C49&amp;$D49, sales!$G$2:$G$1035)</f>
        <v>0</v>
      </c>
      <c r="F49" s="1">
        <f>stock!F49 - SUMIF(sales!$A$2:$A$1035, $A49&amp;$B49&amp;$C49&amp;$D49, sales!$H$2:$H$1035)</f>
        <v>-2.0463630789890885E-12</v>
      </c>
      <c r="G49" s="1">
        <f>stock!G49 - SUMIF(sales!$A$2:$A$1035, $A49&amp;$B49&amp;$C49&amp;$D49, sales!$I$2:$I$1035)</f>
        <v>1.2665987014770508E-7</v>
      </c>
      <c r="H49" s="1">
        <f>stock!H49 - SUMIF(sales!$A$2:$A$1035, $A49&amp;$B49&amp;$C49&amp;$D49, sales!$J$2:$J$1035)</f>
        <v>0</v>
      </c>
    </row>
    <row r="50" spans="1:8" x14ac:dyDescent="0.2">
      <c r="A50">
        <f>stock!A50</f>
        <v>2014</v>
      </c>
      <c r="B50">
        <f>stock!B50</f>
        <v>1</v>
      </c>
      <c r="C50" t="str">
        <f>stock!C50</f>
        <v>industrial</v>
      </c>
      <c r="D50" t="str">
        <f>stock!D50</f>
        <v>VCC 22400 (DSL LHD1)</v>
      </c>
      <c r="E50" s="1">
        <f>stock!E50 - SUMIF(sales!$A$2:$A$1035, $A50&amp;$B50&amp;$C50&amp;$D50, sales!$G$2:$G$1035)</f>
        <v>0</v>
      </c>
      <c r="F50" s="1">
        <f>stock!F50 - SUMIF(sales!$A$2:$A$1035, $A50&amp;$B50&amp;$C50&amp;$D50, sales!$H$2:$H$1035)</f>
        <v>-5.9117155615240335E-12</v>
      </c>
      <c r="G50" s="1">
        <f>stock!G50 - SUMIF(sales!$A$2:$A$1035, $A50&amp;$B50&amp;$C50&amp;$D50, sales!$I$2:$I$1035)</f>
        <v>0</v>
      </c>
      <c r="H50" s="1">
        <f>stock!H50 - SUMIF(sales!$A$2:$A$1035, $A50&amp;$B50&amp;$C50&amp;$D50, sales!$J$2:$J$1035)</f>
        <v>0</v>
      </c>
    </row>
    <row r="51" spans="1:8" x14ac:dyDescent="0.2">
      <c r="A51">
        <f>stock!A51</f>
        <v>2015</v>
      </c>
      <c r="B51">
        <f>stock!B51</f>
        <v>1</v>
      </c>
      <c r="C51" t="str">
        <f>stock!C51</f>
        <v>industrial</v>
      </c>
      <c r="D51" t="str">
        <f>stock!D51</f>
        <v>VCC 22400 (DSL LHD1)</v>
      </c>
      <c r="E51" s="1">
        <f>stock!E51 - SUMIF(sales!$A$2:$A$1035, $A51&amp;$B51&amp;$C51&amp;$D51, sales!$G$2:$G$1035)</f>
        <v>0</v>
      </c>
      <c r="F51" s="1">
        <f>stock!F51 - SUMIF(sales!$A$2:$A$1035, $A51&amp;$B51&amp;$C51&amp;$D51, sales!$H$2:$H$1035)</f>
        <v>0</v>
      </c>
      <c r="G51" s="1">
        <f>stock!G51 - SUMIF(sales!$A$2:$A$1035, $A51&amp;$B51&amp;$C51&amp;$D51, sales!$I$2:$I$1035)</f>
        <v>8.9406967163085938E-8</v>
      </c>
      <c r="H51" s="1">
        <f>stock!H51 - SUMIF(sales!$A$2:$A$1035, $A51&amp;$B51&amp;$C51&amp;$D51, sales!$J$2:$J$1035)</f>
        <v>-6.0535967350006104E-9</v>
      </c>
    </row>
    <row r="52" spans="1:8" x14ac:dyDescent="0.2">
      <c r="A52">
        <f>stock!A52</f>
        <v>2016</v>
      </c>
      <c r="B52">
        <f>stock!B52</f>
        <v>1</v>
      </c>
      <c r="C52" t="str">
        <f>stock!C52</f>
        <v>industrial</v>
      </c>
      <c r="D52" t="str">
        <f>stock!D52</f>
        <v>VCC 22400 (DSL LHD1)</v>
      </c>
      <c r="E52" s="1">
        <f>stock!E52 - SUMIF(sales!$A$2:$A$1035, $A52&amp;$B52&amp;$C52&amp;$D52, sales!$G$2:$G$1035)</f>
        <v>0</v>
      </c>
      <c r="F52" s="1">
        <f>stock!F52 - SUMIF(sales!$A$2:$A$1035, $A52&amp;$B52&amp;$C52&amp;$D52, sales!$H$2:$H$1035)</f>
        <v>-5.0022208597511053E-12</v>
      </c>
      <c r="G52" s="1">
        <f>stock!G52 - SUMIF(sales!$A$2:$A$1035, $A52&amp;$B52&amp;$C52&amp;$D52, sales!$I$2:$I$1035)</f>
        <v>0</v>
      </c>
      <c r="H52" s="1">
        <f>stock!H52 - SUMIF(sales!$A$2:$A$1035, $A52&amp;$B52&amp;$C52&amp;$D52, sales!$J$2:$J$1035)</f>
        <v>0</v>
      </c>
    </row>
    <row r="53" spans="1:8" x14ac:dyDescent="0.2">
      <c r="A53">
        <f>stock!A53</f>
        <v>2017</v>
      </c>
      <c r="B53">
        <f>stock!B53</f>
        <v>1</v>
      </c>
      <c r="C53" t="str">
        <f>stock!C53</f>
        <v>industrial</v>
      </c>
      <c r="D53" t="str">
        <f>stock!D53</f>
        <v>VCC 22400 (DSL LHD1)</v>
      </c>
      <c r="E53" s="1">
        <f>stock!E53 - SUMIF(sales!$A$2:$A$1035, $A53&amp;$B53&amp;$C53&amp;$D53, sales!$G$2:$G$1035)</f>
        <v>0</v>
      </c>
      <c r="F53" s="1">
        <f>stock!F53 - SUMIF(sales!$A$2:$A$1035, $A53&amp;$B53&amp;$C53&amp;$D53, sales!$H$2:$H$1035)</f>
        <v>0</v>
      </c>
      <c r="G53" s="1">
        <f>stock!G53 - SUMIF(sales!$A$2:$A$1035, $A53&amp;$B53&amp;$C53&amp;$D53, sales!$I$2:$I$1035)</f>
        <v>6.7055225372314453E-8</v>
      </c>
      <c r="H53" s="1">
        <f>stock!H53 - SUMIF(sales!$A$2:$A$1035, $A53&amp;$B53&amp;$C53&amp;$D53, sales!$J$2:$J$1035)</f>
        <v>-7.4505805969238281E-9</v>
      </c>
    </row>
    <row r="54" spans="1:8" x14ac:dyDescent="0.2">
      <c r="A54">
        <f>stock!A54</f>
        <v>2018</v>
      </c>
      <c r="B54">
        <f>stock!B54</f>
        <v>1</v>
      </c>
      <c r="C54" t="str">
        <f>stock!C54</f>
        <v>industrial</v>
      </c>
      <c r="D54" t="str">
        <f>stock!D54</f>
        <v>VCC 22400 (DSL LHD1)</v>
      </c>
      <c r="E54" s="1">
        <f>stock!E54 - SUMIF(sales!$A$2:$A$1035, $A54&amp;$B54&amp;$C54&amp;$D54, sales!$G$2:$G$1035)</f>
        <v>0</v>
      </c>
      <c r="F54" s="1">
        <f>stock!F54 - SUMIF(sales!$A$2:$A$1035, $A54&amp;$B54&amp;$C54&amp;$D54, sales!$H$2:$H$1035)</f>
        <v>0</v>
      </c>
      <c r="G54" s="1">
        <f>stock!G54 - SUMIF(sales!$A$2:$A$1035, $A54&amp;$B54&amp;$C54&amp;$D54, sales!$I$2:$I$1035)</f>
        <v>1.6391277313232422E-7</v>
      </c>
      <c r="H54" s="1">
        <f>stock!H54 - SUMIF(sales!$A$2:$A$1035, $A54&amp;$B54&amp;$C54&amp;$D54, sales!$J$2:$J$1035)</f>
        <v>0</v>
      </c>
    </row>
    <row r="55" spans="1:8" x14ac:dyDescent="0.2">
      <c r="A55">
        <f>stock!A55</f>
        <v>2019</v>
      </c>
      <c r="B55">
        <f>stock!B55</f>
        <v>1</v>
      </c>
      <c r="C55" t="str">
        <f>stock!C55</f>
        <v>industrial</v>
      </c>
      <c r="D55" t="str">
        <f>stock!D55</f>
        <v>VCC 22400 (DSL LHD1)</v>
      </c>
      <c r="E55" s="1">
        <f>stock!E55 - SUMIF(sales!$A$2:$A$1035, $A55&amp;$B55&amp;$C55&amp;$D55, sales!$G$2:$G$1035)</f>
        <v>0</v>
      </c>
      <c r="F55" s="1">
        <f>stock!F55 - SUMIF(sales!$A$2:$A$1035, $A55&amp;$B55&amp;$C55&amp;$D55, sales!$H$2:$H$1035)</f>
        <v>0</v>
      </c>
      <c r="G55" s="1">
        <f>stock!G55 - SUMIF(sales!$A$2:$A$1035, $A55&amp;$B55&amp;$C55&amp;$D55, sales!$I$2:$I$1035)</f>
        <v>0</v>
      </c>
      <c r="H55" s="1">
        <f>stock!H55 - SUMIF(sales!$A$2:$A$1035, $A55&amp;$B55&amp;$C55&amp;$D55, sales!$J$2:$J$1035)</f>
        <v>0</v>
      </c>
    </row>
    <row r="56" spans="1:8" x14ac:dyDescent="0.2">
      <c r="A56">
        <f>stock!A56</f>
        <v>2020</v>
      </c>
      <c r="B56">
        <f>stock!B56</f>
        <v>1</v>
      </c>
      <c r="C56" t="str">
        <f>stock!C56</f>
        <v>industrial</v>
      </c>
      <c r="D56" t="str">
        <f>stock!D56</f>
        <v>VCC 22400 (DSL LHD1)</v>
      </c>
      <c r="E56" s="1">
        <f>stock!E56 - SUMIF(sales!$A$2:$A$1035, $A56&amp;$B56&amp;$C56&amp;$D56, sales!$G$2:$G$1035)</f>
        <v>0</v>
      </c>
      <c r="F56" s="1">
        <f>stock!F56 - SUMIF(sales!$A$2:$A$1035, $A56&amp;$B56&amp;$C56&amp;$D56, sales!$H$2:$H$1035)</f>
        <v>0</v>
      </c>
      <c r="G56" s="1">
        <f>stock!G56 - SUMIF(sales!$A$2:$A$1035, $A56&amp;$B56&amp;$C56&amp;$D56, sales!$I$2:$I$1035)</f>
        <v>9.6857547760009766E-8</v>
      </c>
      <c r="H56" s="1">
        <f>stock!H56 - SUMIF(sales!$A$2:$A$1035, $A56&amp;$B56&amp;$C56&amp;$D56, sales!$J$2:$J$1035)</f>
        <v>0</v>
      </c>
    </row>
    <row r="57" spans="1:8" x14ac:dyDescent="0.2">
      <c r="A57">
        <f>stock!A57</f>
        <v>2010</v>
      </c>
      <c r="B57">
        <f>stock!B57</f>
        <v>2</v>
      </c>
      <c r="C57" t="str">
        <f>stock!C57</f>
        <v>agricultural</v>
      </c>
      <c r="D57" t="str">
        <f>stock!D57</f>
        <v>VCC 22601 (DSL T6 Ag)</v>
      </c>
      <c r="E57" s="1">
        <f>stock!E57 - SUMIF(sales!$A$2:$A$1035, $A57&amp;$B57&amp;$C57&amp;$D57, sales!$G$2:$G$1035)</f>
        <v>0</v>
      </c>
      <c r="F57" s="1">
        <f>stock!F57 - SUMIF(sales!$A$2:$A$1035, $A57&amp;$B57&amp;$C57&amp;$D57, sales!$H$2:$H$1035)</f>
        <v>0</v>
      </c>
      <c r="G57" s="1">
        <f>stock!G57 - SUMIF(sales!$A$2:$A$1035, $A57&amp;$B57&amp;$C57&amp;$D57, sales!$I$2:$I$1035)</f>
        <v>0</v>
      </c>
      <c r="H57" s="1">
        <f>stock!H57 - SUMIF(sales!$A$2:$A$1035, $A57&amp;$B57&amp;$C57&amp;$D57, sales!$J$2:$J$1035)</f>
        <v>0</v>
      </c>
    </row>
    <row r="58" spans="1:8" x14ac:dyDescent="0.2">
      <c r="A58">
        <f>stock!A58</f>
        <v>2011</v>
      </c>
      <c r="B58">
        <f>stock!B58</f>
        <v>2</v>
      </c>
      <c r="C58" t="str">
        <f>stock!C58</f>
        <v>agricultural</v>
      </c>
      <c r="D58" t="str">
        <f>stock!D58</f>
        <v>VCC 22601 (DSL T6 Ag)</v>
      </c>
      <c r="E58" s="1">
        <f>stock!E58 - SUMIF(sales!$A$2:$A$1035, $A58&amp;$B58&amp;$C58&amp;$D58, sales!$G$2:$G$1035)</f>
        <v>0</v>
      </c>
      <c r="F58" s="1">
        <f>stock!F58 - SUMIF(sales!$A$2:$A$1035, $A58&amp;$B58&amp;$C58&amp;$D58, sales!$H$2:$H$1035)</f>
        <v>0</v>
      </c>
      <c r="G58" s="1">
        <f>stock!G58 - SUMIF(sales!$A$2:$A$1035, $A58&amp;$B58&amp;$C58&amp;$D58, sales!$I$2:$I$1035)</f>
        <v>0</v>
      </c>
      <c r="H58" s="1">
        <f>stock!H58 - SUMIF(sales!$A$2:$A$1035, $A58&amp;$B58&amp;$C58&amp;$D58, sales!$J$2:$J$1035)</f>
        <v>6.2527760746888816E-13</v>
      </c>
    </row>
    <row r="59" spans="1:8" x14ac:dyDescent="0.2">
      <c r="A59">
        <f>stock!A59</f>
        <v>2012</v>
      </c>
      <c r="B59">
        <f>stock!B59</f>
        <v>2</v>
      </c>
      <c r="C59" t="str">
        <f>stock!C59</f>
        <v>agricultural</v>
      </c>
      <c r="D59" t="str">
        <f>stock!D59</f>
        <v>VCC 22601 (DSL T6 Ag)</v>
      </c>
      <c r="E59" s="1">
        <f>stock!E59 - SUMIF(sales!$A$2:$A$1035, $A59&amp;$B59&amp;$C59&amp;$D59, sales!$G$2:$G$1035)</f>
        <v>0</v>
      </c>
      <c r="F59" s="1">
        <f>stock!F59 - SUMIF(sales!$A$2:$A$1035, $A59&amp;$B59&amp;$C59&amp;$D59, sales!$H$2:$H$1035)</f>
        <v>0</v>
      </c>
      <c r="G59" s="1">
        <f>stock!G59 - SUMIF(sales!$A$2:$A$1035, $A59&amp;$B59&amp;$C59&amp;$D59, sales!$I$2:$I$1035)</f>
        <v>0</v>
      </c>
      <c r="H59" s="1">
        <f>stock!H59 - SUMIF(sales!$A$2:$A$1035, $A59&amp;$B59&amp;$C59&amp;$D59, sales!$J$2:$J$1035)</f>
        <v>0</v>
      </c>
    </row>
    <row r="60" spans="1:8" x14ac:dyDescent="0.2">
      <c r="A60">
        <f>stock!A60</f>
        <v>2013</v>
      </c>
      <c r="B60">
        <f>stock!B60</f>
        <v>2</v>
      </c>
      <c r="C60" t="str">
        <f>stock!C60</f>
        <v>agricultural</v>
      </c>
      <c r="D60" t="str">
        <f>stock!D60</f>
        <v>VCC 22601 (DSL T6 Ag)</v>
      </c>
      <c r="E60" s="1">
        <f>stock!E60 - SUMIF(sales!$A$2:$A$1035, $A60&amp;$B60&amp;$C60&amp;$D60, sales!$G$2:$G$1035)</f>
        <v>0</v>
      </c>
      <c r="F60" s="1">
        <f>stock!F60 - SUMIF(sales!$A$2:$A$1035, $A60&amp;$B60&amp;$C60&amp;$D60, sales!$H$2:$H$1035)</f>
        <v>0</v>
      </c>
      <c r="G60" s="1">
        <f>stock!G60 - SUMIF(sales!$A$2:$A$1035, $A60&amp;$B60&amp;$C60&amp;$D60, sales!$I$2:$I$1035)</f>
        <v>8.1854523159563541E-12</v>
      </c>
      <c r="H60" s="1">
        <f>stock!H60 - SUMIF(sales!$A$2:$A$1035, $A60&amp;$B60&amp;$C60&amp;$D60, sales!$J$2:$J$1035)</f>
        <v>-7.3896444519050419E-13</v>
      </c>
    </row>
    <row r="61" spans="1:8" x14ac:dyDescent="0.2">
      <c r="A61">
        <f>stock!A61</f>
        <v>2014</v>
      </c>
      <c r="B61">
        <f>stock!B61</f>
        <v>2</v>
      </c>
      <c r="C61" t="str">
        <f>stock!C61</f>
        <v>agricultural</v>
      </c>
      <c r="D61" t="str">
        <f>stock!D61</f>
        <v>VCC 22601 (DSL T6 Ag)</v>
      </c>
      <c r="E61" s="1">
        <f>stock!E61 - SUMIF(sales!$A$2:$A$1035, $A61&amp;$B61&amp;$C61&amp;$D61, sales!$G$2:$G$1035)</f>
        <v>0</v>
      </c>
      <c r="F61" s="1">
        <f>stock!F61 - SUMIF(sales!$A$2:$A$1035, $A61&amp;$B61&amp;$C61&amp;$D61, sales!$H$2:$H$1035)</f>
        <v>0</v>
      </c>
      <c r="G61" s="1">
        <f>stock!G61 - SUMIF(sales!$A$2:$A$1035, $A61&amp;$B61&amp;$C61&amp;$D61, sales!$I$2:$I$1035)</f>
        <v>3.637978807091713E-12</v>
      </c>
      <c r="H61" s="1">
        <f>stock!H61 - SUMIF(sales!$A$2:$A$1035, $A61&amp;$B61&amp;$C61&amp;$D61, sales!$J$2:$J$1035)</f>
        <v>0</v>
      </c>
    </row>
    <row r="62" spans="1:8" x14ac:dyDescent="0.2">
      <c r="A62">
        <f>stock!A62</f>
        <v>2015</v>
      </c>
      <c r="B62">
        <f>stock!B62</f>
        <v>2</v>
      </c>
      <c r="C62" t="str">
        <f>stock!C62</f>
        <v>agricultural</v>
      </c>
      <c r="D62" t="str">
        <f>stock!D62</f>
        <v>VCC 22601 (DSL T6 Ag)</v>
      </c>
      <c r="E62" s="1">
        <f>stock!E62 - SUMIF(sales!$A$2:$A$1035, $A62&amp;$B62&amp;$C62&amp;$D62, sales!$G$2:$G$1035)</f>
        <v>0</v>
      </c>
      <c r="F62" s="1">
        <f>stock!F62 - SUMIF(sales!$A$2:$A$1035, $A62&amp;$B62&amp;$C62&amp;$D62, sales!$H$2:$H$1035)</f>
        <v>0</v>
      </c>
      <c r="G62" s="1">
        <f>stock!G62 - SUMIF(sales!$A$2:$A$1035, $A62&amp;$B62&amp;$C62&amp;$D62, sales!$I$2:$I$1035)</f>
        <v>0</v>
      </c>
      <c r="H62" s="1">
        <f>stock!H62 - SUMIF(sales!$A$2:$A$1035, $A62&amp;$B62&amp;$C62&amp;$D62, sales!$J$2:$J$1035)</f>
        <v>0</v>
      </c>
    </row>
    <row r="63" spans="1:8" x14ac:dyDescent="0.2">
      <c r="A63">
        <f>stock!A63</f>
        <v>2016</v>
      </c>
      <c r="B63">
        <f>stock!B63</f>
        <v>2</v>
      </c>
      <c r="C63" t="str">
        <f>stock!C63</f>
        <v>agricultural</v>
      </c>
      <c r="D63" t="str">
        <f>stock!D63</f>
        <v>VCC 22601 (DSL T6 Ag)</v>
      </c>
      <c r="E63" s="1">
        <f>stock!E63 - SUMIF(sales!$A$2:$A$1035, $A63&amp;$B63&amp;$C63&amp;$D63, sales!$G$2:$G$1035)</f>
        <v>0</v>
      </c>
      <c r="F63" s="1">
        <f>stock!F63 - SUMIF(sales!$A$2:$A$1035, $A63&amp;$B63&amp;$C63&amp;$D63, sales!$H$2:$H$1035)</f>
        <v>0</v>
      </c>
      <c r="G63" s="1">
        <f>stock!G63 - SUMIF(sales!$A$2:$A$1035, $A63&amp;$B63&amp;$C63&amp;$D63, sales!$I$2:$I$1035)</f>
        <v>0</v>
      </c>
      <c r="H63" s="1">
        <f>stock!H63 - SUMIF(sales!$A$2:$A$1035, $A63&amp;$B63&amp;$C63&amp;$D63, sales!$J$2:$J$1035)</f>
        <v>5.6843418860808015E-13</v>
      </c>
    </row>
    <row r="64" spans="1:8" x14ac:dyDescent="0.2">
      <c r="A64">
        <f>stock!A64</f>
        <v>2017</v>
      </c>
      <c r="B64">
        <f>stock!B64</f>
        <v>2</v>
      </c>
      <c r="C64" t="str">
        <f>stock!C64</f>
        <v>agricultural</v>
      </c>
      <c r="D64" t="str">
        <f>stock!D64</f>
        <v>VCC 22601 (DSL T6 Ag)</v>
      </c>
      <c r="E64" s="1">
        <f>stock!E64 - SUMIF(sales!$A$2:$A$1035, $A64&amp;$B64&amp;$C64&amp;$D64, sales!$G$2:$G$1035)</f>
        <v>0</v>
      </c>
      <c r="F64" s="1">
        <f>stock!F64 - SUMIF(sales!$A$2:$A$1035, $A64&amp;$B64&amp;$C64&amp;$D64, sales!$H$2:$H$1035)</f>
        <v>0</v>
      </c>
      <c r="G64" s="1">
        <f>stock!G64 - SUMIF(sales!$A$2:$A$1035, $A64&amp;$B64&amp;$C64&amp;$D64, sales!$I$2:$I$1035)</f>
        <v>0</v>
      </c>
      <c r="H64" s="1">
        <f>stock!H64 - SUMIF(sales!$A$2:$A$1035, $A64&amp;$B64&amp;$C64&amp;$D64, sales!$J$2:$J$1035)</f>
        <v>6.8212102632969618E-13</v>
      </c>
    </row>
    <row r="65" spans="1:8" x14ac:dyDescent="0.2">
      <c r="A65">
        <f>stock!A65</f>
        <v>2018</v>
      </c>
      <c r="B65">
        <f>stock!B65</f>
        <v>2</v>
      </c>
      <c r="C65" t="str">
        <f>stock!C65</f>
        <v>agricultural</v>
      </c>
      <c r="D65" t="str">
        <f>stock!D65</f>
        <v>VCC 22601 (DSL T6 Ag)</v>
      </c>
      <c r="E65" s="1">
        <f>stock!E65 - SUMIF(sales!$A$2:$A$1035, $A65&amp;$B65&amp;$C65&amp;$D65, sales!$G$2:$G$1035)</f>
        <v>0</v>
      </c>
      <c r="F65" s="1">
        <f>stock!F65 - SUMIF(sales!$A$2:$A$1035, $A65&amp;$B65&amp;$C65&amp;$D65, sales!$H$2:$H$1035)</f>
        <v>0</v>
      </c>
      <c r="G65" s="1">
        <f>stock!G65 - SUMIF(sales!$A$2:$A$1035, $A65&amp;$B65&amp;$C65&amp;$D65, sales!$I$2:$I$1035)</f>
        <v>4.5474735088646412E-12</v>
      </c>
      <c r="H65" s="1">
        <f>stock!H65 - SUMIF(sales!$A$2:$A$1035, $A65&amp;$B65&amp;$C65&amp;$D65, sales!$J$2:$J$1035)</f>
        <v>0</v>
      </c>
    </row>
    <row r="66" spans="1:8" x14ac:dyDescent="0.2">
      <c r="A66">
        <f>stock!A66</f>
        <v>2019</v>
      </c>
      <c r="B66">
        <f>stock!B66</f>
        <v>2</v>
      </c>
      <c r="C66" t="str">
        <f>stock!C66</f>
        <v>agricultural</v>
      </c>
      <c r="D66" t="str">
        <f>stock!D66</f>
        <v>VCC 22601 (DSL T6 Ag)</v>
      </c>
      <c r="E66" s="1">
        <f>stock!E66 - SUMIF(sales!$A$2:$A$1035, $A66&amp;$B66&amp;$C66&amp;$D66, sales!$G$2:$G$1035)</f>
        <v>0</v>
      </c>
      <c r="F66" s="1">
        <f>stock!F66 - SUMIF(sales!$A$2:$A$1035, $A66&amp;$B66&amp;$C66&amp;$D66, sales!$H$2:$H$1035)</f>
        <v>0</v>
      </c>
      <c r="G66" s="1">
        <f>stock!G66 - SUMIF(sales!$A$2:$A$1035, $A66&amp;$B66&amp;$C66&amp;$D66, sales!$I$2:$I$1035)</f>
        <v>5.0022208597511053E-12</v>
      </c>
      <c r="H66" s="1">
        <f>stock!H66 - SUMIF(sales!$A$2:$A$1035, $A66&amp;$B66&amp;$C66&amp;$D66, sales!$J$2:$J$1035)</f>
        <v>0</v>
      </c>
    </row>
    <row r="67" spans="1:8" x14ac:dyDescent="0.2">
      <c r="A67">
        <f>stock!A67</f>
        <v>2020</v>
      </c>
      <c r="B67">
        <f>stock!B67</f>
        <v>2</v>
      </c>
      <c r="C67" t="str">
        <f>stock!C67</f>
        <v>agricultural</v>
      </c>
      <c r="D67" t="str">
        <f>stock!D67</f>
        <v>VCC 22601 (DSL T6 Ag)</v>
      </c>
      <c r="E67" s="1">
        <f>stock!E67 - SUMIF(sales!$A$2:$A$1035, $A67&amp;$B67&amp;$C67&amp;$D67, sales!$G$2:$G$1035)</f>
        <v>0</v>
      </c>
      <c r="F67" s="1">
        <f>stock!F67 - SUMIF(sales!$A$2:$A$1035, $A67&amp;$B67&amp;$C67&amp;$D67, sales!$H$2:$H$1035)</f>
        <v>0</v>
      </c>
      <c r="G67" s="1">
        <f>stock!G67 - SUMIF(sales!$A$2:$A$1035, $A67&amp;$B67&amp;$C67&amp;$D67, sales!$I$2:$I$1035)</f>
        <v>0</v>
      </c>
      <c r="H67" s="1">
        <f>stock!H67 - SUMIF(sales!$A$2:$A$1035, $A67&amp;$B67&amp;$C67&amp;$D67, sales!$J$2:$J$1035)</f>
        <v>7.9580786405131221E-13</v>
      </c>
    </row>
    <row r="68" spans="1:8" x14ac:dyDescent="0.2">
      <c r="A68">
        <f>stock!A68</f>
        <v>2010</v>
      </c>
      <c r="B68">
        <f>stock!B68</f>
        <v>2</v>
      </c>
      <c r="C68" t="str">
        <f>stock!C68</f>
        <v>commercial</v>
      </c>
      <c r="D68" t="str">
        <f>stock!D68</f>
        <v>VCC 21400 (GAS LHD1)</v>
      </c>
      <c r="E68" s="1">
        <f>stock!E68 - SUMIF(sales!$A$2:$A$1035, $A68&amp;$B68&amp;$C68&amp;$D68, sales!$G$2:$G$1035)</f>
        <v>0</v>
      </c>
      <c r="F68" s="1">
        <f>stock!F68 - SUMIF(sales!$A$2:$A$1035, $A68&amp;$B68&amp;$C68&amp;$D68, sales!$H$2:$H$1035)</f>
        <v>0</v>
      </c>
      <c r="G68" s="1">
        <f>stock!G68 - SUMIF(sales!$A$2:$A$1035, $A68&amp;$B68&amp;$C68&amp;$D68, sales!$I$2:$I$1035)</f>
        <v>0</v>
      </c>
      <c r="H68" s="1">
        <f>stock!H68 - SUMIF(sales!$A$2:$A$1035, $A68&amp;$B68&amp;$C68&amp;$D68, sales!$J$2:$J$1035)</f>
        <v>0</v>
      </c>
    </row>
    <row r="69" spans="1:8" x14ac:dyDescent="0.2">
      <c r="A69">
        <f>stock!A69</f>
        <v>2011</v>
      </c>
      <c r="B69">
        <f>stock!B69</f>
        <v>2</v>
      </c>
      <c r="C69" t="str">
        <f>stock!C69</f>
        <v>commercial</v>
      </c>
      <c r="D69" t="str">
        <f>stock!D69</f>
        <v>VCC 21400 (GAS LHD1)</v>
      </c>
      <c r="E69" s="1">
        <f>stock!E69 - SUMIF(sales!$A$2:$A$1035, $A69&amp;$B69&amp;$C69&amp;$D69, sales!$G$2:$G$1035)</f>
        <v>0</v>
      </c>
      <c r="F69" s="1">
        <f>stock!F69 - SUMIF(sales!$A$2:$A$1035, $A69&amp;$B69&amp;$C69&amp;$D69, sales!$H$2:$H$1035)</f>
        <v>0</v>
      </c>
      <c r="G69" s="1">
        <f>stock!G69 - SUMIF(sales!$A$2:$A$1035, $A69&amp;$B69&amp;$C69&amp;$D69, sales!$I$2:$I$1035)</f>
        <v>0</v>
      </c>
      <c r="H69" s="1">
        <f>stock!H69 - SUMIF(sales!$A$2:$A$1035, $A69&amp;$B69&amp;$C69&amp;$D69, sales!$J$2:$J$1035)</f>
        <v>0</v>
      </c>
    </row>
    <row r="70" spans="1:8" x14ac:dyDescent="0.2">
      <c r="A70">
        <f>stock!A70</f>
        <v>2012</v>
      </c>
      <c r="B70">
        <f>stock!B70</f>
        <v>2</v>
      </c>
      <c r="C70" t="str">
        <f>stock!C70</f>
        <v>commercial</v>
      </c>
      <c r="D70" t="str">
        <f>stock!D70</f>
        <v>VCC 21400 (GAS LHD1)</v>
      </c>
      <c r="E70" s="1">
        <f>stock!E70 - SUMIF(sales!$A$2:$A$1035, $A70&amp;$B70&amp;$C70&amp;$D70, sales!$G$2:$G$1035)</f>
        <v>0</v>
      </c>
      <c r="F70" s="1">
        <f>stock!F70 - SUMIF(sales!$A$2:$A$1035, $A70&amp;$B70&amp;$C70&amp;$D70, sales!$H$2:$H$1035)</f>
        <v>0</v>
      </c>
      <c r="G70" s="1">
        <f>stock!G70 - SUMIF(sales!$A$2:$A$1035, $A70&amp;$B70&amp;$C70&amp;$D70, sales!$I$2:$I$1035)</f>
        <v>-1.862645149230957E-8</v>
      </c>
      <c r="H70" s="1">
        <f>stock!H70 - SUMIF(sales!$A$2:$A$1035, $A70&amp;$B70&amp;$C70&amp;$D70, sales!$J$2:$J$1035)</f>
        <v>-4.6566128730773926E-9</v>
      </c>
    </row>
    <row r="71" spans="1:8" x14ac:dyDescent="0.2">
      <c r="A71">
        <f>stock!A71</f>
        <v>2013</v>
      </c>
      <c r="B71">
        <f>stock!B71</f>
        <v>2</v>
      </c>
      <c r="C71" t="str">
        <f>stock!C71</f>
        <v>commercial</v>
      </c>
      <c r="D71" t="str">
        <f>stock!D71</f>
        <v>VCC 21400 (GAS LHD1)</v>
      </c>
      <c r="E71" s="1">
        <f>stock!E71 - SUMIF(sales!$A$2:$A$1035, $A71&amp;$B71&amp;$C71&amp;$D71, sales!$G$2:$G$1035)</f>
        <v>0</v>
      </c>
      <c r="F71" s="1">
        <f>stock!F71 - SUMIF(sales!$A$2:$A$1035, $A71&amp;$B71&amp;$C71&amp;$D71, sales!$H$2:$H$1035)</f>
        <v>0</v>
      </c>
      <c r="G71" s="1">
        <f>stock!G71 - SUMIF(sales!$A$2:$A$1035, $A71&amp;$B71&amp;$C71&amp;$D71, sales!$I$2:$I$1035)</f>
        <v>-8.1956386566162109E-8</v>
      </c>
      <c r="H71" s="1">
        <f>stock!H71 - SUMIF(sales!$A$2:$A$1035, $A71&amp;$B71&amp;$C71&amp;$D71, sales!$J$2:$J$1035)</f>
        <v>0</v>
      </c>
    </row>
    <row r="72" spans="1:8" x14ac:dyDescent="0.2">
      <c r="A72">
        <f>stock!A72</f>
        <v>2014</v>
      </c>
      <c r="B72">
        <f>stock!B72</f>
        <v>2</v>
      </c>
      <c r="C72" t="str">
        <f>stock!C72</f>
        <v>commercial</v>
      </c>
      <c r="D72" t="str">
        <f>stock!D72</f>
        <v>VCC 21400 (GAS LHD1)</v>
      </c>
      <c r="E72" s="1">
        <f>stock!E72 - SUMIF(sales!$A$2:$A$1035, $A72&amp;$B72&amp;$C72&amp;$D72, sales!$G$2:$G$1035)</f>
        <v>0</v>
      </c>
      <c r="F72" s="1">
        <f>stock!F72 - SUMIF(sales!$A$2:$A$1035, $A72&amp;$B72&amp;$C72&amp;$D72, sales!$H$2:$H$1035)</f>
        <v>2.6147972675971687E-12</v>
      </c>
      <c r="G72" s="1">
        <f>stock!G72 - SUMIF(sales!$A$2:$A$1035, $A72&amp;$B72&amp;$C72&amp;$D72, sales!$I$2:$I$1035)</f>
        <v>-7.0780515670776367E-8</v>
      </c>
      <c r="H72" s="1">
        <f>stock!H72 - SUMIF(sales!$A$2:$A$1035, $A72&amp;$B72&amp;$C72&amp;$D72, sales!$J$2:$J$1035)</f>
        <v>0</v>
      </c>
    </row>
    <row r="73" spans="1:8" x14ac:dyDescent="0.2">
      <c r="A73">
        <f>stock!A73</f>
        <v>2015</v>
      </c>
      <c r="B73">
        <f>stock!B73</f>
        <v>2</v>
      </c>
      <c r="C73" t="str">
        <f>stock!C73</f>
        <v>commercial</v>
      </c>
      <c r="D73" t="str">
        <f>stock!D73</f>
        <v>VCC 21400 (GAS LHD1)</v>
      </c>
      <c r="E73" s="1">
        <f>stock!E73 - SUMIF(sales!$A$2:$A$1035, $A73&amp;$B73&amp;$C73&amp;$D73, sales!$G$2:$G$1035)</f>
        <v>0</v>
      </c>
      <c r="F73" s="1">
        <f>stock!F73 - SUMIF(sales!$A$2:$A$1035, $A73&amp;$B73&amp;$C73&amp;$D73, sales!$H$2:$H$1035)</f>
        <v>-2.7284841053187847E-12</v>
      </c>
      <c r="G73" s="1">
        <f>stock!G73 - SUMIF(sales!$A$2:$A$1035, $A73&amp;$B73&amp;$C73&amp;$D73, sales!$I$2:$I$1035)</f>
        <v>0</v>
      </c>
      <c r="H73" s="1">
        <f>stock!H73 - SUMIF(sales!$A$2:$A$1035, $A73&amp;$B73&amp;$C73&amp;$D73, sales!$J$2:$J$1035)</f>
        <v>-4.6566128730773926E-9</v>
      </c>
    </row>
    <row r="74" spans="1:8" x14ac:dyDescent="0.2">
      <c r="A74">
        <f>stock!A74</f>
        <v>2016</v>
      </c>
      <c r="B74">
        <f>stock!B74</f>
        <v>2</v>
      </c>
      <c r="C74" t="str">
        <f>stock!C74</f>
        <v>commercial</v>
      </c>
      <c r="D74" t="str">
        <f>stock!D74</f>
        <v>VCC 21400 (GAS LHD1)</v>
      </c>
      <c r="E74" s="1">
        <f>stock!E74 - SUMIF(sales!$A$2:$A$1035, $A74&amp;$B74&amp;$C74&amp;$D74, sales!$G$2:$G$1035)</f>
        <v>0</v>
      </c>
      <c r="F74" s="1">
        <f>stock!F74 - SUMIF(sales!$A$2:$A$1035, $A74&amp;$B74&amp;$C74&amp;$D74, sales!$H$2:$H$1035)</f>
        <v>-2.2737367544323206E-12</v>
      </c>
      <c r="G74" s="1">
        <f>stock!G74 - SUMIF(sales!$A$2:$A$1035, $A74&amp;$B74&amp;$C74&amp;$D74, sales!$I$2:$I$1035)</f>
        <v>4.0978193283081055E-8</v>
      </c>
      <c r="H74" s="1">
        <f>stock!H74 - SUMIF(sales!$A$2:$A$1035, $A74&amp;$B74&amp;$C74&amp;$D74, sales!$J$2:$J$1035)</f>
        <v>-3.7252902984619141E-9</v>
      </c>
    </row>
    <row r="75" spans="1:8" x14ac:dyDescent="0.2">
      <c r="A75">
        <f>stock!A75</f>
        <v>2017</v>
      </c>
      <c r="B75">
        <f>stock!B75</f>
        <v>2</v>
      </c>
      <c r="C75" t="str">
        <f>stock!C75</f>
        <v>commercial</v>
      </c>
      <c r="D75" t="str">
        <f>stock!D75</f>
        <v>VCC 21400 (GAS LHD1)</v>
      </c>
      <c r="E75" s="1">
        <f>stock!E75 - SUMIF(sales!$A$2:$A$1035, $A75&amp;$B75&amp;$C75&amp;$D75, sales!$G$2:$G$1035)</f>
        <v>0</v>
      </c>
      <c r="F75" s="1">
        <f>stock!F75 - SUMIF(sales!$A$2:$A$1035, $A75&amp;$B75&amp;$C75&amp;$D75, sales!$H$2:$H$1035)</f>
        <v>0</v>
      </c>
      <c r="G75" s="1">
        <f>stock!G75 - SUMIF(sales!$A$2:$A$1035, $A75&amp;$B75&amp;$C75&amp;$D75, sales!$I$2:$I$1035)</f>
        <v>0</v>
      </c>
      <c r="H75" s="1">
        <f>stock!H75 - SUMIF(sales!$A$2:$A$1035, $A75&amp;$B75&amp;$C75&amp;$D75, sales!$J$2:$J$1035)</f>
        <v>0</v>
      </c>
    </row>
    <row r="76" spans="1:8" x14ac:dyDescent="0.2">
      <c r="A76">
        <f>stock!A76</f>
        <v>2018</v>
      </c>
      <c r="B76">
        <f>stock!B76</f>
        <v>2</v>
      </c>
      <c r="C76" t="str">
        <f>stock!C76</f>
        <v>commercial</v>
      </c>
      <c r="D76" t="str">
        <f>stock!D76</f>
        <v>VCC 21400 (GAS LHD1)</v>
      </c>
      <c r="E76" s="1">
        <f>stock!E76 - SUMIF(sales!$A$2:$A$1035, $A76&amp;$B76&amp;$C76&amp;$D76, sales!$G$2:$G$1035)</f>
        <v>0</v>
      </c>
      <c r="F76" s="1">
        <f>stock!F76 - SUMIF(sales!$A$2:$A$1035, $A76&amp;$B76&amp;$C76&amp;$D76, sales!$H$2:$H$1035)</f>
        <v>-3.865352482534945E-12</v>
      </c>
      <c r="G76" s="1">
        <f>stock!G76 - SUMIF(sales!$A$2:$A$1035, $A76&amp;$B76&amp;$C76&amp;$D76, sales!$I$2:$I$1035)</f>
        <v>0</v>
      </c>
      <c r="H76" s="1">
        <f>stock!H76 - SUMIF(sales!$A$2:$A$1035, $A76&amp;$B76&amp;$C76&amp;$D76, sales!$J$2:$J$1035)</f>
        <v>0</v>
      </c>
    </row>
    <row r="77" spans="1:8" x14ac:dyDescent="0.2">
      <c r="A77">
        <f>stock!A77</f>
        <v>2019</v>
      </c>
      <c r="B77">
        <f>stock!B77</f>
        <v>2</v>
      </c>
      <c r="C77" t="str">
        <f>stock!C77</f>
        <v>commercial</v>
      </c>
      <c r="D77" t="str">
        <f>stock!D77</f>
        <v>VCC 21400 (GAS LHD1)</v>
      </c>
      <c r="E77" s="1">
        <f>stock!E77 - SUMIF(sales!$A$2:$A$1035, $A77&amp;$B77&amp;$C77&amp;$D77, sales!$G$2:$G$1035)</f>
        <v>0</v>
      </c>
      <c r="F77" s="1">
        <f>stock!F77 - SUMIF(sales!$A$2:$A$1035, $A77&amp;$B77&amp;$C77&amp;$D77, sales!$H$2:$H$1035)</f>
        <v>-5.2295945351943374E-12</v>
      </c>
      <c r="G77" s="1">
        <f>stock!G77 - SUMIF(sales!$A$2:$A$1035, $A77&amp;$B77&amp;$C77&amp;$D77, sales!$I$2:$I$1035)</f>
        <v>0</v>
      </c>
      <c r="H77" s="1">
        <f>stock!H77 - SUMIF(sales!$A$2:$A$1035, $A77&amp;$B77&amp;$C77&amp;$D77, sales!$J$2:$J$1035)</f>
        <v>0</v>
      </c>
    </row>
    <row r="78" spans="1:8" x14ac:dyDescent="0.2">
      <c r="A78">
        <f>stock!A78</f>
        <v>2020</v>
      </c>
      <c r="B78">
        <f>stock!B78</f>
        <v>2</v>
      </c>
      <c r="C78" t="str">
        <f>stock!C78</f>
        <v>commercial</v>
      </c>
      <c r="D78" t="str">
        <f>stock!D78</f>
        <v>VCC 21400 (GAS LHD1)</v>
      </c>
      <c r="E78" s="1">
        <f>stock!E78 - SUMIF(sales!$A$2:$A$1035, $A78&amp;$B78&amp;$C78&amp;$D78, sales!$G$2:$G$1035)</f>
        <v>0</v>
      </c>
      <c r="F78" s="1">
        <f>stock!F78 - SUMIF(sales!$A$2:$A$1035, $A78&amp;$B78&amp;$C78&amp;$D78, sales!$H$2:$H$1035)</f>
        <v>-5.0022208597511053E-12</v>
      </c>
      <c r="G78" s="1">
        <f>stock!G78 - SUMIF(sales!$A$2:$A$1035, $A78&amp;$B78&amp;$C78&amp;$D78, sales!$I$2:$I$1035)</f>
        <v>0</v>
      </c>
      <c r="H78" s="1">
        <f>stock!H78 - SUMIF(sales!$A$2:$A$1035, $A78&amp;$B78&amp;$C78&amp;$D78, sales!$J$2:$J$1035)</f>
        <v>-3.7252902984619141E-9</v>
      </c>
    </row>
    <row r="79" spans="1:8" x14ac:dyDescent="0.2">
      <c r="A79">
        <f>stock!A79</f>
        <v>2010</v>
      </c>
      <c r="B79">
        <f>stock!B79</f>
        <v>2</v>
      </c>
      <c r="C79" t="str">
        <f>stock!C79</f>
        <v>commercial</v>
      </c>
      <c r="D79" t="str">
        <f>stock!D79</f>
        <v>VCC 24724 (NG T7 SWCVng)</v>
      </c>
      <c r="E79" s="1">
        <f>stock!E79 - SUMIF(sales!$A$2:$A$1035, $A79&amp;$B79&amp;$C79&amp;$D79, sales!$G$2:$G$1035)</f>
        <v>0</v>
      </c>
      <c r="F79" s="1">
        <f>stock!F79 - SUMIF(sales!$A$2:$A$1035, $A79&amp;$B79&amp;$C79&amp;$D79, sales!$H$2:$H$1035)</f>
        <v>0</v>
      </c>
      <c r="G79" s="1">
        <f>stock!G79 - SUMIF(sales!$A$2:$A$1035, $A79&amp;$B79&amp;$C79&amp;$D79, sales!$I$2:$I$1035)</f>
        <v>0</v>
      </c>
      <c r="H79" s="1">
        <f>stock!H79 - SUMIF(sales!$A$2:$A$1035, $A79&amp;$B79&amp;$C79&amp;$D79, sales!$J$2:$J$1035)</f>
        <v>0</v>
      </c>
    </row>
    <row r="80" spans="1:8" x14ac:dyDescent="0.2">
      <c r="A80">
        <f>stock!A80</f>
        <v>2011</v>
      </c>
      <c r="B80">
        <f>stock!B80</f>
        <v>2</v>
      </c>
      <c r="C80" t="str">
        <f>stock!C80</f>
        <v>commercial</v>
      </c>
      <c r="D80" t="str">
        <f>stock!D80</f>
        <v>VCC 24724 (NG T7 SWCVng)</v>
      </c>
      <c r="E80" s="1">
        <f>stock!E80 - SUMIF(sales!$A$2:$A$1035, $A80&amp;$B80&amp;$C80&amp;$D80, sales!$G$2:$G$1035)</f>
        <v>0</v>
      </c>
      <c r="F80" s="1">
        <f>stock!F80 - SUMIF(sales!$A$2:$A$1035, $A80&amp;$B80&amp;$C80&amp;$D80, sales!$H$2:$H$1035)</f>
        <v>0</v>
      </c>
      <c r="G80" s="1">
        <f>stock!G80 - SUMIF(sales!$A$2:$A$1035, $A80&amp;$B80&amp;$C80&amp;$D80, sales!$I$2:$I$1035)</f>
        <v>0</v>
      </c>
      <c r="H80" s="1">
        <f>stock!H80 - SUMIF(sales!$A$2:$A$1035, $A80&amp;$B80&amp;$C80&amp;$D80, sales!$J$2:$J$1035)</f>
        <v>0</v>
      </c>
    </row>
    <row r="81" spans="1:8" x14ac:dyDescent="0.2">
      <c r="A81">
        <f>stock!A81</f>
        <v>2012</v>
      </c>
      <c r="B81">
        <f>stock!B81</f>
        <v>2</v>
      </c>
      <c r="C81" t="str">
        <f>stock!C81</f>
        <v>commercial</v>
      </c>
      <c r="D81" t="str">
        <f>stock!D81</f>
        <v>VCC 24724 (NG T7 SWCVng)</v>
      </c>
      <c r="E81" s="1">
        <f>stock!E81 - SUMIF(sales!$A$2:$A$1035, $A81&amp;$B81&amp;$C81&amp;$D81, sales!$G$2:$G$1035)</f>
        <v>0</v>
      </c>
      <c r="F81" s="1">
        <f>stock!F81 - SUMIF(sales!$A$2:$A$1035, $A81&amp;$B81&amp;$C81&amp;$D81, sales!$H$2:$H$1035)</f>
        <v>0</v>
      </c>
      <c r="G81" s="1">
        <f>stock!G81 - SUMIF(sales!$A$2:$A$1035, $A81&amp;$B81&amp;$C81&amp;$D81, sales!$I$2:$I$1035)</f>
        <v>7.2177499532699585E-9</v>
      </c>
      <c r="H81" s="1">
        <f>stock!H81 - SUMIF(sales!$A$2:$A$1035, $A81&amp;$B81&amp;$C81&amp;$D81, sales!$J$2:$J$1035)</f>
        <v>0</v>
      </c>
    </row>
    <row r="82" spans="1:8" x14ac:dyDescent="0.2">
      <c r="A82">
        <f>stock!A82</f>
        <v>2013</v>
      </c>
      <c r="B82">
        <f>stock!B82</f>
        <v>2</v>
      </c>
      <c r="C82" t="str">
        <f>stock!C82</f>
        <v>commercial</v>
      </c>
      <c r="D82" t="str">
        <f>stock!D82</f>
        <v>VCC 24724 (NG T7 SWCVng)</v>
      </c>
      <c r="E82" s="1">
        <f>stock!E82 - SUMIF(sales!$A$2:$A$1035, $A82&amp;$B82&amp;$C82&amp;$D82, sales!$G$2:$G$1035)</f>
        <v>0</v>
      </c>
      <c r="F82" s="1">
        <f>stock!F82 - SUMIF(sales!$A$2:$A$1035, $A82&amp;$B82&amp;$C82&amp;$D82, sales!$H$2:$H$1035)</f>
        <v>0</v>
      </c>
      <c r="G82" s="1">
        <f>stock!G82 - SUMIF(sales!$A$2:$A$1035, $A82&amp;$B82&amp;$C82&amp;$D82, sales!$I$2:$I$1035)</f>
        <v>0</v>
      </c>
      <c r="H82" s="1">
        <f>stock!H82 - SUMIF(sales!$A$2:$A$1035, $A82&amp;$B82&amp;$C82&amp;$D82, sales!$J$2:$J$1035)</f>
        <v>8.3819031715393066E-9</v>
      </c>
    </row>
    <row r="83" spans="1:8" x14ac:dyDescent="0.2">
      <c r="A83">
        <f>stock!A83</f>
        <v>2014</v>
      </c>
      <c r="B83">
        <f>stock!B83</f>
        <v>2</v>
      </c>
      <c r="C83" t="str">
        <f>stock!C83</f>
        <v>commercial</v>
      </c>
      <c r="D83" t="str">
        <f>stock!D83</f>
        <v>VCC 24724 (NG T7 SWCVng)</v>
      </c>
      <c r="E83" s="1">
        <f>stock!E83 - SUMIF(sales!$A$2:$A$1035, $A83&amp;$B83&amp;$C83&amp;$D83, sales!$G$2:$G$1035)</f>
        <v>0</v>
      </c>
      <c r="F83" s="1">
        <f>stock!F83 - SUMIF(sales!$A$2:$A$1035, $A83&amp;$B83&amp;$C83&amp;$D83, sales!$H$2:$H$1035)</f>
        <v>1.9895196601282805E-13</v>
      </c>
      <c r="G83" s="1">
        <f>stock!G83 - SUMIF(sales!$A$2:$A$1035, $A83&amp;$B83&amp;$C83&amp;$D83, sales!$I$2:$I$1035)</f>
        <v>-5.5879354476928711E-9</v>
      </c>
      <c r="H83" s="1">
        <f>stock!H83 - SUMIF(sales!$A$2:$A$1035, $A83&amp;$B83&amp;$C83&amp;$D83, sales!$J$2:$J$1035)</f>
        <v>0</v>
      </c>
    </row>
    <row r="84" spans="1:8" x14ac:dyDescent="0.2">
      <c r="A84">
        <f>stock!A84</f>
        <v>2015</v>
      </c>
      <c r="B84">
        <f>stock!B84</f>
        <v>2</v>
      </c>
      <c r="C84" t="str">
        <f>stock!C84</f>
        <v>commercial</v>
      </c>
      <c r="D84" t="str">
        <f>stock!D84</f>
        <v>VCC 24724 (NG T7 SWCVng)</v>
      </c>
      <c r="E84" s="1">
        <f>stock!E84 - SUMIF(sales!$A$2:$A$1035, $A84&amp;$B84&amp;$C84&amp;$D84, sales!$G$2:$G$1035)</f>
        <v>0</v>
      </c>
      <c r="F84" s="1">
        <f>stock!F84 - SUMIF(sales!$A$2:$A$1035, $A84&amp;$B84&amp;$C84&amp;$D84, sales!$H$2:$H$1035)</f>
        <v>-7.1054273576010019E-13</v>
      </c>
      <c r="G84" s="1">
        <f>stock!G84 - SUMIF(sales!$A$2:$A$1035, $A84&amp;$B84&amp;$C84&amp;$D84, sales!$I$2:$I$1035)</f>
        <v>0</v>
      </c>
      <c r="H84" s="1">
        <f>stock!H84 - SUMIF(sales!$A$2:$A$1035, $A84&amp;$B84&amp;$C84&amp;$D84, sales!$J$2:$J$1035)</f>
        <v>3.7252902984619141E-9</v>
      </c>
    </row>
    <row r="85" spans="1:8" x14ac:dyDescent="0.2">
      <c r="A85">
        <f>stock!A85</f>
        <v>2016</v>
      </c>
      <c r="B85">
        <f>stock!B85</f>
        <v>2</v>
      </c>
      <c r="C85" t="str">
        <f>stock!C85</f>
        <v>commercial</v>
      </c>
      <c r="D85" t="str">
        <f>stock!D85</f>
        <v>VCC 24724 (NG T7 SWCVng)</v>
      </c>
      <c r="E85" s="1">
        <f>stock!E85 - SUMIF(sales!$A$2:$A$1035, $A85&amp;$B85&amp;$C85&amp;$D85, sales!$G$2:$G$1035)</f>
        <v>0</v>
      </c>
      <c r="F85" s="1">
        <f>stock!F85 - SUMIF(sales!$A$2:$A$1035, $A85&amp;$B85&amp;$C85&amp;$D85, sales!$H$2:$H$1035)</f>
        <v>2.8421709430404007E-13</v>
      </c>
      <c r="G85" s="1">
        <f>stock!G85 - SUMIF(sales!$A$2:$A$1035, $A85&amp;$B85&amp;$C85&amp;$D85, sales!$I$2:$I$1035)</f>
        <v>0</v>
      </c>
      <c r="H85" s="1">
        <f>stock!H85 - SUMIF(sales!$A$2:$A$1035, $A85&amp;$B85&amp;$C85&amp;$D85, sales!$J$2:$J$1035)</f>
        <v>0</v>
      </c>
    </row>
    <row r="86" spans="1:8" x14ac:dyDescent="0.2">
      <c r="A86">
        <f>stock!A86</f>
        <v>2017</v>
      </c>
      <c r="B86">
        <f>stock!B86</f>
        <v>2</v>
      </c>
      <c r="C86" t="str">
        <f>stock!C86</f>
        <v>commercial</v>
      </c>
      <c r="D86" t="str">
        <f>stock!D86</f>
        <v>VCC 24724 (NG T7 SWCVng)</v>
      </c>
      <c r="E86" s="1">
        <f>stock!E86 - SUMIF(sales!$A$2:$A$1035, $A86&amp;$B86&amp;$C86&amp;$D86, sales!$G$2:$G$1035)</f>
        <v>0</v>
      </c>
      <c r="F86" s="1">
        <f>stock!F86 - SUMIF(sales!$A$2:$A$1035, $A86&amp;$B86&amp;$C86&amp;$D86, sales!$H$2:$H$1035)</f>
        <v>0</v>
      </c>
      <c r="G86" s="1">
        <f>stock!G86 - SUMIF(sales!$A$2:$A$1035, $A86&amp;$B86&amp;$C86&amp;$D86, sales!$I$2:$I$1035)</f>
        <v>0</v>
      </c>
      <c r="H86" s="1">
        <f>stock!H86 - SUMIF(sales!$A$2:$A$1035, $A86&amp;$B86&amp;$C86&amp;$D86, sales!$J$2:$J$1035)</f>
        <v>0</v>
      </c>
    </row>
    <row r="87" spans="1:8" x14ac:dyDescent="0.2">
      <c r="A87">
        <f>stock!A87</f>
        <v>2018</v>
      </c>
      <c r="B87">
        <f>stock!B87</f>
        <v>2</v>
      </c>
      <c r="C87" t="str">
        <f>stock!C87</f>
        <v>commercial</v>
      </c>
      <c r="D87" t="str">
        <f>stock!D87</f>
        <v>VCC 24724 (NG T7 SWCVng)</v>
      </c>
      <c r="E87" s="1">
        <f>stock!E87 - SUMIF(sales!$A$2:$A$1035, $A87&amp;$B87&amp;$C87&amp;$D87, sales!$G$2:$G$1035)</f>
        <v>0</v>
      </c>
      <c r="F87" s="1">
        <f>stock!F87 - SUMIF(sales!$A$2:$A$1035, $A87&amp;$B87&amp;$C87&amp;$D87, sales!$H$2:$H$1035)</f>
        <v>4.2632564145606011E-13</v>
      </c>
      <c r="G87" s="1">
        <f>stock!G87 - SUMIF(sales!$A$2:$A$1035, $A87&amp;$B87&amp;$C87&amp;$D87, sales!$I$2:$I$1035)</f>
        <v>0</v>
      </c>
      <c r="H87" s="1">
        <f>stock!H87 - SUMIF(sales!$A$2:$A$1035, $A87&amp;$B87&amp;$C87&amp;$D87, sales!$J$2:$J$1035)</f>
        <v>0</v>
      </c>
    </row>
    <row r="88" spans="1:8" x14ac:dyDescent="0.2">
      <c r="A88">
        <f>stock!A88</f>
        <v>2019</v>
      </c>
      <c r="B88">
        <f>stock!B88</f>
        <v>2</v>
      </c>
      <c r="C88" t="str">
        <f>stock!C88</f>
        <v>commercial</v>
      </c>
      <c r="D88" t="str">
        <f>stock!D88</f>
        <v>VCC 24724 (NG T7 SWCVng)</v>
      </c>
      <c r="E88" s="1">
        <f>stock!E88 - SUMIF(sales!$A$2:$A$1035, $A88&amp;$B88&amp;$C88&amp;$D88, sales!$G$2:$G$1035)</f>
        <v>0</v>
      </c>
      <c r="F88" s="1">
        <f>stock!F88 - SUMIF(sales!$A$2:$A$1035, $A88&amp;$B88&amp;$C88&amp;$D88, sales!$H$2:$H$1035)</f>
        <v>3.694822225952521E-13</v>
      </c>
      <c r="G88" s="1">
        <f>stock!G88 - SUMIF(sales!$A$2:$A$1035, $A88&amp;$B88&amp;$C88&amp;$D88, sales!$I$2:$I$1035)</f>
        <v>0</v>
      </c>
      <c r="H88" s="1">
        <f>stock!H88 - SUMIF(sales!$A$2:$A$1035, $A88&amp;$B88&amp;$C88&amp;$D88, sales!$J$2:$J$1035)</f>
        <v>0</v>
      </c>
    </row>
    <row r="89" spans="1:8" x14ac:dyDescent="0.2">
      <c r="A89">
        <f>stock!A89</f>
        <v>2020</v>
      </c>
      <c r="B89">
        <f>stock!B89</f>
        <v>2</v>
      </c>
      <c r="C89" t="str">
        <f>stock!C89</f>
        <v>commercial</v>
      </c>
      <c r="D89" t="str">
        <f>stock!D89</f>
        <v>VCC 24724 (NG T7 SWCVng)</v>
      </c>
      <c r="E89" s="1">
        <f>stock!E89 - SUMIF(sales!$A$2:$A$1035, $A89&amp;$B89&amp;$C89&amp;$D89, sales!$G$2:$G$1035)</f>
        <v>0</v>
      </c>
      <c r="F89" s="1">
        <f>stock!F89 - SUMIF(sales!$A$2:$A$1035, $A89&amp;$B89&amp;$C89&amp;$D89, sales!$H$2:$H$1035)</f>
        <v>-4.5474735088646412E-13</v>
      </c>
      <c r="G89" s="1">
        <f>stock!G89 - SUMIF(sales!$A$2:$A$1035, $A89&amp;$B89&amp;$C89&amp;$D89, sales!$I$2:$I$1035)</f>
        <v>0</v>
      </c>
      <c r="H89" s="1">
        <f>stock!H89 - SUMIF(sales!$A$2:$A$1035, $A89&amp;$B89&amp;$C89&amp;$D89, sales!$J$2:$J$1035)</f>
        <v>0</v>
      </c>
    </row>
    <row r="90" spans="1:8" x14ac:dyDescent="0.2">
      <c r="A90">
        <f>stock!A90</f>
        <v>2010</v>
      </c>
      <c r="B90">
        <f>stock!B90</f>
        <v>2</v>
      </c>
      <c r="C90" t="str">
        <f>stock!C90</f>
        <v>industrial</v>
      </c>
      <c r="D90" t="str">
        <f>stock!D90</f>
        <v>VCC 21400 (GAS LHD1)</v>
      </c>
      <c r="E90" s="1">
        <f>stock!E90 - SUMIF(sales!$A$2:$A$1035, $A90&amp;$B90&amp;$C90&amp;$D90, sales!$G$2:$G$1035)</f>
        <v>0</v>
      </c>
      <c r="F90" s="1">
        <f>stock!F90 - SUMIF(sales!$A$2:$A$1035, $A90&amp;$B90&amp;$C90&amp;$D90, sales!$H$2:$H$1035)</f>
        <v>0</v>
      </c>
      <c r="G90" s="1">
        <f>stock!G90 - SUMIF(sales!$A$2:$A$1035, $A90&amp;$B90&amp;$C90&amp;$D90, sales!$I$2:$I$1035)</f>
        <v>0</v>
      </c>
      <c r="H90" s="1">
        <f>stock!H90 - SUMIF(sales!$A$2:$A$1035, $A90&amp;$B90&amp;$C90&amp;$D90, sales!$J$2:$J$1035)</f>
        <v>0</v>
      </c>
    </row>
    <row r="91" spans="1:8" x14ac:dyDescent="0.2">
      <c r="A91">
        <f>stock!A91</f>
        <v>2011</v>
      </c>
      <c r="B91">
        <f>stock!B91</f>
        <v>2</v>
      </c>
      <c r="C91" t="str">
        <f>stock!C91</f>
        <v>industrial</v>
      </c>
      <c r="D91" t="str">
        <f>stock!D91</f>
        <v>VCC 21400 (GAS LHD1)</v>
      </c>
      <c r="E91" s="1">
        <f>stock!E91 - SUMIF(sales!$A$2:$A$1035, $A91&amp;$B91&amp;$C91&amp;$D91, sales!$G$2:$G$1035)</f>
        <v>0</v>
      </c>
      <c r="F91" s="1">
        <f>stock!F91 - SUMIF(sales!$A$2:$A$1035, $A91&amp;$B91&amp;$C91&amp;$D91, sales!$H$2:$H$1035)</f>
        <v>5.4001247917767614E-13</v>
      </c>
      <c r="G91" s="1">
        <f>stock!G91 - SUMIF(sales!$A$2:$A$1035, $A91&amp;$B91&amp;$C91&amp;$D91, sales!$I$2:$I$1035)</f>
        <v>-5.5879354476928711E-9</v>
      </c>
      <c r="H91" s="1">
        <f>stock!H91 - SUMIF(sales!$A$2:$A$1035, $A91&amp;$B91&amp;$C91&amp;$D91, sales!$J$2:$J$1035)</f>
        <v>0</v>
      </c>
    </row>
    <row r="92" spans="1:8" x14ac:dyDescent="0.2">
      <c r="A92">
        <f>stock!A92</f>
        <v>2012</v>
      </c>
      <c r="B92">
        <f>stock!B92</f>
        <v>2</v>
      </c>
      <c r="C92" t="str">
        <f>stock!C92</f>
        <v>industrial</v>
      </c>
      <c r="D92" t="str">
        <f>stock!D92</f>
        <v>VCC 21400 (GAS LHD1)</v>
      </c>
      <c r="E92" s="1">
        <f>stock!E92 - SUMIF(sales!$A$2:$A$1035, $A92&amp;$B92&amp;$C92&amp;$D92, sales!$G$2:$G$1035)</f>
        <v>0</v>
      </c>
      <c r="F92" s="1">
        <f>stock!F92 - SUMIF(sales!$A$2:$A$1035, $A92&amp;$B92&amp;$C92&amp;$D92, sales!$H$2:$H$1035)</f>
        <v>1.1368683772161603E-12</v>
      </c>
      <c r="G92" s="1">
        <f>stock!G92 - SUMIF(sales!$A$2:$A$1035, $A92&amp;$B92&amp;$C92&amp;$D92, sales!$I$2:$I$1035)</f>
        <v>7.4505805969238281E-9</v>
      </c>
      <c r="H92" s="1">
        <f>stock!H92 - SUMIF(sales!$A$2:$A$1035, $A92&amp;$B92&amp;$C92&amp;$D92, sales!$J$2:$J$1035)</f>
        <v>0</v>
      </c>
    </row>
    <row r="93" spans="1:8" x14ac:dyDescent="0.2">
      <c r="A93">
        <f>stock!A93</f>
        <v>2013</v>
      </c>
      <c r="B93">
        <f>stock!B93</f>
        <v>2</v>
      </c>
      <c r="C93" t="str">
        <f>stock!C93</f>
        <v>industrial</v>
      </c>
      <c r="D93" t="str">
        <f>stock!D93</f>
        <v>VCC 21400 (GAS LHD1)</v>
      </c>
      <c r="E93" s="1">
        <f>stock!E93 - SUMIF(sales!$A$2:$A$1035, $A93&amp;$B93&amp;$C93&amp;$D93, sales!$G$2:$G$1035)</f>
        <v>0</v>
      </c>
      <c r="F93" s="1">
        <f>stock!F93 - SUMIF(sales!$A$2:$A$1035, $A93&amp;$B93&amp;$C93&amp;$D93, sales!$H$2:$H$1035)</f>
        <v>0</v>
      </c>
      <c r="G93" s="1">
        <f>stock!G93 - SUMIF(sales!$A$2:$A$1035, $A93&amp;$B93&amp;$C93&amp;$D93, sales!$I$2:$I$1035)</f>
        <v>0</v>
      </c>
      <c r="H93" s="1">
        <f>stock!H93 - SUMIF(sales!$A$2:$A$1035, $A93&amp;$B93&amp;$C93&amp;$D93, sales!$J$2:$J$1035)</f>
        <v>0</v>
      </c>
    </row>
    <row r="94" spans="1:8" x14ac:dyDescent="0.2">
      <c r="A94">
        <f>stock!A94</f>
        <v>2014</v>
      </c>
      <c r="B94">
        <f>stock!B94</f>
        <v>2</v>
      </c>
      <c r="C94" t="str">
        <f>stock!C94</f>
        <v>industrial</v>
      </c>
      <c r="D94" t="str">
        <f>stock!D94</f>
        <v>VCC 21400 (GAS LHD1)</v>
      </c>
      <c r="E94" s="1">
        <f>stock!E94 - SUMIF(sales!$A$2:$A$1035, $A94&amp;$B94&amp;$C94&amp;$D94, sales!$G$2:$G$1035)</f>
        <v>0</v>
      </c>
      <c r="F94" s="1">
        <f>stock!F94 - SUMIF(sales!$A$2:$A$1035, $A94&amp;$B94&amp;$C94&amp;$D94, sales!$H$2:$H$1035)</f>
        <v>1.3073986337985843E-12</v>
      </c>
      <c r="G94" s="1">
        <f>stock!G94 - SUMIF(sales!$A$2:$A$1035, $A94&amp;$B94&amp;$C94&amp;$D94, sales!$I$2:$I$1035)</f>
        <v>0</v>
      </c>
      <c r="H94" s="1">
        <f>stock!H94 - SUMIF(sales!$A$2:$A$1035, $A94&amp;$B94&amp;$C94&amp;$D94, sales!$J$2:$J$1035)</f>
        <v>1.280568540096283E-9</v>
      </c>
    </row>
    <row r="95" spans="1:8" x14ac:dyDescent="0.2">
      <c r="A95">
        <f>stock!A95</f>
        <v>2015</v>
      </c>
      <c r="B95">
        <f>stock!B95</f>
        <v>2</v>
      </c>
      <c r="C95" t="str">
        <f>stock!C95</f>
        <v>industrial</v>
      </c>
      <c r="D95" t="str">
        <f>stock!D95</f>
        <v>VCC 21400 (GAS LHD1)</v>
      </c>
      <c r="E95" s="1">
        <f>stock!E95 - SUMIF(sales!$A$2:$A$1035, $A95&amp;$B95&amp;$C95&amp;$D95, sales!$G$2:$G$1035)</f>
        <v>0</v>
      </c>
      <c r="F95" s="1">
        <f>stock!F95 - SUMIF(sales!$A$2:$A$1035, $A95&amp;$B95&amp;$C95&amp;$D95, sales!$H$2:$H$1035)</f>
        <v>0</v>
      </c>
      <c r="G95" s="1">
        <f>stock!G95 - SUMIF(sales!$A$2:$A$1035, $A95&amp;$B95&amp;$C95&amp;$D95, sales!$I$2:$I$1035)</f>
        <v>0</v>
      </c>
      <c r="H95" s="1">
        <f>stock!H95 - SUMIF(sales!$A$2:$A$1035, $A95&amp;$B95&amp;$C95&amp;$D95, sales!$J$2:$J$1035)</f>
        <v>1.280568540096283E-9</v>
      </c>
    </row>
    <row r="96" spans="1:8" x14ac:dyDescent="0.2">
      <c r="A96">
        <f>stock!A96</f>
        <v>2016</v>
      </c>
      <c r="B96">
        <f>stock!B96</f>
        <v>2</v>
      </c>
      <c r="C96" t="str">
        <f>stock!C96</f>
        <v>industrial</v>
      </c>
      <c r="D96" t="str">
        <f>stock!D96</f>
        <v>VCC 21400 (GAS LHD1)</v>
      </c>
      <c r="E96" s="1">
        <f>stock!E96 - SUMIF(sales!$A$2:$A$1035, $A96&amp;$B96&amp;$C96&amp;$D96, sales!$G$2:$G$1035)</f>
        <v>0</v>
      </c>
      <c r="F96" s="1">
        <f>stock!F96 - SUMIF(sales!$A$2:$A$1035, $A96&amp;$B96&amp;$C96&amp;$D96, sales!$H$2:$H$1035)</f>
        <v>0</v>
      </c>
      <c r="G96" s="1">
        <f>stock!G96 - SUMIF(sales!$A$2:$A$1035, $A96&amp;$B96&amp;$C96&amp;$D96, sales!$I$2:$I$1035)</f>
        <v>-3.7252902984619141E-8</v>
      </c>
      <c r="H96" s="1">
        <f>stock!H96 - SUMIF(sales!$A$2:$A$1035, $A96&amp;$B96&amp;$C96&amp;$D96, sales!$J$2:$J$1035)</f>
        <v>2.9103830456733704E-9</v>
      </c>
    </row>
    <row r="97" spans="1:8" x14ac:dyDescent="0.2">
      <c r="A97">
        <f>stock!A97</f>
        <v>2017</v>
      </c>
      <c r="B97">
        <f>stock!B97</f>
        <v>2</v>
      </c>
      <c r="C97" t="str">
        <f>stock!C97</f>
        <v>industrial</v>
      </c>
      <c r="D97" t="str">
        <f>stock!D97</f>
        <v>VCC 21400 (GAS LHD1)</v>
      </c>
      <c r="E97" s="1">
        <f>stock!E97 - SUMIF(sales!$A$2:$A$1035, $A97&amp;$B97&amp;$C97&amp;$D97, sales!$G$2:$G$1035)</f>
        <v>0</v>
      </c>
      <c r="F97" s="1">
        <f>stock!F97 - SUMIF(sales!$A$2:$A$1035, $A97&amp;$B97&amp;$C97&amp;$D97, sales!$H$2:$H$1035)</f>
        <v>9.0949470177292824E-13</v>
      </c>
      <c r="G97" s="1">
        <f>stock!G97 - SUMIF(sales!$A$2:$A$1035, $A97&amp;$B97&amp;$C97&amp;$D97, sales!$I$2:$I$1035)</f>
        <v>1.862645149230957E-8</v>
      </c>
      <c r="H97" s="1">
        <f>stock!H97 - SUMIF(sales!$A$2:$A$1035, $A97&amp;$B97&amp;$C97&amp;$D97, sales!$J$2:$J$1035)</f>
        <v>0</v>
      </c>
    </row>
    <row r="98" spans="1:8" x14ac:dyDescent="0.2">
      <c r="A98">
        <f>stock!A98</f>
        <v>2018</v>
      </c>
      <c r="B98">
        <f>stock!B98</f>
        <v>2</v>
      </c>
      <c r="C98" t="str">
        <f>stock!C98</f>
        <v>industrial</v>
      </c>
      <c r="D98" t="str">
        <f>stock!D98</f>
        <v>VCC 21400 (GAS LHD1)</v>
      </c>
      <c r="E98" s="1">
        <f>stock!E98 - SUMIF(sales!$A$2:$A$1035, $A98&amp;$B98&amp;$C98&amp;$D98, sales!$G$2:$G$1035)</f>
        <v>0</v>
      </c>
      <c r="F98" s="1">
        <f>stock!F98 - SUMIF(sales!$A$2:$A$1035, $A98&amp;$B98&amp;$C98&amp;$D98, sales!$H$2:$H$1035)</f>
        <v>0</v>
      </c>
      <c r="G98" s="1">
        <f>stock!G98 - SUMIF(sales!$A$2:$A$1035, $A98&amp;$B98&amp;$C98&amp;$D98, sales!$I$2:$I$1035)</f>
        <v>-2.7939677238464355E-8</v>
      </c>
      <c r="H98" s="1">
        <f>stock!H98 - SUMIF(sales!$A$2:$A$1035, $A98&amp;$B98&amp;$C98&amp;$D98, sales!$J$2:$J$1035)</f>
        <v>2.7939677238464355E-9</v>
      </c>
    </row>
    <row r="99" spans="1:8" x14ac:dyDescent="0.2">
      <c r="A99">
        <f>stock!A99</f>
        <v>2019</v>
      </c>
      <c r="B99">
        <f>stock!B99</f>
        <v>2</v>
      </c>
      <c r="C99" t="str">
        <f>stock!C99</f>
        <v>industrial</v>
      </c>
      <c r="D99" t="str">
        <f>stock!D99</f>
        <v>VCC 21400 (GAS LHD1)</v>
      </c>
      <c r="E99" s="1">
        <f>stock!E99 - SUMIF(sales!$A$2:$A$1035, $A99&amp;$B99&amp;$C99&amp;$D99, sales!$G$2:$G$1035)</f>
        <v>0</v>
      </c>
      <c r="F99" s="1">
        <f>stock!F99 - SUMIF(sales!$A$2:$A$1035, $A99&amp;$B99&amp;$C99&amp;$D99, sales!$H$2:$H$1035)</f>
        <v>0</v>
      </c>
      <c r="G99" s="1">
        <f>stock!G99 - SUMIF(sales!$A$2:$A$1035, $A99&amp;$B99&amp;$C99&amp;$D99, sales!$I$2:$I$1035)</f>
        <v>-5.4016709327697754E-8</v>
      </c>
      <c r="H99" s="1">
        <f>stock!H99 - SUMIF(sales!$A$2:$A$1035, $A99&amp;$B99&amp;$C99&amp;$D99, sales!$J$2:$J$1035)</f>
        <v>-3.0267983675003052E-9</v>
      </c>
    </row>
    <row r="100" spans="1:8" x14ac:dyDescent="0.2">
      <c r="A100">
        <f>stock!A100</f>
        <v>2020</v>
      </c>
      <c r="B100">
        <f>stock!B100</f>
        <v>2</v>
      </c>
      <c r="C100" t="str">
        <f>stock!C100</f>
        <v>industrial</v>
      </c>
      <c r="D100" t="str">
        <f>stock!D100</f>
        <v>VCC 21400 (GAS LHD1)</v>
      </c>
      <c r="E100" s="1">
        <f>stock!E100 - SUMIF(sales!$A$2:$A$1035, $A100&amp;$B100&amp;$C100&amp;$D100, sales!$G$2:$G$1035)</f>
        <v>0</v>
      </c>
      <c r="F100" s="1">
        <f>stock!F100 - SUMIF(sales!$A$2:$A$1035, $A100&amp;$B100&amp;$C100&amp;$D100, sales!$H$2:$H$1035)</f>
        <v>0</v>
      </c>
      <c r="G100" s="1">
        <f>stock!G100 - SUMIF(sales!$A$2:$A$1035, $A100&amp;$B100&amp;$C100&amp;$D100, sales!$I$2:$I$1035)</f>
        <v>0</v>
      </c>
      <c r="H100" s="1">
        <f>stock!H100 - SUMIF(sales!$A$2:$A$1035, $A100&amp;$B100&amp;$C100&amp;$D100, sales!$J$2:$J$1035)</f>
        <v>3.7252902984619141E-9</v>
      </c>
    </row>
    <row r="101" spans="1:8" x14ac:dyDescent="0.2">
      <c r="A101">
        <f>stock!A101</f>
        <v>2010</v>
      </c>
      <c r="B101">
        <f>stock!B101</f>
        <v>2</v>
      </c>
      <c r="C101" t="str">
        <f>stock!C101</f>
        <v>industrial</v>
      </c>
      <c r="D101" t="str">
        <f>stock!D101</f>
        <v>VCC 22400 (DSL LHD1)</v>
      </c>
      <c r="E101" s="1">
        <f>stock!E101 - SUMIF(sales!$A$2:$A$1035, $A101&amp;$B101&amp;$C101&amp;$D101, sales!$G$2:$G$1035)</f>
        <v>0</v>
      </c>
      <c r="F101" s="1">
        <f>stock!F101 - SUMIF(sales!$A$2:$A$1035, $A101&amp;$B101&amp;$C101&amp;$D101, sales!$H$2:$H$1035)</f>
        <v>0</v>
      </c>
      <c r="G101" s="1">
        <f>stock!G101 - SUMIF(sales!$A$2:$A$1035, $A101&amp;$B101&amp;$C101&amp;$D101, sales!$I$2:$I$1035)</f>
        <v>0</v>
      </c>
      <c r="H101" s="1">
        <f>stock!H101 - SUMIF(sales!$A$2:$A$1035, $A101&amp;$B101&amp;$C101&amp;$D101, sales!$J$2:$J$1035)</f>
        <v>0</v>
      </c>
    </row>
    <row r="102" spans="1:8" x14ac:dyDescent="0.2">
      <c r="A102">
        <f>stock!A102</f>
        <v>2011</v>
      </c>
      <c r="B102">
        <f>stock!B102</f>
        <v>2</v>
      </c>
      <c r="C102" t="str">
        <f>stock!C102</f>
        <v>industrial</v>
      </c>
      <c r="D102" t="str">
        <f>stock!D102</f>
        <v>VCC 22400 (DSL LHD1)</v>
      </c>
      <c r="E102" s="1">
        <f>stock!E102 - SUMIF(sales!$A$2:$A$1035, $A102&amp;$B102&amp;$C102&amp;$D102, sales!$G$2:$G$1035)</f>
        <v>0</v>
      </c>
      <c r="F102" s="1">
        <f>stock!F102 - SUMIF(sales!$A$2:$A$1035, $A102&amp;$B102&amp;$C102&amp;$D102, sales!$H$2:$H$1035)</f>
        <v>-6.8212102632969618E-13</v>
      </c>
      <c r="G102" s="1">
        <f>stock!G102 - SUMIF(sales!$A$2:$A$1035, $A102&amp;$B102&amp;$C102&amp;$D102, sales!$I$2:$I$1035)</f>
        <v>1.862645149230957E-8</v>
      </c>
      <c r="H102" s="1">
        <f>stock!H102 - SUMIF(sales!$A$2:$A$1035, $A102&amp;$B102&amp;$C102&amp;$D102, sales!$J$2:$J$1035)</f>
        <v>0</v>
      </c>
    </row>
    <row r="103" spans="1:8" x14ac:dyDescent="0.2">
      <c r="A103">
        <f>stock!A103</f>
        <v>2012</v>
      </c>
      <c r="B103">
        <f>stock!B103</f>
        <v>2</v>
      </c>
      <c r="C103" t="str">
        <f>stock!C103</f>
        <v>industrial</v>
      </c>
      <c r="D103" t="str">
        <f>stock!D103</f>
        <v>VCC 22400 (DSL LHD1)</v>
      </c>
      <c r="E103" s="1">
        <f>stock!E103 - SUMIF(sales!$A$2:$A$1035, $A103&amp;$B103&amp;$C103&amp;$D103, sales!$G$2:$G$1035)</f>
        <v>0</v>
      </c>
      <c r="F103" s="1">
        <f>stock!F103 - SUMIF(sales!$A$2:$A$1035, $A103&amp;$B103&amp;$C103&amp;$D103, sales!$H$2:$H$1035)</f>
        <v>0</v>
      </c>
      <c r="G103" s="1">
        <f>stock!G103 - SUMIF(sales!$A$2:$A$1035, $A103&amp;$B103&amp;$C103&amp;$D103, sales!$I$2:$I$1035)</f>
        <v>-8.1956386566162109E-8</v>
      </c>
      <c r="H103" s="1">
        <f>stock!H103 - SUMIF(sales!$A$2:$A$1035, $A103&amp;$B103&amp;$C103&amp;$D103, sales!$J$2:$J$1035)</f>
        <v>0</v>
      </c>
    </row>
    <row r="104" spans="1:8" x14ac:dyDescent="0.2">
      <c r="A104">
        <f>stock!A104</f>
        <v>2013</v>
      </c>
      <c r="B104">
        <f>stock!B104</f>
        <v>2</v>
      </c>
      <c r="C104" t="str">
        <f>stock!C104</f>
        <v>industrial</v>
      </c>
      <c r="D104" t="str">
        <f>stock!D104</f>
        <v>VCC 22400 (DSL LHD1)</v>
      </c>
      <c r="E104" s="1">
        <f>stock!E104 - SUMIF(sales!$A$2:$A$1035, $A104&amp;$B104&amp;$C104&amp;$D104, sales!$G$2:$G$1035)</f>
        <v>0</v>
      </c>
      <c r="F104" s="1">
        <f>stock!F104 - SUMIF(sales!$A$2:$A$1035, $A104&amp;$B104&amp;$C104&amp;$D104, sales!$H$2:$H$1035)</f>
        <v>0</v>
      </c>
      <c r="G104" s="1">
        <f>stock!G104 - SUMIF(sales!$A$2:$A$1035, $A104&amp;$B104&amp;$C104&amp;$D104, sales!$I$2:$I$1035)</f>
        <v>-7.8231096267700195E-8</v>
      </c>
      <c r="H104" s="1">
        <f>stock!H104 - SUMIF(sales!$A$2:$A$1035, $A104&amp;$B104&amp;$C104&amp;$D104, sales!$J$2:$J$1035)</f>
        <v>0</v>
      </c>
    </row>
    <row r="105" spans="1:8" x14ac:dyDescent="0.2">
      <c r="A105">
        <f>stock!A105</f>
        <v>2014</v>
      </c>
      <c r="B105">
        <f>stock!B105</f>
        <v>2</v>
      </c>
      <c r="C105" t="str">
        <f>stock!C105</f>
        <v>industrial</v>
      </c>
      <c r="D105" t="str">
        <f>stock!D105</f>
        <v>VCC 22400 (DSL LHD1)</v>
      </c>
      <c r="E105" s="1">
        <f>stock!E105 - SUMIF(sales!$A$2:$A$1035, $A105&amp;$B105&amp;$C105&amp;$D105, sales!$G$2:$G$1035)</f>
        <v>0</v>
      </c>
      <c r="F105" s="1">
        <f>stock!F105 - SUMIF(sales!$A$2:$A$1035, $A105&amp;$B105&amp;$C105&amp;$D105, sales!$H$2:$H$1035)</f>
        <v>-4.5474735088646412E-12</v>
      </c>
      <c r="G105" s="1">
        <f>stock!G105 - SUMIF(sales!$A$2:$A$1035, $A105&amp;$B105&amp;$C105&amp;$D105, sales!$I$2:$I$1035)</f>
        <v>-5.9604644775390625E-8</v>
      </c>
      <c r="H105" s="1">
        <f>stock!H105 - SUMIF(sales!$A$2:$A$1035, $A105&amp;$B105&amp;$C105&amp;$D105, sales!$J$2:$J$1035)</f>
        <v>0</v>
      </c>
    </row>
    <row r="106" spans="1:8" x14ac:dyDescent="0.2">
      <c r="A106">
        <f>stock!A106</f>
        <v>2015</v>
      </c>
      <c r="B106">
        <f>stock!B106</f>
        <v>2</v>
      </c>
      <c r="C106" t="str">
        <f>stock!C106</f>
        <v>industrial</v>
      </c>
      <c r="D106" t="str">
        <f>stock!D106</f>
        <v>VCC 22400 (DSL LHD1)</v>
      </c>
      <c r="E106" s="1">
        <f>stock!E106 - SUMIF(sales!$A$2:$A$1035, $A106&amp;$B106&amp;$C106&amp;$D106, sales!$G$2:$G$1035)</f>
        <v>0</v>
      </c>
      <c r="F106" s="1">
        <f>stock!F106 - SUMIF(sales!$A$2:$A$1035, $A106&amp;$B106&amp;$C106&amp;$D106, sales!$H$2:$H$1035)</f>
        <v>-2.9558577807620168E-12</v>
      </c>
      <c r="G106" s="1">
        <f>stock!G106 - SUMIF(sales!$A$2:$A$1035, $A106&amp;$B106&amp;$C106&amp;$D106, sales!$I$2:$I$1035)</f>
        <v>0</v>
      </c>
      <c r="H106" s="1">
        <f>stock!H106 - SUMIF(sales!$A$2:$A$1035, $A106&amp;$B106&amp;$C106&amp;$D106, sales!$J$2:$J$1035)</f>
        <v>-2.0954757928848267E-9</v>
      </c>
    </row>
    <row r="107" spans="1:8" x14ac:dyDescent="0.2">
      <c r="A107">
        <f>stock!A107</f>
        <v>2016</v>
      </c>
      <c r="B107">
        <f>stock!B107</f>
        <v>2</v>
      </c>
      <c r="C107" t="str">
        <f>stock!C107</f>
        <v>industrial</v>
      </c>
      <c r="D107" t="str">
        <f>stock!D107</f>
        <v>VCC 22400 (DSL LHD1)</v>
      </c>
      <c r="E107" s="1">
        <f>stock!E107 - SUMIF(sales!$A$2:$A$1035, $A107&amp;$B107&amp;$C107&amp;$D107, sales!$G$2:$G$1035)</f>
        <v>0</v>
      </c>
      <c r="F107" s="1">
        <f>stock!F107 - SUMIF(sales!$A$2:$A$1035, $A107&amp;$B107&amp;$C107&amp;$D107, sales!$H$2:$H$1035)</f>
        <v>0</v>
      </c>
      <c r="G107" s="1">
        <f>stock!G107 - SUMIF(sales!$A$2:$A$1035, $A107&amp;$B107&amp;$C107&amp;$D107, sales!$I$2:$I$1035)</f>
        <v>-6.7055225372314453E-8</v>
      </c>
      <c r="H107" s="1">
        <f>stock!H107 - SUMIF(sales!$A$2:$A$1035, $A107&amp;$B107&amp;$C107&amp;$D107, sales!$J$2:$J$1035)</f>
        <v>-6.7520886659622192E-9</v>
      </c>
    </row>
    <row r="108" spans="1:8" x14ac:dyDescent="0.2">
      <c r="A108">
        <f>stock!A108</f>
        <v>2017</v>
      </c>
      <c r="B108">
        <f>stock!B108</f>
        <v>2</v>
      </c>
      <c r="C108" t="str">
        <f>stock!C108</f>
        <v>industrial</v>
      </c>
      <c r="D108" t="str">
        <f>stock!D108</f>
        <v>VCC 22400 (DSL LHD1)</v>
      </c>
      <c r="E108" s="1">
        <f>stock!E108 - SUMIF(sales!$A$2:$A$1035, $A108&amp;$B108&amp;$C108&amp;$D108, sales!$G$2:$G$1035)</f>
        <v>0</v>
      </c>
      <c r="F108" s="1">
        <f>stock!F108 - SUMIF(sales!$A$2:$A$1035, $A108&amp;$B108&amp;$C108&amp;$D108, sales!$H$2:$H$1035)</f>
        <v>-5.0022208597511053E-12</v>
      </c>
      <c r="G108" s="1">
        <f>stock!G108 - SUMIF(sales!$A$2:$A$1035, $A108&amp;$B108&amp;$C108&amp;$D108, sales!$I$2:$I$1035)</f>
        <v>0</v>
      </c>
      <c r="H108" s="1">
        <f>stock!H108 - SUMIF(sales!$A$2:$A$1035, $A108&amp;$B108&amp;$C108&amp;$D108, sales!$J$2:$J$1035)</f>
        <v>0</v>
      </c>
    </row>
    <row r="109" spans="1:8" x14ac:dyDescent="0.2">
      <c r="A109">
        <f>stock!A109</f>
        <v>2018</v>
      </c>
      <c r="B109">
        <f>stock!B109</f>
        <v>2</v>
      </c>
      <c r="C109" t="str">
        <f>stock!C109</f>
        <v>industrial</v>
      </c>
      <c r="D109" t="str">
        <f>stock!D109</f>
        <v>VCC 22400 (DSL LHD1)</v>
      </c>
      <c r="E109" s="1">
        <f>stock!E109 - SUMIF(sales!$A$2:$A$1035, $A109&amp;$B109&amp;$C109&amp;$D109, sales!$G$2:$G$1035)</f>
        <v>0</v>
      </c>
      <c r="F109" s="1">
        <f>stock!F109 - SUMIF(sales!$A$2:$A$1035, $A109&amp;$B109&amp;$C109&amp;$D109, sales!$H$2:$H$1035)</f>
        <v>0</v>
      </c>
      <c r="G109" s="1">
        <f>stock!G109 - SUMIF(sales!$A$2:$A$1035, $A109&amp;$B109&amp;$C109&amp;$D109, sales!$I$2:$I$1035)</f>
        <v>0</v>
      </c>
      <c r="H109" s="1">
        <f>stock!H109 - SUMIF(sales!$A$2:$A$1035, $A109&amp;$B109&amp;$C109&amp;$D109, sales!$J$2:$J$1035)</f>
        <v>0</v>
      </c>
    </row>
    <row r="110" spans="1:8" x14ac:dyDescent="0.2">
      <c r="A110">
        <f>stock!A110</f>
        <v>2019</v>
      </c>
      <c r="B110">
        <f>stock!B110</f>
        <v>2</v>
      </c>
      <c r="C110" t="str">
        <f>stock!C110</f>
        <v>industrial</v>
      </c>
      <c r="D110" t="str">
        <f>stock!D110</f>
        <v>VCC 22400 (DSL LHD1)</v>
      </c>
      <c r="E110" s="1">
        <f>stock!E110 - SUMIF(sales!$A$2:$A$1035, $A110&amp;$B110&amp;$C110&amp;$D110, sales!$G$2:$G$1035)</f>
        <v>0</v>
      </c>
      <c r="F110" s="1">
        <f>stock!F110 - SUMIF(sales!$A$2:$A$1035, $A110&amp;$B110&amp;$C110&amp;$D110, sales!$H$2:$H$1035)</f>
        <v>-5.9117155615240335E-12</v>
      </c>
      <c r="G110" s="1">
        <f>stock!G110 - SUMIF(sales!$A$2:$A$1035, $A110&amp;$B110&amp;$C110&amp;$D110, sales!$I$2:$I$1035)</f>
        <v>0</v>
      </c>
      <c r="H110" s="1">
        <f>stock!H110 - SUMIF(sales!$A$2:$A$1035, $A110&amp;$B110&amp;$C110&amp;$D110, sales!$J$2:$J$1035)</f>
        <v>0</v>
      </c>
    </row>
    <row r="111" spans="1:8" x14ac:dyDescent="0.2">
      <c r="A111">
        <f>stock!A111</f>
        <v>2020</v>
      </c>
      <c r="B111">
        <f>stock!B111</f>
        <v>2</v>
      </c>
      <c r="C111" t="str">
        <f>stock!C111</f>
        <v>industrial</v>
      </c>
      <c r="D111" t="str">
        <f>stock!D111</f>
        <v>VCC 22400 (DSL LHD1)</v>
      </c>
      <c r="E111" s="1">
        <f>stock!E111 - SUMIF(sales!$A$2:$A$1035, $A111&amp;$B111&amp;$C111&amp;$D111, sales!$G$2:$G$1035)</f>
        <v>0</v>
      </c>
      <c r="F111" s="1">
        <f>stock!F111 - SUMIF(sales!$A$2:$A$1035, $A111&amp;$B111&amp;$C111&amp;$D111, sales!$H$2:$H$1035)</f>
        <v>5.0022208597511053E-12</v>
      </c>
      <c r="G111" s="1">
        <f>stock!G111 - SUMIF(sales!$A$2:$A$1035, $A111&amp;$B111&amp;$C111&amp;$D111, sales!$I$2:$I$1035)</f>
        <v>0</v>
      </c>
      <c r="H111" s="1">
        <f>stock!H111 - SUMIF(sales!$A$2:$A$1035, $A111&amp;$B111&amp;$C111&amp;$D111, sales!$J$2:$J$1035)</f>
        <v>0</v>
      </c>
    </row>
  </sheetData>
  <conditionalFormatting sqref="E2:H111">
    <cfRule type="cellIs" dxfId="5" priority="1" operator="between">
      <formula>-0.00001</formula>
      <formula>0.00001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3"/>
  <sheetViews>
    <sheetView workbookViewId="0">
      <selection activeCell="B1" sqref="B1:G133"/>
    </sheetView>
  </sheetViews>
  <sheetFormatPr defaultRowHeight="12.75" x14ac:dyDescent="0.2"/>
  <cols>
    <col min="1" max="1" width="9.140625" style="1"/>
  </cols>
  <sheetData>
    <row r="1" spans="1:7" x14ac:dyDescent="0.2">
      <c r="A1" s="1" t="s">
        <v>0</v>
      </c>
      <c r="B1" s="1" t="s">
        <v>129</v>
      </c>
      <c r="C1" s="1" t="s">
        <v>1</v>
      </c>
      <c r="D1" s="1" t="s">
        <v>4</v>
      </c>
      <c r="E1" s="1" t="s">
        <v>5</v>
      </c>
      <c r="F1" s="1" t="s">
        <v>110</v>
      </c>
      <c r="G1" s="1" t="s">
        <v>135</v>
      </c>
    </row>
    <row r="2" spans="1:7" x14ac:dyDescent="0.2">
      <c r="A2" s="1" t="str">
        <f>$B2&amp;$C2&amp;$D2&amp;$E2&amp;$F2</f>
        <v>20101agriculturalVCC 22601 (DSL T6 Ag)DSL</v>
      </c>
      <c r="B2" s="1">
        <v>2010</v>
      </c>
      <c r="C2" s="1">
        <v>1</v>
      </c>
      <c r="D2" s="1" t="s">
        <v>45</v>
      </c>
      <c r="E2" s="1" t="s">
        <v>46</v>
      </c>
      <c r="F2" s="1" t="s">
        <v>113</v>
      </c>
      <c r="G2" s="1">
        <v>3048.8537244618201</v>
      </c>
    </row>
    <row r="3" spans="1:7" x14ac:dyDescent="0.2">
      <c r="A3" s="1" t="str">
        <f t="shared" ref="A3:A66" si="0">$B3&amp;$C3&amp;$D3&amp;$E3&amp;$F3</f>
        <v>20111agriculturalVCC 22601 (DSL T6 Ag)DSL</v>
      </c>
      <c r="B3" s="1">
        <v>2011</v>
      </c>
      <c r="C3" s="1">
        <v>1</v>
      </c>
      <c r="D3" s="1" t="s">
        <v>45</v>
      </c>
      <c r="E3" s="1" t="s">
        <v>46</v>
      </c>
      <c r="F3" s="1" t="s">
        <v>113</v>
      </c>
      <c r="G3" s="1">
        <v>3112.6738279464298</v>
      </c>
    </row>
    <row r="4" spans="1:7" x14ac:dyDescent="0.2">
      <c r="A4" s="1" t="str">
        <f t="shared" si="0"/>
        <v>20121agriculturalVCC 22601 (DSL T6 Ag)DSL</v>
      </c>
      <c r="B4" s="1">
        <v>2012</v>
      </c>
      <c r="C4" s="1">
        <v>1</v>
      </c>
      <c r="D4" s="1" t="s">
        <v>45</v>
      </c>
      <c r="E4" s="1" t="s">
        <v>46</v>
      </c>
      <c r="F4" s="1" t="s">
        <v>113</v>
      </c>
      <c r="G4" s="1">
        <v>3106.3686458096299</v>
      </c>
    </row>
    <row r="5" spans="1:7" x14ac:dyDescent="0.2">
      <c r="A5" s="1" t="str">
        <f t="shared" si="0"/>
        <v>20131agriculturalVCC 22601 (DSL T6 Ag)DSL</v>
      </c>
      <c r="B5" s="1">
        <v>2013</v>
      </c>
      <c r="C5" s="1">
        <v>1</v>
      </c>
      <c r="D5" s="1" t="s">
        <v>45</v>
      </c>
      <c r="E5" s="1" t="s">
        <v>46</v>
      </c>
      <c r="F5" s="1" t="s">
        <v>113</v>
      </c>
      <c r="G5" s="1">
        <v>2848.58217983433</v>
      </c>
    </row>
    <row r="6" spans="1:7" x14ac:dyDescent="0.2">
      <c r="A6" s="1" t="str">
        <f t="shared" si="0"/>
        <v>20141agriculturalVCC 22601 (DSL T6 Ag)DSL</v>
      </c>
      <c r="B6" s="1">
        <v>2014</v>
      </c>
      <c r="C6" s="1">
        <v>1</v>
      </c>
      <c r="D6" s="1" t="s">
        <v>45</v>
      </c>
      <c r="E6" s="1" t="s">
        <v>46</v>
      </c>
      <c r="F6" s="1" t="s">
        <v>113</v>
      </c>
      <c r="G6" s="1">
        <v>2579.9072347414399</v>
      </c>
    </row>
    <row r="7" spans="1:7" x14ac:dyDescent="0.2">
      <c r="A7" s="1" t="str">
        <f t="shared" si="0"/>
        <v>20151agriculturalVCC 22601 (DSL T6 Ag)DSL</v>
      </c>
      <c r="B7" s="1">
        <v>2015</v>
      </c>
      <c r="C7" s="1">
        <v>1</v>
      </c>
      <c r="D7" s="1" t="s">
        <v>45</v>
      </c>
      <c r="E7" s="1" t="s">
        <v>46</v>
      </c>
      <c r="F7" s="1" t="s">
        <v>113</v>
      </c>
      <c r="G7" s="1">
        <v>2373.8602956892</v>
      </c>
    </row>
    <row r="8" spans="1:7" x14ac:dyDescent="0.2">
      <c r="A8" s="1" t="str">
        <f t="shared" si="0"/>
        <v>20161agriculturalVCC 22601 (DSL T6 Ag)DSL</v>
      </c>
      <c r="B8" s="1">
        <v>2016</v>
      </c>
      <c r="C8" s="1">
        <v>1</v>
      </c>
      <c r="D8" s="1" t="s">
        <v>45</v>
      </c>
      <c r="E8" s="1" t="s">
        <v>46</v>
      </c>
      <c r="F8" s="1" t="s">
        <v>113</v>
      </c>
      <c r="G8" s="1">
        <v>2195.5062760096498</v>
      </c>
    </row>
    <row r="9" spans="1:7" x14ac:dyDescent="0.2">
      <c r="A9" s="1" t="str">
        <f t="shared" si="0"/>
        <v>20171agriculturalVCC 22601 (DSL T6 Ag)DSL</v>
      </c>
      <c r="B9" s="1">
        <v>2017</v>
      </c>
      <c r="C9" s="1">
        <v>1</v>
      </c>
      <c r="D9" s="1" t="s">
        <v>45</v>
      </c>
      <c r="E9" s="1" t="s">
        <v>46</v>
      </c>
      <c r="F9" s="1" t="s">
        <v>113</v>
      </c>
      <c r="G9" s="1">
        <v>2088.91547354161</v>
      </c>
    </row>
    <row r="10" spans="1:7" x14ac:dyDescent="0.2">
      <c r="A10" s="1" t="str">
        <f t="shared" si="0"/>
        <v>20181agriculturalVCC 22601 (DSL T6 Ag)DSL</v>
      </c>
      <c r="B10" s="1">
        <v>2018</v>
      </c>
      <c r="C10" s="1">
        <v>1</v>
      </c>
      <c r="D10" s="1" t="s">
        <v>45</v>
      </c>
      <c r="E10" s="1" t="s">
        <v>46</v>
      </c>
      <c r="F10" s="1" t="s">
        <v>113</v>
      </c>
      <c r="G10" s="1">
        <v>2042.3068371586</v>
      </c>
    </row>
    <row r="11" spans="1:7" x14ac:dyDescent="0.2">
      <c r="A11" s="1" t="str">
        <f t="shared" si="0"/>
        <v>20191agriculturalVCC 22601 (DSL T6 Ag)DSL</v>
      </c>
      <c r="B11" s="1">
        <v>2019</v>
      </c>
      <c r="C11" s="1">
        <v>1</v>
      </c>
      <c r="D11" s="1" t="s">
        <v>45</v>
      </c>
      <c r="E11" s="1" t="s">
        <v>46</v>
      </c>
      <c r="F11" s="1" t="s">
        <v>113</v>
      </c>
      <c r="G11" s="1">
        <v>1937.6729886358901</v>
      </c>
    </row>
    <row r="12" spans="1:7" x14ac:dyDescent="0.2">
      <c r="A12" s="1" t="str">
        <f t="shared" si="0"/>
        <v>20201agriculturalVCC 22601 (DSL T6 Ag)DSL</v>
      </c>
      <c r="B12" s="1">
        <v>2020</v>
      </c>
      <c r="C12" s="1">
        <v>1</v>
      </c>
      <c r="D12" s="1" t="s">
        <v>45</v>
      </c>
      <c r="E12" s="1" t="s">
        <v>46</v>
      </c>
      <c r="F12" s="1" t="s">
        <v>113</v>
      </c>
      <c r="G12" s="1">
        <v>1710.55004054797</v>
      </c>
    </row>
    <row r="13" spans="1:7" x14ac:dyDescent="0.2">
      <c r="A13" s="1" t="str">
        <f t="shared" si="0"/>
        <v>20101commercialVCC 21400 (GAS LHD1)GAS</v>
      </c>
      <c r="B13" s="1">
        <v>2010</v>
      </c>
      <c r="C13" s="1">
        <v>1</v>
      </c>
      <c r="D13" s="1" t="s">
        <v>8</v>
      </c>
      <c r="E13" s="1" t="s">
        <v>9</v>
      </c>
      <c r="F13" s="1" t="s">
        <v>112</v>
      </c>
      <c r="G13" s="1">
        <v>117564.40292421301</v>
      </c>
    </row>
    <row r="14" spans="1:7" x14ac:dyDescent="0.2">
      <c r="A14" s="1" t="str">
        <f t="shared" si="0"/>
        <v>20111commercialVCC 21400 (GAS LHD1)GAS</v>
      </c>
      <c r="B14" s="1">
        <v>2011</v>
      </c>
      <c r="C14" s="1">
        <v>1</v>
      </c>
      <c r="D14" s="1" t="s">
        <v>8</v>
      </c>
      <c r="E14" s="1" t="s">
        <v>9</v>
      </c>
      <c r="F14" s="1" t="s">
        <v>112</v>
      </c>
      <c r="G14" s="1">
        <v>185482.461122712</v>
      </c>
    </row>
    <row r="15" spans="1:7" x14ac:dyDescent="0.2">
      <c r="A15" s="1" t="str">
        <f t="shared" si="0"/>
        <v>20121commercialVCC 21400 (GAS LHD1)GAS</v>
      </c>
      <c r="B15" s="1">
        <v>2012</v>
      </c>
      <c r="C15" s="1">
        <v>1</v>
      </c>
      <c r="D15" s="1" t="s">
        <v>8</v>
      </c>
      <c r="E15" s="1" t="s">
        <v>9</v>
      </c>
      <c r="F15" s="1" t="s">
        <v>112</v>
      </c>
      <c r="G15" s="1">
        <v>630010.93675201596</v>
      </c>
    </row>
    <row r="16" spans="1:7" x14ac:dyDescent="0.2">
      <c r="A16" s="1" t="str">
        <f t="shared" si="0"/>
        <v>20131commercialVCC 21400 (GAS LHD1)GAS</v>
      </c>
      <c r="B16" s="1">
        <v>2013</v>
      </c>
      <c r="C16" s="1">
        <v>1</v>
      </c>
      <c r="D16" s="1" t="s">
        <v>8</v>
      </c>
      <c r="E16" s="1" t="s">
        <v>9</v>
      </c>
      <c r="F16" s="1" t="s">
        <v>112</v>
      </c>
      <c r="G16" s="1">
        <v>1187170.28600511</v>
      </c>
    </row>
    <row r="17" spans="1:7" x14ac:dyDescent="0.2">
      <c r="A17" s="1" t="str">
        <f t="shared" si="0"/>
        <v>20141commercialVCC 21400 (GAS LHD1)GAS</v>
      </c>
      <c r="B17" s="1">
        <v>2014</v>
      </c>
      <c r="C17" s="1">
        <v>1</v>
      </c>
      <c r="D17" s="1" t="s">
        <v>8</v>
      </c>
      <c r="E17" s="1" t="s">
        <v>9</v>
      </c>
      <c r="F17" s="1" t="s">
        <v>112</v>
      </c>
      <c r="G17" s="1">
        <v>1541967.5162932801</v>
      </c>
    </row>
    <row r="18" spans="1:7" x14ac:dyDescent="0.2">
      <c r="A18" s="1" t="str">
        <f t="shared" si="0"/>
        <v>20151commercialVCC 21400 (GAS LHD1)GAS</v>
      </c>
      <c r="B18" s="1">
        <v>2015</v>
      </c>
      <c r="C18" s="1">
        <v>1</v>
      </c>
      <c r="D18" s="1" t="s">
        <v>8</v>
      </c>
      <c r="E18" s="1" t="s">
        <v>9</v>
      </c>
      <c r="F18" s="1" t="s">
        <v>112</v>
      </c>
      <c r="G18" s="1">
        <v>1439745.1773705599</v>
      </c>
    </row>
    <row r="19" spans="1:7" x14ac:dyDescent="0.2">
      <c r="A19" s="1" t="str">
        <f t="shared" si="0"/>
        <v>20161commercialVCC 21400 (GAS LHD1)GAS</v>
      </c>
      <c r="B19" s="1">
        <v>2016</v>
      </c>
      <c r="C19" s="1">
        <v>1</v>
      </c>
      <c r="D19" s="1" t="s">
        <v>8</v>
      </c>
      <c r="E19" s="1" t="s">
        <v>9</v>
      </c>
      <c r="F19" s="1" t="s">
        <v>112</v>
      </c>
      <c r="G19" s="1">
        <v>1668402.4192391699</v>
      </c>
    </row>
    <row r="20" spans="1:7" x14ac:dyDescent="0.2">
      <c r="A20" s="1" t="str">
        <f t="shared" si="0"/>
        <v>20171commercialVCC 21400 (GAS LHD1)GAS</v>
      </c>
      <c r="B20" s="1">
        <v>2017</v>
      </c>
      <c r="C20" s="1">
        <v>1</v>
      </c>
      <c r="D20" s="1" t="s">
        <v>8</v>
      </c>
      <c r="E20" s="1" t="s">
        <v>9</v>
      </c>
      <c r="F20" s="1" t="s">
        <v>112</v>
      </c>
      <c r="G20" s="1">
        <v>1883949.66503061</v>
      </c>
    </row>
    <row r="21" spans="1:7" x14ac:dyDescent="0.2">
      <c r="A21" s="1" t="str">
        <f t="shared" si="0"/>
        <v>20181commercialVCC 21400 (GAS LHD1)GAS</v>
      </c>
      <c r="B21" s="1">
        <v>2018</v>
      </c>
      <c r="C21" s="1">
        <v>1</v>
      </c>
      <c r="D21" s="1" t="s">
        <v>8</v>
      </c>
      <c r="E21" s="1" t="s">
        <v>9</v>
      </c>
      <c r="F21" s="1" t="s">
        <v>112</v>
      </c>
      <c r="G21" s="1">
        <v>2326441.6449263901</v>
      </c>
    </row>
    <row r="22" spans="1:7" x14ac:dyDescent="0.2">
      <c r="A22" s="1" t="str">
        <f t="shared" si="0"/>
        <v>20191commercialVCC 21400 (GAS LHD1)GAS</v>
      </c>
      <c r="B22" s="1">
        <v>2019</v>
      </c>
      <c r="C22" s="1">
        <v>1</v>
      </c>
      <c r="D22" s="1" t="s">
        <v>8</v>
      </c>
      <c r="E22" s="1" t="s">
        <v>9</v>
      </c>
      <c r="F22" s="1" t="s">
        <v>112</v>
      </c>
      <c r="G22" s="1">
        <v>2156786.4634340801</v>
      </c>
    </row>
    <row r="23" spans="1:7" x14ac:dyDescent="0.2">
      <c r="A23" s="1" t="str">
        <f t="shared" si="0"/>
        <v>20201commercialVCC 21400 (GAS LHD1)GAS</v>
      </c>
      <c r="B23" s="1">
        <v>2020</v>
      </c>
      <c r="C23" s="1">
        <v>1</v>
      </c>
      <c r="D23" s="1" t="s">
        <v>8</v>
      </c>
      <c r="E23" s="1" t="s">
        <v>9</v>
      </c>
      <c r="F23" s="1" t="s">
        <v>112</v>
      </c>
      <c r="G23" s="1">
        <v>2368673.9303729101</v>
      </c>
    </row>
    <row r="24" spans="1:7" x14ac:dyDescent="0.2">
      <c r="A24" s="1" t="str">
        <f t="shared" si="0"/>
        <v>20101commercialVCC 24724 (NG T7 SWCVng)ELEC</v>
      </c>
      <c r="B24" s="1">
        <v>2010</v>
      </c>
      <c r="C24" s="1">
        <v>1</v>
      </c>
      <c r="D24" s="1" t="s">
        <v>8</v>
      </c>
      <c r="E24" s="1" t="s">
        <v>50</v>
      </c>
      <c r="F24" s="1" t="s">
        <v>115</v>
      </c>
      <c r="G24" s="1">
        <v>122085.520648666</v>
      </c>
    </row>
    <row r="25" spans="1:7" x14ac:dyDescent="0.2">
      <c r="A25" s="1" t="str">
        <f t="shared" si="0"/>
        <v>20111commercialVCC 24724 (NG T7 SWCVng)ELEC</v>
      </c>
      <c r="B25" s="1">
        <v>2011</v>
      </c>
      <c r="C25" s="1">
        <v>1</v>
      </c>
      <c r="D25" s="1" t="s">
        <v>8</v>
      </c>
      <c r="E25" s="1" t="s">
        <v>50</v>
      </c>
      <c r="F25" s="1" t="s">
        <v>115</v>
      </c>
      <c r="G25" s="1">
        <v>132830.97780217399</v>
      </c>
    </row>
    <row r="26" spans="1:7" x14ac:dyDescent="0.2">
      <c r="A26" s="1" t="str">
        <f t="shared" si="0"/>
        <v>20121commercialVCC 24724 (NG T7 SWCVng)ELEC</v>
      </c>
      <c r="B26" s="1">
        <v>2012</v>
      </c>
      <c r="C26" s="1">
        <v>1</v>
      </c>
      <c r="D26" s="1" t="s">
        <v>8</v>
      </c>
      <c r="E26" s="1" t="s">
        <v>50</v>
      </c>
      <c r="F26" s="1" t="s">
        <v>115</v>
      </c>
      <c r="G26" s="1">
        <v>443512.99042732501</v>
      </c>
    </row>
    <row r="27" spans="1:7" x14ac:dyDescent="0.2">
      <c r="A27" s="1" t="str">
        <f t="shared" si="0"/>
        <v>20131commercialVCC 24724 (NG T7 SWCVng)ELEC</v>
      </c>
      <c r="B27" s="1">
        <v>2013</v>
      </c>
      <c r="C27" s="1">
        <v>1</v>
      </c>
      <c r="D27" s="1" t="s">
        <v>8</v>
      </c>
      <c r="E27" s="1" t="s">
        <v>50</v>
      </c>
      <c r="F27" s="1" t="s">
        <v>115</v>
      </c>
      <c r="G27" s="1">
        <v>517386.975272057</v>
      </c>
    </row>
    <row r="28" spans="1:7" x14ac:dyDescent="0.2">
      <c r="A28" s="1" t="str">
        <f t="shared" si="0"/>
        <v>20141commercialVCC 24724 (NG T7 SWCVng)ELEC</v>
      </c>
      <c r="B28" s="1">
        <v>2014</v>
      </c>
      <c r="C28" s="1">
        <v>1</v>
      </c>
      <c r="D28" s="1" t="s">
        <v>8</v>
      </c>
      <c r="E28" s="1" t="s">
        <v>50</v>
      </c>
      <c r="F28" s="1" t="s">
        <v>115</v>
      </c>
      <c r="G28" s="1">
        <v>548514.30738225603</v>
      </c>
    </row>
    <row r="29" spans="1:7" x14ac:dyDescent="0.2">
      <c r="A29" s="1" t="str">
        <f t="shared" si="0"/>
        <v>20151commercialVCC 24724 (NG T7 SWCVng)ELEC</v>
      </c>
      <c r="B29" s="1">
        <v>2015</v>
      </c>
      <c r="C29" s="1">
        <v>1</v>
      </c>
      <c r="D29" s="1" t="s">
        <v>8</v>
      </c>
      <c r="E29" s="1" t="s">
        <v>50</v>
      </c>
      <c r="F29" s="1" t="s">
        <v>115</v>
      </c>
      <c r="G29" s="1">
        <v>583657.25449880003</v>
      </c>
    </row>
    <row r="30" spans="1:7" x14ac:dyDescent="0.2">
      <c r="A30" s="1" t="str">
        <f t="shared" si="0"/>
        <v>20161commercialVCC 24724 (NG T7 SWCVng)ELEC</v>
      </c>
      <c r="B30" s="1">
        <v>2016</v>
      </c>
      <c r="C30" s="1">
        <v>1</v>
      </c>
      <c r="D30" s="1" t="s">
        <v>8</v>
      </c>
      <c r="E30" s="1" t="s">
        <v>50</v>
      </c>
      <c r="F30" s="1" t="s">
        <v>115</v>
      </c>
      <c r="G30" s="1">
        <v>697966.81239927001</v>
      </c>
    </row>
    <row r="31" spans="1:7" x14ac:dyDescent="0.2">
      <c r="A31" s="1" t="str">
        <f t="shared" si="0"/>
        <v>20171commercialVCC 24724 (NG T7 SWCVng)ELEC</v>
      </c>
      <c r="B31" s="1">
        <v>2017</v>
      </c>
      <c r="C31" s="1">
        <v>1</v>
      </c>
      <c r="D31" s="1" t="s">
        <v>8</v>
      </c>
      <c r="E31" s="1" t="s">
        <v>50</v>
      </c>
      <c r="F31" s="1" t="s">
        <v>115</v>
      </c>
      <c r="G31" s="1">
        <v>688193.57731084595</v>
      </c>
    </row>
    <row r="32" spans="1:7" x14ac:dyDescent="0.2">
      <c r="A32" s="1" t="str">
        <f t="shared" si="0"/>
        <v>20181commercialVCC 24724 (NG T7 SWCVng)ELEC</v>
      </c>
      <c r="B32" s="1">
        <v>2018</v>
      </c>
      <c r="C32" s="1">
        <v>1</v>
      </c>
      <c r="D32" s="1" t="s">
        <v>8</v>
      </c>
      <c r="E32" s="1" t="s">
        <v>50</v>
      </c>
      <c r="F32" s="1" t="s">
        <v>115</v>
      </c>
      <c r="G32" s="1">
        <v>942850.35000242398</v>
      </c>
    </row>
    <row r="33" spans="1:7" x14ac:dyDescent="0.2">
      <c r="A33" s="1" t="str">
        <f t="shared" si="0"/>
        <v>20191commercialVCC 24724 (NG T7 SWCVng)ELEC</v>
      </c>
      <c r="B33" s="1">
        <v>2019</v>
      </c>
      <c r="C33" s="1">
        <v>1</v>
      </c>
      <c r="D33" s="1" t="s">
        <v>8</v>
      </c>
      <c r="E33" s="1" t="s">
        <v>50</v>
      </c>
      <c r="F33" s="1" t="s">
        <v>115</v>
      </c>
      <c r="G33" s="1">
        <v>861247.50665442995</v>
      </c>
    </row>
    <row r="34" spans="1:7" x14ac:dyDescent="0.2">
      <c r="A34" s="1" t="str">
        <f t="shared" si="0"/>
        <v>20201commercialVCC 24724 (NG T7 SWCVng)ELEC</v>
      </c>
      <c r="B34" s="1">
        <v>2020</v>
      </c>
      <c r="C34" s="1">
        <v>1</v>
      </c>
      <c r="D34" s="1" t="s">
        <v>8</v>
      </c>
      <c r="E34" s="1" t="s">
        <v>50</v>
      </c>
      <c r="F34" s="1" t="s">
        <v>115</v>
      </c>
      <c r="G34" s="1">
        <v>850825.648125901</v>
      </c>
    </row>
    <row r="35" spans="1:7" x14ac:dyDescent="0.2">
      <c r="A35" s="1" t="str">
        <f t="shared" si="0"/>
        <v>20101commercialVCC 24724 (NG T7 SWCVng)NG</v>
      </c>
      <c r="B35" s="1">
        <v>2010</v>
      </c>
      <c r="C35" s="1">
        <v>1</v>
      </c>
      <c r="D35" s="1" t="s">
        <v>8</v>
      </c>
      <c r="E35" s="1" t="s">
        <v>50</v>
      </c>
      <c r="F35" s="1" t="s">
        <v>114</v>
      </c>
      <c r="G35" s="1">
        <v>29395.7440403566</v>
      </c>
    </row>
    <row r="36" spans="1:7" x14ac:dyDescent="0.2">
      <c r="A36" s="1" t="str">
        <f t="shared" si="0"/>
        <v>20111commercialVCC 24724 (NG T7 SWCVng)NG</v>
      </c>
      <c r="B36" s="1">
        <v>2011</v>
      </c>
      <c r="C36" s="1">
        <v>1</v>
      </c>
      <c r="D36" s="1" t="s">
        <v>8</v>
      </c>
      <c r="E36" s="1" t="s">
        <v>50</v>
      </c>
      <c r="F36" s="1" t="s">
        <v>114</v>
      </c>
      <c r="G36" s="1">
        <v>41180.576333082601</v>
      </c>
    </row>
    <row r="37" spans="1:7" x14ac:dyDescent="0.2">
      <c r="A37" s="1" t="str">
        <f t="shared" si="0"/>
        <v>20121commercialVCC 24724 (NG T7 SWCVng)NG</v>
      </c>
      <c r="B37" s="1">
        <v>2012</v>
      </c>
      <c r="C37" s="1">
        <v>1</v>
      </c>
      <c r="D37" s="1" t="s">
        <v>8</v>
      </c>
      <c r="E37" s="1" t="s">
        <v>50</v>
      </c>
      <c r="F37" s="1" t="s">
        <v>114</v>
      </c>
      <c r="G37" s="1">
        <v>89616.722804954596</v>
      </c>
    </row>
    <row r="38" spans="1:7" x14ac:dyDescent="0.2">
      <c r="A38" s="1" t="str">
        <f t="shared" si="0"/>
        <v>20131commercialVCC 24724 (NG T7 SWCVng)NG</v>
      </c>
      <c r="B38" s="1">
        <v>2013</v>
      </c>
      <c r="C38" s="1">
        <v>1</v>
      </c>
      <c r="D38" s="1" t="s">
        <v>8</v>
      </c>
      <c r="E38" s="1" t="s">
        <v>50</v>
      </c>
      <c r="F38" s="1" t="s">
        <v>114</v>
      </c>
      <c r="G38" s="1">
        <v>244100.02934079399</v>
      </c>
    </row>
    <row r="39" spans="1:7" x14ac:dyDescent="0.2">
      <c r="A39" s="1" t="str">
        <f t="shared" si="0"/>
        <v>20141commercialVCC 24724 (NG T7 SWCVng)NG</v>
      </c>
      <c r="B39" s="1">
        <v>2014</v>
      </c>
      <c r="C39" s="1">
        <v>1</v>
      </c>
      <c r="D39" s="1" t="s">
        <v>8</v>
      </c>
      <c r="E39" s="1" t="s">
        <v>50</v>
      </c>
      <c r="F39" s="1" t="s">
        <v>114</v>
      </c>
      <c r="G39" s="1">
        <v>321847.48785397399</v>
      </c>
    </row>
    <row r="40" spans="1:7" x14ac:dyDescent="0.2">
      <c r="A40" s="1" t="str">
        <f t="shared" si="0"/>
        <v>20151commercialVCC 24724 (NG T7 SWCVng)NG</v>
      </c>
      <c r="B40" s="1">
        <v>2015</v>
      </c>
      <c r="C40" s="1">
        <v>1</v>
      </c>
      <c r="D40" s="1" t="s">
        <v>8</v>
      </c>
      <c r="E40" s="1" t="s">
        <v>50</v>
      </c>
      <c r="F40" s="1" t="s">
        <v>114</v>
      </c>
      <c r="G40" s="1">
        <v>298598.72710634401</v>
      </c>
    </row>
    <row r="41" spans="1:7" x14ac:dyDescent="0.2">
      <c r="A41" s="1" t="str">
        <f t="shared" si="0"/>
        <v>20161commercialVCC 24724 (NG T7 SWCVng)NG</v>
      </c>
      <c r="B41" s="1">
        <v>2016</v>
      </c>
      <c r="C41" s="1">
        <v>1</v>
      </c>
      <c r="D41" s="1" t="s">
        <v>8</v>
      </c>
      <c r="E41" s="1" t="s">
        <v>50</v>
      </c>
      <c r="F41" s="1" t="s">
        <v>114</v>
      </c>
      <c r="G41" s="1">
        <v>335706.65328150301</v>
      </c>
    </row>
    <row r="42" spans="1:7" x14ac:dyDescent="0.2">
      <c r="A42" s="1" t="str">
        <f t="shared" si="0"/>
        <v>20171commercialVCC 24724 (NG T7 SWCVng)NG</v>
      </c>
      <c r="B42" s="1">
        <v>2017</v>
      </c>
      <c r="C42" s="1">
        <v>1</v>
      </c>
      <c r="D42" s="1" t="s">
        <v>8</v>
      </c>
      <c r="E42" s="1" t="s">
        <v>50</v>
      </c>
      <c r="F42" s="1" t="s">
        <v>114</v>
      </c>
      <c r="G42" s="1">
        <v>371146.06727254798</v>
      </c>
    </row>
    <row r="43" spans="1:7" x14ac:dyDescent="0.2">
      <c r="A43" s="1" t="str">
        <f t="shared" si="0"/>
        <v>20181commercialVCC 24724 (NG T7 SWCVng)NG</v>
      </c>
      <c r="B43" s="1">
        <v>2018</v>
      </c>
      <c r="C43" s="1">
        <v>1</v>
      </c>
      <c r="D43" s="1" t="s">
        <v>8</v>
      </c>
      <c r="E43" s="1" t="s">
        <v>50</v>
      </c>
      <c r="F43" s="1" t="s">
        <v>114</v>
      </c>
      <c r="G43" s="1">
        <v>447758.54109871603</v>
      </c>
    </row>
    <row r="44" spans="1:7" x14ac:dyDescent="0.2">
      <c r="A44" s="1" t="str">
        <f t="shared" si="0"/>
        <v>20191commercialVCC 24724 (NG T7 SWCVng)NG</v>
      </c>
      <c r="B44" s="1">
        <v>2019</v>
      </c>
      <c r="C44" s="1">
        <v>1</v>
      </c>
      <c r="D44" s="1" t="s">
        <v>8</v>
      </c>
      <c r="E44" s="1" t="s">
        <v>50</v>
      </c>
      <c r="F44" s="1" t="s">
        <v>114</v>
      </c>
      <c r="G44" s="1">
        <v>415332.673483363</v>
      </c>
    </row>
    <row r="45" spans="1:7" x14ac:dyDescent="0.2">
      <c r="A45" s="1" t="str">
        <f t="shared" si="0"/>
        <v>20201commercialVCC 24724 (NG T7 SWCVng)NG</v>
      </c>
      <c r="B45" s="1">
        <v>2020</v>
      </c>
      <c r="C45" s="1">
        <v>1</v>
      </c>
      <c r="D45" s="1" t="s">
        <v>8</v>
      </c>
      <c r="E45" s="1" t="s">
        <v>50</v>
      </c>
      <c r="F45" s="1" t="s">
        <v>114</v>
      </c>
      <c r="G45" s="1">
        <v>452159.25806890498</v>
      </c>
    </row>
    <row r="46" spans="1:7" x14ac:dyDescent="0.2">
      <c r="A46" s="1" t="str">
        <f t="shared" si="0"/>
        <v>20101industrialVCC 21400 (GAS LHD1)GAS</v>
      </c>
      <c r="B46" s="1">
        <v>2010</v>
      </c>
      <c r="C46" s="1">
        <v>1</v>
      </c>
      <c r="D46" s="1" t="s">
        <v>21</v>
      </c>
      <c r="E46" s="1" t="s">
        <v>9</v>
      </c>
      <c r="F46" s="1" t="s">
        <v>112</v>
      </c>
      <c r="G46" s="1">
        <v>80340.740197150197</v>
      </c>
    </row>
    <row r="47" spans="1:7" x14ac:dyDescent="0.2">
      <c r="A47" s="1" t="str">
        <f t="shared" si="0"/>
        <v>20111industrialVCC 21400 (GAS LHD1)GAS</v>
      </c>
      <c r="B47" s="1">
        <v>2011</v>
      </c>
      <c r="C47" s="1">
        <v>1</v>
      </c>
      <c r="D47" s="1" t="s">
        <v>21</v>
      </c>
      <c r="E47" s="1" t="s">
        <v>9</v>
      </c>
      <c r="F47" s="1" t="s">
        <v>112</v>
      </c>
      <c r="G47" s="1">
        <v>128524.80916117701</v>
      </c>
    </row>
    <row r="48" spans="1:7" x14ac:dyDescent="0.2">
      <c r="A48" s="1" t="str">
        <f t="shared" si="0"/>
        <v>20121industrialVCC 21400 (GAS LHD1)GAS</v>
      </c>
      <c r="B48" s="1">
        <v>2012</v>
      </c>
      <c r="C48" s="1">
        <v>1</v>
      </c>
      <c r="D48" s="1" t="s">
        <v>21</v>
      </c>
      <c r="E48" s="1" t="s">
        <v>9</v>
      </c>
      <c r="F48" s="1" t="s">
        <v>112</v>
      </c>
      <c r="G48" s="1">
        <v>352940.42459030799</v>
      </c>
    </row>
    <row r="49" spans="1:7" x14ac:dyDescent="0.2">
      <c r="A49" s="1" t="str">
        <f t="shared" si="0"/>
        <v>20131industrialVCC 21400 (GAS LHD1)GAS</v>
      </c>
      <c r="B49" s="1">
        <v>2013</v>
      </c>
      <c r="C49" s="1">
        <v>1</v>
      </c>
      <c r="D49" s="1" t="s">
        <v>21</v>
      </c>
      <c r="E49" s="1" t="s">
        <v>9</v>
      </c>
      <c r="F49" s="1" t="s">
        <v>112</v>
      </c>
      <c r="G49" s="1">
        <v>584074.33590314095</v>
      </c>
    </row>
    <row r="50" spans="1:7" x14ac:dyDescent="0.2">
      <c r="A50" s="1" t="str">
        <f t="shared" si="0"/>
        <v>20141industrialVCC 21400 (GAS LHD1)GAS</v>
      </c>
      <c r="B50" s="1">
        <v>2014</v>
      </c>
      <c r="C50" s="1">
        <v>1</v>
      </c>
      <c r="D50" s="1" t="s">
        <v>21</v>
      </c>
      <c r="E50" s="1" t="s">
        <v>9</v>
      </c>
      <c r="F50" s="1" t="s">
        <v>112</v>
      </c>
      <c r="G50" s="1">
        <v>747996.70145559602</v>
      </c>
    </row>
    <row r="51" spans="1:7" x14ac:dyDescent="0.2">
      <c r="A51" s="1" t="str">
        <f t="shared" si="0"/>
        <v>20151industrialVCC 21400 (GAS LHD1)GAS</v>
      </c>
      <c r="B51" s="1">
        <v>2015</v>
      </c>
      <c r="C51" s="1">
        <v>1</v>
      </c>
      <c r="D51" s="1" t="s">
        <v>21</v>
      </c>
      <c r="E51" s="1" t="s">
        <v>9</v>
      </c>
      <c r="F51" s="1" t="s">
        <v>112</v>
      </c>
      <c r="G51" s="1">
        <v>740383.65661473805</v>
      </c>
    </row>
    <row r="52" spans="1:7" x14ac:dyDescent="0.2">
      <c r="A52" s="1" t="str">
        <f t="shared" si="0"/>
        <v>20161industrialVCC 21400 (GAS LHD1)GAS</v>
      </c>
      <c r="B52" s="1">
        <v>2016</v>
      </c>
      <c r="C52" s="1">
        <v>1</v>
      </c>
      <c r="D52" s="1" t="s">
        <v>21</v>
      </c>
      <c r="E52" s="1" t="s">
        <v>9</v>
      </c>
      <c r="F52" s="1" t="s">
        <v>112</v>
      </c>
      <c r="G52" s="1">
        <v>837149.81261311099</v>
      </c>
    </row>
    <row r="53" spans="1:7" x14ac:dyDescent="0.2">
      <c r="A53" s="1" t="str">
        <f t="shared" si="0"/>
        <v>20171industrialVCC 21400 (GAS LHD1)GAS</v>
      </c>
      <c r="B53" s="1">
        <v>2017</v>
      </c>
      <c r="C53" s="1">
        <v>1</v>
      </c>
      <c r="D53" s="1" t="s">
        <v>21</v>
      </c>
      <c r="E53" s="1" t="s">
        <v>9</v>
      </c>
      <c r="F53" s="1" t="s">
        <v>112</v>
      </c>
      <c r="G53" s="1">
        <v>924619.62418426794</v>
      </c>
    </row>
    <row r="54" spans="1:7" x14ac:dyDescent="0.2">
      <c r="A54" s="1" t="str">
        <f t="shared" si="0"/>
        <v>20181industrialVCC 21400 (GAS LHD1)GAS</v>
      </c>
      <c r="B54" s="1">
        <v>2018</v>
      </c>
      <c r="C54" s="1">
        <v>1</v>
      </c>
      <c r="D54" s="1" t="s">
        <v>21</v>
      </c>
      <c r="E54" s="1" t="s">
        <v>9</v>
      </c>
      <c r="F54" s="1" t="s">
        <v>112</v>
      </c>
      <c r="G54" s="1">
        <v>1105493.4010820601</v>
      </c>
    </row>
    <row r="55" spans="1:7" x14ac:dyDescent="0.2">
      <c r="A55" s="1" t="str">
        <f t="shared" si="0"/>
        <v>20191industrialVCC 21400 (GAS LHD1)GAS</v>
      </c>
      <c r="B55" s="1">
        <v>2019</v>
      </c>
      <c r="C55" s="1">
        <v>1</v>
      </c>
      <c r="D55" s="1" t="s">
        <v>21</v>
      </c>
      <c r="E55" s="1" t="s">
        <v>9</v>
      </c>
      <c r="F55" s="1" t="s">
        <v>112</v>
      </c>
      <c r="G55" s="1">
        <v>1066220.1884566301</v>
      </c>
    </row>
    <row r="56" spans="1:7" x14ac:dyDescent="0.2">
      <c r="A56" s="1" t="str">
        <f t="shared" si="0"/>
        <v>20201industrialVCC 21400 (GAS LHD1)GAS</v>
      </c>
      <c r="B56" s="1">
        <v>2020</v>
      </c>
      <c r="C56" s="1">
        <v>1</v>
      </c>
      <c r="D56" s="1" t="s">
        <v>21</v>
      </c>
      <c r="E56" s="1" t="s">
        <v>9</v>
      </c>
      <c r="F56" s="1" t="s">
        <v>112</v>
      </c>
      <c r="G56" s="1">
        <v>1154491.15692025</v>
      </c>
    </row>
    <row r="57" spans="1:7" x14ac:dyDescent="0.2">
      <c r="A57" s="1" t="str">
        <f t="shared" si="0"/>
        <v>20101industrialVCC 22400 (DSL LHD1)DSL</v>
      </c>
      <c r="B57" s="1">
        <v>2010</v>
      </c>
      <c r="C57" s="1">
        <v>1</v>
      </c>
      <c r="D57" s="1" t="s">
        <v>21</v>
      </c>
      <c r="E57" s="1" t="s">
        <v>33</v>
      </c>
      <c r="F57" s="1" t="s">
        <v>113</v>
      </c>
      <c r="G57" s="1">
        <v>478098.91278300702</v>
      </c>
    </row>
    <row r="58" spans="1:7" x14ac:dyDescent="0.2">
      <c r="A58" s="1" t="str">
        <f t="shared" si="0"/>
        <v>20111industrialVCC 22400 (DSL LHD1)DSL</v>
      </c>
      <c r="B58" s="1">
        <v>2011</v>
      </c>
      <c r="C58" s="1">
        <v>1</v>
      </c>
      <c r="D58" s="1" t="s">
        <v>21</v>
      </c>
      <c r="E58" s="1" t="s">
        <v>33</v>
      </c>
      <c r="F58" s="1" t="s">
        <v>113</v>
      </c>
      <c r="G58" s="1">
        <v>700303.68674965901</v>
      </c>
    </row>
    <row r="59" spans="1:7" x14ac:dyDescent="0.2">
      <c r="A59" s="1" t="str">
        <f t="shared" si="0"/>
        <v>20121industrialVCC 22400 (DSL LHD1)DSL</v>
      </c>
      <c r="B59" s="1">
        <v>2012</v>
      </c>
      <c r="C59" s="1">
        <v>1</v>
      </c>
      <c r="D59" s="1" t="s">
        <v>21</v>
      </c>
      <c r="E59" s="1" t="s">
        <v>33</v>
      </c>
      <c r="F59" s="1" t="s">
        <v>113</v>
      </c>
      <c r="G59" s="1">
        <v>1434903.8910463401</v>
      </c>
    </row>
    <row r="60" spans="1:7" x14ac:dyDescent="0.2">
      <c r="A60" s="1" t="str">
        <f t="shared" si="0"/>
        <v>20131industrialVCC 22400 (DSL LHD1)DSL</v>
      </c>
      <c r="B60" s="1">
        <v>2013</v>
      </c>
      <c r="C60" s="1">
        <v>1</v>
      </c>
      <c r="D60" s="1" t="s">
        <v>21</v>
      </c>
      <c r="E60" s="1" t="s">
        <v>33</v>
      </c>
      <c r="F60" s="1" t="s">
        <v>113</v>
      </c>
      <c r="G60" s="1">
        <v>1912897.5138141301</v>
      </c>
    </row>
    <row r="61" spans="1:7" x14ac:dyDescent="0.2">
      <c r="A61" s="1" t="str">
        <f t="shared" si="0"/>
        <v>20141industrialVCC 22400 (DSL LHD1)DSL</v>
      </c>
      <c r="B61" s="1">
        <v>2014</v>
      </c>
      <c r="C61" s="1">
        <v>1</v>
      </c>
      <c r="D61" s="1" t="s">
        <v>21</v>
      </c>
      <c r="E61" s="1" t="s">
        <v>33</v>
      </c>
      <c r="F61" s="1" t="s">
        <v>113</v>
      </c>
      <c r="G61" s="1">
        <v>2226993.01311466</v>
      </c>
    </row>
    <row r="62" spans="1:7" x14ac:dyDescent="0.2">
      <c r="A62" s="1" t="str">
        <f t="shared" si="0"/>
        <v>20151industrialVCC 22400 (DSL LHD1)DSL</v>
      </c>
      <c r="B62" s="1">
        <v>2015</v>
      </c>
      <c r="C62" s="1">
        <v>1</v>
      </c>
      <c r="D62" s="1" t="s">
        <v>21</v>
      </c>
      <c r="E62" s="1" t="s">
        <v>33</v>
      </c>
      <c r="F62" s="1" t="s">
        <v>113</v>
      </c>
      <c r="G62" s="1">
        <v>2174577.10522216</v>
      </c>
    </row>
    <row r="63" spans="1:7" x14ac:dyDescent="0.2">
      <c r="A63" s="1" t="str">
        <f t="shared" si="0"/>
        <v>20161industrialVCC 22400 (DSL LHD1)DSL</v>
      </c>
      <c r="B63" s="1">
        <v>2016</v>
      </c>
      <c r="C63" s="1">
        <v>1</v>
      </c>
      <c r="D63" s="1" t="s">
        <v>21</v>
      </c>
      <c r="E63" s="1" t="s">
        <v>33</v>
      </c>
      <c r="F63" s="1" t="s">
        <v>113</v>
      </c>
      <c r="G63" s="1">
        <v>2340285.9197037001</v>
      </c>
    </row>
    <row r="64" spans="1:7" x14ac:dyDescent="0.2">
      <c r="A64" s="1" t="str">
        <f t="shared" si="0"/>
        <v>20171industrialVCC 22400 (DSL LHD1)DSL</v>
      </c>
      <c r="B64" s="1">
        <v>2017</v>
      </c>
      <c r="C64" s="1">
        <v>1</v>
      </c>
      <c r="D64" s="1" t="s">
        <v>21</v>
      </c>
      <c r="E64" s="1" t="s">
        <v>33</v>
      </c>
      <c r="F64" s="1" t="s">
        <v>113</v>
      </c>
      <c r="G64" s="1">
        <v>2486331.8015284701</v>
      </c>
    </row>
    <row r="65" spans="1:7" x14ac:dyDescent="0.2">
      <c r="A65" s="1" t="str">
        <f t="shared" si="0"/>
        <v>20181industrialVCC 22400 (DSL LHD1)DSL</v>
      </c>
      <c r="B65" s="1">
        <v>2018</v>
      </c>
      <c r="C65" s="1">
        <v>1</v>
      </c>
      <c r="D65" s="1" t="s">
        <v>21</v>
      </c>
      <c r="E65" s="1" t="s">
        <v>33</v>
      </c>
      <c r="F65" s="1" t="s">
        <v>113</v>
      </c>
      <c r="G65" s="1">
        <v>2830514.4092516801</v>
      </c>
    </row>
    <row r="66" spans="1:7" x14ac:dyDescent="0.2">
      <c r="A66" s="1" t="str">
        <f t="shared" si="0"/>
        <v>20191industrialVCC 22400 (DSL LHD1)DSL</v>
      </c>
      <c r="B66" s="1">
        <v>2019</v>
      </c>
      <c r="C66" s="1">
        <v>1</v>
      </c>
      <c r="D66" s="1" t="s">
        <v>21</v>
      </c>
      <c r="E66" s="1" t="s">
        <v>33</v>
      </c>
      <c r="F66" s="1" t="s">
        <v>113</v>
      </c>
      <c r="G66" s="1">
        <v>2718773.7108970298</v>
      </c>
    </row>
    <row r="67" spans="1:7" x14ac:dyDescent="0.2">
      <c r="A67" s="1" t="str">
        <f t="shared" ref="A67:A130" si="1">$B67&amp;$C67&amp;$D67&amp;$E67&amp;$F67</f>
        <v>20201industrialVCC 22400 (DSL LHD1)DSL</v>
      </c>
      <c r="B67" s="1">
        <v>2020</v>
      </c>
      <c r="C67" s="1">
        <v>1</v>
      </c>
      <c r="D67" s="1" t="s">
        <v>21</v>
      </c>
      <c r="E67" s="1" t="s">
        <v>33</v>
      </c>
      <c r="F67" s="1" t="s">
        <v>113</v>
      </c>
      <c r="G67" s="1">
        <v>2877105.5027846601</v>
      </c>
    </row>
    <row r="68" spans="1:7" x14ac:dyDescent="0.2">
      <c r="A68" s="1" t="str">
        <f t="shared" si="1"/>
        <v>20102agriculturalVCC 22601 (DSL T6 Ag)DSL</v>
      </c>
      <c r="B68" s="1">
        <v>2010</v>
      </c>
      <c r="C68" s="1">
        <v>2</v>
      </c>
      <c r="D68" s="1" t="s">
        <v>45</v>
      </c>
      <c r="E68" s="1" t="s">
        <v>46</v>
      </c>
      <c r="F68" s="1" t="s">
        <v>113</v>
      </c>
      <c r="G68" s="1">
        <v>51.1820565082242</v>
      </c>
    </row>
    <row r="69" spans="1:7" x14ac:dyDescent="0.2">
      <c r="A69" s="1" t="str">
        <f t="shared" si="1"/>
        <v>20112agriculturalVCC 22601 (DSL T6 Ag)DSL</v>
      </c>
      <c r="B69" s="1">
        <v>2011</v>
      </c>
      <c r="C69" s="1">
        <v>2</v>
      </c>
      <c r="D69" s="1" t="s">
        <v>45</v>
      </c>
      <c r="E69" s="1" t="s">
        <v>46</v>
      </c>
      <c r="F69" s="1" t="s">
        <v>113</v>
      </c>
      <c r="G69" s="1">
        <v>476.292808049825</v>
      </c>
    </row>
    <row r="70" spans="1:7" x14ac:dyDescent="0.2">
      <c r="A70" s="1" t="str">
        <f t="shared" si="1"/>
        <v>20122agriculturalVCC 22601 (DSL T6 Ag)DSL</v>
      </c>
      <c r="B70" s="1">
        <v>2012</v>
      </c>
      <c r="C70" s="1">
        <v>2</v>
      </c>
      <c r="D70" s="1" t="s">
        <v>45</v>
      </c>
      <c r="E70" s="1" t="s">
        <v>46</v>
      </c>
      <c r="F70" s="1" t="s">
        <v>113</v>
      </c>
      <c r="G70" s="1">
        <v>460.66301502037697</v>
      </c>
    </row>
    <row r="71" spans="1:7" x14ac:dyDescent="0.2">
      <c r="A71" s="1" t="str">
        <f t="shared" si="1"/>
        <v>20132agriculturalVCC 22601 (DSL T6 Ag)DSL</v>
      </c>
      <c r="B71" s="1">
        <v>2013</v>
      </c>
      <c r="C71" s="1">
        <v>2</v>
      </c>
      <c r="D71" s="1" t="s">
        <v>45</v>
      </c>
      <c r="E71" s="1" t="s">
        <v>46</v>
      </c>
      <c r="F71" s="1" t="s">
        <v>113</v>
      </c>
      <c r="G71" s="1">
        <v>447.18256735203897</v>
      </c>
    </row>
    <row r="72" spans="1:7" x14ac:dyDescent="0.2">
      <c r="A72" s="1" t="str">
        <f t="shared" si="1"/>
        <v>20142agriculturalVCC 22601 (DSL T6 Ag)DSL</v>
      </c>
      <c r="B72" s="1">
        <v>2014</v>
      </c>
      <c r="C72" s="1">
        <v>2</v>
      </c>
      <c r="D72" s="1" t="s">
        <v>45</v>
      </c>
      <c r="E72" s="1" t="s">
        <v>46</v>
      </c>
      <c r="F72" s="1" t="s">
        <v>113</v>
      </c>
      <c r="G72" s="1">
        <v>408.14830838526598</v>
      </c>
    </row>
    <row r="73" spans="1:7" x14ac:dyDescent="0.2">
      <c r="A73" s="1" t="str">
        <f t="shared" si="1"/>
        <v>20152agriculturalVCC 22601 (DSL T6 Ag)DSL</v>
      </c>
      <c r="B73" s="1">
        <v>2015</v>
      </c>
      <c r="C73" s="1">
        <v>2</v>
      </c>
      <c r="D73" s="1" t="s">
        <v>45</v>
      </c>
      <c r="E73" s="1" t="s">
        <v>46</v>
      </c>
      <c r="F73" s="1" t="s">
        <v>113</v>
      </c>
      <c r="G73" s="1">
        <v>369.46521022188199</v>
      </c>
    </row>
    <row r="74" spans="1:7" x14ac:dyDescent="0.2">
      <c r="A74" s="1" t="str">
        <f t="shared" si="1"/>
        <v>20162agriculturalVCC 22601 (DSL T6 Ag)DSL</v>
      </c>
      <c r="B74" s="1">
        <v>2016</v>
      </c>
      <c r="C74" s="1">
        <v>2</v>
      </c>
      <c r="D74" s="1" t="s">
        <v>45</v>
      </c>
      <c r="E74" s="1" t="s">
        <v>46</v>
      </c>
      <c r="F74" s="1" t="s">
        <v>113</v>
      </c>
      <c r="G74" s="1">
        <v>340.579197709455</v>
      </c>
    </row>
    <row r="75" spans="1:7" x14ac:dyDescent="0.2">
      <c r="A75" s="1" t="str">
        <f t="shared" si="1"/>
        <v>20172agriculturalVCC 22601 (DSL T6 Ag)DSL</v>
      </c>
      <c r="B75" s="1">
        <v>2017</v>
      </c>
      <c r="C75" s="1">
        <v>2</v>
      </c>
      <c r="D75" s="1" t="s">
        <v>45</v>
      </c>
      <c r="E75" s="1" t="s">
        <v>46</v>
      </c>
      <c r="F75" s="1" t="s">
        <v>113</v>
      </c>
      <c r="G75" s="1">
        <v>316.19799721385198</v>
      </c>
    </row>
    <row r="76" spans="1:7" x14ac:dyDescent="0.2">
      <c r="A76" s="1" t="str">
        <f t="shared" si="1"/>
        <v>20182agriculturalVCC 22601 (DSL T6 Ag)DSL</v>
      </c>
      <c r="B76" s="1">
        <v>2018</v>
      </c>
      <c r="C76" s="1">
        <v>2</v>
      </c>
      <c r="D76" s="1" t="s">
        <v>45</v>
      </c>
      <c r="E76" s="1" t="s">
        <v>46</v>
      </c>
      <c r="F76" s="1" t="s">
        <v>113</v>
      </c>
      <c r="G76" s="1">
        <v>302.41372446047802</v>
      </c>
    </row>
    <row r="77" spans="1:7" x14ac:dyDescent="0.2">
      <c r="A77" s="1" t="str">
        <f t="shared" si="1"/>
        <v>20192agriculturalVCC 22601 (DSL T6 Ag)DSL</v>
      </c>
      <c r="B77" s="1">
        <v>2019</v>
      </c>
      <c r="C77" s="1">
        <v>2</v>
      </c>
      <c r="D77" s="1" t="s">
        <v>45</v>
      </c>
      <c r="E77" s="1" t="s">
        <v>46</v>
      </c>
      <c r="F77" s="1" t="s">
        <v>113</v>
      </c>
      <c r="G77" s="1">
        <v>295.38483125133899</v>
      </c>
    </row>
    <row r="78" spans="1:7" x14ac:dyDescent="0.2">
      <c r="A78" s="1" t="str">
        <f t="shared" si="1"/>
        <v>20202agriculturalVCC 22601 (DSL T6 Ag)DSL</v>
      </c>
      <c r="B78" s="1">
        <v>2020</v>
      </c>
      <c r="C78" s="1">
        <v>2</v>
      </c>
      <c r="D78" s="1" t="s">
        <v>45</v>
      </c>
      <c r="E78" s="1" t="s">
        <v>46</v>
      </c>
      <c r="F78" s="1" t="s">
        <v>113</v>
      </c>
      <c r="G78" s="1">
        <v>277.58041036240598</v>
      </c>
    </row>
    <row r="79" spans="1:7" x14ac:dyDescent="0.2">
      <c r="A79" s="1" t="str">
        <f t="shared" si="1"/>
        <v>20102commercialVCC 21400 (GAS LHD1)GAS</v>
      </c>
      <c r="B79" s="1">
        <v>2010</v>
      </c>
      <c r="C79" s="1">
        <v>2</v>
      </c>
      <c r="D79" s="1" t="s">
        <v>8</v>
      </c>
      <c r="E79" s="1" t="s">
        <v>9</v>
      </c>
      <c r="F79" s="1" t="s">
        <v>112</v>
      </c>
      <c r="G79" s="1">
        <v>11729.1729049347</v>
      </c>
    </row>
    <row r="80" spans="1:7" x14ac:dyDescent="0.2">
      <c r="A80" s="1" t="str">
        <f t="shared" si="1"/>
        <v>20112commercialVCC 21400 (GAS LHD1)GAS</v>
      </c>
      <c r="B80" s="1">
        <v>2011</v>
      </c>
      <c r="C80" s="1">
        <v>2</v>
      </c>
      <c r="D80" s="1" t="s">
        <v>8</v>
      </c>
      <c r="E80" s="1" t="s">
        <v>9</v>
      </c>
      <c r="F80" s="1" t="s">
        <v>112</v>
      </c>
      <c r="G80" s="1">
        <v>794184.94210574299</v>
      </c>
    </row>
    <row r="81" spans="1:7" x14ac:dyDescent="0.2">
      <c r="A81" s="1" t="str">
        <f t="shared" si="1"/>
        <v>20122commercialVCC 21400 (GAS LHD1)GAS</v>
      </c>
      <c r="B81" s="1">
        <v>2012</v>
      </c>
      <c r="C81" s="1">
        <v>2</v>
      </c>
      <c r="D81" s="1" t="s">
        <v>8</v>
      </c>
      <c r="E81" s="1" t="s">
        <v>9</v>
      </c>
      <c r="F81" s="1" t="s">
        <v>112</v>
      </c>
      <c r="G81" s="1">
        <v>1607816.49664141</v>
      </c>
    </row>
    <row r="82" spans="1:7" x14ac:dyDescent="0.2">
      <c r="A82" s="1" t="str">
        <f t="shared" si="1"/>
        <v>20132commercialVCC 21400 (GAS LHD1)GAS</v>
      </c>
      <c r="B82" s="1">
        <v>2013</v>
      </c>
      <c r="C82" s="1">
        <v>2</v>
      </c>
      <c r="D82" s="1" t="s">
        <v>8</v>
      </c>
      <c r="E82" s="1" t="s">
        <v>9</v>
      </c>
      <c r="F82" s="1" t="s">
        <v>112</v>
      </c>
      <c r="G82" s="1">
        <v>1545555.8986565301</v>
      </c>
    </row>
    <row r="83" spans="1:7" x14ac:dyDescent="0.2">
      <c r="A83" s="1" t="str">
        <f t="shared" si="1"/>
        <v>20142commercialVCC 21400 (GAS LHD1)GAS</v>
      </c>
      <c r="B83" s="1">
        <v>2014</v>
      </c>
      <c r="C83" s="1">
        <v>2</v>
      </c>
      <c r="D83" s="1" t="s">
        <v>8</v>
      </c>
      <c r="E83" s="1" t="s">
        <v>9</v>
      </c>
      <c r="F83" s="1" t="s">
        <v>112</v>
      </c>
      <c r="G83" s="1">
        <v>1844269.8333264799</v>
      </c>
    </row>
    <row r="84" spans="1:7" x14ac:dyDescent="0.2">
      <c r="A84" s="1" t="str">
        <f t="shared" si="1"/>
        <v>20152commercialVCC 21400 (GAS LHD1)GAS</v>
      </c>
      <c r="B84" s="1">
        <v>2015</v>
      </c>
      <c r="C84" s="1">
        <v>2</v>
      </c>
      <c r="D84" s="1" t="s">
        <v>8</v>
      </c>
      <c r="E84" s="1" t="s">
        <v>9</v>
      </c>
      <c r="F84" s="1" t="s">
        <v>112</v>
      </c>
      <c r="G84" s="1">
        <v>2244832.1340767099</v>
      </c>
    </row>
    <row r="85" spans="1:7" x14ac:dyDescent="0.2">
      <c r="A85" s="1" t="str">
        <f t="shared" si="1"/>
        <v>20162commercialVCC 21400 (GAS LHD1)GAS</v>
      </c>
      <c r="B85" s="1">
        <v>2016</v>
      </c>
      <c r="C85" s="1">
        <v>2</v>
      </c>
      <c r="D85" s="1" t="s">
        <v>8</v>
      </c>
      <c r="E85" s="1" t="s">
        <v>9</v>
      </c>
      <c r="F85" s="1" t="s">
        <v>112</v>
      </c>
      <c r="G85" s="1">
        <v>2413498.4454425001</v>
      </c>
    </row>
    <row r="86" spans="1:7" x14ac:dyDescent="0.2">
      <c r="A86" s="1" t="str">
        <f t="shared" si="1"/>
        <v>20172commercialVCC 21400 (GAS LHD1)GAS</v>
      </c>
      <c r="B86" s="1">
        <v>2017</v>
      </c>
      <c r="C86" s="1">
        <v>2</v>
      </c>
      <c r="D86" s="1" t="s">
        <v>8</v>
      </c>
      <c r="E86" s="1" t="s">
        <v>9</v>
      </c>
      <c r="F86" s="1" t="s">
        <v>112</v>
      </c>
      <c r="G86" s="1">
        <v>2470438.0160283502</v>
      </c>
    </row>
    <row r="87" spans="1:7" x14ac:dyDescent="0.2">
      <c r="A87" s="1" t="str">
        <f t="shared" si="1"/>
        <v>20182commercialVCC 21400 (GAS LHD1)GAS</v>
      </c>
      <c r="B87" s="1">
        <v>2018</v>
      </c>
      <c r="C87" s="1">
        <v>2</v>
      </c>
      <c r="D87" s="1" t="s">
        <v>8</v>
      </c>
      <c r="E87" s="1" t="s">
        <v>9</v>
      </c>
      <c r="F87" s="1" t="s">
        <v>112</v>
      </c>
      <c r="G87" s="1">
        <v>2593376.2540482199</v>
      </c>
    </row>
    <row r="88" spans="1:7" x14ac:dyDescent="0.2">
      <c r="A88" s="1" t="str">
        <f t="shared" si="1"/>
        <v>20192commercialVCC 21400 (GAS LHD1)GAS</v>
      </c>
      <c r="B88" s="1">
        <v>2019</v>
      </c>
      <c r="C88" s="1">
        <v>2</v>
      </c>
      <c r="D88" s="1" t="s">
        <v>8</v>
      </c>
      <c r="E88" s="1" t="s">
        <v>9</v>
      </c>
      <c r="F88" s="1" t="s">
        <v>112</v>
      </c>
      <c r="G88" s="2">
        <v>2664479.4238587101</v>
      </c>
    </row>
    <row r="89" spans="1:7" x14ac:dyDescent="0.2">
      <c r="A89" s="1" t="str">
        <f t="shared" si="1"/>
        <v>20202commercialVCC 21400 (GAS LHD1)GAS</v>
      </c>
      <c r="B89" s="1">
        <v>2020</v>
      </c>
      <c r="C89" s="1">
        <v>2</v>
      </c>
      <c r="D89" s="1" t="s">
        <v>8</v>
      </c>
      <c r="E89" s="1" t="s">
        <v>9</v>
      </c>
      <c r="F89" s="1" t="s">
        <v>112</v>
      </c>
      <c r="G89" s="2">
        <v>2791864.0717756501</v>
      </c>
    </row>
    <row r="90" spans="1:7" x14ac:dyDescent="0.2">
      <c r="A90" s="1" t="str">
        <f t="shared" si="1"/>
        <v>20102commercialVCC 24724 (NG T7 SWCVng)ELEC</v>
      </c>
      <c r="B90" s="1">
        <v>2010</v>
      </c>
      <c r="C90" s="1">
        <v>2</v>
      </c>
      <c r="D90" s="1" t="s">
        <v>8</v>
      </c>
      <c r="E90" s="1" t="s">
        <v>50</v>
      </c>
      <c r="F90" s="1" t="s">
        <v>115</v>
      </c>
      <c r="G90" s="1">
        <v>14447.844226609899</v>
      </c>
    </row>
    <row r="91" spans="1:7" x14ac:dyDescent="0.2">
      <c r="A91" s="1" t="str">
        <f t="shared" si="1"/>
        <v>20112commercialVCC 24724 (NG T7 SWCVng)ELEC</v>
      </c>
      <c r="B91" s="1">
        <v>2011</v>
      </c>
      <c r="C91" s="1">
        <v>2</v>
      </c>
      <c r="D91" s="1" t="s">
        <v>8</v>
      </c>
      <c r="E91" s="1" t="s">
        <v>50</v>
      </c>
      <c r="F91" s="1" t="s">
        <v>115</v>
      </c>
      <c r="G91" s="1">
        <v>252257.67015396201</v>
      </c>
    </row>
    <row r="92" spans="1:7" x14ac:dyDescent="0.2">
      <c r="A92" s="1" t="str">
        <f t="shared" si="1"/>
        <v>20122commercialVCC 24724 (NG T7 SWCVng)ELEC</v>
      </c>
      <c r="B92" s="1">
        <v>2012</v>
      </c>
      <c r="C92" s="1">
        <v>2</v>
      </c>
      <c r="D92" s="1" t="s">
        <v>8</v>
      </c>
      <c r="E92" s="1" t="s">
        <v>50</v>
      </c>
      <c r="F92" s="1" t="s">
        <v>115</v>
      </c>
      <c r="G92" s="1">
        <v>1648579.28241699</v>
      </c>
    </row>
    <row r="93" spans="1:7" x14ac:dyDescent="0.2">
      <c r="A93" s="1" t="str">
        <f t="shared" si="1"/>
        <v>20132commercialVCC 24724 (NG T7 SWCVng)ELEC</v>
      </c>
      <c r="B93" s="1">
        <v>2013</v>
      </c>
      <c r="C93" s="1">
        <v>2</v>
      </c>
      <c r="D93" s="1" t="s">
        <v>8</v>
      </c>
      <c r="E93" s="1" t="s">
        <v>50</v>
      </c>
      <c r="F93" s="1" t="s">
        <v>115</v>
      </c>
      <c r="G93" s="1">
        <v>1439390.81459287</v>
      </c>
    </row>
    <row r="94" spans="1:7" x14ac:dyDescent="0.2">
      <c r="A94" s="1" t="str">
        <f t="shared" si="1"/>
        <v>20142commercialVCC 24724 (NG T7 SWCVng)ELEC</v>
      </c>
      <c r="B94" s="1">
        <v>2014</v>
      </c>
      <c r="C94" s="1">
        <v>2</v>
      </c>
      <c r="D94" s="1" t="s">
        <v>8</v>
      </c>
      <c r="E94" s="1" t="s">
        <v>50</v>
      </c>
      <c r="F94" s="1" t="s">
        <v>115</v>
      </c>
      <c r="G94" s="1">
        <v>1379072.3881717999</v>
      </c>
    </row>
    <row r="95" spans="1:7" x14ac:dyDescent="0.2">
      <c r="A95" s="1" t="str">
        <f t="shared" si="1"/>
        <v>20152commercialVCC 24724 (NG T7 SWCVng)ELEC</v>
      </c>
      <c r="B95" s="1">
        <v>2015</v>
      </c>
      <c r="C95" s="1">
        <v>2</v>
      </c>
      <c r="D95" s="1" t="s">
        <v>8</v>
      </c>
      <c r="E95" s="1" t="s">
        <v>50</v>
      </c>
      <c r="F95" s="1" t="s">
        <v>115</v>
      </c>
      <c r="G95" s="1">
        <v>2061702.03718554</v>
      </c>
    </row>
    <row r="96" spans="1:7" x14ac:dyDescent="0.2">
      <c r="A96" s="1" t="str">
        <f t="shared" si="1"/>
        <v>20162commercialVCC 24724 (NG T7 SWCVng)ELEC</v>
      </c>
      <c r="B96" s="1">
        <v>2016</v>
      </c>
      <c r="C96" s="1">
        <v>2</v>
      </c>
      <c r="D96" s="1" t="s">
        <v>8</v>
      </c>
      <c r="E96" s="1" t="s">
        <v>50</v>
      </c>
      <c r="F96" s="1" t="s">
        <v>115</v>
      </c>
      <c r="G96" s="1">
        <v>2052358.6452108801</v>
      </c>
    </row>
    <row r="97" spans="1:7" x14ac:dyDescent="0.2">
      <c r="A97" s="1" t="str">
        <f t="shared" si="1"/>
        <v>20172commercialVCC 24724 (NG T7 SWCVng)ELEC</v>
      </c>
      <c r="B97" s="1">
        <v>2017</v>
      </c>
      <c r="C97" s="1">
        <v>2</v>
      </c>
      <c r="D97" s="1" t="s">
        <v>8</v>
      </c>
      <c r="E97" s="1" t="s">
        <v>50</v>
      </c>
      <c r="F97" s="1" t="s">
        <v>115</v>
      </c>
      <c r="G97" s="1">
        <v>1914265.8890784499</v>
      </c>
    </row>
    <row r="98" spans="1:7" x14ac:dyDescent="0.2">
      <c r="A98" s="1" t="str">
        <f t="shared" si="1"/>
        <v>20182commercialVCC 24724 (NG T7 SWCVng)ELEC</v>
      </c>
      <c r="B98" s="1">
        <v>2018</v>
      </c>
      <c r="C98" s="1">
        <v>2</v>
      </c>
      <c r="D98" s="1" t="s">
        <v>8</v>
      </c>
      <c r="E98" s="1" t="s">
        <v>50</v>
      </c>
      <c r="F98" s="1" t="s">
        <v>115</v>
      </c>
      <c r="G98" s="1">
        <v>1961244.94790019</v>
      </c>
    </row>
    <row r="99" spans="1:7" x14ac:dyDescent="0.2">
      <c r="A99" s="1" t="str">
        <f t="shared" si="1"/>
        <v>20192commercialVCC 24724 (NG T7 SWCVng)ELEC</v>
      </c>
      <c r="B99" s="1">
        <v>2019</v>
      </c>
      <c r="C99" s="1">
        <v>2</v>
      </c>
      <c r="D99" s="1" t="s">
        <v>8</v>
      </c>
      <c r="E99" s="1" t="s">
        <v>50</v>
      </c>
      <c r="F99" s="1" t="s">
        <v>115</v>
      </c>
      <c r="G99" s="1">
        <v>1880701.85729798</v>
      </c>
    </row>
    <row r="100" spans="1:7" x14ac:dyDescent="0.2">
      <c r="A100" s="1" t="str">
        <f t="shared" si="1"/>
        <v>20202commercialVCC 24724 (NG T7 SWCVng)ELEC</v>
      </c>
      <c r="B100" s="1">
        <v>2020</v>
      </c>
      <c r="C100" s="1">
        <v>2</v>
      </c>
      <c r="D100" s="1" t="s">
        <v>8</v>
      </c>
      <c r="E100" s="1" t="s">
        <v>50</v>
      </c>
      <c r="F100" s="1" t="s">
        <v>115</v>
      </c>
      <c r="G100" s="1">
        <v>1808982.7090986001</v>
      </c>
    </row>
    <row r="101" spans="1:7" x14ac:dyDescent="0.2">
      <c r="A101" s="1" t="str">
        <f t="shared" si="1"/>
        <v>20102commercialVCC 24724 (NG T7 SWCVng)NG</v>
      </c>
      <c r="B101" s="1">
        <v>2010</v>
      </c>
      <c r="C101" s="1">
        <v>2</v>
      </c>
      <c r="D101" s="1" t="s">
        <v>8</v>
      </c>
      <c r="E101" s="1" t="s">
        <v>50</v>
      </c>
      <c r="F101" s="1" t="s">
        <v>114</v>
      </c>
      <c r="G101" s="1">
        <v>3478.7510309479999</v>
      </c>
    </row>
    <row r="102" spans="1:7" x14ac:dyDescent="0.2">
      <c r="A102" s="1" t="str">
        <f t="shared" si="1"/>
        <v>20112commercialVCC 24724 (NG T7 SWCVng)NG</v>
      </c>
      <c r="B102" s="1">
        <v>2011</v>
      </c>
      <c r="C102" s="1">
        <v>2</v>
      </c>
      <c r="D102" s="1" t="s">
        <v>8</v>
      </c>
      <c r="E102" s="1" t="s">
        <v>50</v>
      </c>
      <c r="F102" s="1" t="s">
        <v>114</v>
      </c>
      <c r="G102" s="1">
        <v>136062.44792628399</v>
      </c>
    </row>
    <row r="103" spans="1:7" x14ac:dyDescent="0.2">
      <c r="A103" s="1" t="str">
        <f t="shared" si="1"/>
        <v>20122commercialVCC 24724 (NG T7 SWCVng)NG</v>
      </c>
      <c r="B103" s="1">
        <v>2012</v>
      </c>
      <c r="C103" s="1">
        <v>2</v>
      </c>
      <c r="D103" s="1" t="s">
        <v>8</v>
      </c>
      <c r="E103" s="1" t="s">
        <v>50</v>
      </c>
      <c r="F103" s="1" t="s">
        <v>114</v>
      </c>
      <c r="G103" s="1">
        <v>351017.40181302902</v>
      </c>
    </row>
    <row r="104" spans="1:7" x14ac:dyDescent="0.2">
      <c r="A104" s="1" t="str">
        <f t="shared" si="1"/>
        <v>20132commercialVCC 24724 (NG T7 SWCVng)NG</v>
      </c>
      <c r="B104" s="1">
        <v>2013</v>
      </c>
      <c r="C104" s="1">
        <v>2</v>
      </c>
      <c r="D104" s="1" t="s">
        <v>8</v>
      </c>
      <c r="E104" s="1" t="s">
        <v>50</v>
      </c>
      <c r="F104" s="1" t="s">
        <v>114</v>
      </c>
      <c r="G104" s="1">
        <v>341907.92675246001</v>
      </c>
    </row>
    <row r="105" spans="1:7" x14ac:dyDescent="0.2">
      <c r="A105" s="1" t="str">
        <f t="shared" si="1"/>
        <v>20142commercialVCC 24724 (NG T7 SWCVng)NG</v>
      </c>
      <c r="B105" s="1">
        <v>2014</v>
      </c>
      <c r="C105" s="1">
        <v>2</v>
      </c>
      <c r="D105" s="1" t="s">
        <v>8</v>
      </c>
      <c r="E105" s="1" t="s">
        <v>50</v>
      </c>
      <c r="F105" s="1" t="s">
        <v>114</v>
      </c>
      <c r="G105" s="1">
        <v>417711.32120969298</v>
      </c>
    </row>
    <row r="106" spans="1:7" x14ac:dyDescent="0.2">
      <c r="A106" s="1" t="str">
        <f t="shared" si="1"/>
        <v>20152commercialVCC 24724 (NG T7 SWCVng)NG</v>
      </c>
      <c r="B106" s="1">
        <v>2015</v>
      </c>
      <c r="C106" s="1">
        <v>2</v>
      </c>
      <c r="D106" s="1" t="s">
        <v>8</v>
      </c>
      <c r="E106" s="1" t="s">
        <v>50</v>
      </c>
      <c r="F106" s="1" t="s">
        <v>114</v>
      </c>
      <c r="G106" s="1">
        <v>503111.74929345801</v>
      </c>
    </row>
    <row r="107" spans="1:7" x14ac:dyDescent="0.2">
      <c r="A107" s="1" t="str">
        <f t="shared" si="1"/>
        <v>20162commercialVCC 24724 (NG T7 SWCVng)NG</v>
      </c>
      <c r="B107" s="1">
        <v>2016</v>
      </c>
      <c r="C107" s="1">
        <v>2</v>
      </c>
      <c r="D107" s="1" t="s">
        <v>8</v>
      </c>
      <c r="E107" s="1" t="s">
        <v>50</v>
      </c>
      <c r="F107" s="1" t="s">
        <v>114</v>
      </c>
      <c r="G107" s="1">
        <v>533423.70186801394</v>
      </c>
    </row>
    <row r="108" spans="1:7" x14ac:dyDescent="0.2">
      <c r="A108" s="1" t="str">
        <f t="shared" si="1"/>
        <v>20172commercialVCC 24724 (NG T7 SWCVng)NG</v>
      </c>
      <c r="B108" s="1">
        <v>2017</v>
      </c>
      <c r="C108" s="1">
        <v>2</v>
      </c>
      <c r="D108" s="1" t="s">
        <v>8</v>
      </c>
      <c r="E108" s="1" t="s">
        <v>50</v>
      </c>
      <c r="F108" s="1" t="s">
        <v>114</v>
      </c>
      <c r="G108" s="1">
        <v>542001.85425906105</v>
      </c>
    </row>
    <row r="109" spans="1:7" x14ac:dyDescent="0.2">
      <c r="A109" s="1" t="str">
        <f t="shared" si="1"/>
        <v>20182commercialVCC 24724 (NG T7 SWCVng)NG</v>
      </c>
      <c r="B109" s="1">
        <v>2018</v>
      </c>
      <c r="C109" s="1">
        <v>2</v>
      </c>
      <c r="D109" s="1" t="s">
        <v>8</v>
      </c>
      <c r="E109" s="1" t="s">
        <v>50</v>
      </c>
      <c r="F109" s="1" t="s">
        <v>114</v>
      </c>
      <c r="G109" s="1">
        <v>565297.79263358098</v>
      </c>
    </row>
    <row r="110" spans="1:7" x14ac:dyDescent="0.2">
      <c r="A110" s="1" t="str">
        <f t="shared" si="1"/>
        <v>20192commercialVCC 24724 (NG T7 SWCVng)NG</v>
      </c>
      <c r="B110" s="1">
        <v>2019</v>
      </c>
      <c r="C110" s="1">
        <v>2</v>
      </c>
      <c r="D110" s="1" t="s">
        <v>8</v>
      </c>
      <c r="E110" s="1" t="s">
        <v>50</v>
      </c>
      <c r="F110" s="1" t="s">
        <v>114</v>
      </c>
      <c r="G110" s="1">
        <v>579143.19733616803</v>
      </c>
    </row>
    <row r="111" spans="1:7" x14ac:dyDescent="0.2">
      <c r="A111" s="1" t="str">
        <f t="shared" si="1"/>
        <v>20202commercialVCC 24724 (NG T7 SWCVng)NG</v>
      </c>
      <c r="B111" s="1">
        <v>2020</v>
      </c>
      <c r="C111" s="1">
        <v>2</v>
      </c>
      <c r="D111" s="1" t="s">
        <v>8</v>
      </c>
      <c r="E111" s="1" t="s">
        <v>50</v>
      </c>
      <c r="F111" s="1" t="s">
        <v>114</v>
      </c>
      <c r="G111" s="1">
        <v>605494.51544336497</v>
      </c>
    </row>
    <row r="112" spans="1:7" x14ac:dyDescent="0.2">
      <c r="A112" s="1" t="str">
        <f t="shared" si="1"/>
        <v>20102industrialVCC 21400 (GAS LHD1)GAS</v>
      </c>
      <c r="B112" s="1">
        <v>2010</v>
      </c>
      <c r="C112" s="1">
        <v>2</v>
      </c>
      <c r="D112" s="1" t="s">
        <v>21</v>
      </c>
      <c r="E112" s="1" t="s">
        <v>9</v>
      </c>
      <c r="F112" s="1" t="s">
        <v>112</v>
      </c>
      <c r="G112" s="1">
        <v>4462.1836345855299</v>
      </c>
    </row>
    <row r="113" spans="1:7" x14ac:dyDescent="0.2">
      <c r="A113" s="1" t="str">
        <f t="shared" si="1"/>
        <v>20112industrialVCC 21400 (GAS LHD1)GAS</v>
      </c>
      <c r="B113" s="1">
        <v>2011</v>
      </c>
      <c r="C113" s="1">
        <v>2</v>
      </c>
      <c r="D113" s="1" t="s">
        <v>21</v>
      </c>
      <c r="E113" s="1" t="s">
        <v>9</v>
      </c>
      <c r="F113" s="1" t="s">
        <v>112</v>
      </c>
      <c r="G113" s="1">
        <v>240206.59187760099</v>
      </c>
    </row>
    <row r="114" spans="1:7" x14ac:dyDescent="0.2">
      <c r="A114" s="1" t="str">
        <f t="shared" si="1"/>
        <v>20122industrialVCC 21400 (GAS LHD1)GAS</v>
      </c>
      <c r="B114" s="1">
        <v>2012</v>
      </c>
      <c r="C114" s="1">
        <v>2</v>
      </c>
      <c r="D114" s="1" t="s">
        <v>21</v>
      </c>
      <c r="E114" s="1" t="s">
        <v>9</v>
      </c>
      <c r="F114" s="1" t="s">
        <v>112</v>
      </c>
      <c r="G114" s="1">
        <v>525728.79117170698</v>
      </c>
    </row>
    <row r="115" spans="1:7" x14ac:dyDescent="0.2">
      <c r="A115" s="1" t="str">
        <f t="shared" si="1"/>
        <v>20132industrialVCC 21400 (GAS LHD1)GAS</v>
      </c>
      <c r="B115" s="1">
        <v>2013</v>
      </c>
      <c r="C115" s="1">
        <v>2</v>
      </c>
      <c r="D115" s="1" t="s">
        <v>21</v>
      </c>
      <c r="E115" s="1" t="s">
        <v>9</v>
      </c>
      <c r="F115" s="1" t="s">
        <v>112</v>
      </c>
      <c r="G115" s="1">
        <v>558115.42602027603</v>
      </c>
    </row>
    <row r="116" spans="1:7" x14ac:dyDescent="0.2">
      <c r="A116" s="1" t="str">
        <f t="shared" si="1"/>
        <v>20142industrialVCC 21400 (GAS LHD1)GAS</v>
      </c>
      <c r="B116" s="1">
        <v>2014</v>
      </c>
      <c r="C116" s="1">
        <v>2</v>
      </c>
      <c r="D116" s="1" t="s">
        <v>21</v>
      </c>
      <c r="E116" s="1" t="s">
        <v>9</v>
      </c>
      <c r="F116" s="1" t="s">
        <v>112</v>
      </c>
      <c r="G116" s="1">
        <v>713771.63477024995</v>
      </c>
    </row>
    <row r="117" spans="1:7" x14ac:dyDescent="0.2">
      <c r="A117" s="1" t="str">
        <f t="shared" si="1"/>
        <v>20152industrialVCC 21400 (GAS LHD1)GAS</v>
      </c>
      <c r="B117" s="1">
        <v>2015</v>
      </c>
      <c r="C117" s="1">
        <v>2</v>
      </c>
      <c r="D117" s="1" t="s">
        <v>21</v>
      </c>
      <c r="E117" s="1" t="s">
        <v>9</v>
      </c>
      <c r="F117" s="1" t="s">
        <v>112</v>
      </c>
      <c r="G117" s="1">
        <v>896817.24171283096</v>
      </c>
    </row>
    <row r="118" spans="1:7" x14ac:dyDescent="0.2">
      <c r="A118" s="1" t="str">
        <f t="shared" si="1"/>
        <v>20162industrialVCC 21400 (GAS LHD1)GAS</v>
      </c>
      <c r="B118" s="1">
        <v>2016</v>
      </c>
      <c r="C118" s="1">
        <v>2</v>
      </c>
      <c r="D118" s="1" t="s">
        <v>21</v>
      </c>
      <c r="E118" s="1" t="s">
        <v>9</v>
      </c>
      <c r="F118" s="1" t="s">
        <v>112</v>
      </c>
      <c r="G118" s="1">
        <v>987630.06023609999</v>
      </c>
    </row>
    <row r="119" spans="1:7" x14ac:dyDescent="0.2">
      <c r="A119" s="1" t="str">
        <f t="shared" si="1"/>
        <v>20172industrialVCC 21400 (GAS LHD1)GAS</v>
      </c>
      <c r="B119" s="1">
        <v>2017</v>
      </c>
      <c r="C119" s="1">
        <v>2</v>
      </c>
      <c r="D119" s="1" t="s">
        <v>21</v>
      </c>
      <c r="E119" s="1" t="s">
        <v>9</v>
      </c>
      <c r="F119" s="1" t="s">
        <v>112</v>
      </c>
      <c r="G119" s="1">
        <v>1046186.33312201</v>
      </c>
    </row>
    <row r="120" spans="1:7" x14ac:dyDescent="0.2">
      <c r="A120" s="1" t="str">
        <f t="shared" si="1"/>
        <v>20182industrialVCC 21400 (GAS LHD1)GAS</v>
      </c>
      <c r="B120" s="1">
        <v>2018</v>
      </c>
      <c r="C120" s="1">
        <v>2</v>
      </c>
      <c r="D120" s="1" t="s">
        <v>21</v>
      </c>
      <c r="E120" s="1" t="s">
        <v>9</v>
      </c>
      <c r="F120" s="1" t="s">
        <v>112</v>
      </c>
      <c r="G120" s="1">
        <v>1112485.0648871399</v>
      </c>
    </row>
    <row r="121" spans="1:7" x14ac:dyDescent="0.2">
      <c r="A121" s="1" t="str">
        <f t="shared" si="1"/>
        <v>20192industrialVCC 21400 (GAS LHD1)GAS</v>
      </c>
      <c r="B121" s="1">
        <v>2019</v>
      </c>
      <c r="C121" s="1">
        <v>2</v>
      </c>
      <c r="D121" s="1" t="s">
        <v>21</v>
      </c>
      <c r="E121" s="1" t="s">
        <v>9</v>
      </c>
      <c r="F121" s="1" t="s">
        <v>112</v>
      </c>
      <c r="G121" s="1">
        <v>1148841.1600139199</v>
      </c>
    </row>
    <row r="122" spans="1:7" x14ac:dyDescent="0.2">
      <c r="A122" s="1" t="str">
        <f t="shared" si="1"/>
        <v>20202industrialVCC 21400 (GAS LHD1)GAS</v>
      </c>
      <c r="B122" s="1">
        <v>2020</v>
      </c>
      <c r="C122" s="1">
        <v>2</v>
      </c>
      <c r="D122" s="1" t="s">
        <v>21</v>
      </c>
      <c r="E122" s="1" t="s">
        <v>9</v>
      </c>
      <c r="F122" s="1" t="s">
        <v>112</v>
      </c>
      <c r="G122" s="1">
        <v>1219750.89079705</v>
      </c>
    </row>
    <row r="123" spans="1:7" x14ac:dyDescent="0.2">
      <c r="A123" s="1" t="str">
        <f t="shared" si="1"/>
        <v>20102industrialVCC 22400 (DSL LHD1)DSL</v>
      </c>
      <c r="B123" s="1">
        <v>2010</v>
      </c>
      <c r="C123" s="1">
        <v>2</v>
      </c>
      <c r="D123" s="1" t="s">
        <v>21</v>
      </c>
      <c r="E123" s="1" t="s">
        <v>33</v>
      </c>
      <c r="F123" s="1" t="s">
        <v>113</v>
      </c>
      <c r="G123" s="1">
        <v>13590.8780157894</v>
      </c>
    </row>
    <row r="124" spans="1:7" x14ac:dyDescent="0.2">
      <c r="A124" s="1" t="str">
        <f t="shared" si="1"/>
        <v>20112industrialVCC 22400 (DSL LHD1)DSL</v>
      </c>
      <c r="B124" s="1">
        <v>2011</v>
      </c>
      <c r="C124" s="1">
        <v>2</v>
      </c>
      <c r="D124" s="1" t="s">
        <v>21</v>
      </c>
      <c r="E124" s="1" t="s">
        <v>33</v>
      </c>
      <c r="F124" s="1" t="s">
        <v>113</v>
      </c>
      <c r="G124" s="1">
        <v>540331.13630737504</v>
      </c>
    </row>
    <row r="125" spans="1:7" x14ac:dyDescent="0.2">
      <c r="A125" s="1" t="str">
        <f t="shared" si="1"/>
        <v>20122industrialVCC 22400 (DSL LHD1)DSL</v>
      </c>
      <c r="B125" s="1">
        <v>2012</v>
      </c>
      <c r="C125" s="1">
        <v>2</v>
      </c>
      <c r="D125" s="1" t="s">
        <v>21</v>
      </c>
      <c r="E125" s="1" t="s">
        <v>33</v>
      </c>
      <c r="F125" s="1" t="s">
        <v>113</v>
      </c>
      <c r="G125" s="1">
        <v>972279.66984943498</v>
      </c>
    </row>
    <row r="126" spans="1:7" x14ac:dyDescent="0.2">
      <c r="A126" s="1" t="str">
        <f t="shared" si="1"/>
        <v>20132industrialVCC 22400 (DSL LHD1)DSL</v>
      </c>
      <c r="B126" s="1">
        <v>2013</v>
      </c>
      <c r="C126" s="1">
        <v>2</v>
      </c>
      <c r="D126" s="1" t="s">
        <v>21</v>
      </c>
      <c r="E126" s="1" t="s">
        <v>33</v>
      </c>
      <c r="F126" s="1" t="s">
        <v>113</v>
      </c>
      <c r="G126" s="1">
        <v>1054120.58836345</v>
      </c>
    </row>
    <row r="127" spans="1:7" x14ac:dyDescent="0.2">
      <c r="A127" s="1" t="str">
        <f t="shared" si="1"/>
        <v>20142industrialVCC 22400 (DSL LHD1)DSL</v>
      </c>
      <c r="B127" s="1">
        <v>2014</v>
      </c>
      <c r="C127" s="1">
        <v>2</v>
      </c>
      <c r="D127" s="1" t="s">
        <v>21</v>
      </c>
      <c r="E127" s="1" t="s">
        <v>33</v>
      </c>
      <c r="F127" s="1" t="s">
        <v>113</v>
      </c>
      <c r="G127" s="1">
        <v>1398398.68793142</v>
      </c>
    </row>
    <row r="128" spans="1:7" x14ac:dyDescent="0.2">
      <c r="A128" s="1" t="str">
        <f t="shared" si="1"/>
        <v>20152industrialVCC 22400 (DSL LHD1)DSL</v>
      </c>
      <c r="B128" s="1">
        <v>2015</v>
      </c>
      <c r="C128" s="1">
        <v>2</v>
      </c>
      <c r="D128" s="1" t="s">
        <v>21</v>
      </c>
      <c r="E128" s="1" t="s">
        <v>33</v>
      </c>
      <c r="F128" s="1" t="s">
        <v>113</v>
      </c>
      <c r="G128" s="1">
        <v>1798957.02798197</v>
      </c>
    </row>
    <row r="129" spans="1:7" x14ac:dyDescent="0.2">
      <c r="A129" s="1" t="str">
        <f t="shared" si="1"/>
        <v>20162industrialVCC 22400 (DSL LHD1)DSL</v>
      </c>
      <c r="B129" s="1">
        <v>2016</v>
      </c>
      <c r="C129" s="1">
        <v>2</v>
      </c>
      <c r="D129" s="1" t="s">
        <v>21</v>
      </c>
      <c r="E129" s="1" t="s">
        <v>33</v>
      </c>
      <c r="F129" s="1" t="s">
        <v>113</v>
      </c>
      <c r="G129" s="1">
        <v>2008788.7669748301</v>
      </c>
    </row>
    <row r="130" spans="1:7" x14ac:dyDescent="0.2">
      <c r="A130" s="1" t="str">
        <f t="shared" si="1"/>
        <v>20172industrialVCC 22400 (DSL LHD1)DSL</v>
      </c>
      <c r="B130" s="1">
        <v>2017</v>
      </c>
      <c r="C130" s="1">
        <v>2</v>
      </c>
      <c r="D130" s="1" t="s">
        <v>21</v>
      </c>
      <c r="E130" s="1" t="s">
        <v>33</v>
      </c>
      <c r="F130" s="1" t="s">
        <v>113</v>
      </c>
      <c r="G130" s="1">
        <v>2139058.2086550202</v>
      </c>
    </row>
    <row r="131" spans="1:7" x14ac:dyDescent="0.2">
      <c r="A131" s="1" t="str">
        <f t="shared" ref="A131:A133" si="2">$B131&amp;$C131&amp;$D131&amp;$E131&amp;$F131</f>
        <v>20182industrialVCC 22400 (DSL LHD1)DSL</v>
      </c>
      <c r="B131" s="1">
        <v>2018</v>
      </c>
      <c r="C131" s="1">
        <v>2</v>
      </c>
      <c r="D131" s="1" t="s">
        <v>21</v>
      </c>
      <c r="E131" s="1" t="s">
        <v>33</v>
      </c>
      <c r="F131" s="1" t="s">
        <v>113</v>
      </c>
      <c r="G131" s="1">
        <v>2274258.5564981401</v>
      </c>
    </row>
    <row r="132" spans="1:7" x14ac:dyDescent="0.2">
      <c r="A132" s="1" t="str">
        <f t="shared" si="2"/>
        <v>20192industrialVCC 22400 (DSL LHD1)DSL</v>
      </c>
      <c r="B132" s="1">
        <v>2019</v>
      </c>
      <c r="C132" s="1">
        <v>2</v>
      </c>
      <c r="D132" s="1" t="s">
        <v>21</v>
      </c>
      <c r="E132" s="1" t="s">
        <v>33</v>
      </c>
      <c r="F132" s="1" t="s">
        <v>113</v>
      </c>
      <c r="G132" s="1">
        <v>2354008.8818179299</v>
      </c>
    </row>
    <row r="133" spans="1:7" x14ac:dyDescent="0.2">
      <c r="A133" s="1" t="str">
        <f t="shared" si="2"/>
        <v>20202industrialVCC 22400 (DSL LHD1)DSL</v>
      </c>
      <c r="B133" s="1">
        <v>2020</v>
      </c>
      <c r="C133" s="1">
        <v>2</v>
      </c>
      <c r="D133" s="1" t="s">
        <v>21</v>
      </c>
      <c r="E133" s="1" t="s">
        <v>33</v>
      </c>
      <c r="F133" s="1" t="s">
        <v>113</v>
      </c>
      <c r="G133" s="1">
        <v>2499972.3970472799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3"/>
  <sheetViews>
    <sheetView workbookViewId="0">
      <selection activeCell="F2" sqref="F2"/>
    </sheetView>
  </sheetViews>
  <sheetFormatPr defaultRowHeight="12.75" x14ac:dyDescent="0.2"/>
  <cols>
    <col min="6" max="6" width="13.140625" bestFit="1" customWidth="1"/>
  </cols>
  <sheetData>
    <row r="1" spans="1:6" x14ac:dyDescent="0.2">
      <c r="A1" t="str">
        <f>energy!B1</f>
        <v>Year</v>
      </c>
      <c r="B1" t="str">
        <f>energy!C1</f>
        <v>Region</v>
      </c>
      <c r="C1" t="str">
        <f>energy!D1</f>
        <v>Vocation</v>
      </c>
      <c r="D1" t="str">
        <f>energy!E1</f>
        <v>Vehicle</v>
      </c>
      <c r="E1" t="str">
        <f>energy!F1</f>
        <v>Fuel</v>
      </c>
      <c r="F1" t="str">
        <f>energy!G1</f>
        <v xml:space="preserve"> Energy [mi]</v>
      </c>
    </row>
    <row r="2" spans="1:6" x14ac:dyDescent="0.2">
      <c r="A2">
        <f>energy!B2</f>
        <v>2010</v>
      </c>
      <c r="B2">
        <f>energy!C2</f>
        <v>1</v>
      </c>
      <c r="C2" t="str">
        <f>energy!D2</f>
        <v>agricultural</v>
      </c>
      <c r="D2" t="str">
        <f>energy!E2</f>
        <v>VCC 22601 (DSL T6 Ag)</v>
      </c>
      <c r="E2" t="str">
        <f>energy!F2</f>
        <v>DSL</v>
      </c>
      <c r="F2" s="1">
        <f>energy!G2 - IF($E2 = "GAS", SUMIF('check of sales'!$B$2:$B$1035, $A2&amp;$B2&amp;$C2&amp;D2, 'check of sales'!$M$2:$M$1035), 0) - IF($E2 = "DSL", SUMIF('check of sales'!$B$2:$B$1035, $A2&amp;$B2&amp;$C2&amp;D2, 'check of sales'!$N$2:$N$1035), 0) - IF($E2 = "NG", SUMIF('check of sales'!$B$2:$B$1035, $A2&amp;$B2&amp;$C2&amp;D2, 'check of sales'!$O$2:$O$1035), 0) - IF($E2 = "ELEC", SUMIF('check of sales'!$B$2:$B$1035, $A2&amp;$B2&amp;$C2&amp;D2, 'check of sales'!$P$2:$P$1035), 0)</f>
        <v>6.4594587456667796E-8</v>
      </c>
    </row>
    <row r="3" spans="1:6" x14ac:dyDescent="0.2">
      <c r="A3">
        <f>energy!B3</f>
        <v>2011</v>
      </c>
      <c r="B3">
        <f>energy!C3</f>
        <v>1</v>
      </c>
      <c r="C3" t="str">
        <f>energy!D3</f>
        <v>agricultural</v>
      </c>
      <c r="D3" t="str">
        <f>energy!E3</f>
        <v>VCC 22601 (DSL T6 Ag)</v>
      </c>
      <c r="E3" t="str">
        <f>energy!F3</f>
        <v>DSL</v>
      </c>
      <c r="F3" s="1">
        <f>energy!G3 - IF($E3 = "GAS", SUMIF('check of sales'!$B$2:$B$1035, $A3&amp;$B3&amp;$C3&amp;D3, 'check of sales'!$M$2:$M$1035), 0) - IF($E3 = "DSL", SUMIF('check of sales'!$B$2:$B$1035, $A3&amp;$B3&amp;$C3&amp;D3, 'check of sales'!$N$2:$N$1035), 0) - IF($E3 = "NG", SUMIF('check of sales'!$B$2:$B$1035, $A3&amp;$B3&amp;$C3&amp;D3, 'check of sales'!$O$2:$O$1035), 0) - IF($E3 = "ELEC", SUMIF('check of sales'!$B$2:$B$1035, $A3&amp;$B3&amp;$C3&amp;D3, 'check of sales'!$P$2:$P$1035), 0)</f>
        <v>7.2603143053129315E-8</v>
      </c>
    </row>
    <row r="4" spans="1:6" x14ac:dyDescent="0.2">
      <c r="A4">
        <f>energy!B4</f>
        <v>2012</v>
      </c>
      <c r="B4">
        <f>energy!C4</f>
        <v>1</v>
      </c>
      <c r="C4" t="str">
        <f>energy!D4</f>
        <v>agricultural</v>
      </c>
      <c r="D4" t="str">
        <f>energy!E4</f>
        <v>VCC 22601 (DSL T6 Ag)</v>
      </c>
      <c r="E4" t="str">
        <f>energy!F4</f>
        <v>DSL</v>
      </c>
      <c r="F4" s="1">
        <f>energy!G4 - IF($E4 = "GAS", SUMIF('check of sales'!$B$2:$B$1035, $A4&amp;$B4&amp;$C4&amp;D4, 'check of sales'!$M$2:$M$1035), 0) - IF($E4 = "DSL", SUMIF('check of sales'!$B$2:$B$1035, $A4&amp;$B4&amp;$C4&amp;D4, 'check of sales'!$N$2:$N$1035), 0) - IF($E4 = "NG", SUMIF('check of sales'!$B$2:$B$1035, $A4&amp;$B4&amp;$C4&amp;D4, 'check of sales'!$O$2:$O$1035), 0) - IF($E4 = "ELEC", SUMIF('check of sales'!$B$2:$B$1035, $A4&amp;$B4&amp;$C4&amp;D4, 'check of sales'!$P$2:$P$1035), 0)</f>
        <v>7.319931683014147E-8</v>
      </c>
    </row>
    <row r="5" spans="1:6" x14ac:dyDescent="0.2">
      <c r="A5">
        <f>energy!B5</f>
        <v>2013</v>
      </c>
      <c r="B5">
        <f>energy!C5</f>
        <v>1</v>
      </c>
      <c r="C5" t="str">
        <f>energy!D5</f>
        <v>agricultural</v>
      </c>
      <c r="D5" t="str">
        <f>energy!E5</f>
        <v>VCC 22601 (DSL T6 Ag)</v>
      </c>
      <c r="E5" t="str">
        <f>energy!F5</f>
        <v>DSL</v>
      </c>
      <c r="F5" s="1">
        <f>energy!G5 - IF($E5 = "GAS", SUMIF('check of sales'!$B$2:$B$1035, $A5&amp;$B5&amp;$C5&amp;D5, 'check of sales'!$M$2:$M$1035), 0) - IF($E5 = "DSL", SUMIF('check of sales'!$B$2:$B$1035, $A5&amp;$B5&amp;$C5&amp;D5, 'check of sales'!$N$2:$N$1035), 0) - IF($E5 = "NG", SUMIF('check of sales'!$B$2:$B$1035, $A5&amp;$B5&amp;$C5&amp;D5, 'check of sales'!$O$2:$O$1035), 0) - IF($E5 = "ELEC", SUMIF('check of sales'!$B$2:$B$1035, $A5&amp;$B5&amp;$C5&amp;D5, 'check of sales'!$P$2:$P$1035), 0)</f>
        <v>6.7509063228499144E-8</v>
      </c>
    </row>
    <row r="6" spans="1:6" x14ac:dyDescent="0.2">
      <c r="A6">
        <f>energy!B6</f>
        <v>2014</v>
      </c>
      <c r="B6">
        <f>energy!C6</f>
        <v>1</v>
      </c>
      <c r="C6" t="str">
        <f>energy!D6</f>
        <v>agricultural</v>
      </c>
      <c r="D6" t="str">
        <f>energy!E6</f>
        <v>VCC 22601 (DSL T6 Ag)</v>
      </c>
      <c r="E6" t="str">
        <f>energy!F6</f>
        <v>DSL</v>
      </c>
      <c r="F6" s="1">
        <f>energy!G6 - IF($E6 = "GAS", SUMIF('check of sales'!$B$2:$B$1035, $A6&amp;$B6&amp;$C6&amp;D6, 'check of sales'!$M$2:$M$1035), 0) - IF($E6 = "DSL", SUMIF('check of sales'!$B$2:$B$1035, $A6&amp;$B6&amp;$C6&amp;D6, 'check of sales'!$N$2:$N$1035), 0) - IF($E6 = "NG", SUMIF('check of sales'!$B$2:$B$1035, $A6&amp;$B6&amp;$C6&amp;D6, 'check of sales'!$O$2:$O$1035), 0) - IF($E6 = "ELEC", SUMIF('check of sales'!$B$2:$B$1035, $A6&amp;$B6&amp;$C6&amp;D6, 'check of sales'!$P$2:$P$1035), 0)</f>
        <v>6.1264472606126219E-8</v>
      </c>
    </row>
    <row r="7" spans="1:6" x14ac:dyDescent="0.2">
      <c r="A7">
        <f>energy!B7</f>
        <v>2015</v>
      </c>
      <c r="B7">
        <f>energy!C7</f>
        <v>1</v>
      </c>
      <c r="C7" t="str">
        <f>energy!D7</f>
        <v>agricultural</v>
      </c>
      <c r="D7" t="str">
        <f>energy!E7</f>
        <v>VCC 22601 (DSL T6 Ag)</v>
      </c>
      <c r="E7" t="str">
        <f>energy!F7</f>
        <v>DSL</v>
      </c>
      <c r="F7" s="1">
        <f>energy!G7 - IF($E7 = "GAS", SUMIF('check of sales'!$B$2:$B$1035, $A7&amp;$B7&amp;$C7&amp;D7, 'check of sales'!$M$2:$M$1035), 0) - IF($E7 = "DSL", SUMIF('check of sales'!$B$2:$B$1035, $A7&amp;$B7&amp;$C7&amp;D7, 'check of sales'!$N$2:$N$1035), 0) - IF($E7 = "NG", SUMIF('check of sales'!$B$2:$B$1035, $A7&amp;$B7&amp;$C7&amp;D7, 'check of sales'!$O$2:$O$1035), 0) - IF($E7 = "ELEC", SUMIF('check of sales'!$B$2:$B$1035, $A7&amp;$B7&amp;$C7&amp;D7, 'check of sales'!$P$2:$P$1035), 0)</f>
        <v>5.6269982451340184E-8</v>
      </c>
    </row>
    <row r="8" spans="1:6" x14ac:dyDescent="0.2">
      <c r="A8">
        <f>energy!B8</f>
        <v>2016</v>
      </c>
      <c r="B8">
        <f>energy!C8</f>
        <v>1</v>
      </c>
      <c r="C8" t="str">
        <f>energy!D8</f>
        <v>agricultural</v>
      </c>
      <c r="D8" t="str">
        <f>energy!E8</f>
        <v>VCC 22601 (DSL T6 Ag)</v>
      </c>
      <c r="E8" t="str">
        <f>energy!F8</f>
        <v>DSL</v>
      </c>
      <c r="F8" s="1">
        <f>energy!G8 - IF($E8 = "GAS", SUMIF('check of sales'!$B$2:$B$1035, $A8&amp;$B8&amp;$C8&amp;D8, 'check of sales'!$M$2:$M$1035), 0) - IF($E8 = "DSL", SUMIF('check of sales'!$B$2:$B$1035, $A8&amp;$B8&amp;$C8&amp;D8, 'check of sales'!$N$2:$N$1035), 0) - IF($E8 = "NG", SUMIF('check of sales'!$B$2:$B$1035, $A8&amp;$B8&amp;$C8&amp;D8, 'check of sales'!$O$2:$O$1035), 0) - IF($E8 = "ELEC", SUMIF('check of sales'!$B$2:$B$1035, $A8&amp;$B8&amp;$C8&amp;D8, 'check of sales'!$P$2:$P$1035), 0)</f>
        <v>5.199672159506008E-8</v>
      </c>
    </row>
    <row r="9" spans="1:6" x14ac:dyDescent="0.2">
      <c r="A9">
        <f>energy!B9</f>
        <v>2017</v>
      </c>
      <c r="B9">
        <f>energy!C9</f>
        <v>1</v>
      </c>
      <c r="C9" t="str">
        <f>energy!D9</f>
        <v>agricultural</v>
      </c>
      <c r="D9" t="str">
        <f>energy!E9</f>
        <v>VCC 22601 (DSL T6 Ag)</v>
      </c>
      <c r="E9" t="str">
        <f>energy!F9</f>
        <v>DSL</v>
      </c>
      <c r="F9" s="1">
        <f>energy!G9 - IF($E9 = "GAS", SUMIF('check of sales'!$B$2:$B$1035, $A9&amp;$B9&amp;$C9&amp;D9, 'check of sales'!$M$2:$M$1035), 0) - IF($E9 = "DSL", SUMIF('check of sales'!$B$2:$B$1035, $A9&amp;$B9&amp;$C9&amp;D9, 'check of sales'!$N$2:$N$1035), 0) - IF($E9 = "NG", SUMIF('check of sales'!$B$2:$B$1035, $A9&amp;$B9&amp;$C9&amp;D9, 'check of sales'!$O$2:$O$1035), 0) - IF($E9 = "ELEC", SUMIF('check of sales'!$B$2:$B$1035, $A9&amp;$B9&amp;$C9&amp;D9, 'check of sales'!$P$2:$P$1035), 0)</f>
        <v>4.9332356866216287E-8</v>
      </c>
    </row>
    <row r="10" spans="1:6" x14ac:dyDescent="0.2">
      <c r="A10">
        <f>energy!B10</f>
        <v>2018</v>
      </c>
      <c r="B10">
        <f>energy!C10</f>
        <v>1</v>
      </c>
      <c r="C10" t="str">
        <f>energy!D10</f>
        <v>agricultural</v>
      </c>
      <c r="D10" t="str">
        <f>energy!E10</f>
        <v>VCC 22601 (DSL T6 Ag)</v>
      </c>
      <c r="E10" t="str">
        <f>energy!F10</f>
        <v>DSL</v>
      </c>
      <c r="F10" s="1">
        <f>energy!G10 - IF($E10 = "GAS", SUMIF('check of sales'!$B$2:$B$1035, $A10&amp;$B10&amp;$C10&amp;D10, 'check of sales'!$M$2:$M$1035), 0) - IF($E10 = "DSL", SUMIF('check of sales'!$B$2:$B$1035, $A10&amp;$B10&amp;$C10&amp;D10, 'check of sales'!$N$2:$N$1035), 0) - IF($E10 = "NG", SUMIF('check of sales'!$B$2:$B$1035, $A10&amp;$B10&amp;$C10&amp;D10, 'check of sales'!$O$2:$O$1035), 0) - IF($E10 = "ELEC", SUMIF('check of sales'!$B$2:$B$1035, $A10&amp;$B10&amp;$C10&amp;D10, 'check of sales'!$P$2:$P$1035), 0)</f>
        <v>4.8092942961375229E-8</v>
      </c>
    </row>
    <row r="11" spans="1:6" x14ac:dyDescent="0.2">
      <c r="A11">
        <f>energy!B11</f>
        <v>2019</v>
      </c>
      <c r="B11">
        <f>energy!C11</f>
        <v>1</v>
      </c>
      <c r="C11" t="str">
        <f>energy!D11</f>
        <v>agricultural</v>
      </c>
      <c r="D11" t="str">
        <f>energy!E11</f>
        <v>VCC 22601 (DSL T6 Ag)</v>
      </c>
      <c r="E11" t="str">
        <f>energy!F11</f>
        <v>DSL</v>
      </c>
      <c r="F11" s="1">
        <f>energy!G11 - IF($E11 = "GAS", SUMIF('check of sales'!$B$2:$B$1035, $A11&amp;$B11&amp;$C11&amp;D11, 'check of sales'!$M$2:$M$1035), 0) - IF($E11 = "DSL", SUMIF('check of sales'!$B$2:$B$1035, $A11&amp;$B11&amp;$C11&amp;D11, 'check of sales'!$N$2:$N$1035), 0) - IF($E11 = "NG", SUMIF('check of sales'!$B$2:$B$1035, $A11&amp;$B11&amp;$C11&amp;D11, 'check of sales'!$O$2:$O$1035), 0) - IF($E11 = "ELEC", SUMIF('check of sales'!$B$2:$B$1035, $A11&amp;$B11&amp;$C11&amp;D11, 'check of sales'!$P$2:$P$1035), 0)</f>
        <v>4.5758042688248679E-8</v>
      </c>
    </row>
    <row r="12" spans="1:6" x14ac:dyDescent="0.2">
      <c r="A12">
        <f>energy!B12</f>
        <v>2020</v>
      </c>
      <c r="B12">
        <f>energy!C12</f>
        <v>1</v>
      </c>
      <c r="C12" t="str">
        <f>energy!D12</f>
        <v>agricultural</v>
      </c>
      <c r="D12" t="str">
        <f>energy!E12</f>
        <v>VCC 22601 (DSL T6 Ag)</v>
      </c>
      <c r="E12" t="str">
        <f>energy!F12</f>
        <v>DSL</v>
      </c>
      <c r="F12" s="1">
        <f>energy!G12 - IF($E12 = "GAS", SUMIF('check of sales'!$B$2:$B$1035, $A12&amp;$B12&amp;$C12&amp;D12, 'check of sales'!$M$2:$M$1035), 0) - IF($E12 = "DSL", SUMIF('check of sales'!$B$2:$B$1035, $A12&amp;$B12&amp;$C12&amp;D12, 'check of sales'!$N$2:$N$1035), 0) - IF($E12 = "NG", SUMIF('check of sales'!$B$2:$B$1035, $A12&amp;$B12&amp;$C12&amp;D12, 'check of sales'!$O$2:$O$1035), 0) - IF($E12 = "ELEC", SUMIF('check of sales'!$B$2:$B$1035, $A12&amp;$B12&amp;$C12&amp;D12, 'check of sales'!$P$2:$P$1035), 0)</f>
        <v>4.0723307392909192E-8</v>
      </c>
    </row>
    <row r="13" spans="1:6" x14ac:dyDescent="0.2">
      <c r="A13">
        <f>energy!B13</f>
        <v>2010</v>
      </c>
      <c r="B13">
        <f>energy!C13</f>
        <v>1</v>
      </c>
      <c r="C13" t="str">
        <f>energy!D13</f>
        <v>commercial</v>
      </c>
      <c r="D13" t="str">
        <f>energy!E13</f>
        <v>VCC 21400 (GAS LHD1)</v>
      </c>
      <c r="E13" t="str">
        <f>energy!F13</f>
        <v>GAS</v>
      </c>
      <c r="F13" s="1">
        <f>energy!G13 - IF($E13 = "GAS", SUMIF('check of sales'!$B$2:$B$1035, $A13&amp;$B13&amp;$C13&amp;D13, 'check of sales'!$M$2:$M$1035), 0) - IF($E13 = "DSL", SUMIF('check of sales'!$B$2:$B$1035, $A13&amp;$B13&amp;$C13&amp;D13, 'check of sales'!$N$2:$N$1035), 0) - IF($E13 = "NG", SUMIF('check of sales'!$B$2:$B$1035, $A13&amp;$B13&amp;$C13&amp;D13, 'check of sales'!$O$2:$O$1035), 0) - IF($E13 = "ELEC", SUMIF('check of sales'!$B$2:$B$1035, $A13&amp;$B13&amp;$C13&amp;D13, 'check of sales'!$P$2:$P$1035), 0)</f>
        <v>-4.7024004743434489E-5</v>
      </c>
    </row>
    <row r="14" spans="1:6" x14ac:dyDescent="0.2">
      <c r="A14">
        <f>energy!B14</f>
        <v>2011</v>
      </c>
      <c r="B14">
        <f>energy!C14</f>
        <v>1</v>
      </c>
      <c r="C14" t="str">
        <f>energy!D14</f>
        <v>commercial</v>
      </c>
      <c r="D14" t="str">
        <f>energy!E14</f>
        <v>VCC 21400 (GAS LHD1)</v>
      </c>
      <c r="E14" t="str">
        <f>energy!F14</f>
        <v>GAS</v>
      </c>
      <c r="F14" s="1">
        <f>energy!G14 - IF($E14 = "GAS", SUMIF('check of sales'!$B$2:$B$1035, $A14&amp;$B14&amp;$C14&amp;D14, 'check of sales'!$M$2:$M$1035), 0) - IF($E14 = "DSL", SUMIF('check of sales'!$B$2:$B$1035, $A14&amp;$B14&amp;$C14&amp;D14, 'check of sales'!$N$2:$N$1035), 0) - IF($E14 = "NG", SUMIF('check of sales'!$B$2:$B$1035, $A14&amp;$B14&amp;$C14&amp;D14, 'check of sales'!$O$2:$O$1035), 0) - IF($E14 = "ELEC", SUMIF('check of sales'!$B$2:$B$1035, $A14&amp;$B14&amp;$C14&amp;D14, 'check of sales'!$P$2:$P$1035), 0)</f>
        <v>-1.8591992557048798E-5</v>
      </c>
    </row>
    <row r="15" spans="1:6" x14ac:dyDescent="0.2">
      <c r="A15">
        <f>energy!B15</f>
        <v>2012</v>
      </c>
      <c r="B15">
        <f>energy!C15</f>
        <v>1</v>
      </c>
      <c r="C15" t="str">
        <f>energy!D15</f>
        <v>commercial</v>
      </c>
      <c r="D15" t="str">
        <f>energy!E15</f>
        <v>VCC 21400 (GAS LHD1)</v>
      </c>
      <c r="E15" t="str">
        <f>energy!F15</f>
        <v>GAS</v>
      </c>
      <c r="F15" s="1">
        <f>energy!G15 - IF($E15 = "GAS", SUMIF('check of sales'!$B$2:$B$1035, $A15&amp;$B15&amp;$C15&amp;D15, 'check of sales'!$M$2:$M$1035), 0) - IF($E15 = "DSL", SUMIF('check of sales'!$B$2:$B$1035, $A15&amp;$B15&amp;$C15&amp;D15, 'check of sales'!$N$2:$N$1035), 0) - IF($E15 = "NG", SUMIF('check of sales'!$B$2:$B$1035, $A15&amp;$B15&amp;$C15&amp;D15, 'check of sales'!$O$2:$O$1035), 0) - IF($E15 = "ELEC", SUMIF('check of sales'!$B$2:$B$1035, $A15&amp;$B15&amp;$C15&amp;D15, 'check of sales'!$P$2:$P$1035), 0)</f>
        <v>1.3666530139744282E-4</v>
      </c>
    </row>
    <row r="16" spans="1:6" x14ac:dyDescent="0.2">
      <c r="A16">
        <f>energy!B16</f>
        <v>2013</v>
      </c>
      <c r="B16">
        <f>energy!C16</f>
        <v>1</v>
      </c>
      <c r="C16" t="str">
        <f>energy!D16</f>
        <v>commercial</v>
      </c>
      <c r="D16" t="str">
        <f>energy!E16</f>
        <v>VCC 21400 (GAS LHD1)</v>
      </c>
      <c r="E16" t="str">
        <f>energy!F16</f>
        <v>GAS</v>
      </c>
      <c r="F16" s="1">
        <f>energy!G16 - IF($E16 = "GAS", SUMIF('check of sales'!$B$2:$B$1035, $A16&amp;$B16&amp;$C16&amp;D16, 'check of sales'!$M$2:$M$1035), 0) - IF($E16 = "DSL", SUMIF('check of sales'!$B$2:$B$1035, $A16&amp;$B16&amp;$C16&amp;D16, 'check of sales'!$N$2:$N$1035), 0) - IF($E16 = "NG", SUMIF('check of sales'!$B$2:$B$1035, $A16&amp;$B16&amp;$C16&amp;D16, 'check of sales'!$O$2:$O$1035), 0) - IF($E16 = "ELEC", SUMIF('check of sales'!$B$2:$B$1035, $A16&amp;$B16&amp;$C16&amp;D16, 'check of sales'!$P$2:$P$1035), 0)</f>
        <v>3.1811930239200592E-4</v>
      </c>
    </row>
    <row r="17" spans="1:6" x14ac:dyDescent="0.2">
      <c r="A17">
        <f>energy!B17</f>
        <v>2014</v>
      </c>
      <c r="B17">
        <f>energy!C17</f>
        <v>1</v>
      </c>
      <c r="C17" t="str">
        <f>energy!D17</f>
        <v>commercial</v>
      </c>
      <c r="D17" t="str">
        <f>energy!E17</f>
        <v>VCC 21400 (GAS LHD1)</v>
      </c>
      <c r="E17" t="str">
        <f>energy!F17</f>
        <v>GAS</v>
      </c>
      <c r="F17" s="1">
        <f>energy!G17 - IF($E17 = "GAS", SUMIF('check of sales'!$B$2:$B$1035, $A17&amp;$B17&amp;$C17&amp;D17, 'check of sales'!$M$2:$M$1035), 0) - IF($E17 = "DSL", SUMIF('check of sales'!$B$2:$B$1035, $A17&amp;$B17&amp;$C17&amp;D17, 'check of sales'!$N$2:$N$1035), 0) - IF($E17 = "NG", SUMIF('check of sales'!$B$2:$B$1035, $A17&amp;$B17&amp;$C17&amp;D17, 'check of sales'!$O$2:$O$1035), 0) - IF($E17 = "ELEC", SUMIF('check of sales'!$B$2:$B$1035, $A17&amp;$B17&amp;$C17&amp;D17, 'check of sales'!$P$2:$P$1035), 0)</f>
        <v>2.3807934485375881E-4</v>
      </c>
    </row>
    <row r="18" spans="1:6" x14ac:dyDescent="0.2">
      <c r="A18">
        <f>energy!B18</f>
        <v>2015</v>
      </c>
      <c r="B18">
        <f>energy!C18</f>
        <v>1</v>
      </c>
      <c r="C18" t="str">
        <f>energy!D18</f>
        <v>commercial</v>
      </c>
      <c r="D18" t="str">
        <f>energy!E18</f>
        <v>VCC 21400 (GAS LHD1)</v>
      </c>
      <c r="E18" t="str">
        <f>energy!F18</f>
        <v>GAS</v>
      </c>
      <c r="F18" s="1">
        <f>energy!G18 - IF($E18 = "GAS", SUMIF('check of sales'!$B$2:$B$1035, $A18&amp;$B18&amp;$C18&amp;D18, 'check of sales'!$M$2:$M$1035), 0) - IF($E18 = "DSL", SUMIF('check of sales'!$B$2:$B$1035, $A18&amp;$B18&amp;$C18&amp;D18, 'check of sales'!$N$2:$N$1035), 0) - IF($E18 = "NG", SUMIF('check of sales'!$B$2:$B$1035, $A18&amp;$B18&amp;$C18&amp;D18, 'check of sales'!$O$2:$O$1035), 0) - IF($E18 = "ELEC", SUMIF('check of sales'!$B$2:$B$1035, $A18&amp;$B18&amp;$C18&amp;D18, 'check of sales'!$P$2:$P$1035), 0)</f>
        <v>1.8716044723987579E-4</v>
      </c>
    </row>
    <row r="19" spans="1:6" x14ac:dyDescent="0.2">
      <c r="A19">
        <f>energy!B19</f>
        <v>2016</v>
      </c>
      <c r="B19">
        <f>energy!C19</f>
        <v>1</v>
      </c>
      <c r="C19" t="str">
        <f>energy!D19</f>
        <v>commercial</v>
      </c>
      <c r="D19" t="str">
        <f>energy!E19</f>
        <v>VCC 21400 (GAS LHD1)</v>
      </c>
      <c r="E19" t="str">
        <f>energy!F19</f>
        <v>GAS</v>
      </c>
      <c r="F19" s="1">
        <f>energy!G19 - IF($E19 = "GAS", SUMIF('check of sales'!$B$2:$B$1035, $A19&amp;$B19&amp;$C19&amp;D19, 'check of sales'!$M$2:$M$1035), 0) - IF($E19 = "DSL", SUMIF('check of sales'!$B$2:$B$1035, $A19&amp;$B19&amp;$C19&amp;D19, 'check of sales'!$N$2:$N$1035), 0) - IF($E19 = "NG", SUMIF('check of sales'!$B$2:$B$1035, $A19&amp;$B19&amp;$C19&amp;D19, 'check of sales'!$O$2:$O$1035), 0) - IF($E19 = "ELEC", SUMIF('check of sales'!$B$2:$B$1035, $A19&amp;$B19&amp;$C19&amp;D19, 'check of sales'!$P$2:$P$1035), 0)</f>
        <v>3.3378927037119865E-4</v>
      </c>
    </row>
    <row r="20" spans="1:6" x14ac:dyDescent="0.2">
      <c r="A20">
        <f>energy!B20</f>
        <v>2017</v>
      </c>
      <c r="B20">
        <f>energy!C20</f>
        <v>1</v>
      </c>
      <c r="C20" t="str">
        <f>energy!D20</f>
        <v>commercial</v>
      </c>
      <c r="D20" t="str">
        <f>energy!E20</f>
        <v>VCC 21400 (GAS LHD1)</v>
      </c>
      <c r="E20" t="str">
        <f>energy!F20</f>
        <v>GAS</v>
      </c>
      <c r="F20" s="1">
        <f>energy!G20 - IF($E20 = "GAS", SUMIF('check of sales'!$B$2:$B$1035, $A20&amp;$B20&amp;$C20&amp;D20, 'check of sales'!$M$2:$M$1035), 0) - IF($E20 = "DSL", SUMIF('check of sales'!$B$2:$B$1035, $A20&amp;$B20&amp;$C20&amp;D20, 'check of sales'!$N$2:$N$1035), 0) - IF($E20 = "NG", SUMIF('check of sales'!$B$2:$B$1035, $A20&amp;$B20&amp;$C20&amp;D20, 'check of sales'!$O$2:$O$1035), 0) - IF($E20 = "ELEC", SUMIF('check of sales'!$B$2:$B$1035, $A20&amp;$B20&amp;$C20&amp;D20, 'check of sales'!$P$2:$P$1035), 0)</f>
        <v>4.3476605787873268E-4</v>
      </c>
    </row>
    <row r="21" spans="1:6" x14ac:dyDescent="0.2">
      <c r="A21">
        <f>energy!B21</f>
        <v>2018</v>
      </c>
      <c r="B21">
        <f>energy!C21</f>
        <v>1</v>
      </c>
      <c r="C21" t="str">
        <f>energy!D21</f>
        <v>commercial</v>
      </c>
      <c r="D21" t="str">
        <f>energy!E21</f>
        <v>VCC 21400 (GAS LHD1)</v>
      </c>
      <c r="E21" t="str">
        <f>energy!F21</f>
        <v>GAS</v>
      </c>
      <c r="F21" s="1">
        <f>energy!G21 - IF($E21 = "GAS", SUMIF('check of sales'!$B$2:$B$1035, $A21&amp;$B21&amp;$C21&amp;D21, 'check of sales'!$M$2:$M$1035), 0) - IF($E21 = "DSL", SUMIF('check of sales'!$B$2:$B$1035, $A21&amp;$B21&amp;$C21&amp;D21, 'check of sales'!$N$2:$N$1035), 0) - IF($E21 = "NG", SUMIF('check of sales'!$B$2:$B$1035, $A21&amp;$B21&amp;$C21&amp;D21, 'check of sales'!$O$2:$O$1035), 0) - IF($E21 = "ELEC", SUMIF('check of sales'!$B$2:$B$1035, $A21&amp;$B21&amp;$C21&amp;D21, 'check of sales'!$P$2:$P$1035), 0)</f>
        <v>2.0274287089705467E-4</v>
      </c>
    </row>
    <row r="22" spans="1:6" x14ac:dyDescent="0.2">
      <c r="A22">
        <f>energy!B22</f>
        <v>2019</v>
      </c>
      <c r="B22">
        <f>energy!C22</f>
        <v>1</v>
      </c>
      <c r="C22" t="str">
        <f>energy!D22</f>
        <v>commercial</v>
      </c>
      <c r="D22" t="str">
        <f>energy!E22</f>
        <v>VCC 21400 (GAS LHD1)</v>
      </c>
      <c r="E22" t="str">
        <f>energy!F22</f>
        <v>GAS</v>
      </c>
      <c r="F22" s="1">
        <f>energy!G22 - IF($E22 = "GAS", SUMIF('check of sales'!$B$2:$B$1035, $A22&amp;$B22&amp;$C22&amp;D22, 'check of sales'!$M$2:$M$1035), 0) - IF($E22 = "DSL", SUMIF('check of sales'!$B$2:$B$1035, $A22&amp;$B22&amp;$C22&amp;D22, 'check of sales'!$N$2:$N$1035), 0) - IF($E22 = "NG", SUMIF('check of sales'!$B$2:$B$1035, $A22&amp;$B22&amp;$C22&amp;D22, 'check of sales'!$O$2:$O$1035), 0) - IF($E22 = "ELEC", SUMIF('check of sales'!$B$2:$B$1035, $A22&amp;$B22&amp;$C22&amp;D22, 'check of sales'!$P$2:$P$1035), 0)</f>
        <v>1.9872328266501427E-4</v>
      </c>
    </row>
    <row r="23" spans="1:6" x14ac:dyDescent="0.2">
      <c r="A23">
        <f>energy!B23</f>
        <v>2020</v>
      </c>
      <c r="B23">
        <f>energy!C23</f>
        <v>1</v>
      </c>
      <c r="C23" t="str">
        <f>energy!D23</f>
        <v>commercial</v>
      </c>
      <c r="D23" t="str">
        <f>energy!E23</f>
        <v>VCC 21400 (GAS LHD1)</v>
      </c>
      <c r="E23" t="str">
        <f>energy!F23</f>
        <v>GAS</v>
      </c>
      <c r="F23" s="1">
        <f>energy!G23 - IF($E23 = "GAS", SUMIF('check of sales'!$B$2:$B$1035, $A23&amp;$B23&amp;$C23&amp;D23, 'check of sales'!$M$2:$M$1035), 0) - IF($E23 = "DSL", SUMIF('check of sales'!$B$2:$B$1035, $A23&amp;$B23&amp;$C23&amp;D23, 'check of sales'!$N$2:$N$1035), 0) - IF($E23 = "NG", SUMIF('check of sales'!$B$2:$B$1035, $A23&amp;$B23&amp;$C23&amp;D23, 'check of sales'!$O$2:$O$1035), 0) - IF($E23 = "ELEC", SUMIF('check of sales'!$B$2:$B$1035, $A23&amp;$B23&amp;$C23&amp;D23, 'check of sales'!$P$2:$P$1035), 0)</f>
        <v>1.955544576048851E-4</v>
      </c>
    </row>
    <row r="24" spans="1:6" x14ac:dyDescent="0.2">
      <c r="A24">
        <f>energy!B24</f>
        <v>2010</v>
      </c>
      <c r="B24">
        <f>energy!C24</f>
        <v>1</v>
      </c>
      <c r="C24" t="str">
        <f>energy!D24</f>
        <v>commercial</v>
      </c>
      <c r="D24" t="str">
        <f>energy!E24</f>
        <v>VCC 24724 (NG T7 SWCVng)</v>
      </c>
      <c r="E24" t="str">
        <f>energy!F24</f>
        <v>ELEC</v>
      </c>
      <c r="F24" s="1">
        <f>energy!G24 - IF($E24 = "GAS", SUMIF('check of sales'!$B$2:$B$1035, $A24&amp;$B24&amp;$C24&amp;D24, 'check of sales'!$M$2:$M$1035), 0) - IF($E24 = "DSL", SUMIF('check of sales'!$B$2:$B$1035, $A24&amp;$B24&amp;$C24&amp;D24, 'check of sales'!$N$2:$N$1035), 0) - IF($E24 = "NG", SUMIF('check of sales'!$B$2:$B$1035, $A24&amp;$B24&amp;$C24&amp;D24, 'check of sales'!$O$2:$O$1035), 0) - IF($E24 = "ELEC", SUMIF('check of sales'!$B$2:$B$1035, $A24&amp;$B24&amp;$C24&amp;D24, 'check of sales'!$P$2:$P$1035), 0)</f>
        <v>-1.070615544449538E-4</v>
      </c>
    </row>
    <row r="25" spans="1:6" x14ac:dyDescent="0.2">
      <c r="A25">
        <f>energy!B25</f>
        <v>2011</v>
      </c>
      <c r="B25">
        <f>energy!C25</f>
        <v>1</v>
      </c>
      <c r="C25" t="str">
        <f>energy!D25</f>
        <v>commercial</v>
      </c>
      <c r="D25" t="str">
        <f>energy!E25</f>
        <v>VCC 24724 (NG T7 SWCVng)</v>
      </c>
      <c r="E25" t="str">
        <f>energy!F25</f>
        <v>ELEC</v>
      </c>
      <c r="F25" s="1">
        <f>energy!G25 - IF($E25 = "GAS", SUMIF('check of sales'!$B$2:$B$1035, $A25&amp;$B25&amp;$C25&amp;D25, 'check of sales'!$M$2:$M$1035), 0) - IF($E25 = "DSL", SUMIF('check of sales'!$B$2:$B$1035, $A25&amp;$B25&amp;$C25&amp;D25, 'check of sales'!$N$2:$N$1035), 0) - IF($E25 = "NG", SUMIF('check of sales'!$B$2:$B$1035, $A25&amp;$B25&amp;$C25&amp;D25, 'check of sales'!$O$2:$O$1035), 0) - IF($E25 = "ELEC", SUMIF('check of sales'!$B$2:$B$1035, $A25&amp;$B25&amp;$C25&amp;D25, 'check of sales'!$P$2:$P$1035), 0)</f>
        <v>-1.0251274215988815E-4</v>
      </c>
    </row>
    <row r="26" spans="1:6" x14ac:dyDescent="0.2">
      <c r="A26">
        <f>energy!B26</f>
        <v>2012</v>
      </c>
      <c r="B26">
        <f>energy!C26</f>
        <v>1</v>
      </c>
      <c r="C26" t="str">
        <f>energy!D26</f>
        <v>commercial</v>
      </c>
      <c r="D26" t="str">
        <f>energy!E26</f>
        <v>VCC 24724 (NG T7 SWCVng)</v>
      </c>
      <c r="E26" t="str">
        <f>energy!F26</f>
        <v>ELEC</v>
      </c>
      <c r="F26" s="1">
        <f>energy!G26 - IF($E26 = "GAS", SUMIF('check of sales'!$B$2:$B$1035, $A26&amp;$B26&amp;$C26&amp;D26, 'check of sales'!$M$2:$M$1035), 0) - IF($E26 = "DSL", SUMIF('check of sales'!$B$2:$B$1035, $A26&amp;$B26&amp;$C26&amp;D26, 'check of sales'!$N$2:$N$1035), 0) - IF($E26 = "NG", SUMIF('check of sales'!$B$2:$B$1035, $A26&amp;$B26&amp;$C26&amp;D26, 'check of sales'!$O$2:$O$1035), 0) - IF($E26 = "ELEC", SUMIF('check of sales'!$B$2:$B$1035, $A26&amp;$B26&amp;$C26&amp;D26, 'check of sales'!$P$2:$P$1035), 0)</f>
        <v>-4.5572558883577585E-4</v>
      </c>
    </row>
    <row r="27" spans="1:6" x14ac:dyDescent="0.2">
      <c r="A27">
        <f>energy!B27</f>
        <v>2013</v>
      </c>
      <c r="B27">
        <f>energy!C27</f>
        <v>1</v>
      </c>
      <c r="C27" t="str">
        <f>energy!D27</f>
        <v>commercial</v>
      </c>
      <c r="D27" t="str">
        <f>energy!E27</f>
        <v>VCC 24724 (NG T7 SWCVng)</v>
      </c>
      <c r="E27" t="str">
        <f>energy!F27</f>
        <v>ELEC</v>
      </c>
      <c r="F27" s="1">
        <f>energy!G27 - IF($E27 = "GAS", SUMIF('check of sales'!$B$2:$B$1035, $A27&amp;$B27&amp;$C27&amp;D27, 'check of sales'!$M$2:$M$1035), 0) - IF($E27 = "DSL", SUMIF('check of sales'!$B$2:$B$1035, $A27&amp;$B27&amp;$C27&amp;D27, 'check of sales'!$N$2:$N$1035), 0) - IF($E27 = "NG", SUMIF('check of sales'!$B$2:$B$1035, $A27&amp;$B27&amp;$C27&amp;D27, 'check of sales'!$O$2:$O$1035), 0) - IF($E27 = "ELEC", SUMIF('check of sales'!$B$2:$B$1035, $A27&amp;$B27&amp;$C27&amp;D27, 'check of sales'!$P$2:$P$1035), 0)</f>
        <v>-4.1513366159051657E-4</v>
      </c>
    </row>
    <row r="28" spans="1:6" x14ac:dyDescent="0.2">
      <c r="A28">
        <f>energy!B28</f>
        <v>2014</v>
      </c>
      <c r="B28">
        <f>energy!C28</f>
        <v>1</v>
      </c>
      <c r="C28" t="str">
        <f>energy!D28</f>
        <v>commercial</v>
      </c>
      <c r="D28" t="str">
        <f>energy!E28</f>
        <v>VCC 24724 (NG T7 SWCVng)</v>
      </c>
      <c r="E28" t="str">
        <f>energy!F28</f>
        <v>ELEC</v>
      </c>
      <c r="F28" s="1">
        <f>energy!G28 - IF($E28 = "GAS", SUMIF('check of sales'!$B$2:$B$1035, $A28&amp;$B28&amp;$C28&amp;D28, 'check of sales'!$M$2:$M$1035), 0) - IF($E28 = "DSL", SUMIF('check of sales'!$B$2:$B$1035, $A28&amp;$B28&amp;$C28&amp;D28, 'check of sales'!$N$2:$N$1035), 0) - IF($E28 = "NG", SUMIF('check of sales'!$B$2:$B$1035, $A28&amp;$B28&amp;$C28&amp;D28, 'check of sales'!$O$2:$O$1035), 0) - IF($E28 = "ELEC", SUMIF('check of sales'!$B$2:$B$1035, $A28&amp;$B28&amp;$C28&amp;D28, 'check of sales'!$P$2:$P$1035), 0)</f>
        <v>-3.5803578794002533E-4</v>
      </c>
    </row>
    <row r="29" spans="1:6" x14ac:dyDescent="0.2">
      <c r="A29">
        <f>energy!B29</f>
        <v>2015</v>
      </c>
      <c r="B29">
        <f>energy!C29</f>
        <v>1</v>
      </c>
      <c r="C29" t="str">
        <f>energy!D29</f>
        <v>commercial</v>
      </c>
      <c r="D29" t="str">
        <f>energy!E29</f>
        <v>VCC 24724 (NG T7 SWCVng)</v>
      </c>
      <c r="E29" t="str">
        <f>energy!F29</f>
        <v>ELEC</v>
      </c>
      <c r="F29" s="1">
        <f>energy!G29 - IF($E29 = "GAS", SUMIF('check of sales'!$B$2:$B$1035, $A29&amp;$B29&amp;$C29&amp;D29, 'check of sales'!$M$2:$M$1035), 0) - IF($E29 = "DSL", SUMIF('check of sales'!$B$2:$B$1035, $A29&amp;$B29&amp;$C29&amp;D29, 'check of sales'!$N$2:$N$1035), 0) - IF($E29 = "NG", SUMIF('check of sales'!$B$2:$B$1035, $A29&amp;$B29&amp;$C29&amp;D29, 'check of sales'!$O$2:$O$1035), 0) - IF($E29 = "ELEC", SUMIF('check of sales'!$B$2:$B$1035, $A29&amp;$B29&amp;$C29&amp;D29, 'check of sales'!$P$2:$P$1035), 0)</f>
        <v>-2.1590199321508408E-4</v>
      </c>
    </row>
    <row r="30" spans="1:6" x14ac:dyDescent="0.2">
      <c r="A30">
        <f>energy!B30</f>
        <v>2016</v>
      </c>
      <c r="B30">
        <f>energy!C30</f>
        <v>1</v>
      </c>
      <c r="C30" t="str">
        <f>energy!D30</f>
        <v>commercial</v>
      </c>
      <c r="D30" t="str">
        <f>energy!E30</f>
        <v>VCC 24724 (NG T7 SWCVng)</v>
      </c>
      <c r="E30" t="str">
        <f>energy!F30</f>
        <v>ELEC</v>
      </c>
      <c r="F30" s="1">
        <f>energy!G30 - IF($E30 = "GAS", SUMIF('check of sales'!$B$2:$B$1035, $A30&amp;$B30&amp;$C30&amp;D30, 'check of sales'!$M$2:$M$1035), 0) - IF($E30 = "DSL", SUMIF('check of sales'!$B$2:$B$1035, $A30&amp;$B30&amp;$C30&amp;D30, 'check of sales'!$N$2:$N$1035), 0) - IF($E30 = "NG", SUMIF('check of sales'!$B$2:$B$1035, $A30&amp;$B30&amp;$C30&amp;D30, 'check of sales'!$O$2:$O$1035), 0) - IF($E30 = "ELEC", SUMIF('check of sales'!$B$2:$B$1035, $A30&amp;$B30&amp;$C30&amp;D30, 'check of sales'!$P$2:$P$1035), 0)</f>
        <v>-3.141588531434536E-4</v>
      </c>
    </row>
    <row r="31" spans="1:6" x14ac:dyDescent="0.2">
      <c r="A31">
        <f>energy!B31</f>
        <v>2017</v>
      </c>
      <c r="B31">
        <f>energy!C31</f>
        <v>1</v>
      </c>
      <c r="C31" t="str">
        <f>energy!D31</f>
        <v>commercial</v>
      </c>
      <c r="D31" t="str">
        <f>energy!E31</f>
        <v>VCC 24724 (NG T7 SWCVng)</v>
      </c>
      <c r="E31" t="str">
        <f>energy!F31</f>
        <v>ELEC</v>
      </c>
      <c r="F31" s="1">
        <f>energy!G31 - IF($E31 = "GAS", SUMIF('check of sales'!$B$2:$B$1035, $A31&amp;$B31&amp;$C31&amp;D31, 'check of sales'!$M$2:$M$1035), 0) - IF($E31 = "DSL", SUMIF('check of sales'!$B$2:$B$1035, $A31&amp;$B31&amp;$C31&amp;D31, 'check of sales'!$N$2:$N$1035), 0) - IF($E31 = "NG", SUMIF('check of sales'!$B$2:$B$1035, $A31&amp;$B31&amp;$C31&amp;D31, 'check of sales'!$O$2:$O$1035), 0) - IF($E31 = "ELEC", SUMIF('check of sales'!$B$2:$B$1035, $A31&amp;$B31&amp;$C31&amp;D31, 'check of sales'!$P$2:$P$1035), 0)</f>
        <v>-2.9527395963668823E-4</v>
      </c>
    </row>
    <row r="32" spans="1:6" x14ac:dyDescent="0.2">
      <c r="A32">
        <f>energy!B32</f>
        <v>2018</v>
      </c>
      <c r="B32">
        <f>energy!C32</f>
        <v>1</v>
      </c>
      <c r="C32" t="str">
        <f>energy!D32</f>
        <v>commercial</v>
      </c>
      <c r="D32" t="str">
        <f>energy!E32</f>
        <v>VCC 24724 (NG T7 SWCVng)</v>
      </c>
      <c r="E32" t="str">
        <f>energy!F32</f>
        <v>ELEC</v>
      </c>
      <c r="F32" s="1">
        <f>energy!G32 - IF($E32 = "GAS", SUMIF('check of sales'!$B$2:$B$1035, $A32&amp;$B32&amp;$C32&amp;D32, 'check of sales'!$M$2:$M$1035), 0) - IF($E32 = "DSL", SUMIF('check of sales'!$B$2:$B$1035, $A32&amp;$B32&amp;$C32&amp;D32, 'check of sales'!$N$2:$N$1035), 0) - IF($E32 = "NG", SUMIF('check of sales'!$B$2:$B$1035, $A32&amp;$B32&amp;$C32&amp;D32, 'check of sales'!$O$2:$O$1035), 0) - IF($E32 = "ELEC", SUMIF('check of sales'!$B$2:$B$1035, $A32&amp;$B32&amp;$C32&amp;D32, 'check of sales'!$P$2:$P$1035), 0)</f>
        <v>-3.6883645225316286E-4</v>
      </c>
    </row>
    <row r="33" spans="1:6" x14ac:dyDescent="0.2">
      <c r="A33">
        <f>energy!B33</f>
        <v>2019</v>
      </c>
      <c r="B33">
        <f>energy!C33</f>
        <v>1</v>
      </c>
      <c r="C33" t="str">
        <f>energy!D33</f>
        <v>commercial</v>
      </c>
      <c r="D33" t="str">
        <f>energy!E33</f>
        <v>VCC 24724 (NG T7 SWCVng)</v>
      </c>
      <c r="E33" t="str">
        <f>energy!F33</f>
        <v>ELEC</v>
      </c>
      <c r="F33" s="1">
        <f>energy!G33 - IF($E33 = "GAS", SUMIF('check of sales'!$B$2:$B$1035, $A33&amp;$B33&amp;$C33&amp;D33, 'check of sales'!$M$2:$M$1035), 0) - IF($E33 = "DSL", SUMIF('check of sales'!$B$2:$B$1035, $A33&amp;$B33&amp;$C33&amp;D33, 'check of sales'!$N$2:$N$1035), 0) - IF($E33 = "NG", SUMIF('check of sales'!$B$2:$B$1035, $A33&amp;$B33&amp;$C33&amp;D33, 'check of sales'!$O$2:$O$1035), 0) - IF($E33 = "ELEC", SUMIF('check of sales'!$B$2:$B$1035, $A33&amp;$B33&amp;$C33&amp;D33, 'check of sales'!$P$2:$P$1035), 0)</f>
        <v>-3.3725157845765352E-4</v>
      </c>
    </row>
    <row r="34" spans="1:6" x14ac:dyDescent="0.2">
      <c r="A34">
        <f>energy!B34</f>
        <v>2020</v>
      </c>
      <c r="B34">
        <f>energy!C34</f>
        <v>1</v>
      </c>
      <c r="C34" t="str">
        <f>energy!D34</f>
        <v>commercial</v>
      </c>
      <c r="D34" t="str">
        <f>energy!E34</f>
        <v>VCC 24724 (NG T7 SWCVng)</v>
      </c>
      <c r="E34" t="str">
        <f>energy!F34</f>
        <v>ELEC</v>
      </c>
      <c r="F34" s="1">
        <f>energy!G34 - IF($E34 = "GAS", SUMIF('check of sales'!$B$2:$B$1035, $A34&amp;$B34&amp;$C34&amp;D34, 'check of sales'!$M$2:$M$1035), 0) - IF($E34 = "DSL", SUMIF('check of sales'!$B$2:$B$1035, $A34&amp;$B34&amp;$C34&amp;D34, 'check of sales'!$N$2:$N$1035), 0) - IF($E34 = "NG", SUMIF('check of sales'!$B$2:$B$1035, $A34&amp;$B34&amp;$C34&amp;D34, 'check of sales'!$O$2:$O$1035), 0) - IF($E34 = "ELEC", SUMIF('check of sales'!$B$2:$B$1035, $A34&amp;$B34&amp;$C34&amp;D34, 'check of sales'!$P$2:$P$1035), 0)</f>
        <v>-3.0825810972601175E-4</v>
      </c>
    </row>
    <row r="35" spans="1:6" x14ac:dyDescent="0.2">
      <c r="A35">
        <f>energy!B35</f>
        <v>2010</v>
      </c>
      <c r="B35">
        <f>energy!C35</f>
        <v>1</v>
      </c>
      <c r="C35" t="str">
        <f>energy!D35</f>
        <v>commercial</v>
      </c>
      <c r="D35" t="str">
        <f>energy!E35</f>
        <v>VCC 24724 (NG T7 SWCVng)</v>
      </c>
      <c r="E35" t="str">
        <f>energy!F35</f>
        <v>NG</v>
      </c>
      <c r="F35" s="1">
        <f>energy!G35 - IF($E35 = "GAS", SUMIF('check of sales'!$B$2:$B$1035, $A35&amp;$B35&amp;$C35&amp;D35, 'check of sales'!$M$2:$M$1035), 0) - IF($E35 = "DSL", SUMIF('check of sales'!$B$2:$B$1035, $A35&amp;$B35&amp;$C35&amp;D35, 'check of sales'!$N$2:$N$1035), 0) - IF($E35 = "NG", SUMIF('check of sales'!$B$2:$B$1035, $A35&amp;$B35&amp;$C35&amp;D35, 'check of sales'!$O$2:$O$1035), 0) - IF($E35 = "ELEC", SUMIF('check of sales'!$B$2:$B$1035, $A35&amp;$B35&amp;$C35&amp;D35, 'check of sales'!$P$2:$P$1035), 0)</f>
        <v>-3.5169505281373858E-6</v>
      </c>
    </row>
    <row r="36" spans="1:6" x14ac:dyDescent="0.2">
      <c r="A36">
        <f>energy!B36</f>
        <v>2011</v>
      </c>
      <c r="B36">
        <f>energy!C36</f>
        <v>1</v>
      </c>
      <c r="C36" t="str">
        <f>energy!D36</f>
        <v>commercial</v>
      </c>
      <c r="D36" t="str">
        <f>energy!E36</f>
        <v>VCC 24724 (NG T7 SWCVng)</v>
      </c>
      <c r="E36" t="str">
        <f>energy!F36</f>
        <v>NG</v>
      </c>
      <c r="F36" s="1">
        <f>energy!G36 - IF($E36 = "GAS", SUMIF('check of sales'!$B$2:$B$1035, $A36&amp;$B36&amp;$C36&amp;D36, 'check of sales'!$M$2:$M$1035), 0) - IF($E36 = "DSL", SUMIF('check of sales'!$B$2:$B$1035, $A36&amp;$B36&amp;$C36&amp;D36, 'check of sales'!$N$2:$N$1035), 0) - IF($E36 = "NG", SUMIF('check of sales'!$B$2:$B$1035, $A36&amp;$B36&amp;$C36&amp;D36, 'check of sales'!$O$2:$O$1035), 0) - IF($E36 = "ELEC", SUMIF('check of sales'!$B$2:$B$1035, $A36&amp;$B36&amp;$C36&amp;D36, 'check of sales'!$P$2:$P$1035), 0)</f>
        <v>-3.086330252699554E-6</v>
      </c>
    </row>
    <row r="37" spans="1:6" x14ac:dyDescent="0.2">
      <c r="A37">
        <f>energy!B37</f>
        <v>2012</v>
      </c>
      <c r="B37">
        <f>energy!C37</f>
        <v>1</v>
      </c>
      <c r="C37" t="str">
        <f>energy!D37</f>
        <v>commercial</v>
      </c>
      <c r="D37" t="str">
        <f>energy!E37</f>
        <v>VCC 24724 (NG T7 SWCVng)</v>
      </c>
      <c r="E37" t="str">
        <f>energy!F37</f>
        <v>NG</v>
      </c>
      <c r="F37" s="1">
        <f>energy!G37 - IF($E37 = "GAS", SUMIF('check of sales'!$B$2:$B$1035, $A37&amp;$B37&amp;$C37&amp;D37, 'check of sales'!$M$2:$M$1035), 0) - IF($E37 = "DSL", SUMIF('check of sales'!$B$2:$B$1035, $A37&amp;$B37&amp;$C37&amp;D37, 'check of sales'!$N$2:$N$1035), 0) - IF($E37 = "NG", SUMIF('check of sales'!$B$2:$B$1035, $A37&amp;$B37&amp;$C37&amp;D37, 'check of sales'!$O$2:$O$1035), 0) - IF($E37 = "ELEC", SUMIF('check of sales'!$B$2:$B$1035, $A37&amp;$B37&amp;$C37&amp;D37, 'check of sales'!$P$2:$P$1035), 0)</f>
        <v>-7.3274713940918446E-6</v>
      </c>
    </row>
    <row r="38" spans="1:6" x14ac:dyDescent="0.2">
      <c r="A38">
        <f>energy!B38</f>
        <v>2013</v>
      </c>
      <c r="B38">
        <f>energy!C38</f>
        <v>1</v>
      </c>
      <c r="C38" t="str">
        <f>energy!D38</f>
        <v>commercial</v>
      </c>
      <c r="D38" t="str">
        <f>energy!E38</f>
        <v>VCC 24724 (NG T7 SWCVng)</v>
      </c>
      <c r="E38" t="str">
        <f>energy!F38</f>
        <v>NG</v>
      </c>
      <c r="F38" s="1">
        <f>energy!G38 - IF($E38 = "GAS", SUMIF('check of sales'!$B$2:$B$1035, $A38&amp;$B38&amp;$C38&amp;D38, 'check of sales'!$M$2:$M$1035), 0) - IF($E38 = "DSL", SUMIF('check of sales'!$B$2:$B$1035, $A38&amp;$B38&amp;$C38&amp;D38, 'check of sales'!$N$2:$N$1035), 0) - IF($E38 = "NG", SUMIF('check of sales'!$B$2:$B$1035, $A38&amp;$B38&amp;$C38&amp;D38, 'check of sales'!$O$2:$O$1035), 0) - IF($E38 = "ELEC", SUMIF('check of sales'!$B$2:$B$1035, $A38&amp;$B38&amp;$C38&amp;D38, 'check of sales'!$P$2:$P$1035), 0)</f>
        <v>-1.2796605005860329E-5</v>
      </c>
    </row>
    <row r="39" spans="1:6" x14ac:dyDescent="0.2">
      <c r="A39">
        <f>energy!B39</f>
        <v>2014</v>
      </c>
      <c r="B39">
        <f>energy!C39</f>
        <v>1</v>
      </c>
      <c r="C39" t="str">
        <f>energy!D39</f>
        <v>commercial</v>
      </c>
      <c r="D39" t="str">
        <f>energy!E39</f>
        <v>VCC 24724 (NG T7 SWCVng)</v>
      </c>
      <c r="E39" t="str">
        <f>energy!F39</f>
        <v>NG</v>
      </c>
      <c r="F39" s="1">
        <f>energy!G39 - IF($E39 = "GAS", SUMIF('check of sales'!$B$2:$B$1035, $A39&amp;$B39&amp;$C39&amp;D39, 'check of sales'!$M$2:$M$1035), 0) - IF($E39 = "DSL", SUMIF('check of sales'!$B$2:$B$1035, $A39&amp;$B39&amp;$C39&amp;D39, 'check of sales'!$N$2:$N$1035), 0) - IF($E39 = "NG", SUMIF('check of sales'!$B$2:$B$1035, $A39&amp;$B39&amp;$C39&amp;D39, 'check of sales'!$O$2:$O$1035), 0) - IF($E39 = "ELEC", SUMIF('check of sales'!$B$2:$B$1035, $A39&amp;$B39&amp;$C39&amp;D39, 'check of sales'!$P$2:$P$1035), 0)</f>
        <v>1.4968682080507278E-6</v>
      </c>
    </row>
    <row r="40" spans="1:6" x14ac:dyDescent="0.2">
      <c r="A40">
        <f>energy!B40</f>
        <v>2015</v>
      </c>
      <c r="B40">
        <f>energy!C40</f>
        <v>1</v>
      </c>
      <c r="C40" t="str">
        <f>energy!D40</f>
        <v>commercial</v>
      </c>
      <c r="D40" t="str">
        <f>energy!E40</f>
        <v>VCC 24724 (NG T7 SWCVng)</v>
      </c>
      <c r="E40" t="str">
        <f>energy!F40</f>
        <v>NG</v>
      </c>
      <c r="F40" s="1">
        <f>energy!G40 - IF($E40 = "GAS", SUMIF('check of sales'!$B$2:$B$1035, $A40&amp;$B40&amp;$C40&amp;D40, 'check of sales'!$M$2:$M$1035), 0) - IF($E40 = "DSL", SUMIF('check of sales'!$B$2:$B$1035, $A40&amp;$B40&amp;$C40&amp;D40, 'check of sales'!$N$2:$N$1035), 0) - IF($E40 = "NG", SUMIF('check of sales'!$B$2:$B$1035, $A40&amp;$B40&amp;$C40&amp;D40, 'check of sales'!$O$2:$O$1035), 0) - IF($E40 = "ELEC", SUMIF('check of sales'!$B$2:$B$1035, $A40&amp;$B40&amp;$C40&amp;D40, 'check of sales'!$P$2:$P$1035), 0)</f>
        <v>-1.4033867046236992E-6</v>
      </c>
    </row>
    <row r="41" spans="1:6" x14ac:dyDescent="0.2">
      <c r="A41">
        <f>energy!B41</f>
        <v>2016</v>
      </c>
      <c r="B41">
        <f>energy!C41</f>
        <v>1</v>
      </c>
      <c r="C41" t="str">
        <f>energy!D41</f>
        <v>commercial</v>
      </c>
      <c r="D41" t="str">
        <f>energy!E41</f>
        <v>VCC 24724 (NG T7 SWCVng)</v>
      </c>
      <c r="E41" t="str">
        <f>energy!F41</f>
        <v>NG</v>
      </c>
      <c r="F41" s="1">
        <f>energy!G41 - IF($E41 = "GAS", SUMIF('check of sales'!$B$2:$B$1035, $A41&amp;$B41&amp;$C41&amp;D41, 'check of sales'!$M$2:$M$1035), 0) - IF($E41 = "DSL", SUMIF('check of sales'!$B$2:$B$1035, $A41&amp;$B41&amp;$C41&amp;D41, 'check of sales'!$N$2:$N$1035), 0) - IF($E41 = "NG", SUMIF('check of sales'!$B$2:$B$1035, $A41&amp;$B41&amp;$C41&amp;D41, 'check of sales'!$O$2:$O$1035), 0) - IF($E41 = "ELEC", SUMIF('check of sales'!$B$2:$B$1035, $A41&amp;$B41&amp;$C41&amp;D41, 'check of sales'!$P$2:$P$1035), 0)</f>
        <v>3.6424607969820499E-6</v>
      </c>
    </row>
    <row r="42" spans="1:6" x14ac:dyDescent="0.2">
      <c r="A42">
        <f>energy!B42</f>
        <v>2017</v>
      </c>
      <c r="B42">
        <f>energy!C42</f>
        <v>1</v>
      </c>
      <c r="C42" t="str">
        <f>energy!D42</f>
        <v>commercial</v>
      </c>
      <c r="D42" t="str">
        <f>energy!E42</f>
        <v>VCC 24724 (NG T7 SWCVng)</v>
      </c>
      <c r="E42" t="str">
        <f>energy!F42</f>
        <v>NG</v>
      </c>
      <c r="F42" s="1">
        <f>energy!G42 - IF($E42 = "GAS", SUMIF('check of sales'!$B$2:$B$1035, $A42&amp;$B42&amp;$C42&amp;D42, 'check of sales'!$M$2:$M$1035), 0) - IF($E42 = "DSL", SUMIF('check of sales'!$B$2:$B$1035, $A42&amp;$B42&amp;$C42&amp;D42, 'check of sales'!$N$2:$N$1035), 0) - IF($E42 = "NG", SUMIF('check of sales'!$B$2:$B$1035, $A42&amp;$B42&amp;$C42&amp;D42, 'check of sales'!$O$2:$O$1035), 0) - IF($E42 = "ELEC", SUMIF('check of sales'!$B$2:$B$1035, $A42&amp;$B42&amp;$C42&amp;D42, 'check of sales'!$P$2:$P$1035), 0)</f>
        <v>3.3242977224290371E-6</v>
      </c>
    </row>
    <row r="43" spans="1:6" x14ac:dyDescent="0.2">
      <c r="A43">
        <f>energy!B43</f>
        <v>2018</v>
      </c>
      <c r="B43">
        <f>energy!C43</f>
        <v>1</v>
      </c>
      <c r="C43" t="str">
        <f>energy!D43</f>
        <v>commercial</v>
      </c>
      <c r="D43" t="str">
        <f>energy!E43</f>
        <v>VCC 24724 (NG T7 SWCVng)</v>
      </c>
      <c r="E43" t="str">
        <f>energy!F43</f>
        <v>NG</v>
      </c>
      <c r="F43" s="1">
        <f>energy!G43 - IF($E43 = "GAS", SUMIF('check of sales'!$B$2:$B$1035, $A43&amp;$B43&amp;$C43&amp;D43, 'check of sales'!$M$2:$M$1035), 0) - IF($E43 = "DSL", SUMIF('check of sales'!$B$2:$B$1035, $A43&amp;$B43&amp;$C43&amp;D43, 'check of sales'!$N$2:$N$1035), 0) - IF($E43 = "NG", SUMIF('check of sales'!$B$2:$B$1035, $A43&amp;$B43&amp;$C43&amp;D43, 'check of sales'!$O$2:$O$1035), 0) - IF($E43 = "ELEC", SUMIF('check of sales'!$B$2:$B$1035, $A43&amp;$B43&amp;$C43&amp;D43, 'check of sales'!$P$2:$P$1035), 0)</f>
        <v>-1.4270772226154804E-5</v>
      </c>
    </row>
    <row r="44" spans="1:6" x14ac:dyDescent="0.2">
      <c r="A44">
        <f>energy!B44</f>
        <v>2019</v>
      </c>
      <c r="B44">
        <f>energy!C44</f>
        <v>1</v>
      </c>
      <c r="C44" t="str">
        <f>energy!D44</f>
        <v>commercial</v>
      </c>
      <c r="D44" t="str">
        <f>energy!E44</f>
        <v>VCC 24724 (NG T7 SWCVng)</v>
      </c>
      <c r="E44" t="str">
        <f>energy!F44</f>
        <v>NG</v>
      </c>
      <c r="F44" s="1">
        <f>energy!G44 - IF($E44 = "GAS", SUMIF('check of sales'!$B$2:$B$1035, $A44&amp;$B44&amp;$C44&amp;D44, 'check of sales'!$M$2:$M$1035), 0) - IF($E44 = "DSL", SUMIF('check of sales'!$B$2:$B$1035, $A44&amp;$B44&amp;$C44&amp;D44, 'check of sales'!$N$2:$N$1035), 0) - IF($E44 = "NG", SUMIF('check of sales'!$B$2:$B$1035, $A44&amp;$B44&amp;$C44&amp;D44, 'check of sales'!$O$2:$O$1035), 0) - IF($E44 = "ELEC", SUMIF('check of sales'!$B$2:$B$1035, $A44&amp;$B44&amp;$C44&amp;D44, 'check of sales'!$P$2:$P$1035), 0)</f>
        <v>-1.1561904102563858E-5</v>
      </c>
    </row>
    <row r="45" spans="1:6" x14ac:dyDescent="0.2">
      <c r="A45">
        <f>energy!B45</f>
        <v>2020</v>
      </c>
      <c r="B45">
        <f>energy!C45</f>
        <v>1</v>
      </c>
      <c r="C45" t="str">
        <f>energy!D45</f>
        <v>commercial</v>
      </c>
      <c r="D45" t="str">
        <f>energy!E45</f>
        <v>VCC 24724 (NG T7 SWCVng)</v>
      </c>
      <c r="E45" t="str">
        <f>energy!F45</f>
        <v>NG</v>
      </c>
      <c r="F45" s="1">
        <f>energy!G45 - IF($E45 = "GAS", SUMIF('check of sales'!$B$2:$B$1035, $A45&amp;$B45&amp;$C45&amp;D45, 'check of sales'!$M$2:$M$1035), 0) - IF($E45 = "DSL", SUMIF('check of sales'!$B$2:$B$1035, $A45&amp;$B45&amp;$C45&amp;D45, 'check of sales'!$N$2:$N$1035), 0) - IF($E45 = "NG", SUMIF('check of sales'!$B$2:$B$1035, $A45&amp;$B45&amp;$C45&amp;D45, 'check of sales'!$O$2:$O$1035), 0) - IF($E45 = "ELEC", SUMIF('check of sales'!$B$2:$B$1035, $A45&amp;$B45&amp;$C45&amp;D45, 'check of sales'!$P$2:$P$1035), 0)</f>
        <v>-1.0409101378172636E-5</v>
      </c>
    </row>
    <row r="46" spans="1:6" x14ac:dyDescent="0.2">
      <c r="A46">
        <f>energy!B46</f>
        <v>2010</v>
      </c>
      <c r="B46">
        <f>energy!C46</f>
        <v>1</v>
      </c>
      <c r="C46" t="str">
        <f>energy!D46</f>
        <v>industrial</v>
      </c>
      <c r="D46" t="str">
        <f>energy!E46</f>
        <v>VCC 21400 (GAS LHD1)</v>
      </c>
      <c r="E46" t="str">
        <f>energy!F46</f>
        <v>GAS</v>
      </c>
      <c r="F46" s="1">
        <f>energy!G46 - IF($E46 = "GAS", SUMIF('check of sales'!$B$2:$B$1035, $A46&amp;$B46&amp;$C46&amp;D46, 'check of sales'!$M$2:$M$1035), 0) - IF($E46 = "DSL", SUMIF('check of sales'!$B$2:$B$1035, $A46&amp;$B46&amp;$C46&amp;D46, 'check of sales'!$N$2:$N$1035), 0) - IF($E46 = "NG", SUMIF('check of sales'!$B$2:$B$1035, $A46&amp;$B46&amp;$C46&amp;D46, 'check of sales'!$O$2:$O$1035), 0) - IF($E46 = "ELEC", SUMIF('check of sales'!$B$2:$B$1035, $A46&amp;$B46&amp;$C46&amp;D46, 'check of sales'!$P$2:$P$1035), 0)</f>
        <v>-3.2135489163920283E-5</v>
      </c>
    </row>
    <row r="47" spans="1:6" x14ac:dyDescent="0.2">
      <c r="A47">
        <f>energy!B47</f>
        <v>2011</v>
      </c>
      <c r="B47">
        <f>energy!C47</f>
        <v>1</v>
      </c>
      <c r="C47" t="str">
        <f>energy!D47</f>
        <v>industrial</v>
      </c>
      <c r="D47" t="str">
        <f>energy!E47</f>
        <v>VCC 21400 (GAS LHD1)</v>
      </c>
      <c r="E47" t="str">
        <f>energy!F47</f>
        <v>GAS</v>
      </c>
      <c r="F47" s="1">
        <f>energy!G47 - IF($E47 = "GAS", SUMIF('check of sales'!$B$2:$B$1035, $A47&amp;$B47&amp;$C47&amp;D47, 'check of sales'!$M$2:$M$1035), 0) - IF($E47 = "DSL", SUMIF('check of sales'!$B$2:$B$1035, $A47&amp;$B47&amp;$C47&amp;D47, 'check of sales'!$N$2:$N$1035), 0) - IF($E47 = "NG", SUMIF('check of sales'!$B$2:$B$1035, $A47&amp;$B47&amp;$C47&amp;D47, 'check of sales'!$O$2:$O$1035), 0) - IF($E47 = "ELEC", SUMIF('check of sales'!$B$2:$B$1035, $A47&amp;$B47&amp;$C47&amp;D47, 'check of sales'!$P$2:$P$1035), 0)</f>
        <v>-1.7138590919785202E-5</v>
      </c>
    </row>
    <row r="48" spans="1:6" x14ac:dyDescent="0.2">
      <c r="A48">
        <f>energy!B48</f>
        <v>2012</v>
      </c>
      <c r="B48">
        <f>energy!C48</f>
        <v>1</v>
      </c>
      <c r="C48" t="str">
        <f>energy!D48</f>
        <v>industrial</v>
      </c>
      <c r="D48" t="str">
        <f>energy!E48</f>
        <v>VCC 21400 (GAS LHD1)</v>
      </c>
      <c r="E48" t="str">
        <f>energy!F48</f>
        <v>GAS</v>
      </c>
      <c r="F48" s="1">
        <f>energy!G48 - IF($E48 = "GAS", SUMIF('check of sales'!$B$2:$B$1035, $A48&amp;$B48&amp;$C48&amp;D48, 'check of sales'!$M$2:$M$1035), 0) - IF($E48 = "DSL", SUMIF('check of sales'!$B$2:$B$1035, $A48&amp;$B48&amp;$C48&amp;D48, 'check of sales'!$N$2:$N$1035), 0) - IF($E48 = "NG", SUMIF('check of sales'!$B$2:$B$1035, $A48&amp;$B48&amp;$C48&amp;D48, 'check of sales'!$O$2:$O$1035), 0) - IF($E48 = "ELEC", SUMIF('check of sales'!$B$2:$B$1035, $A48&amp;$B48&amp;$C48&amp;D48, 'check of sales'!$P$2:$P$1035), 0)</f>
        <v>5.9147656429558992E-5</v>
      </c>
    </row>
    <row r="49" spans="1:6" x14ac:dyDescent="0.2">
      <c r="A49">
        <f>energy!B49</f>
        <v>2013</v>
      </c>
      <c r="B49">
        <f>energy!C49</f>
        <v>1</v>
      </c>
      <c r="C49" t="str">
        <f>energy!D49</f>
        <v>industrial</v>
      </c>
      <c r="D49" t="str">
        <f>energy!E49</f>
        <v>VCC 21400 (GAS LHD1)</v>
      </c>
      <c r="E49" t="str">
        <f>energy!F49</f>
        <v>GAS</v>
      </c>
      <c r="F49" s="1">
        <f>energy!G49 - IF($E49 = "GAS", SUMIF('check of sales'!$B$2:$B$1035, $A49&amp;$B49&amp;$C49&amp;D49, 'check of sales'!$M$2:$M$1035), 0) - IF($E49 = "DSL", SUMIF('check of sales'!$B$2:$B$1035, $A49&amp;$B49&amp;$C49&amp;D49, 'check of sales'!$N$2:$N$1035), 0) - IF($E49 = "NG", SUMIF('check of sales'!$B$2:$B$1035, $A49&amp;$B49&amp;$C49&amp;D49, 'check of sales'!$O$2:$O$1035), 0) - IF($E49 = "ELEC", SUMIF('check of sales'!$B$2:$B$1035, $A49&amp;$B49&amp;$C49&amp;D49, 'check of sales'!$P$2:$P$1035), 0)</f>
        <v>1.3391277752816677E-4</v>
      </c>
    </row>
    <row r="50" spans="1:6" x14ac:dyDescent="0.2">
      <c r="A50">
        <f>energy!B50</f>
        <v>2014</v>
      </c>
      <c r="B50">
        <f>energy!C50</f>
        <v>1</v>
      </c>
      <c r="C50" t="str">
        <f>energy!D50</f>
        <v>industrial</v>
      </c>
      <c r="D50" t="str">
        <f>energy!E50</f>
        <v>VCC 21400 (GAS LHD1)</v>
      </c>
      <c r="E50" t="str">
        <f>energy!F50</f>
        <v>GAS</v>
      </c>
      <c r="F50" s="1">
        <f>energy!G50 - IF($E50 = "GAS", SUMIF('check of sales'!$B$2:$B$1035, $A50&amp;$B50&amp;$C50&amp;D50, 'check of sales'!$M$2:$M$1035), 0) - IF($E50 = "DSL", SUMIF('check of sales'!$B$2:$B$1035, $A50&amp;$B50&amp;$C50&amp;D50, 'check of sales'!$N$2:$N$1035), 0) - IF($E50 = "NG", SUMIF('check of sales'!$B$2:$B$1035, $A50&amp;$B50&amp;$C50&amp;D50, 'check of sales'!$O$2:$O$1035), 0) - IF($E50 = "ELEC", SUMIF('check of sales'!$B$2:$B$1035, $A50&amp;$B50&amp;$C50&amp;D50, 'check of sales'!$P$2:$P$1035), 0)</f>
        <v>1.1526304297149181E-4</v>
      </c>
    </row>
    <row r="51" spans="1:6" x14ac:dyDescent="0.2">
      <c r="A51">
        <f>energy!B51</f>
        <v>2015</v>
      </c>
      <c r="B51">
        <f>energy!C51</f>
        <v>1</v>
      </c>
      <c r="C51" t="str">
        <f>energy!D51</f>
        <v>industrial</v>
      </c>
      <c r="D51" t="str">
        <f>energy!E51</f>
        <v>VCC 21400 (GAS LHD1)</v>
      </c>
      <c r="E51" t="str">
        <f>energy!F51</f>
        <v>GAS</v>
      </c>
      <c r="F51" s="1">
        <f>energy!G51 - IF($E51 = "GAS", SUMIF('check of sales'!$B$2:$B$1035, $A51&amp;$B51&amp;$C51&amp;D51, 'check of sales'!$M$2:$M$1035), 0) - IF($E51 = "DSL", SUMIF('check of sales'!$B$2:$B$1035, $A51&amp;$B51&amp;$C51&amp;D51, 'check of sales'!$N$2:$N$1035), 0) - IF($E51 = "NG", SUMIF('check of sales'!$B$2:$B$1035, $A51&amp;$B51&amp;$C51&amp;D51, 'check of sales'!$O$2:$O$1035), 0) - IF($E51 = "ELEC", SUMIF('check of sales'!$B$2:$B$1035, $A51&amp;$B51&amp;$C51&amp;D51, 'check of sales'!$P$2:$P$1035), 0)</f>
        <v>1.0023964568972588E-4</v>
      </c>
    </row>
    <row r="52" spans="1:6" x14ac:dyDescent="0.2">
      <c r="A52">
        <f>energy!B52</f>
        <v>2016</v>
      </c>
      <c r="B52">
        <f>energy!C52</f>
        <v>1</v>
      </c>
      <c r="C52" t="str">
        <f>energy!D52</f>
        <v>industrial</v>
      </c>
      <c r="D52" t="str">
        <f>energy!E52</f>
        <v>VCC 21400 (GAS LHD1)</v>
      </c>
      <c r="E52" t="str">
        <f>energy!F52</f>
        <v>GAS</v>
      </c>
      <c r="F52" s="1">
        <f>energy!G52 - IF($E52 = "GAS", SUMIF('check of sales'!$B$2:$B$1035, $A52&amp;$B52&amp;$C52&amp;D52, 'check of sales'!$M$2:$M$1035), 0) - IF($E52 = "DSL", SUMIF('check of sales'!$B$2:$B$1035, $A52&amp;$B52&amp;$C52&amp;D52, 'check of sales'!$N$2:$N$1035), 0) - IF($E52 = "NG", SUMIF('check of sales'!$B$2:$B$1035, $A52&amp;$B52&amp;$C52&amp;D52, 'check of sales'!$O$2:$O$1035), 0) - IF($E52 = "ELEC", SUMIF('check of sales'!$B$2:$B$1035, $A52&amp;$B52&amp;$C52&amp;D52, 'check of sales'!$P$2:$P$1035), 0)</f>
        <v>1.5388964675366879E-4</v>
      </c>
    </row>
    <row r="53" spans="1:6" x14ac:dyDescent="0.2">
      <c r="A53">
        <f>energy!B53</f>
        <v>2017</v>
      </c>
      <c r="B53">
        <f>energy!C53</f>
        <v>1</v>
      </c>
      <c r="C53" t="str">
        <f>energy!D53</f>
        <v>industrial</v>
      </c>
      <c r="D53" t="str">
        <f>energy!E53</f>
        <v>VCC 21400 (GAS LHD1)</v>
      </c>
      <c r="E53" t="str">
        <f>energy!F53</f>
        <v>GAS</v>
      </c>
      <c r="F53" s="1">
        <f>energy!G53 - IF($E53 = "GAS", SUMIF('check of sales'!$B$2:$B$1035, $A53&amp;$B53&amp;$C53&amp;D53, 'check of sales'!$M$2:$M$1035), 0) - IF($E53 = "DSL", SUMIF('check of sales'!$B$2:$B$1035, $A53&amp;$B53&amp;$C53&amp;D53, 'check of sales'!$N$2:$N$1035), 0) - IF($E53 = "NG", SUMIF('check of sales'!$B$2:$B$1035, $A53&amp;$B53&amp;$C53&amp;D53, 'check of sales'!$O$2:$O$1035), 0) - IF($E53 = "ELEC", SUMIF('check of sales'!$B$2:$B$1035, $A53&amp;$B53&amp;$C53&amp;D53, 'check of sales'!$P$2:$P$1035), 0)</f>
        <v>1.94525346159935E-4</v>
      </c>
    </row>
    <row r="54" spans="1:6" x14ac:dyDescent="0.2">
      <c r="A54">
        <f>energy!B54</f>
        <v>2018</v>
      </c>
      <c r="B54">
        <f>energy!C54</f>
        <v>1</v>
      </c>
      <c r="C54" t="str">
        <f>energy!D54</f>
        <v>industrial</v>
      </c>
      <c r="D54" t="str">
        <f>energy!E54</f>
        <v>VCC 21400 (GAS LHD1)</v>
      </c>
      <c r="E54" t="str">
        <f>energy!F54</f>
        <v>GAS</v>
      </c>
      <c r="F54" s="1">
        <f>energy!G54 - IF($E54 = "GAS", SUMIF('check of sales'!$B$2:$B$1035, $A54&amp;$B54&amp;$C54&amp;D54, 'check of sales'!$M$2:$M$1035), 0) - IF($E54 = "DSL", SUMIF('check of sales'!$B$2:$B$1035, $A54&amp;$B54&amp;$C54&amp;D54, 'check of sales'!$N$2:$N$1035), 0) - IF($E54 = "NG", SUMIF('check of sales'!$B$2:$B$1035, $A54&amp;$B54&amp;$C54&amp;D54, 'check of sales'!$O$2:$O$1035), 0) - IF($E54 = "ELEC", SUMIF('check of sales'!$B$2:$B$1035, $A54&amp;$B54&amp;$C54&amp;D54, 'check of sales'!$P$2:$P$1035), 0)</f>
        <v>1.1283275671303272E-4</v>
      </c>
    </row>
    <row r="55" spans="1:6" x14ac:dyDescent="0.2">
      <c r="A55">
        <f>energy!B55</f>
        <v>2019</v>
      </c>
      <c r="B55">
        <f>energy!C55</f>
        <v>1</v>
      </c>
      <c r="C55" t="str">
        <f>energy!D55</f>
        <v>industrial</v>
      </c>
      <c r="D55" t="str">
        <f>energy!E55</f>
        <v>VCC 21400 (GAS LHD1)</v>
      </c>
      <c r="E55" t="str">
        <f>energy!F55</f>
        <v>GAS</v>
      </c>
      <c r="F55" s="1">
        <f>energy!G55 - IF($E55 = "GAS", SUMIF('check of sales'!$B$2:$B$1035, $A55&amp;$B55&amp;$C55&amp;D55, 'check of sales'!$M$2:$M$1035), 0) - IF($E55 = "DSL", SUMIF('check of sales'!$B$2:$B$1035, $A55&amp;$B55&amp;$C55&amp;D55, 'check of sales'!$N$2:$N$1035), 0) - IF($E55 = "NG", SUMIF('check of sales'!$B$2:$B$1035, $A55&amp;$B55&amp;$C55&amp;D55, 'check of sales'!$O$2:$O$1035), 0) - IF($E55 = "ELEC", SUMIF('check of sales'!$B$2:$B$1035, $A55&amp;$B55&amp;$C55&amp;D55, 'check of sales'!$P$2:$P$1035), 0)</f>
        <v>1.0796263813972473E-4</v>
      </c>
    </row>
    <row r="56" spans="1:6" x14ac:dyDescent="0.2">
      <c r="A56">
        <f>energy!B56</f>
        <v>2020</v>
      </c>
      <c r="B56">
        <f>energy!C56</f>
        <v>1</v>
      </c>
      <c r="C56" t="str">
        <f>energy!D56</f>
        <v>industrial</v>
      </c>
      <c r="D56" t="str">
        <f>energy!E56</f>
        <v>VCC 21400 (GAS LHD1)</v>
      </c>
      <c r="E56" t="str">
        <f>energy!F56</f>
        <v>GAS</v>
      </c>
      <c r="F56" s="1">
        <f>energy!G56 - IF($E56 = "GAS", SUMIF('check of sales'!$B$2:$B$1035, $A56&amp;$B56&amp;$C56&amp;D56, 'check of sales'!$M$2:$M$1035), 0) - IF($E56 = "DSL", SUMIF('check of sales'!$B$2:$B$1035, $A56&amp;$B56&amp;$C56&amp;D56, 'check of sales'!$N$2:$N$1035), 0) - IF($E56 = "NG", SUMIF('check of sales'!$B$2:$B$1035, $A56&amp;$B56&amp;$C56&amp;D56, 'check of sales'!$O$2:$O$1035), 0) - IF($E56 = "ELEC", SUMIF('check of sales'!$B$2:$B$1035, $A56&amp;$B56&amp;$C56&amp;D56, 'check of sales'!$P$2:$P$1035), 0)</f>
        <v>9.9818920716643333E-5</v>
      </c>
    </row>
    <row r="57" spans="1:6" x14ac:dyDescent="0.2">
      <c r="A57">
        <f>energy!B57</f>
        <v>2010</v>
      </c>
      <c r="B57">
        <f>energy!C57</f>
        <v>1</v>
      </c>
      <c r="C57" t="str">
        <f>energy!D57</f>
        <v>industrial</v>
      </c>
      <c r="D57" t="str">
        <f>energy!E57</f>
        <v>VCC 22400 (DSL LHD1)</v>
      </c>
      <c r="E57" t="str">
        <f>energy!F57</f>
        <v>DSL</v>
      </c>
      <c r="F57" s="1">
        <f>energy!G57 - IF($E57 = "GAS", SUMIF('check of sales'!$B$2:$B$1035, $A57&amp;$B57&amp;$C57&amp;D57, 'check of sales'!$M$2:$M$1035), 0) - IF($E57 = "DSL", SUMIF('check of sales'!$B$2:$B$1035, $A57&amp;$B57&amp;$C57&amp;D57, 'check of sales'!$N$2:$N$1035), 0) - IF($E57 = "NG", SUMIF('check of sales'!$B$2:$B$1035, $A57&amp;$B57&amp;$C57&amp;D57, 'check of sales'!$O$2:$O$1035), 0) - IF($E57 = "ELEC", SUMIF('check of sales'!$B$2:$B$1035, $A57&amp;$B57&amp;$C57&amp;D57, 'check of sales'!$P$2:$P$1035), 0)</f>
        <v>-2.9608374461531639E-5</v>
      </c>
    </row>
    <row r="58" spans="1:6" x14ac:dyDescent="0.2">
      <c r="A58">
        <f>energy!B58</f>
        <v>2011</v>
      </c>
      <c r="B58">
        <f>energy!C58</f>
        <v>1</v>
      </c>
      <c r="C58" t="str">
        <f>energy!D58</f>
        <v>industrial</v>
      </c>
      <c r="D58" t="str">
        <f>energy!E58</f>
        <v>VCC 22400 (DSL LHD1)</v>
      </c>
      <c r="E58" t="str">
        <f>energy!F58</f>
        <v>DSL</v>
      </c>
      <c r="F58" s="1">
        <f>energy!G58 - IF($E58 = "GAS", SUMIF('check of sales'!$B$2:$B$1035, $A58&amp;$B58&amp;$C58&amp;D58, 'check of sales'!$M$2:$M$1035), 0) - IF($E58 = "DSL", SUMIF('check of sales'!$B$2:$B$1035, $A58&amp;$B58&amp;$C58&amp;D58, 'check of sales'!$N$2:$N$1035), 0) - IF($E58 = "NG", SUMIF('check of sales'!$B$2:$B$1035, $A58&amp;$B58&amp;$C58&amp;D58, 'check of sales'!$O$2:$O$1035), 0) - IF($E58 = "ELEC", SUMIF('check of sales'!$B$2:$B$1035, $A58&amp;$B58&amp;$C58&amp;D58, 'check of sales'!$P$2:$P$1035), 0)</f>
        <v>-1.6744015738368034E-5</v>
      </c>
    </row>
    <row r="59" spans="1:6" x14ac:dyDescent="0.2">
      <c r="A59">
        <f>energy!B59</f>
        <v>2012</v>
      </c>
      <c r="B59">
        <f>energy!C59</f>
        <v>1</v>
      </c>
      <c r="C59" t="str">
        <f>energy!D59</f>
        <v>industrial</v>
      </c>
      <c r="D59" t="str">
        <f>energy!E59</f>
        <v>VCC 22400 (DSL LHD1)</v>
      </c>
      <c r="E59" t="str">
        <f>energy!F59</f>
        <v>DSL</v>
      </c>
      <c r="F59" s="1">
        <f>energy!G59 - IF($E59 = "GAS", SUMIF('check of sales'!$B$2:$B$1035, $A59&amp;$B59&amp;$C59&amp;D59, 'check of sales'!$M$2:$M$1035), 0) - IF($E59 = "DSL", SUMIF('check of sales'!$B$2:$B$1035, $A59&amp;$B59&amp;$C59&amp;D59, 'check of sales'!$N$2:$N$1035), 0) - IF($E59 = "NG", SUMIF('check of sales'!$B$2:$B$1035, $A59&amp;$B59&amp;$C59&amp;D59, 'check of sales'!$O$2:$O$1035), 0) - IF($E59 = "ELEC", SUMIF('check of sales'!$B$2:$B$1035, $A59&amp;$B59&amp;$C59&amp;D59, 'check of sales'!$P$2:$P$1035), 0)</f>
        <v>4.20368742197752E-5</v>
      </c>
    </row>
    <row r="60" spans="1:6" x14ac:dyDescent="0.2">
      <c r="A60">
        <f>energy!B60</f>
        <v>2013</v>
      </c>
      <c r="B60">
        <f>energy!C60</f>
        <v>1</v>
      </c>
      <c r="C60" t="str">
        <f>energy!D60</f>
        <v>industrial</v>
      </c>
      <c r="D60" t="str">
        <f>energy!E60</f>
        <v>VCC 22400 (DSL LHD1)</v>
      </c>
      <c r="E60" t="str">
        <f>energy!F60</f>
        <v>DSL</v>
      </c>
      <c r="F60" s="1">
        <f>energy!G60 - IF($E60 = "GAS", SUMIF('check of sales'!$B$2:$B$1035, $A60&amp;$B60&amp;$C60&amp;D60, 'check of sales'!$M$2:$M$1035), 0) - IF($E60 = "DSL", SUMIF('check of sales'!$B$2:$B$1035, $A60&amp;$B60&amp;$C60&amp;D60, 'check of sales'!$N$2:$N$1035), 0) - IF($E60 = "NG", SUMIF('check of sales'!$B$2:$B$1035, $A60&amp;$B60&amp;$C60&amp;D60, 'check of sales'!$O$2:$O$1035), 0) - IF($E60 = "ELEC", SUMIF('check of sales'!$B$2:$B$1035, $A60&amp;$B60&amp;$C60&amp;D60, 'check of sales'!$P$2:$P$1035), 0)</f>
        <v>1.2308498844504356E-4</v>
      </c>
    </row>
    <row r="61" spans="1:6" x14ac:dyDescent="0.2">
      <c r="A61">
        <f>energy!B61</f>
        <v>2014</v>
      </c>
      <c r="B61">
        <f>energy!C61</f>
        <v>1</v>
      </c>
      <c r="C61" t="str">
        <f>energy!D61</f>
        <v>industrial</v>
      </c>
      <c r="D61" t="str">
        <f>energy!E61</f>
        <v>VCC 22400 (DSL LHD1)</v>
      </c>
      <c r="E61" t="str">
        <f>energy!F61</f>
        <v>DSL</v>
      </c>
      <c r="F61" s="1">
        <f>energy!G61 - IF($E61 = "GAS", SUMIF('check of sales'!$B$2:$B$1035, $A61&amp;$B61&amp;$C61&amp;D61, 'check of sales'!$M$2:$M$1035), 0) - IF($E61 = "DSL", SUMIF('check of sales'!$B$2:$B$1035, $A61&amp;$B61&amp;$C61&amp;D61, 'check of sales'!$N$2:$N$1035), 0) - IF($E61 = "NG", SUMIF('check of sales'!$B$2:$B$1035, $A61&amp;$B61&amp;$C61&amp;D61, 'check of sales'!$O$2:$O$1035), 0) - IF($E61 = "ELEC", SUMIF('check of sales'!$B$2:$B$1035, $A61&amp;$B61&amp;$C61&amp;D61, 'check of sales'!$P$2:$P$1035), 0)</f>
        <v>1.0784249752759933E-4</v>
      </c>
    </row>
    <row r="62" spans="1:6" x14ac:dyDescent="0.2">
      <c r="A62">
        <f>energy!B62</f>
        <v>2015</v>
      </c>
      <c r="B62">
        <f>energy!C62</f>
        <v>1</v>
      </c>
      <c r="C62" t="str">
        <f>energy!D62</f>
        <v>industrial</v>
      </c>
      <c r="D62" t="str">
        <f>energy!E62</f>
        <v>VCC 22400 (DSL LHD1)</v>
      </c>
      <c r="E62" t="str">
        <f>energy!F62</f>
        <v>DSL</v>
      </c>
      <c r="F62" s="1">
        <f>energy!G62 - IF($E62 = "GAS", SUMIF('check of sales'!$B$2:$B$1035, $A62&amp;$B62&amp;$C62&amp;D62, 'check of sales'!$M$2:$M$1035), 0) - IF($E62 = "DSL", SUMIF('check of sales'!$B$2:$B$1035, $A62&amp;$B62&amp;$C62&amp;D62, 'check of sales'!$N$2:$N$1035), 0) - IF($E62 = "NG", SUMIF('check of sales'!$B$2:$B$1035, $A62&amp;$B62&amp;$C62&amp;D62, 'check of sales'!$O$2:$O$1035), 0) - IF($E62 = "ELEC", SUMIF('check of sales'!$B$2:$B$1035, $A62&amp;$B62&amp;$C62&amp;D62, 'check of sales'!$P$2:$P$1035), 0)</f>
        <v>1.0795984417200089E-4</v>
      </c>
    </row>
    <row r="63" spans="1:6" x14ac:dyDescent="0.2">
      <c r="A63">
        <f>energy!B63</f>
        <v>2016</v>
      </c>
      <c r="B63">
        <f>energy!C63</f>
        <v>1</v>
      </c>
      <c r="C63" t="str">
        <f>energy!D63</f>
        <v>industrial</v>
      </c>
      <c r="D63" t="str">
        <f>energy!E63</f>
        <v>VCC 22400 (DSL LHD1)</v>
      </c>
      <c r="E63" t="str">
        <f>energy!F63</f>
        <v>DSL</v>
      </c>
      <c r="F63" s="1">
        <f>energy!G63 - IF($E63 = "GAS", SUMIF('check of sales'!$B$2:$B$1035, $A63&amp;$B63&amp;$C63&amp;D63, 'check of sales'!$M$2:$M$1035), 0) - IF($E63 = "DSL", SUMIF('check of sales'!$B$2:$B$1035, $A63&amp;$B63&amp;$C63&amp;D63, 'check of sales'!$N$2:$N$1035), 0) - IF($E63 = "NG", SUMIF('check of sales'!$B$2:$B$1035, $A63&amp;$B63&amp;$C63&amp;D63, 'check of sales'!$O$2:$O$1035), 0) - IF($E63 = "ELEC", SUMIF('check of sales'!$B$2:$B$1035, $A63&amp;$B63&amp;$C63&amp;D63, 'check of sales'!$P$2:$P$1035), 0)</f>
        <v>1.5679467469453812E-4</v>
      </c>
    </row>
    <row r="64" spans="1:6" x14ac:dyDescent="0.2">
      <c r="A64">
        <f>energy!B64</f>
        <v>2017</v>
      </c>
      <c r="B64">
        <f>energy!C64</f>
        <v>1</v>
      </c>
      <c r="C64" t="str">
        <f>energy!D64</f>
        <v>industrial</v>
      </c>
      <c r="D64" t="str">
        <f>energy!E64</f>
        <v>VCC 22400 (DSL LHD1)</v>
      </c>
      <c r="E64" t="str">
        <f>energy!F64</f>
        <v>DSL</v>
      </c>
      <c r="F64" s="1">
        <f>energy!G64 - IF($E64 = "GAS", SUMIF('check of sales'!$B$2:$B$1035, $A64&amp;$B64&amp;$C64&amp;D64, 'check of sales'!$M$2:$M$1035), 0) - IF($E64 = "DSL", SUMIF('check of sales'!$B$2:$B$1035, $A64&amp;$B64&amp;$C64&amp;D64, 'check of sales'!$N$2:$N$1035), 0) - IF($E64 = "NG", SUMIF('check of sales'!$B$2:$B$1035, $A64&amp;$B64&amp;$C64&amp;D64, 'check of sales'!$O$2:$O$1035), 0) - IF($E64 = "ELEC", SUMIF('check of sales'!$B$2:$B$1035, $A64&amp;$B64&amp;$C64&amp;D64, 'check of sales'!$P$2:$P$1035), 0)</f>
        <v>1.8649082630872726E-4</v>
      </c>
    </row>
    <row r="65" spans="1:6" x14ac:dyDescent="0.2">
      <c r="A65">
        <f>energy!B65</f>
        <v>2018</v>
      </c>
      <c r="B65">
        <f>energy!C65</f>
        <v>1</v>
      </c>
      <c r="C65" t="str">
        <f>energy!D65</f>
        <v>industrial</v>
      </c>
      <c r="D65" t="str">
        <f>energy!E65</f>
        <v>VCC 22400 (DSL LHD1)</v>
      </c>
      <c r="E65" t="str">
        <f>energy!F65</f>
        <v>DSL</v>
      </c>
      <c r="F65" s="1">
        <f>energy!G65 - IF($E65 = "GAS", SUMIF('check of sales'!$B$2:$B$1035, $A65&amp;$B65&amp;$C65&amp;D65, 'check of sales'!$M$2:$M$1035), 0) - IF($E65 = "DSL", SUMIF('check of sales'!$B$2:$B$1035, $A65&amp;$B65&amp;$C65&amp;D65, 'check of sales'!$N$2:$N$1035), 0) - IF($E65 = "NG", SUMIF('check of sales'!$B$2:$B$1035, $A65&amp;$B65&amp;$C65&amp;D65, 'check of sales'!$O$2:$O$1035), 0) - IF($E65 = "ELEC", SUMIF('check of sales'!$B$2:$B$1035, $A65&amp;$B65&amp;$C65&amp;D65, 'check of sales'!$P$2:$P$1035), 0)</f>
        <v>2.4081487208604813E-4</v>
      </c>
    </row>
    <row r="66" spans="1:6" x14ac:dyDescent="0.2">
      <c r="A66">
        <f>energy!B66</f>
        <v>2019</v>
      </c>
      <c r="B66">
        <f>energy!C66</f>
        <v>1</v>
      </c>
      <c r="C66" t="str">
        <f>energy!D66</f>
        <v>industrial</v>
      </c>
      <c r="D66" t="str">
        <f>energy!E66</f>
        <v>VCC 22400 (DSL LHD1)</v>
      </c>
      <c r="E66" t="str">
        <f>energy!F66</f>
        <v>DSL</v>
      </c>
      <c r="F66" s="1">
        <f>energy!G66 - IF($E66 = "GAS", SUMIF('check of sales'!$B$2:$B$1035, $A66&amp;$B66&amp;$C66&amp;D66, 'check of sales'!$M$2:$M$1035), 0) - IF($E66 = "DSL", SUMIF('check of sales'!$B$2:$B$1035, $A66&amp;$B66&amp;$C66&amp;D66, 'check of sales'!$N$2:$N$1035), 0) - IF($E66 = "NG", SUMIF('check of sales'!$B$2:$B$1035, $A66&amp;$B66&amp;$C66&amp;D66, 'check of sales'!$O$2:$O$1035), 0) - IF($E66 = "ELEC", SUMIF('check of sales'!$B$2:$B$1035, $A66&amp;$B66&amp;$C66&amp;D66, 'check of sales'!$P$2:$P$1035), 0)</f>
        <v>2.1984567865729332E-4</v>
      </c>
    </row>
    <row r="67" spans="1:6" x14ac:dyDescent="0.2">
      <c r="A67">
        <f>energy!B67</f>
        <v>2020</v>
      </c>
      <c r="B67">
        <f>energy!C67</f>
        <v>1</v>
      </c>
      <c r="C67" t="str">
        <f>energy!D67</f>
        <v>industrial</v>
      </c>
      <c r="D67" t="str">
        <f>energy!E67</f>
        <v>VCC 22400 (DSL LHD1)</v>
      </c>
      <c r="E67" t="str">
        <f>energy!F67</f>
        <v>DSL</v>
      </c>
      <c r="F67" s="1">
        <f>energy!G67 - IF($E67 = "GAS", SUMIF('check of sales'!$B$2:$B$1035, $A67&amp;$B67&amp;$C67&amp;D67, 'check of sales'!$M$2:$M$1035), 0) - IF($E67 = "DSL", SUMIF('check of sales'!$B$2:$B$1035, $A67&amp;$B67&amp;$C67&amp;D67, 'check of sales'!$N$2:$N$1035), 0) - IF($E67 = "NG", SUMIF('check of sales'!$B$2:$B$1035, $A67&amp;$B67&amp;$C67&amp;D67, 'check of sales'!$O$2:$O$1035), 0) - IF($E67 = "ELEC", SUMIF('check of sales'!$B$2:$B$1035, $A67&amp;$B67&amp;$C67&amp;D67, 'check of sales'!$P$2:$P$1035), 0)</f>
        <v>1.7174193635582924E-4</v>
      </c>
    </row>
    <row r="68" spans="1:6" x14ac:dyDescent="0.2">
      <c r="A68">
        <f>energy!B68</f>
        <v>2010</v>
      </c>
      <c r="B68">
        <f>energy!C68</f>
        <v>2</v>
      </c>
      <c r="C68" t="str">
        <f>energy!D68</f>
        <v>agricultural</v>
      </c>
      <c r="D68" t="str">
        <f>energy!E68</f>
        <v>VCC 22601 (DSL T6 Ag)</v>
      </c>
      <c r="E68" t="str">
        <f>energy!F68</f>
        <v>DSL</v>
      </c>
      <c r="F68" s="1">
        <f>energy!G68 - IF($E68 = "GAS", SUMIF('check of sales'!$B$2:$B$1035, $A68&amp;$B68&amp;$C68&amp;D68, 'check of sales'!$M$2:$M$1035), 0) - IF($E68 = "DSL", SUMIF('check of sales'!$B$2:$B$1035, $A68&amp;$B68&amp;$C68&amp;D68, 'check of sales'!$N$2:$N$1035), 0) - IF($E68 = "NG", SUMIF('check of sales'!$B$2:$B$1035, $A68&amp;$B68&amp;$C68&amp;D68, 'check of sales'!$O$2:$O$1035), 0) - IF($E68 = "ELEC", SUMIF('check of sales'!$B$2:$B$1035, $A68&amp;$B68&amp;$C68&amp;D68, 'check of sales'!$P$2:$P$1035), 0)</f>
        <v>1.0843876907529193E-9</v>
      </c>
    </row>
    <row r="69" spans="1:6" x14ac:dyDescent="0.2">
      <c r="A69">
        <f>energy!B69</f>
        <v>2011</v>
      </c>
      <c r="B69">
        <f>energy!C69</f>
        <v>2</v>
      </c>
      <c r="C69" t="str">
        <f>energy!D69</f>
        <v>agricultural</v>
      </c>
      <c r="D69" t="str">
        <f>energy!E69</f>
        <v>VCC 22601 (DSL T6 Ag)</v>
      </c>
      <c r="E69" t="str">
        <f>energy!F69</f>
        <v>DSL</v>
      </c>
      <c r="F69" s="1">
        <f>energy!G69 - IF($E69 = "GAS", SUMIF('check of sales'!$B$2:$B$1035, $A69&amp;$B69&amp;$C69&amp;D69, 'check of sales'!$M$2:$M$1035), 0) - IF($E69 = "DSL", SUMIF('check of sales'!$B$2:$B$1035, $A69&amp;$B69&amp;$C69&amp;D69, 'check of sales'!$N$2:$N$1035), 0) - IF($E69 = "NG", SUMIF('check of sales'!$B$2:$B$1035, $A69&amp;$B69&amp;$C69&amp;D69, 'check of sales'!$O$2:$O$1035), 0) - IF($E69 = "ELEC", SUMIF('check of sales'!$B$2:$B$1035, $A69&amp;$B69&amp;$C69&amp;D69, 'check of sales'!$P$2:$P$1035), 0)</f>
        <v>1.8722062122833449E-8</v>
      </c>
    </row>
    <row r="70" spans="1:6" x14ac:dyDescent="0.2">
      <c r="A70">
        <f>energy!B70</f>
        <v>2012</v>
      </c>
      <c r="B70">
        <f>energy!C70</f>
        <v>2</v>
      </c>
      <c r="C70" t="str">
        <f>energy!D70</f>
        <v>agricultural</v>
      </c>
      <c r="D70" t="str">
        <f>energy!E70</f>
        <v>VCC 22601 (DSL T6 Ag)</v>
      </c>
      <c r="E70" t="str">
        <f>energy!F70</f>
        <v>DSL</v>
      </c>
      <c r="F70" s="1">
        <f>energy!G70 - IF($E70 = "GAS", SUMIF('check of sales'!$B$2:$B$1035, $A70&amp;$B70&amp;$C70&amp;D70, 'check of sales'!$M$2:$M$1035), 0) - IF($E70 = "DSL", SUMIF('check of sales'!$B$2:$B$1035, $A70&amp;$B70&amp;$C70&amp;D70, 'check of sales'!$N$2:$N$1035), 0) - IF($E70 = "NG", SUMIF('check of sales'!$B$2:$B$1035, $A70&amp;$B70&amp;$C70&amp;D70, 'check of sales'!$O$2:$O$1035), 0) - IF($E70 = "ELEC", SUMIF('check of sales'!$B$2:$B$1035, $A70&amp;$B70&amp;$C70&amp;D70, 'check of sales'!$P$2:$P$1035), 0)</f>
        <v>1.8038406324194511E-8</v>
      </c>
    </row>
    <row r="71" spans="1:6" x14ac:dyDescent="0.2">
      <c r="A71">
        <f>energy!B71</f>
        <v>2013</v>
      </c>
      <c r="B71">
        <f>energy!C71</f>
        <v>2</v>
      </c>
      <c r="C71" t="str">
        <f>energy!D71</f>
        <v>agricultural</v>
      </c>
      <c r="D71" t="str">
        <f>energy!E71</f>
        <v>VCC 22601 (DSL T6 Ag)</v>
      </c>
      <c r="E71" t="str">
        <f>energy!F71</f>
        <v>DSL</v>
      </c>
      <c r="F71" s="1">
        <f>energy!G71 - IF($E71 = "GAS", SUMIF('check of sales'!$B$2:$B$1035, $A71&amp;$B71&amp;$C71&amp;D71, 'check of sales'!$M$2:$M$1035), 0) - IF($E71 = "DSL", SUMIF('check of sales'!$B$2:$B$1035, $A71&amp;$B71&amp;$C71&amp;D71, 'check of sales'!$N$2:$N$1035), 0) - IF($E71 = "NG", SUMIF('check of sales'!$B$2:$B$1035, $A71&amp;$B71&amp;$C71&amp;D71, 'check of sales'!$O$2:$O$1035), 0) - IF($E71 = "ELEC", SUMIF('check of sales'!$B$2:$B$1035, $A71&amp;$B71&amp;$C71&amp;D71, 'check of sales'!$P$2:$P$1035), 0)</f>
        <v>1.7569846022524871E-8</v>
      </c>
    </row>
    <row r="72" spans="1:6" x14ac:dyDescent="0.2">
      <c r="A72">
        <f>energy!B72</f>
        <v>2014</v>
      </c>
      <c r="B72">
        <f>energy!C72</f>
        <v>2</v>
      </c>
      <c r="C72" t="str">
        <f>energy!D72</f>
        <v>agricultural</v>
      </c>
      <c r="D72" t="str">
        <f>energy!E72</f>
        <v>VCC 22601 (DSL T6 Ag)</v>
      </c>
      <c r="E72" t="str">
        <f>energy!F72</f>
        <v>DSL</v>
      </c>
      <c r="F72" s="1">
        <f>energy!G72 - IF($E72 = "GAS", SUMIF('check of sales'!$B$2:$B$1035, $A72&amp;$B72&amp;$C72&amp;D72, 'check of sales'!$M$2:$M$1035), 0) - IF($E72 = "DSL", SUMIF('check of sales'!$B$2:$B$1035, $A72&amp;$B72&amp;$C72&amp;D72, 'check of sales'!$N$2:$N$1035), 0) - IF($E72 = "NG", SUMIF('check of sales'!$B$2:$B$1035, $A72&amp;$B72&amp;$C72&amp;D72, 'check of sales'!$O$2:$O$1035), 0) - IF($E72 = "ELEC", SUMIF('check of sales'!$B$2:$B$1035, $A72&amp;$B72&amp;$C72&amp;D72, 'check of sales'!$P$2:$P$1035), 0)</f>
        <v>1.6040473838074831E-8</v>
      </c>
    </row>
    <row r="73" spans="1:6" x14ac:dyDescent="0.2">
      <c r="A73">
        <f>energy!B73</f>
        <v>2015</v>
      </c>
      <c r="B73">
        <f>energy!C73</f>
        <v>2</v>
      </c>
      <c r="C73" t="str">
        <f>energy!D73</f>
        <v>agricultural</v>
      </c>
      <c r="D73" t="str">
        <f>energy!E73</f>
        <v>VCC 22601 (DSL T6 Ag)</v>
      </c>
      <c r="E73" t="str">
        <f>energy!F73</f>
        <v>DSL</v>
      </c>
      <c r="F73" s="1">
        <f>energy!G73 - IF($E73 = "GAS", SUMIF('check of sales'!$B$2:$B$1035, $A73&amp;$B73&amp;$C73&amp;D73, 'check of sales'!$M$2:$M$1035), 0) - IF($E73 = "DSL", SUMIF('check of sales'!$B$2:$B$1035, $A73&amp;$B73&amp;$C73&amp;D73, 'check of sales'!$N$2:$N$1035), 0) - IF($E73 = "NG", SUMIF('check of sales'!$B$2:$B$1035, $A73&amp;$B73&amp;$C73&amp;D73, 'check of sales'!$O$2:$O$1035), 0) - IF($E73 = "ELEC", SUMIF('check of sales'!$B$2:$B$1035, $A73&amp;$B73&amp;$C73&amp;D73, 'check of sales'!$P$2:$P$1035), 0)</f>
        <v>1.4506724710372509E-8</v>
      </c>
    </row>
    <row r="74" spans="1:6" x14ac:dyDescent="0.2">
      <c r="A74">
        <f>energy!B74</f>
        <v>2016</v>
      </c>
      <c r="B74">
        <f>energy!C74</f>
        <v>2</v>
      </c>
      <c r="C74" t="str">
        <f>energy!D74</f>
        <v>agricultural</v>
      </c>
      <c r="D74" t="str">
        <f>energy!E74</f>
        <v>VCC 22601 (DSL T6 Ag)</v>
      </c>
      <c r="E74" t="str">
        <f>energy!F74</f>
        <v>DSL</v>
      </c>
      <c r="F74" s="1">
        <f>energy!G74 - IF($E74 = "GAS", SUMIF('check of sales'!$B$2:$B$1035, $A74&amp;$B74&amp;$C74&amp;D74, 'check of sales'!$M$2:$M$1035), 0) - IF($E74 = "DSL", SUMIF('check of sales'!$B$2:$B$1035, $A74&amp;$B74&amp;$C74&amp;D74, 'check of sales'!$N$2:$N$1035), 0) - IF($E74 = "NG", SUMIF('check of sales'!$B$2:$B$1035, $A74&amp;$B74&amp;$C74&amp;D74, 'check of sales'!$O$2:$O$1035), 0) - IF($E74 = "ELEC", SUMIF('check of sales'!$B$2:$B$1035, $A74&amp;$B74&amp;$C74&amp;D74, 'check of sales'!$P$2:$P$1035), 0)</f>
        <v>1.3370993201533565E-8</v>
      </c>
    </row>
    <row r="75" spans="1:6" x14ac:dyDescent="0.2">
      <c r="A75">
        <f>energy!B75</f>
        <v>2017</v>
      </c>
      <c r="B75">
        <f>energy!C75</f>
        <v>2</v>
      </c>
      <c r="C75" t="str">
        <f>energy!D75</f>
        <v>agricultural</v>
      </c>
      <c r="D75" t="str">
        <f>energy!E75</f>
        <v>VCC 22601 (DSL T6 Ag)</v>
      </c>
      <c r="E75" t="str">
        <f>energy!F75</f>
        <v>DSL</v>
      </c>
      <c r="F75" s="1">
        <f>energy!G75 - IF($E75 = "GAS", SUMIF('check of sales'!$B$2:$B$1035, $A75&amp;$B75&amp;$C75&amp;D75, 'check of sales'!$M$2:$M$1035), 0) - IF($E75 = "DSL", SUMIF('check of sales'!$B$2:$B$1035, $A75&amp;$B75&amp;$C75&amp;D75, 'check of sales'!$N$2:$N$1035), 0) - IF($E75 = "NG", SUMIF('check of sales'!$B$2:$B$1035, $A75&amp;$B75&amp;$C75&amp;D75, 'check of sales'!$O$2:$O$1035), 0) - IF($E75 = "ELEC", SUMIF('check of sales'!$B$2:$B$1035, $A75&amp;$B75&amp;$C75&amp;D75, 'check of sales'!$P$2:$P$1035), 0)</f>
        <v>1.2397322279866785E-8</v>
      </c>
    </row>
    <row r="76" spans="1:6" x14ac:dyDescent="0.2">
      <c r="A76">
        <f>energy!B76</f>
        <v>2018</v>
      </c>
      <c r="B76">
        <f>energy!C76</f>
        <v>2</v>
      </c>
      <c r="C76" t="str">
        <f>energy!D76</f>
        <v>agricultural</v>
      </c>
      <c r="D76" t="str">
        <f>energy!E76</f>
        <v>VCC 22601 (DSL T6 Ag)</v>
      </c>
      <c r="E76" t="str">
        <f>energy!F76</f>
        <v>DSL</v>
      </c>
      <c r="F76" s="1">
        <f>energy!G76 - IF($E76 = "GAS", SUMIF('check of sales'!$B$2:$B$1035, $A76&amp;$B76&amp;$C76&amp;D76, 'check of sales'!$M$2:$M$1035), 0) - IF($E76 = "DSL", SUMIF('check of sales'!$B$2:$B$1035, $A76&amp;$B76&amp;$C76&amp;D76, 'check of sales'!$N$2:$N$1035), 0) - IF($E76 = "NG", SUMIF('check of sales'!$B$2:$B$1035, $A76&amp;$B76&amp;$C76&amp;D76, 'check of sales'!$O$2:$O$1035), 0) - IF($E76 = "ELEC", SUMIF('check of sales'!$B$2:$B$1035, $A76&amp;$B76&amp;$C76&amp;D76, 'check of sales'!$P$2:$P$1035), 0)</f>
        <v>1.1842189451272134E-8</v>
      </c>
    </row>
    <row r="77" spans="1:6" x14ac:dyDescent="0.2">
      <c r="A77">
        <f>energy!B77</f>
        <v>2019</v>
      </c>
      <c r="B77">
        <f>energy!C77</f>
        <v>2</v>
      </c>
      <c r="C77" t="str">
        <f>energy!D77</f>
        <v>agricultural</v>
      </c>
      <c r="D77" t="str">
        <f>energy!E77</f>
        <v>VCC 22601 (DSL T6 Ag)</v>
      </c>
      <c r="E77" t="str">
        <f>energy!F77</f>
        <v>DSL</v>
      </c>
      <c r="F77" s="1">
        <f>energy!G77 - IF($E77 = "GAS", SUMIF('check of sales'!$B$2:$B$1035, $A77&amp;$B77&amp;$C77&amp;D77, 'check of sales'!$M$2:$M$1035), 0) - IF($E77 = "DSL", SUMIF('check of sales'!$B$2:$B$1035, $A77&amp;$B77&amp;$C77&amp;D77, 'check of sales'!$N$2:$N$1035), 0) - IF($E77 = "NG", SUMIF('check of sales'!$B$2:$B$1035, $A77&amp;$B77&amp;$C77&amp;D77, 'check of sales'!$O$2:$O$1035), 0) - IF($E77 = "ELEC", SUMIF('check of sales'!$B$2:$B$1035, $A77&amp;$B77&amp;$C77&amp;D77, 'check of sales'!$P$2:$P$1035), 0)</f>
        <v>1.1586337222979637E-8</v>
      </c>
    </row>
    <row r="78" spans="1:6" x14ac:dyDescent="0.2">
      <c r="A78">
        <f>energy!B78</f>
        <v>2020</v>
      </c>
      <c r="B78">
        <f>energy!C78</f>
        <v>2</v>
      </c>
      <c r="C78" t="str">
        <f>energy!D78</f>
        <v>agricultural</v>
      </c>
      <c r="D78" t="str">
        <f>energy!E78</f>
        <v>VCC 22601 (DSL T6 Ag)</v>
      </c>
      <c r="E78" t="str">
        <f>energy!F78</f>
        <v>DSL</v>
      </c>
      <c r="F78" s="1">
        <f>energy!G78 - IF($E78 = "GAS", SUMIF('check of sales'!$B$2:$B$1035, $A78&amp;$B78&amp;$C78&amp;D78, 'check of sales'!$M$2:$M$1035), 0) - IF($E78 = "DSL", SUMIF('check of sales'!$B$2:$B$1035, $A78&amp;$B78&amp;$C78&amp;D78, 'check of sales'!$N$2:$N$1035), 0) - IF($E78 = "NG", SUMIF('check of sales'!$B$2:$B$1035, $A78&amp;$B78&amp;$C78&amp;D78, 'check of sales'!$O$2:$O$1035), 0) - IF($E78 = "ELEC", SUMIF('check of sales'!$B$2:$B$1035, $A78&amp;$B78&amp;$C78&amp;D78, 'check of sales'!$P$2:$P$1035), 0)</f>
        <v>1.0925077731371857E-8</v>
      </c>
    </row>
    <row r="79" spans="1:6" x14ac:dyDescent="0.2">
      <c r="A79">
        <f>energy!B79</f>
        <v>2010</v>
      </c>
      <c r="B79">
        <f>energy!C79</f>
        <v>2</v>
      </c>
      <c r="C79" t="str">
        <f>energy!D79</f>
        <v>commercial</v>
      </c>
      <c r="D79" t="str">
        <f>energy!E79</f>
        <v>VCC 21400 (GAS LHD1)</v>
      </c>
      <c r="E79" t="str">
        <f>energy!F79</f>
        <v>GAS</v>
      </c>
      <c r="F79" s="1">
        <f>energy!G79 - IF($E79 = "GAS", SUMIF('check of sales'!$B$2:$B$1035, $A79&amp;$B79&amp;$C79&amp;D79, 'check of sales'!$M$2:$M$1035), 0) - IF($E79 = "DSL", SUMIF('check of sales'!$B$2:$B$1035, $A79&amp;$B79&amp;$C79&amp;D79, 'check of sales'!$N$2:$N$1035), 0) - IF($E79 = "NG", SUMIF('check of sales'!$B$2:$B$1035, $A79&amp;$B79&amp;$C79&amp;D79, 'check of sales'!$O$2:$O$1035), 0) - IF($E79 = "ELEC", SUMIF('check of sales'!$B$2:$B$1035, $A79&amp;$B79&amp;$C79&amp;D79, 'check of sales'!$P$2:$P$1035), 0)</f>
        <v>-4.6915210987208411E-6</v>
      </c>
    </row>
    <row r="80" spans="1:6" x14ac:dyDescent="0.2">
      <c r="A80">
        <f>energy!B80</f>
        <v>2011</v>
      </c>
      <c r="B80">
        <f>energy!C80</f>
        <v>2</v>
      </c>
      <c r="C80" t="str">
        <f>energy!D80</f>
        <v>commercial</v>
      </c>
      <c r="D80" t="str">
        <f>energy!E80</f>
        <v>VCC 21400 (GAS LHD1)</v>
      </c>
      <c r="E80" t="str">
        <f>energy!F80</f>
        <v>GAS</v>
      </c>
      <c r="F80" s="1">
        <f>energy!G80 - IF($E80 = "GAS", SUMIF('check of sales'!$B$2:$B$1035, $A80&amp;$B80&amp;$C80&amp;D80, 'check of sales'!$M$2:$M$1035), 0) - IF($E80 = "DSL", SUMIF('check of sales'!$B$2:$B$1035, $A80&amp;$B80&amp;$C80&amp;D80, 'check of sales'!$N$2:$N$1035), 0) - IF($E80 = "NG", SUMIF('check of sales'!$B$2:$B$1035, $A80&amp;$B80&amp;$C80&amp;D80, 'check of sales'!$O$2:$O$1035), 0) - IF($E80 = "ELEC", SUMIF('check of sales'!$B$2:$B$1035, $A80&amp;$B80&amp;$C80&amp;D80, 'check of sales'!$P$2:$P$1035), 0)</f>
        <v>1.9057351164519787E-4</v>
      </c>
    </row>
    <row r="81" spans="1:6" x14ac:dyDescent="0.2">
      <c r="A81">
        <f>energy!B81</f>
        <v>2012</v>
      </c>
      <c r="B81">
        <f>energy!C81</f>
        <v>2</v>
      </c>
      <c r="C81" t="str">
        <f>energy!D81</f>
        <v>commercial</v>
      </c>
      <c r="D81" t="str">
        <f>energy!E81</f>
        <v>VCC 21400 (GAS LHD1)</v>
      </c>
      <c r="E81" t="str">
        <f>energy!F81</f>
        <v>GAS</v>
      </c>
      <c r="F81" s="1">
        <f>energy!G81 - IF($E81 = "GAS", SUMIF('check of sales'!$B$2:$B$1035, $A81&amp;$B81&amp;$C81&amp;D81, 'check of sales'!$M$2:$M$1035), 0) - IF($E81 = "DSL", SUMIF('check of sales'!$B$2:$B$1035, $A81&amp;$B81&amp;$C81&amp;D81, 'check of sales'!$N$2:$N$1035), 0) - IF($E81 = "NG", SUMIF('check of sales'!$B$2:$B$1035, $A81&amp;$B81&amp;$C81&amp;D81, 'check of sales'!$O$2:$O$1035), 0) - IF($E81 = "ELEC", SUMIF('check of sales'!$B$2:$B$1035, $A81&amp;$B81&amp;$C81&amp;D81, 'check of sales'!$P$2:$P$1035), 0)</f>
        <v>4.6910578384995461E-4</v>
      </c>
    </row>
    <row r="82" spans="1:6" x14ac:dyDescent="0.2">
      <c r="A82">
        <f>energy!B82</f>
        <v>2013</v>
      </c>
      <c r="B82">
        <f>energy!C82</f>
        <v>2</v>
      </c>
      <c r="C82" t="str">
        <f>energy!D82</f>
        <v>commercial</v>
      </c>
      <c r="D82" t="str">
        <f>energy!E82</f>
        <v>VCC 21400 (GAS LHD1)</v>
      </c>
      <c r="E82" t="str">
        <f>energy!F82</f>
        <v>GAS</v>
      </c>
      <c r="F82" s="1">
        <f>energy!G82 - IF($E82 = "GAS", SUMIF('check of sales'!$B$2:$B$1035, $A82&amp;$B82&amp;$C82&amp;D82, 'check of sales'!$M$2:$M$1035), 0) - IF($E82 = "DSL", SUMIF('check of sales'!$B$2:$B$1035, $A82&amp;$B82&amp;$C82&amp;D82, 'check of sales'!$N$2:$N$1035), 0) - IF($E82 = "NG", SUMIF('check of sales'!$B$2:$B$1035, $A82&amp;$B82&amp;$C82&amp;D82, 'check of sales'!$O$2:$O$1035), 0) - IF($E82 = "ELEC", SUMIF('check of sales'!$B$2:$B$1035, $A82&amp;$B82&amp;$C82&amp;D82, 'check of sales'!$P$2:$P$1035), 0)</f>
        <v>4.5295408926904202E-4</v>
      </c>
    </row>
    <row r="83" spans="1:6" x14ac:dyDescent="0.2">
      <c r="A83">
        <f>energy!B83</f>
        <v>2014</v>
      </c>
      <c r="B83">
        <f>energy!C83</f>
        <v>2</v>
      </c>
      <c r="C83" t="str">
        <f>energy!D83</f>
        <v>commercial</v>
      </c>
      <c r="D83" t="str">
        <f>energy!E83</f>
        <v>VCC 21400 (GAS LHD1)</v>
      </c>
      <c r="E83" t="str">
        <f>energy!F83</f>
        <v>GAS</v>
      </c>
      <c r="F83" s="1">
        <f>energy!G83 - IF($E83 = "GAS", SUMIF('check of sales'!$B$2:$B$1035, $A83&amp;$B83&amp;$C83&amp;D83, 'check of sales'!$M$2:$M$1035), 0) - IF($E83 = "DSL", SUMIF('check of sales'!$B$2:$B$1035, $A83&amp;$B83&amp;$C83&amp;D83, 'check of sales'!$N$2:$N$1035), 0) - IF($E83 = "NG", SUMIF('check of sales'!$B$2:$B$1035, $A83&amp;$B83&amp;$C83&amp;D83, 'check of sales'!$O$2:$O$1035), 0) - IF($E83 = "ELEC", SUMIF('check of sales'!$B$2:$B$1035, $A83&amp;$B83&amp;$C83&amp;D83, 'check of sales'!$P$2:$P$1035), 0)</f>
        <v>3.7267385050654411E-4</v>
      </c>
    </row>
    <row r="84" spans="1:6" x14ac:dyDescent="0.2">
      <c r="A84">
        <f>energy!B84</f>
        <v>2015</v>
      </c>
      <c r="B84">
        <f>energy!C84</f>
        <v>2</v>
      </c>
      <c r="C84" t="str">
        <f>energy!D84</f>
        <v>commercial</v>
      </c>
      <c r="D84" t="str">
        <f>energy!E84</f>
        <v>VCC 21400 (GAS LHD1)</v>
      </c>
      <c r="E84" t="str">
        <f>energy!F84</f>
        <v>GAS</v>
      </c>
      <c r="F84" s="1">
        <f>energy!G84 - IF($E84 = "GAS", SUMIF('check of sales'!$B$2:$B$1035, $A84&amp;$B84&amp;$C84&amp;D84, 'check of sales'!$M$2:$M$1035), 0) - IF($E84 = "DSL", SUMIF('check of sales'!$B$2:$B$1035, $A84&amp;$B84&amp;$C84&amp;D84, 'check of sales'!$N$2:$N$1035), 0) - IF($E84 = "NG", SUMIF('check of sales'!$B$2:$B$1035, $A84&amp;$B84&amp;$C84&amp;D84, 'check of sales'!$O$2:$O$1035), 0) - IF($E84 = "ELEC", SUMIF('check of sales'!$B$2:$B$1035, $A84&amp;$B84&amp;$C84&amp;D84, 'check of sales'!$P$2:$P$1035), 0)</f>
        <v>1.1213356629014015E-4</v>
      </c>
    </row>
    <row r="85" spans="1:6" x14ac:dyDescent="0.2">
      <c r="A85">
        <f>energy!B85</f>
        <v>2016</v>
      </c>
      <c r="B85">
        <f>energy!C85</f>
        <v>2</v>
      </c>
      <c r="C85" t="str">
        <f>energy!D85</f>
        <v>commercial</v>
      </c>
      <c r="D85" t="str">
        <f>energy!E85</f>
        <v>VCC 21400 (GAS LHD1)</v>
      </c>
      <c r="E85" t="str">
        <f>energy!F85</f>
        <v>GAS</v>
      </c>
      <c r="F85" s="1">
        <f>energy!G85 - IF($E85 = "GAS", SUMIF('check of sales'!$B$2:$B$1035, $A85&amp;$B85&amp;$C85&amp;D85, 'check of sales'!$M$2:$M$1035), 0) - IF($E85 = "DSL", SUMIF('check of sales'!$B$2:$B$1035, $A85&amp;$B85&amp;$C85&amp;D85, 'check of sales'!$N$2:$N$1035), 0) - IF($E85 = "NG", SUMIF('check of sales'!$B$2:$B$1035, $A85&amp;$B85&amp;$C85&amp;D85, 'check of sales'!$O$2:$O$1035), 0) - IF($E85 = "ELEC", SUMIF('check of sales'!$B$2:$B$1035, $A85&amp;$B85&amp;$C85&amp;D85, 'check of sales'!$P$2:$P$1035), 0)</f>
        <v>2.9677757993340492E-4</v>
      </c>
    </row>
    <row r="86" spans="1:6" x14ac:dyDescent="0.2">
      <c r="A86">
        <f>energy!B86</f>
        <v>2017</v>
      </c>
      <c r="B86">
        <f>energy!C86</f>
        <v>2</v>
      </c>
      <c r="C86" t="str">
        <f>energy!D86</f>
        <v>commercial</v>
      </c>
      <c r="D86" t="str">
        <f>energy!E86</f>
        <v>VCC 21400 (GAS LHD1)</v>
      </c>
      <c r="E86" t="str">
        <f>energy!F86</f>
        <v>GAS</v>
      </c>
      <c r="F86" s="1">
        <f>energy!G86 - IF($E86 = "GAS", SUMIF('check of sales'!$B$2:$B$1035, $A86&amp;$B86&amp;$C86&amp;D86, 'check of sales'!$M$2:$M$1035), 0) - IF($E86 = "DSL", SUMIF('check of sales'!$B$2:$B$1035, $A86&amp;$B86&amp;$C86&amp;D86, 'check of sales'!$N$2:$N$1035), 0) - IF($E86 = "NG", SUMIF('check of sales'!$B$2:$B$1035, $A86&amp;$B86&amp;$C86&amp;D86, 'check of sales'!$O$2:$O$1035), 0) - IF($E86 = "ELEC", SUMIF('check of sales'!$B$2:$B$1035, $A86&amp;$B86&amp;$C86&amp;D86, 'check of sales'!$P$2:$P$1035), 0)</f>
        <v>3.7283031269907951E-4</v>
      </c>
    </row>
    <row r="87" spans="1:6" x14ac:dyDescent="0.2">
      <c r="A87">
        <f>energy!B87</f>
        <v>2018</v>
      </c>
      <c r="B87">
        <f>energy!C87</f>
        <v>2</v>
      </c>
      <c r="C87" t="str">
        <f>energy!D87</f>
        <v>commercial</v>
      </c>
      <c r="D87" t="str">
        <f>energy!E87</f>
        <v>VCC 21400 (GAS LHD1)</v>
      </c>
      <c r="E87" t="str">
        <f>energy!F87</f>
        <v>GAS</v>
      </c>
      <c r="F87" s="1">
        <f>energy!G87 - IF($E87 = "GAS", SUMIF('check of sales'!$B$2:$B$1035, $A87&amp;$B87&amp;$C87&amp;D87, 'check of sales'!$M$2:$M$1035), 0) - IF($E87 = "DSL", SUMIF('check of sales'!$B$2:$B$1035, $A87&amp;$B87&amp;$C87&amp;D87, 'check of sales'!$N$2:$N$1035), 0) - IF($E87 = "NG", SUMIF('check of sales'!$B$2:$B$1035, $A87&amp;$B87&amp;$C87&amp;D87, 'check of sales'!$O$2:$O$1035), 0) - IF($E87 = "ELEC", SUMIF('check of sales'!$B$2:$B$1035, $A87&amp;$B87&amp;$C87&amp;D87, 'check of sales'!$P$2:$P$1035), 0)</f>
        <v>2.3871194571256638E-4</v>
      </c>
    </row>
    <row r="88" spans="1:6" x14ac:dyDescent="0.2">
      <c r="A88">
        <f>energy!B88</f>
        <v>2019</v>
      </c>
      <c r="B88">
        <f>energy!C88</f>
        <v>2</v>
      </c>
      <c r="C88" t="str">
        <f>energy!D88</f>
        <v>commercial</v>
      </c>
      <c r="D88" t="str">
        <f>energy!E88</f>
        <v>VCC 21400 (GAS LHD1)</v>
      </c>
      <c r="E88" t="str">
        <f>energy!F88</f>
        <v>GAS</v>
      </c>
      <c r="F88" s="1">
        <f>energy!G88 - IF($E88 = "GAS", SUMIF('check of sales'!$B$2:$B$1035, $A88&amp;$B88&amp;$C88&amp;D88, 'check of sales'!$M$2:$M$1035), 0) - IF($E88 = "DSL", SUMIF('check of sales'!$B$2:$B$1035, $A88&amp;$B88&amp;$C88&amp;D88, 'check of sales'!$N$2:$N$1035), 0) - IF($E88 = "NG", SUMIF('check of sales'!$B$2:$B$1035, $A88&amp;$B88&amp;$C88&amp;D88, 'check of sales'!$O$2:$O$1035), 0) - IF($E88 = "ELEC", SUMIF('check of sales'!$B$2:$B$1035, $A88&amp;$B88&amp;$C88&amp;D88, 'check of sales'!$P$2:$P$1035), 0)</f>
        <v>2.2361567243933678E-4</v>
      </c>
    </row>
    <row r="89" spans="1:6" x14ac:dyDescent="0.2">
      <c r="A89">
        <f>energy!B89</f>
        <v>2020</v>
      </c>
      <c r="B89">
        <f>energy!C89</f>
        <v>2</v>
      </c>
      <c r="C89" t="str">
        <f>energy!D89</f>
        <v>commercial</v>
      </c>
      <c r="D89" t="str">
        <f>energy!E89</f>
        <v>VCC 21400 (GAS LHD1)</v>
      </c>
      <c r="E89" t="str">
        <f>energy!F89</f>
        <v>GAS</v>
      </c>
      <c r="F89" s="1">
        <f>energy!G89 - IF($E89 = "GAS", SUMIF('check of sales'!$B$2:$B$1035, $A89&amp;$B89&amp;$C89&amp;D89, 'check of sales'!$M$2:$M$1035), 0) - IF($E89 = "DSL", SUMIF('check of sales'!$B$2:$B$1035, $A89&amp;$B89&amp;$C89&amp;D89, 'check of sales'!$N$2:$N$1035), 0) - IF($E89 = "NG", SUMIF('check of sales'!$B$2:$B$1035, $A89&amp;$B89&amp;$C89&amp;D89, 'check of sales'!$O$2:$O$1035), 0) - IF($E89 = "ELEC", SUMIF('check of sales'!$B$2:$B$1035, $A89&amp;$B89&amp;$C89&amp;D89, 'check of sales'!$P$2:$P$1035), 0)</f>
        <v>2.1695485338568687E-4</v>
      </c>
    </row>
    <row r="90" spans="1:6" x14ac:dyDescent="0.2">
      <c r="A90">
        <f>energy!B90</f>
        <v>2010</v>
      </c>
      <c r="B90">
        <f>energy!C90</f>
        <v>2</v>
      </c>
      <c r="C90" t="str">
        <f>energy!D90</f>
        <v>commercial</v>
      </c>
      <c r="D90" t="str">
        <f>energy!E90</f>
        <v>VCC 24724 (NG T7 SWCVng)</v>
      </c>
      <c r="E90" t="str">
        <f>energy!F90</f>
        <v>ELEC</v>
      </c>
      <c r="F90" s="1">
        <f>energy!G90 - IF($E90 = "GAS", SUMIF('check of sales'!$B$2:$B$1035, $A90&amp;$B90&amp;$C90&amp;D90, 'check of sales'!$M$2:$M$1035), 0) - IF($E90 = "DSL", SUMIF('check of sales'!$B$2:$B$1035, $A90&amp;$B90&amp;$C90&amp;D90, 'check of sales'!$N$2:$N$1035), 0) - IF($E90 = "NG", SUMIF('check of sales'!$B$2:$B$1035, $A90&amp;$B90&amp;$C90&amp;D90, 'check of sales'!$O$2:$O$1035), 0) - IF($E90 = "ELEC", SUMIF('check of sales'!$B$2:$B$1035, $A90&amp;$B90&amp;$C90&amp;D90, 'check of sales'!$P$2:$P$1035), 0)</f>
        <v>-1.2669965144596063E-5</v>
      </c>
    </row>
    <row r="91" spans="1:6" x14ac:dyDescent="0.2">
      <c r="A91">
        <f>energy!B91</f>
        <v>2011</v>
      </c>
      <c r="B91">
        <f>energy!C91</f>
        <v>2</v>
      </c>
      <c r="C91" t="str">
        <f>energy!D91</f>
        <v>commercial</v>
      </c>
      <c r="D91" t="str">
        <f>energy!E91</f>
        <v>VCC 24724 (NG T7 SWCVng)</v>
      </c>
      <c r="E91" t="str">
        <f>energy!F91</f>
        <v>ELEC</v>
      </c>
      <c r="F91" s="1">
        <f>energy!G91 - IF($E91 = "GAS", SUMIF('check of sales'!$B$2:$B$1035, $A91&amp;$B91&amp;$C91&amp;D91, 'check of sales'!$M$2:$M$1035), 0) - IF($E91 = "DSL", SUMIF('check of sales'!$B$2:$B$1035, $A91&amp;$B91&amp;$C91&amp;D91, 'check of sales'!$N$2:$N$1035), 0) - IF($E91 = "NG", SUMIF('check of sales'!$B$2:$B$1035, $A91&amp;$B91&amp;$C91&amp;D91, 'check of sales'!$O$2:$O$1035), 0) - IF($E91 = "ELEC", SUMIF('check of sales'!$B$2:$B$1035, $A91&amp;$B91&amp;$C91&amp;D91, 'check of sales'!$P$2:$P$1035), 0)</f>
        <v>-1.0679065599106252E-4</v>
      </c>
    </row>
    <row r="92" spans="1:6" x14ac:dyDescent="0.2">
      <c r="A92">
        <f>energy!B92</f>
        <v>2012</v>
      </c>
      <c r="B92">
        <f>energy!C92</f>
        <v>2</v>
      </c>
      <c r="C92" t="str">
        <f>energy!D92</f>
        <v>commercial</v>
      </c>
      <c r="D92" t="str">
        <f>energy!E92</f>
        <v>VCC 24724 (NG T7 SWCVng)</v>
      </c>
      <c r="E92" t="str">
        <f>energy!F92</f>
        <v>ELEC</v>
      </c>
      <c r="F92" s="1">
        <f>energy!G92 - IF($E92 = "GAS", SUMIF('check of sales'!$B$2:$B$1035, $A92&amp;$B92&amp;$C92&amp;D92, 'check of sales'!$M$2:$M$1035), 0) - IF($E92 = "DSL", SUMIF('check of sales'!$B$2:$B$1035, $A92&amp;$B92&amp;$C92&amp;D92, 'check of sales'!$N$2:$N$1035), 0) - IF($E92 = "NG", SUMIF('check of sales'!$B$2:$B$1035, $A92&amp;$B92&amp;$C92&amp;D92, 'check of sales'!$O$2:$O$1035), 0) - IF($E92 = "ELEC", SUMIF('check of sales'!$B$2:$B$1035, $A92&amp;$B92&amp;$C92&amp;D92, 'check of sales'!$P$2:$P$1035), 0)</f>
        <v>-1.6944441013038158E-3</v>
      </c>
    </row>
    <row r="93" spans="1:6" x14ac:dyDescent="0.2">
      <c r="A93">
        <f>energy!B93</f>
        <v>2013</v>
      </c>
      <c r="B93">
        <f>energy!C93</f>
        <v>2</v>
      </c>
      <c r="C93" t="str">
        <f>energy!D93</f>
        <v>commercial</v>
      </c>
      <c r="D93" t="str">
        <f>energy!E93</f>
        <v>VCC 24724 (NG T7 SWCVng)</v>
      </c>
      <c r="E93" t="str">
        <f>energy!F93</f>
        <v>ELEC</v>
      </c>
      <c r="F93" s="1">
        <f>energy!G93 - IF($E93 = "GAS", SUMIF('check of sales'!$B$2:$B$1035, $A93&amp;$B93&amp;$C93&amp;D93, 'check of sales'!$M$2:$M$1035), 0) - IF($E93 = "DSL", SUMIF('check of sales'!$B$2:$B$1035, $A93&amp;$B93&amp;$C93&amp;D93, 'check of sales'!$N$2:$N$1035), 0) - IF($E93 = "NG", SUMIF('check of sales'!$B$2:$B$1035, $A93&amp;$B93&amp;$C93&amp;D93, 'check of sales'!$O$2:$O$1035), 0) - IF($E93 = "ELEC", SUMIF('check of sales'!$B$2:$B$1035, $A93&amp;$B93&amp;$C93&amp;D93, 'check of sales'!$P$2:$P$1035), 0)</f>
        <v>-1.4465602580457926E-3</v>
      </c>
    </row>
    <row r="94" spans="1:6" x14ac:dyDescent="0.2">
      <c r="A94">
        <f>energy!B94</f>
        <v>2014</v>
      </c>
      <c r="B94">
        <f>energy!C94</f>
        <v>2</v>
      </c>
      <c r="C94" t="str">
        <f>energy!D94</f>
        <v>commercial</v>
      </c>
      <c r="D94" t="str">
        <f>energy!E94</f>
        <v>VCC 24724 (NG T7 SWCVng)</v>
      </c>
      <c r="E94" t="str">
        <f>energy!F94</f>
        <v>ELEC</v>
      </c>
      <c r="F94" s="1">
        <f>energy!G94 - IF($E94 = "GAS", SUMIF('check of sales'!$B$2:$B$1035, $A94&amp;$B94&amp;$C94&amp;D94, 'check of sales'!$M$2:$M$1035), 0) - IF($E94 = "DSL", SUMIF('check of sales'!$B$2:$B$1035, $A94&amp;$B94&amp;$C94&amp;D94, 'check of sales'!$N$2:$N$1035), 0) - IF($E94 = "NG", SUMIF('check of sales'!$B$2:$B$1035, $A94&amp;$B94&amp;$C94&amp;D94, 'check of sales'!$O$2:$O$1035), 0) - IF($E94 = "ELEC", SUMIF('check of sales'!$B$2:$B$1035, $A94&amp;$B94&amp;$C94&amp;D94, 'check of sales'!$P$2:$P$1035), 0)</f>
        <v>-1.2794900685548782E-3</v>
      </c>
    </row>
    <row r="95" spans="1:6" x14ac:dyDescent="0.2">
      <c r="A95">
        <f>energy!B95</f>
        <v>2015</v>
      </c>
      <c r="B95">
        <f>energy!C95</f>
        <v>2</v>
      </c>
      <c r="C95" t="str">
        <f>energy!D95</f>
        <v>commercial</v>
      </c>
      <c r="D95" t="str">
        <f>energy!E95</f>
        <v>VCC 24724 (NG T7 SWCVng)</v>
      </c>
      <c r="E95" t="str">
        <f>energy!F95</f>
        <v>ELEC</v>
      </c>
      <c r="F95" s="1">
        <f>energy!G95 - IF($E95 = "GAS", SUMIF('check of sales'!$B$2:$B$1035, $A95&amp;$B95&amp;$C95&amp;D95, 'check of sales'!$M$2:$M$1035), 0) - IF($E95 = "DSL", SUMIF('check of sales'!$B$2:$B$1035, $A95&amp;$B95&amp;$C95&amp;D95, 'check of sales'!$N$2:$N$1035), 0) - IF($E95 = "NG", SUMIF('check of sales'!$B$2:$B$1035, $A95&amp;$B95&amp;$C95&amp;D95, 'check of sales'!$O$2:$O$1035), 0) - IF($E95 = "ELEC", SUMIF('check of sales'!$B$2:$B$1035, $A95&amp;$B95&amp;$C95&amp;D95, 'check of sales'!$P$2:$P$1035), 0)</f>
        <v>-1.5180348418653011E-4</v>
      </c>
    </row>
    <row r="96" spans="1:6" x14ac:dyDescent="0.2">
      <c r="A96">
        <f>energy!B96</f>
        <v>2016</v>
      </c>
      <c r="B96">
        <f>energy!C96</f>
        <v>2</v>
      </c>
      <c r="C96" t="str">
        <f>energy!D96</f>
        <v>commercial</v>
      </c>
      <c r="D96" t="str">
        <f>energy!E96</f>
        <v>VCC 24724 (NG T7 SWCVng)</v>
      </c>
      <c r="E96" t="str">
        <f>energy!F96</f>
        <v>ELEC</v>
      </c>
      <c r="F96" s="1">
        <f>energy!G96 - IF($E96 = "GAS", SUMIF('check of sales'!$B$2:$B$1035, $A96&amp;$B96&amp;$C96&amp;D96, 'check of sales'!$M$2:$M$1035), 0) - IF($E96 = "DSL", SUMIF('check of sales'!$B$2:$B$1035, $A96&amp;$B96&amp;$C96&amp;D96, 'check of sales'!$N$2:$N$1035), 0) - IF($E96 = "NG", SUMIF('check of sales'!$B$2:$B$1035, $A96&amp;$B96&amp;$C96&amp;D96, 'check of sales'!$O$2:$O$1035), 0) - IF($E96 = "ELEC", SUMIF('check of sales'!$B$2:$B$1035, $A96&amp;$B96&amp;$C96&amp;D96, 'check of sales'!$P$2:$P$1035), 0)</f>
        <v>-3.504736814647913E-4</v>
      </c>
    </row>
    <row r="97" spans="1:6" x14ac:dyDescent="0.2">
      <c r="A97">
        <f>energy!B97</f>
        <v>2017</v>
      </c>
      <c r="B97">
        <f>energy!C97</f>
        <v>2</v>
      </c>
      <c r="C97" t="str">
        <f>energy!D97</f>
        <v>commercial</v>
      </c>
      <c r="D97" t="str">
        <f>energy!E97</f>
        <v>VCC 24724 (NG T7 SWCVng)</v>
      </c>
      <c r="E97" t="str">
        <f>energy!F97</f>
        <v>ELEC</v>
      </c>
      <c r="F97" s="1">
        <f>energy!G97 - IF($E97 = "GAS", SUMIF('check of sales'!$B$2:$B$1035, $A97&amp;$B97&amp;$C97&amp;D97, 'check of sales'!$M$2:$M$1035), 0) - IF($E97 = "DSL", SUMIF('check of sales'!$B$2:$B$1035, $A97&amp;$B97&amp;$C97&amp;D97, 'check of sales'!$N$2:$N$1035), 0) - IF($E97 = "NG", SUMIF('check of sales'!$B$2:$B$1035, $A97&amp;$B97&amp;$C97&amp;D97, 'check of sales'!$O$2:$O$1035), 0) - IF($E97 = "ELEC", SUMIF('check of sales'!$B$2:$B$1035, $A97&amp;$B97&amp;$C97&amp;D97, 'check of sales'!$P$2:$P$1035), 0)</f>
        <v>-3.5256100818514824E-4</v>
      </c>
    </row>
    <row r="98" spans="1:6" x14ac:dyDescent="0.2">
      <c r="A98">
        <f>energy!B98</f>
        <v>2018</v>
      </c>
      <c r="B98">
        <f>energy!C98</f>
        <v>2</v>
      </c>
      <c r="C98" t="str">
        <f>energy!D98</f>
        <v>commercial</v>
      </c>
      <c r="D98" t="str">
        <f>energy!E98</f>
        <v>VCC 24724 (NG T7 SWCVng)</v>
      </c>
      <c r="E98" t="str">
        <f>energy!F98</f>
        <v>ELEC</v>
      </c>
      <c r="F98" s="1">
        <f>energy!G98 - IF($E98 = "GAS", SUMIF('check of sales'!$B$2:$B$1035, $A98&amp;$B98&amp;$C98&amp;D98, 'check of sales'!$M$2:$M$1035), 0) - IF($E98 = "DSL", SUMIF('check of sales'!$B$2:$B$1035, $A98&amp;$B98&amp;$C98&amp;D98, 'check of sales'!$N$2:$N$1035), 0) - IF($E98 = "NG", SUMIF('check of sales'!$B$2:$B$1035, $A98&amp;$B98&amp;$C98&amp;D98, 'check of sales'!$O$2:$O$1035), 0) - IF($E98 = "ELEC", SUMIF('check of sales'!$B$2:$B$1035, $A98&amp;$B98&amp;$C98&amp;D98, 'check of sales'!$P$2:$P$1035), 0)</f>
        <v>-4.0265428833663464E-4</v>
      </c>
    </row>
    <row r="99" spans="1:6" x14ac:dyDescent="0.2">
      <c r="A99">
        <f>energy!B99</f>
        <v>2019</v>
      </c>
      <c r="B99">
        <f>energy!C99</f>
        <v>2</v>
      </c>
      <c r="C99" t="str">
        <f>energy!D99</f>
        <v>commercial</v>
      </c>
      <c r="D99" t="str">
        <f>energy!E99</f>
        <v>VCC 24724 (NG T7 SWCVng)</v>
      </c>
      <c r="E99" t="str">
        <f>energy!F99</f>
        <v>ELEC</v>
      </c>
      <c r="F99" s="1">
        <f>energy!G99 - IF($E99 = "GAS", SUMIF('check of sales'!$B$2:$B$1035, $A99&amp;$B99&amp;$C99&amp;D99, 'check of sales'!$M$2:$M$1035), 0) - IF($E99 = "DSL", SUMIF('check of sales'!$B$2:$B$1035, $A99&amp;$B99&amp;$C99&amp;D99, 'check of sales'!$N$2:$N$1035), 0) - IF($E99 = "NG", SUMIF('check of sales'!$B$2:$B$1035, $A99&amp;$B99&amp;$C99&amp;D99, 'check of sales'!$O$2:$O$1035), 0) - IF($E99 = "ELEC", SUMIF('check of sales'!$B$2:$B$1035, $A99&amp;$B99&amp;$C99&amp;D99, 'check of sales'!$P$2:$P$1035), 0)</f>
        <v>-3.8520060479640961E-4</v>
      </c>
    </row>
    <row r="100" spans="1:6" x14ac:dyDescent="0.2">
      <c r="A100">
        <f>energy!B100</f>
        <v>2020</v>
      </c>
      <c r="B100">
        <f>energy!C100</f>
        <v>2</v>
      </c>
      <c r="C100" t="str">
        <f>energy!D100</f>
        <v>commercial</v>
      </c>
      <c r="D100" t="str">
        <f>energy!E100</f>
        <v>VCC 24724 (NG T7 SWCVng)</v>
      </c>
      <c r="E100" t="str">
        <f>energy!F100</f>
        <v>ELEC</v>
      </c>
      <c r="F100" s="1">
        <f>energy!G100 - IF($E100 = "GAS", SUMIF('check of sales'!$B$2:$B$1035, $A100&amp;$B100&amp;$C100&amp;D100, 'check of sales'!$M$2:$M$1035), 0) - IF($E100 = "DSL", SUMIF('check of sales'!$B$2:$B$1035, $A100&amp;$B100&amp;$C100&amp;D100, 'check of sales'!$N$2:$N$1035), 0) - IF($E100 = "NG", SUMIF('check of sales'!$B$2:$B$1035, $A100&amp;$B100&amp;$C100&amp;D100, 'check of sales'!$O$2:$O$1035), 0) - IF($E100 = "ELEC", SUMIF('check of sales'!$B$2:$B$1035, $A100&amp;$B100&amp;$C100&amp;D100, 'check of sales'!$P$2:$P$1035), 0)</f>
        <v>-3.6525307223200798E-4</v>
      </c>
    </row>
    <row r="101" spans="1:6" x14ac:dyDescent="0.2">
      <c r="A101">
        <f>energy!B101</f>
        <v>2010</v>
      </c>
      <c r="B101">
        <f>energy!C101</f>
        <v>2</v>
      </c>
      <c r="C101" t="str">
        <f>energy!D101</f>
        <v>commercial</v>
      </c>
      <c r="D101" t="str">
        <f>energy!E101</f>
        <v>VCC 24724 (NG T7 SWCVng)</v>
      </c>
      <c r="E101" t="str">
        <f>energy!F101</f>
        <v>NG</v>
      </c>
      <c r="F101" s="1">
        <f>energy!G101 - IF($E101 = "GAS", SUMIF('check of sales'!$B$2:$B$1035, $A101&amp;$B101&amp;$C101&amp;D101, 'check of sales'!$M$2:$M$1035), 0) - IF($E101 = "DSL", SUMIF('check of sales'!$B$2:$B$1035, $A101&amp;$B101&amp;$C101&amp;D101, 'check of sales'!$N$2:$N$1035), 0) - IF($E101 = "NG", SUMIF('check of sales'!$B$2:$B$1035, $A101&amp;$B101&amp;$C101&amp;D101, 'check of sales'!$O$2:$O$1035), 0) - IF($E101 = "ELEC", SUMIF('check of sales'!$B$2:$B$1035, $A101&amp;$B101&amp;$C101&amp;D101, 'check of sales'!$P$2:$P$1035), 0)</f>
        <v>-4.162102413829416E-7</v>
      </c>
    </row>
    <row r="102" spans="1:6" x14ac:dyDescent="0.2">
      <c r="A102">
        <f>energy!B102</f>
        <v>2011</v>
      </c>
      <c r="B102">
        <f>energy!C102</f>
        <v>2</v>
      </c>
      <c r="C102" t="str">
        <f>energy!D102</f>
        <v>commercial</v>
      </c>
      <c r="D102" t="str">
        <f>energy!E102</f>
        <v>VCC 24724 (NG T7 SWCVng)</v>
      </c>
      <c r="E102" t="str">
        <f>energy!F102</f>
        <v>NG</v>
      </c>
      <c r="F102" s="1">
        <f>energy!G102 - IF($E102 = "GAS", SUMIF('check of sales'!$B$2:$B$1035, $A102&amp;$B102&amp;$C102&amp;D102, 'check of sales'!$M$2:$M$1035), 0) - IF($E102 = "DSL", SUMIF('check of sales'!$B$2:$B$1035, $A102&amp;$B102&amp;$C102&amp;D102, 'check of sales'!$N$2:$N$1035), 0) - IF($E102 = "NG", SUMIF('check of sales'!$B$2:$B$1035, $A102&amp;$B102&amp;$C102&amp;D102, 'check of sales'!$O$2:$O$1035), 0) - IF($E102 = "ELEC", SUMIF('check of sales'!$B$2:$B$1035, $A102&amp;$B102&amp;$C102&amp;D102, 'check of sales'!$P$2:$P$1035), 0)</f>
        <v>-1.2051314115524292E-6</v>
      </c>
    </row>
    <row r="103" spans="1:6" x14ac:dyDescent="0.2">
      <c r="A103">
        <f>energy!B103</f>
        <v>2012</v>
      </c>
      <c r="B103">
        <f>energy!C103</f>
        <v>2</v>
      </c>
      <c r="C103" t="str">
        <f>energy!D103</f>
        <v>commercial</v>
      </c>
      <c r="D103" t="str">
        <f>energy!E103</f>
        <v>VCC 24724 (NG T7 SWCVng)</v>
      </c>
      <c r="E103" t="str">
        <f>energy!F103</f>
        <v>NG</v>
      </c>
      <c r="F103" s="1">
        <f>energy!G103 - IF($E103 = "GAS", SUMIF('check of sales'!$B$2:$B$1035, $A103&amp;$B103&amp;$C103&amp;D103, 'check of sales'!$M$2:$M$1035), 0) - IF($E103 = "DSL", SUMIF('check of sales'!$B$2:$B$1035, $A103&amp;$B103&amp;$C103&amp;D103, 'check of sales'!$N$2:$N$1035), 0) - IF($E103 = "NG", SUMIF('check of sales'!$B$2:$B$1035, $A103&amp;$B103&amp;$C103&amp;D103, 'check of sales'!$O$2:$O$1035), 0) - IF($E103 = "ELEC", SUMIF('check of sales'!$B$2:$B$1035, $A103&amp;$B103&amp;$C103&amp;D103, 'check of sales'!$P$2:$P$1035), 0)</f>
        <v>-2.115004463121295E-5</v>
      </c>
    </row>
    <row r="104" spans="1:6" x14ac:dyDescent="0.2">
      <c r="A104">
        <f>energy!B104</f>
        <v>2013</v>
      </c>
      <c r="B104">
        <f>energy!C104</f>
        <v>2</v>
      </c>
      <c r="C104" t="str">
        <f>energy!D104</f>
        <v>commercial</v>
      </c>
      <c r="D104" t="str">
        <f>energy!E104</f>
        <v>VCC 24724 (NG T7 SWCVng)</v>
      </c>
      <c r="E104" t="str">
        <f>energy!F104</f>
        <v>NG</v>
      </c>
      <c r="F104" s="1">
        <f>energy!G104 - IF($E104 = "GAS", SUMIF('check of sales'!$B$2:$B$1035, $A104&amp;$B104&amp;$C104&amp;D104, 'check of sales'!$M$2:$M$1035), 0) - IF($E104 = "DSL", SUMIF('check of sales'!$B$2:$B$1035, $A104&amp;$B104&amp;$C104&amp;D104, 'check of sales'!$N$2:$N$1035), 0) - IF($E104 = "NG", SUMIF('check of sales'!$B$2:$B$1035, $A104&amp;$B104&amp;$C104&amp;D104, 'check of sales'!$O$2:$O$1035), 0) - IF($E104 = "ELEC", SUMIF('check of sales'!$B$2:$B$1035, $A104&amp;$B104&amp;$C104&amp;D104, 'check of sales'!$P$2:$P$1035), 0)</f>
        <v>-1.9492348656058311E-5</v>
      </c>
    </row>
    <row r="105" spans="1:6" x14ac:dyDescent="0.2">
      <c r="A105">
        <f>energy!B105</f>
        <v>2014</v>
      </c>
      <c r="B105">
        <f>energy!C105</f>
        <v>2</v>
      </c>
      <c r="C105" t="str">
        <f>energy!D105</f>
        <v>commercial</v>
      </c>
      <c r="D105" t="str">
        <f>energy!E105</f>
        <v>VCC 24724 (NG T7 SWCVng)</v>
      </c>
      <c r="E105" t="str">
        <f>energy!F105</f>
        <v>NG</v>
      </c>
      <c r="F105" s="1">
        <f>energy!G105 - IF($E105 = "GAS", SUMIF('check of sales'!$B$2:$B$1035, $A105&amp;$B105&amp;$C105&amp;D105, 'check of sales'!$M$2:$M$1035), 0) - IF($E105 = "DSL", SUMIF('check of sales'!$B$2:$B$1035, $A105&amp;$B105&amp;$C105&amp;D105, 'check of sales'!$N$2:$N$1035), 0) - IF($E105 = "NG", SUMIF('check of sales'!$B$2:$B$1035, $A105&amp;$B105&amp;$C105&amp;D105, 'check of sales'!$O$2:$O$1035), 0) - IF($E105 = "ELEC", SUMIF('check of sales'!$B$2:$B$1035, $A105&amp;$B105&amp;$C105&amp;D105, 'check of sales'!$P$2:$P$1035), 0)</f>
        <v>-4.4814078137278557E-6</v>
      </c>
    </row>
    <row r="106" spans="1:6" x14ac:dyDescent="0.2">
      <c r="A106">
        <f>energy!B106</f>
        <v>2015</v>
      </c>
      <c r="B106">
        <f>energy!C106</f>
        <v>2</v>
      </c>
      <c r="C106" t="str">
        <f>energy!D106</f>
        <v>commercial</v>
      </c>
      <c r="D106" t="str">
        <f>energy!E106</f>
        <v>VCC 24724 (NG T7 SWCVng)</v>
      </c>
      <c r="E106" t="str">
        <f>energy!F106</f>
        <v>NG</v>
      </c>
      <c r="F106" s="1">
        <f>energy!G106 - IF($E106 = "GAS", SUMIF('check of sales'!$B$2:$B$1035, $A106&amp;$B106&amp;$C106&amp;D106, 'check of sales'!$M$2:$M$1035), 0) - IF($E106 = "DSL", SUMIF('check of sales'!$B$2:$B$1035, $A106&amp;$B106&amp;$C106&amp;D106, 'check of sales'!$N$2:$N$1035), 0) - IF($E106 = "NG", SUMIF('check of sales'!$B$2:$B$1035, $A106&amp;$B106&amp;$C106&amp;D106, 'check of sales'!$O$2:$O$1035), 0) - IF($E106 = "ELEC", SUMIF('check of sales'!$B$2:$B$1035, $A106&amp;$B106&amp;$C106&amp;D106, 'check of sales'!$P$2:$P$1035), 0)</f>
        <v>-2.3082538973540068E-5</v>
      </c>
    </row>
    <row r="107" spans="1:6" x14ac:dyDescent="0.2">
      <c r="A107">
        <f>energy!B107</f>
        <v>2016</v>
      </c>
      <c r="B107">
        <f>energy!C107</f>
        <v>2</v>
      </c>
      <c r="C107" t="str">
        <f>energy!D107</f>
        <v>commercial</v>
      </c>
      <c r="D107" t="str">
        <f>energy!E107</f>
        <v>VCC 24724 (NG T7 SWCVng)</v>
      </c>
      <c r="E107" t="str">
        <f>energy!F107</f>
        <v>NG</v>
      </c>
      <c r="F107" s="1">
        <f>energy!G107 - IF($E107 = "GAS", SUMIF('check of sales'!$B$2:$B$1035, $A107&amp;$B107&amp;$C107&amp;D107, 'check of sales'!$M$2:$M$1035), 0) - IF($E107 = "DSL", SUMIF('check of sales'!$B$2:$B$1035, $A107&amp;$B107&amp;$C107&amp;D107, 'check of sales'!$N$2:$N$1035), 0) - IF($E107 = "NG", SUMIF('check of sales'!$B$2:$B$1035, $A107&amp;$B107&amp;$C107&amp;D107, 'check of sales'!$O$2:$O$1035), 0) - IF($E107 = "ELEC", SUMIF('check of sales'!$B$2:$B$1035, $A107&amp;$B107&amp;$C107&amp;D107, 'check of sales'!$P$2:$P$1035), 0)</f>
        <v>-1.3918266631662846E-5</v>
      </c>
    </row>
    <row r="108" spans="1:6" x14ac:dyDescent="0.2">
      <c r="A108">
        <f>energy!B108</f>
        <v>2017</v>
      </c>
      <c r="B108">
        <f>energy!C108</f>
        <v>2</v>
      </c>
      <c r="C108" t="str">
        <f>energy!D108</f>
        <v>commercial</v>
      </c>
      <c r="D108" t="str">
        <f>energy!E108</f>
        <v>VCC 24724 (NG T7 SWCVng)</v>
      </c>
      <c r="E108" t="str">
        <f>energy!F108</f>
        <v>NG</v>
      </c>
      <c r="F108" s="1">
        <f>energy!G108 - IF($E108 = "GAS", SUMIF('check of sales'!$B$2:$B$1035, $A108&amp;$B108&amp;$C108&amp;D108, 'check of sales'!$M$2:$M$1035), 0) - IF($E108 = "DSL", SUMIF('check of sales'!$B$2:$B$1035, $A108&amp;$B108&amp;$C108&amp;D108, 'check of sales'!$N$2:$N$1035), 0) - IF($E108 = "NG", SUMIF('check of sales'!$B$2:$B$1035, $A108&amp;$B108&amp;$C108&amp;D108, 'check of sales'!$O$2:$O$1035), 0) - IF($E108 = "ELEC", SUMIF('check of sales'!$B$2:$B$1035, $A108&amp;$B108&amp;$C108&amp;D108, 'check of sales'!$P$2:$P$1035), 0)</f>
        <v>-1.2659234926104546E-5</v>
      </c>
    </row>
    <row r="109" spans="1:6" x14ac:dyDescent="0.2">
      <c r="A109">
        <f>energy!B109</f>
        <v>2018</v>
      </c>
      <c r="B109">
        <f>energy!C109</f>
        <v>2</v>
      </c>
      <c r="C109" t="str">
        <f>energy!D109</f>
        <v>commercial</v>
      </c>
      <c r="D109" t="str">
        <f>energy!E109</f>
        <v>VCC 24724 (NG T7 SWCVng)</v>
      </c>
      <c r="E109" t="str">
        <f>energy!F109</f>
        <v>NG</v>
      </c>
      <c r="F109" s="1">
        <f>energy!G109 - IF($E109 = "GAS", SUMIF('check of sales'!$B$2:$B$1035, $A109&amp;$B109&amp;$C109&amp;D109, 'check of sales'!$M$2:$M$1035), 0) - IF($E109 = "DSL", SUMIF('check of sales'!$B$2:$B$1035, $A109&amp;$B109&amp;$C109&amp;D109, 'check of sales'!$N$2:$N$1035), 0) - IF($E109 = "NG", SUMIF('check of sales'!$B$2:$B$1035, $A109&amp;$B109&amp;$C109&amp;D109, 'check of sales'!$O$2:$O$1035), 0) - IF($E109 = "ELEC", SUMIF('check of sales'!$B$2:$B$1035, $A109&amp;$B109&amp;$C109&amp;D109, 'check of sales'!$P$2:$P$1035), 0)</f>
        <v>-2.254941500723362E-5</v>
      </c>
    </row>
    <row r="110" spans="1:6" x14ac:dyDescent="0.2">
      <c r="A110">
        <f>energy!B110</f>
        <v>2019</v>
      </c>
      <c r="B110">
        <f>energy!C110</f>
        <v>2</v>
      </c>
      <c r="C110" t="str">
        <f>energy!D110</f>
        <v>commercial</v>
      </c>
      <c r="D110" t="str">
        <f>energy!E110</f>
        <v>VCC 24724 (NG T7 SWCVng)</v>
      </c>
      <c r="E110" t="str">
        <f>energy!F110</f>
        <v>NG</v>
      </c>
      <c r="F110" s="1">
        <f>energy!G110 - IF($E110 = "GAS", SUMIF('check of sales'!$B$2:$B$1035, $A110&amp;$B110&amp;$C110&amp;D110, 'check of sales'!$M$2:$M$1035), 0) - IF($E110 = "DSL", SUMIF('check of sales'!$B$2:$B$1035, $A110&amp;$B110&amp;$C110&amp;D110, 'check of sales'!$N$2:$N$1035), 0) - IF($E110 = "NG", SUMIF('check of sales'!$B$2:$B$1035, $A110&amp;$B110&amp;$C110&amp;D110, 'check of sales'!$O$2:$O$1035), 0) - IF($E110 = "ELEC", SUMIF('check of sales'!$B$2:$B$1035, $A110&amp;$B110&amp;$C110&amp;D110, 'check of sales'!$P$2:$P$1035), 0)</f>
        <v>-1.7513171769678593E-5</v>
      </c>
    </row>
    <row r="111" spans="1:6" x14ac:dyDescent="0.2">
      <c r="A111">
        <f>energy!B111</f>
        <v>2020</v>
      </c>
      <c r="B111">
        <f>energy!C111</f>
        <v>2</v>
      </c>
      <c r="C111" t="str">
        <f>energy!D111</f>
        <v>commercial</v>
      </c>
      <c r="D111" t="str">
        <f>energy!E111</f>
        <v>VCC 24724 (NG T7 SWCVng)</v>
      </c>
      <c r="E111" t="str">
        <f>energy!F111</f>
        <v>NG</v>
      </c>
      <c r="F111" s="1">
        <f>energy!G111 - IF($E111 = "GAS", SUMIF('check of sales'!$B$2:$B$1035, $A111&amp;$B111&amp;$C111&amp;D111, 'check of sales'!$M$2:$M$1035), 0) - IF($E111 = "DSL", SUMIF('check of sales'!$B$2:$B$1035, $A111&amp;$B111&amp;$C111&amp;D111, 'check of sales'!$N$2:$N$1035), 0) - IF($E111 = "NG", SUMIF('check of sales'!$B$2:$B$1035, $A111&amp;$B111&amp;$C111&amp;D111, 'check of sales'!$O$2:$O$1035), 0) - IF($E111 = "ELEC", SUMIF('check of sales'!$B$2:$B$1035, $A111&amp;$B111&amp;$C111&amp;D111, 'check of sales'!$P$2:$P$1035), 0)</f>
        <v>-1.6429228708148003E-5</v>
      </c>
    </row>
    <row r="112" spans="1:6" x14ac:dyDescent="0.2">
      <c r="A112">
        <f>energy!B112</f>
        <v>2010</v>
      </c>
      <c r="B112">
        <f>energy!C112</f>
        <v>2</v>
      </c>
      <c r="C112" t="str">
        <f>energy!D112</f>
        <v>industrial</v>
      </c>
      <c r="D112" t="str">
        <f>energy!E112</f>
        <v>VCC 21400 (GAS LHD1)</v>
      </c>
      <c r="E112" t="str">
        <f>energy!F112</f>
        <v>GAS</v>
      </c>
      <c r="F112" s="1">
        <f>energy!G112 - IF($E112 = "GAS", SUMIF('check of sales'!$B$2:$B$1035, $A112&amp;$B112&amp;$C112&amp;D112, 'check of sales'!$M$2:$M$1035), 0) - IF($E112 = "DSL", SUMIF('check of sales'!$B$2:$B$1035, $A112&amp;$B112&amp;$C112&amp;D112, 'check of sales'!$N$2:$N$1035), 0) - IF($E112 = "NG", SUMIF('check of sales'!$B$2:$B$1035, $A112&amp;$B112&amp;$C112&amp;D112, 'check of sales'!$O$2:$O$1035), 0) - IF($E112 = "ELEC", SUMIF('check of sales'!$B$2:$B$1035, $A112&amp;$B112&amp;$C112&amp;D112, 'check of sales'!$P$2:$P$1035), 0)</f>
        <v>-1.7848333300207742E-6</v>
      </c>
    </row>
    <row r="113" spans="1:6" x14ac:dyDescent="0.2">
      <c r="A113">
        <f>energy!B113</f>
        <v>2011</v>
      </c>
      <c r="B113">
        <f>energy!C113</f>
        <v>2</v>
      </c>
      <c r="C113" t="str">
        <f>energy!D113</f>
        <v>industrial</v>
      </c>
      <c r="D113" t="str">
        <f>energy!E113</f>
        <v>VCC 21400 (GAS LHD1)</v>
      </c>
      <c r="E113" t="str">
        <f>energy!F113</f>
        <v>GAS</v>
      </c>
      <c r="F113" s="1">
        <f>energy!G113 - IF($E113 = "GAS", SUMIF('check of sales'!$B$2:$B$1035, $A113&amp;$B113&amp;$C113&amp;D113, 'check of sales'!$M$2:$M$1035), 0) - IF($E113 = "DSL", SUMIF('check of sales'!$B$2:$B$1035, $A113&amp;$B113&amp;$C113&amp;D113, 'check of sales'!$N$2:$N$1035), 0) - IF($E113 = "NG", SUMIF('check of sales'!$B$2:$B$1035, $A113&amp;$B113&amp;$C113&amp;D113, 'check of sales'!$O$2:$O$1035), 0) - IF($E113 = "ELEC", SUMIF('check of sales'!$B$2:$B$1035, $A113&amp;$B113&amp;$C113&amp;D113, 'check of sales'!$P$2:$P$1035), 0)</f>
        <v>5.6866672821342945E-5</v>
      </c>
    </row>
    <row r="114" spans="1:6" x14ac:dyDescent="0.2">
      <c r="A114">
        <f>energy!B114</f>
        <v>2012</v>
      </c>
      <c r="B114">
        <f>energy!C114</f>
        <v>2</v>
      </c>
      <c r="C114" t="str">
        <f>energy!D114</f>
        <v>industrial</v>
      </c>
      <c r="D114" t="str">
        <f>energy!E114</f>
        <v>VCC 21400 (GAS LHD1)</v>
      </c>
      <c r="E114" t="str">
        <f>energy!F114</f>
        <v>GAS</v>
      </c>
      <c r="F114" s="1">
        <f>energy!G114 - IF($E114 = "GAS", SUMIF('check of sales'!$B$2:$B$1035, $A114&amp;$B114&amp;$C114&amp;D114, 'check of sales'!$M$2:$M$1035), 0) - IF($E114 = "DSL", SUMIF('check of sales'!$B$2:$B$1035, $A114&amp;$B114&amp;$C114&amp;D114, 'check of sales'!$N$2:$N$1035), 0) - IF($E114 = "NG", SUMIF('check of sales'!$B$2:$B$1035, $A114&amp;$B114&amp;$C114&amp;D114, 'check of sales'!$O$2:$O$1035), 0) - IF($E114 = "ELEC", SUMIF('check of sales'!$B$2:$B$1035, $A114&amp;$B114&amp;$C114&amp;D114, 'check of sales'!$P$2:$P$1035), 0)</f>
        <v>1.5217578038573265E-4</v>
      </c>
    </row>
    <row r="115" spans="1:6" x14ac:dyDescent="0.2">
      <c r="A115">
        <f>energy!B115</f>
        <v>2013</v>
      </c>
      <c r="B115">
        <f>energy!C115</f>
        <v>2</v>
      </c>
      <c r="C115" t="str">
        <f>energy!D115</f>
        <v>industrial</v>
      </c>
      <c r="D115" t="str">
        <f>energy!E115</f>
        <v>VCC 21400 (GAS LHD1)</v>
      </c>
      <c r="E115" t="str">
        <f>energy!F115</f>
        <v>GAS</v>
      </c>
      <c r="F115" s="1">
        <f>energy!G115 - IF($E115 = "GAS", SUMIF('check of sales'!$B$2:$B$1035, $A115&amp;$B115&amp;$C115&amp;D115, 'check of sales'!$M$2:$M$1035), 0) - IF($E115 = "DSL", SUMIF('check of sales'!$B$2:$B$1035, $A115&amp;$B115&amp;$C115&amp;D115, 'check of sales'!$N$2:$N$1035), 0) - IF($E115 = "NG", SUMIF('check of sales'!$B$2:$B$1035, $A115&amp;$B115&amp;$C115&amp;D115, 'check of sales'!$O$2:$O$1035), 0) - IF($E115 = "ELEC", SUMIF('check of sales'!$B$2:$B$1035, $A115&amp;$B115&amp;$C115&amp;D115, 'check of sales'!$P$2:$P$1035), 0)</f>
        <v>1.6286654863506556E-4</v>
      </c>
    </row>
    <row r="116" spans="1:6" x14ac:dyDescent="0.2">
      <c r="A116">
        <f>energy!B116</f>
        <v>2014</v>
      </c>
      <c r="B116">
        <f>energy!C116</f>
        <v>2</v>
      </c>
      <c r="C116" t="str">
        <f>energy!D116</f>
        <v>industrial</v>
      </c>
      <c r="D116" t="str">
        <f>energy!E116</f>
        <v>VCC 21400 (GAS LHD1)</v>
      </c>
      <c r="E116" t="str">
        <f>energy!F116</f>
        <v>GAS</v>
      </c>
      <c r="F116" s="1">
        <f>energy!G116 - IF($E116 = "GAS", SUMIF('check of sales'!$B$2:$B$1035, $A116&amp;$B116&amp;$C116&amp;D116, 'check of sales'!$M$2:$M$1035), 0) - IF($E116 = "DSL", SUMIF('check of sales'!$B$2:$B$1035, $A116&amp;$B116&amp;$C116&amp;D116, 'check of sales'!$N$2:$N$1035), 0) - IF($E116 = "NG", SUMIF('check of sales'!$B$2:$B$1035, $A116&amp;$B116&amp;$C116&amp;D116, 'check of sales'!$O$2:$O$1035), 0) - IF($E116 = "ELEC", SUMIF('check of sales'!$B$2:$B$1035, $A116&amp;$B116&amp;$C116&amp;D116, 'check of sales'!$P$2:$P$1035), 0)</f>
        <v>1.4408805873245001E-4</v>
      </c>
    </row>
    <row r="117" spans="1:6" x14ac:dyDescent="0.2">
      <c r="A117">
        <f>energy!B117</f>
        <v>2015</v>
      </c>
      <c r="B117">
        <f>energy!C117</f>
        <v>2</v>
      </c>
      <c r="C117" t="str">
        <f>energy!D117</f>
        <v>industrial</v>
      </c>
      <c r="D117" t="str">
        <f>energy!E117</f>
        <v>VCC 21400 (GAS LHD1)</v>
      </c>
      <c r="E117" t="str">
        <f>energy!F117</f>
        <v>GAS</v>
      </c>
      <c r="F117" s="1">
        <f>energy!G117 - IF($E117 = "GAS", SUMIF('check of sales'!$B$2:$B$1035, $A117&amp;$B117&amp;$C117&amp;D117, 'check of sales'!$M$2:$M$1035), 0) - IF($E117 = "DSL", SUMIF('check of sales'!$B$2:$B$1035, $A117&amp;$B117&amp;$C117&amp;D117, 'check of sales'!$N$2:$N$1035), 0) - IF($E117 = "NG", SUMIF('check of sales'!$B$2:$B$1035, $A117&amp;$B117&amp;$C117&amp;D117, 'check of sales'!$O$2:$O$1035), 0) - IF($E117 = "ELEC", SUMIF('check of sales'!$B$2:$B$1035, $A117&amp;$B117&amp;$C117&amp;D117, 'check of sales'!$P$2:$P$1035), 0)</f>
        <v>4.6558445319533348E-5</v>
      </c>
    </row>
    <row r="118" spans="1:6" x14ac:dyDescent="0.2">
      <c r="A118">
        <f>energy!B118</f>
        <v>2016</v>
      </c>
      <c r="B118">
        <f>energy!C118</f>
        <v>2</v>
      </c>
      <c r="C118" t="str">
        <f>energy!D118</f>
        <v>industrial</v>
      </c>
      <c r="D118" t="str">
        <f>energy!E118</f>
        <v>VCC 21400 (GAS LHD1)</v>
      </c>
      <c r="E118" t="str">
        <f>energy!F118</f>
        <v>GAS</v>
      </c>
      <c r="F118" s="1">
        <f>energy!G118 - IF($E118 = "GAS", SUMIF('check of sales'!$B$2:$B$1035, $A118&amp;$B118&amp;$C118&amp;D118, 'check of sales'!$M$2:$M$1035), 0) - IF($E118 = "DSL", SUMIF('check of sales'!$B$2:$B$1035, $A118&amp;$B118&amp;$C118&amp;D118, 'check of sales'!$N$2:$N$1035), 0) - IF($E118 = "NG", SUMIF('check of sales'!$B$2:$B$1035, $A118&amp;$B118&amp;$C118&amp;D118, 'check of sales'!$O$2:$O$1035), 0) - IF($E118 = "ELEC", SUMIF('check of sales'!$B$2:$B$1035, $A118&amp;$B118&amp;$C118&amp;D118, 'check of sales'!$P$2:$P$1035), 0)</f>
        <v>1.0692188516259193E-4</v>
      </c>
    </row>
    <row r="119" spans="1:6" x14ac:dyDescent="0.2">
      <c r="A119">
        <f>energy!B119</f>
        <v>2017</v>
      </c>
      <c r="B119">
        <f>energy!C119</f>
        <v>2</v>
      </c>
      <c r="C119" t="str">
        <f>energy!D119</f>
        <v>industrial</v>
      </c>
      <c r="D119" t="str">
        <f>energy!E119</f>
        <v>VCC 21400 (GAS LHD1)</v>
      </c>
      <c r="E119" t="str">
        <f>energy!F119</f>
        <v>GAS</v>
      </c>
      <c r="F119" s="1">
        <f>energy!G119 - IF($E119 = "GAS", SUMIF('check of sales'!$B$2:$B$1035, $A119&amp;$B119&amp;$C119&amp;D119, 'check of sales'!$M$2:$M$1035), 0) - IF($E119 = "DSL", SUMIF('check of sales'!$B$2:$B$1035, $A119&amp;$B119&amp;$C119&amp;D119, 'check of sales'!$N$2:$N$1035), 0) - IF($E119 = "NG", SUMIF('check of sales'!$B$2:$B$1035, $A119&amp;$B119&amp;$C119&amp;D119, 'check of sales'!$O$2:$O$1035), 0) - IF($E119 = "ELEC", SUMIF('check of sales'!$B$2:$B$1035, $A119&amp;$B119&amp;$C119&amp;D119, 'check of sales'!$P$2:$P$1035), 0)</f>
        <v>1.3819709420204163E-4</v>
      </c>
    </row>
    <row r="120" spans="1:6" x14ac:dyDescent="0.2">
      <c r="A120">
        <f>energy!B120</f>
        <v>2018</v>
      </c>
      <c r="B120">
        <f>energy!C120</f>
        <v>2</v>
      </c>
      <c r="C120" t="str">
        <f>energy!D120</f>
        <v>industrial</v>
      </c>
      <c r="D120" t="str">
        <f>energy!E120</f>
        <v>VCC 21400 (GAS LHD1)</v>
      </c>
      <c r="E120" t="str">
        <f>energy!F120</f>
        <v>GAS</v>
      </c>
      <c r="F120" s="1">
        <f>energy!G120 - IF($E120 = "GAS", SUMIF('check of sales'!$B$2:$B$1035, $A120&amp;$B120&amp;$C120&amp;D120, 'check of sales'!$M$2:$M$1035), 0) - IF($E120 = "DSL", SUMIF('check of sales'!$B$2:$B$1035, $A120&amp;$B120&amp;$C120&amp;D120, 'check of sales'!$N$2:$N$1035), 0) - IF($E120 = "NG", SUMIF('check of sales'!$B$2:$B$1035, $A120&amp;$B120&amp;$C120&amp;D120, 'check of sales'!$O$2:$O$1035), 0) - IF($E120 = "ELEC", SUMIF('check of sales'!$B$2:$B$1035, $A120&amp;$B120&amp;$C120&amp;D120, 'check of sales'!$P$2:$P$1035), 0)</f>
        <v>9.1286608949303627E-5</v>
      </c>
    </row>
    <row r="121" spans="1:6" x14ac:dyDescent="0.2">
      <c r="A121">
        <f>energy!B121</f>
        <v>2019</v>
      </c>
      <c r="B121">
        <f>energy!C121</f>
        <v>2</v>
      </c>
      <c r="C121" t="str">
        <f>energy!D121</f>
        <v>industrial</v>
      </c>
      <c r="D121" t="str">
        <f>energy!E121</f>
        <v>VCC 21400 (GAS LHD1)</v>
      </c>
      <c r="E121" t="str">
        <f>energy!F121</f>
        <v>GAS</v>
      </c>
      <c r="F121" s="1">
        <f>energy!G121 - IF($E121 = "GAS", SUMIF('check of sales'!$B$2:$B$1035, $A121&amp;$B121&amp;$C121&amp;D121, 'check of sales'!$M$2:$M$1035), 0) - IF($E121 = "DSL", SUMIF('check of sales'!$B$2:$B$1035, $A121&amp;$B121&amp;$C121&amp;D121, 'check of sales'!$N$2:$N$1035), 0) - IF($E121 = "NG", SUMIF('check of sales'!$B$2:$B$1035, $A121&amp;$B121&amp;$C121&amp;D121, 'check of sales'!$O$2:$O$1035), 0) - IF($E121 = "ELEC", SUMIF('check of sales'!$B$2:$B$1035, $A121&amp;$B121&amp;$C121&amp;D121, 'check of sales'!$P$2:$P$1035), 0)</f>
        <v>8.8681699708104134E-5</v>
      </c>
    </row>
    <row r="122" spans="1:6" x14ac:dyDescent="0.2">
      <c r="A122">
        <f>energy!B122</f>
        <v>2020</v>
      </c>
      <c r="B122">
        <f>energy!C122</f>
        <v>2</v>
      </c>
      <c r="C122" t="str">
        <f>energy!D122</f>
        <v>industrial</v>
      </c>
      <c r="D122" t="str">
        <f>energy!E122</f>
        <v>VCC 21400 (GAS LHD1)</v>
      </c>
      <c r="E122" t="str">
        <f>energy!F122</f>
        <v>GAS</v>
      </c>
      <c r="F122" s="1">
        <f>energy!G122 - IF($E122 = "GAS", SUMIF('check of sales'!$B$2:$B$1035, $A122&amp;$B122&amp;$C122&amp;D122, 'check of sales'!$M$2:$M$1035), 0) - IF($E122 = "DSL", SUMIF('check of sales'!$B$2:$B$1035, $A122&amp;$B122&amp;$C122&amp;D122, 'check of sales'!$N$2:$N$1035), 0) - IF($E122 = "NG", SUMIF('check of sales'!$B$2:$B$1035, $A122&amp;$B122&amp;$C122&amp;D122, 'check of sales'!$O$2:$O$1035), 0) - IF($E122 = "ELEC", SUMIF('check of sales'!$B$2:$B$1035, $A122&amp;$B122&amp;$C122&amp;D122, 'check of sales'!$P$2:$P$1035), 0)</f>
        <v>8.4329163655638695E-5</v>
      </c>
    </row>
    <row r="123" spans="1:6" x14ac:dyDescent="0.2">
      <c r="A123">
        <f>energy!B123</f>
        <v>2010</v>
      </c>
      <c r="B123">
        <f>energy!C123</f>
        <v>2</v>
      </c>
      <c r="C123" t="str">
        <f>energy!D123</f>
        <v>industrial</v>
      </c>
      <c r="D123" t="str">
        <f>energy!E123</f>
        <v>VCC 22400 (DSL LHD1)</v>
      </c>
      <c r="E123" t="str">
        <f>energy!F123</f>
        <v>DSL</v>
      </c>
      <c r="F123" s="1">
        <f>energy!G123 - IF($E123 = "GAS", SUMIF('check of sales'!$B$2:$B$1035, $A123&amp;$B123&amp;$C123&amp;D123, 'check of sales'!$M$2:$M$1035), 0) - IF($E123 = "DSL", SUMIF('check of sales'!$B$2:$B$1035, $A123&amp;$B123&amp;$C123&amp;D123, 'check of sales'!$N$2:$N$1035), 0) - IF($E123 = "NG", SUMIF('check of sales'!$B$2:$B$1035, $A123&amp;$B123&amp;$C123&amp;D123, 'check of sales'!$O$2:$O$1035), 0) - IF($E123 = "ELEC", SUMIF('check of sales'!$B$2:$B$1035, $A123&amp;$B123&amp;$C123&amp;D123, 'check of sales'!$P$2:$P$1035), 0)</f>
        <v>-8.4169187175575644E-7</v>
      </c>
    </row>
    <row r="124" spans="1:6" x14ac:dyDescent="0.2">
      <c r="A124">
        <f>energy!B124</f>
        <v>2011</v>
      </c>
      <c r="B124">
        <f>energy!C124</f>
        <v>2</v>
      </c>
      <c r="C124" t="str">
        <f>energy!D124</f>
        <v>industrial</v>
      </c>
      <c r="D124" t="str">
        <f>energy!E124</f>
        <v>VCC 22400 (DSL LHD1)</v>
      </c>
      <c r="E124" t="str">
        <f>energy!F124</f>
        <v>DSL</v>
      </c>
      <c r="F124" s="1">
        <f>energy!G124 - IF($E124 = "GAS", SUMIF('check of sales'!$B$2:$B$1035, $A124&amp;$B124&amp;$C124&amp;D124, 'check of sales'!$M$2:$M$1035), 0) - IF($E124 = "DSL", SUMIF('check of sales'!$B$2:$B$1035, $A124&amp;$B124&amp;$C124&amp;D124, 'check of sales'!$N$2:$N$1035), 0) - IF($E124 = "NG", SUMIF('check of sales'!$B$2:$B$1035, $A124&amp;$B124&amp;$C124&amp;D124, 'check of sales'!$O$2:$O$1035), 0) - IF($E124 = "ELEC", SUMIF('check of sales'!$B$2:$B$1035, $A124&amp;$B124&amp;$C124&amp;D124, 'check of sales'!$P$2:$P$1035), 0)</f>
        <v>2.2688764147460461E-5</v>
      </c>
    </row>
    <row r="125" spans="1:6" x14ac:dyDescent="0.2">
      <c r="A125">
        <f>energy!B125</f>
        <v>2012</v>
      </c>
      <c r="B125">
        <f>energy!C125</f>
        <v>2</v>
      </c>
      <c r="C125" t="str">
        <f>energy!D125</f>
        <v>industrial</v>
      </c>
      <c r="D125" t="str">
        <f>energy!E125</f>
        <v>VCC 22400 (DSL LHD1)</v>
      </c>
      <c r="E125" t="str">
        <f>energy!F125</f>
        <v>DSL</v>
      </c>
      <c r="F125" s="1">
        <f>energy!G125 - IF($E125 = "GAS", SUMIF('check of sales'!$B$2:$B$1035, $A125&amp;$B125&amp;$C125&amp;D125, 'check of sales'!$M$2:$M$1035), 0) - IF($E125 = "DSL", SUMIF('check of sales'!$B$2:$B$1035, $A125&amp;$B125&amp;$C125&amp;D125, 'check of sales'!$N$2:$N$1035), 0) - IF($E125 = "NG", SUMIF('check of sales'!$B$2:$B$1035, $A125&amp;$B125&amp;$C125&amp;D125, 'check of sales'!$O$2:$O$1035), 0) - IF($E125 = "ELEC", SUMIF('check of sales'!$B$2:$B$1035, $A125&amp;$B125&amp;$C125&amp;D125, 'check of sales'!$P$2:$P$1035), 0)</f>
        <v>5.6629185564815998E-5</v>
      </c>
    </row>
    <row r="126" spans="1:6" x14ac:dyDescent="0.2">
      <c r="A126">
        <f>energy!B126</f>
        <v>2013</v>
      </c>
      <c r="B126">
        <f>energy!C126</f>
        <v>2</v>
      </c>
      <c r="C126" t="str">
        <f>energy!D126</f>
        <v>industrial</v>
      </c>
      <c r="D126" t="str">
        <f>energy!E126</f>
        <v>VCC 22400 (DSL LHD1)</v>
      </c>
      <c r="E126" t="str">
        <f>energy!F126</f>
        <v>DSL</v>
      </c>
      <c r="F126" s="1">
        <f>energy!G126 - IF($E126 = "GAS", SUMIF('check of sales'!$B$2:$B$1035, $A126&amp;$B126&amp;$C126&amp;D126, 'check of sales'!$M$2:$M$1035), 0) - IF($E126 = "DSL", SUMIF('check of sales'!$B$2:$B$1035, $A126&amp;$B126&amp;$C126&amp;D126, 'check of sales'!$N$2:$N$1035), 0) - IF($E126 = "NG", SUMIF('check of sales'!$B$2:$B$1035, $A126&amp;$B126&amp;$C126&amp;D126, 'check of sales'!$O$2:$O$1035), 0) - IF($E126 = "ELEC", SUMIF('check of sales'!$B$2:$B$1035, $A126&amp;$B126&amp;$C126&amp;D126, 'check of sales'!$P$2:$P$1035), 0)</f>
        <v>7.3487404733896255E-5</v>
      </c>
    </row>
    <row r="127" spans="1:6" x14ac:dyDescent="0.2">
      <c r="A127">
        <f>energy!B127</f>
        <v>2014</v>
      </c>
      <c r="B127">
        <f>energy!C127</f>
        <v>2</v>
      </c>
      <c r="C127" t="str">
        <f>energy!D127</f>
        <v>industrial</v>
      </c>
      <c r="D127" t="str">
        <f>energy!E127</f>
        <v>VCC 22400 (DSL LHD1)</v>
      </c>
      <c r="E127" t="str">
        <f>energy!F127</f>
        <v>DSL</v>
      </c>
      <c r="F127" s="1">
        <f>energy!G127 - IF($E127 = "GAS", SUMIF('check of sales'!$B$2:$B$1035, $A127&amp;$B127&amp;$C127&amp;D127, 'check of sales'!$M$2:$M$1035), 0) - IF($E127 = "DSL", SUMIF('check of sales'!$B$2:$B$1035, $A127&amp;$B127&amp;$C127&amp;D127, 'check of sales'!$N$2:$N$1035), 0) - IF($E127 = "NG", SUMIF('check of sales'!$B$2:$B$1035, $A127&amp;$B127&amp;$C127&amp;D127, 'check of sales'!$O$2:$O$1035), 0) - IF($E127 = "ELEC", SUMIF('check of sales'!$B$2:$B$1035, $A127&amp;$B127&amp;$C127&amp;D127, 'check of sales'!$P$2:$P$1035), 0)</f>
        <v>6.0789985582232475E-5</v>
      </c>
    </row>
    <row r="128" spans="1:6" x14ac:dyDescent="0.2">
      <c r="A128">
        <f>energy!B128</f>
        <v>2015</v>
      </c>
      <c r="B128">
        <f>energy!C128</f>
        <v>2</v>
      </c>
      <c r="C128" t="str">
        <f>energy!D128</f>
        <v>industrial</v>
      </c>
      <c r="D128" t="str">
        <f>energy!E128</f>
        <v>VCC 22400 (DSL LHD1)</v>
      </c>
      <c r="E128" t="str">
        <f>energy!F128</f>
        <v>DSL</v>
      </c>
      <c r="F128" s="1">
        <f>energy!G128 - IF($E128 = "GAS", SUMIF('check of sales'!$B$2:$B$1035, $A128&amp;$B128&amp;$C128&amp;D128, 'check of sales'!$M$2:$M$1035), 0) - IF($E128 = "DSL", SUMIF('check of sales'!$B$2:$B$1035, $A128&amp;$B128&amp;$C128&amp;D128, 'check of sales'!$N$2:$N$1035), 0) - IF($E128 = "NG", SUMIF('check of sales'!$B$2:$B$1035, $A128&amp;$B128&amp;$C128&amp;D128, 'check of sales'!$O$2:$O$1035), 0) - IF($E128 = "ELEC", SUMIF('check of sales'!$B$2:$B$1035, $A128&amp;$B128&amp;$C128&amp;D128, 'check of sales'!$P$2:$P$1035), 0)</f>
        <v>8.7503809481859207E-5</v>
      </c>
    </row>
    <row r="129" spans="1:6" x14ac:dyDescent="0.2">
      <c r="A129">
        <f>energy!B129</f>
        <v>2016</v>
      </c>
      <c r="B129">
        <f>energy!C129</f>
        <v>2</v>
      </c>
      <c r="C129" t="str">
        <f>energy!D129</f>
        <v>industrial</v>
      </c>
      <c r="D129" t="str">
        <f>energy!E129</f>
        <v>VCC 22400 (DSL LHD1)</v>
      </c>
      <c r="E129" t="str">
        <f>energy!F129</f>
        <v>DSL</v>
      </c>
      <c r="F129" s="1">
        <f>energy!G129 - IF($E129 = "GAS", SUMIF('check of sales'!$B$2:$B$1035, $A129&amp;$B129&amp;$C129&amp;D129, 'check of sales'!$M$2:$M$1035), 0) - IF($E129 = "DSL", SUMIF('check of sales'!$B$2:$B$1035, $A129&amp;$B129&amp;$C129&amp;D129, 'check of sales'!$N$2:$N$1035), 0) - IF($E129 = "NG", SUMIF('check of sales'!$B$2:$B$1035, $A129&amp;$B129&amp;$C129&amp;D129, 'check of sales'!$O$2:$O$1035), 0) - IF($E129 = "ELEC", SUMIF('check of sales'!$B$2:$B$1035, $A129&amp;$B129&amp;$C129&amp;D129, 'check of sales'!$P$2:$P$1035), 0)</f>
        <v>1.4258595183491707E-4</v>
      </c>
    </row>
    <row r="130" spans="1:6" x14ac:dyDescent="0.2">
      <c r="A130">
        <f>energy!B130</f>
        <v>2017</v>
      </c>
      <c r="B130">
        <f>energy!C130</f>
        <v>2</v>
      </c>
      <c r="C130" t="str">
        <f>energy!D130</f>
        <v>industrial</v>
      </c>
      <c r="D130" t="str">
        <f>energy!E130</f>
        <v>VCC 22400 (DSL LHD1)</v>
      </c>
      <c r="E130" t="str">
        <f>energy!F130</f>
        <v>DSL</v>
      </c>
      <c r="F130" s="1">
        <f>energy!G130 - IF($E130 = "GAS", SUMIF('check of sales'!$B$2:$B$1035, $A130&amp;$B130&amp;$C130&amp;D130, 'check of sales'!$M$2:$M$1035), 0) - IF($E130 = "DSL", SUMIF('check of sales'!$B$2:$B$1035, $A130&amp;$B130&amp;$C130&amp;D130, 'check of sales'!$N$2:$N$1035), 0) - IF($E130 = "NG", SUMIF('check of sales'!$B$2:$B$1035, $A130&amp;$B130&amp;$C130&amp;D130, 'check of sales'!$O$2:$O$1035), 0) - IF($E130 = "ELEC", SUMIF('check of sales'!$B$2:$B$1035, $A130&amp;$B130&amp;$C130&amp;D130, 'check of sales'!$P$2:$P$1035), 0)</f>
        <v>1.6563618555665016E-4</v>
      </c>
    </row>
    <row r="131" spans="1:6" x14ac:dyDescent="0.2">
      <c r="A131">
        <f>energy!B131</f>
        <v>2018</v>
      </c>
      <c r="B131">
        <f>energy!C131</f>
        <v>2</v>
      </c>
      <c r="C131" t="str">
        <f>energy!D131</f>
        <v>industrial</v>
      </c>
      <c r="D131" t="str">
        <f>energy!E131</f>
        <v>VCC 22400 (DSL LHD1)</v>
      </c>
      <c r="E131" t="str">
        <f>energy!F131</f>
        <v>DSL</v>
      </c>
      <c r="F131" s="1">
        <f>energy!G131 - IF($E131 = "GAS", SUMIF('check of sales'!$B$2:$B$1035, $A131&amp;$B131&amp;$C131&amp;D131, 'check of sales'!$M$2:$M$1035), 0) - IF($E131 = "DSL", SUMIF('check of sales'!$B$2:$B$1035, $A131&amp;$B131&amp;$C131&amp;D131, 'check of sales'!$N$2:$N$1035), 0) - IF($E131 = "NG", SUMIF('check of sales'!$B$2:$B$1035, $A131&amp;$B131&amp;$C131&amp;D131, 'check of sales'!$O$2:$O$1035), 0) - IF($E131 = "ELEC", SUMIF('check of sales'!$B$2:$B$1035, $A131&amp;$B131&amp;$C131&amp;D131, 'check of sales'!$P$2:$P$1035), 0)</f>
        <v>1.9235396757721901E-4</v>
      </c>
    </row>
    <row r="132" spans="1:6" x14ac:dyDescent="0.2">
      <c r="A132">
        <f>energy!B132</f>
        <v>2019</v>
      </c>
      <c r="B132">
        <f>energy!C132</f>
        <v>2</v>
      </c>
      <c r="C132" t="str">
        <f>energy!D132</f>
        <v>industrial</v>
      </c>
      <c r="D132" t="str">
        <f>energy!E132</f>
        <v>VCC 22400 (DSL LHD1)</v>
      </c>
      <c r="E132" t="str">
        <f>energy!F132</f>
        <v>DSL</v>
      </c>
      <c r="F132" s="1">
        <f>energy!G132 - IF($E132 = "GAS", SUMIF('check of sales'!$B$2:$B$1035, $A132&amp;$B132&amp;$C132&amp;D132, 'check of sales'!$M$2:$M$1035), 0) - IF($E132 = "DSL", SUMIF('check of sales'!$B$2:$B$1035, $A132&amp;$B132&amp;$C132&amp;D132, 'check of sales'!$N$2:$N$1035), 0) - IF($E132 = "NG", SUMIF('check of sales'!$B$2:$B$1035, $A132&amp;$B132&amp;$C132&amp;D132, 'check of sales'!$O$2:$O$1035), 0) - IF($E132 = "ELEC", SUMIF('check of sales'!$B$2:$B$1035, $A132&amp;$B132&amp;$C132&amp;D132, 'check of sales'!$P$2:$P$1035), 0)</f>
        <v>1.3677263632416725E-4</v>
      </c>
    </row>
    <row r="133" spans="1:6" x14ac:dyDescent="0.2">
      <c r="A133">
        <f>energy!B133</f>
        <v>2020</v>
      </c>
      <c r="B133">
        <f>energy!C133</f>
        <v>2</v>
      </c>
      <c r="C133" t="str">
        <f>energy!D133</f>
        <v>industrial</v>
      </c>
      <c r="D133" t="str">
        <f>energy!E133</f>
        <v>VCC 22400 (DSL LHD1)</v>
      </c>
      <c r="E133" t="str">
        <f>energy!F133</f>
        <v>DSL</v>
      </c>
      <c r="F133" s="1">
        <f>energy!G133 - IF($E133 = "GAS", SUMIF('check of sales'!$B$2:$B$1035, $A133&amp;$B133&amp;$C133&amp;D133, 'check of sales'!$M$2:$M$1035), 0) - IF($E133 = "DSL", SUMIF('check of sales'!$B$2:$B$1035, $A133&amp;$B133&amp;$C133&amp;D133, 'check of sales'!$N$2:$N$1035), 0) - IF($E133 = "NG", SUMIF('check of sales'!$B$2:$B$1035, $A133&amp;$B133&amp;$C133&amp;D133, 'check of sales'!$O$2:$O$1035), 0) - IF($E133 = "ELEC", SUMIF('check of sales'!$B$2:$B$1035, $A133&amp;$B133&amp;$C133&amp;D133, 'check of sales'!$P$2:$P$1035), 0)</f>
        <v>9.7373966127634048E-5</v>
      </c>
    </row>
  </sheetData>
  <conditionalFormatting sqref="F2:F133">
    <cfRule type="cellIs" dxfId="4" priority="1" operator="between">
      <formula>-0.01</formula>
      <formula>0.01</formula>
    </cfRule>
  </conditionalFormatting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21"/>
  <sheetViews>
    <sheetView workbookViewId="0">
      <selection sqref="A1:G1321"/>
    </sheetView>
  </sheetViews>
  <sheetFormatPr defaultRowHeight="12.75" x14ac:dyDescent="0.2"/>
  <sheetData>
    <row r="1" spans="1:7" x14ac:dyDescent="0.2">
      <c r="A1" t="s">
        <v>129</v>
      </c>
      <c r="B1" t="s">
        <v>1</v>
      </c>
      <c r="C1" t="s">
        <v>4</v>
      </c>
      <c r="D1" t="s">
        <v>5</v>
      </c>
      <c r="E1" t="s">
        <v>110</v>
      </c>
      <c r="F1" t="s">
        <v>117</v>
      </c>
      <c r="G1" t="s">
        <v>136</v>
      </c>
    </row>
    <row r="2" spans="1:7" x14ac:dyDescent="0.2">
      <c r="A2">
        <v>2010</v>
      </c>
      <c r="B2">
        <v>1</v>
      </c>
      <c r="C2" t="s">
        <v>45</v>
      </c>
      <c r="D2" t="s">
        <v>46</v>
      </c>
      <c r="E2" t="s">
        <v>113</v>
      </c>
      <c r="F2" t="s">
        <v>119</v>
      </c>
      <c r="G2">
        <v>162.836765168037</v>
      </c>
    </row>
    <row r="3" spans="1:7" x14ac:dyDescent="0.2">
      <c r="A3">
        <v>2011</v>
      </c>
      <c r="B3">
        <v>1</v>
      </c>
      <c r="C3" t="s">
        <v>45</v>
      </c>
      <c r="D3" t="s">
        <v>46</v>
      </c>
      <c r="E3" t="s">
        <v>113</v>
      </c>
      <c r="F3" t="s">
        <v>119</v>
      </c>
      <c r="G3">
        <v>157.03003936054901</v>
      </c>
    </row>
    <row r="4" spans="1:7" x14ac:dyDescent="0.2">
      <c r="A4">
        <v>2012</v>
      </c>
      <c r="B4">
        <v>1</v>
      </c>
      <c r="C4" t="s">
        <v>45</v>
      </c>
      <c r="D4" t="s">
        <v>46</v>
      </c>
      <c r="E4" t="s">
        <v>113</v>
      </c>
      <c r="F4" t="s">
        <v>119</v>
      </c>
      <c r="G4">
        <v>155.29964979859099</v>
      </c>
    </row>
    <row r="5" spans="1:7" x14ac:dyDescent="0.2">
      <c r="A5">
        <v>2013</v>
      </c>
      <c r="B5">
        <v>1</v>
      </c>
      <c r="C5" t="s">
        <v>45</v>
      </c>
      <c r="D5" t="s">
        <v>46</v>
      </c>
      <c r="E5" t="s">
        <v>113</v>
      </c>
      <c r="F5" t="s">
        <v>119</v>
      </c>
      <c r="G5">
        <v>141.88194409874399</v>
      </c>
    </row>
    <row r="6" spans="1:7" x14ac:dyDescent="0.2">
      <c r="A6">
        <v>2014</v>
      </c>
      <c r="B6">
        <v>1</v>
      </c>
      <c r="C6" t="s">
        <v>45</v>
      </c>
      <c r="D6" t="s">
        <v>46</v>
      </c>
      <c r="E6" t="s">
        <v>113</v>
      </c>
      <c r="F6" t="s">
        <v>119</v>
      </c>
      <c r="G6">
        <v>128.31216181874501</v>
      </c>
    </row>
    <row r="7" spans="1:7" x14ac:dyDescent="0.2">
      <c r="A7">
        <v>2015</v>
      </c>
      <c r="B7">
        <v>1</v>
      </c>
      <c r="C7" t="s">
        <v>45</v>
      </c>
      <c r="D7" t="s">
        <v>46</v>
      </c>
      <c r="E7" t="s">
        <v>113</v>
      </c>
      <c r="F7" t="s">
        <v>119</v>
      </c>
      <c r="G7">
        <v>118.212284801812</v>
      </c>
    </row>
    <row r="8" spans="1:7" x14ac:dyDescent="0.2">
      <c r="A8">
        <v>2016</v>
      </c>
      <c r="B8">
        <v>1</v>
      </c>
      <c r="C8" t="s">
        <v>45</v>
      </c>
      <c r="D8" t="s">
        <v>46</v>
      </c>
      <c r="E8" t="s">
        <v>113</v>
      </c>
      <c r="F8" t="s">
        <v>119</v>
      </c>
      <c r="G8">
        <v>109.385921225259</v>
      </c>
    </row>
    <row r="9" spans="1:7" x14ac:dyDescent="0.2">
      <c r="A9">
        <v>2017</v>
      </c>
      <c r="B9">
        <v>1</v>
      </c>
      <c r="C9" t="s">
        <v>45</v>
      </c>
      <c r="D9" t="s">
        <v>46</v>
      </c>
      <c r="E9" t="s">
        <v>113</v>
      </c>
      <c r="F9" t="s">
        <v>119</v>
      </c>
      <c r="G9">
        <v>104.28269708085</v>
      </c>
    </row>
    <row r="10" spans="1:7" x14ac:dyDescent="0.2">
      <c r="A10">
        <v>2018</v>
      </c>
      <c r="B10">
        <v>1</v>
      </c>
      <c r="C10" t="s">
        <v>45</v>
      </c>
      <c r="D10" t="s">
        <v>46</v>
      </c>
      <c r="E10" t="s">
        <v>113</v>
      </c>
      <c r="F10" t="s">
        <v>119</v>
      </c>
      <c r="G10">
        <v>102.163121342704</v>
      </c>
    </row>
    <row r="11" spans="1:7" x14ac:dyDescent="0.2">
      <c r="A11">
        <v>2019</v>
      </c>
      <c r="B11">
        <v>1</v>
      </c>
      <c r="C11" t="s">
        <v>45</v>
      </c>
      <c r="D11" t="s">
        <v>46</v>
      </c>
      <c r="E11" t="s">
        <v>113</v>
      </c>
      <c r="F11" t="s">
        <v>119</v>
      </c>
      <c r="G11">
        <v>96.737928269259498</v>
      </c>
    </row>
    <row r="12" spans="1:7" x14ac:dyDescent="0.2">
      <c r="A12">
        <v>2020</v>
      </c>
      <c r="B12">
        <v>1</v>
      </c>
      <c r="C12" t="s">
        <v>45</v>
      </c>
      <c r="D12" t="s">
        <v>46</v>
      </c>
      <c r="E12" t="s">
        <v>113</v>
      </c>
      <c r="F12" t="s">
        <v>119</v>
      </c>
      <c r="G12">
        <v>84.930593153640899</v>
      </c>
    </row>
    <row r="13" spans="1:7" x14ac:dyDescent="0.2">
      <c r="A13">
        <v>2010</v>
      </c>
      <c r="B13">
        <v>1</v>
      </c>
      <c r="C13" t="s">
        <v>45</v>
      </c>
      <c r="D13" t="s">
        <v>46</v>
      </c>
      <c r="E13" t="s">
        <v>113</v>
      </c>
      <c r="F13" t="s">
        <v>120</v>
      </c>
      <c r="G13">
        <v>9317.6811527688897</v>
      </c>
    </row>
    <row r="14" spans="1:7" x14ac:dyDescent="0.2">
      <c r="A14">
        <v>2011</v>
      </c>
      <c r="B14">
        <v>1</v>
      </c>
      <c r="C14" t="s">
        <v>45</v>
      </c>
      <c r="D14" t="s">
        <v>46</v>
      </c>
      <c r="E14" t="s">
        <v>113</v>
      </c>
      <c r="F14" t="s">
        <v>120</v>
      </c>
      <c r="G14">
        <v>9255.3440900236292</v>
      </c>
    </row>
    <row r="15" spans="1:7" x14ac:dyDescent="0.2">
      <c r="A15">
        <v>2012</v>
      </c>
      <c r="B15">
        <v>1</v>
      </c>
      <c r="C15" t="s">
        <v>45</v>
      </c>
      <c r="D15" t="s">
        <v>46</v>
      </c>
      <c r="E15" t="s">
        <v>113</v>
      </c>
      <c r="F15" t="s">
        <v>120</v>
      </c>
      <c r="G15">
        <v>9234.0483465786001</v>
      </c>
    </row>
    <row r="16" spans="1:7" x14ac:dyDescent="0.2">
      <c r="A16">
        <v>2013</v>
      </c>
      <c r="B16">
        <v>1</v>
      </c>
      <c r="C16" t="s">
        <v>45</v>
      </c>
      <c r="D16" t="s">
        <v>46</v>
      </c>
      <c r="E16" t="s">
        <v>113</v>
      </c>
      <c r="F16" t="s">
        <v>120</v>
      </c>
      <c r="G16">
        <v>8452.7782832718494</v>
      </c>
    </row>
    <row r="17" spans="1:7" x14ac:dyDescent="0.2">
      <c r="A17">
        <v>2014</v>
      </c>
      <c r="B17">
        <v>1</v>
      </c>
      <c r="C17" t="s">
        <v>45</v>
      </c>
      <c r="D17" t="s">
        <v>46</v>
      </c>
      <c r="E17" t="s">
        <v>113</v>
      </c>
      <c r="F17" t="s">
        <v>120</v>
      </c>
      <c r="G17">
        <v>7652.8248678904702</v>
      </c>
    </row>
    <row r="18" spans="1:7" x14ac:dyDescent="0.2">
      <c r="A18">
        <v>2015</v>
      </c>
      <c r="B18">
        <v>1</v>
      </c>
      <c r="C18" t="s">
        <v>45</v>
      </c>
      <c r="D18" t="s">
        <v>46</v>
      </c>
      <c r="E18" t="s">
        <v>113</v>
      </c>
      <c r="F18" t="s">
        <v>120</v>
      </c>
      <c r="G18">
        <v>7045.4216032549602</v>
      </c>
    </row>
    <row r="19" spans="1:7" x14ac:dyDescent="0.2">
      <c r="A19">
        <v>2016</v>
      </c>
      <c r="B19">
        <v>1</v>
      </c>
      <c r="C19" t="s">
        <v>45</v>
      </c>
      <c r="D19" t="s">
        <v>46</v>
      </c>
      <c r="E19" t="s">
        <v>113</v>
      </c>
      <c r="F19" t="s">
        <v>120</v>
      </c>
      <c r="G19">
        <v>6516.9689438453397</v>
      </c>
    </row>
    <row r="20" spans="1:7" x14ac:dyDescent="0.2">
      <c r="A20">
        <v>2017</v>
      </c>
      <c r="B20">
        <v>1</v>
      </c>
      <c r="C20" t="s">
        <v>45</v>
      </c>
      <c r="D20" t="s">
        <v>46</v>
      </c>
      <c r="E20" t="s">
        <v>113</v>
      </c>
      <c r="F20" t="s">
        <v>120</v>
      </c>
      <c r="G20">
        <v>6205.5796110065603</v>
      </c>
    </row>
    <row r="21" spans="1:7" x14ac:dyDescent="0.2">
      <c r="A21">
        <v>2018</v>
      </c>
      <c r="B21">
        <v>1</v>
      </c>
      <c r="C21" t="s">
        <v>45</v>
      </c>
      <c r="D21" t="s">
        <v>46</v>
      </c>
      <c r="E21" t="s">
        <v>113</v>
      </c>
      <c r="F21" t="s">
        <v>120</v>
      </c>
      <c r="G21">
        <v>6071.6061831608604</v>
      </c>
    </row>
    <row r="22" spans="1:7" x14ac:dyDescent="0.2">
      <c r="A22">
        <v>2019</v>
      </c>
      <c r="B22">
        <v>1</v>
      </c>
      <c r="C22" t="s">
        <v>45</v>
      </c>
      <c r="D22" t="s">
        <v>46</v>
      </c>
      <c r="E22" t="s">
        <v>113</v>
      </c>
      <c r="F22" t="s">
        <v>120</v>
      </c>
      <c r="G22">
        <v>5755.3537997292296</v>
      </c>
    </row>
    <row r="23" spans="1:7" x14ac:dyDescent="0.2">
      <c r="A23">
        <v>2020</v>
      </c>
      <c r="B23">
        <v>1</v>
      </c>
      <c r="C23" t="s">
        <v>45</v>
      </c>
      <c r="D23" t="s">
        <v>46</v>
      </c>
      <c r="E23" t="s">
        <v>113</v>
      </c>
      <c r="F23" t="s">
        <v>120</v>
      </c>
      <c r="G23">
        <v>5069.8559278849998</v>
      </c>
    </row>
    <row r="24" spans="1:7" x14ac:dyDescent="0.2">
      <c r="A24">
        <v>2010</v>
      </c>
      <c r="B24">
        <v>1</v>
      </c>
      <c r="C24" t="s">
        <v>45</v>
      </c>
      <c r="D24" t="s">
        <v>46</v>
      </c>
      <c r="E24" t="s">
        <v>113</v>
      </c>
      <c r="F24" t="s">
        <v>121</v>
      </c>
      <c r="G24" s="2">
        <v>34922656.226308502</v>
      </c>
    </row>
    <row r="25" spans="1:7" x14ac:dyDescent="0.2">
      <c r="A25">
        <v>2011</v>
      </c>
      <c r="B25">
        <v>1</v>
      </c>
      <c r="C25" t="s">
        <v>45</v>
      </c>
      <c r="D25" t="s">
        <v>46</v>
      </c>
      <c r="E25" t="s">
        <v>113</v>
      </c>
      <c r="F25" t="s">
        <v>121</v>
      </c>
      <c r="G25" s="2">
        <v>35653674.400784902</v>
      </c>
    </row>
    <row r="26" spans="1:7" x14ac:dyDescent="0.2">
      <c r="A26">
        <v>2012</v>
      </c>
      <c r="B26">
        <v>1</v>
      </c>
      <c r="C26" t="s">
        <v>45</v>
      </c>
      <c r="D26" t="s">
        <v>46</v>
      </c>
      <c r="E26" t="s">
        <v>113</v>
      </c>
      <c r="F26" t="s">
        <v>121</v>
      </c>
      <c r="G26" s="2">
        <v>35581452.598579504</v>
      </c>
    </row>
    <row r="27" spans="1:7" x14ac:dyDescent="0.2">
      <c r="A27">
        <v>2013</v>
      </c>
      <c r="B27">
        <v>1</v>
      </c>
      <c r="C27" t="s">
        <v>45</v>
      </c>
      <c r="D27" t="s">
        <v>46</v>
      </c>
      <c r="E27" t="s">
        <v>113</v>
      </c>
      <c r="F27" t="s">
        <v>121</v>
      </c>
      <c r="G27" s="2">
        <v>32628674.622595601</v>
      </c>
    </row>
    <row r="28" spans="1:7" x14ac:dyDescent="0.2">
      <c r="A28">
        <v>2014</v>
      </c>
      <c r="B28">
        <v>1</v>
      </c>
      <c r="C28" t="s">
        <v>45</v>
      </c>
      <c r="D28" t="s">
        <v>46</v>
      </c>
      <c r="E28" t="s">
        <v>113</v>
      </c>
      <c r="F28" t="s">
        <v>121</v>
      </c>
      <c r="G28" s="2">
        <v>29551176.130410802</v>
      </c>
    </row>
    <row r="29" spans="1:7" x14ac:dyDescent="0.2">
      <c r="A29">
        <v>2015</v>
      </c>
      <c r="B29">
        <v>1</v>
      </c>
      <c r="C29" t="s">
        <v>45</v>
      </c>
      <c r="D29" t="s">
        <v>46</v>
      </c>
      <c r="E29" t="s">
        <v>113</v>
      </c>
      <c r="F29" t="s">
        <v>121</v>
      </c>
      <c r="G29" s="2">
        <v>27191041.1207387</v>
      </c>
    </row>
    <row r="30" spans="1:7" x14ac:dyDescent="0.2">
      <c r="A30">
        <v>2016</v>
      </c>
      <c r="B30">
        <v>1</v>
      </c>
      <c r="C30" t="s">
        <v>45</v>
      </c>
      <c r="D30" t="s">
        <v>46</v>
      </c>
      <c r="E30" t="s">
        <v>113</v>
      </c>
      <c r="F30" t="s">
        <v>121</v>
      </c>
      <c r="G30" s="2">
        <v>25148110.670366898</v>
      </c>
    </row>
    <row r="31" spans="1:7" x14ac:dyDescent="0.2">
      <c r="A31">
        <v>2017</v>
      </c>
      <c r="B31">
        <v>1</v>
      </c>
      <c r="C31" t="s">
        <v>45</v>
      </c>
      <c r="D31" t="s">
        <v>46</v>
      </c>
      <c r="E31" t="s">
        <v>113</v>
      </c>
      <c r="F31" t="s">
        <v>121</v>
      </c>
      <c r="G31" s="2">
        <v>23927181.663940199</v>
      </c>
    </row>
    <row r="32" spans="1:7" x14ac:dyDescent="0.2">
      <c r="A32">
        <v>2018</v>
      </c>
      <c r="B32">
        <v>1</v>
      </c>
      <c r="C32" t="s">
        <v>45</v>
      </c>
      <c r="D32" t="s">
        <v>46</v>
      </c>
      <c r="E32" t="s">
        <v>113</v>
      </c>
      <c r="F32" t="s">
        <v>121</v>
      </c>
      <c r="G32" s="2">
        <v>23393309.746517599</v>
      </c>
    </row>
    <row r="33" spans="1:7" x14ac:dyDescent="0.2">
      <c r="A33">
        <v>2019</v>
      </c>
      <c r="B33">
        <v>1</v>
      </c>
      <c r="C33" t="s">
        <v>45</v>
      </c>
      <c r="D33" t="s">
        <v>46</v>
      </c>
      <c r="E33" t="s">
        <v>113</v>
      </c>
      <c r="F33" t="s">
        <v>121</v>
      </c>
      <c r="G33" s="2">
        <v>22194796.3867165</v>
      </c>
    </row>
    <row r="34" spans="1:7" x14ac:dyDescent="0.2">
      <c r="A34">
        <v>2020</v>
      </c>
      <c r="B34">
        <v>1</v>
      </c>
      <c r="C34" t="s">
        <v>45</v>
      </c>
      <c r="D34" t="s">
        <v>46</v>
      </c>
      <c r="E34" t="s">
        <v>113</v>
      </c>
      <c r="F34" t="s">
        <v>121</v>
      </c>
      <c r="G34" s="2">
        <v>19593249.2636678</v>
      </c>
    </row>
    <row r="35" spans="1:7" x14ac:dyDescent="0.2">
      <c r="A35">
        <v>2010</v>
      </c>
      <c r="B35">
        <v>1</v>
      </c>
      <c r="C35" t="s">
        <v>45</v>
      </c>
      <c r="D35" t="s">
        <v>46</v>
      </c>
      <c r="E35" t="s">
        <v>113</v>
      </c>
      <c r="F35" t="s">
        <v>122</v>
      </c>
      <c r="G35">
        <v>2768.3433125277002</v>
      </c>
    </row>
    <row r="36" spans="1:7" x14ac:dyDescent="0.2">
      <c r="A36">
        <v>2011</v>
      </c>
      <c r="B36">
        <v>1</v>
      </c>
      <c r="C36" t="s">
        <v>45</v>
      </c>
      <c r="D36" t="s">
        <v>46</v>
      </c>
      <c r="E36" t="s">
        <v>113</v>
      </c>
      <c r="F36" t="s">
        <v>122</v>
      </c>
      <c r="G36">
        <v>2669.6247649994002</v>
      </c>
    </row>
    <row r="37" spans="1:7" x14ac:dyDescent="0.2">
      <c r="A37">
        <v>2012</v>
      </c>
      <c r="B37">
        <v>1</v>
      </c>
      <c r="C37" t="s">
        <v>45</v>
      </c>
      <c r="D37" t="s">
        <v>46</v>
      </c>
      <c r="E37" t="s">
        <v>113</v>
      </c>
      <c r="F37" t="s">
        <v>122</v>
      </c>
      <c r="G37">
        <v>2640.2068865179999</v>
      </c>
    </row>
    <row r="38" spans="1:7" x14ac:dyDescent="0.2">
      <c r="A38">
        <v>2013</v>
      </c>
      <c r="B38">
        <v>1</v>
      </c>
      <c r="C38" t="s">
        <v>45</v>
      </c>
      <c r="D38" t="s">
        <v>46</v>
      </c>
      <c r="E38" t="s">
        <v>113</v>
      </c>
      <c r="F38" t="s">
        <v>122</v>
      </c>
      <c r="G38">
        <v>2412.0961409930401</v>
      </c>
    </row>
    <row r="39" spans="1:7" x14ac:dyDescent="0.2">
      <c r="A39">
        <v>2014</v>
      </c>
      <c r="B39">
        <v>1</v>
      </c>
      <c r="C39" t="s">
        <v>45</v>
      </c>
      <c r="D39" t="s">
        <v>46</v>
      </c>
      <c r="E39" t="s">
        <v>113</v>
      </c>
      <c r="F39" t="s">
        <v>122</v>
      </c>
      <c r="G39">
        <v>2181.3999826377399</v>
      </c>
    </row>
    <row r="40" spans="1:7" x14ac:dyDescent="0.2">
      <c r="A40">
        <v>2015</v>
      </c>
      <c r="B40">
        <v>1</v>
      </c>
      <c r="C40" t="s">
        <v>45</v>
      </c>
      <c r="D40" t="s">
        <v>46</v>
      </c>
      <c r="E40" t="s">
        <v>113</v>
      </c>
      <c r="F40" t="s">
        <v>122</v>
      </c>
      <c r="G40">
        <v>2009.6947346028301</v>
      </c>
    </row>
    <row r="41" spans="1:7" x14ac:dyDescent="0.2">
      <c r="A41">
        <v>2016</v>
      </c>
      <c r="B41">
        <v>1</v>
      </c>
      <c r="C41" t="s">
        <v>45</v>
      </c>
      <c r="D41" t="s">
        <v>46</v>
      </c>
      <c r="E41" t="s">
        <v>113</v>
      </c>
      <c r="F41" t="s">
        <v>122</v>
      </c>
      <c r="G41">
        <v>1859.6401405121601</v>
      </c>
    </row>
    <row r="42" spans="1:7" x14ac:dyDescent="0.2">
      <c r="A42">
        <v>2017</v>
      </c>
      <c r="B42">
        <v>1</v>
      </c>
      <c r="C42" t="s">
        <v>45</v>
      </c>
      <c r="D42" t="s">
        <v>46</v>
      </c>
      <c r="E42" t="s">
        <v>113</v>
      </c>
      <c r="F42" t="s">
        <v>122</v>
      </c>
      <c r="G42">
        <v>1772.8816218270699</v>
      </c>
    </row>
    <row r="43" spans="1:7" x14ac:dyDescent="0.2">
      <c r="A43">
        <v>2018</v>
      </c>
      <c r="B43">
        <v>1</v>
      </c>
      <c r="C43" t="s">
        <v>45</v>
      </c>
      <c r="D43" t="s">
        <v>46</v>
      </c>
      <c r="E43" t="s">
        <v>113</v>
      </c>
      <c r="F43" t="s">
        <v>122</v>
      </c>
      <c r="G43">
        <v>1736.84729397296</v>
      </c>
    </row>
    <row r="44" spans="1:7" x14ac:dyDescent="0.2">
      <c r="A44">
        <v>2019</v>
      </c>
      <c r="B44">
        <v>1</v>
      </c>
      <c r="C44" t="s">
        <v>45</v>
      </c>
      <c r="D44" t="s">
        <v>46</v>
      </c>
      <c r="E44" t="s">
        <v>113</v>
      </c>
      <c r="F44" t="s">
        <v>122</v>
      </c>
      <c r="G44">
        <v>1644.61507002795</v>
      </c>
    </row>
    <row r="45" spans="1:7" x14ac:dyDescent="0.2">
      <c r="A45">
        <v>2020</v>
      </c>
      <c r="B45">
        <v>1</v>
      </c>
      <c r="C45" t="s">
        <v>45</v>
      </c>
      <c r="D45" t="s">
        <v>46</v>
      </c>
      <c r="E45" t="s">
        <v>113</v>
      </c>
      <c r="F45" t="s">
        <v>122</v>
      </c>
      <c r="G45">
        <v>1443.88179441581</v>
      </c>
    </row>
    <row r="46" spans="1:7" x14ac:dyDescent="0.2">
      <c r="A46">
        <v>2010</v>
      </c>
      <c r="B46">
        <v>1</v>
      </c>
      <c r="C46" t="s">
        <v>45</v>
      </c>
      <c r="D46" t="s">
        <v>46</v>
      </c>
      <c r="E46" t="s">
        <v>113</v>
      </c>
      <c r="F46" t="s">
        <v>123</v>
      </c>
      <c r="G46">
        <v>125909.71612948101</v>
      </c>
    </row>
    <row r="47" spans="1:7" x14ac:dyDescent="0.2">
      <c r="A47">
        <v>2011</v>
      </c>
      <c r="B47">
        <v>1</v>
      </c>
      <c r="C47" t="s">
        <v>45</v>
      </c>
      <c r="D47" t="s">
        <v>46</v>
      </c>
      <c r="E47" t="s">
        <v>113</v>
      </c>
      <c r="F47" t="s">
        <v>123</v>
      </c>
      <c r="G47">
        <v>122503.71813549699</v>
      </c>
    </row>
    <row r="48" spans="1:7" x14ac:dyDescent="0.2">
      <c r="A48">
        <v>2012</v>
      </c>
      <c r="B48">
        <v>1</v>
      </c>
      <c r="C48" t="s">
        <v>45</v>
      </c>
      <c r="D48" t="s">
        <v>46</v>
      </c>
      <c r="E48" t="s">
        <v>113</v>
      </c>
      <c r="F48" t="s">
        <v>123</v>
      </c>
      <c r="G48">
        <v>122684.958225083</v>
      </c>
    </row>
    <row r="49" spans="1:7" x14ac:dyDescent="0.2">
      <c r="A49">
        <v>2013</v>
      </c>
      <c r="B49">
        <v>1</v>
      </c>
      <c r="C49" t="s">
        <v>45</v>
      </c>
      <c r="D49" t="s">
        <v>46</v>
      </c>
      <c r="E49" t="s">
        <v>113</v>
      </c>
      <c r="F49" t="s">
        <v>123</v>
      </c>
      <c r="G49">
        <v>112150.15750869201</v>
      </c>
    </row>
    <row r="50" spans="1:7" x14ac:dyDescent="0.2">
      <c r="A50">
        <v>2014</v>
      </c>
      <c r="B50">
        <v>1</v>
      </c>
      <c r="C50" t="s">
        <v>45</v>
      </c>
      <c r="D50" t="s">
        <v>46</v>
      </c>
      <c r="E50" t="s">
        <v>113</v>
      </c>
      <c r="F50" t="s">
        <v>123</v>
      </c>
      <c r="G50">
        <v>101542.694820829</v>
      </c>
    </row>
    <row r="51" spans="1:7" x14ac:dyDescent="0.2">
      <c r="A51">
        <v>2015</v>
      </c>
      <c r="B51">
        <v>1</v>
      </c>
      <c r="C51" t="s">
        <v>45</v>
      </c>
      <c r="D51" t="s">
        <v>46</v>
      </c>
      <c r="E51" t="s">
        <v>113</v>
      </c>
      <c r="F51" t="s">
        <v>123</v>
      </c>
      <c r="G51">
        <v>93517.601356290295</v>
      </c>
    </row>
    <row r="52" spans="1:7" x14ac:dyDescent="0.2">
      <c r="A52">
        <v>2016</v>
      </c>
      <c r="B52">
        <v>1</v>
      </c>
      <c r="C52" t="s">
        <v>45</v>
      </c>
      <c r="D52" t="s">
        <v>46</v>
      </c>
      <c r="E52" t="s">
        <v>113</v>
      </c>
      <c r="F52" t="s">
        <v>123</v>
      </c>
      <c r="G52">
        <v>86503.538750979307</v>
      </c>
    </row>
    <row r="53" spans="1:7" x14ac:dyDescent="0.2">
      <c r="A53">
        <v>2017</v>
      </c>
      <c r="B53">
        <v>1</v>
      </c>
      <c r="C53" t="s">
        <v>45</v>
      </c>
      <c r="D53" t="s">
        <v>46</v>
      </c>
      <c r="E53" t="s">
        <v>113</v>
      </c>
      <c r="F53" t="s">
        <v>123</v>
      </c>
      <c r="G53">
        <v>82410.924918917794</v>
      </c>
    </row>
    <row r="54" spans="1:7" x14ac:dyDescent="0.2">
      <c r="A54">
        <v>2018</v>
      </c>
      <c r="B54">
        <v>1</v>
      </c>
      <c r="C54" t="s">
        <v>45</v>
      </c>
      <c r="D54" t="s">
        <v>46</v>
      </c>
      <c r="E54" t="s">
        <v>113</v>
      </c>
      <c r="F54" t="s">
        <v>123</v>
      </c>
      <c r="G54">
        <v>80660.252052579803</v>
      </c>
    </row>
    <row r="55" spans="1:7" x14ac:dyDescent="0.2">
      <c r="A55">
        <v>2019</v>
      </c>
      <c r="B55">
        <v>1</v>
      </c>
      <c r="C55" t="s">
        <v>45</v>
      </c>
      <c r="D55" t="s">
        <v>46</v>
      </c>
      <c r="E55" t="s">
        <v>113</v>
      </c>
      <c r="F55" t="s">
        <v>123</v>
      </c>
      <c r="G55">
        <v>76408.072397727199</v>
      </c>
    </row>
    <row r="56" spans="1:7" x14ac:dyDescent="0.2">
      <c r="A56">
        <v>2020</v>
      </c>
      <c r="B56">
        <v>1</v>
      </c>
      <c r="C56" t="s">
        <v>45</v>
      </c>
      <c r="D56" t="s">
        <v>46</v>
      </c>
      <c r="E56" t="s">
        <v>113</v>
      </c>
      <c r="F56" t="s">
        <v>123</v>
      </c>
      <c r="G56">
        <v>67225.410035835303</v>
      </c>
    </row>
    <row r="57" spans="1:7" x14ac:dyDescent="0.2">
      <c r="A57">
        <v>2010</v>
      </c>
      <c r="B57">
        <v>1</v>
      </c>
      <c r="C57" t="s">
        <v>45</v>
      </c>
      <c r="D57" t="s">
        <v>46</v>
      </c>
      <c r="E57" t="s">
        <v>113</v>
      </c>
      <c r="F57" t="s">
        <v>124</v>
      </c>
      <c r="G57">
        <v>4505.78932523811</v>
      </c>
    </row>
    <row r="58" spans="1:7" x14ac:dyDescent="0.2">
      <c r="A58">
        <v>2011</v>
      </c>
      <c r="B58">
        <v>1</v>
      </c>
      <c r="C58" t="s">
        <v>45</v>
      </c>
      <c r="D58" t="s">
        <v>46</v>
      </c>
      <c r="E58" t="s">
        <v>113</v>
      </c>
      <c r="F58" t="s">
        <v>124</v>
      </c>
      <c r="G58">
        <v>4555.3220045779999</v>
      </c>
    </row>
    <row r="59" spans="1:7" x14ac:dyDescent="0.2">
      <c r="A59">
        <v>2012</v>
      </c>
      <c r="B59">
        <v>1</v>
      </c>
      <c r="C59" t="s">
        <v>45</v>
      </c>
      <c r="D59" t="s">
        <v>46</v>
      </c>
      <c r="E59" t="s">
        <v>113</v>
      </c>
      <c r="F59" t="s">
        <v>124</v>
      </c>
      <c r="G59">
        <v>4534.6397374987</v>
      </c>
    </row>
    <row r="60" spans="1:7" x14ac:dyDescent="0.2">
      <c r="A60">
        <v>2013</v>
      </c>
      <c r="B60">
        <v>1</v>
      </c>
      <c r="C60" t="s">
        <v>45</v>
      </c>
      <c r="D60" t="s">
        <v>46</v>
      </c>
      <c r="E60" t="s">
        <v>113</v>
      </c>
      <c r="F60" t="s">
        <v>124</v>
      </c>
      <c r="G60">
        <v>4155.77166359687</v>
      </c>
    </row>
    <row r="61" spans="1:7" x14ac:dyDescent="0.2">
      <c r="A61">
        <v>2014</v>
      </c>
      <c r="B61">
        <v>1</v>
      </c>
      <c r="C61" t="s">
        <v>45</v>
      </c>
      <c r="D61" t="s">
        <v>46</v>
      </c>
      <c r="E61" t="s">
        <v>113</v>
      </c>
      <c r="F61" t="s">
        <v>124</v>
      </c>
      <c r="G61">
        <v>3762.5757195722399</v>
      </c>
    </row>
    <row r="62" spans="1:7" x14ac:dyDescent="0.2">
      <c r="A62">
        <v>2015</v>
      </c>
      <c r="B62">
        <v>1</v>
      </c>
      <c r="C62" t="s">
        <v>45</v>
      </c>
      <c r="D62" t="s">
        <v>46</v>
      </c>
      <c r="E62" t="s">
        <v>113</v>
      </c>
      <c r="F62" t="s">
        <v>124</v>
      </c>
      <c r="G62">
        <v>3462.8340388776301</v>
      </c>
    </row>
    <row r="63" spans="1:7" x14ac:dyDescent="0.2">
      <c r="A63">
        <v>2016</v>
      </c>
      <c r="B63">
        <v>1</v>
      </c>
      <c r="C63" t="s">
        <v>45</v>
      </c>
      <c r="D63" t="s">
        <v>46</v>
      </c>
      <c r="E63" t="s">
        <v>113</v>
      </c>
      <c r="F63" t="s">
        <v>124</v>
      </c>
      <c r="G63">
        <v>3203.0125601812201</v>
      </c>
    </row>
    <row r="64" spans="1:7" x14ac:dyDescent="0.2">
      <c r="A64">
        <v>2017</v>
      </c>
      <c r="B64">
        <v>1</v>
      </c>
      <c r="C64" t="s">
        <v>45</v>
      </c>
      <c r="D64" t="s">
        <v>46</v>
      </c>
      <c r="E64" t="s">
        <v>113</v>
      </c>
      <c r="F64" t="s">
        <v>124</v>
      </c>
      <c r="G64">
        <v>3048.6136391498899</v>
      </c>
    </row>
    <row r="65" spans="1:7" x14ac:dyDescent="0.2">
      <c r="A65">
        <v>2018</v>
      </c>
      <c r="B65">
        <v>1</v>
      </c>
      <c r="C65" t="s">
        <v>45</v>
      </c>
      <c r="D65" t="s">
        <v>46</v>
      </c>
      <c r="E65" t="s">
        <v>113</v>
      </c>
      <c r="F65" t="s">
        <v>124</v>
      </c>
      <c r="G65">
        <v>2981.7606468302001</v>
      </c>
    </row>
    <row r="66" spans="1:7" x14ac:dyDescent="0.2">
      <c r="A66">
        <v>2019</v>
      </c>
      <c r="B66">
        <v>1</v>
      </c>
      <c r="C66" t="s">
        <v>45</v>
      </c>
      <c r="D66" t="s">
        <v>46</v>
      </c>
      <c r="E66" t="s">
        <v>113</v>
      </c>
      <c r="F66" t="s">
        <v>124</v>
      </c>
      <c r="G66">
        <v>2828.0483012058799</v>
      </c>
    </row>
    <row r="67" spans="1:7" x14ac:dyDescent="0.2">
      <c r="A67">
        <v>2020</v>
      </c>
      <c r="B67">
        <v>1</v>
      </c>
      <c r="C67" t="s">
        <v>45</v>
      </c>
      <c r="D67" t="s">
        <v>46</v>
      </c>
      <c r="E67" t="s">
        <v>113</v>
      </c>
      <c r="F67" t="s">
        <v>124</v>
      </c>
      <c r="G67">
        <v>2494.0124024013799</v>
      </c>
    </row>
    <row r="68" spans="1:7" x14ac:dyDescent="0.2">
      <c r="A68">
        <v>2010</v>
      </c>
      <c r="B68">
        <v>1</v>
      </c>
      <c r="C68" t="s">
        <v>45</v>
      </c>
      <c r="D68" t="s">
        <v>46</v>
      </c>
      <c r="E68" t="s">
        <v>113</v>
      </c>
      <c r="F68" t="s">
        <v>125</v>
      </c>
      <c r="G68">
        <v>4429.32462262228</v>
      </c>
    </row>
    <row r="69" spans="1:7" x14ac:dyDescent="0.2">
      <c r="A69">
        <v>2011</v>
      </c>
      <c r="B69">
        <v>1</v>
      </c>
      <c r="C69" t="s">
        <v>45</v>
      </c>
      <c r="D69" t="s">
        <v>46</v>
      </c>
      <c r="E69" t="s">
        <v>113</v>
      </c>
      <c r="F69" t="s">
        <v>125</v>
      </c>
      <c r="G69">
        <v>4477.6344305084904</v>
      </c>
    </row>
    <row r="70" spans="1:7" x14ac:dyDescent="0.2">
      <c r="A70">
        <v>2012</v>
      </c>
      <c r="B70">
        <v>1</v>
      </c>
      <c r="C70" t="s">
        <v>45</v>
      </c>
      <c r="D70" t="s">
        <v>46</v>
      </c>
      <c r="E70" t="s">
        <v>113</v>
      </c>
      <c r="F70" t="s">
        <v>125</v>
      </c>
      <c r="G70">
        <v>4457.2415705583198</v>
      </c>
    </row>
    <row r="71" spans="1:7" x14ac:dyDescent="0.2">
      <c r="A71">
        <v>2013</v>
      </c>
      <c r="B71">
        <v>1</v>
      </c>
      <c r="C71" t="s">
        <v>45</v>
      </c>
      <c r="D71" t="s">
        <v>46</v>
      </c>
      <c r="E71" t="s">
        <v>113</v>
      </c>
      <c r="F71" t="s">
        <v>125</v>
      </c>
      <c r="G71">
        <v>4084.8178782943501</v>
      </c>
    </row>
    <row r="72" spans="1:7" x14ac:dyDescent="0.2">
      <c r="A72">
        <v>2014</v>
      </c>
      <c r="B72">
        <v>1</v>
      </c>
      <c r="C72" t="s">
        <v>45</v>
      </c>
      <c r="D72" t="s">
        <v>46</v>
      </c>
      <c r="E72" t="s">
        <v>113</v>
      </c>
      <c r="F72" t="s">
        <v>125</v>
      </c>
      <c r="G72">
        <v>3698.3270153765402</v>
      </c>
    </row>
    <row r="73" spans="1:7" x14ac:dyDescent="0.2">
      <c r="A73">
        <v>2015</v>
      </c>
      <c r="B73">
        <v>1</v>
      </c>
      <c r="C73" t="s">
        <v>45</v>
      </c>
      <c r="D73" t="s">
        <v>46</v>
      </c>
      <c r="E73" t="s">
        <v>113</v>
      </c>
      <c r="F73" t="s">
        <v>125</v>
      </c>
      <c r="G73">
        <v>3403.70989070623</v>
      </c>
    </row>
    <row r="74" spans="1:7" x14ac:dyDescent="0.2">
      <c r="A74">
        <v>2016</v>
      </c>
      <c r="B74">
        <v>1</v>
      </c>
      <c r="C74" t="s">
        <v>45</v>
      </c>
      <c r="D74" t="s">
        <v>46</v>
      </c>
      <c r="E74" t="s">
        <v>113</v>
      </c>
      <c r="F74" t="s">
        <v>125</v>
      </c>
      <c r="G74">
        <v>3148.3269766598401</v>
      </c>
    </row>
    <row r="75" spans="1:7" x14ac:dyDescent="0.2">
      <c r="A75">
        <v>2017</v>
      </c>
      <c r="B75">
        <v>1</v>
      </c>
      <c r="C75" t="s">
        <v>45</v>
      </c>
      <c r="D75" t="s">
        <v>46</v>
      </c>
      <c r="E75" t="s">
        <v>113</v>
      </c>
      <c r="F75" t="s">
        <v>125</v>
      </c>
      <c r="G75">
        <v>2996.5729330945601</v>
      </c>
    </row>
    <row r="76" spans="1:7" x14ac:dyDescent="0.2">
      <c r="A76">
        <v>2018</v>
      </c>
      <c r="B76">
        <v>1</v>
      </c>
      <c r="C76" t="s">
        <v>45</v>
      </c>
      <c r="D76" t="s">
        <v>46</v>
      </c>
      <c r="E76" t="s">
        <v>113</v>
      </c>
      <c r="F76" t="s">
        <v>125</v>
      </c>
      <c r="G76">
        <v>2930.8699860675501</v>
      </c>
    </row>
    <row r="77" spans="1:7" x14ac:dyDescent="0.2">
      <c r="A77">
        <v>2019</v>
      </c>
      <c r="B77">
        <v>1</v>
      </c>
      <c r="C77" t="s">
        <v>45</v>
      </c>
      <c r="D77" t="s">
        <v>46</v>
      </c>
      <c r="E77" t="s">
        <v>113</v>
      </c>
      <c r="F77" t="s">
        <v>125</v>
      </c>
      <c r="G77">
        <v>2779.7730652028799</v>
      </c>
    </row>
    <row r="78" spans="1:7" x14ac:dyDescent="0.2">
      <c r="A78">
        <v>2020</v>
      </c>
      <c r="B78">
        <v>1</v>
      </c>
      <c r="C78" t="s">
        <v>45</v>
      </c>
      <c r="D78" t="s">
        <v>46</v>
      </c>
      <c r="E78" t="s">
        <v>113</v>
      </c>
      <c r="F78" t="s">
        <v>125</v>
      </c>
      <c r="G78">
        <v>2451.4193091024899</v>
      </c>
    </row>
    <row r="79" spans="1:7" x14ac:dyDescent="0.2">
      <c r="A79">
        <v>2010</v>
      </c>
      <c r="B79">
        <v>1</v>
      </c>
      <c r="C79" t="s">
        <v>45</v>
      </c>
      <c r="D79" t="s">
        <v>46</v>
      </c>
      <c r="E79" t="s">
        <v>113</v>
      </c>
      <c r="F79" t="s">
        <v>126</v>
      </c>
      <c r="G79">
        <v>2102.50544035646</v>
      </c>
    </row>
    <row r="80" spans="1:7" x14ac:dyDescent="0.2">
      <c r="A80">
        <v>2011</v>
      </c>
      <c r="B80">
        <v>1</v>
      </c>
      <c r="C80" t="s">
        <v>45</v>
      </c>
      <c r="D80" t="s">
        <v>46</v>
      </c>
      <c r="E80" t="s">
        <v>113</v>
      </c>
      <c r="F80" t="s">
        <v>126</v>
      </c>
      <c r="G80">
        <v>2108.73878278353</v>
      </c>
    </row>
    <row r="81" spans="1:7" x14ac:dyDescent="0.2">
      <c r="A81">
        <v>2012</v>
      </c>
      <c r="B81">
        <v>1</v>
      </c>
      <c r="C81" t="s">
        <v>45</v>
      </c>
      <c r="D81" t="s">
        <v>46</v>
      </c>
      <c r="E81" t="s">
        <v>113</v>
      </c>
      <c r="F81" t="s">
        <v>126</v>
      </c>
      <c r="G81">
        <v>2096.3689502848702</v>
      </c>
    </row>
    <row r="82" spans="1:7" x14ac:dyDescent="0.2">
      <c r="A82">
        <v>2013</v>
      </c>
      <c r="B82">
        <v>1</v>
      </c>
      <c r="C82" t="s">
        <v>45</v>
      </c>
      <c r="D82" t="s">
        <v>46</v>
      </c>
      <c r="E82" t="s">
        <v>113</v>
      </c>
      <c r="F82" t="s">
        <v>126</v>
      </c>
      <c r="G82">
        <v>1920.2368423371399</v>
      </c>
    </row>
    <row r="83" spans="1:7" x14ac:dyDescent="0.2">
      <c r="A83">
        <v>2014</v>
      </c>
      <c r="B83">
        <v>1</v>
      </c>
      <c r="C83" t="s">
        <v>45</v>
      </c>
      <c r="D83" t="s">
        <v>46</v>
      </c>
      <c r="E83" t="s">
        <v>113</v>
      </c>
      <c r="F83" t="s">
        <v>126</v>
      </c>
      <c r="G83">
        <v>1738.1939699638799</v>
      </c>
    </row>
    <row r="84" spans="1:7" x14ac:dyDescent="0.2">
      <c r="A84">
        <v>2015</v>
      </c>
      <c r="B84">
        <v>1</v>
      </c>
      <c r="C84" t="s">
        <v>45</v>
      </c>
      <c r="D84" t="s">
        <v>46</v>
      </c>
      <c r="E84" t="s">
        <v>113</v>
      </c>
      <c r="F84" t="s">
        <v>126</v>
      </c>
      <c r="G84">
        <v>1599.9985163706899</v>
      </c>
    </row>
    <row r="85" spans="1:7" x14ac:dyDescent="0.2">
      <c r="A85">
        <v>2016</v>
      </c>
      <c r="B85">
        <v>1</v>
      </c>
      <c r="C85" t="s">
        <v>45</v>
      </c>
      <c r="D85" t="s">
        <v>46</v>
      </c>
      <c r="E85" t="s">
        <v>113</v>
      </c>
      <c r="F85" t="s">
        <v>126</v>
      </c>
      <c r="G85">
        <v>1480.0539951010601</v>
      </c>
    </row>
    <row r="86" spans="1:7" x14ac:dyDescent="0.2">
      <c r="A86">
        <v>2017</v>
      </c>
      <c r="B86">
        <v>1</v>
      </c>
      <c r="C86" t="s">
        <v>45</v>
      </c>
      <c r="D86" t="s">
        <v>46</v>
      </c>
      <c r="E86" t="s">
        <v>113</v>
      </c>
      <c r="F86" t="s">
        <v>126</v>
      </c>
      <c r="G86">
        <v>1409.09753747999</v>
      </c>
    </row>
    <row r="87" spans="1:7" x14ac:dyDescent="0.2">
      <c r="A87">
        <v>2018</v>
      </c>
      <c r="B87">
        <v>1</v>
      </c>
      <c r="C87" t="s">
        <v>45</v>
      </c>
      <c r="D87" t="s">
        <v>46</v>
      </c>
      <c r="E87" t="s">
        <v>113</v>
      </c>
      <c r="F87" t="s">
        <v>126</v>
      </c>
      <c r="G87">
        <v>1378.5880416765699</v>
      </c>
    </row>
    <row r="88" spans="1:7" x14ac:dyDescent="0.2">
      <c r="A88">
        <v>2019</v>
      </c>
      <c r="B88">
        <v>1</v>
      </c>
      <c r="C88" t="s">
        <v>45</v>
      </c>
      <c r="D88" t="s">
        <v>46</v>
      </c>
      <c r="E88" t="s">
        <v>113</v>
      </c>
      <c r="F88" t="s">
        <v>126</v>
      </c>
      <c r="G88">
        <v>1307.16594164659</v>
      </c>
    </row>
    <row r="89" spans="1:7" x14ac:dyDescent="0.2">
      <c r="A89">
        <v>2020</v>
      </c>
      <c r="B89">
        <v>1</v>
      </c>
      <c r="C89" t="s">
        <v>45</v>
      </c>
      <c r="D89" t="s">
        <v>46</v>
      </c>
      <c r="E89" t="s">
        <v>113</v>
      </c>
      <c r="F89" t="s">
        <v>126</v>
      </c>
      <c r="G89">
        <v>1151.8907515487699</v>
      </c>
    </row>
    <row r="90" spans="1:7" x14ac:dyDescent="0.2">
      <c r="A90">
        <v>2010</v>
      </c>
      <c r="B90">
        <v>1</v>
      </c>
      <c r="C90" t="s">
        <v>45</v>
      </c>
      <c r="D90" t="s">
        <v>46</v>
      </c>
      <c r="E90" t="s">
        <v>113</v>
      </c>
      <c r="F90" t="s">
        <v>127</v>
      </c>
      <c r="G90">
        <v>3505.8307167712901</v>
      </c>
    </row>
    <row r="91" spans="1:7" x14ac:dyDescent="0.2">
      <c r="A91">
        <v>2011</v>
      </c>
      <c r="B91">
        <v>1</v>
      </c>
      <c r="C91" t="s">
        <v>45</v>
      </c>
      <c r="D91" t="s">
        <v>46</v>
      </c>
      <c r="E91" t="s">
        <v>113</v>
      </c>
      <c r="F91" t="s">
        <v>127</v>
      </c>
      <c r="G91">
        <v>3380.8136279007999</v>
      </c>
    </row>
    <row r="92" spans="1:7" x14ac:dyDescent="0.2">
      <c r="A92">
        <v>2012</v>
      </c>
      <c r="B92">
        <v>1</v>
      </c>
      <c r="C92" t="s">
        <v>45</v>
      </c>
      <c r="D92" t="s">
        <v>46</v>
      </c>
      <c r="E92" t="s">
        <v>113</v>
      </c>
      <c r="F92" t="s">
        <v>127</v>
      </c>
      <c r="G92">
        <v>3343.5587989668302</v>
      </c>
    </row>
    <row r="93" spans="1:7" x14ac:dyDescent="0.2">
      <c r="A93">
        <v>2013</v>
      </c>
      <c r="B93">
        <v>1</v>
      </c>
      <c r="C93" t="s">
        <v>45</v>
      </c>
      <c r="D93" t="s">
        <v>46</v>
      </c>
      <c r="E93" t="s">
        <v>113</v>
      </c>
      <c r="F93" t="s">
        <v>127</v>
      </c>
      <c r="G93">
        <v>3054.6792884705801</v>
      </c>
    </row>
    <row r="94" spans="1:7" x14ac:dyDescent="0.2">
      <c r="A94">
        <v>2014</v>
      </c>
      <c r="B94">
        <v>1</v>
      </c>
      <c r="C94" t="s">
        <v>45</v>
      </c>
      <c r="D94" t="s">
        <v>46</v>
      </c>
      <c r="E94" t="s">
        <v>113</v>
      </c>
      <c r="F94" t="s">
        <v>127</v>
      </c>
      <c r="G94">
        <v>2762.5256029953198</v>
      </c>
    </row>
    <row r="95" spans="1:7" x14ac:dyDescent="0.2">
      <c r="A95">
        <v>2015</v>
      </c>
      <c r="B95">
        <v>1</v>
      </c>
      <c r="C95" t="s">
        <v>45</v>
      </c>
      <c r="D95" t="s">
        <v>46</v>
      </c>
      <c r="E95" t="s">
        <v>113</v>
      </c>
      <c r="F95" t="s">
        <v>127</v>
      </c>
      <c r="G95">
        <v>2545.0780230688001</v>
      </c>
    </row>
    <row r="96" spans="1:7" x14ac:dyDescent="0.2">
      <c r="A96">
        <v>2016</v>
      </c>
      <c r="B96">
        <v>1</v>
      </c>
      <c r="C96" t="s">
        <v>45</v>
      </c>
      <c r="D96" t="s">
        <v>46</v>
      </c>
      <c r="E96" t="s">
        <v>113</v>
      </c>
      <c r="F96" t="s">
        <v>127</v>
      </c>
      <c r="G96">
        <v>2355.0488394447002</v>
      </c>
    </row>
    <row r="97" spans="1:7" x14ac:dyDescent="0.2">
      <c r="A97">
        <v>2017</v>
      </c>
      <c r="B97">
        <v>1</v>
      </c>
      <c r="C97" t="s">
        <v>45</v>
      </c>
      <c r="D97" t="s">
        <v>46</v>
      </c>
      <c r="E97" t="s">
        <v>113</v>
      </c>
      <c r="F97" t="s">
        <v>127</v>
      </c>
      <c r="G97">
        <v>2245.17782324682</v>
      </c>
    </row>
    <row r="98" spans="1:7" x14ac:dyDescent="0.2">
      <c r="A98">
        <v>2018</v>
      </c>
      <c r="B98">
        <v>1</v>
      </c>
      <c r="C98" t="s">
        <v>45</v>
      </c>
      <c r="D98" t="s">
        <v>46</v>
      </c>
      <c r="E98" t="s">
        <v>113</v>
      </c>
      <c r="F98" t="s">
        <v>127</v>
      </c>
      <c r="G98">
        <v>2199.5439382812901</v>
      </c>
    </row>
    <row r="99" spans="1:7" x14ac:dyDescent="0.2">
      <c r="A99">
        <v>2019</v>
      </c>
      <c r="B99">
        <v>1</v>
      </c>
      <c r="C99" t="s">
        <v>45</v>
      </c>
      <c r="D99" t="s">
        <v>46</v>
      </c>
      <c r="E99" t="s">
        <v>113</v>
      </c>
      <c r="F99" t="s">
        <v>127</v>
      </c>
      <c r="G99">
        <v>2082.7410241524199</v>
      </c>
    </row>
    <row r="100" spans="1:7" x14ac:dyDescent="0.2">
      <c r="A100">
        <v>2020</v>
      </c>
      <c r="B100">
        <v>1</v>
      </c>
      <c r="C100" t="s">
        <v>45</v>
      </c>
      <c r="D100" t="s">
        <v>46</v>
      </c>
      <c r="E100" t="s">
        <v>113</v>
      </c>
      <c r="F100" t="s">
        <v>127</v>
      </c>
      <c r="G100">
        <v>1828.5323465060401</v>
      </c>
    </row>
    <row r="101" spans="1:7" x14ac:dyDescent="0.2">
      <c r="A101">
        <v>2010</v>
      </c>
      <c r="B101">
        <v>1</v>
      </c>
      <c r="C101" t="s">
        <v>45</v>
      </c>
      <c r="D101" t="s">
        <v>46</v>
      </c>
      <c r="E101" t="s">
        <v>113</v>
      </c>
      <c r="F101" t="s">
        <v>128</v>
      </c>
      <c r="G101">
        <v>3991.1209715120199</v>
      </c>
    </row>
    <row r="102" spans="1:7" x14ac:dyDescent="0.2">
      <c r="A102">
        <v>2011</v>
      </c>
      <c r="B102">
        <v>1</v>
      </c>
      <c r="C102" t="s">
        <v>45</v>
      </c>
      <c r="D102" t="s">
        <v>46</v>
      </c>
      <c r="E102" t="s">
        <v>113</v>
      </c>
      <c r="F102" t="s">
        <v>128</v>
      </c>
      <c r="G102">
        <v>3848.7984264062202</v>
      </c>
    </row>
    <row r="103" spans="1:7" x14ac:dyDescent="0.2">
      <c r="A103">
        <v>2012</v>
      </c>
      <c r="B103">
        <v>1</v>
      </c>
      <c r="C103" t="s">
        <v>45</v>
      </c>
      <c r="D103" t="s">
        <v>46</v>
      </c>
      <c r="E103" t="s">
        <v>113</v>
      </c>
      <c r="F103" t="s">
        <v>128</v>
      </c>
      <c r="G103">
        <v>3806.3866582925202</v>
      </c>
    </row>
    <row r="104" spans="1:7" x14ac:dyDescent="0.2">
      <c r="A104">
        <v>2013</v>
      </c>
      <c r="B104">
        <v>1</v>
      </c>
      <c r="C104" t="s">
        <v>45</v>
      </c>
      <c r="D104" t="s">
        <v>46</v>
      </c>
      <c r="E104" t="s">
        <v>113</v>
      </c>
      <c r="F104" t="s">
        <v>128</v>
      </c>
      <c r="G104">
        <v>3477.5193627687499</v>
      </c>
    </row>
    <row r="105" spans="1:7" x14ac:dyDescent="0.2">
      <c r="A105">
        <v>2014</v>
      </c>
      <c r="B105">
        <v>1</v>
      </c>
      <c r="C105" t="s">
        <v>45</v>
      </c>
      <c r="D105" t="s">
        <v>46</v>
      </c>
      <c r="E105" t="s">
        <v>113</v>
      </c>
      <c r="F105" t="s">
        <v>128</v>
      </c>
      <c r="G105">
        <v>3144.9246766084998</v>
      </c>
    </row>
    <row r="106" spans="1:7" x14ac:dyDescent="0.2">
      <c r="A106">
        <v>2015</v>
      </c>
      <c r="B106">
        <v>1</v>
      </c>
      <c r="C106" t="s">
        <v>45</v>
      </c>
      <c r="D106" t="s">
        <v>46</v>
      </c>
      <c r="E106" t="s">
        <v>113</v>
      </c>
      <c r="F106" t="s">
        <v>128</v>
      </c>
      <c r="G106">
        <v>2897.3771952861698</v>
      </c>
    </row>
    <row r="107" spans="1:7" x14ac:dyDescent="0.2">
      <c r="A107">
        <v>2016</v>
      </c>
      <c r="B107">
        <v>1</v>
      </c>
      <c r="C107" t="s">
        <v>45</v>
      </c>
      <c r="D107" t="s">
        <v>46</v>
      </c>
      <c r="E107" t="s">
        <v>113</v>
      </c>
      <c r="F107" t="s">
        <v>128</v>
      </c>
      <c r="G107">
        <v>2681.0434650048901</v>
      </c>
    </row>
    <row r="108" spans="1:7" x14ac:dyDescent="0.2">
      <c r="A108">
        <v>2017</v>
      </c>
      <c r="B108">
        <v>1</v>
      </c>
      <c r="C108" t="s">
        <v>45</v>
      </c>
      <c r="D108" t="s">
        <v>46</v>
      </c>
      <c r="E108" t="s">
        <v>113</v>
      </c>
      <c r="F108" t="s">
        <v>128</v>
      </c>
      <c r="G108">
        <v>2555.9636960061498</v>
      </c>
    </row>
    <row r="109" spans="1:7" x14ac:dyDescent="0.2">
      <c r="A109">
        <v>2018</v>
      </c>
      <c r="B109">
        <v>1</v>
      </c>
      <c r="C109" t="s">
        <v>45</v>
      </c>
      <c r="D109" t="s">
        <v>46</v>
      </c>
      <c r="E109" t="s">
        <v>113</v>
      </c>
      <c r="F109" t="s">
        <v>128</v>
      </c>
      <c r="G109">
        <v>2504.0130005240599</v>
      </c>
    </row>
    <row r="110" spans="1:7" x14ac:dyDescent="0.2">
      <c r="A110">
        <v>2019</v>
      </c>
      <c r="B110">
        <v>1</v>
      </c>
      <c r="C110" t="s">
        <v>45</v>
      </c>
      <c r="D110" t="s">
        <v>46</v>
      </c>
      <c r="E110" t="s">
        <v>113</v>
      </c>
      <c r="F110" t="s">
        <v>128</v>
      </c>
      <c r="G110">
        <v>2371.0417895768601</v>
      </c>
    </row>
    <row r="111" spans="1:7" x14ac:dyDescent="0.2">
      <c r="A111">
        <v>2020</v>
      </c>
      <c r="B111">
        <v>1</v>
      </c>
      <c r="C111" t="s">
        <v>45</v>
      </c>
      <c r="D111" t="s">
        <v>46</v>
      </c>
      <c r="E111" t="s">
        <v>113</v>
      </c>
      <c r="F111" t="s">
        <v>128</v>
      </c>
      <c r="G111">
        <v>2081.6445959278699</v>
      </c>
    </row>
    <row r="112" spans="1:7" x14ac:dyDescent="0.2">
      <c r="A112">
        <v>2010</v>
      </c>
      <c r="B112">
        <v>1</v>
      </c>
      <c r="C112" t="s">
        <v>8</v>
      </c>
      <c r="D112" t="s">
        <v>9</v>
      </c>
      <c r="E112" t="s">
        <v>112</v>
      </c>
      <c r="F112" t="s">
        <v>119</v>
      </c>
      <c r="G112">
        <v>15192.6281795914</v>
      </c>
    </row>
    <row r="113" spans="1:7" x14ac:dyDescent="0.2">
      <c r="A113">
        <v>2011</v>
      </c>
      <c r="B113">
        <v>1</v>
      </c>
      <c r="C113" t="s">
        <v>8</v>
      </c>
      <c r="D113" t="s">
        <v>9</v>
      </c>
      <c r="E113" t="s">
        <v>112</v>
      </c>
      <c r="F113" t="s">
        <v>119</v>
      </c>
      <c r="G113">
        <v>24016.0835376627</v>
      </c>
    </row>
    <row r="114" spans="1:7" x14ac:dyDescent="0.2">
      <c r="A114">
        <v>2012</v>
      </c>
      <c r="B114">
        <v>1</v>
      </c>
      <c r="C114" t="s">
        <v>8</v>
      </c>
      <c r="D114" t="s">
        <v>9</v>
      </c>
      <c r="E114" t="s">
        <v>112</v>
      </c>
      <c r="F114" t="s">
        <v>119</v>
      </c>
      <c r="G114">
        <v>81084.658731473697</v>
      </c>
    </row>
    <row r="115" spans="1:7" x14ac:dyDescent="0.2">
      <c r="A115">
        <v>2013</v>
      </c>
      <c r="B115">
        <v>1</v>
      </c>
      <c r="C115" t="s">
        <v>8</v>
      </c>
      <c r="D115" t="s">
        <v>9</v>
      </c>
      <c r="E115" t="s">
        <v>112</v>
      </c>
      <c r="F115" t="s">
        <v>119</v>
      </c>
      <c r="G115">
        <v>152596.307413481</v>
      </c>
    </row>
    <row r="116" spans="1:7" x14ac:dyDescent="0.2">
      <c r="A116">
        <v>2014</v>
      </c>
      <c r="B116">
        <v>1</v>
      </c>
      <c r="C116" t="s">
        <v>8</v>
      </c>
      <c r="D116" t="s">
        <v>9</v>
      </c>
      <c r="E116" t="s">
        <v>112</v>
      </c>
      <c r="F116" t="s">
        <v>119</v>
      </c>
      <c r="G116">
        <v>198294.62277138099</v>
      </c>
    </row>
    <row r="117" spans="1:7" x14ac:dyDescent="0.2">
      <c r="A117">
        <v>2015</v>
      </c>
      <c r="B117">
        <v>1</v>
      </c>
      <c r="C117" t="s">
        <v>8</v>
      </c>
      <c r="D117" t="s">
        <v>9</v>
      </c>
      <c r="E117" t="s">
        <v>112</v>
      </c>
      <c r="F117" t="s">
        <v>119</v>
      </c>
      <c r="G117">
        <v>185205.82387796699</v>
      </c>
    </row>
    <row r="118" spans="1:7" x14ac:dyDescent="0.2">
      <c r="A118">
        <v>2016</v>
      </c>
      <c r="B118">
        <v>1</v>
      </c>
      <c r="C118" t="s">
        <v>8</v>
      </c>
      <c r="D118" t="s">
        <v>9</v>
      </c>
      <c r="E118" t="s">
        <v>112</v>
      </c>
      <c r="F118" t="s">
        <v>119</v>
      </c>
      <c r="G118">
        <v>213355.28490588701</v>
      </c>
    </row>
    <row r="119" spans="1:7" x14ac:dyDescent="0.2">
      <c r="A119">
        <v>2017</v>
      </c>
      <c r="B119">
        <v>1</v>
      </c>
      <c r="C119" t="s">
        <v>8</v>
      </c>
      <c r="D119" t="s">
        <v>9</v>
      </c>
      <c r="E119" t="s">
        <v>112</v>
      </c>
      <c r="F119" t="s">
        <v>119</v>
      </c>
      <c r="G119">
        <v>238344.466297101</v>
      </c>
    </row>
    <row r="120" spans="1:7" x14ac:dyDescent="0.2">
      <c r="A120">
        <v>2018</v>
      </c>
      <c r="B120">
        <v>1</v>
      </c>
      <c r="C120" t="s">
        <v>8</v>
      </c>
      <c r="D120" t="s">
        <v>9</v>
      </c>
      <c r="E120" t="s">
        <v>112</v>
      </c>
      <c r="F120" t="s">
        <v>119</v>
      </c>
      <c r="G120">
        <v>287763.62041428202</v>
      </c>
    </row>
    <row r="121" spans="1:7" x14ac:dyDescent="0.2">
      <c r="A121">
        <v>2019</v>
      </c>
      <c r="B121">
        <v>1</v>
      </c>
      <c r="C121" t="s">
        <v>8</v>
      </c>
      <c r="D121" t="s">
        <v>9</v>
      </c>
      <c r="E121" t="s">
        <v>112</v>
      </c>
      <c r="F121" t="s">
        <v>119</v>
      </c>
      <c r="G121">
        <v>266267.48749831901</v>
      </c>
    </row>
    <row r="122" spans="1:7" x14ac:dyDescent="0.2">
      <c r="A122">
        <v>2020</v>
      </c>
      <c r="B122">
        <v>1</v>
      </c>
      <c r="C122" t="s">
        <v>8</v>
      </c>
      <c r="D122" t="s">
        <v>9</v>
      </c>
      <c r="E122" t="s">
        <v>112</v>
      </c>
      <c r="F122" t="s">
        <v>119</v>
      </c>
      <c r="G122">
        <v>281939.03371494898</v>
      </c>
    </row>
    <row r="123" spans="1:7" x14ac:dyDescent="0.2">
      <c r="A123">
        <v>2010</v>
      </c>
      <c r="B123">
        <v>1</v>
      </c>
      <c r="C123" t="s">
        <v>8</v>
      </c>
      <c r="D123" t="s">
        <v>9</v>
      </c>
      <c r="E123" t="s">
        <v>112</v>
      </c>
      <c r="F123" t="s">
        <v>120</v>
      </c>
      <c r="G123">
        <v>1497616.7589873399</v>
      </c>
    </row>
    <row r="124" spans="1:7" x14ac:dyDescent="0.2">
      <c r="A124">
        <v>2011</v>
      </c>
      <c r="B124">
        <v>1</v>
      </c>
      <c r="C124" t="s">
        <v>8</v>
      </c>
      <c r="D124" t="s">
        <v>9</v>
      </c>
      <c r="E124" t="s">
        <v>112</v>
      </c>
      <c r="F124" t="s">
        <v>120</v>
      </c>
      <c r="G124">
        <v>2351490.1968690902</v>
      </c>
    </row>
    <row r="125" spans="1:7" x14ac:dyDescent="0.2">
      <c r="A125">
        <v>2012</v>
      </c>
      <c r="B125">
        <v>1</v>
      </c>
      <c r="C125" t="s">
        <v>8</v>
      </c>
      <c r="D125" t="s">
        <v>9</v>
      </c>
      <c r="E125" t="s">
        <v>112</v>
      </c>
      <c r="F125" t="s">
        <v>120</v>
      </c>
      <c r="G125" s="2">
        <v>7962719.2366992095</v>
      </c>
    </row>
    <row r="126" spans="1:7" x14ac:dyDescent="0.2">
      <c r="A126">
        <v>2013</v>
      </c>
      <c r="B126">
        <v>1</v>
      </c>
      <c r="C126" t="s">
        <v>8</v>
      </c>
      <c r="D126" t="s">
        <v>9</v>
      </c>
      <c r="E126" t="s">
        <v>112</v>
      </c>
      <c r="F126" t="s">
        <v>120</v>
      </c>
      <c r="G126" s="2">
        <v>14995262.569305699</v>
      </c>
    </row>
    <row r="127" spans="1:7" x14ac:dyDescent="0.2">
      <c r="A127">
        <v>2014</v>
      </c>
      <c r="B127">
        <v>1</v>
      </c>
      <c r="C127" t="s">
        <v>8</v>
      </c>
      <c r="D127" t="s">
        <v>9</v>
      </c>
      <c r="E127" t="s">
        <v>112</v>
      </c>
      <c r="F127" t="s">
        <v>120</v>
      </c>
      <c r="G127" s="2">
        <v>19501120.474850599</v>
      </c>
    </row>
    <row r="128" spans="1:7" x14ac:dyDescent="0.2">
      <c r="A128">
        <v>2015</v>
      </c>
      <c r="B128">
        <v>1</v>
      </c>
      <c r="C128" t="s">
        <v>8</v>
      </c>
      <c r="D128" t="s">
        <v>9</v>
      </c>
      <c r="E128" t="s">
        <v>112</v>
      </c>
      <c r="F128" t="s">
        <v>120</v>
      </c>
      <c r="G128" s="2">
        <v>18216643.460026398</v>
      </c>
    </row>
    <row r="129" spans="1:7" x14ac:dyDescent="0.2">
      <c r="A129">
        <v>2016</v>
      </c>
      <c r="B129">
        <v>1</v>
      </c>
      <c r="C129" t="s">
        <v>8</v>
      </c>
      <c r="D129" t="s">
        <v>9</v>
      </c>
      <c r="E129" t="s">
        <v>112</v>
      </c>
      <c r="F129" t="s">
        <v>120</v>
      </c>
      <c r="G129" s="2">
        <v>21259582.661320198</v>
      </c>
    </row>
    <row r="130" spans="1:7" x14ac:dyDescent="0.2">
      <c r="A130">
        <v>2017</v>
      </c>
      <c r="B130">
        <v>1</v>
      </c>
      <c r="C130" t="s">
        <v>8</v>
      </c>
      <c r="D130" t="s">
        <v>9</v>
      </c>
      <c r="E130" t="s">
        <v>112</v>
      </c>
      <c r="F130" t="s">
        <v>120</v>
      </c>
      <c r="G130" s="2">
        <v>24237261.749828201</v>
      </c>
    </row>
    <row r="131" spans="1:7" x14ac:dyDescent="0.2">
      <c r="A131">
        <v>2018</v>
      </c>
      <c r="B131">
        <v>1</v>
      </c>
      <c r="C131" t="s">
        <v>8</v>
      </c>
      <c r="D131" t="s">
        <v>9</v>
      </c>
      <c r="E131" t="s">
        <v>112</v>
      </c>
      <c r="F131" t="s">
        <v>120</v>
      </c>
      <c r="G131" s="2">
        <v>30626579.182884298</v>
      </c>
    </row>
    <row r="132" spans="1:7" x14ac:dyDescent="0.2">
      <c r="A132">
        <v>2019</v>
      </c>
      <c r="B132">
        <v>1</v>
      </c>
      <c r="C132" t="s">
        <v>8</v>
      </c>
      <c r="D132" t="s">
        <v>9</v>
      </c>
      <c r="E132" t="s">
        <v>112</v>
      </c>
      <c r="F132" t="s">
        <v>120</v>
      </c>
      <c r="G132" s="2">
        <v>28392320.992241401</v>
      </c>
    </row>
    <row r="133" spans="1:7" x14ac:dyDescent="0.2">
      <c r="A133">
        <v>2020</v>
      </c>
      <c r="B133">
        <v>1</v>
      </c>
      <c r="C133" t="s">
        <v>8</v>
      </c>
      <c r="D133" t="s">
        <v>9</v>
      </c>
      <c r="E133" t="s">
        <v>112</v>
      </c>
      <c r="F133" t="s">
        <v>120</v>
      </c>
      <c r="G133" s="2">
        <v>31516855.8447362</v>
      </c>
    </row>
    <row r="134" spans="1:7" x14ac:dyDescent="0.2">
      <c r="A134">
        <v>2010</v>
      </c>
      <c r="B134">
        <v>1</v>
      </c>
      <c r="C134" t="s">
        <v>8</v>
      </c>
      <c r="D134" t="s">
        <v>9</v>
      </c>
      <c r="E134" t="s">
        <v>112</v>
      </c>
      <c r="F134" t="s">
        <v>121</v>
      </c>
      <c r="G134" s="2">
        <v>999006446.02227497</v>
      </c>
    </row>
    <row r="135" spans="1:7" x14ac:dyDescent="0.2">
      <c r="A135">
        <v>2011</v>
      </c>
      <c r="B135">
        <v>1</v>
      </c>
      <c r="C135" t="s">
        <v>8</v>
      </c>
      <c r="D135" t="s">
        <v>9</v>
      </c>
      <c r="E135" t="s">
        <v>112</v>
      </c>
      <c r="F135" t="s">
        <v>121</v>
      </c>
      <c r="G135" s="2">
        <v>1576161397.1644199</v>
      </c>
    </row>
    <row r="136" spans="1:7" x14ac:dyDescent="0.2">
      <c r="A136">
        <v>2012</v>
      </c>
      <c r="B136">
        <v>1</v>
      </c>
      <c r="C136" t="s">
        <v>8</v>
      </c>
      <c r="D136" t="s">
        <v>9</v>
      </c>
      <c r="E136" t="s">
        <v>112</v>
      </c>
      <c r="F136" t="s">
        <v>121</v>
      </c>
      <c r="G136" s="2">
        <v>5353650286.59727</v>
      </c>
    </row>
    <row r="137" spans="1:7" x14ac:dyDescent="0.2">
      <c r="A137">
        <v>2013</v>
      </c>
      <c r="B137">
        <v>1</v>
      </c>
      <c r="C137" t="s">
        <v>8</v>
      </c>
      <c r="D137" t="s">
        <v>9</v>
      </c>
      <c r="E137" t="s">
        <v>112</v>
      </c>
      <c r="F137" t="s">
        <v>121</v>
      </c>
      <c r="G137" s="2">
        <v>10088246915.3433</v>
      </c>
    </row>
    <row r="138" spans="1:7" x14ac:dyDescent="0.2">
      <c r="A138">
        <v>2014</v>
      </c>
      <c r="B138">
        <v>1</v>
      </c>
      <c r="C138" t="s">
        <v>8</v>
      </c>
      <c r="D138" t="s">
        <v>9</v>
      </c>
      <c r="E138" t="s">
        <v>112</v>
      </c>
      <c r="F138" t="s">
        <v>121</v>
      </c>
      <c r="G138" s="2">
        <v>13103173315.5483</v>
      </c>
    </row>
    <row r="139" spans="1:7" x14ac:dyDescent="0.2">
      <c r="A139">
        <v>2015</v>
      </c>
      <c r="B139">
        <v>1</v>
      </c>
      <c r="C139" t="s">
        <v>8</v>
      </c>
      <c r="D139" t="s">
        <v>9</v>
      </c>
      <c r="E139" t="s">
        <v>112</v>
      </c>
      <c r="F139" t="s">
        <v>121</v>
      </c>
      <c r="G139" s="2">
        <v>12234503947.437201</v>
      </c>
    </row>
    <row r="140" spans="1:7" x14ac:dyDescent="0.2">
      <c r="A140">
        <v>2016</v>
      </c>
      <c r="B140">
        <v>1</v>
      </c>
      <c r="C140" t="s">
        <v>8</v>
      </c>
      <c r="D140" t="s">
        <v>9</v>
      </c>
      <c r="E140" t="s">
        <v>112</v>
      </c>
      <c r="F140" t="s">
        <v>121</v>
      </c>
      <c r="G140" s="2">
        <v>14177351707.928101</v>
      </c>
    </row>
    <row r="141" spans="1:7" x14ac:dyDescent="0.2">
      <c r="A141">
        <v>2017</v>
      </c>
      <c r="B141">
        <v>1</v>
      </c>
      <c r="C141" t="s">
        <v>8</v>
      </c>
      <c r="D141" t="s">
        <v>9</v>
      </c>
      <c r="E141" t="s">
        <v>112</v>
      </c>
      <c r="F141" t="s">
        <v>121</v>
      </c>
      <c r="G141" s="2">
        <v>16008670345.800699</v>
      </c>
    </row>
    <row r="142" spans="1:7" x14ac:dyDescent="0.2">
      <c r="A142">
        <v>2018</v>
      </c>
      <c r="B142">
        <v>1</v>
      </c>
      <c r="C142" t="s">
        <v>8</v>
      </c>
      <c r="D142" t="s">
        <v>9</v>
      </c>
      <c r="E142" t="s">
        <v>112</v>
      </c>
      <c r="F142" t="s">
        <v>121</v>
      </c>
      <c r="G142" s="2">
        <v>19767752032.628101</v>
      </c>
    </row>
    <row r="143" spans="1:7" x14ac:dyDescent="0.2">
      <c r="A143">
        <v>2019</v>
      </c>
      <c r="B143">
        <v>1</v>
      </c>
      <c r="C143" t="s">
        <v>8</v>
      </c>
      <c r="D143" t="s">
        <v>9</v>
      </c>
      <c r="E143" t="s">
        <v>112</v>
      </c>
      <c r="F143" t="s">
        <v>121</v>
      </c>
      <c r="G143" s="2">
        <v>18326206910.2859</v>
      </c>
    </row>
    <row r="144" spans="1:7" x14ac:dyDescent="0.2">
      <c r="A144">
        <v>2020</v>
      </c>
      <c r="B144">
        <v>1</v>
      </c>
      <c r="C144" t="s">
        <v>8</v>
      </c>
      <c r="D144" t="s">
        <v>9</v>
      </c>
      <c r="E144" t="s">
        <v>112</v>
      </c>
      <c r="F144" t="s">
        <v>121</v>
      </c>
      <c r="G144" s="2">
        <v>20126328215.156399</v>
      </c>
    </row>
    <row r="145" spans="1:7" x14ac:dyDescent="0.2">
      <c r="A145">
        <v>2010</v>
      </c>
      <c r="B145">
        <v>1</v>
      </c>
      <c r="C145" t="s">
        <v>8</v>
      </c>
      <c r="D145" t="s">
        <v>9</v>
      </c>
      <c r="E145" t="s">
        <v>112</v>
      </c>
      <c r="F145" t="s">
        <v>122</v>
      </c>
      <c r="G145">
        <v>289213.33774391998</v>
      </c>
    </row>
    <row r="146" spans="1:7" x14ac:dyDescent="0.2">
      <c r="A146">
        <v>2011</v>
      </c>
      <c r="B146">
        <v>1</v>
      </c>
      <c r="C146" t="s">
        <v>8</v>
      </c>
      <c r="D146" t="s">
        <v>9</v>
      </c>
      <c r="E146" t="s">
        <v>112</v>
      </c>
      <c r="F146" t="s">
        <v>122</v>
      </c>
      <c r="G146">
        <v>453766.922909001</v>
      </c>
    </row>
    <row r="147" spans="1:7" x14ac:dyDescent="0.2">
      <c r="A147">
        <v>2012</v>
      </c>
      <c r="B147">
        <v>1</v>
      </c>
      <c r="C147" t="s">
        <v>8</v>
      </c>
      <c r="D147" t="s">
        <v>9</v>
      </c>
      <c r="E147" t="s">
        <v>112</v>
      </c>
      <c r="F147" t="s">
        <v>122</v>
      </c>
      <c r="G147">
        <v>1507525.13842699</v>
      </c>
    </row>
    <row r="148" spans="1:7" x14ac:dyDescent="0.2">
      <c r="A148">
        <v>2013</v>
      </c>
      <c r="B148">
        <v>1</v>
      </c>
      <c r="C148" t="s">
        <v>8</v>
      </c>
      <c r="D148" t="s">
        <v>9</v>
      </c>
      <c r="E148" t="s">
        <v>112</v>
      </c>
      <c r="F148" t="s">
        <v>122</v>
      </c>
      <c r="G148">
        <v>2834708.48902418</v>
      </c>
    </row>
    <row r="149" spans="1:7" x14ac:dyDescent="0.2">
      <c r="A149">
        <v>2014</v>
      </c>
      <c r="B149">
        <v>1</v>
      </c>
      <c r="C149" t="s">
        <v>8</v>
      </c>
      <c r="D149" t="s">
        <v>9</v>
      </c>
      <c r="E149" t="s">
        <v>112</v>
      </c>
      <c r="F149" t="s">
        <v>122</v>
      </c>
      <c r="G149">
        <v>3683429.7094864701</v>
      </c>
    </row>
    <row r="150" spans="1:7" x14ac:dyDescent="0.2">
      <c r="A150">
        <v>2015</v>
      </c>
      <c r="B150">
        <v>1</v>
      </c>
      <c r="C150" t="s">
        <v>8</v>
      </c>
      <c r="D150" t="s">
        <v>9</v>
      </c>
      <c r="E150" t="s">
        <v>112</v>
      </c>
      <c r="F150" t="s">
        <v>122</v>
      </c>
      <c r="G150">
        <v>3440256.3602856998</v>
      </c>
    </row>
    <row r="151" spans="1:7" x14ac:dyDescent="0.2">
      <c r="A151">
        <v>2016</v>
      </c>
      <c r="B151">
        <v>1</v>
      </c>
      <c r="C151" t="s">
        <v>8</v>
      </c>
      <c r="D151" t="s">
        <v>9</v>
      </c>
      <c r="E151" t="s">
        <v>112</v>
      </c>
      <c r="F151" t="s">
        <v>122</v>
      </c>
      <c r="G151">
        <v>3988583.7189376401</v>
      </c>
    </row>
    <row r="152" spans="1:7" x14ac:dyDescent="0.2">
      <c r="A152">
        <v>2017</v>
      </c>
      <c r="B152">
        <v>1</v>
      </c>
      <c r="C152" t="s">
        <v>8</v>
      </c>
      <c r="D152" t="s">
        <v>9</v>
      </c>
      <c r="E152" t="s">
        <v>112</v>
      </c>
      <c r="F152" t="s">
        <v>122</v>
      </c>
      <c r="G152">
        <v>4501517.7983841896</v>
      </c>
    </row>
    <row r="153" spans="1:7" x14ac:dyDescent="0.2">
      <c r="A153">
        <v>2018</v>
      </c>
      <c r="B153">
        <v>1</v>
      </c>
      <c r="C153" t="s">
        <v>8</v>
      </c>
      <c r="D153" t="s">
        <v>9</v>
      </c>
      <c r="E153" t="s">
        <v>112</v>
      </c>
      <c r="F153" t="s">
        <v>122</v>
      </c>
      <c r="G153">
        <v>5565080.0050352504</v>
      </c>
    </row>
    <row r="154" spans="1:7" x14ac:dyDescent="0.2">
      <c r="A154">
        <v>2019</v>
      </c>
      <c r="B154">
        <v>1</v>
      </c>
      <c r="C154" t="s">
        <v>8</v>
      </c>
      <c r="D154" t="s">
        <v>9</v>
      </c>
      <c r="E154" t="s">
        <v>112</v>
      </c>
      <c r="F154" t="s">
        <v>122</v>
      </c>
      <c r="G154">
        <v>5154346.7489139801</v>
      </c>
    </row>
    <row r="155" spans="1:7" x14ac:dyDescent="0.2">
      <c r="A155">
        <v>2020</v>
      </c>
      <c r="B155">
        <v>1</v>
      </c>
      <c r="C155" t="s">
        <v>8</v>
      </c>
      <c r="D155" t="s">
        <v>9</v>
      </c>
      <c r="E155" t="s">
        <v>112</v>
      </c>
      <c r="F155" t="s">
        <v>122</v>
      </c>
      <c r="G155">
        <v>5592471.64244017</v>
      </c>
    </row>
    <row r="156" spans="1:7" x14ac:dyDescent="0.2">
      <c r="A156">
        <v>2010</v>
      </c>
      <c r="B156">
        <v>1</v>
      </c>
      <c r="C156" t="s">
        <v>8</v>
      </c>
      <c r="D156" t="s">
        <v>9</v>
      </c>
      <c r="E156" t="s">
        <v>112</v>
      </c>
      <c r="F156" t="s">
        <v>123</v>
      </c>
      <c r="G156">
        <v>563893.92031310406</v>
      </c>
    </row>
    <row r="157" spans="1:7" x14ac:dyDescent="0.2">
      <c r="A157">
        <v>2011</v>
      </c>
      <c r="B157">
        <v>1</v>
      </c>
      <c r="C157" t="s">
        <v>8</v>
      </c>
      <c r="D157" t="s">
        <v>9</v>
      </c>
      <c r="E157" t="s">
        <v>112</v>
      </c>
      <c r="F157" t="s">
        <v>123</v>
      </c>
      <c r="G157">
        <v>885612.15154749504</v>
      </c>
    </row>
    <row r="158" spans="1:7" x14ac:dyDescent="0.2">
      <c r="A158">
        <v>2012</v>
      </c>
      <c r="B158">
        <v>1</v>
      </c>
      <c r="C158" t="s">
        <v>8</v>
      </c>
      <c r="D158" t="s">
        <v>9</v>
      </c>
      <c r="E158" t="s">
        <v>112</v>
      </c>
      <c r="F158" t="s">
        <v>123</v>
      </c>
      <c r="G158">
        <v>3000303.56301586</v>
      </c>
    </row>
    <row r="159" spans="1:7" x14ac:dyDescent="0.2">
      <c r="A159">
        <v>2013</v>
      </c>
      <c r="B159">
        <v>1</v>
      </c>
      <c r="C159" t="s">
        <v>8</v>
      </c>
      <c r="D159" t="s">
        <v>9</v>
      </c>
      <c r="E159" t="s">
        <v>112</v>
      </c>
      <c r="F159" t="s">
        <v>123</v>
      </c>
      <c r="G159">
        <v>5659403.1376749603</v>
      </c>
    </row>
    <row r="160" spans="1:7" x14ac:dyDescent="0.2">
      <c r="A160">
        <v>2014</v>
      </c>
      <c r="B160">
        <v>1</v>
      </c>
      <c r="C160" t="s">
        <v>8</v>
      </c>
      <c r="D160" t="s">
        <v>9</v>
      </c>
      <c r="E160" t="s">
        <v>112</v>
      </c>
      <c r="F160" t="s">
        <v>123</v>
      </c>
      <c r="G160">
        <v>7369252.8941366496</v>
      </c>
    </row>
    <row r="161" spans="1:7" x14ac:dyDescent="0.2">
      <c r="A161">
        <v>2015</v>
      </c>
      <c r="B161">
        <v>1</v>
      </c>
      <c r="C161" t="s">
        <v>8</v>
      </c>
      <c r="D161" t="s">
        <v>9</v>
      </c>
      <c r="E161" t="s">
        <v>112</v>
      </c>
      <c r="F161" t="s">
        <v>123</v>
      </c>
      <c r="G161" s="2">
        <v>6885338.2724124398</v>
      </c>
    </row>
    <row r="162" spans="1:7" x14ac:dyDescent="0.2">
      <c r="A162">
        <v>2016</v>
      </c>
      <c r="B162">
        <v>1</v>
      </c>
      <c r="C162" t="s">
        <v>8</v>
      </c>
      <c r="D162" t="s">
        <v>9</v>
      </c>
      <c r="E162" t="s">
        <v>112</v>
      </c>
      <c r="F162" t="s">
        <v>123</v>
      </c>
      <c r="G162" s="2">
        <v>7954705.3400246603</v>
      </c>
    </row>
    <row r="163" spans="1:7" x14ac:dyDescent="0.2">
      <c r="A163">
        <v>2017</v>
      </c>
      <c r="B163">
        <v>1</v>
      </c>
      <c r="C163" t="s">
        <v>8</v>
      </c>
      <c r="D163" t="s">
        <v>9</v>
      </c>
      <c r="E163" t="s">
        <v>112</v>
      </c>
      <c r="F163" t="s">
        <v>123</v>
      </c>
      <c r="G163" s="2">
        <v>8911945.0320771895</v>
      </c>
    </row>
    <row r="164" spans="1:7" x14ac:dyDescent="0.2">
      <c r="A164">
        <v>2018</v>
      </c>
      <c r="B164">
        <v>1</v>
      </c>
      <c r="C164" t="s">
        <v>8</v>
      </c>
      <c r="D164" t="s">
        <v>9</v>
      </c>
      <c r="E164" t="s">
        <v>112</v>
      </c>
      <c r="F164" t="s">
        <v>123</v>
      </c>
      <c r="G164" s="2">
        <v>10806463.451776501</v>
      </c>
    </row>
    <row r="165" spans="1:7" x14ac:dyDescent="0.2">
      <c r="A165">
        <v>2019</v>
      </c>
      <c r="B165">
        <v>1</v>
      </c>
      <c r="C165" t="s">
        <v>8</v>
      </c>
      <c r="D165" t="s">
        <v>9</v>
      </c>
      <c r="E165" t="s">
        <v>112</v>
      </c>
      <c r="F165" t="s">
        <v>123</v>
      </c>
      <c r="G165" s="2">
        <v>9999112.2332185209</v>
      </c>
    </row>
    <row r="166" spans="1:7" x14ac:dyDescent="0.2">
      <c r="A166">
        <v>2020</v>
      </c>
      <c r="B166">
        <v>1</v>
      </c>
      <c r="C166" t="s">
        <v>8</v>
      </c>
      <c r="D166" t="s">
        <v>9</v>
      </c>
      <c r="E166" t="s">
        <v>112</v>
      </c>
      <c r="F166" t="s">
        <v>123</v>
      </c>
      <c r="G166" s="2">
        <v>10616216.8656261</v>
      </c>
    </row>
    <row r="167" spans="1:7" x14ac:dyDescent="0.2">
      <c r="A167">
        <v>2010</v>
      </c>
      <c r="B167">
        <v>1</v>
      </c>
      <c r="C167" t="s">
        <v>8</v>
      </c>
      <c r="D167" t="s">
        <v>9</v>
      </c>
      <c r="E167" t="s">
        <v>112</v>
      </c>
      <c r="F167" t="s">
        <v>124</v>
      </c>
      <c r="G167">
        <v>103697.15996604601</v>
      </c>
    </row>
    <row r="168" spans="1:7" x14ac:dyDescent="0.2">
      <c r="A168">
        <v>2011</v>
      </c>
      <c r="B168">
        <v>1</v>
      </c>
      <c r="C168" t="s">
        <v>8</v>
      </c>
      <c r="D168" t="s">
        <v>9</v>
      </c>
      <c r="E168" t="s">
        <v>112</v>
      </c>
      <c r="F168" t="s">
        <v>124</v>
      </c>
      <c r="G168">
        <v>162911.529532324</v>
      </c>
    </row>
    <row r="169" spans="1:7" x14ac:dyDescent="0.2">
      <c r="A169">
        <v>2012</v>
      </c>
      <c r="B169">
        <v>1</v>
      </c>
      <c r="C169" t="s">
        <v>8</v>
      </c>
      <c r="D169" t="s">
        <v>9</v>
      </c>
      <c r="E169" t="s">
        <v>112</v>
      </c>
      <c r="F169" t="s">
        <v>124</v>
      </c>
      <c r="G169">
        <v>556667.98006463796</v>
      </c>
    </row>
    <row r="170" spans="1:7" x14ac:dyDescent="0.2">
      <c r="A170">
        <v>2013</v>
      </c>
      <c r="B170">
        <v>1</v>
      </c>
      <c r="C170" t="s">
        <v>8</v>
      </c>
      <c r="D170" t="s">
        <v>9</v>
      </c>
      <c r="E170" t="s">
        <v>112</v>
      </c>
      <c r="F170" t="s">
        <v>124</v>
      </c>
      <c r="G170">
        <v>1051279.2389473801</v>
      </c>
    </row>
    <row r="171" spans="1:7" x14ac:dyDescent="0.2">
      <c r="A171">
        <v>2014</v>
      </c>
      <c r="B171">
        <v>1</v>
      </c>
      <c r="C171" t="s">
        <v>8</v>
      </c>
      <c r="D171" t="s">
        <v>9</v>
      </c>
      <c r="E171" t="s">
        <v>112</v>
      </c>
      <c r="F171" t="s">
        <v>124</v>
      </c>
      <c r="G171">
        <v>1369903.40587966</v>
      </c>
    </row>
    <row r="172" spans="1:7" x14ac:dyDescent="0.2">
      <c r="A172">
        <v>2015</v>
      </c>
      <c r="B172">
        <v>1</v>
      </c>
      <c r="C172" t="s">
        <v>8</v>
      </c>
      <c r="D172" t="s">
        <v>9</v>
      </c>
      <c r="E172" t="s">
        <v>112</v>
      </c>
      <c r="F172" t="s">
        <v>124</v>
      </c>
      <c r="G172">
        <v>1279942.5219058599</v>
      </c>
    </row>
    <row r="173" spans="1:7" x14ac:dyDescent="0.2">
      <c r="A173">
        <v>2016</v>
      </c>
      <c r="B173">
        <v>1</v>
      </c>
      <c r="C173" t="s">
        <v>8</v>
      </c>
      <c r="D173" t="s">
        <v>9</v>
      </c>
      <c r="E173" t="s">
        <v>112</v>
      </c>
      <c r="F173" t="s">
        <v>124</v>
      </c>
      <c r="G173">
        <v>1495847.4486263799</v>
      </c>
    </row>
    <row r="174" spans="1:7" x14ac:dyDescent="0.2">
      <c r="A174">
        <v>2017</v>
      </c>
      <c r="B174">
        <v>1</v>
      </c>
      <c r="C174" t="s">
        <v>8</v>
      </c>
      <c r="D174" t="s">
        <v>9</v>
      </c>
      <c r="E174" t="s">
        <v>112</v>
      </c>
      <c r="F174" t="s">
        <v>124</v>
      </c>
      <c r="G174">
        <v>1706520.02415122</v>
      </c>
    </row>
    <row r="175" spans="1:7" x14ac:dyDescent="0.2">
      <c r="A175">
        <v>2018</v>
      </c>
      <c r="B175">
        <v>1</v>
      </c>
      <c r="C175" t="s">
        <v>8</v>
      </c>
      <c r="D175" t="s">
        <v>9</v>
      </c>
      <c r="E175" t="s">
        <v>112</v>
      </c>
      <c r="F175" t="s">
        <v>124</v>
      </c>
      <c r="G175">
        <v>2156647.0793248899</v>
      </c>
    </row>
    <row r="176" spans="1:7" x14ac:dyDescent="0.2">
      <c r="A176">
        <v>2019</v>
      </c>
      <c r="B176">
        <v>1</v>
      </c>
      <c r="C176" t="s">
        <v>8</v>
      </c>
      <c r="D176" t="s">
        <v>9</v>
      </c>
      <c r="E176" t="s">
        <v>112</v>
      </c>
      <c r="F176" t="s">
        <v>124</v>
      </c>
      <c r="G176">
        <v>1999105.6280799101</v>
      </c>
    </row>
    <row r="177" spans="1:7" x14ac:dyDescent="0.2">
      <c r="A177">
        <v>2020</v>
      </c>
      <c r="B177">
        <v>1</v>
      </c>
      <c r="C177" t="s">
        <v>8</v>
      </c>
      <c r="D177" t="s">
        <v>9</v>
      </c>
      <c r="E177" t="s">
        <v>112</v>
      </c>
      <c r="F177" t="s">
        <v>124</v>
      </c>
      <c r="G177">
        <v>2217145.4835716798</v>
      </c>
    </row>
    <row r="178" spans="1:7" x14ac:dyDescent="0.2">
      <c r="A178">
        <v>2010</v>
      </c>
      <c r="B178">
        <v>1</v>
      </c>
      <c r="C178" t="s">
        <v>8</v>
      </c>
      <c r="D178" t="s">
        <v>9</v>
      </c>
      <c r="E178" t="s">
        <v>112</v>
      </c>
      <c r="F178" t="s">
        <v>125</v>
      </c>
      <c r="G178">
        <v>101781.418629295</v>
      </c>
    </row>
    <row r="179" spans="1:7" x14ac:dyDescent="0.2">
      <c r="A179">
        <v>2011</v>
      </c>
      <c r="B179">
        <v>1</v>
      </c>
      <c r="C179" t="s">
        <v>8</v>
      </c>
      <c r="D179" t="s">
        <v>9</v>
      </c>
      <c r="E179" t="s">
        <v>112</v>
      </c>
      <c r="F179" t="s">
        <v>125</v>
      </c>
      <c r="G179">
        <v>159890.41826556899</v>
      </c>
    </row>
    <row r="180" spans="1:7" x14ac:dyDescent="0.2">
      <c r="A180">
        <v>2012</v>
      </c>
      <c r="B180">
        <v>1</v>
      </c>
      <c r="C180" t="s">
        <v>8</v>
      </c>
      <c r="D180" t="s">
        <v>9</v>
      </c>
      <c r="E180" t="s">
        <v>112</v>
      </c>
      <c r="F180" t="s">
        <v>125</v>
      </c>
      <c r="G180">
        <v>546225.10576738894</v>
      </c>
    </row>
    <row r="181" spans="1:7" x14ac:dyDescent="0.2">
      <c r="A181">
        <v>2013</v>
      </c>
      <c r="B181">
        <v>1</v>
      </c>
      <c r="C181" t="s">
        <v>8</v>
      </c>
      <c r="D181" t="s">
        <v>9</v>
      </c>
      <c r="E181" t="s">
        <v>112</v>
      </c>
      <c r="F181" t="s">
        <v>125</v>
      </c>
      <c r="G181">
        <v>1031312.6288279101</v>
      </c>
    </row>
    <row r="182" spans="1:7" x14ac:dyDescent="0.2">
      <c r="A182">
        <v>2014</v>
      </c>
      <c r="B182">
        <v>1</v>
      </c>
      <c r="C182" t="s">
        <v>8</v>
      </c>
      <c r="D182" t="s">
        <v>9</v>
      </c>
      <c r="E182" t="s">
        <v>112</v>
      </c>
      <c r="F182" t="s">
        <v>125</v>
      </c>
      <c r="G182">
        <v>1343613.4062856301</v>
      </c>
    </row>
    <row r="183" spans="1:7" x14ac:dyDescent="0.2">
      <c r="A183">
        <v>2015</v>
      </c>
      <c r="B183">
        <v>1</v>
      </c>
      <c r="C183" t="s">
        <v>8</v>
      </c>
      <c r="D183" t="s">
        <v>9</v>
      </c>
      <c r="E183" t="s">
        <v>112</v>
      </c>
      <c r="F183" t="s">
        <v>125</v>
      </c>
      <c r="G183">
        <v>1255339.5325747</v>
      </c>
    </row>
    <row r="184" spans="1:7" x14ac:dyDescent="0.2">
      <c r="A184">
        <v>2016</v>
      </c>
      <c r="B184">
        <v>1</v>
      </c>
      <c r="C184" t="s">
        <v>8</v>
      </c>
      <c r="D184" t="s">
        <v>9</v>
      </c>
      <c r="E184" t="s">
        <v>112</v>
      </c>
      <c r="F184" t="s">
        <v>125</v>
      </c>
      <c r="G184">
        <v>1466753.73468038</v>
      </c>
    </row>
    <row r="185" spans="1:7" x14ac:dyDescent="0.2">
      <c r="A185">
        <v>2017</v>
      </c>
      <c r="B185">
        <v>1</v>
      </c>
      <c r="C185" t="s">
        <v>8</v>
      </c>
      <c r="D185" t="s">
        <v>9</v>
      </c>
      <c r="E185" t="s">
        <v>112</v>
      </c>
      <c r="F185" t="s">
        <v>125</v>
      </c>
      <c r="G185">
        <v>1673009.11749903</v>
      </c>
    </row>
    <row r="186" spans="1:7" x14ac:dyDescent="0.2">
      <c r="A186">
        <v>2018</v>
      </c>
      <c r="B186">
        <v>1</v>
      </c>
      <c r="C186" t="s">
        <v>8</v>
      </c>
      <c r="D186" t="s">
        <v>9</v>
      </c>
      <c r="E186" t="s">
        <v>112</v>
      </c>
      <c r="F186" t="s">
        <v>125</v>
      </c>
      <c r="G186">
        <v>2113790.1445110301</v>
      </c>
    </row>
    <row r="187" spans="1:7" x14ac:dyDescent="0.2">
      <c r="A187">
        <v>2019</v>
      </c>
      <c r="B187">
        <v>1</v>
      </c>
      <c r="C187" t="s">
        <v>8</v>
      </c>
      <c r="D187" t="s">
        <v>9</v>
      </c>
      <c r="E187" t="s">
        <v>112</v>
      </c>
      <c r="F187" t="s">
        <v>125</v>
      </c>
      <c r="G187">
        <v>1959387.5524681001</v>
      </c>
    </row>
    <row r="188" spans="1:7" x14ac:dyDescent="0.2">
      <c r="A188">
        <v>2020</v>
      </c>
      <c r="B188">
        <v>1</v>
      </c>
      <c r="C188" t="s">
        <v>8</v>
      </c>
      <c r="D188" t="s">
        <v>9</v>
      </c>
      <c r="E188" t="s">
        <v>112</v>
      </c>
      <c r="F188" t="s">
        <v>125</v>
      </c>
      <c r="G188">
        <v>2172851.1326997099</v>
      </c>
    </row>
    <row r="189" spans="1:7" x14ac:dyDescent="0.2">
      <c r="A189">
        <v>2010</v>
      </c>
      <c r="B189">
        <v>1</v>
      </c>
      <c r="C189" t="s">
        <v>8</v>
      </c>
      <c r="D189" t="s">
        <v>9</v>
      </c>
      <c r="E189" t="s">
        <v>112</v>
      </c>
      <c r="F189" t="s">
        <v>126</v>
      </c>
      <c r="G189">
        <v>42078.099835148998</v>
      </c>
    </row>
    <row r="190" spans="1:7" x14ac:dyDescent="0.2">
      <c r="A190">
        <v>2011</v>
      </c>
      <c r="B190">
        <v>1</v>
      </c>
      <c r="C190" t="s">
        <v>8</v>
      </c>
      <c r="D190" t="s">
        <v>9</v>
      </c>
      <c r="E190" t="s">
        <v>112</v>
      </c>
      <c r="F190" t="s">
        <v>126</v>
      </c>
      <c r="G190">
        <v>66160.332019236899</v>
      </c>
    </row>
    <row r="191" spans="1:7" x14ac:dyDescent="0.2">
      <c r="A191">
        <v>2012</v>
      </c>
      <c r="B191">
        <v>1</v>
      </c>
      <c r="C191" t="s">
        <v>8</v>
      </c>
      <c r="D191" t="s">
        <v>9</v>
      </c>
      <c r="E191" t="s">
        <v>112</v>
      </c>
      <c r="F191" t="s">
        <v>126</v>
      </c>
      <c r="G191">
        <v>226638.907372944</v>
      </c>
    </row>
    <row r="192" spans="1:7" x14ac:dyDescent="0.2">
      <c r="A192">
        <v>2013</v>
      </c>
      <c r="B192">
        <v>1</v>
      </c>
      <c r="C192" t="s">
        <v>8</v>
      </c>
      <c r="D192" t="s">
        <v>9</v>
      </c>
      <c r="E192" t="s">
        <v>112</v>
      </c>
      <c r="F192" t="s">
        <v>126</v>
      </c>
      <c r="G192">
        <v>429177.50694718002</v>
      </c>
    </row>
    <row r="193" spans="1:7" x14ac:dyDescent="0.2">
      <c r="A193">
        <v>2014</v>
      </c>
      <c r="B193">
        <v>1</v>
      </c>
      <c r="C193" t="s">
        <v>8</v>
      </c>
      <c r="D193" t="s">
        <v>9</v>
      </c>
      <c r="E193" t="s">
        <v>112</v>
      </c>
      <c r="F193" t="s">
        <v>126</v>
      </c>
      <c r="G193">
        <v>560546.47733724897</v>
      </c>
    </row>
    <row r="194" spans="1:7" x14ac:dyDescent="0.2">
      <c r="A194">
        <v>2015</v>
      </c>
      <c r="B194">
        <v>1</v>
      </c>
      <c r="C194" t="s">
        <v>8</v>
      </c>
      <c r="D194" t="s">
        <v>9</v>
      </c>
      <c r="E194" t="s">
        <v>112</v>
      </c>
      <c r="F194" t="s">
        <v>126</v>
      </c>
      <c r="G194">
        <v>523923.21846553602</v>
      </c>
    </row>
    <row r="195" spans="1:7" x14ac:dyDescent="0.2">
      <c r="A195">
        <v>2016</v>
      </c>
      <c r="B195">
        <v>1</v>
      </c>
      <c r="C195" t="s">
        <v>8</v>
      </c>
      <c r="D195" t="s">
        <v>9</v>
      </c>
      <c r="E195" t="s">
        <v>112</v>
      </c>
      <c r="F195" t="s">
        <v>126</v>
      </c>
      <c r="G195">
        <v>613920.07492490904</v>
      </c>
    </row>
    <row r="196" spans="1:7" x14ac:dyDescent="0.2">
      <c r="A196">
        <v>2017</v>
      </c>
      <c r="B196">
        <v>1</v>
      </c>
      <c r="C196" t="s">
        <v>8</v>
      </c>
      <c r="D196" t="s">
        <v>9</v>
      </c>
      <c r="E196" t="s">
        <v>112</v>
      </c>
      <c r="F196" t="s">
        <v>126</v>
      </c>
      <c r="G196">
        <v>701903.76664561499</v>
      </c>
    </row>
    <row r="197" spans="1:7" x14ac:dyDescent="0.2">
      <c r="A197">
        <v>2018</v>
      </c>
      <c r="B197">
        <v>1</v>
      </c>
      <c r="C197" t="s">
        <v>8</v>
      </c>
      <c r="D197" t="s">
        <v>9</v>
      </c>
      <c r="E197" t="s">
        <v>112</v>
      </c>
      <c r="F197" t="s">
        <v>126</v>
      </c>
      <c r="G197">
        <v>889454.64842157904</v>
      </c>
    </row>
    <row r="198" spans="1:7" x14ac:dyDescent="0.2">
      <c r="A198">
        <v>2019</v>
      </c>
      <c r="B198">
        <v>1</v>
      </c>
      <c r="C198" t="s">
        <v>8</v>
      </c>
      <c r="D198" t="s">
        <v>9</v>
      </c>
      <c r="E198" t="s">
        <v>112</v>
      </c>
      <c r="F198" t="s">
        <v>126</v>
      </c>
      <c r="G198">
        <v>824441.68889858399</v>
      </c>
    </row>
    <row r="199" spans="1:7" x14ac:dyDescent="0.2">
      <c r="A199">
        <v>2020</v>
      </c>
      <c r="B199">
        <v>1</v>
      </c>
      <c r="C199" t="s">
        <v>8</v>
      </c>
      <c r="D199" t="s">
        <v>9</v>
      </c>
      <c r="E199" t="s">
        <v>112</v>
      </c>
      <c r="F199" t="s">
        <v>126</v>
      </c>
      <c r="G199">
        <v>915524.09969985299</v>
      </c>
    </row>
    <row r="200" spans="1:7" x14ac:dyDescent="0.2">
      <c r="A200">
        <v>2010</v>
      </c>
      <c r="B200">
        <v>1</v>
      </c>
      <c r="C200" t="s">
        <v>8</v>
      </c>
      <c r="D200" t="s">
        <v>9</v>
      </c>
      <c r="E200" t="s">
        <v>112</v>
      </c>
      <c r="F200" t="s">
        <v>127</v>
      </c>
      <c r="G200">
        <v>289565.38811053801</v>
      </c>
    </row>
    <row r="201" spans="1:7" x14ac:dyDescent="0.2">
      <c r="A201">
        <v>2011</v>
      </c>
      <c r="B201">
        <v>1</v>
      </c>
      <c r="C201" t="s">
        <v>8</v>
      </c>
      <c r="D201" t="s">
        <v>9</v>
      </c>
      <c r="E201" t="s">
        <v>112</v>
      </c>
      <c r="F201" t="s">
        <v>127</v>
      </c>
      <c r="G201">
        <v>454133.85517623101</v>
      </c>
    </row>
    <row r="202" spans="1:7" x14ac:dyDescent="0.2">
      <c r="A202">
        <v>2012</v>
      </c>
      <c r="B202">
        <v>1</v>
      </c>
      <c r="C202" t="s">
        <v>8</v>
      </c>
      <c r="D202" t="s">
        <v>9</v>
      </c>
      <c r="E202" t="s">
        <v>112</v>
      </c>
      <c r="F202" t="s">
        <v>127</v>
      </c>
      <c r="G202">
        <v>1507071.4458204899</v>
      </c>
    </row>
    <row r="203" spans="1:7" x14ac:dyDescent="0.2">
      <c r="A203">
        <v>2013</v>
      </c>
      <c r="B203">
        <v>1</v>
      </c>
      <c r="C203" t="s">
        <v>8</v>
      </c>
      <c r="D203" t="s">
        <v>9</v>
      </c>
      <c r="E203" t="s">
        <v>112</v>
      </c>
      <c r="F203" t="s">
        <v>127</v>
      </c>
      <c r="G203">
        <v>2833671.88063038</v>
      </c>
    </row>
    <row r="204" spans="1:7" x14ac:dyDescent="0.2">
      <c r="A204">
        <v>2014</v>
      </c>
      <c r="B204">
        <v>1</v>
      </c>
      <c r="C204" t="s">
        <v>8</v>
      </c>
      <c r="D204" t="s">
        <v>9</v>
      </c>
      <c r="E204" t="s">
        <v>112</v>
      </c>
      <c r="F204" t="s">
        <v>127</v>
      </c>
      <c r="G204">
        <v>3682030.6944625201</v>
      </c>
    </row>
    <row r="205" spans="1:7" x14ac:dyDescent="0.2">
      <c r="A205">
        <v>2015</v>
      </c>
      <c r="B205">
        <v>1</v>
      </c>
      <c r="C205" t="s">
        <v>8</v>
      </c>
      <c r="D205" t="s">
        <v>9</v>
      </c>
      <c r="E205" t="s">
        <v>112</v>
      </c>
      <c r="F205" t="s">
        <v>127</v>
      </c>
      <c r="G205">
        <v>3438939.4388684798</v>
      </c>
    </row>
    <row r="206" spans="1:7" x14ac:dyDescent="0.2">
      <c r="A206">
        <v>2016</v>
      </c>
      <c r="B206">
        <v>1</v>
      </c>
      <c r="C206" t="s">
        <v>8</v>
      </c>
      <c r="D206" t="s">
        <v>9</v>
      </c>
      <c r="E206" t="s">
        <v>112</v>
      </c>
      <c r="F206" t="s">
        <v>127</v>
      </c>
      <c r="G206">
        <v>3988770.6914775101</v>
      </c>
    </row>
    <row r="207" spans="1:7" x14ac:dyDescent="0.2">
      <c r="A207">
        <v>2017</v>
      </c>
      <c r="B207">
        <v>1</v>
      </c>
      <c r="C207" t="s">
        <v>8</v>
      </c>
      <c r="D207" t="s">
        <v>9</v>
      </c>
      <c r="E207" t="s">
        <v>112</v>
      </c>
      <c r="F207" t="s">
        <v>127</v>
      </c>
      <c r="G207">
        <v>4504838.1521800198</v>
      </c>
    </row>
    <row r="208" spans="1:7" x14ac:dyDescent="0.2">
      <c r="A208">
        <v>2018</v>
      </c>
      <c r="B208">
        <v>1</v>
      </c>
      <c r="C208" t="s">
        <v>8</v>
      </c>
      <c r="D208" t="s">
        <v>9</v>
      </c>
      <c r="E208" t="s">
        <v>112</v>
      </c>
      <c r="F208" t="s">
        <v>127</v>
      </c>
      <c r="G208">
        <v>5578013.1687748702</v>
      </c>
    </row>
    <row r="209" spans="1:7" x14ac:dyDescent="0.2">
      <c r="A209">
        <v>2019</v>
      </c>
      <c r="B209">
        <v>1</v>
      </c>
      <c r="C209" t="s">
        <v>8</v>
      </c>
      <c r="D209" t="s">
        <v>9</v>
      </c>
      <c r="E209" t="s">
        <v>112</v>
      </c>
      <c r="F209" t="s">
        <v>127</v>
      </c>
      <c r="G209">
        <v>5166660.7642181804</v>
      </c>
    </row>
    <row r="210" spans="1:7" x14ac:dyDescent="0.2">
      <c r="A210">
        <v>2020</v>
      </c>
      <c r="B210">
        <v>1</v>
      </c>
      <c r="C210" t="s">
        <v>8</v>
      </c>
      <c r="D210" t="s">
        <v>9</v>
      </c>
      <c r="E210" t="s">
        <v>112</v>
      </c>
      <c r="F210" t="s">
        <v>127</v>
      </c>
      <c r="G210">
        <v>5614802.6828934504</v>
      </c>
    </row>
    <row r="211" spans="1:7" x14ac:dyDescent="0.2">
      <c r="A211">
        <v>2010</v>
      </c>
      <c r="B211">
        <v>1</v>
      </c>
      <c r="C211" t="s">
        <v>8</v>
      </c>
      <c r="D211" t="s">
        <v>9</v>
      </c>
      <c r="E211" t="s">
        <v>112</v>
      </c>
      <c r="F211" t="s">
        <v>128</v>
      </c>
      <c r="G211">
        <v>307644.04262594599</v>
      </c>
    </row>
    <row r="212" spans="1:7" x14ac:dyDescent="0.2">
      <c r="A212">
        <v>2011</v>
      </c>
      <c r="B212">
        <v>1</v>
      </c>
      <c r="C212" t="s">
        <v>8</v>
      </c>
      <c r="D212" t="s">
        <v>9</v>
      </c>
      <c r="E212" t="s">
        <v>112</v>
      </c>
      <c r="F212" t="s">
        <v>128</v>
      </c>
      <c r="G212">
        <v>482700.111188863</v>
      </c>
    </row>
    <row r="213" spans="1:7" x14ac:dyDescent="0.2">
      <c r="A213">
        <v>2012</v>
      </c>
      <c r="B213">
        <v>1</v>
      </c>
      <c r="C213" t="s">
        <v>8</v>
      </c>
      <c r="D213" t="s">
        <v>9</v>
      </c>
      <c r="E213" t="s">
        <v>112</v>
      </c>
      <c r="F213" t="s">
        <v>128</v>
      </c>
      <c r="G213">
        <v>1603516.4681354</v>
      </c>
    </row>
    <row r="214" spans="1:7" x14ac:dyDescent="0.2">
      <c r="A214">
        <v>2013</v>
      </c>
      <c r="B214">
        <v>1</v>
      </c>
      <c r="C214" t="s">
        <v>8</v>
      </c>
      <c r="D214" t="s">
        <v>9</v>
      </c>
      <c r="E214" t="s">
        <v>112</v>
      </c>
      <c r="F214" t="s">
        <v>128</v>
      </c>
      <c r="G214">
        <v>3015181.0548245199</v>
      </c>
    </row>
    <row r="215" spans="1:7" x14ac:dyDescent="0.2">
      <c r="A215">
        <v>2014</v>
      </c>
      <c r="B215">
        <v>1</v>
      </c>
      <c r="C215" t="s">
        <v>8</v>
      </c>
      <c r="D215" t="s">
        <v>9</v>
      </c>
      <c r="E215" t="s">
        <v>112</v>
      </c>
      <c r="F215" t="s">
        <v>128</v>
      </c>
      <c r="G215">
        <v>3917907.1518129199</v>
      </c>
    </row>
    <row r="216" spans="1:7" x14ac:dyDescent="0.2">
      <c r="A216">
        <v>2015</v>
      </c>
      <c r="B216">
        <v>1</v>
      </c>
      <c r="C216" t="s">
        <v>8</v>
      </c>
      <c r="D216" t="s">
        <v>9</v>
      </c>
      <c r="E216" t="s">
        <v>112</v>
      </c>
      <c r="F216" t="s">
        <v>128</v>
      </c>
      <c r="G216">
        <v>3659248.39649439</v>
      </c>
    </row>
    <row r="217" spans="1:7" x14ac:dyDescent="0.2">
      <c r="A217">
        <v>2016</v>
      </c>
      <c r="B217">
        <v>1</v>
      </c>
      <c r="C217" t="s">
        <v>8</v>
      </c>
      <c r="D217" t="s">
        <v>9</v>
      </c>
      <c r="E217" t="s">
        <v>112</v>
      </c>
      <c r="F217" t="s">
        <v>128</v>
      </c>
      <c r="G217">
        <v>4242581.0931335697</v>
      </c>
    </row>
    <row r="218" spans="1:7" x14ac:dyDescent="0.2">
      <c r="A218">
        <v>2017</v>
      </c>
      <c r="B218">
        <v>1</v>
      </c>
      <c r="C218" t="s">
        <v>8</v>
      </c>
      <c r="D218" t="s">
        <v>9</v>
      </c>
      <c r="E218" t="s">
        <v>112</v>
      </c>
      <c r="F218" t="s">
        <v>128</v>
      </c>
      <c r="G218">
        <v>4788393.7794976402</v>
      </c>
    </row>
    <row r="219" spans="1:7" x14ac:dyDescent="0.2">
      <c r="A219">
        <v>2018</v>
      </c>
      <c r="B219">
        <v>1</v>
      </c>
      <c r="C219" t="s">
        <v>8</v>
      </c>
      <c r="D219" t="s">
        <v>9</v>
      </c>
      <c r="E219" t="s">
        <v>112</v>
      </c>
      <c r="F219" t="s">
        <v>128</v>
      </c>
      <c r="G219">
        <v>5920393.1341966996</v>
      </c>
    </row>
    <row r="220" spans="1:7" x14ac:dyDescent="0.2">
      <c r="A220">
        <v>2019</v>
      </c>
      <c r="B220">
        <v>1</v>
      </c>
      <c r="C220" t="s">
        <v>8</v>
      </c>
      <c r="D220" t="s">
        <v>9</v>
      </c>
      <c r="E220" t="s">
        <v>112</v>
      </c>
      <c r="F220" t="s">
        <v>128</v>
      </c>
      <c r="G220">
        <v>5483464.4449671302</v>
      </c>
    </row>
    <row r="221" spans="1:7" x14ac:dyDescent="0.2">
      <c r="A221">
        <v>2020</v>
      </c>
      <c r="B221">
        <v>1</v>
      </c>
      <c r="C221" t="s">
        <v>8</v>
      </c>
      <c r="D221" t="s">
        <v>9</v>
      </c>
      <c r="E221" t="s">
        <v>112</v>
      </c>
      <c r="F221" t="s">
        <v>128</v>
      </c>
      <c r="G221">
        <v>5950269.6334576802</v>
      </c>
    </row>
    <row r="222" spans="1:7" x14ac:dyDescent="0.2">
      <c r="A222">
        <v>2010</v>
      </c>
      <c r="B222">
        <v>1</v>
      </c>
      <c r="C222" t="s">
        <v>8</v>
      </c>
      <c r="D222" t="s">
        <v>50</v>
      </c>
      <c r="E222" t="s">
        <v>115</v>
      </c>
      <c r="F222" t="s">
        <v>119</v>
      </c>
      <c r="G222">
        <v>298206.395996865</v>
      </c>
    </row>
    <row r="223" spans="1:7" x14ac:dyDescent="0.2">
      <c r="A223">
        <v>2011</v>
      </c>
      <c r="B223">
        <v>1</v>
      </c>
      <c r="C223" t="s">
        <v>8</v>
      </c>
      <c r="D223" t="s">
        <v>50</v>
      </c>
      <c r="E223" t="s">
        <v>115</v>
      </c>
      <c r="F223" t="s">
        <v>119</v>
      </c>
      <c r="G223">
        <v>275438.79216823698</v>
      </c>
    </row>
    <row r="224" spans="1:7" x14ac:dyDescent="0.2">
      <c r="A224">
        <v>2012</v>
      </c>
      <c r="B224">
        <v>1</v>
      </c>
      <c r="C224" t="s">
        <v>8</v>
      </c>
      <c r="D224" t="s">
        <v>50</v>
      </c>
      <c r="E224" t="s">
        <v>115</v>
      </c>
      <c r="F224" t="s">
        <v>119</v>
      </c>
      <c r="G224">
        <v>3709452.3115842598</v>
      </c>
    </row>
    <row r="225" spans="1:7" x14ac:dyDescent="0.2">
      <c r="A225">
        <v>2013</v>
      </c>
      <c r="B225">
        <v>1</v>
      </c>
      <c r="C225" t="s">
        <v>8</v>
      </c>
      <c r="D225" t="s">
        <v>50</v>
      </c>
      <c r="E225" t="s">
        <v>115</v>
      </c>
      <c r="F225" t="s">
        <v>119</v>
      </c>
      <c r="G225">
        <v>3832809.1301019001</v>
      </c>
    </row>
    <row r="226" spans="1:7" x14ac:dyDescent="0.2">
      <c r="A226">
        <v>2014</v>
      </c>
      <c r="B226">
        <v>1</v>
      </c>
      <c r="C226" t="s">
        <v>8</v>
      </c>
      <c r="D226" t="s">
        <v>50</v>
      </c>
      <c r="E226" t="s">
        <v>115</v>
      </c>
      <c r="F226" t="s">
        <v>119</v>
      </c>
      <c r="G226">
        <v>3650447.1252866401</v>
      </c>
    </row>
    <row r="227" spans="1:7" x14ac:dyDescent="0.2">
      <c r="A227">
        <v>2015</v>
      </c>
      <c r="B227">
        <v>1</v>
      </c>
      <c r="C227" t="s">
        <v>8</v>
      </c>
      <c r="D227" t="s">
        <v>50</v>
      </c>
      <c r="E227" t="s">
        <v>115</v>
      </c>
      <c r="F227" t="s">
        <v>119</v>
      </c>
      <c r="G227">
        <v>3359188.3925978001</v>
      </c>
    </row>
    <row r="228" spans="1:7" x14ac:dyDescent="0.2">
      <c r="A228">
        <v>2016</v>
      </c>
      <c r="B228">
        <v>1</v>
      </c>
      <c r="C228" t="s">
        <v>8</v>
      </c>
      <c r="D228" t="s">
        <v>50</v>
      </c>
      <c r="E228" t="s">
        <v>115</v>
      </c>
      <c r="F228" t="s">
        <v>119</v>
      </c>
      <c r="G228">
        <v>4874280.6786829699</v>
      </c>
    </row>
    <row r="229" spans="1:7" x14ac:dyDescent="0.2">
      <c r="A229">
        <v>2017</v>
      </c>
      <c r="B229">
        <v>1</v>
      </c>
      <c r="C229" t="s">
        <v>8</v>
      </c>
      <c r="D229" t="s">
        <v>50</v>
      </c>
      <c r="E229" t="s">
        <v>115</v>
      </c>
      <c r="F229" t="s">
        <v>119</v>
      </c>
      <c r="G229">
        <v>4458345.7685243199</v>
      </c>
    </row>
    <row r="230" spans="1:7" x14ac:dyDescent="0.2">
      <c r="A230">
        <v>2018</v>
      </c>
      <c r="B230">
        <v>1</v>
      </c>
      <c r="C230" t="s">
        <v>8</v>
      </c>
      <c r="D230" t="s">
        <v>50</v>
      </c>
      <c r="E230" t="s">
        <v>115</v>
      </c>
      <c r="F230" t="s">
        <v>119</v>
      </c>
      <c r="G230">
        <v>7035307.8611354101</v>
      </c>
    </row>
    <row r="231" spans="1:7" x14ac:dyDescent="0.2">
      <c r="A231">
        <v>2019</v>
      </c>
      <c r="B231">
        <v>1</v>
      </c>
      <c r="C231" t="s">
        <v>8</v>
      </c>
      <c r="D231" t="s">
        <v>50</v>
      </c>
      <c r="E231" t="s">
        <v>115</v>
      </c>
      <c r="F231" t="s">
        <v>119</v>
      </c>
      <c r="G231">
        <v>6319216.8957615402</v>
      </c>
    </row>
    <row r="232" spans="1:7" x14ac:dyDescent="0.2">
      <c r="A232">
        <v>2020</v>
      </c>
      <c r="B232">
        <v>1</v>
      </c>
      <c r="C232" t="s">
        <v>8</v>
      </c>
      <c r="D232" t="s">
        <v>50</v>
      </c>
      <c r="E232" t="s">
        <v>115</v>
      </c>
      <c r="F232" t="s">
        <v>119</v>
      </c>
      <c r="G232">
        <v>6013431.66268727</v>
      </c>
    </row>
    <row r="233" spans="1:7" x14ac:dyDescent="0.2">
      <c r="A233">
        <v>2010</v>
      </c>
      <c r="B233">
        <v>1</v>
      </c>
      <c r="C233" t="s">
        <v>8</v>
      </c>
      <c r="D233" t="s">
        <v>50</v>
      </c>
      <c r="E233" t="s">
        <v>115</v>
      </c>
      <c r="F233" t="s">
        <v>120</v>
      </c>
      <c r="G233">
        <v>3162910.8971851799</v>
      </c>
    </row>
    <row r="234" spans="1:7" x14ac:dyDescent="0.2">
      <c r="A234">
        <v>2011</v>
      </c>
      <c r="B234">
        <v>1</v>
      </c>
      <c r="C234" t="s">
        <v>8</v>
      </c>
      <c r="D234" t="s">
        <v>50</v>
      </c>
      <c r="E234" t="s">
        <v>115</v>
      </c>
      <c r="F234" t="s">
        <v>120</v>
      </c>
      <c r="G234">
        <v>3010534.6234180601</v>
      </c>
    </row>
    <row r="235" spans="1:7" x14ac:dyDescent="0.2">
      <c r="A235">
        <v>2012</v>
      </c>
      <c r="B235">
        <v>1</v>
      </c>
      <c r="C235" t="s">
        <v>8</v>
      </c>
      <c r="D235" t="s">
        <v>50</v>
      </c>
      <c r="E235" t="s">
        <v>115</v>
      </c>
      <c r="F235" t="s">
        <v>120</v>
      </c>
      <c r="G235">
        <v>6764243.9899259098</v>
      </c>
    </row>
    <row r="236" spans="1:7" x14ac:dyDescent="0.2">
      <c r="A236">
        <v>2013</v>
      </c>
      <c r="B236">
        <v>1</v>
      </c>
      <c r="C236" t="s">
        <v>8</v>
      </c>
      <c r="D236" t="s">
        <v>50</v>
      </c>
      <c r="E236" t="s">
        <v>115</v>
      </c>
      <c r="F236" t="s">
        <v>120</v>
      </c>
      <c r="G236" s="2">
        <v>10591539.762213901</v>
      </c>
    </row>
    <row r="237" spans="1:7" x14ac:dyDescent="0.2">
      <c r="A237">
        <v>2014</v>
      </c>
      <c r="B237">
        <v>1</v>
      </c>
      <c r="C237" t="s">
        <v>8</v>
      </c>
      <c r="D237" t="s">
        <v>50</v>
      </c>
      <c r="E237" t="s">
        <v>115</v>
      </c>
      <c r="F237" t="s">
        <v>120</v>
      </c>
      <c r="G237" s="2">
        <v>12162784.381906901</v>
      </c>
    </row>
    <row r="238" spans="1:7" x14ac:dyDescent="0.2">
      <c r="A238">
        <v>2015</v>
      </c>
      <c r="B238">
        <v>1</v>
      </c>
      <c r="C238" t="s">
        <v>8</v>
      </c>
      <c r="D238" t="s">
        <v>50</v>
      </c>
      <c r="E238" t="s">
        <v>115</v>
      </c>
      <c r="F238" t="s">
        <v>120</v>
      </c>
      <c r="G238" s="2">
        <v>12594726.245168099</v>
      </c>
    </row>
    <row r="239" spans="1:7" x14ac:dyDescent="0.2">
      <c r="A239">
        <v>2016</v>
      </c>
      <c r="B239">
        <v>1</v>
      </c>
      <c r="C239" t="s">
        <v>8</v>
      </c>
      <c r="D239" t="s">
        <v>50</v>
      </c>
      <c r="E239" t="s">
        <v>115</v>
      </c>
      <c r="F239" t="s">
        <v>120</v>
      </c>
      <c r="G239" s="2">
        <v>13639864.9507425</v>
      </c>
    </row>
    <row r="240" spans="1:7" x14ac:dyDescent="0.2">
      <c r="A240">
        <v>2017</v>
      </c>
      <c r="B240">
        <v>1</v>
      </c>
      <c r="C240" t="s">
        <v>8</v>
      </c>
      <c r="D240" t="s">
        <v>50</v>
      </c>
      <c r="E240" t="s">
        <v>115</v>
      </c>
      <c r="F240" t="s">
        <v>120</v>
      </c>
      <c r="G240" s="2">
        <v>14673951.481866799</v>
      </c>
    </row>
    <row r="241" spans="1:7" x14ac:dyDescent="0.2">
      <c r="A241">
        <v>2018</v>
      </c>
      <c r="B241">
        <v>1</v>
      </c>
      <c r="C241" t="s">
        <v>8</v>
      </c>
      <c r="D241" t="s">
        <v>50</v>
      </c>
      <c r="E241" t="s">
        <v>115</v>
      </c>
      <c r="F241" t="s">
        <v>120</v>
      </c>
      <c r="G241" s="2">
        <v>16967307.012159299</v>
      </c>
    </row>
    <row r="242" spans="1:7" x14ac:dyDescent="0.2">
      <c r="A242">
        <v>2019</v>
      </c>
      <c r="B242">
        <v>1</v>
      </c>
      <c r="C242" t="s">
        <v>8</v>
      </c>
      <c r="D242" t="s">
        <v>50</v>
      </c>
      <c r="E242" t="s">
        <v>115</v>
      </c>
      <c r="F242" t="s">
        <v>120</v>
      </c>
      <c r="G242" s="2">
        <v>15700100.993768601</v>
      </c>
    </row>
    <row r="243" spans="1:7" x14ac:dyDescent="0.2">
      <c r="A243">
        <v>2020</v>
      </c>
      <c r="B243">
        <v>1</v>
      </c>
      <c r="C243" t="s">
        <v>8</v>
      </c>
      <c r="D243" t="s">
        <v>50</v>
      </c>
      <c r="E243" t="s">
        <v>115</v>
      </c>
      <c r="F243" t="s">
        <v>120</v>
      </c>
      <c r="G243" s="2">
        <v>15817649.303676801</v>
      </c>
    </row>
    <row r="244" spans="1:7" x14ac:dyDescent="0.2">
      <c r="A244">
        <v>2010</v>
      </c>
      <c r="B244">
        <v>1</v>
      </c>
      <c r="C244" t="s">
        <v>8</v>
      </c>
      <c r="D244" t="s">
        <v>50</v>
      </c>
      <c r="E244" t="s">
        <v>115</v>
      </c>
      <c r="F244" t="s">
        <v>121</v>
      </c>
      <c r="G244" s="2">
        <v>167917382.73899901</v>
      </c>
    </row>
    <row r="245" spans="1:7" x14ac:dyDescent="0.2">
      <c r="A245">
        <v>2011</v>
      </c>
      <c r="B245">
        <v>1</v>
      </c>
      <c r="C245" t="s">
        <v>8</v>
      </c>
      <c r="D245" t="s">
        <v>50</v>
      </c>
      <c r="E245" t="s">
        <v>115</v>
      </c>
      <c r="F245" t="s">
        <v>121</v>
      </c>
      <c r="G245" s="2">
        <v>226830935.62678</v>
      </c>
    </row>
    <row r="246" spans="1:7" x14ac:dyDescent="0.2">
      <c r="A246">
        <v>2012</v>
      </c>
      <c r="B246">
        <v>1</v>
      </c>
      <c r="C246" t="s">
        <v>8</v>
      </c>
      <c r="D246" t="s">
        <v>50</v>
      </c>
      <c r="E246" t="s">
        <v>115</v>
      </c>
      <c r="F246" t="s">
        <v>121</v>
      </c>
      <c r="G246" s="2">
        <v>1007391443.29324</v>
      </c>
    </row>
    <row r="247" spans="1:7" x14ac:dyDescent="0.2">
      <c r="A247">
        <v>2013</v>
      </c>
      <c r="B247">
        <v>1</v>
      </c>
      <c r="C247" t="s">
        <v>8</v>
      </c>
      <c r="D247" t="s">
        <v>50</v>
      </c>
      <c r="E247" t="s">
        <v>115</v>
      </c>
      <c r="F247" t="s">
        <v>121</v>
      </c>
      <c r="G247" s="2">
        <v>1105971891.80797</v>
      </c>
    </row>
    <row r="248" spans="1:7" x14ac:dyDescent="0.2">
      <c r="A248">
        <v>2014</v>
      </c>
      <c r="B248">
        <v>1</v>
      </c>
      <c r="C248" t="s">
        <v>8</v>
      </c>
      <c r="D248" t="s">
        <v>50</v>
      </c>
      <c r="E248" t="s">
        <v>115</v>
      </c>
      <c r="F248" t="s">
        <v>121</v>
      </c>
      <c r="G248" s="2">
        <v>1712541413.28578</v>
      </c>
    </row>
    <row r="249" spans="1:7" x14ac:dyDescent="0.2">
      <c r="A249">
        <v>2015</v>
      </c>
      <c r="B249">
        <v>1</v>
      </c>
      <c r="C249" t="s">
        <v>8</v>
      </c>
      <c r="D249" t="s">
        <v>50</v>
      </c>
      <c r="E249" t="s">
        <v>115</v>
      </c>
      <c r="F249" t="s">
        <v>121</v>
      </c>
      <c r="G249" s="2">
        <v>2053327329.7934699</v>
      </c>
    </row>
    <row r="250" spans="1:7" x14ac:dyDescent="0.2">
      <c r="A250">
        <v>2016</v>
      </c>
      <c r="B250">
        <v>1</v>
      </c>
      <c r="C250" t="s">
        <v>8</v>
      </c>
      <c r="D250" t="s">
        <v>50</v>
      </c>
      <c r="E250" t="s">
        <v>115</v>
      </c>
      <c r="F250" t="s">
        <v>121</v>
      </c>
      <c r="G250" s="2">
        <v>3497977963.7153301</v>
      </c>
    </row>
    <row r="251" spans="1:7" x14ac:dyDescent="0.2">
      <c r="A251">
        <v>2017</v>
      </c>
      <c r="B251">
        <v>1</v>
      </c>
      <c r="C251" t="s">
        <v>8</v>
      </c>
      <c r="D251" t="s">
        <v>50</v>
      </c>
      <c r="E251" t="s">
        <v>115</v>
      </c>
      <c r="F251" t="s">
        <v>121</v>
      </c>
      <c r="G251" s="2">
        <v>3598412620.5539098</v>
      </c>
    </row>
    <row r="252" spans="1:7" x14ac:dyDescent="0.2">
      <c r="A252">
        <v>2018</v>
      </c>
      <c r="B252">
        <v>1</v>
      </c>
      <c r="C252" t="s">
        <v>8</v>
      </c>
      <c r="D252" t="s">
        <v>50</v>
      </c>
      <c r="E252" t="s">
        <v>115</v>
      </c>
      <c r="F252" t="s">
        <v>121</v>
      </c>
      <c r="G252" s="2">
        <v>6103853651.2449799</v>
      </c>
    </row>
    <row r="253" spans="1:7" x14ac:dyDescent="0.2">
      <c r="A253">
        <v>2019</v>
      </c>
      <c r="B253">
        <v>1</v>
      </c>
      <c r="C253" t="s">
        <v>8</v>
      </c>
      <c r="D253" t="s">
        <v>50</v>
      </c>
      <c r="E253" t="s">
        <v>115</v>
      </c>
      <c r="F253" t="s">
        <v>121</v>
      </c>
      <c r="G253" s="2">
        <v>5424293413.3093395</v>
      </c>
    </row>
    <row r="254" spans="1:7" x14ac:dyDescent="0.2">
      <c r="A254">
        <v>2020</v>
      </c>
      <c r="B254">
        <v>1</v>
      </c>
      <c r="C254" t="s">
        <v>8</v>
      </c>
      <c r="D254" t="s">
        <v>50</v>
      </c>
      <c r="E254" t="s">
        <v>115</v>
      </c>
      <c r="F254" t="s">
        <v>121</v>
      </c>
      <c r="G254" s="2">
        <v>5519679990.8394804</v>
      </c>
    </row>
    <row r="255" spans="1:7" x14ac:dyDescent="0.2">
      <c r="A255">
        <v>2010</v>
      </c>
      <c r="B255">
        <v>1</v>
      </c>
      <c r="C255" t="s">
        <v>8</v>
      </c>
      <c r="D255" t="s">
        <v>50</v>
      </c>
      <c r="E255" t="s">
        <v>115</v>
      </c>
      <c r="F255" t="s">
        <v>122</v>
      </c>
      <c r="G255">
        <v>12483.0321796057</v>
      </c>
    </row>
    <row r="256" spans="1:7" x14ac:dyDescent="0.2">
      <c r="A256">
        <v>2011</v>
      </c>
      <c r="B256">
        <v>1</v>
      </c>
      <c r="C256" t="s">
        <v>8</v>
      </c>
      <c r="D256" t="s">
        <v>50</v>
      </c>
      <c r="E256" t="s">
        <v>115</v>
      </c>
      <c r="F256" t="s">
        <v>122</v>
      </c>
      <c r="G256">
        <v>293908.95177365397</v>
      </c>
    </row>
    <row r="257" spans="1:7" x14ac:dyDescent="0.2">
      <c r="A257">
        <v>2012</v>
      </c>
      <c r="B257">
        <v>1</v>
      </c>
      <c r="C257" t="s">
        <v>8</v>
      </c>
      <c r="D257" t="s">
        <v>50</v>
      </c>
      <c r="E257" t="s">
        <v>115</v>
      </c>
      <c r="F257" t="s">
        <v>122</v>
      </c>
      <c r="G257">
        <v>1433920.49940884</v>
      </c>
    </row>
    <row r="258" spans="1:7" x14ac:dyDescent="0.2">
      <c r="A258">
        <v>2013</v>
      </c>
      <c r="B258">
        <v>1</v>
      </c>
      <c r="C258" t="s">
        <v>8</v>
      </c>
      <c r="D258" t="s">
        <v>50</v>
      </c>
      <c r="E258" t="s">
        <v>115</v>
      </c>
      <c r="F258" t="s">
        <v>122</v>
      </c>
      <c r="G258">
        <v>2284091.78088602</v>
      </c>
    </row>
    <row r="259" spans="1:7" x14ac:dyDescent="0.2">
      <c r="A259">
        <v>2014</v>
      </c>
      <c r="B259">
        <v>1</v>
      </c>
      <c r="C259" t="s">
        <v>8</v>
      </c>
      <c r="D259" t="s">
        <v>50</v>
      </c>
      <c r="E259" t="s">
        <v>115</v>
      </c>
      <c r="F259" t="s">
        <v>122</v>
      </c>
      <c r="G259">
        <v>2493627.8290955899</v>
      </c>
    </row>
    <row r="260" spans="1:7" x14ac:dyDescent="0.2">
      <c r="A260">
        <v>2015</v>
      </c>
      <c r="B260">
        <v>1</v>
      </c>
      <c r="C260" t="s">
        <v>8</v>
      </c>
      <c r="D260" t="s">
        <v>50</v>
      </c>
      <c r="E260" t="s">
        <v>115</v>
      </c>
      <c r="F260" t="s">
        <v>122</v>
      </c>
      <c r="G260">
        <v>2840947.5369702801</v>
      </c>
    </row>
    <row r="261" spans="1:7" x14ac:dyDescent="0.2">
      <c r="A261">
        <v>2016</v>
      </c>
      <c r="B261">
        <v>1</v>
      </c>
      <c r="C261" t="s">
        <v>8</v>
      </c>
      <c r="D261" t="s">
        <v>50</v>
      </c>
      <c r="E261" t="s">
        <v>115</v>
      </c>
      <c r="F261" t="s">
        <v>122</v>
      </c>
      <c r="G261">
        <v>3209391.7907258002</v>
      </c>
    </row>
    <row r="262" spans="1:7" x14ac:dyDescent="0.2">
      <c r="A262">
        <v>2017</v>
      </c>
      <c r="B262">
        <v>1</v>
      </c>
      <c r="C262" t="s">
        <v>8</v>
      </c>
      <c r="D262" t="s">
        <v>50</v>
      </c>
      <c r="E262" t="s">
        <v>115</v>
      </c>
      <c r="F262" t="s">
        <v>122</v>
      </c>
      <c r="G262">
        <v>3209557.1716448301</v>
      </c>
    </row>
    <row r="263" spans="1:7" x14ac:dyDescent="0.2">
      <c r="A263">
        <v>2018</v>
      </c>
      <c r="B263">
        <v>1</v>
      </c>
      <c r="C263" t="s">
        <v>8</v>
      </c>
      <c r="D263" t="s">
        <v>50</v>
      </c>
      <c r="E263" t="s">
        <v>115</v>
      </c>
      <c r="F263" t="s">
        <v>122</v>
      </c>
      <c r="G263">
        <v>3851307.7060642801</v>
      </c>
    </row>
    <row r="264" spans="1:7" x14ac:dyDescent="0.2">
      <c r="A264">
        <v>2019</v>
      </c>
      <c r="B264">
        <v>1</v>
      </c>
      <c r="C264" t="s">
        <v>8</v>
      </c>
      <c r="D264" t="s">
        <v>50</v>
      </c>
      <c r="E264" t="s">
        <v>115</v>
      </c>
      <c r="F264" t="s">
        <v>122</v>
      </c>
      <c r="G264">
        <v>3540042.5576179698</v>
      </c>
    </row>
    <row r="265" spans="1:7" x14ac:dyDescent="0.2">
      <c r="A265">
        <v>2020</v>
      </c>
      <c r="B265">
        <v>1</v>
      </c>
      <c r="C265" t="s">
        <v>8</v>
      </c>
      <c r="D265" t="s">
        <v>50</v>
      </c>
      <c r="E265" t="s">
        <v>115</v>
      </c>
      <c r="F265" t="s">
        <v>122</v>
      </c>
      <c r="G265">
        <v>3877742.75632466</v>
      </c>
    </row>
    <row r="266" spans="1:7" x14ac:dyDescent="0.2">
      <c r="A266">
        <v>2010</v>
      </c>
      <c r="B266">
        <v>1</v>
      </c>
      <c r="C266" t="s">
        <v>8</v>
      </c>
      <c r="D266" t="s">
        <v>50</v>
      </c>
      <c r="E266" t="s">
        <v>115</v>
      </c>
      <c r="F266" t="s">
        <v>123</v>
      </c>
      <c r="G266">
        <v>13327.9130608737</v>
      </c>
    </row>
    <row r="267" spans="1:7" x14ac:dyDescent="0.2">
      <c r="A267">
        <v>2011</v>
      </c>
      <c r="B267">
        <v>1</v>
      </c>
      <c r="C267" t="s">
        <v>8</v>
      </c>
      <c r="D267" t="s">
        <v>50</v>
      </c>
      <c r="E267" t="s">
        <v>115</v>
      </c>
      <c r="F267" t="s">
        <v>123</v>
      </c>
      <c r="G267">
        <v>27584.021280398101</v>
      </c>
    </row>
    <row r="268" spans="1:7" x14ac:dyDescent="0.2">
      <c r="A268">
        <v>2012</v>
      </c>
      <c r="B268">
        <v>1</v>
      </c>
      <c r="C268" t="s">
        <v>8</v>
      </c>
      <c r="D268" t="s">
        <v>50</v>
      </c>
      <c r="E268" t="s">
        <v>115</v>
      </c>
      <c r="F268" t="s">
        <v>123</v>
      </c>
      <c r="G268">
        <v>622901.55333838204</v>
      </c>
    </row>
    <row r="269" spans="1:7" x14ac:dyDescent="0.2">
      <c r="A269">
        <v>2013</v>
      </c>
      <c r="B269">
        <v>1</v>
      </c>
      <c r="C269" t="s">
        <v>8</v>
      </c>
      <c r="D269" t="s">
        <v>50</v>
      </c>
      <c r="E269" t="s">
        <v>115</v>
      </c>
      <c r="F269" t="s">
        <v>123</v>
      </c>
      <c r="G269">
        <v>664548.28596183704</v>
      </c>
    </row>
    <row r="270" spans="1:7" x14ac:dyDescent="0.2">
      <c r="A270">
        <v>2014</v>
      </c>
      <c r="B270">
        <v>1</v>
      </c>
      <c r="C270" t="s">
        <v>8</v>
      </c>
      <c r="D270" t="s">
        <v>50</v>
      </c>
      <c r="E270" t="s">
        <v>115</v>
      </c>
      <c r="F270" t="s">
        <v>123</v>
      </c>
      <c r="G270">
        <v>683749.91566635796</v>
      </c>
    </row>
    <row r="271" spans="1:7" x14ac:dyDescent="0.2">
      <c r="A271">
        <v>2015</v>
      </c>
      <c r="B271">
        <v>1</v>
      </c>
      <c r="C271" t="s">
        <v>8</v>
      </c>
      <c r="D271" t="s">
        <v>50</v>
      </c>
      <c r="E271" t="s">
        <v>115</v>
      </c>
      <c r="F271" t="s">
        <v>123</v>
      </c>
      <c r="G271">
        <v>646696.27331611002</v>
      </c>
    </row>
    <row r="272" spans="1:7" x14ac:dyDescent="0.2">
      <c r="A272">
        <v>2016</v>
      </c>
      <c r="B272">
        <v>1</v>
      </c>
      <c r="C272" t="s">
        <v>8</v>
      </c>
      <c r="D272" t="s">
        <v>50</v>
      </c>
      <c r="E272" t="s">
        <v>115</v>
      </c>
      <c r="F272" t="s">
        <v>123</v>
      </c>
      <c r="G272">
        <v>901664.94383361202</v>
      </c>
    </row>
    <row r="273" spans="1:7" x14ac:dyDescent="0.2">
      <c r="A273">
        <v>2017</v>
      </c>
      <c r="B273">
        <v>1</v>
      </c>
      <c r="C273" t="s">
        <v>8</v>
      </c>
      <c r="D273" t="s">
        <v>50</v>
      </c>
      <c r="E273" t="s">
        <v>115</v>
      </c>
      <c r="F273" t="s">
        <v>123</v>
      </c>
      <c r="G273">
        <v>837456.57366174099</v>
      </c>
    </row>
    <row r="274" spans="1:7" x14ac:dyDescent="0.2">
      <c r="A274">
        <v>2018</v>
      </c>
      <c r="B274">
        <v>1</v>
      </c>
      <c r="C274" t="s">
        <v>8</v>
      </c>
      <c r="D274" t="s">
        <v>50</v>
      </c>
      <c r="E274" t="s">
        <v>115</v>
      </c>
      <c r="F274" t="s">
        <v>123</v>
      </c>
      <c r="G274">
        <v>884201.61505712196</v>
      </c>
    </row>
    <row r="275" spans="1:7" x14ac:dyDescent="0.2">
      <c r="A275">
        <v>2019</v>
      </c>
      <c r="B275">
        <v>1</v>
      </c>
      <c r="C275" t="s">
        <v>8</v>
      </c>
      <c r="D275" t="s">
        <v>50</v>
      </c>
      <c r="E275" t="s">
        <v>115</v>
      </c>
      <c r="F275" t="s">
        <v>123</v>
      </c>
      <c r="G275">
        <v>820767.55838393397</v>
      </c>
    </row>
    <row r="276" spans="1:7" x14ac:dyDescent="0.2">
      <c r="A276">
        <v>2020</v>
      </c>
      <c r="B276">
        <v>1</v>
      </c>
      <c r="C276" t="s">
        <v>8</v>
      </c>
      <c r="D276" t="s">
        <v>50</v>
      </c>
      <c r="E276" t="s">
        <v>115</v>
      </c>
      <c r="F276" t="s">
        <v>123</v>
      </c>
      <c r="G276">
        <v>820156.66940908204</v>
      </c>
    </row>
    <row r="277" spans="1:7" x14ac:dyDescent="0.2">
      <c r="A277">
        <v>2010</v>
      </c>
      <c r="B277">
        <v>1</v>
      </c>
      <c r="C277" t="s">
        <v>8</v>
      </c>
      <c r="D277" t="s">
        <v>50</v>
      </c>
      <c r="E277" t="s">
        <v>115</v>
      </c>
      <c r="F277" t="s">
        <v>124</v>
      </c>
      <c r="G277">
        <v>5283.7800247175101</v>
      </c>
    </row>
    <row r="278" spans="1:7" x14ac:dyDescent="0.2">
      <c r="A278">
        <v>2011</v>
      </c>
      <c r="B278">
        <v>1</v>
      </c>
      <c r="C278" t="s">
        <v>8</v>
      </c>
      <c r="D278" t="s">
        <v>50</v>
      </c>
      <c r="E278" t="s">
        <v>115</v>
      </c>
      <c r="F278" t="s">
        <v>124</v>
      </c>
      <c r="G278">
        <v>5864.9096776919496</v>
      </c>
    </row>
    <row r="279" spans="1:7" x14ac:dyDescent="0.2">
      <c r="A279">
        <v>2012</v>
      </c>
      <c r="B279">
        <v>1</v>
      </c>
      <c r="C279" t="s">
        <v>8</v>
      </c>
      <c r="D279" t="s">
        <v>50</v>
      </c>
      <c r="E279" t="s">
        <v>115</v>
      </c>
      <c r="F279" t="s">
        <v>124</v>
      </c>
      <c r="G279">
        <v>11374.0861313356</v>
      </c>
    </row>
    <row r="280" spans="1:7" x14ac:dyDescent="0.2">
      <c r="A280">
        <v>2013</v>
      </c>
      <c r="B280">
        <v>1</v>
      </c>
      <c r="C280" t="s">
        <v>8</v>
      </c>
      <c r="D280" t="s">
        <v>50</v>
      </c>
      <c r="E280" t="s">
        <v>115</v>
      </c>
      <c r="F280" t="s">
        <v>124</v>
      </c>
      <c r="G280">
        <v>38212.258651570301</v>
      </c>
    </row>
    <row r="281" spans="1:7" x14ac:dyDescent="0.2">
      <c r="A281">
        <v>2014</v>
      </c>
      <c r="B281">
        <v>1</v>
      </c>
      <c r="C281" t="s">
        <v>8</v>
      </c>
      <c r="D281" t="s">
        <v>50</v>
      </c>
      <c r="E281" t="s">
        <v>115</v>
      </c>
      <c r="F281" t="s">
        <v>124</v>
      </c>
      <c r="G281">
        <v>38211.747567817598</v>
      </c>
    </row>
    <row r="282" spans="1:7" x14ac:dyDescent="0.2">
      <c r="A282">
        <v>2015</v>
      </c>
      <c r="B282">
        <v>1</v>
      </c>
      <c r="C282" t="s">
        <v>8</v>
      </c>
      <c r="D282" t="s">
        <v>50</v>
      </c>
      <c r="E282" t="s">
        <v>115</v>
      </c>
      <c r="F282" t="s">
        <v>124</v>
      </c>
      <c r="G282">
        <v>44584.757481520297</v>
      </c>
    </row>
    <row r="283" spans="1:7" x14ac:dyDescent="0.2">
      <c r="A283">
        <v>2016</v>
      </c>
      <c r="B283">
        <v>1</v>
      </c>
      <c r="C283" t="s">
        <v>8</v>
      </c>
      <c r="D283" t="s">
        <v>50</v>
      </c>
      <c r="E283" t="s">
        <v>115</v>
      </c>
      <c r="F283" t="s">
        <v>124</v>
      </c>
      <c r="G283">
        <v>68933.229226993601</v>
      </c>
    </row>
    <row r="284" spans="1:7" x14ac:dyDescent="0.2">
      <c r="A284">
        <v>2017</v>
      </c>
      <c r="B284">
        <v>1</v>
      </c>
      <c r="C284" t="s">
        <v>8</v>
      </c>
      <c r="D284" t="s">
        <v>50</v>
      </c>
      <c r="E284" t="s">
        <v>115</v>
      </c>
      <c r="F284" t="s">
        <v>124</v>
      </c>
      <c r="G284">
        <v>66448.675903883195</v>
      </c>
    </row>
    <row r="285" spans="1:7" x14ac:dyDescent="0.2">
      <c r="A285">
        <v>2018</v>
      </c>
      <c r="B285">
        <v>1</v>
      </c>
      <c r="C285" t="s">
        <v>8</v>
      </c>
      <c r="D285" t="s">
        <v>50</v>
      </c>
      <c r="E285" t="s">
        <v>115</v>
      </c>
      <c r="F285" t="s">
        <v>124</v>
      </c>
      <c r="G285">
        <v>92684.219762638095</v>
      </c>
    </row>
    <row r="286" spans="1:7" x14ac:dyDescent="0.2">
      <c r="A286">
        <v>2019</v>
      </c>
      <c r="B286">
        <v>1</v>
      </c>
      <c r="C286" t="s">
        <v>8</v>
      </c>
      <c r="D286" t="s">
        <v>50</v>
      </c>
      <c r="E286" t="s">
        <v>115</v>
      </c>
      <c r="F286" t="s">
        <v>124</v>
      </c>
      <c r="G286">
        <v>85341.919840126706</v>
      </c>
    </row>
    <row r="287" spans="1:7" x14ac:dyDescent="0.2">
      <c r="A287">
        <v>2020</v>
      </c>
      <c r="B287">
        <v>1</v>
      </c>
      <c r="C287" t="s">
        <v>8</v>
      </c>
      <c r="D287" t="s">
        <v>50</v>
      </c>
      <c r="E287" t="s">
        <v>115</v>
      </c>
      <c r="F287" t="s">
        <v>124</v>
      </c>
      <c r="G287">
        <v>88454.808068771206</v>
      </c>
    </row>
    <row r="288" spans="1:7" x14ac:dyDescent="0.2">
      <c r="A288">
        <v>2010</v>
      </c>
      <c r="B288">
        <v>1</v>
      </c>
      <c r="C288" t="s">
        <v>8</v>
      </c>
      <c r="D288" t="s">
        <v>50</v>
      </c>
      <c r="E288" t="s">
        <v>115</v>
      </c>
      <c r="F288" t="s">
        <v>125</v>
      </c>
      <c r="G288">
        <v>11614.9019422129</v>
      </c>
    </row>
    <row r="289" spans="1:7" x14ac:dyDescent="0.2">
      <c r="A289">
        <v>2011</v>
      </c>
      <c r="B289">
        <v>1</v>
      </c>
      <c r="C289" t="s">
        <v>8</v>
      </c>
      <c r="D289" t="s">
        <v>50</v>
      </c>
      <c r="E289" t="s">
        <v>115</v>
      </c>
      <c r="F289" t="s">
        <v>125</v>
      </c>
      <c r="G289">
        <v>14126.7552948349</v>
      </c>
    </row>
    <row r="290" spans="1:7" x14ac:dyDescent="0.2">
      <c r="A290">
        <v>2012</v>
      </c>
      <c r="B290">
        <v>1</v>
      </c>
      <c r="C290" t="s">
        <v>8</v>
      </c>
      <c r="D290" t="s">
        <v>50</v>
      </c>
      <c r="E290" t="s">
        <v>115</v>
      </c>
      <c r="F290" t="s">
        <v>125</v>
      </c>
      <c r="G290">
        <v>18789.063786513201</v>
      </c>
    </row>
    <row r="291" spans="1:7" x14ac:dyDescent="0.2">
      <c r="A291">
        <v>2013</v>
      </c>
      <c r="B291">
        <v>1</v>
      </c>
      <c r="C291" t="s">
        <v>8</v>
      </c>
      <c r="D291" t="s">
        <v>50</v>
      </c>
      <c r="E291" t="s">
        <v>115</v>
      </c>
      <c r="F291" t="s">
        <v>125</v>
      </c>
      <c r="G291">
        <v>52541.505681032097</v>
      </c>
    </row>
    <row r="292" spans="1:7" x14ac:dyDescent="0.2">
      <c r="A292">
        <v>2014</v>
      </c>
      <c r="B292">
        <v>1</v>
      </c>
      <c r="C292" t="s">
        <v>8</v>
      </c>
      <c r="D292" t="s">
        <v>50</v>
      </c>
      <c r="E292" t="s">
        <v>115</v>
      </c>
      <c r="F292" t="s">
        <v>125</v>
      </c>
      <c r="G292">
        <v>55021.616431109003</v>
      </c>
    </row>
    <row r="293" spans="1:7" x14ac:dyDescent="0.2">
      <c r="A293">
        <v>2015</v>
      </c>
      <c r="B293">
        <v>1</v>
      </c>
      <c r="C293" t="s">
        <v>8</v>
      </c>
      <c r="D293" t="s">
        <v>50</v>
      </c>
      <c r="E293" t="s">
        <v>115</v>
      </c>
      <c r="F293" t="s">
        <v>125</v>
      </c>
      <c r="G293">
        <v>49879.737473483801</v>
      </c>
    </row>
    <row r="294" spans="1:7" x14ac:dyDescent="0.2">
      <c r="A294">
        <v>2016</v>
      </c>
      <c r="B294">
        <v>1</v>
      </c>
      <c r="C294" t="s">
        <v>8</v>
      </c>
      <c r="D294" t="s">
        <v>50</v>
      </c>
      <c r="E294" t="s">
        <v>115</v>
      </c>
      <c r="F294" t="s">
        <v>125</v>
      </c>
      <c r="G294">
        <v>82814.572675732503</v>
      </c>
    </row>
    <row r="295" spans="1:7" x14ac:dyDescent="0.2">
      <c r="A295">
        <v>2017</v>
      </c>
      <c r="B295">
        <v>1</v>
      </c>
      <c r="C295" t="s">
        <v>8</v>
      </c>
      <c r="D295" t="s">
        <v>50</v>
      </c>
      <c r="E295" t="s">
        <v>115</v>
      </c>
      <c r="F295" t="s">
        <v>125</v>
      </c>
      <c r="G295">
        <v>81004.900145211504</v>
      </c>
    </row>
    <row r="296" spans="1:7" x14ac:dyDescent="0.2">
      <c r="A296">
        <v>2018</v>
      </c>
      <c r="B296">
        <v>1</v>
      </c>
      <c r="C296" t="s">
        <v>8</v>
      </c>
      <c r="D296" t="s">
        <v>50</v>
      </c>
      <c r="E296" t="s">
        <v>115</v>
      </c>
      <c r="F296" t="s">
        <v>125</v>
      </c>
      <c r="G296">
        <v>83404.565590339305</v>
      </c>
    </row>
    <row r="297" spans="1:7" x14ac:dyDescent="0.2">
      <c r="A297">
        <v>2019</v>
      </c>
      <c r="B297">
        <v>1</v>
      </c>
      <c r="C297" t="s">
        <v>8</v>
      </c>
      <c r="D297" t="s">
        <v>50</v>
      </c>
      <c r="E297" t="s">
        <v>115</v>
      </c>
      <c r="F297" t="s">
        <v>125</v>
      </c>
      <c r="G297">
        <v>78498.460183023402</v>
      </c>
    </row>
    <row r="298" spans="1:7" x14ac:dyDescent="0.2">
      <c r="A298">
        <v>2020</v>
      </c>
      <c r="B298">
        <v>1</v>
      </c>
      <c r="C298" t="s">
        <v>8</v>
      </c>
      <c r="D298" t="s">
        <v>50</v>
      </c>
      <c r="E298" t="s">
        <v>115</v>
      </c>
      <c r="F298" t="s">
        <v>125</v>
      </c>
      <c r="G298">
        <v>76832.779169548303</v>
      </c>
    </row>
    <row r="299" spans="1:7" x14ac:dyDescent="0.2">
      <c r="A299">
        <v>2010</v>
      </c>
      <c r="B299">
        <v>1</v>
      </c>
      <c r="C299" t="s">
        <v>8</v>
      </c>
      <c r="D299" t="s">
        <v>50</v>
      </c>
      <c r="E299" t="s">
        <v>115</v>
      </c>
      <c r="F299" t="s">
        <v>126</v>
      </c>
      <c r="G299">
        <v>8752.0975698127695</v>
      </c>
    </row>
    <row r="300" spans="1:7" x14ac:dyDescent="0.2">
      <c r="A300">
        <v>2011</v>
      </c>
      <c r="B300">
        <v>1</v>
      </c>
      <c r="C300" t="s">
        <v>8</v>
      </c>
      <c r="D300" t="s">
        <v>50</v>
      </c>
      <c r="E300" t="s">
        <v>115</v>
      </c>
      <c r="F300" t="s">
        <v>126</v>
      </c>
      <c r="G300">
        <v>7467.7083024390604</v>
      </c>
    </row>
    <row r="301" spans="1:7" x14ac:dyDescent="0.2">
      <c r="A301">
        <v>2012</v>
      </c>
      <c r="B301">
        <v>1</v>
      </c>
      <c r="C301" t="s">
        <v>8</v>
      </c>
      <c r="D301" t="s">
        <v>50</v>
      </c>
      <c r="E301" t="s">
        <v>115</v>
      </c>
      <c r="F301" t="s">
        <v>126</v>
      </c>
      <c r="G301">
        <v>23921.031381692199</v>
      </c>
    </row>
    <row r="302" spans="1:7" x14ac:dyDescent="0.2">
      <c r="A302">
        <v>2013</v>
      </c>
      <c r="B302">
        <v>1</v>
      </c>
      <c r="C302" t="s">
        <v>8</v>
      </c>
      <c r="D302" t="s">
        <v>50</v>
      </c>
      <c r="E302" t="s">
        <v>115</v>
      </c>
      <c r="F302" t="s">
        <v>126</v>
      </c>
      <c r="G302">
        <v>25630.264516806699</v>
      </c>
    </row>
    <row r="303" spans="1:7" x14ac:dyDescent="0.2">
      <c r="A303">
        <v>2014</v>
      </c>
      <c r="B303">
        <v>1</v>
      </c>
      <c r="C303" t="s">
        <v>8</v>
      </c>
      <c r="D303" t="s">
        <v>50</v>
      </c>
      <c r="E303" t="s">
        <v>115</v>
      </c>
      <c r="F303" t="s">
        <v>126</v>
      </c>
      <c r="G303">
        <v>28072.952490018</v>
      </c>
    </row>
    <row r="304" spans="1:7" x14ac:dyDescent="0.2">
      <c r="A304">
        <v>2015</v>
      </c>
      <c r="B304">
        <v>1</v>
      </c>
      <c r="C304" t="s">
        <v>8</v>
      </c>
      <c r="D304" t="s">
        <v>50</v>
      </c>
      <c r="E304" t="s">
        <v>115</v>
      </c>
      <c r="F304" t="s">
        <v>126</v>
      </c>
      <c r="G304">
        <v>30604.799533178299</v>
      </c>
    </row>
    <row r="305" spans="1:7" x14ac:dyDescent="0.2">
      <c r="A305">
        <v>2016</v>
      </c>
      <c r="B305">
        <v>1</v>
      </c>
      <c r="C305" t="s">
        <v>8</v>
      </c>
      <c r="D305" t="s">
        <v>50</v>
      </c>
      <c r="E305" t="s">
        <v>115</v>
      </c>
      <c r="F305" t="s">
        <v>126</v>
      </c>
      <c r="G305">
        <v>33683.856079356097</v>
      </c>
    </row>
    <row r="306" spans="1:7" x14ac:dyDescent="0.2">
      <c r="A306">
        <v>2017</v>
      </c>
      <c r="B306">
        <v>1</v>
      </c>
      <c r="C306" t="s">
        <v>8</v>
      </c>
      <c r="D306" t="s">
        <v>50</v>
      </c>
      <c r="E306" t="s">
        <v>115</v>
      </c>
      <c r="F306" t="s">
        <v>126</v>
      </c>
      <c r="G306">
        <v>30960.4823129613</v>
      </c>
    </row>
    <row r="307" spans="1:7" x14ac:dyDescent="0.2">
      <c r="A307">
        <v>2018</v>
      </c>
      <c r="B307">
        <v>1</v>
      </c>
      <c r="C307" t="s">
        <v>8</v>
      </c>
      <c r="D307" t="s">
        <v>50</v>
      </c>
      <c r="E307" t="s">
        <v>115</v>
      </c>
      <c r="F307" t="s">
        <v>126</v>
      </c>
      <c r="G307">
        <v>43722.545003525098</v>
      </c>
    </row>
    <row r="308" spans="1:7" x14ac:dyDescent="0.2">
      <c r="A308">
        <v>2019</v>
      </c>
      <c r="B308">
        <v>1</v>
      </c>
      <c r="C308" t="s">
        <v>8</v>
      </c>
      <c r="D308" t="s">
        <v>50</v>
      </c>
      <c r="E308" t="s">
        <v>115</v>
      </c>
      <c r="F308" t="s">
        <v>126</v>
      </c>
      <c r="G308">
        <v>40558.889271767897</v>
      </c>
    </row>
    <row r="309" spans="1:7" x14ac:dyDescent="0.2">
      <c r="A309">
        <v>2020</v>
      </c>
      <c r="B309">
        <v>1</v>
      </c>
      <c r="C309" t="s">
        <v>8</v>
      </c>
      <c r="D309" t="s">
        <v>50</v>
      </c>
      <c r="E309" t="s">
        <v>115</v>
      </c>
      <c r="F309" t="s">
        <v>126</v>
      </c>
      <c r="G309">
        <v>40680.837411562599</v>
      </c>
    </row>
    <row r="310" spans="1:7" x14ac:dyDescent="0.2">
      <c r="A310">
        <v>2010</v>
      </c>
      <c r="B310">
        <v>1</v>
      </c>
      <c r="C310" t="s">
        <v>8</v>
      </c>
      <c r="D310" t="s">
        <v>50</v>
      </c>
      <c r="E310" t="s">
        <v>115</v>
      </c>
      <c r="F310" t="s">
        <v>127</v>
      </c>
      <c r="G310">
        <v>11933.1097941392</v>
      </c>
    </row>
    <row r="311" spans="1:7" x14ac:dyDescent="0.2">
      <c r="A311">
        <v>2011</v>
      </c>
      <c r="B311">
        <v>1</v>
      </c>
      <c r="C311" t="s">
        <v>8</v>
      </c>
      <c r="D311" t="s">
        <v>50</v>
      </c>
      <c r="E311" t="s">
        <v>115</v>
      </c>
      <c r="F311" t="s">
        <v>127</v>
      </c>
      <c r="G311">
        <v>10558.634601276501</v>
      </c>
    </row>
    <row r="312" spans="1:7" x14ac:dyDescent="0.2">
      <c r="A312">
        <v>2012</v>
      </c>
      <c r="B312">
        <v>1</v>
      </c>
      <c r="C312" t="s">
        <v>8</v>
      </c>
      <c r="D312" t="s">
        <v>50</v>
      </c>
      <c r="E312" t="s">
        <v>115</v>
      </c>
      <c r="F312" t="s">
        <v>127</v>
      </c>
      <c r="G312">
        <v>40365.908390809702</v>
      </c>
    </row>
    <row r="313" spans="1:7" x14ac:dyDescent="0.2">
      <c r="A313">
        <v>2013</v>
      </c>
      <c r="B313">
        <v>1</v>
      </c>
      <c r="C313" t="s">
        <v>8</v>
      </c>
      <c r="D313" t="s">
        <v>50</v>
      </c>
      <c r="E313" t="s">
        <v>115</v>
      </c>
      <c r="F313" t="s">
        <v>127</v>
      </c>
      <c r="G313">
        <v>38488.773280196503</v>
      </c>
    </row>
    <row r="314" spans="1:7" x14ac:dyDescent="0.2">
      <c r="A314">
        <v>2014</v>
      </c>
      <c r="B314">
        <v>1</v>
      </c>
      <c r="C314" t="s">
        <v>8</v>
      </c>
      <c r="D314" t="s">
        <v>50</v>
      </c>
      <c r="E314" t="s">
        <v>115</v>
      </c>
      <c r="F314" t="s">
        <v>127</v>
      </c>
      <c r="G314">
        <v>47536.939266965201</v>
      </c>
    </row>
    <row r="315" spans="1:7" x14ac:dyDescent="0.2">
      <c r="A315">
        <v>2015</v>
      </c>
      <c r="B315">
        <v>1</v>
      </c>
      <c r="C315" t="s">
        <v>8</v>
      </c>
      <c r="D315" t="s">
        <v>50</v>
      </c>
      <c r="E315" t="s">
        <v>115</v>
      </c>
      <c r="F315" t="s">
        <v>127</v>
      </c>
      <c r="G315">
        <v>45355.342158024097</v>
      </c>
    </row>
    <row r="316" spans="1:7" x14ac:dyDescent="0.2">
      <c r="A316">
        <v>2016</v>
      </c>
      <c r="B316">
        <v>1</v>
      </c>
      <c r="C316" t="s">
        <v>8</v>
      </c>
      <c r="D316" t="s">
        <v>50</v>
      </c>
      <c r="E316" t="s">
        <v>115</v>
      </c>
      <c r="F316" t="s">
        <v>127</v>
      </c>
      <c r="G316">
        <v>57302.914203097498</v>
      </c>
    </row>
    <row r="317" spans="1:7" x14ac:dyDescent="0.2">
      <c r="A317">
        <v>2017</v>
      </c>
      <c r="B317">
        <v>1</v>
      </c>
      <c r="C317" t="s">
        <v>8</v>
      </c>
      <c r="D317" t="s">
        <v>50</v>
      </c>
      <c r="E317" t="s">
        <v>115</v>
      </c>
      <c r="F317" t="s">
        <v>127</v>
      </c>
      <c r="G317">
        <v>58100.091071406699</v>
      </c>
    </row>
    <row r="318" spans="1:7" x14ac:dyDescent="0.2">
      <c r="A318">
        <v>2018</v>
      </c>
      <c r="B318">
        <v>1</v>
      </c>
      <c r="C318" t="s">
        <v>8</v>
      </c>
      <c r="D318" t="s">
        <v>50</v>
      </c>
      <c r="E318" t="s">
        <v>115</v>
      </c>
      <c r="F318" t="s">
        <v>127</v>
      </c>
      <c r="G318">
        <v>62685.018832809103</v>
      </c>
    </row>
    <row r="319" spans="1:7" x14ac:dyDescent="0.2">
      <c r="A319">
        <v>2019</v>
      </c>
      <c r="B319">
        <v>1</v>
      </c>
      <c r="C319" t="s">
        <v>8</v>
      </c>
      <c r="D319" t="s">
        <v>50</v>
      </c>
      <c r="E319" t="s">
        <v>115</v>
      </c>
      <c r="F319" t="s">
        <v>127</v>
      </c>
      <c r="G319">
        <v>57929.878472254997</v>
      </c>
    </row>
    <row r="320" spans="1:7" x14ac:dyDescent="0.2">
      <c r="A320">
        <v>2020</v>
      </c>
      <c r="B320">
        <v>1</v>
      </c>
      <c r="C320" t="s">
        <v>8</v>
      </c>
      <c r="D320" t="s">
        <v>50</v>
      </c>
      <c r="E320" t="s">
        <v>115</v>
      </c>
      <c r="F320" t="s">
        <v>127</v>
      </c>
      <c r="G320">
        <v>56208.084841668897</v>
      </c>
    </row>
    <row r="321" spans="1:7" x14ac:dyDescent="0.2">
      <c r="A321">
        <v>2010</v>
      </c>
      <c r="B321">
        <v>1</v>
      </c>
      <c r="C321" t="s">
        <v>8</v>
      </c>
      <c r="D321" t="s">
        <v>50</v>
      </c>
      <c r="E321" t="s">
        <v>115</v>
      </c>
      <c r="F321" t="s">
        <v>128</v>
      </c>
      <c r="G321">
        <v>141998.88406156501</v>
      </c>
    </row>
    <row r="322" spans="1:7" x14ac:dyDescent="0.2">
      <c r="A322">
        <v>2011</v>
      </c>
      <c r="B322">
        <v>1</v>
      </c>
      <c r="C322" t="s">
        <v>8</v>
      </c>
      <c r="D322" t="s">
        <v>50</v>
      </c>
      <c r="E322" t="s">
        <v>115</v>
      </c>
      <c r="F322" t="s">
        <v>128</v>
      </c>
      <c r="G322">
        <v>235366.141686938</v>
      </c>
    </row>
    <row r="323" spans="1:7" x14ac:dyDescent="0.2">
      <c r="A323">
        <v>2012</v>
      </c>
      <c r="B323">
        <v>1</v>
      </c>
      <c r="C323" t="s">
        <v>8</v>
      </c>
      <c r="D323" t="s">
        <v>50</v>
      </c>
      <c r="E323" t="s">
        <v>115</v>
      </c>
      <c r="F323" t="s">
        <v>128</v>
      </c>
      <c r="G323">
        <v>2357020.73498445</v>
      </c>
    </row>
    <row r="324" spans="1:7" x14ac:dyDescent="0.2">
      <c r="A324">
        <v>2013</v>
      </c>
      <c r="B324">
        <v>1</v>
      </c>
      <c r="C324" t="s">
        <v>8</v>
      </c>
      <c r="D324" t="s">
        <v>50</v>
      </c>
      <c r="E324" t="s">
        <v>115</v>
      </c>
      <c r="F324" t="s">
        <v>128</v>
      </c>
      <c r="G324">
        <v>3139559.0018990901</v>
      </c>
    </row>
    <row r="325" spans="1:7" x14ac:dyDescent="0.2">
      <c r="A325">
        <v>2014</v>
      </c>
      <c r="B325">
        <v>1</v>
      </c>
      <c r="C325" t="s">
        <v>8</v>
      </c>
      <c r="D325" t="s">
        <v>50</v>
      </c>
      <c r="E325" t="s">
        <v>115</v>
      </c>
      <c r="F325" t="s">
        <v>128</v>
      </c>
      <c r="G325">
        <v>3091196.1285305801</v>
      </c>
    </row>
    <row r="326" spans="1:7" x14ac:dyDescent="0.2">
      <c r="A326">
        <v>2015</v>
      </c>
      <c r="B326">
        <v>1</v>
      </c>
      <c r="C326" t="s">
        <v>8</v>
      </c>
      <c r="D326" t="s">
        <v>50</v>
      </c>
      <c r="E326" t="s">
        <v>115</v>
      </c>
      <c r="F326" t="s">
        <v>128</v>
      </c>
      <c r="G326">
        <v>3428267.2654434098</v>
      </c>
    </row>
    <row r="327" spans="1:7" x14ac:dyDescent="0.2">
      <c r="A327">
        <v>2016</v>
      </c>
      <c r="B327">
        <v>1</v>
      </c>
      <c r="C327" t="s">
        <v>8</v>
      </c>
      <c r="D327" t="s">
        <v>50</v>
      </c>
      <c r="E327" t="s">
        <v>115</v>
      </c>
      <c r="F327" t="s">
        <v>128</v>
      </c>
      <c r="G327">
        <v>3202058.3599825301</v>
      </c>
    </row>
    <row r="328" spans="1:7" x14ac:dyDescent="0.2">
      <c r="A328">
        <v>2017</v>
      </c>
      <c r="B328">
        <v>1</v>
      </c>
      <c r="C328" t="s">
        <v>8</v>
      </c>
      <c r="D328" t="s">
        <v>50</v>
      </c>
      <c r="E328" t="s">
        <v>115</v>
      </c>
      <c r="F328" t="s">
        <v>128</v>
      </c>
      <c r="G328">
        <v>2957267.5539449998</v>
      </c>
    </row>
    <row r="329" spans="1:7" x14ac:dyDescent="0.2">
      <c r="A329">
        <v>2018</v>
      </c>
      <c r="B329">
        <v>1</v>
      </c>
      <c r="C329" t="s">
        <v>8</v>
      </c>
      <c r="D329" t="s">
        <v>50</v>
      </c>
      <c r="E329" t="s">
        <v>115</v>
      </c>
      <c r="F329" t="s">
        <v>128</v>
      </c>
      <c r="G329">
        <v>6198155.2528353697</v>
      </c>
    </row>
    <row r="330" spans="1:7" x14ac:dyDescent="0.2">
      <c r="A330">
        <v>2019</v>
      </c>
      <c r="B330">
        <v>1</v>
      </c>
      <c r="C330" t="s">
        <v>8</v>
      </c>
      <c r="D330" t="s">
        <v>50</v>
      </c>
      <c r="E330" t="s">
        <v>115</v>
      </c>
      <c r="F330" t="s">
        <v>128</v>
      </c>
      <c r="G330">
        <v>5537253.7754591499</v>
      </c>
    </row>
    <row r="331" spans="1:7" x14ac:dyDescent="0.2">
      <c r="A331">
        <v>2020</v>
      </c>
      <c r="B331">
        <v>1</v>
      </c>
      <c r="C331" t="s">
        <v>8</v>
      </c>
      <c r="D331" t="s">
        <v>50</v>
      </c>
      <c r="E331" t="s">
        <v>115</v>
      </c>
      <c r="F331" t="s">
        <v>128</v>
      </c>
      <c r="G331">
        <v>5412992.0904810503</v>
      </c>
    </row>
    <row r="332" spans="1:7" x14ac:dyDescent="0.2">
      <c r="A332">
        <v>2010</v>
      </c>
      <c r="B332">
        <v>1</v>
      </c>
      <c r="C332" t="s">
        <v>8</v>
      </c>
      <c r="D332" t="s">
        <v>50</v>
      </c>
      <c r="E332" t="s">
        <v>114</v>
      </c>
      <c r="F332" t="s">
        <v>119</v>
      </c>
      <c r="G332">
        <v>314018.62471539498</v>
      </c>
    </row>
    <row r="333" spans="1:7" x14ac:dyDescent="0.2">
      <c r="A333">
        <v>2011</v>
      </c>
      <c r="B333">
        <v>1</v>
      </c>
      <c r="C333" t="s">
        <v>8</v>
      </c>
      <c r="D333" t="s">
        <v>50</v>
      </c>
      <c r="E333" t="s">
        <v>114</v>
      </c>
      <c r="F333" t="s">
        <v>119</v>
      </c>
      <c r="G333">
        <v>439759.302121001</v>
      </c>
    </row>
    <row r="334" spans="1:7" x14ac:dyDescent="0.2">
      <c r="A334">
        <v>2012</v>
      </c>
      <c r="B334">
        <v>1</v>
      </c>
      <c r="C334" t="s">
        <v>8</v>
      </c>
      <c r="D334" t="s">
        <v>50</v>
      </c>
      <c r="E334" t="s">
        <v>114</v>
      </c>
      <c r="F334" t="s">
        <v>119</v>
      </c>
      <c r="G334">
        <v>956714.69070119003</v>
      </c>
    </row>
    <row r="335" spans="1:7" x14ac:dyDescent="0.2">
      <c r="A335">
        <v>2013</v>
      </c>
      <c r="B335">
        <v>1</v>
      </c>
      <c r="C335" t="s">
        <v>8</v>
      </c>
      <c r="D335" t="s">
        <v>50</v>
      </c>
      <c r="E335" t="s">
        <v>114</v>
      </c>
      <c r="F335" t="s">
        <v>119</v>
      </c>
      <c r="G335">
        <v>2605510.4654883202</v>
      </c>
    </row>
    <row r="336" spans="1:7" x14ac:dyDescent="0.2">
      <c r="A336">
        <v>2014</v>
      </c>
      <c r="B336">
        <v>1</v>
      </c>
      <c r="C336" t="s">
        <v>8</v>
      </c>
      <c r="D336" t="s">
        <v>50</v>
      </c>
      <c r="E336" t="s">
        <v>114</v>
      </c>
      <c r="F336" t="s">
        <v>119</v>
      </c>
      <c r="G336">
        <v>3598675.7742293901</v>
      </c>
    </row>
    <row r="337" spans="1:7" x14ac:dyDescent="0.2">
      <c r="A337">
        <v>2015</v>
      </c>
      <c r="B337">
        <v>1</v>
      </c>
      <c r="C337" t="s">
        <v>8</v>
      </c>
      <c r="D337" t="s">
        <v>50</v>
      </c>
      <c r="E337" t="s">
        <v>114</v>
      </c>
      <c r="F337" t="s">
        <v>119</v>
      </c>
      <c r="G337">
        <v>3346734.8113940498</v>
      </c>
    </row>
    <row r="338" spans="1:7" x14ac:dyDescent="0.2">
      <c r="A338">
        <v>2016</v>
      </c>
      <c r="B338">
        <v>1</v>
      </c>
      <c r="C338" t="s">
        <v>8</v>
      </c>
      <c r="D338" t="s">
        <v>50</v>
      </c>
      <c r="E338" t="s">
        <v>114</v>
      </c>
      <c r="F338" t="s">
        <v>119</v>
      </c>
      <c r="G338">
        <v>3820621.3378230701</v>
      </c>
    </row>
    <row r="339" spans="1:7" x14ac:dyDescent="0.2">
      <c r="A339">
        <v>2017</v>
      </c>
      <c r="B339">
        <v>1</v>
      </c>
      <c r="C339" t="s">
        <v>8</v>
      </c>
      <c r="D339" t="s">
        <v>50</v>
      </c>
      <c r="E339" t="s">
        <v>114</v>
      </c>
      <c r="F339" t="s">
        <v>119</v>
      </c>
      <c r="G339">
        <v>4293508.19315222</v>
      </c>
    </row>
    <row r="340" spans="1:7" x14ac:dyDescent="0.2">
      <c r="A340">
        <v>2018</v>
      </c>
      <c r="B340">
        <v>1</v>
      </c>
      <c r="C340" t="s">
        <v>8</v>
      </c>
      <c r="D340" t="s">
        <v>50</v>
      </c>
      <c r="E340" t="s">
        <v>114</v>
      </c>
      <c r="F340" t="s">
        <v>119</v>
      </c>
      <c r="G340">
        <v>5276157.4240909098</v>
      </c>
    </row>
    <row r="341" spans="1:7" x14ac:dyDescent="0.2">
      <c r="A341">
        <v>2019</v>
      </c>
      <c r="B341">
        <v>1</v>
      </c>
      <c r="C341" t="s">
        <v>8</v>
      </c>
      <c r="D341" t="s">
        <v>50</v>
      </c>
      <c r="E341" t="s">
        <v>114</v>
      </c>
      <c r="F341" t="s">
        <v>119</v>
      </c>
      <c r="G341">
        <v>4891253.6046158802</v>
      </c>
    </row>
    <row r="342" spans="1:7" x14ac:dyDescent="0.2">
      <c r="A342">
        <v>2020</v>
      </c>
      <c r="B342">
        <v>1</v>
      </c>
      <c r="C342" t="s">
        <v>8</v>
      </c>
      <c r="D342" t="s">
        <v>50</v>
      </c>
      <c r="E342" t="s">
        <v>114</v>
      </c>
      <c r="F342" t="s">
        <v>119</v>
      </c>
      <c r="G342">
        <v>5369887.2291401196</v>
      </c>
    </row>
    <row r="343" spans="1:7" x14ac:dyDescent="0.2">
      <c r="A343">
        <v>2010</v>
      </c>
      <c r="B343">
        <v>1</v>
      </c>
      <c r="C343" t="s">
        <v>8</v>
      </c>
      <c r="D343" t="s">
        <v>50</v>
      </c>
      <c r="E343" t="s">
        <v>114</v>
      </c>
      <c r="F343" t="s">
        <v>120</v>
      </c>
      <c r="G343">
        <v>1159661.10499447</v>
      </c>
    </row>
    <row r="344" spans="1:7" x14ac:dyDescent="0.2">
      <c r="A344">
        <v>2011</v>
      </c>
      <c r="B344">
        <v>1</v>
      </c>
      <c r="C344" t="s">
        <v>8</v>
      </c>
      <c r="D344" t="s">
        <v>50</v>
      </c>
      <c r="E344" t="s">
        <v>114</v>
      </c>
      <c r="F344" t="s">
        <v>120</v>
      </c>
      <c r="G344">
        <v>1623625.6907454999</v>
      </c>
    </row>
    <row r="345" spans="1:7" x14ac:dyDescent="0.2">
      <c r="A345">
        <v>2012</v>
      </c>
      <c r="B345">
        <v>1</v>
      </c>
      <c r="C345" t="s">
        <v>8</v>
      </c>
      <c r="D345" t="s">
        <v>50</v>
      </c>
      <c r="E345" t="s">
        <v>114</v>
      </c>
      <c r="F345" t="s">
        <v>120</v>
      </c>
      <c r="G345">
        <v>3531129.4847981301</v>
      </c>
    </row>
    <row r="346" spans="1:7" x14ac:dyDescent="0.2">
      <c r="A346">
        <v>2013</v>
      </c>
      <c r="B346">
        <v>1</v>
      </c>
      <c r="C346" t="s">
        <v>8</v>
      </c>
      <c r="D346" t="s">
        <v>50</v>
      </c>
      <c r="E346" t="s">
        <v>114</v>
      </c>
      <c r="F346" t="s">
        <v>120</v>
      </c>
      <c r="G346" s="2">
        <v>9615235.3786107097</v>
      </c>
    </row>
    <row r="347" spans="1:7" x14ac:dyDescent="0.2">
      <c r="A347">
        <v>2014</v>
      </c>
      <c r="B347">
        <v>1</v>
      </c>
      <c r="C347" t="s">
        <v>8</v>
      </c>
      <c r="D347" t="s">
        <v>50</v>
      </c>
      <c r="E347" t="s">
        <v>114</v>
      </c>
      <c r="F347" t="s">
        <v>120</v>
      </c>
      <c r="G347" s="2">
        <v>13280032.6646164</v>
      </c>
    </row>
    <row r="348" spans="1:7" x14ac:dyDescent="0.2">
      <c r="A348">
        <v>2015</v>
      </c>
      <c r="B348">
        <v>1</v>
      </c>
      <c r="C348" t="s">
        <v>8</v>
      </c>
      <c r="D348" t="s">
        <v>50</v>
      </c>
      <c r="E348" t="s">
        <v>114</v>
      </c>
      <c r="F348" t="s">
        <v>120</v>
      </c>
      <c r="G348" s="2">
        <v>12350304.9738931</v>
      </c>
    </row>
    <row r="349" spans="1:7" x14ac:dyDescent="0.2">
      <c r="A349">
        <v>2016</v>
      </c>
      <c r="B349">
        <v>1</v>
      </c>
      <c r="C349" t="s">
        <v>8</v>
      </c>
      <c r="D349" t="s">
        <v>50</v>
      </c>
      <c r="E349" t="s">
        <v>114</v>
      </c>
      <c r="F349" t="s">
        <v>120</v>
      </c>
      <c r="G349" s="2">
        <v>14098941.7401421</v>
      </c>
    </row>
    <row r="350" spans="1:7" x14ac:dyDescent="0.2">
      <c r="A350">
        <v>2017</v>
      </c>
      <c r="B350">
        <v>1</v>
      </c>
      <c r="C350" t="s">
        <v>8</v>
      </c>
      <c r="D350" t="s">
        <v>50</v>
      </c>
      <c r="E350" t="s">
        <v>114</v>
      </c>
      <c r="F350" t="s">
        <v>120</v>
      </c>
      <c r="G350" s="2">
        <v>15843895.192162599</v>
      </c>
    </row>
    <row r="351" spans="1:7" x14ac:dyDescent="0.2">
      <c r="A351">
        <v>2018</v>
      </c>
      <c r="B351">
        <v>1</v>
      </c>
      <c r="C351" t="s">
        <v>8</v>
      </c>
      <c r="D351" t="s">
        <v>50</v>
      </c>
      <c r="E351" t="s">
        <v>114</v>
      </c>
      <c r="F351" t="s">
        <v>120</v>
      </c>
      <c r="G351" s="2">
        <v>19469913.062399</v>
      </c>
    </row>
    <row r="352" spans="1:7" x14ac:dyDescent="0.2">
      <c r="A352">
        <v>2019</v>
      </c>
      <c r="B352">
        <v>1</v>
      </c>
      <c r="C352" t="s">
        <v>8</v>
      </c>
      <c r="D352" t="s">
        <v>50</v>
      </c>
      <c r="E352" t="s">
        <v>114</v>
      </c>
      <c r="F352" t="s">
        <v>120</v>
      </c>
      <c r="G352" s="2">
        <v>18049555.777846299</v>
      </c>
    </row>
    <row r="353" spans="1:7" x14ac:dyDescent="0.2">
      <c r="A353">
        <v>2020</v>
      </c>
      <c r="B353">
        <v>1</v>
      </c>
      <c r="C353" t="s">
        <v>8</v>
      </c>
      <c r="D353" t="s">
        <v>50</v>
      </c>
      <c r="E353" t="s">
        <v>114</v>
      </c>
      <c r="F353" t="s">
        <v>120</v>
      </c>
      <c r="G353" s="2">
        <v>19815716.478802402</v>
      </c>
    </row>
    <row r="354" spans="1:7" x14ac:dyDescent="0.2">
      <c r="A354">
        <v>2010</v>
      </c>
      <c r="B354">
        <v>1</v>
      </c>
      <c r="C354" t="s">
        <v>8</v>
      </c>
      <c r="D354" t="s">
        <v>50</v>
      </c>
      <c r="E354" t="s">
        <v>114</v>
      </c>
      <c r="F354" t="s">
        <v>121</v>
      </c>
      <c r="G354" s="2">
        <v>296304200.53813499</v>
      </c>
    </row>
    <row r="355" spans="1:7" x14ac:dyDescent="0.2">
      <c r="A355">
        <v>2011</v>
      </c>
      <c r="B355">
        <v>1</v>
      </c>
      <c r="C355" t="s">
        <v>8</v>
      </c>
      <c r="D355" t="s">
        <v>50</v>
      </c>
      <c r="E355" t="s">
        <v>114</v>
      </c>
      <c r="F355" t="s">
        <v>121</v>
      </c>
      <c r="G355" s="2">
        <v>415093345.87081498</v>
      </c>
    </row>
    <row r="356" spans="1:7" x14ac:dyDescent="0.2">
      <c r="A356">
        <v>2012</v>
      </c>
      <c r="B356">
        <v>1</v>
      </c>
      <c r="C356" t="s">
        <v>8</v>
      </c>
      <c r="D356" t="s">
        <v>50</v>
      </c>
      <c r="E356" t="s">
        <v>114</v>
      </c>
      <c r="F356" t="s">
        <v>121</v>
      </c>
      <c r="G356" s="2">
        <v>903321629.45475197</v>
      </c>
    </row>
    <row r="357" spans="1:7" x14ac:dyDescent="0.2">
      <c r="A357">
        <v>2013</v>
      </c>
      <c r="B357">
        <v>1</v>
      </c>
      <c r="C357" t="s">
        <v>8</v>
      </c>
      <c r="D357" t="s">
        <v>50</v>
      </c>
      <c r="E357" t="s">
        <v>114</v>
      </c>
      <c r="F357" t="s">
        <v>121</v>
      </c>
      <c r="G357" s="2">
        <v>2460487611.6033101</v>
      </c>
    </row>
    <row r="358" spans="1:7" x14ac:dyDescent="0.2">
      <c r="A358">
        <v>2014</v>
      </c>
      <c r="B358">
        <v>1</v>
      </c>
      <c r="C358" t="s">
        <v>8</v>
      </c>
      <c r="D358" t="s">
        <v>50</v>
      </c>
      <c r="E358" t="s">
        <v>114</v>
      </c>
      <c r="F358" t="s">
        <v>121</v>
      </c>
      <c r="G358" s="2">
        <v>3244169035.2472601</v>
      </c>
    </row>
    <row r="359" spans="1:7" x14ac:dyDescent="0.2">
      <c r="A359">
        <v>2015</v>
      </c>
      <c r="B359">
        <v>1</v>
      </c>
      <c r="C359" t="s">
        <v>8</v>
      </c>
      <c r="D359" t="s">
        <v>50</v>
      </c>
      <c r="E359" t="s">
        <v>114</v>
      </c>
      <c r="F359" t="s">
        <v>121</v>
      </c>
      <c r="G359" s="2">
        <v>3009825401.7821102</v>
      </c>
    </row>
    <row r="360" spans="1:7" x14ac:dyDescent="0.2">
      <c r="A360">
        <v>2016</v>
      </c>
      <c r="B360">
        <v>1</v>
      </c>
      <c r="C360" t="s">
        <v>8</v>
      </c>
      <c r="D360" t="s">
        <v>50</v>
      </c>
      <c r="E360" t="s">
        <v>114</v>
      </c>
      <c r="F360" t="s">
        <v>121</v>
      </c>
      <c r="G360" s="2">
        <v>3383867112.8496499</v>
      </c>
    </row>
    <row r="361" spans="1:7" x14ac:dyDescent="0.2">
      <c r="A361">
        <v>2017</v>
      </c>
      <c r="B361">
        <v>1</v>
      </c>
      <c r="C361" t="s">
        <v>8</v>
      </c>
      <c r="D361" t="s">
        <v>50</v>
      </c>
      <c r="E361" t="s">
        <v>114</v>
      </c>
      <c r="F361" t="s">
        <v>121</v>
      </c>
      <c r="G361" s="2">
        <v>3741090499.1922498</v>
      </c>
    </row>
    <row r="362" spans="1:7" x14ac:dyDescent="0.2">
      <c r="A362">
        <v>2018</v>
      </c>
      <c r="B362">
        <v>1</v>
      </c>
      <c r="C362" t="s">
        <v>8</v>
      </c>
      <c r="D362" t="s">
        <v>50</v>
      </c>
      <c r="E362" t="s">
        <v>114</v>
      </c>
      <c r="F362" t="s">
        <v>121</v>
      </c>
      <c r="G362" s="2">
        <v>4513331466.3590097</v>
      </c>
    </row>
    <row r="363" spans="1:7" x14ac:dyDescent="0.2">
      <c r="A363">
        <v>2019</v>
      </c>
      <c r="B363">
        <v>1</v>
      </c>
      <c r="C363" t="s">
        <v>8</v>
      </c>
      <c r="D363" t="s">
        <v>50</v>
      </c>
      <c r="E363" t="s">
        <v>114</v>
      </c>
      <c r="F363" t="s">
        <v>121</v>
      </c>
      <c r="G363" s="2">
        <v>4186484125.21561</v>
      </c>
    </row>
    <row r="364" spans="1:7" x14ac:dyDescent="0.2">
      <c r="A364">
        <v>2020</v>
      </c>
      <c r="B364">
        <v>1</v>
      </c>
      <c r="C364" t="s">
        <v>8</v>
      </c>
      <c r="D364" t="s">
        <v>50</v>
      </c>
      <c r="E364" t="s">
        <v>114</v>
      </c>
      <c r="F364" t="s">
        <v>121</v>
      </c>
      <c r="G364" s="2">
        <v>4557689959.9510202</v>
      </c>
    </row>
    <row r="365" spans="1:7" x14ac:dyDescent="0.2">
      <c r="A365">
        <v>2010</v>
      </c>
      <c r="B365">
        <v>1</v>
      </c>
      <c r="C365" t="s">
        <v>8</v>
      </c>
      <c r="D365" t="s">
        <v>50</v>
      </c>
      <c r="E365" t="s">
        <v>114</v>
      </c>
      <c r="F365" t="s">
        <v>122</v>
      </c>
      <c r="G365">
        <v>321121.28230004199</v>
      </c>
    </row>
    <row r="366" spans="1:7" x14ac:dyDescent="0.2">
      <c r="A366">
        <v>2011</v>
      </c>
      <c r="B366">
        <v>1</v>
      </c>
      <c r="C366" t="s">
        <v>8</v>
      </c>
      <c r="D366" t="s">
        <v>50</v>
      </c>
      <c r="E366" t="s">
        <v>114</v>
      </c>
      <c r="F366" t="s">
        <v>122</v>
      </c>
      <c r="G366">
        <v>449706.037192269</v>
      </c>
    </row>
    <row r="367" spans="1:7" x14ac:dyDescent="0.2">
      <c r="A367">
        <v>2012</v>
      </c>
      <c r="B367">
        <v>1</v>
      </c>
      <c r="C367" t="s">
        <v>8</v>
      </c>
      <c r="D367" t="s">
        <v>50</v>
      </c>
      <c r="E367" t="s">
        <v>114</v>
      </c>
      <c r="F367" t="s">
        <v>122</v>
      </c>
      <c r="G367">
        <v>978354.225627393</v>
      </c>
    </row>
    <row r="368" spans="1:7" x14ac:dyDescent="0.2">
      <c r="A368">
        <v>2013</v>
      </c>
      <c r="B368">
        <v>1</v>
      </c>
      <c r="C368" t="s">
        <v>8</v>
      </c>
      <c r="D368" t="s">
        <v>50</v>
      </c>
      <c r="E368" t="s">
        <v>114</v>
      </c>
      <c r="F368" t="s">
        <v>122</v>
      </c>
      <c r="G368">
        <v>2664443.4311780301</v>
      </c>
    </row>
    <row r="369" spans="1:7" x14ac:dyDescent="0.2">
      <c r="A369">
        <v>2014</v>
      </c>
      <c r="B369">
        <v>1</v>
      </c>
      <c r="C369" t="s">
        <v>8</v>
      </c>
      <c r="D369" t="s">
        <v>50</v>
      </c>
      <c r="E369" t="s">
        <v>114</v>
      </c>
      <c r="F369" t="s">
        <v>122</v>
      </c>
      <c r="G369">
        <v>3680072.7328244299</v>
      </c>
    </row>
    <row r="370" spans="1:7" x14ac:dyDescent="0.2">
      <c r="A370">
        <v>2015</v>
      </c>
      <c r="B370">
        <v>1</v>
      </c>
      <c r="C370" t="s">
        <v>8</v>
      </c>
      <c r="D370" t="s">
        <v>50</v>
      </c>
      <c r="E370" t="s">
        <v>114</v>
      </c>
      <c r="F370" t="s">
        <v>122</v>
      </c>
      <c r="G370">
        <v>3422433.2218592102</v>
      </c>
    </row>
    <row r="371" spans="1:7" x14ac:dyDescent="0.2">
      <c r="A371">
        <v>2016</v>
      </c>
      <c r="B371">
        <v>1</v>
      </c>
      <c r="C371" t="s">
        <v>8</v>
      </c>
      <c r="D371" t="s">
        <v>50</v>
      </c>
      <c r="E371" t="s">
        <v>114</v>
      </c>
      <c r="F371" t="s">
        <v>122</v>
      </c>
      <c r="G371">
        <v>3907038.38896011</v>
      </c>
    </row>
    <row r="372" spans="1:7" x14ac:dyDescent="0.2">
      <c r="A372">
        <v>2017</v>
      </c>
      <c r="B372">
        <v>1</v>
      </c>
      <c r="C372" t="s">
        <v>8</v>
      </c>
      <c r="D372" t="s">
        <v>50</v>
      </c>
      <c r="E372" t="s">
        <v>114</v>
      </c>
      <c r="F372" t="s">
        <v>122</v>
      </c>
      <c r="G372">
        <v>4390621.2726304801</v>
      </c>
    </row>
    <row r="373" spans="1:7" x14ac:dyDescent="0.2">
      <c r="A373">
        <v>2018</v>
      </c>
      <c r="B373">
        <v>1</v>
      </c>
      <c r="C373" t="s">
        <v>8</v>
      </c>
      <c r="D373" t="s">
        <v>50</v>
      </c>
      <c r="E373" t="s">
        <v>114</v>
      </c>
      <c r="F373" t="s">
        <v>122</v>
      </c>
      <c r="G373">
        <v>5395496.6391258799</v>
      </c>
    </row>
    <row r="374" spans="1:7" x14ac:dyDescent="0.2">
      <c r="A374">
        <v>2019</v>
      </c>
      <c r="B374">
        <v>1</v>
      </c>
      <c r="C374" t="s">
        <v>8</v>
      </c>
      <c r="D374" t="s">
        <v>50</v>
      </c>
      <c r="E374" t="s">
        <v>114</v>
      </c>
      <c r="F374" t="s">
        <v>122</v>
      </c>
      <c r="G374">
        <v>5001886.84059685</v>
      </c>
    </row>
    <row r="375" spans="1:7" x14ac:dyDescent="0.2">
      <c r="A375">
        <v>2020</v>
      </c>
      <c r="B375">
        <v>1</v>
      </c>
      <c r="C375" t="s">
        <v>8</v>
      </c>
      <c r="D375" t="s">
        <v>50</v>
      </c>
      <c r="E375" t="s">
        <v>114</v>
      </c>
      <c r="F375" t="s">
        <v>122</v>
      </c>
      <c r="G375">
        <v>5491346.4782884801</v>
      </c>
    </row>
    <row r="376" spans="1:7" x14ac:dyDescent="0.2">
      <c r="A376">
        <v>2010</v>
      </c>
      <c r="B376">
        <v>1</v>
      </c>
      <c r="C376" t="s">
        <v>8</v>
      </c>
      <c r="D376" t="s">
        <v>50</v>
      </c>
      <c r="E376" t="s">
        <v>114</v>
      </c>
      <c r="F376" t="s">
        <v>123</v>
      </c>
      <c r="G376">
        <v>112867.736817407</v>
      </c>
    </row>
    <row r="377" spans="1:7" x14ac:dyDescent="0.2">
      <c r="A377">
        <v>2011</v>
      </c>
      <c r="B377">
        <v>1</v>
      </c>
      <c r="C377" t="s">
        <v>8</v>
      </c>
      <c r="D377" t="s">
        <v>50</v>
      </c>
      <c r="E377" t="s">
        <v>114</v>
      </c>
      <c r="F377" t="s">
        <v>123</v>
      </c>
      <c r="G377">
        <v>137117.011725135</v>
      </c>
    </row>
    <row r="378" spans="1:7" x14ac:dyDescent="0.2">
      <c r="A378">
        <v>2012</v>
      </c>
      <c r="B378">
        <v>1</v>
      </c>
      <c r="C378" t="s">
        <v>8</v>
      </c>
      <c r="D378" t="s">
        <v>50</v>
      </c>
      <c r="E378" t="s">
        <v>114</v>
      </c>
      <c r="F378" t="s">
        <v>123</v>
      </c>
      <c r="G378">
        <v>233776.89053529201</v>
      </c>
    </row>
    <row r="379" spans="1:7" x14ac:dyDescent="0.2">
      <c r="A379">
        <v>2013</v>
      </c>
      <c r="B379">
        <v>1</v>
      </c>
      <c r="C379" t="s">
        <v>8</v>
      </c>
      <c r="D379" t="s">
        <v>50</v>
      </c>
      <c r="E379" t="s">
        <v>114</v>
      </c>
      <c r="F379" t="s">
        <v>123</v>
      </c>
      <c r="G379">
        <v>556459.85087865498</v>
      </c>
    </row>
    <row r="380" spans="1:7" x14ac:dyDescent="0.2">
      <c r="A380">
        <v>2014</v>
      </c>
      <c r="B380">
        <v>1</v>
      </c>
      <c r="C380" t="s">
        <v>8</v>
      </c>
      <c r="D380" t="s">
        <v>50</v>
      </c>
      <c r="E380" t="s">
        <v>114</v>
      </c>
      <c r="F380" t="s">
        <v>123</v>
      </c>
      <c r="G380">
        <v>750253.60725858295</v>
      </c>
    </row>
    <row r="381" spans="1:7" x14ac:dyDescent="0.2">
      <c r="A381">
        <v>2015</v>
      </c>
      <c r="B381">
        <v>1</v>
      </c>
      <c r="C381" t="s">
        <v>8</v>
      </c>
      <c r="D381" t="s">
        <v>50</v>
      </c>
      <c r="E381" t="s">
        <v>114</v>
      </c>
      <c r="F381" t="s">
        <v>123</v>
      </c>
      <c r="G381">
        <v>697670.41668094601</v>
      </c>
    </row>
    <row r="382" spans="1:7" x14ac:dyDescent="0.2">
      <c r="A382">
        <v>2016</v>
      </c>
      <c r="B382">
        <v>1</v>
      </c>
      <c r="C382" t="s">
        <v>8</v>
      </c>
      <c r="D382" t="s">
        <v>50</v>
      </c>
      <c r="E382" t="s">
        <v>114</v>
      </c>
      <c r="F382" t="s">
        <v>123</v>
      </c>
      <c r="G382">
        <v>789427.37492159801</v>
      </c>
    </row>
    <row r="383" spans="1:7" x14ac:dyDescent="0.2">
      <c r="A383">
        <v>2017</v>
      </c>
      <c r="B383">
        <v>1</v>
      </c>
      <c r="C383" t="s">
        <v>8</v>
      </c>
      <c r="D383" t="s">
        <v>50</v>
      </c>
      <c r="E383" t="s">
        <v>114</v>
      </c>
      <c r="F383" t="s">
        <v>123</v>
      </c>
      <c r="G383">
        <v>881281.15443798201</v>
      </c>
    </row>
    <row r="384" spans="1:7" x14ac:dyDescent="0.2">
      <c r="A384">
        <v>2018</v>
      </c>
      <c r="B384">
        <v>1</v>
      </c>
      <c r="C384" t="s">
        <v>8</v>
      </c>
      <c r="D384" t="s">
        <v>50</v>
      </c>
      <c r="E384" t="s">
        <v>114</v>
      </c>
      <c r="F384" t="s">
        <v>123</v>
      </c>
      <c r="G384">
        <v>1074432.12433499</v>
      </c>
    </row>
    <row r="385" spans="1:7" x14ac:dyDescent="0.2">
      <c r="A385">
        <v>2019</v>
      </c>
      <c r="B385">
        <v>1</v>
      </c>
      <c r="C385" t="s">
        <v>8</v>
      </c>
      <c r="D385" t="s">
        <v>50</v>
      </c>
      <c r="E385" t="s">
        <v>114</v>
      </c>
      <c r="F385" t="s">
        <v>123</v>
      </c>
      <c r="G385">
        <v>996216.69745527103</v>
      </c>
    </row>
    <row r="386" spans="1:7" x14ac:dyDescent="0.2">
      <c r="A386">
        <v>2020</v>
      </c>
      <c r="B386">
        <v>1</v>
      </c>
      <c r="C386" t="s">
        <v>8</v>
      </c>
      <c r="D386" t="s">
        <v>50</v>
      </c>
      <c r="E386" t="s">
        <v>114</v>
      </c>
      <c r="F386" t="s">
        <v>123</v>
      </c>
      <c r="G386">
        <v>1089279.4743558699</v>
      </c>
    </row>
    <row r="387" spans="1:7" x14ac:dyDescent="0.2">
      <c r="A387">
        <v>2010</v>
      </c>
      <c r="B387">
        <v>1</v>
      </c>
      <c r="C387" t="s">
        <v>8</v>
      </c>
      <c r="D387" t="s">
        <v>50</v>
      </c>
      <c r="E387" t="s">
        <v>114</v>
      </c>
      <c r="F387" t="s">
        <v>124</v>
      </c>
      <c r="G387">
        <v>7978.1511763793796</v>
      </c>
    </row>
    <row r="388" spans="1:7" x14ac:dyDescent="0.2">
      <c r="A388">
        <v>2011</v>
      </c>
      <c r="B388">
        <v>1</v>
      </c>
      <c r="C388" t="s">
        <v>8</v>
      </c>
      <c r="D388" t="s">
        <v>50</v>
      </c>
      <c r="E388" t="s">
        <v>114</v>
      </c>
      <c r="F388" t="s">
        <v>124</v>
      </c>
      <c r="G388">
        <v>11198.1075961435</v>
      </c>
    </row>
    <row r="389" spans="1:7" x14ac:dyDescent="0.2">
      <c r="A389">
        <v>2012</v>
      </c>
      <c r="B389">
        <v>1</v>
      </c>
      <c r="C389" t="s">
        <v>8</v>
      </c>
      <c r="D389" t="s">
        <v>50</v>
      </c>
      <c r="E389" t="s">
        <v>114</v>
      </c>
      <c r="F389" t="s">
        <v>124</v>
      </c>
      <c r="G389">
        <v>24435.493044500501</v>
      </c>
    </row>
    <row r="390" spans="1:7" x14ac:dyDescent="0.2">
      <c r="A390">
        <v>2013</v>
      </c>
      <c r="B390">
        <v>1</v>
      </c>
      <c r="C390" t="s">
        <v>8</v>
      </c>
      <c r="D390" t="s">
        <v>50</v>
      </c>
      <c r="E390" t="s">
        <v>114</v>
      </c>
      <c r="F390" t="s">
        <v>124</v>
      </c>
      <c r="G390">
        <v>66639.2878842387</v>
      </c>
    </row>
    <row r="391" spans="1:7" x14ac:dyDescent="0.2">
      <c r="A391">
        <v>2014</v>
      </c>
      <c r="B391">
        <v>1</v>
      </c>
      <c r="C391" t="s">
        <v>8</v>
      </c>
      <c r="D391" t="s">
        <v>50</v>
      </c>
      <c r="E391" t="s">
        <v>114</v>
      </c>
      <c r="F391" t="s">
        <v>124</v>
      </c>
      <c r="G391">
        <v>92061.834924546594</v>
      </c>
    </row>
    <row r="392" spans="1:7" x14ac:dyDescent="0.2">
      <c r="A392">
        <v>2015</v>
      </c>
      <c r="B392">
        <v>1</v>
      </c>
      <c r="C392" t="s">
        <v>8</v>
      </c>
      <c r="D392" t="s">
        <v>50</v>
      </c>
      <c r="E392" t="s">
        <v>114</v>
      </c>
      <c r="F392" t="s">
        <v>124</v>
      </c>
      <c r="G392">
        <v>85616.718277998007</v>
      </c>
    </row>
    <row r="393" spans="1:7" x14ac:dyDescent="0.2">
      <c r="A393">
        <v>2016</v>
      </c>
      <c r="B393">
        <v>1</v>
      </c>
      <c r="C393" t="s">
        <v>8</v>
      </c>
      <c r="D393" t="s">
        <v>50</v>
      </c>
      <c r="E393" t="s">
        <v>114</v>
      </c>
      <c r="F393" t="s">
        <v>124</v>
      </c>
      <c r="G393">
        <v>97747.845738673204</v>
      </c>
    </row>
    <row r="394" spans="1:7" x14ac:dyDescent="0.2">
      <c r="A394">
        <v>2017</v>
      </c>
      <c r="B394">
        <v>1</v>
      </c>
      <c r="C394" t="s">
        <v>8</v>
      </c>
      <c r="D394" t="s">
        <v>50</v>
      </c>
      <c r="E394" t="s">
        <v>114</v>
      </c>
      <c r="F394" t="s">
        <v>124</v>
      </c>
      <c r="G394">
        <v>109853.039458065</v>
      </c>
    </row>
    <row r="395" spans="1:7" x14ac:dyDescent="0.2">
      <c r="A395">
        <v>2018</v>
      </c>
      <c r="B395">
        <v>1</v>
      </c>
      <c r="C395" t="s">
        <v>8</v>
      </c>
      <c r="D395" t="s">
        <v>50</v>
      </c>
      <c r="E395" t="s">
        <v>114</v>
      </c>
      <c r="F395" t="s">
        <v>124</v>
      </c>
      <c r="G395">
        <v>135004.77697921</v>
      </c>
    </row>
    <row r="396" spans="1:7" x14ac:dyDescent="0.2">
      <c r="A396">
        <v>2019</v>
      </c>
      <c r="B396">
        <v>1</v>
      </c>
      <c r="C396" t="s">
        <v>8</v>
      </c>
      <c r="D396" t="s">
        <v>50</v>
      </c>
      <c r="E396" t="s">
        <v>114</v>
      </c>
      <c r="F396" t="s">
        <v>124</v>
      </c>
      <c r="G396">
        <v>125155.78453298799</v>
      </c>
    </row>
    <row r="397" spans="1:7" x14ac:dyDescent="0.2">
      <c r="A397">
        <v>2020</v>
      </c>
      <c r="B397">
        <v>1</v>
      </c>
      <c r="C397" t="s">
        <v>8</v>
      </c>
      <c r="D397" t="s">
        <v>50</v>
      </c>
      <c r="E397" t="s">
        <v>114</v>
      </c>
      <c r="F397" t="s">
        <v>124</v>
      </c>
      <c r="G397">
        <v>137407.97889499101</v>
      </c>
    </row>
    <row r="398" spans="1:7" x14ac:dyDescent="0.2">
      <c r="A398">
        <v>2010</v>
      </c>
      <c r="B398">
        <v>1</v>
      </c>
      <c r="C398" t="s">
        <v>8</v>
      </c>
      <c r="D398" t="s">
        <v>50</v>
      </c>
      <c r="E398" t="s">
        <v>114</v>
      </c>
      <c r="F398" t="s">
        <v>125</v>
      </c>
      <c r="G398">
        <v>7878.2321028118004</v>
      </c>
    </row>
    <row r="399" spans="1:7" x14ac:dyDescent="0.2">
      <c r="A399">
        <v>2011</v>
      </c>
      <c r="B399">
        <v>1</v>
      </c>
      <c r="C399" t="s">
        <v>8</v>
      </c>
      <c r="D399" t="s">
        <v>50</v>
      </c>
      <c r="E399" t="s">
        <v>114</v>
      </c>
      <c r="F399" t="s">
        <v>125</v>
      </c>
      <c r="G399">
        <v>11057.8611602691</v>
      </c>
    </row>
    <row r="400" spans="1:7" x14ac:dyDescent="0.2">
      <c r="A400">
        <v>2012</v>
      </c>
      <c r="B400">
        <v>1</v>
      </c>
      <c r="C400" t="s">
        <v>8</v>
      </c>
      <c r="D400" t="s">
        <v>50</v>
      </c>
      <c r="E400" t="s">
        <v>114</v>
      </c>
      <c r="F400" t="s">
        <v>125</v>
      </c>
      <c r="G400">
        <v>24129.4601430736</v>
      </c>
    </row>
    <row r="401" spans="1:7" x14ac:dyDescent="0.2">
      <c r="A401">
        <v>2013</v>
      </c>
      <c r="B401">
        <v>1</v>
      </c>
      <c r="C401" t="s">
        <v>8</v>
      </c>
      <c r="D401" t="s">
        <v>50</v>
      </c>
      <c r="E401" t="s">
        <v>114</v>
      </c>
      <c r="F401" t="s">
        <v>125</v>
      </c>
      <c r="G401">
        <v>65804.690970738506</v>
      </c>
    </row>
    <row r="402" spans="1:7" x14ac:dyDescent="0.2">
      <c r="A402">
        <v>2014</v>
      </c>
      <c r="B402">
        <v>1</v>
      </c>
      <c r="C402" t="s">
        <v>8</v>
      </c>
      <c r="D402" t="s">
        <v>50</v>
      </c>
      <c r="E402" t="s">
        <v>114</v>
      </c>
      <c r="F402" t="s">
        <v>125</v>
      </c>
      <c r="G402">
        <v>90908.843470671898</v>
      </c>
    </row>
    <row r="403" spans="1:7" x14ac:dyDescent="0.2">
      <c r="A403">
        <v>2015</v>
      </c>
      <c r="B403">
        <v>1</v>
      </c>
      <c r="C403" t="s">
        <v>8</v>
      </c>
      <c r="D403" t="s">
        <v>50</v>
      </c>
      <c r="E403" t="s">
        <v>114</v>
      </c>
      <c r="F403" t="s">
        <v>125</v>
      </c>
      <c r="G403">
        <v>84544.445788342404</v>
      </c>
    </row>
    <row r="404" spans="1:7" x14ac:dyDescent="0.2">
      <c r="A404">
        <v>2016</v>
      </c>
      <c r="B404">
        <v>1</v>
      </c>
      <c r="C404" t="s">
        <v>8</v>
      </c>
      <c r="D404" t="s">
        <v>50</v>
      </c>
      <c r="E404" t="s">
        <v>114</v>
      </c>
      <c r="F404" t="s">
        <v>125</v>
      </c>
      <c r="G404">
        <v>96523.642358344805</v>
      </c>
    </row>
    <row r="405" spans="1:7" x14ac:dyDescent="0.2">
      <c r="A405">
        <v>2017</v>
      </c>
      <c r="B405">
        <v>1</v>
      </c>
      <c r="C405" t="s">
        <v>8</v>
      </c>
      <c r="D405" t="s">
        <v>50</v>
      </c>
      <c r="E405" t="s">
        <v>114</v>
      </c>
      <c r="F405" t="s">
        <v>125</v>
      </c>
      <c r="G405">
        <v>108477.22985599301</v>
      </c>
    </row>
    <row r="406" spans="1:7" x14ac:dyDescent="0.2">
      <c r="A406">
        <v>2018</v>
      </c>
      <c r="B406">
        <v>1</v>
      </c>
      <c r="C406" t="s">
        <v>8</v>
      </c>
      <c r="D406" t="s">
        <v>50</v>
      </c>
      <c r="E406" t="s">
        <v>114</v>
      </c>
      <c r="F406" t="s">
        <v>125</v>
      </c>
      <c r="G406">
        <v>133313.961613633</v>
      </c>
    </row>
    <row r="407" spans="1:7" x14ac:dyDescent="0.2">
      <c r="A407">
        <v>2019</v>
      </c>
      <c r="B407">
        <v>1</v>
      </c>
      <c r="C407" t="s">
        <v>8</v>
      </c>
      <c r="D407" t="s">
        <v>50</v>
      </c>
      <c r="E407" t="s">
        <v>114</v>
      </c>
      <c r="F407" t="s">
        <v>125</v>
      </c>
      <c r="G407">
        <v>123588.319652509</v>
      </c>
    </row>
    <row r="408" spans="1:7" x14ac:dyDescent="0.2">
      <c r="A408">
        <v>2020</v>
      </c>
      <c r="B408">
        <v>1</v>
      </c>
      <c r="C408" t="s">
        <v>8</v>
      </c>
      <c r="D408" t="s">
        <v>50</v>
      </c>
      <c r="E408" t="s">
        <v>114</v>
      </c>
      <c r="F408" t="s">
        <v>125</v>
      </c>
      <c r="G408">
        <v>135687.065559329</v>
      </c>
    </row>
    <row r="409" spans="1:7" x14ac:dyDescent="0.2">
      <c r="A409">
        <v>2010</v>
      </c>
      <c r="B409">
        <v>1</v>
      </c>
      <c r="C409" t="s">
        <v>8</v>
      </c>
      <c r="D409" t="s">
        <v>50</v>
      </c>
      <c r="E409" t="s">
        <v>114</v>
      </c>
      <c r="F409" t="s">
        <v>126</v>
      </c>
      <c r="G409">
        <v>3000.4680993556699</v>
      </c>
    </row>
    <row r="410" spans="1:7" x14ac:dyDescent="0.2">
      <c r="A410">
        <v>2011</v>
      </c>
      <c r="B410">
        <v>1</v>
      </c>
      <c r="C410" t="s">
        <v>8</v>
      </c>
      <c r="D410" t="s">
        <v>50</v>
      </c>
      <c r="E410" t="s">
        <v>114</v>
      </c>
      <c r="F410" t="s">
        <v>126</v>
      </c>
      <c r="G410">
        <v>4211.4521663161704</v>
      </c>
    </row>
    <row r="411" spans="1:7" x14ac:dyDescent="0.2">
      <c r="A411">
        <v>2012</v>
      </c>
      <c r="B411">
        <v>1</v>
      </c>
      <c r="C411" t="s">
        <v>8</v>
      </c>
      <c r="D411" t="s">
        <v>50</v>
      </c>
      <c r="E411" t="s">
        <v>114</v>
      </c>
      <c r="F411" t="s">
        <v>126</v>
      </c>
      <c r="G411">
        <v>9189.8467306241801</v>
      </c>
    </row>
    <row r="412" spans="1:7" x14ac:dyDescent="0.2">
      <c r="A412">
        <v>2013</v>
      </c>
      <c r="B412">
        <v>1</v>
      </c>
      <c r="C412" t="s">
        <v>8</v>
      </c>
      <c r="D412" t="s">
        <v>50</v>
      </c>
      <c r="E412" t="s">
        <v>114</v>
      </c>
      <c r="F412" t="s">
        <v>126</v>
      </c>
      <c r="G412">
        <v>25062.106884774101</v>
      </c>
    </row>
    <row r="413" spans="1:7" x14ac:dyDescent="0.2">
      <c r="A413">
        <v>2014</v>
      </c>
      <c r="B413">
        <v>1</v>
      </c>
      <c r="C413" t="s">
        <v>8</v>
      </c>
      <c r="D413" t="s">
        <v>50</v>
      </c>
      <c r="E413" t="s">
        <v>114</v>
      </c>
      <c r="F413" t="s">
        <v>126</v>
      </c>
      <c r="G413">
        <v>34623.179444261899</v>
      </c>
    </row>
    <row r="414" spans="1:7" x14ac:dyDescent="0.2">
      <c r="A414">
        <v>2015</v>
      </c>
      <c r="B414">
        <v>1</v>
      </c>
      <c r="C414" t="s">
        <v>8</v>
      </c>
      <c r="D414" t="s">
        <v>50</v>
      </c>
      <c r="E414" t="s">
        <v>114</v>
      </c>
      <c r="F414" t="s">
        <v>126</v>
      </c>
      <c r="G414">
        <v>32199.260802577101</v>
      </c>
    </row>
    <row r="415" spans="1:7" x14ac:dyDescent="0.2">
      <c r="A415">
        <v>2016</v>
      </c>
      <c r="B415">
        <v>1</v>
      </c>
      <c r="C415" t="s">
        <v>8</v>
      </c>
      <c r="D415" t="s">
        <v>50</v>
      </c>
      <c r="E415" t="s">
        <v>114</v>
      </c>
      <c r="F415" t="s">
        <v>126</v>
      </c>
      <c r="G415">
        <v>36761.612907708899</v>
      </c>
    </row>
    <row r="416" spans="1:7" x14ac:dyDescent="0.2">
      <c r="A416">
        <v>2017</v>
      </c>
      <c r="B416">
        <v>1</v>
      </c>
      <c r="C416" t="s">
        <v>8</v>
      </c>
      <c r="D416" t="s">
        <v>50</v>
      </c>
      <c r="E416" t="s">
        <v>114</v>
      </c>
      <c r="F416" t="s">
        <v>126</v>
      </c>
      <c r="G416">
        <v>41314.210588866998</v>
      </c>
    </row>
    <row r="417" spans="1:7" x14ac:dyDescent="0.2">
      <c r="A417">
        <v>2018</v>
      </c>
      <c r="B417">
        <v>1</v>
      </c>
      <c r="C417" t="s">
        <v>8</v>
      </c>
      <c r="D417" t="s">
        <v>50</v>
      </c>
      <c r="E417" t="s">
        <v>114</v>
      </c>
      <c r="F417" t="s">
        <v>126</v>
      </c>
      <c r="G417">
        <v>50773.4342819964</v>
      </c>
    </row>
    <row r="418" spans="1:7" x14ac:dyDescent="0.2">
      <c r="A418">
        <v>2019</v>
      </c>
      <c r="B418">
        <v>1</v>
      </c>
      <c r="C418" t="s">
        <v>8</v>
      </c>
      <c r="D418" t="s">
        <v>50</v>
      </c>
      <c r="E418" t="s">
        <v>114</v>
      </c>
      <c r="F418" t="s">
        <v>126</v>
      </c>
      <c r="G418">
        <v>47069.363769591902</v>
      </c>
    </row>
    <row r="419" spans="1:7" x14ac:dyDescent="0.2">
      <c r="A419">
        <v>2020</v>
      </c>
      <c r="B419">
        <v>1</v>
      </c>
      <c r="C419" t="s">
        <v>8</v>
      </c>
      <c r="D419" t="s">
        <v>50</v>
      </c>
      <c r="E419" t="s">
        <v>114</v>
      </c>
      <c r="F419" t="s">
        <v>126</v>
      </c>
      <c r="G419">
        <v>51677.247325644501</v>
      </c>
    </row>
    <row r="420" spans="1:7" x14ac:dyDescent="0.2">
      <c r="A420">
        <v>2010</v>
      </c>
      <c r="B420">
        <v>1</v>
      </c>
      <c r="C420" t="s">
        <v>8</v>
      </c>
      <c r="D420" t="s">
        <v>50</v>
      </c>
      <c r="E420" t="s">
        <v>114</v>
      </c>
      <c r="F420" t="s">
        <v>127</v>
      </c>
      <c r="G420">
        <v>4486.7068646916396</v>
      </c>
    </row>
    <row r="421" spans="1:7" x14ac:dyDescent="0.2">
      <c r="A421">
        <v>2011</v>
      </c>
      <c r="B421">
        <v>1</v>
      </c>
      <c r="C421" t="s">
        <v>8</v>
      </c>
      <c r="D421" t="s">
        <v>50</v>
      </c>
      <c r="E421" t="s">
        <v>114</v>
      </c>
      <c r="F421" t="s">
        <v>127</v>
      </c>
      <c r="G421">
        <v>6283.29284326991</v>
      </c>
    </row>
    <row r="422" spans="1:7" x14ac:dyDescent="0.2">
      <c r="A422">
        <v>2012</v>
      </c>
      <c r="B422">
        <v>1</v>
      </c>
      <c r="C422" t="s">
        <v>8</v>
      </c>
      <c r="D422" t="s">
        <v>50</v>
      </c>
      <c r="E422" t="s">
        <v>114</v>
      </c>
      <c r="F422" t="s">
        <v>127</v>
      </c>
      <c r="G422">
        <v>13669.567224393901</v>
      </c>
    </row>
    <row r="423" spans="1:7" x14ac:dyDescent="0.2">
      <c r="A423">
        <v>2013</v>
      </c>
      <c r="B423">
        <v>1</v>
      </c>
      <c r="C423" t="s">
        <v>8</v>
      </c>
      <c r="D423" t="s">
        <v>50</v>
      </c>
      <c r="E423" t="s">
        <v>114</v>
      </c>
      <c r="F423" t="s">
        <v>127</v>
      </c>
      <c r="G423">
        <v>37227.605138278799</v>
      </c>
    </row>
    <row r="424" spans="1:7" x14ac:dyDescent="0.2">
      <c r="A424">
        <v>2014</v>
      </c>
      <c r="B424">
        <v>1</v>
      </c>
      <c r="C424" t="s">
        <v>8</v>
      </c>
      <c r="D424" t="s">
        <v>50</v>
      </c>
      <c r="E424" t="s">
        <v>114</v>
      </c>
      <c r="F424" t="s">
        <v>127</v>
      </c>
      <c r="G424">
        <v>51417.9797307474</v>
      </c>
    </row>
    <row r="425" spans="1:7" x14ac:dyDescent="0.2">
      <c r="A425">
        <v>2015</v>
      </c>
      <c r="B425">
        <v>1</v>
      </c>
      <c r="C425" t="s">
        <v>8</v>
      </c>
      <c r="D425" t="s">
        <v>50</v>
      </c>
      <c r="E425" t="s">
        <v>114</v>
      </c>
      <c r="F425" t="s">
        <v>127</v>
      </c>
      <c r="G425">
        <v>47818.239907794297</v>
      </c>
    </row>
    <row r="426" spans="1:7" x14ac:dyDescent="0.2">
      <c r="A426">
        <v>2016</v>
      </c>
      <c r="B426">
        <v>1</v>
      </c>
      <c r="C426" t="s">
        <v>8</v>
      </c>
      <c r="D426" t="s">
        <v>50</v>
      </c>
      <c r="E426" t="s">
        <v>114</v>
      </c>
      <c r="F426" t="s">
        <v>127</v>
      </c>
      <c r="G426">
        <v>54589.142063171203</v>
      </c>
    </row>
    <row r="427" spans="1:7" x14ac:dyDescent="0.2">
      <c r="A427">
        <v>2017</v>
      </c>
      <c r="B427">
        <v>1</v>
      </c>
      <c r="C427" t="s">
        <v>8</v>
      </c>
      <c r="D427" t="s">
        <v>50</v>
      </c>
      <c r="E427" t="s">
        <v>114</v>
      </c>
      <c r="F427" t="s">
        <v>127</v>
      </c>
      <c r="G427">
        <v>61345.762363346003</v>
      </c>
    </row>
    <row r="428" spans="1:7" x14ac:dyDescent="0.2">
      <c r="A428">
        <v>2018</v>
      </c>
      <c r="B428">
        <v>1</v>
      </c>
      <c r="C428" t="s">
        <v>8</v>
      </c>
      <c r="D428" t="s">
        <v>50</v>
      </c>
      <c r="E428" t="s">
        <v>114</v>
      </c>
      <c r="F428" t="s">
        <v>127</v>
      </c>
      <c r="G428">
        <v>75385.879478443705</v>
      </c>
    </row>
    <row r="429" spans="1:7" x14ac:dyDescent="0.2">
      <c r="A429">
        <v>2019</v>
      </c>
      <c r="B429">
        <v>1</v>
      </c>
      <c r="C429" t="s">
        <v>8</v>
      </c>
      <c r="D429" t="s">
        <v>50</v>
      </c>
      <c r="E429" t="s">
        <v>114</v>
      </c>
      <c r="F429" t="s">
        <v>127</v>
      </c>
      <c r="G429">
        <v>69886.363449986602</v>
      </c>
    </row>
    <row r="430" spans="1:7" x14ac:dyDescent="0.2">
      <c r="A430">
        <v>2020</v>
      </c>
      <c r="B430">
        <v>1</v>
      </c>
      <c r="C430" t="s">
        <v>8</v>
      </c>
      <c r="D430" t="s">
        <v>50</v>
      </c>
      <c r="E430" t="s">
        <v>114</v>
      </c>
      <c r="F430" t="s">
        <v>127</v>
      </c>
      <c r="G430">
        <v>76725.093225737102</v>
      </c>
    </row>
    <row r="431" spans="1:7" x14ac:dyDescent="0.2">
      <c r="A431">
        <v>2010</v>
      </c>
      <c r="B431">
        <v>1</v>
      </c>
      <c r="C431" t="s">
        <v>8</v>
      </c>
      <c r="D431" t="s">
        <v>50</v>
      </c>
      <c r="E431" t="s">
        <v>114</v>
      </c>
      <c r="F431" t="s">
        <v>128</v>
      </c>
      <c r="G431">
        <v>320479.04055675899</v>
      </c>
    </row>
    <row r="432" spans="1:7" x14ac:dyDescent="0.2">
      <c r="A432">
        <v>2011</v>
      </c>
      <c r="B432">
        <v>1</v>
      </c>
      <c r="C432" t="s">
        <v>8</v>
      </c>
      <c r="D432" t="s">
        <v>50</v>
      </c>
      <c r="E432" t="s">
        <v>114</v>
      </c>
      <c r="F432" t="s">
        <v>128</v>
      </c>
      <c r="G432">
        <v>448806.62508030701</v>
      </c>
    </row>
    <row r="433" spans="1:7" x14ac:dyDescent="0.2">
      <c r="A433">
        <v>2012</v>
      </c>
      <c r="B433">
        <v>1</v>
      </c>
      <c r="C433" t="s">
        <v>8</v>
      </c>
      <c r="D433" t="s">
        <v>50</v>
      </c>
      <c r="E433" t="s">
        <v>114</v>
      </c>
      <c r="F433" t="s">
        <v>128</v>
      </c>
      <c r="G433">
        <v>976397.51697570004</v>
      </c>
    </row>
    <row r="434" spans="1:7" x14ac:dyDescent="0.2">
      <c r="A434">
        <v>2013</v>
      </c>
      <c r="B434">
        <v>1</v>
      </c>
      <c r="C434" t="s">
        <v>8</v>
      </c>
      <c r="D434" t="s">
        <v>50</v>
      </c>
      <c r="E434" t="s">
        <v>114</v>
      </c>
      <c r="F434" t="s">
        <v>128</v>
      </c>
      <c r="G434">
        <v>2659114.5374806598</v>
      </c>
    </row>
    <row r="435" spans="1:7" x14ac:dyDescent="0.2">
      <c r="A435">
        <v>2014</v>
      </c>
      <c r="B435">
        <v>1</v>
      </c>
      <c r="C435" t="s">
        <v>8</v>
      </c>
      <c r="D435" t="s">
        <v>50</v>
      </c>
      <c r="E435" t="s">
        <v>114</v>
      </c>
      <c r="F435" t="s">
        <v>128</v>
      </c>
      <c r="G435">
        <v>3672712.5813726401</v>
      </c>
    </row>
    <row r="436" spans="1:7" x14ac:dyDescent="0.2">
      <c r="A436">
        <v>2015</v>
      </c>
      <c r="B436">
        <v>1</v>
      </c>
      <c r="C436" t="s">
        <v>8</v>
      </c>
      <c r="D436" t="s">
        <v>50</v>
      </c>
      <c r="E436" t="s">
        <v>114</v>
      </c>
      <c r="F436" t="s">
        <v>128</v>
      </c>
      <c r="G436">
        <v>3415588.3502783999</v>
      </c>
    </row>
    <row r="437" spans="1:7" x14ac:dyDescent="0.2">
      <c r="A437">
        <v>2016</v>
      </c>
      <c r="B437">
        <v>1</v>
      </c>
      <c r="C437" t="s">
        <v>8</v>
      </c>
      <c r="D437" t="s">
        <v>50</v>
      </c>
      <c r="E437" t="s">
        <v>114</v>
      </c>
      <c r="F437" t="s">
        <v>128</v>
      </c>
      <c r="G437">
        <v>3899224.30627609</v>
      </c>
    </row>
    <row r="438" spans="1:7" x14ac:dyDescent="0.2">
      <c r="A438">
        <v>2017</v>
      </c>
      <c r="B438">
        <v>1</v>
      </c>
      <c r="C438" t="s">
        <v>8</v>
      </c>
      <c r="D438" t="s">
        <v>50</v>
      </c>
      <c r="E438" t="s">
        <v>114</v>
      </c>
      <c r="F438" t="s">
        <v>128</v>
      </c>
      <c r="G438">
        <v>4381840.0250547295</v>
      </c>
    </row>
    <row r="439" spans="1:7" x14ac:dyDescent="0.2">
      <c r="A439">
        <v>2018</v>
      </c>
      <c r="B439">
        <v>1</v>
      </c>
      <c r="C439" t="s">
        <v>8</v>
      </c>
      <c r="D439" t="s">
        <v>50</v>
      </c>
      <c r="E439" t="s">
        <v>114</v>
      </c>
      <c r="F439" t="s">
        <v>128</v>
      </c>
      <c r="G439">
        <v>5384705.6381774796</v>
      </c>
    </row>
    <row r="440" spans="1:7" x14ac:dyDescent="0.2">
      <c r="A440">
        <v>2019</v>
      </c>
      <c r="B440">
        <v>1</v>
      </c>
      <c r="C440" t="s">
        <v>8</v>
      </c>
      <c r="D440" t="s">
        <v>50</v>
      </c>
      <c r="E440" t="s">
        <v>114</v>
      </c>
      <c r="F440" t="s">
        <v>128</v>
      </c>
      <c r="G440">
        <v>4991883.0598072903</v>
      </c>
    </row>
    <row r="441" spans="1:7" x14ac:dyDescent="0.2">
      <c r="A441">
        <v>2020</v>
      </c>
      <c r="B441">
        <v>1</v>
      </c>
      <c r="C441" t="s">
        <v>8</v>
      </c>
      <c r="D441" t="s">
        <v>50</v>
      </c>
      <c r="E441" t="s">
        <v>114</v>
      </c>
      <c r="F441" t="s">
        <v>128</v>
      </c>
      <c r="G441">
        <v>5480363.7804536801</v>
      </c>
    </row>
    <row r="442" spans="1:7" x14ac:dyDescent="0.2">
      <c r="A442">
        <v>2010</v>
      </c>
      <c r="B442">
        <v>1</v>
      </c>
      <c r="C442" t="s">
        <v>21</v>
      </c>
      <c r="D442" t="s">
        <v>9</v>
      </c>
      <c r="E442" t="s">
        <v>112</v>
      </c>
      <c r="F442" t="s">
        <v>119</v>
      </c>
      <c r="G442">
        <v>10382.283779175001</v>
      </c>
    </row>
    <row r="443" spans="1:7" x14ac:dyDescent="0.2">
      <c r="A443">
        <v>2011</v>
      </c>
      <c r="B443">
        <v>1</v>
      </c>
      <c r="C443" t="s">
        <v>21</v>
      </c>
      <c r="D443" t="s">
        <v>9</v>
      </c>
      <c r="E443" t="s">
        <v>112</v>
      </c>
      <c r="F443" t="s">
        <v>119</v>
      </c>
      <c r="G443">
        <v>16637.702208938099</v>
      </c>
    </row>
    <row r="444" spans="1:7" x14ac:dyDescent="0.2">
      <c r="A444">
        <v>2012</v>
      </c>
      <c r="B444">
        <v>1</v>
      </c>
      <c r="C444" t="s">
        <v>21</v>
      </c>
      <c r="D444" t="s">
        <v>9</v>
      </c>
      <c r="E444" t="s">
        <v>112</v>
      </c>
      <c r="F444" t="s">
        <v>119</v>
      </c>
      <c r="G444">
        <v>45454.799742229799</v>
      </c>
    </row>
    <row r="445" spans="1:7" x14ac:dyDescent="0.2">
      <c r="A445">
        <v>2013</v>
      </c>
      <c r="B445">
        <v>1</v>
      </c>
      <c r="C445" t="s">
        <v>21</v>
      </c>
      <c r="D445" t="s">
        <v>9</v>
      </c>
      <c r="E445" t="s">
        <v>112</v>
      </c>
      <c r="F445" t="s">
        <v>119</v>
      </c>
      <c r="G445">
        <v>75124.308057715694</v>
      </c>
    </row>
    <row r="446" spans="1:7" x14ac:dyDescent="0.2">
      <c r="A446">
        <v>2014</v>
      </c>
      <c r="B446">
        <v>1</v>
      </c>
      <c r="C446" t="s">
        <v>21</v>
      </c>
      <c r="D446" t="s">
        <v>9</v>
      </c>
      <c r="E446" t="s">
        <v>112</v>
      </c>
      <c r="F446" t="s">
        <v>119</v>
      </c>
      <c r="G446">
        <v>96223.542051461001</v>
      </c>
    </row>
    <row r="447" spans="1:7" x14ac:dyDescent="0.2">
      <c r="A447">
        <v>2015</v>
      </c>
      <c r="B447">
        <v>1</v>
      </c>
      <c r="C447" t="s">
        <v>21</v>
      </c>
      <c r="D447" t="s">
        <v>9</v>
      </c>
      <c r="E447" t="s">
        <v>112</v>
      </c>
      <c r="F447" t="s">
        <v>119</v>
      </c>
      <c r="G447">
        <v>95259.737911498698</v>
      </c>
    </row>
    <row r="448" spans="1:7" x14ac:dyDescent="0.2">
      <c r="A448">
        <v>2016</v>
      </c>
      <c r="B448">
        <v>1</v>
      </c>
      <c r="C448" t="s">
        <v>21</v>
      </c>
      <c r="D448" t="s">
        <v>9</v>
      </c>
      <c r="E448" t="s">
        <v>112</v>
      </c>
      <c r="F448" t="s">
        <v>119</v>
      </c>
      <c r="G448">
        <v>107220.048128676</v>
      </c>
    </row>
    <row r="449" spans="1:7" x14ac:dyDescent="0.2">
      <c r="A449">
        <v>2017</v>
      </c>
      <c r="B449">
        <v>1</v>
      </c>
      <c r="C449" t="s">
        <v>21</v>
      </c>
      <c r="D449" t="s">
        <v>9</v>
      </c>
      <c r="E449" t="s">
        <v>112</v>
      </c>
      <c r="F449" t="s">
        <v>119</v>
      </c>
      <c r="G449">
        <v>117370.505567842</v>
      </c>
    </row>
    <row r="450" spans="1:7" x14ac:dyDescent="0.2">
      <c r="A450">
        <v>2018</v>
      </c>
      <c r="B450">
        <v>1</v>
      </c>
      <c r="C450" t="s">
        <v>21</v>
      </c>
      <c r="D450" t="s">
        <v>9</v>
      </c>
      <c r="E450" t="s">
        <v>112</v>
      </c>
      <c r="F450" t="s">
        <v>119</v>
      </c>
      <c r="G450">
        <v>137603.17565122599</v>
      </c>
    </row>
    <row r="451" spans="1:7" x14ac:dyDescent="0.2">
      <c r="A451">
        <v>2019</v>
      </c>
      <c r="B451">
        <v>1</v>
      </c>
      <c r="C451" t="s">
        <v>21</v>
      </c>
      <c r="D451" t="s">
        <v>9</v>
      </c>
      <c r="E451" t="s">
        <v>112</v>
      </c>
      <c r="F451" t="s">
        <v>119</v>
      </c>
      <c r="G451">
        <v>132306.53503974399</v>
      </c>
    </row>
    <row r="452" spans="1:7" x14ac:dyDescent="0.2">
      <c r="A452">
        <v>2020</v>
      </c>
      <c r="B452">
        <v>1</v>
      </c>
      <c r="C452" t="s">
        <v>21</v>
      </c>
      <c r="D452" t="s">
        <v>9</v>
      </c>
      <c r="E452" t="s">
        <v>112</v>
      </c>
      <c r="F452" t="s">
        <v>119</v>
      </c>
      <c r="G452">
        <v>138950.000123087</v>
      </c>
    </row>
    <row r="453" spans="1:7" x14ac:dyDescent="0.2">
      <c r="A453">
        <v>2010</v>
      </c>
      <c r="B453">
        <v>1</v>
      </c>
      <c r="C453" t="s">
        <v>21</v>
      </c>
      <c r="D453" t="s">
        <v>9</v>
      </c>
      <c r="E453" t="s">
        <v>112</v>
      </c>
      <c r="F453" t="s">
        <v>120</v>
      </c>
      <c r="G453">
        <v>1023435.97173936</v>
      </c>
    </row>
    <row r="454" spans="1:7" x14ac:dyDescent="0.2">
      <c r="A454">
        <v>2011</v>
      </c>
      <c r="B454">
        <v>1</v>
      </c>
      <c r="C454" t="s">
        <v>21</v>
      </c>
      <c r="D454" t="s">
        <v>9</v>
      </c>
      <c r="E454" t="s">
        <v>112</v>
      </c>
      <c r="F454" t="s">
        <v>120</v>
      </c>
      <c r="G454">
        <v>1630264.3770113101</v>
      </c>
    </row>
    <row r="455" spans="1:7" x14ac:dyDescent="0.2">
      <c r="A455">
        <v>2012</v>
      </c>
      <c r="B455">
        <v>1</v>
      </c>
      <c r="C455" t="s">
        <v>21</v>
      </c>
      <c r="D455" t="s">
        <v>9</v>
      </c>
      <c r="E455" t="s">
        <v>112</v>
      </c>
      <c r="F455" t="s">
        <v>120</v>
      </c>
      <c r="G455">
        <v>4463253.74697774</v>
      </c>
    </row>
    <row r="456" spans="1:7" x14ac:dyDescent="0.2">
      <c r="A456">
        <v>2013</v>
      </c>
      <c r="B456">
        <v>1</v>
      </c>
      <c r="C456" t="s">
        <v>21</v>
      </c>
      <c r="D456" t="s">
        <v>9</v>
      </c>
      <c r="E456" t="s">
        <v>112</v>
      </c>
      <c r="F456" t="s">
        <v>120</v>
      </c>
      <c r="G456" s="2">
        <v>7380759.0900868699</v>
      </c>
    </row>
    <row r="457" spans="1:7" x14ac:dyDescent="0.2">
      <c r="A457">
        <v>2014</v>
      </c>
      <c r="B457">
        <v>1</v>
      </c>
      <c r="C457" t="s">
        <v>21</v>
      </c>
      <c r="D457" t="s">
        <v>9</v>
      </c>
      <c r="E457" t="s">
        <v>112</v>
      </c>
      <c r="F457" t="s">
        <v>120</v>
      </c>
      <c r="G457" s="2">
        <v>9459902.0080162808</v>
      </c>
    </row>
    <row r="458" spans="1:7" x14ac:dyDescent="0.2">
      <c r="A458">
        <v>2015</v>
      </c>
      <c r="B458">
        <v>1</v>
      </c>
      <c r="C458" t="s">
        <v>21</v>
      </c>
      <c r="D458" t="s">
        <v>9</v>
      </c>
      <c r="E458" t="s">
        <v>112</v>
      </c>
      <c r="F458" t="s">
        <v>120</v>
      </c>
      <c r="G458" s="2">
        <v>9366936.5520582199</v>
      </c>
    </row>
    <row r="459" spans="1:7" x14ac:dyDescent="0.2">
      <c r="A459">
        <v>2016</v>
      </c>
      <c r="B459">
        <v>1</v>
      </c>
      <c r="C459" t="s">
        <v>21</v>
      </c>
      <c r="D459" t="s">
        <v>9</v>
      </c>
      <c r="E459" t="s">
        <v>112</v>
      </c>
      <c r="F459" t="s">
        <v>120</v>
      </c>
      <c r="G459" s="2">
        <v>10649847.624926301</v>
      </c>
    </row>
    <row r="460" spans="1:7" x14ac:dyDescent="0.2">
      <c r="A460">
        <v>2017</v>
      </c>
      <c r="B460">
        <v>1</v>
      </c>
      <c r="C460" t="s">
        <v>21</v>
      </c>
      <c r="D460" t="s">
        <v>9</v>
      </c>
      <c r="E460" t="s">
        <v>112</v>
      </c>
      <c r="F460" t="s">
        <v>120</v>
      </c>
      <c r="G460" s="2">
        <v>11859274.463103401</v>
      </c>
    </row>
    <row r="461" spans="1:7" x14ac:dyDescent="0.2">
      <c r="A461">
        <v>2018</v>
      </c>
      <c r="B461">
        <v>1</v>
      </c>
      <c r="C461" t="s">
        <v>21</v>
      </c>
      <c r="D461" t="s">
        <v>9</v>
      </c>
      <c r="E461" t="s">
        <v>112</v>
      </c>
      <c r="F461" t="s">
        <v>120</v>
      </c>
      <c r="G461" s="2">
        <v>14466404.583531201</v>
      </c>
    </row>
    <row r="462" spans="1:7" x14ac:dyDescent="0.2">
      <c r="A462">
        <v>2019</v>
      </c>
      <c r="B462">
        <v>1</v>
      </c>
      <c r="C462" t="s">
        <v>21</v>
      </c>
      <c r="D462" t="s">
        <v>9</v>
      </c>
      <c r="E462" t="s">
        <v>112</v>
      </c>
      <c r="F462" t="s">
        <v>120</v>
      </c>
      <c r="G462" s="2">
        <v>13974132.5679901</v>
      </c>
    </row>
    <row r="463" spans="1:7" x14ac:dyDescent="0.2">
      <c r="A463">
        <v>2020</v>
      </c>
      <c r="B463">
        <v>1</v>
      </c>
      <c r="C463" t="s">
        <v>21</v>
      </c>
      <c r="D463" t="s">
        <v>9</v>
      </c>
      <c r="E463" t="s">
        <v>112</v>
      </c>
      <c r="F463" t="s">
        <v>120</v>
      </c>
      <c r="G463" s="2">
        <v>15284566.045167901</v>
      </c>
    </row>
    <row r="464" spans="1:7" x14ac:dyDescent="0.2">
      <c r="A464">
        <v>2010</v>
      </c>
      <c r="B464">
        <v>1</v>
      </c>
      <c r="C464" t="s">
        <v>21</v>
      </c>
      <c r="D464" t="s">
        <v>9</v>
      </c>
      <c r="E464" t="s">
        <v>112</v>
      </c>
      <c r="F464" t="s">
        <v>121</v>
      </c>
      <c r="G464" s="2">
        <v>682697443.60368502</v>
      </c>
    </row>
    <row r="465" spans="1:7" x14ac:dyDescent="0.2">
      <c r="A465">
        <v>2011</v>
      </c>
      <c r="B465">
        <v>1</v>
      </c>
      <c r="C465" t="s">
        <v>21</v>
      </c>
      <c r="D465" t="s">
        <v>9</v>
      </c>
      <c r="E465" t="s">
        <v>112</v>
      </c>
      <c r="F465" t="s">
        <v>121</v>
      </c>
      <c r="G465" s="2">
        <v>1092154826.36501</v>
      </c>
    </row>
    <row r="466" spans="1:7" x14ac:dyDescent="0.2">
      <c r="A466">
        <v>2012</v>
      </c>
      <c r="B466">
        <v>1</v>
      </c>
      <c r="C466" t="s">
        <v>21</v>
      </c>
      <c r="D466" t="s">
        <v>9</v>
      </c>
      <c r="E466" t="s">
        <v>112</v>
      </c>
      <c r="F466" t="s">
        <v>121</v>
      </c>
      <c r="G466" s="2">
        <v>2999180645.35392</v>
      </c>
    </row>
    <row r="467" spans="1:7" x14ac:dyDescent="0.2">
      <c r="A467">
        <v>2013</v>
      </c>
      <c r="B467">
        <v>1</v>
      </c>
      <c r="C467" t="s">
        <v>21</v>
      </c>
      <c r="D467" t="s">
        <v>9</v>
      </c>
      <c r="E467" t="s">
        <v>112</v>
      </c>
      <c r="F467" t="s">
        <v>121</v>
      </c>
      <c r="G467" s="2">
        <v>4963296900.6336498</v>
      </c>
    </row>
    <row r="468" spans="1:7" x14ac:dyDescent="0.2">
      <c r="A468">
        <v>2014</v>
      </c>
      <c r="B468">
        <v>1</v>
      </c>
      <c r="C468" t="s">
        <v>21</v>
      </c>
      <c r="D468" t="s">
        <v>9</v>
      </c>
      <c r="E468" t="s">
        <v>112</v>
      </c>
      <c r="F468" t="s">
        <v>121</v>
      </c>
      <c r="G468" s="2">
        <v>6356249016.8544102</v>
      </c>
    </row>
    <row r="469" spans="1:7" x14ac:dyDescent="0.2">
      <c r="A469">
        <v>2015</v>
      </c>
      <c r="B469">
        <v>1</v>
      </c>
      <c r="C469" t="s">
        <v>21</v>
      </c>
      <c r="D469" t="s">
        <v>9</v>
      </c>
      <c r="E469" t="s">
        <v>112</v>
      </c>
      <c r="F469" t="s">
        <v>121</v>
      </c>
      <c r="G469" s="2">
        <v>6291549845.4439898</v>
      </c>
    </row>
    <row r="470" spans="1:7" x14ac:dyDescent="0.2">
      <c r="A470">
        <v>2016</v>
      </c>
      <c r="B470">
        <v>1</v>
      </c>
      <c r="C470" t="s">
        <v>21</v>
      </c>
      <c r="D470" t="s">
        <v>9</v>
      </c>
      <c r="E470" t="s">
        <v>112</v>
      </c>
      <c r="F470" t="s">
        <v>121</v>
      </c>
      <c r="G470" s="2">
        <v>7113756058.6158705</v>
      </c>
    </row>
    <row r="471" spans="1:7" x14ac:dyDescent="0.2">
      <c r="A471">
        <v>2017</v>
      </c>
      <c r="B471">
        <v>1</v>
      </c>
      <c r="C471" t="s">
        <v>21</v>
      </c>
      <c r="D471" t="s">
        <v>9</v>
      </c>
      <c r="E471" t="s">
        <v>112</v>
      </c>
      <c r="F471" t="s">
        <v>121</v>
      </c>
      <c r="G471" s="2">
        <v>7856909456.9604902</v>
      </c>
    </row>
    <row r="472" spans="1:7" x14ac:dyDescent="0.2">
      <c r="A472">
        <v>2018</v>
      </c>
      <c r="B472">
        <v>1</v>
      </c>
      <c r="C472" t="s">
        <v>21</v>
      </c>
      <c r="D472" t="s">
        <v>9</v>
      </c>
      <c r="E472" t="s">
        <v>112</v>
      </c>
      <c r="F472" t="s">
        <v>121</v>
      </c>
      <c r="G472" s="2">
        <v>9393484458.5642395</v>
      </c>
    </row>
    <row r="473" spans="1:7" x14ac:dyDescent="0.2">
      <c r="A473">
        <v>2019</v>
      </c>
      <c r="B473">
        <v>1</v>
      </c>
      <c r="C473" t="s">
        <v>21</v>
      </c>
      <c r="D473" t="s">
        <v>9</v>
      </c>
      <c r="E473" t="s">
        <v>112</v>
      </c>
      <c r="F473" t="s">
        <v>121</v>
      </c>
      <c r="G473" s="2">
        <v>9059751371.2079201</v>
      </c>
    </row>
    <row r="474" spans="1:7" x14ac:dyDescent="0.2">
      <c r="A474">
        <v>2020</v>
      </c>
      <c r="B474">
        <v>1</v>
      </c>
      <c r="C474" t="s">
        <v>21</v>
      </c>
      <c r="D474" t="s">
        <v>9</v>
      </c>
      <c r="E474" t="s">
        <v>112</v>
      </c>
      <c r="F474" t="s">
        <v>121</v>
      </c>
      <c r="G474" s="2">
        <v>9809653867.1682491</v>
      </c>
    </row>
    <row r="475" spans="1:7" x14ac:dyDescent="0.2">
      <c r="A475">
        <v>2010</v>
      </c>
      <c r="B475">
        <v>1</v>
      </c>
      <c r="C475" t="s">
        <v>21</v>
      </c>
      <c r="D475" t="s">
        <v>9</v>
      </c>
      <c r="E475" t="s">
        <v>112</v>
      </c>
      <c r="F475" t="s">
        <v>122</v>
      </c>
      <c r="G475">
        <v>197641.573905781</v>
      </c>
    </row>
    <row r="476" spans="1:7" x14ac:dyDescent="0.2">
      <c r="A476">
        <v>2011</v>
      </c>
      <c r="B476">
        <v>1</v>
      </c>
      <c r="C476" t="s">
        <v>21</v>
      </c>
      <c r="D476" t="s">
        <v>9</v>
      </c>
      <c r="E476" t="s">
        <v>112</v>
      </c>
      <c r="F476" t="s">
        <v>122</v>
      </c>
      <c r="G476">
        <v>314618.38349531998</v>
      </c>
    </row>
    <row r="477" spans="1:7" x14ac:dyDescent="0.2">
      <c r="A477">
        <v>2012</v>
      </c>
      <c r="B477">
        <v>1</v>
      </c>
      <c r="C477" t="s">
        <v>21</v>
      </c>
      <c r="D477" t="s">
        <v>9</v>
      </c>
      <c r="E477" t="s">
        <v>112</v>
      </c>
      <c r="F477" t="s">
        <v>122</v>
      </c>
      <c r="G477">
        <v>847007.26580719196</v>
      </c>
    </row>
    <row r="478" spans="1:7" x14ac:dyDescent="0.2">
      <c r="A478">
        <v>2013</v>
      </c>
      <c r="B478">
        <v>1</v>
      </c>
      <c r="C478" t="s">
        <v>21</v>
      </c>
      <c r="D478" t="s">
        <v>9</v>
      </c>
      <c r="E478" t="s">
        <v>112</v>
      </c>
      <c r="F478" t="s">
        <v>122</v>
      </c>
      <c r="G478">
        <v>1397575.13386025</v>
      </c>
    </row>
    <row r="479" spans="1:7" x14ac:dyDescent="0.2">
      <c r="A479">
        <v>2014</v>
      </c>
      <c r="B479">
        <v>1</v>
      </c>
      <c r="C479" t="s">
        <v>21</v>
      </c>
      <c r="D479" t="s">
        <v>9</v>
      </c>
      <c r="E479" t="s">
        <v>112</v>
      </c>
      <c r="F479" t="s">
        <v>122</v>
      </c>
      <c r="G479">
        <v>1789004.9228596501</v>
      </c>
    </row>
    <row r="480" spans="1:7" x14ac:dyDescent="0.2">
      <c r="A480">
        <v>2015</v>
      </c>
      <c r="B480">
        <v>1</v>
      </c>
      <c r="C480" t="s">
        <v>21</v>
      </c>
      <c r="D480" t="s">
        <v>9</v>
      </c>
      <c r="E480" t="s">
        <v>112</v>
      </c>
      <c r="F480" t="s">
        <v>122</v>
      </c>
      <c r="G480">
        <v>1770802.0945240301</v>
      </c>
    </row>
    <row r="481" spans="1:7" x14ac:dyDescent="0.2">
      <c r="A481">
        <v>2016</v>
      </c>
      <c r="B481">
        <v>1</v>
      </c>
      <c r="C481" t="s">
        <v>21</v>
      </c>
      <c r="D481" t="s">
        <v>9</v>
      </c>
      <c r="E481" t="s">
        <v>112</v>
      </c>
      <c r="F481" t="s">
        <v>122</v>
      </c>
      <c r="G481">
        <v>2002852.48093534</v>
      </c>
    </row>
    <row r="482" spans="1:7" x14ac:dyDescent="0.2">
      <c r="A482">
        <v>2017</v>
      </c>
      <c r="B482">
        <v>1</v>
      </c>
      <c r="C482" t="s">
        <v>21</v>
      </c>
      <c r="D482" t="s">
        <v>9</v>
      </c>
      <c r="E482" t="s">
        <v>112</v>
      </c>
      <c r="F482" t="s">
        <v>122</v>
      </c>
      <c r="G482">
        <v>2210992.2300382201</v>
      </c>
    </row>
    <row r="483" spans="1:7" x14ac:dyDescent="0.2">
      <c r="A483">
        <v>2018</v>
      </c>
      <c r="B483">
        <v>1</v>
      </c>
      <c r="C483" t="s">
        <v>21</v>
      </c>
      <c r="D483" t="s">
        <v>9</v>
      </c>
      <c r="E483" t="s">
        <v>112</v>
      </c>
      <c r="F483" t="s">
        <v>122</v>
      </c>
      <c r="G483">
        <v>2645432.78926935</v>
      </c>
    </row>
    <row r="484" spans="1:7" x14ac:dyDescent="0.2">
      <c r="A484">
        <v>2019</v>
      </c>
      <c r="B484">
        <v>1</v>
      </c>
      <c r="C484" t="s">
        <v>21</v>
      </c>
      <c r="D484" t="s">
        <v>9</v>
      </c>
      <c r="E484" t="s">
        <v>112</v>
      </c>
      <c r="F484" t="s">
        <v>122</v>
      </c>
      <c r="G484">
        <v>2549817.3122723098</v>
      </c>
    </row>
    <row r="485" spans="1:7" x14ac:dyDescent="0.2">
      <c r="A485">
        <v>2020</v>
      </c>
      <c r="B485">
        <v>1</v>
      </c>
      <c r="C485" t="s">
        <v>21</v>
      </c>
      <c r="D485" t="s">
        <v>9</v>
      </c>
      <c r="E485" t="s">
        <v>112</v>
      </c>
      <c r="F485" t="s">
        <v>122</v>
      </c>
      <c r="G485">
        <v>2734291.0191412601</v>
      </c>
    </row>
    <row r="486" spans="1:7" x14ac:dyDescent="0.2">
      <c r="A486">
        <v>2010</v>
      </c>
      <c r="B486">
        <v>1</v>
      </c>
      <c r="C486" t="s">
        <v>21</v>
      </c>
      <c r="D486" t="s">
        <v>9</v>
      </c>
      <c r="E486" t="s">
        <v>112</v>
      </c>
      <c r="F486" t="s">
        <v>123</v>
      </c>
      <c r="G486">
        <v>385351.80568077398</v>
      </c>
    </row>
    <row r="487" spans="1:7" x14ac:dyDescent="0.2">
      <c r="A487">
        <v>2011</v>
      </c>
      <c r="B487">
        <v>1</v>
      </c>
      <c r="C487" t="s">
        <v>21</v>
      </c>
      <c r="D487" t="s">
        <v>9</v>
      </c>
      <c r="E487" t="s">
        <v>112</v>
      </c>
      <c r="F487" t="s">
        <v>123</v>
      </c>
      <c r="G487">
        <v>613969.69275092403</v>
      </c>
    </row>
    <row r="488" spans="1:7" x14ac:dyDescent="0.2">
      <c r="A488">
        <v>2012</v>
      </c>
      <c r="B488">
        <v>1</v>
      </c>
      <c r="C488" t="s">
        <v>21</v>
      </c>
      <c r="D488" t="s">
        <v>9</v>
      </c>
      <c r="E488" t="s">
        <v>112</v>
      </c>
      <c r="F488" t="s">
        <v>123</v>
      </c>
      <c r="G488">
        <v>1681615.85421256</v>
      </c>
    </row>
    <row r="489" spans="1:7" x14ac:dyDescent="0.2">
      <c r="A489">
        <v>2013</v>
      </c>
      <c r="B489">
        <v>1</v>
      </c>
      <c r="C489" t="s">
        <v>21</v>
      </c>
      <c r="D489" t="s">
        <v>9</v>
      </c>
      <c r="E489" t="s">
        <v>112</v>
      </c>
      <c r="F489" t="s">
        <v>123</v>
      </c>
      <c r="G489">
        <v>2784508.4942306899</v>
      </c>
    </row>
    <row r="490" spans="1:7" x14ac:dyDescent="0.2">
      <c r="A490">
        <v>2014</v>
      </c>
      <c r="B490">
        <v>1</v>
      </c>
      <c r="C490" t="s">
        <v>21</v>
      </c>
      <c r="D490" t="s">
        <v>9</v>
      </c>
      <c r="E490" t="s">
        <v>112</v>
      </c>
      <c r="F490" t="s">
        <v>123</v>
      </c>
      <c r="G490">
        <v>3572941.6396865202</v>
      </c>
    </row>
    <row r="491" spans="1:7" x14ac:dyDescent="0.2">
      <c r="A491">
        <v>2015</v>
      </c>
      <c r="B491">
        <v>1</v>
      </c>
      <c r="C491" t="s">
        <v>21</v>
      </c>
      <c r="D491" t="s">
        <v>9</v>
      </c>
      <c r="E491" t="s">
        <v>112</v>
      </c>
      <c r="F491" t="s">
        <v>123</v>
      </c>
      <c r="G491">
        <v>3538636.61714239</v>
      </c>
    </row>
    <row r="492" spans="1:7" x14ac:dyDescent="0.2">
      <c r="A492">
        <v>2016</v>
      </c>
      <c r="B492">
        <v>1</v>
      </c>
      <c r="C492" t="s">
        <v>21</v>
      </c>
      <c r="D492" t="s">
        <v>9</v>
      </c>
      <c r="E492" t="s">
        <v>112</v>
      </c>
      <c r="F492" t="s">
        <v>123</v>
      </c>
      <c r="G492">
        <v>3992711.8591764299</v>
      </c>
    </row>
    <row r="493" spans="1:7" x14ac:dyDescent="0.2">
      <c r="A493">
        <v>2017</v>
      </c>
      <c r="B493">
        <v>1</v>
      </c>
      <c r="C493" t="s">
        <v>21</v>
      </c>
      <c r="D493" t="s">
        <v>9</v>
      </c>
      <c r="E493" t="s">
        <v>112</v>
      </c>
      <c r="F493" t="s">
        <v>123</v>
      </c>
      <c r="G493">
        <v>4382151.9221902201</v>
      </c>
    </row>
    <row r="494" spans="1:7" x14ac:dyDescent="0.2">
      <c r="A494">
        <v>2018</v>
      </c>
      <c r="B494">
        <v>1</v>
      </c>
      <c r="C494" t="s">
        <v>21</v>
      </c>
      <c r="D494" t="s">
        <v>9</v>
      </c>
      <c r="E494" t="s">
        <v>112</v>
      </c>
      <c r="F494" t="s">
        <v>123</v>
      </c>
      <c r="G494">
        <v>5158183.4979817402</v>
      </c>
    </row>
    <row r="495" spans="1:7" x14ac:dyDescent="0.2">
      <c r="A495">
        <v>2019</v>
      </c>
      <c r="B495">
        <v>1</v>
      </c>
      <c r="C495" t="s">
        <v>21</v>
      </c>
      <c r="D495" t="s">
        <v>9</v>
      </c>
      <c r="E495" t="s">
        <v>112</v>
      </c>
      <c r="F495" t="s">
        <v>123</v>
      </c>
      <c r="G495">
        <v>4961545.1418943703</v>
      </c>
    </row>
    <row r="496" spans="1:7" x14ac:dyDescent="0.2">
      <c r="A496">
        <v>2020</v>
      </c>
      <c r="B496">
        <v>1</v>
      </c>
      <c r="C496" t="s">
        <v>21</v>
      </c>
      <c r="D496" t="s">
        <v>9</v>
      </c>
      <c r="E496" t="s">
        <v>112</v>
      </c>
      <c r="F496" t="s">
        <v>123</v>
      </c>
      <c r="G496">
        <v>5223558.94578641</v>
      </c>
    </row>
    <row r="497" spans="1:7" x14ac:dyDescent="0.2">
      <c r="A497">
        <v>2010</v>
      </c>
      <c r="B497">
        <v>1</v>
      </c>
      <c r="C497" t="s">
        <v>21</v>
      </c>
      <c r="D497" t="s">
        <v>9</v>
      </c>
      <c r="E497" t="s">
        <v>112</v>
      </c>
      <c r="F497" t="s">
        <v>124</v>
      </c>
      <c r="G497">
        <v>70864.193419032104</v>
      </c>
    </row>
    <row r="498" spans="1:7" x14ac:dyDescent="0.2">
      <c r="A498">
        <v>2011</v>
      </c>
      <c r="B498">
        <v>1</v>
      </c>
      <c r="C498" t="s">
        <v>21</v>
      </c>
      <c r="D498" t="s">
        <v>9</v>
      </c>
      <c r="E498" t="s">
        <v>112</v>
      </c>
      <c r="F498" t="s">
        <v>124</v>
      </c>
      <c r="G498">
        <v>112937.92274476599</v>
      </c>
    </row>
    <row r="499" spans="1:7" x14ac:dyDescent="0.2">
      <c r="A499">
        <v>2012</v>
      </c>
      <c r="B499">
        <v>1</v>
      </c>
      <c r="C499" t="s">
        <v>21</v>
      </c>
      <c r="D499" t="s">
        <v>9</v>
      </c>
      <c r="E499" t="s">
        <v>112</v>
      </c>
      <c r="F499" t="s">
        <v>124</v>
      </c>
      <c r="G499">
        <v>311673.73912592098</v>
      </c>
    </row>
    <row r="500" spans="1:7" x14ac:dyDescent="0.2">
      <c r="A500">
        <v>2013</v>
      </c>
      <c r="B500">
        <v>1</v>
      </c>
      <c r="C500" t="s">
        <v>21</v>
      </c>
      <c r="D500" t="s">
        <v>9</v>
      </c>
      <c r="E500" t="s">
        <v>112</v>
      </c>
      <c r="F500" t="s">
        <v>124</v>
      </c>
      <c r="G500">
        <v>516807.86530302302</v>
      </c>
    </row>
    <row r="501" spans="1:7" x14ac:dyDescent="0.2">
      <c r="A501">
        <v>2014</v>
      </c>
      <c r="B501">
        <v>1</v>
      </c>
      <c r="C501" t="s">
        <v>21</v>
      </c>
      <c r="D501" t="s">
        <v>9</v>
      </c>
      <c r="E501" t="s">
        <v>112</v>
      </c>
      <c r="F501" t="s">
        <v>124</v>
      </c>
      <c r="G501">
        <v>663731.54313461995</v>
      </c>
    </row>
    <row r="502" spans="1:7" x14ac:dyDescent="0.2">
      <c r="A502">
        <v>2015</v>
      </c>
      <c r="B502">
        <v>1</v>
      </c>
      <c r="C502" t="s">
        <v>21</v>
      </c>
      <c r="D502" t="s">
        <v>9</v>
      </c>
      <c r="E502" t="s">
        <v>112</v>
      </c>
      <c r="F502" t="s">
        <v>124</v>
      </c>
      <c r="G502">
        <v>657436.53840793704</v>
      </c>
    </row>
    <row r="503" spans="1:7" x14ac:dyDescent="0.2">
      <c r="A503">
        <v>2016</v>
      </c>
      <c r="B503">
        <v>1</v>
      </c>
      <c r="C503" t="s">
        <v>21</v>
      </c>
      <c r="D503" t="s">
        <v>9</v>
      </c>
      <c r="E503" t="s">
        <v>112</v>
      </c>
      <c r="F503" t="s">
        <v>124</v>
      </c>
      <c r="G503">
        <v>748486.96236010804</v>
      </c>
    </row>
    <row r="504" spans="1:7" x14ac:dyDescent="0.2">
      <c r="A504">
        <v>2017</v>
      </c>
      <c r="B504">
        <v>1</v>
      </c>
      <c r="C504" t="s">
        <v>21</v>
      </c>
      <c r="D504" t="s">
        <v>9</v>
      </c>
      <c r="E504" t="s">
        <v>112</v>
      </c>
      <c r="F504" t="s">
        <v>124</v>
      </c>
      <c r="G504">
        <v>834192.436265653</v>
      </c>
    </row>
    <row r="505" spans="1:7" x14ac:dyDescent="0.2">
      <c r="A505">
        <v>2018</v>
      </c>
      <c r="B505">
        <v>1</v>
      </c>
      <c r="C505" t="s">
        <v>21</v>
      </c>
      <c r="D505" t="s">
        <v>9</v>
      </c>
      <c r="E505" t="s">
        <v>112</v>
      </c>
      <c r="F505" t="s">
        <v>124</v>
      </c>
      <c r="G505">
        <v>1017963.2089553</v>
      </c>
    </row>
    <row r="506" spans="1:7" x14ac:dyDescent="0.2">
      <c r="A506">
        <v>2019</v>
      </c>
      <c r="B506">
        <v>1</v>
      </c>
      <c r="C506" t="s">
        <v>21</v>
      </c>
      <c r="D506" t="s">
        <v>9</v>
      </c>
      <c r="E506" t="s">
        <v>112</v>
      </c>
      <c r="F506" t="s">
        <v>124</v>
      </c>
      <c r="G506">
        <v>983301.38128110894</v>
      </c>
    </row>
    <row r="507" spans="1:7" x14ac:dyDescent="0.2">
      <c r="A507">
        <v>2020</v>
      </c>
      <c r="B507">
        <v>1</v>
      </c>
      <c r="C507" t="s">
        <v>21</v>
      </c>
      <c r="D507" t="s">
        <v>9</v>
      </c>
      <c r="E507" t="s">
        <v>112</v>
      </c>
      <c r="F507" t="s">
        <v>124</v>
      </c>
      <c r="G507">
        <v>1074841.0669134499</v>
      </c>
    </row>
    <row r="508" spans="1:7" x14ac:dyDescent="0.2">
      <c r="A508">
        <v>2010</v>
      </c>
      <c r="B508">
        <v>1</v>
      </c>
      <c r="C508" t="s">
        <v>21</v>
      </c>
      <c r="D508" t="s">
        <v>9</v>
      </c>
      <c r="E508" t="s">
        <v>112</v>
      </c>
      <c r="F508" t="s">
        <v>125</v>
      </c>
      <c r="G508">
        <v>69555.020972334503</v>
      </c>
    </row>
    <row r="509" spans="1:7" x14ac:dyDescent="0.2">
      <c r="A509">
        <v>2011</v>
      </c>
      <c r="B509">
        <v>1</v>
      </c>
      <c r="C509" t="s">
        <v>21</v>
      </c>
      <c r="D509" t="s">
        <v>9</v>
      </c>
      <c r="E509" t="s">
        <v>112</v>
      </c>
      <c r="F509" t="s">
        <v>125</v>
      </c>
      <c r="G509">
        <v>110844.424405492</v>
      </c>
    </row>
    <row r="510" spans="1:7" x14ac:dyDescent="0.2">
      <c r="A510">
        <v>2012</v>
      </c>
      <c r="B510">
        <v>1</v>
      </c>
      <c r="C510" t="s">
        <v>21</v>
      </c>
      <c r="D510" t="s">
        <v>9</v>
      </c>
      <c r="E510" t="s">
        <v>112</v>
      </c>
      <c r="F510" t="s">
        <v>125</v>
      </c>
      <c r="G510">
        <v>305835.765932162</v>
      </c>
    </row>
    <row r="511" spans="1:7" x14ac:dyDescent="0.2">
      <c r="A511">
        <v>2013</v>
      </c>
      <c r="B511">
        <v>1</v>
      </c>
      <c r="C511" t="s">
        <v>21</v>
      </c>
      <c r="D511" t="s">
        <v>9</v>
      </c>
      <c r="E511" t="s">
        <v>112</v>
      </c>
      <c r="F511" t="s">
        <v>125</v>
      </c>
      <c r="G511">
        <v>507026.32641153398</v>
      </c>
    </row>
    <row r="512" spans="1:7" x14ac:dyDescent="0.2">
      <c r="A512">
        <v>2014</v>
      </c>
      <c r="B512">
        <v>1</v>
      </c>
      <c r="C512" t="s">
        <v>21</v>
      </c>
      <c r="D512" t="s">
        <v>9</v>
      </c>
      <c r="E512" t="s">
        <v>112</v>
      </c>
      <c r="F512" t="s">
        <v>125</v>
      </c>
      <c r="G512">
        <v>651049.30242587603</v>
      </c>
    </row>
    <row r="513" spans="1:7" x14ac:dyDescent="0.2">
      <c r="A513">
        <v>2015</v>
      </c>
      <c r="B513">
        <v>1</v>
      </c>
      <c r="C513" t="s">
        <v>21</v>
      </c>
      <c r="D513" t="s">
        <v>9</v>
      </c>
      <c r="E513" t="s">
        <v>112</v>
      </c>
      <c r="F513" t="s">
        <v>125</v>
      </c>
      <c r="G513">
        <v>644851.84801606496</v>
      </c>
    </row>
    <row r="514" spans="1:7" x14ac:dyDescent="0.2">
      <c r="A514">
        <v>2016</v>
      </c>
      <c r="B514">
        <v>1</v>
      </c>
      <c r="C514" t="s">
        <v>21</v>
      </c>
      <c r="D514" t="s">
        <v>9</v>
      </c>
      <c r="E514" t="s">
        <v>112</v>
      </c>
      <c r="F514" t="s">
        <v>125</v>
      </c>
      <c r="G514">
        <v>734009.97470954899</v>
      </c>
    </row>
    <row r="515" spans="1:7" x14ac:dyDescent="0.2">
      <c r="A515">
        <v>2017</v>
      </c>
      <c r="B515">
        <v>1</v>
      </c>
      <c r="C515" t="s">
        <v>21</v>
      </c>
      <c r="D515" t="s">
        <v>9</v>
      </c>
      <c r="E515" t="s">
        <v>112</v>
      </c>
      <c r="F515" t="s">
        <v>125</v>
      </c>
      <c r="G515">
        <v>817905.85436426301</v>
      </c>
    </row>
    <row r="516" spans="1:7" x14ac:dyDescent="0.2">
      <c r="A516">
        <v>2018</v>
      </c>
      <c r="B516">
        <v>1</v>
      </c>
      <c r="C516" t="s">
        <v>21</v>
      </c>
      <c r="D516" t="s">
        <v>9</v>
      </c>
      <c r="E516" t="s">
        <v>112</v>
      </c>
      <c r="F516" t="s">
        <v>125</v>
      </c>
      <c r="G516">
        <v>997853.84484326898</v>
      </c>
    </row>
    <row r="517" spans="1:7" x14ac:dyDescent="0.2">
      <c r="A517">
        <v>2019</v>
      </c>
      <c r="B517">
        <v>1</v>
      </c>
      <c r="C517" t="s">
        <v>21</v>
      </c>
      <c r="D517" t="s">
        <v>9</v>
      </c>
      <c r="E517" t="s">
        <v>112</v>
      </c>
      <c r="F517" t="s">
        <v>125</v>
      </c>
      <c r="G517">
        <v>963856.494155764</v>
      </c>
    </row>
    <row r="518" spans="1:7" x14ac:dyDescent="0.2">
      <c r="A518">
        <v>2020</v>
      </c>
      <c r="B518">
        <v>1</v>
      </c>
      <c r="C518" t="s">
        <v>21</v>
      </c>
      <c r="D518" t="s">
        <v>9</v>
      </c>
      <c r="E518" t="s">
        <v>112</v>
      </c>
      <c r="F518" t="s">
        <v>125</v>
      </c>
      <c r="G518">
        <v>1053466.53544458</v>
      </c>
    </row>
    <row r="519" spans="1:7" x14ac:dyDescent="0.2">
      <c r="A519">
        <v>2010</v>
      </c>
      <c r="B519">
        <v>1</v>
      </c>
      <c r="C519" t="s">
        <v>21</v>
      </c>
      <c r="D519" t="s">
        <v>9</v>
      </c>
      <c r="E519" t="s">
        <v>112</v>
      </c>
      <c r="F519" t="s">
        <v>126</v>
      </c>
      <c r="G519">
        <v>28755.181013633199</v>
      </c>
    </row>
    <row r="520" spans="1:7" x14ac:dyDescent="0.2">
      <c r="A520">
        <v>2011</v>
      </c>
      <c r="B520">
        <v>1</v>
      </c>
      <c r="C520" t="s">
        <v>21</v>
      </c>
      <c r="D520" t="s">
        <v>9</v>
      </c>
      <c r="E520" t="s">
        <v>112</v>
      </c>
      <c r="F520" t="s">
        <v>126</v>
      </c>
      <c r="G520">
        <v>45861.2751910113</v>
      </c>
    </row>
    <row r="521" spans="1:7" x14ac:dyDescent="0.2">
      <c r="A521">
        <v>2012</v>
      </c>
      <c r="B521">
        <v>1</v>
      </c>
      <c r="C521" t="s">
        <v>21</v>
      </c>
      <c r="D521" t="s">
        <v>9</v>
      </c>
      <c r="E521" t="s">
        <v>112</v>
      </c>
      <c r="F521" t="s">
        <v>126</v>
      </c>
      <c r="G521">
        <v>126850.88918664301</v>
      </c>
    </row>
    <row r="522" spans="1:7" x14ac:dyDescent="0.2">
      <c r="A522">
        <v>2013</v>
      </c>
      <c r="B522">
        <v>1</v>
      </c>
      <c r="C522" t="s">
        <v>21</v>
      </c>
      <c r="D522" t="s">
        <v>9</v>
      </c>
      <c r="E522" t="s">
        <v>112</v>
      </c>
      <c r="F522" t="s">
        <v>126</v>
      </c>
      <c r="G522">
        <v>210821.44765556799</v>
      </c>
    </row>
    <row r="523" spans="1:7" x14ac:dyDescent="0.2">
      <c r="A523">
        <v>2014</v>
      </c>
      <c r="B523">
        <v>1</v>
      </c>
      <c r="C523" t="s">
        <v>21</v>
      </c>
      <c r="D523" t="s">
        <v>9</v>
      </c>
      <c r="E523" t="s">
        <v>112</v>
      </c>
      <c r="F523" t="s">
        <v>126</v>
      </c>
      <c r="G523">
        <v>271326.21331244498</v>
      </c>
    </row>
    <row r="524" spans="1:7" x14ac:dyDescent="0.2">
      <c r="A524">
        <v>2015</v>
      </c>
      <c r="B524">
        <v>1</v>
      </c>
      <c r="C524" t="s">
        <v>21</v>
      </c>
      <c r="D524" t="s">
        <v>9</v>
      </c>
      <c r="E524" t="s">
        <v>112</v>
      </c>
      <c r="F524" t="s">
        <v>126</v>
      </c>
      <c r="G524">
        <v>268860.97789902502</v>
      </c>
    </row>
    <row r="525" spans="1:7" x14ac:dyDescent="0.2">
      <c r="A525">
        <v>2016</v>
      </c>
      <c r="B525">
        <v>1</v>
      </c>
      <c r="C525" t="s">
        <v>21</v>
      </c>
      <c r="D525" t="s">
        <v>9</v>
      </c>
      <c r="E525" t="s">
        <v>112</v>
      </c>
      <c r="F525" t="s">
        <v>126</v>
      </c>
      <c r="G525">
        <v>306806.85231435701</v>
      </c>
    </row>
    <row r="526" spans="1:7" x14ac:dyDescent="0.2">
      <c r="A526">
        <v>2017</v>
      </c>
      <c r="B526">
        <v>1</v>
      </c>
      <c r="C526" t="s">
        <v>21</v>
      </c>
      <c r="D526" t="s">
        <v>9</v>
      </c>
      <c r="E526" t="s">
        <v>112</v>
      </c>
      <c r="F526" t="s">
        <v>126</v>
      </c>
      <c r="G526">
        <v>342660.14834178</v>
      </c>
    </row>
    <row r="527" spans="1:7" x14ac:dyDescent="0.2">
      <c r="A527">
        <v>2018</v>
      </c>
      <c r="B527">
        <v>1</v>
      </c>
      <c r="C527" t="s">
        <v>21</v>
      </c>
      <c r="D527" t="s">
        <v>9</v>
      </c>
      <c r="E527" t="s">
        <v>112</v>
      </c>
      <c r="F527" t="s">
        <v>126</v>
      </c>
      <c r="G527">
        <v>419264.38584359502</v>
      </c>
    </row>
    <row r="528" spans="1:7" x14ac:dyDescent="0.2">
      <c r="A528">
        <v>2019</v>
      </c>
      <c r="B528">
        <v>1</v>
      </c>
      <c r="C528" t="s">
        <v>21</v>
      </c>
      <c r="D528" t="s">
        <v>9</v>
      </c>
      <c r="E528" t="s">
        <v>112</v>
      </c>
      <c r="F528" t="s">
        <v>126</v>
      </c>
      <c r="G528">
        <v>405084.65585088101</v>
      </c>
    </row>
    <row r="529" spans="1:7" x14ac:dyDescent="0.2">
      <c r="A529">
        <v>2020</v>
      </c>
      <c r="B529">
        <v>1</v>
      </c>
      <c r="C529" t="s">
        <v>21</v>
      </c>
      <c r="D529" t="s">
        <v>9</v>
      </c>
      <c r="E529" t="s">
        <v>112</v>
      </c>
      <c r="F529" t="s">
        <v>126</v>
      </c>
      <c r="G529">
        <v>443363.67055576399</v>
      </c>
    </row>
    <row r="530" spans="1:7" x14ac:dyDescent="0.2">
      <c r="A530">
        <v>2010</v>
      </c>
      <c r="B530">
        <v>1</v>
      </c>
      <c r="C530" t="s">
        <v>21</v>
      </c>
      <c r="D530" t="s">
        <v>9</v>
      </c>
      <c r="E530" t="s">
        <v>112</v>
      </c>
      <c r="F530" t="s">
        <v>127</v>
      </c>
      <c r="G530">
        <v>197882.156823205</v>
      </c>
    </row>
    <row r="531" spans="1:7" x14ac:dyDescent="0.2">
      <c r="A531">
        <v>2011</v>
      </c>
      <c r="B531">
        <v>1</v>
      </c>
      <c r="C531" t="s">
        <v>21</v>
      </c>
      <c r="D531" t="s">
        <v>9</v>
      </c>
      <c r="E531" t="s">
        <v>112</v>
      </c>
      <c r="F531" t="s">
        <v>127</v>
      </c>
      <c r="G531">
        <v>314887.06665169197</v>
      </c>
    </row>
    <row r="532" spans="1:7" x14ac:dyDescent="0.2">
      <c r="A532">
        <v>2012</v>
      </c>
      <c r="B532">
        <v>1</v>
      </c>
      <c r="C532" t="s">
        <v>21</v>
      </c>
      <c r="D532" t="s">
        <v>9</v>
      </c>
      <c r="E532" t="s">
        <v>112</v>
      </c>
      <c r="F532" t="s">
        <v>127</v>
      </c>
      <c r="G532">
        <v>846881.81627457705</v>
      </c>
    </row>
    <row r="533" spans="1:7" x14ac:dyDescent="0.2">
      <c r="A533">
        <v>2013</v>
      </c>
      <c r="B533">
        <v>1</v>
      </c>
      <c r="C533" t="s">
        <v>21</v>
      </c>
      <c r="D533" t="s">
        <v>9</v>
      </c>
      <c r="E533" t="s">
        <v>112</v>
      </c>
      <c r="F533" t="s">
        <v>127</v>
      </c>
      <c r="G533">
        <v>1397203.89413388</v>
      </c>
    </row>
    <row r="534" spans="1:7" x14ac:dyDescent="0.2">
      <c r="A534">
        <v>2014</v>
      </c>
      <c r="B534">
        <v>1</v>
      </c>
      <c r="C534" t="s">
        <v>21</v>
      </c>
      <c r="D534" t="s">
        <v>9</v>
      </c>
      <c r="E534" t="s">
        <v>112</v>
      </c>
      <c r="F534" t="s">
        <v>127</v>
      </c>
      <c r="G534">
        <v>1788440.7602323601</v>
      </c>
    </row>
    <row r="535" spans="1:7" x14ac:dyDescent="0.2">
      <c r="A535">
        <v>2015</v>
      </c>
      <c r="B535">
        <v>1</v>
      </c>
      <c r="C535" t="s">
        <v>21</v>
      </c>
      <c r="D535" t="s">
        <v>9</v>
      </c>
      <c r="E535" t="s">
        <v>112</v>
      </c>
      <c r="F535" t="s">
        <v>127</v>
      </c>
      <c r="G535">
        <v>1770219.95892863</v>
      </c>
    </row>
    <row r="536" spans="1:7" x14ac:dyDescent="0.2">
      <c r="A536">
        <v>2016</v>
      </c>
      <c r="B536">
        <v>1</v>
      </c>
      <c r="C536" t="s">
        <v>21</v>
      </c>
      <c r="D536" t="s">
        <v>9</v>
      </c>
      <c r="E536" t="s">
        <v>112</v>
      </c>
      <c r="F536" t="s">
        <v>127</v>
      </c>
      <c r="G536">
        <v>2002845.8892284699</v>
      </c>
    </row>
    <row r="537" spans="1:7" x14ac:dyDescent="0.2">
      <c r="A537">
        <v>2017</v>
      </c>
      <c r="B537">
        <v>1</v>
      </c>
      <c r="C537" t="s">
        <v>21</v>
      </c>
      <c r="D537" t="s">
        <v>9</v>
      </c>
      <c r="E537" t="s">
        <v>112</v>
      </c>
      <c r="F537" t="s">
        <v>127</v>
      </c>
      <c r="G537">
        <v>2212242.7468370898</v>
      </c>
    </row>
    <row r="538" spans="1:7" x14ac:dyDescent="0.2">
      <c r="A538">
        <v>2018</v>
      </c>
      <c r="B538">
        <v>1</v>
      </c>
      <c r="C538" t="s">
        <v>21</v>
      </c>
      <c r="D538" t="s">
        <v>9</v>
      </c>
      <c r="E538" t="s">
        <v>112</v>
      </c>
      <c r="F538" t="s">
        <v>127</v>
      </c>
      <c r="G538">
        <v>2650548.6385810599</v>
      </c>
    </row>
    <row r="539" spans="1:7" x14ac:dyDescent="0.2">
      <c r="A539">
        <v>2019</v>
      </c>
      <c r="B539">
        <v>1</v>
      </c>
      <c r="C539" t="s">
        <v>21</v>
      </c>
      <c r="D539" t="s">
        <v>9</v>
      </c>
      <c r="E539" t="s">
        <v>112</v>
      </c>
      <c r="F539" t="s">
        <v>127</v>
      </c>
      <c r="G539">
        <v>2555162.8037757501</v>
      </c>
    </row>
    <row r="540" spans="1:7" x14ac:dyDescent="0.2">
      <c r="A540">
        <v>2020</v>
      </c>
      <c r="B540">
        <v>1</v>
      </c>
      <c r="C540" t="s">
        <v>21</v>
      </c>
      <c r="D540" t="s">
        <v>9</v>
      </c>
      <c r="E540" t="s">
        <v>112</v>
      </c>
      <c r="F540" t="s">
        <v>127</v>
      </c>
      <c r="G540">
        <v>2743794.63563941</v>
      </c>
    </row>
    <row r="541" spans="1:7" x14ac:dyDescent="0.2">
      <c r="A541">
        <v>2010</v>
      </c>
      <c r="B541">
        <v>1</v>
      </c>
      <c r="C541" t="s">
        <v>21</v>
      </c>
      <c r="D541" t="s">
        <v>9</v>
      </c>
      <c r="E541" t="s">
        <v>112</v>
      </c>
      <c r="F541" t="s">
        <v>128</v>
      </c>
      <c r="G541">
        <v>210236.68293322899</v>
      </c>
    </row>
    <row r="542" spans="1:7" x14ac:dyDescent="0.2">
      <c r="A542">
        <v>2011</v>
      </c>
      <c r="B542">
        <v>1</v>
      </c>
      <c r="C542" t="s">
        <v>21</v>
      </c>
      <c r="D542" t="s">
        <v>9</v>
      </c>
      <c r="E542" t="s">
        <v>112</v>
      </c>
      <c r="F542" t="s">
        <v>128</v>
      </c>
      <c r="G542">
        <v>334677.921994075</v>
      </c>
    </row>
    <row r="543" spans="1:7" x14ac:dyDescent="0.2">
      <c r="A543">
        <v>2012</v>
      </c>
      <c r="B543">
        <v>1</v>
      </c>
      <c r="C543" t="s">
        <v>21</v>
      </c>
      <c r="D543" t="s">
        <v>9</v>
      </c>
      <c r="E543" t="s">
        <v>112</v>
      </c>
      <c r="F543" t="s">
        <v>128</v>
      </c>
      <c r="G543">
        <v>900948.36653275497</v>
      </c>
    </row>
    <row r="544" spans="1:7" x14ac:dyDescent="0.2">
      <c r="A544">
        <v>2013</v>
      </c>
      <c r="B544">
        <v>1</v>
      </c>
      <c r="C544" t="s">
        <v>21</v>
      </c>
      <c r="D544" t="s">
        <v>9</v>
      </c>
      <c r="E544" t="s">
        <v>112</v>
      </c>
      <c r="F544" t="s">
        <v>128</v>
      </c>
      <c r="G544">
        <v>1486562.5391834599</v>
      </c>
    </row>
    <row r="545" spans="1:7" x14ac:dyDescent="0.2">
      <c r="A545">
        <v>2014</v>
      </c>
      <c r="B545">
        <v>1</v>
      </c>
      <c r="C545" t="s">
        <v>21</v>
      </c>
      <c r="D545" t="s">
        <v>9</v>
      </c>
      <c r="E545" t="s">
        <v>112</v>
      </c>
      <c r="F545" t="s">
        <v>128</v>
      </c>
      <c r="G545">
        <v>1902900.03726645</v>
      </c>
    </row>
    <row r="546" spans="1:7" x14ac:dyDescent="0.2">
      <c r="A546">
        <v>2015</v>
      </c>
      <c r="B546">
        <v>1</v>
      </c>
      <c r="C546" t="s">
        <v>21</v>
      </c>
      <c r="D546" t="s">
        <v>9</v>
      </c>
      <c r="E546" t="s">
        <v>112</v>
      </c>
      <c r="F546" t="s">
        <v>128</v>
      </c>
      <c r="G546">
        <v>1883533.8287848199</v>
      </c>
    </row>
    <row r="547" spans="1:7" x14ac:dyDescent="0.2">
      <c r="A547">
        <v>2016</v>
      </c>
      <c r="B547">
        <v>1</v>
      </c>
      <c r="C547" t="s">
        <v>21</v>
      </c>
      <c r="D547" t="s">
        <v>9</v>
      </c>
      <c r="E547" t="s">
        <v>112</v>
      </c>
      <c r="F547" t="s">
        <v>128</v>
      </c>
      <c r="G547">
        <v>2130393.8296854799</v>
      </c>
    </row>
    <row r="548" spans="1:7" x14ac:dyDescent="0.2">
      <c r="A548">
        <v>2017</v>
      </c>
      <c r="B548">
        <v>1</v>
      </c>
      <c r="C548" t="s">
        <v>21</v>
      </c>
      <c r="D548" t="s">
        <v>9</v>
      </c>
      <c r="E548" t="s">
        <v>112</v>
      </c>
      <c r="F548" t="s">
        <v>128</v>
      </c>
      <c r="G548">
        <v>2351873.3033258002</v>
      </c>
    </row>
    <row r="549" spans="1:7" x14ac:dyDescent="0.2">
      <c r="A549">
        <v>2018</v>
      </c>
      <c r="B549">
        <v>1</v>
      </c>
      <c r="C549" t="s">
        <v>21</v>
      </c>
      <c r="D549" t="s">
        <v>9</v>
      </c>
      <c r="E549" t="s">
        <v>112</v>
      </c>
      <c r="F549" t="s">
        <v>128</v>
      </c>
      <c r="G549">
        <v>2814262.7965973699</v>
      </c>
    </row>
    <row r="550" spans="1:7" x14ac:dyDescent="0.2">
      <c r="A550">
        <v>2019</v>
      </c>
      <c r="B550">
        <v>1</v>
      </c>
      <c r="C550" t="s">
        <v>21</v>
      </c>
      <c r="D550" t="s">
        <v>9</v>
      </c>
      <c r="E550" t="s">
        <v>112</v>
      </c>
      <c r="F550" t="s">
        <v>128</v>
      </c>
      <c r="G550">
        <v>2712576.5409726901</v>
      </c>
    </row>
    <row r="551" spans="1:7" x14ac:dyDescent="0.2">
      <c r="A551">
        <v>2020</v>
      </c>
      <c r="B551">
        <v>1</v>
      </c>
      <c r="C551" t="s">
        <v>21</v>
      </c>
      <c r="D551" t="s">
        <v>9</v>
      </c>
      <c r="E551" t="s">
        <v>112</v>
      </c>
      <c r="F551" t="s">
        <v>128</v>
      </c>
      <c r="G551">
        <v>2909120.3752562199</v>
      </c>
    </row>
    <row r="552" spans="1:7" x14ac:dyDescent="0.2">
      <c r="A552">
        <v>2010</v>
      </c>
      <c r="B552">
        <v>1</v>
      </c>
      <c r="C552" t="s">
        <v>21</v>
      </c>
      <c r="D552" t="s">
        <v>33</v>
      </c>
      <c r="E552" t="s">
        <v>113</v>
      </c>
      <c r="F552" t="s">
        <v>119</v>
      </c>
      <c r="G552">
        <v>42988.293863115599</v>
      </c>
    </row>
    <row r="553" spans="1:7" x14ac:dyDescent="0.2">
      <c r="A553">
        <v>2011</v>
      </c>
      <c r="B553">
        <v>1</v>
      </c>
      <c r="C553" t="s">
        <v>21</v>
      </c>
      <c r="D553" t="s">
        <v>33</v>
      </c>
      <c r="E553" t="s">
        <v>113</v>
      </c>
      <c r="F553" t="s">
        <v>119</v>
      </c>
      <c r="G553">
        <v>62700.553967204301</v>
      </c>
    </row>
    <row r="554" spans="1:7" x14ac:dyDescent="0.2">
      <c r="A554">
        <v>2012</v>
      </c>
      <c r="B554">
        <v>1</v>
      </c>
      <c r="C554" t="s">
        <v>21</v>
      </c>
      <c r="D554" t="s">
        <v>33</v>
      </c>
      <c r="E554" t="s">
        <v>113</v>
      </c>
      <c r="F554" t="s">
        <v>119</v>
      </c>
      <c r="G554">
        <v>128498.23164214499</v>
      </c>
    </row>
    <row r="555" spans="1:7" x14ac:dyDescent="0.2">
      <c r="A555">
        <v>2013</v>
      </c>
      <c r="B555">
        <v>1</v>
      </c>
      <c r="C555" t="s">
        <v>21</v>
      </c>
      <c r="D555" t="s">
        <v>33</v>
      </c>
      <c r="E555" t="s">
        <v>113</v>
      </c>
      <c r="F555" t="s">
        <v>119</v>
      </c>
      <c r="G555">
        <v>163459.61912876301</v>
      </c>
    </row>
    <row r="556" spans="1:7" x14ac:dyDescent="0.2">
      <c r="A556">
        <v>2014</v>
      </c>
      <c r="B556">
        <v>1</v>
      </c>
      <c r="C556" t="s">
        <v>21</v>
      </c>
      <c r="D556" t="s">
        <v>33</v>
      </c>
      <c r="E556" t="s">
        <v>113</v>
      </c>
      <c r="F556" t="s">
        <v>119</v>
      </c>
      <c r="G556">
        <v>186181.83288302401</v>
      </c>
    </row>
    <row r="557" spans="1:7" x14ac:dyDescent="0.2">
      <c r="A557">
        <v>2015</v>
      </c>
      <c r="B557">
        <v>1</v>
      </c>
      <c r="C557" t="s">
        <v>21</v>
      </c>
      <c r="D557" t="s">
        <v>33</v>
      </c>
      <c r="E557" t="s">
        <v>113</v>
      </c>
      <c r="F557" t="s">
        <v>119</v>
      </c>
      <c r="G557">
        <v>181290.46371440199</v>
      </c>
    </row>
    <row r="558" spans="1:7" x14ac:dyDescent="0.2">
      <c r="A558">
        <v>2016</v>
      </c>
      <c r="B558">
        <v>1</v>
      </c>
      <c r="C558" t="s">
        <v>21</v>
      </c>
      <c r="D558" t="s">
        <v>33</v>
      </c>
      <c r="E558" t="s">
        <v>113</v>
      </c>
      <c r="F558" t="s">
        <v>119</v>
      </c>
      <c r="G558">
        <v>193248.32547883</v>
      </c>
    </row>
    <row r="559" spans="1:7" x14ac:dyDescent="0.2">
      <c r="A559">
        <v>2017</v>
      </c>
      <c r="B559">
        <v>1</v>
      </c>
      <c r="C559" t="s">
        <v>21</v>
      </c>
      <c r="D559" t="s">
        <v>33</v>
      </c>
      <c r="E559" t="s">
        <v>113</v>
      </c>
      <c r="F559" t="s">
        <v>119</v>
      </c>
      <c r="G559">
        <v>204724.92665963399</v>
      </c>
    </row>
    <row r="560" spans="1:7" x14ac:dyDescent="0.2">
      <c r="A560">
        <v>2018</v>
      </c>
      <c r="B560">
        <v>1</v>
      </c>
      <c r="C560" t="s">
        <v>21</v>
      </c>
      <c r="D560" t="s">
        <v>33</v>
      </c>
      <c r="E560" t="s">
        <v>113</v>
      </c>
      <c r="F560" t="s">
        <v>119</v>
      </c>
      <c r="G560">
        <v>235067.05767864801</v>
      </c>
    </row>
    <row r="561" spans="1:7" x14ac:dyDescent="0.2">
      <c r="A561">
        <v>2019</v>
      </c>
      <c r="B561">
        <v>1</v>
      </c>
      <c r="C561" t="s">
        <v>21</v>
      </c>
      <c r="D561" t="s">
        <v>33</v>
      </c>
      <c r="E561" t="s">
        <v>113</v>
      </c>
      <c r="F561" t="s">
        <v>119</v>
      </c>
      <c r="G561">
        <v>225789.656129385</v>
      </c>
    </row>
    <row r="562" spans="1:7" x14ac:dyDescent="0.2">
      <c r="A562">
        <v>2020</v>
      </c>
      <c r="B562">
        <v>1</v>
      </c>
      <c r="C562" t="s">
        <v>21</v>
      </c>
      <c r="D562" t="s">
        <v>33</v>
      </c>
      <c r="E562" t="s">
        <v>113</v>
      </c>
      <c r="F562" t="s">
        <v>119</v>
      </c>
      <c r="G562">
        <v>239896.13431778899</v>
      </c>
    </row>
    <row r="563" spans="1:7" x14ac:dyDescent="0.2">
      <c r="A563">
        <v>2010</v>
      </c>
      <c r="B563">
        <v>1</v>
      </c>
      <c r="C563" t="s">
        <v>21</v>
      </c>
      <c r="D563" t="s">
        <v>33</v>
      </c>
      <c r="E563" t="s">
        <v>113</v>
      </c>
      <c r="F563" t="s">
        <v>120</v>
      </c>
      <c r="G563">
        <v>4500948.2308338303</v>
      </c>
    </row>
    <row r="564" spans="1:7" x14ac:dyDescent="0.2">
      <c r="A564">
        <v>2011</v>
      </c>
      <c r="B564">
        <v>1</v>
      </c>
      <c r="C564" t="s">
        <v>21</v>
      </c>
      <c r="D564" t="s">
        <v>33</v>
      </c>
      <c r="E564" t="s">
        <v>113</v>
      </c>
      <c r="F564" t="s">
        <v>120</v>
      </c>
      <c r="G564" s="2">
        <v>6572716.9529510904</v>
      </c>
    </row>
    <row r="565" spans="1:7" x14ac:dyDescent="0.2">
      <c r="A565">
        <v>2012</v>
      </c>
      <c r="B565">
        <v>1</v>
      </c>
      <c r="C565" t="s">
        <v>21</v>
      </c>
      <c r="D565" t="s">
        <v>33</v>
      </c>
      <c r="E565" t="s">
        <v>113</v>
      </c>
      <c r="F565" t="s">
        <v>120</v>
      </c>
      <c r="G565" s="2">
        <v>13472304.069216199</v>
      </c>
    </row>
    <row r="566" spans="1:7" x14ac:dyDescent="0.2">
      <c r="A566">
        <v>2013</v>
      </c>
      <c r="B566">
        <v>1</v>
      </c>
      <c r="C566" t="s">
        <v>21</v>
      </c>
      <c r="D566" t="s">
        <v>33</v>
      </c>
      <c r="E566" t="s">
        <v>113</v>
      </c>
      <c r="F566" t="s">
        <v>120</v>
      </c>
      <c r="G566" s="2">
        <v>17146767.313754998</v>
      </c>
    </row>
    <row r="567" spans="1:7" x14ac:dyDescent="0.2">
      <c r="A567">
        <v>2014</v>
      </c>
      <c r="B567">
        <v>1</v>
      </c>
      <c r="C567" t="s">
        <v>21</v>
      </c>
      <c r="D567" t="s">
        <v>33</v>
      </c>
      <c r="E567" t="s">
        <v>113</v>
      </c>
      <c r="F567" t="s">
        <v>120</v>
      </c>
      <c r="G567" s="2">
        <v>19531761.8243616</v>
      </c>
    </row>
    <row r="568" spans="1:7" x14ac:dyDescent="0.2">
      <c r="A568">
        <v>2015</v>
      </c>
      <c r="B568">
        <v>1</v>
      </c>
      <c r="C568" t="s">
        <v>21</v>
      </c>
      <c r="D568" t="s">
        <v>33</v>
      </c>
      <c r="E568" t="s">
        <v>113</v>
      </c>
      <c r="F568" t="s">
        <v>120</v>
      </c>
      <c r="G568" s="2">
        <v>19018053.658498801</v>
      </c>
    </row>
    <row r="569" spans="1:7" x14ac:dyDescent="0.2">
      <c r="A569">
        <v>2016</v>
      </c>
      <c r="B569">
        <v>1</v>
      </c>
      <c r="C569" t="s">
        <v>21</v>
      </c>
      <c r="D569" t="s">
        <v>33</v>
      </c>
      <c r="E569" t="s">
        <v>113</v>
      </c>
      <c r="F569" t="s">
        <v>120</v>
      </c>
      <c r="G569" s="2">
        <v>20266863.347277101</v>
      </c>
    </row>
    <row r="570" spans="1:7" x14ac:dyDescent="0.2">
      <c r="A570">
        <v>2017</v>
      </c>
      <c r="B570">
        <v>1</v>
      </c>
      <c r="C570" t="s">
        <v>21</v>
      </c>
      <c r="D570" t="s">
        <v>33</v>
      </c>
      <c r="E570" t="s">
        <v>113</v>
      </c>
      <c r="F570" t="s">
        <v>120</v>
      </c>
      <c r="G570" s="2">
        <v>21462263.652929001</v>
      </c>
    </row>
    <row r="571" spans="1:7" x14ac:dyDescent="0.2">
      <c r="A571">
        <v>2018</v>
      </c>
      <c r="B571">
        <v>1</v>
      </c>
      <c r="C571" t="s">
        <v>21</v>
      </c>
      <c r="D571" t="s">
        <v>33</v>
      </c>
      <c r="E571" t="s">
        <v>113</v>
      </c>
      <c r="F571" t="s">
        <v>120</v>
      </c>
      <c r="G571" s="2">
        <v>24629327.048900399</v>
      </c>
    </row>
    <row r="572" spans="1:7" x14ac:dyDescent="0.2">
      <c r="A572">
        <v>2019</v>
      </c>
      <c r="B572">
        <v>1</v>
      </c>
      <c r="C572" t="s">
        <v>21</v>
      </c>
      <c r="D572" t="s">
        <v>33</v>
      </c>
      <c r="E572" t="s">
        <v>113</v>
      </c>
      <c r="F572" t="s">
        <v>120</v>
      </c>
      <c r="G572" s="2">
        <v>23656055.4498634</v>
      </c>
    </row>
    <row r="573" spans="1:7" x14ac:dyDescent="0.2">
      <c r="A573">
        <v>2020</v>
      </c>
      <c r="B573">
        <v>1</v>
      </c>
      <c r="C573" t="s">
        <v>21</v>
      </c>
      <c r="D573" t="s">
        <v>33</v>
      </c>
      <c r="E573" t="s">
        <v>113</v>
      </c>
      <c r="F573" t="s">
        <v>120</v>
      </c>
      <c r="G573" s="2">
        <v>25124541.793397602</v>
      </c>
    </row>
    <row r="574" spans="1:7" x14ac:dyDescent="0.2">
      <c r="A574">
        <v>2010</v>
      </c>
      <c r="B574">
        <v>1</v>
      </c>
      <c r="C574" t="s">
        <v>21</v>
      </c>
      <c r="D574" t="s">
        <v>33</v>
      </c>
      <c r="E574" t="s">
        <v>113</v>
      </c>
      <c r="F574" t="s">
        <v>121</v>
      </c>
      <c r="G574" s="2">
        <v>5476315178.9154501</v>
      </c>
    </row>
    <row r="575" spans="1:7" x14ac:dyDescent="0.2">
      <c r="A575">
        <v>2011</v>
      </c>
      <c r="B575">
        <v>1</v>
      </c>
      <c r="C575" t="s">
        <v>21</v>
      </c>
      <c r="D575" t="s">
        <v>33</v>
      </c>
      <c r="E575" t="s">
        <v>113</v>
      </c>
      <c r="F575" t="s">
        <v>121</v>
      </c>
      <c r="G575" s="2">
        <v>8021527778.1612997</v>
      </c>
    </row>
    <row r="576" spans="1:7" x14ac:dyDescent="0.2">
      <c r="A576">
        <v>2012</v>
      </c>
      <c r="B576">
        <v>1</v>
      </c>
      <c r="C576" t="s">
        <v>21</v>
      </c>
      <c r="D576" t="s">
        <v>33</v>
      </c>
      <c r="E576" t="s">
        <v>113</v>
      </c>
      <c r="F576" t="s">
        <v>121</v>
      </c>
      <c r="G576" s="2">
        <v>16435900079.9242</v>
      </c>
    </row>
    <row r="577" spans="1:7" x14ac:dyDescent="0.2">
      <c r="A577">
        <v>2013</v>
      </c>
      <c r="B577">
        <v>1</v>
      </c>
      <c r="C577" t="s">
        <v>21</v>
      </c>
      <c r="D577" t="s">
        <v>33</v>
      </c>
      <c r="E577" t="s">
        <v>113</v>
      </c>
      <c r="F577" t="s">
        <v>121</v>
      </c>
      <c r="G577" s="2">
        <v>21911009229.5158</v>
      </c>
    </row>
    <row r="578" spans="1:7" x14ac:dyDescent="0.2">
      <c r="A578">
        <v>2014</v>
      </c>
      <c r="B578">
        <v>1</v>
      </c>
      <c r="C578" t="s">
        <v>21</v>
      </c>
      <c r="D578" t="s">
        <v>33</v>
      </c>
      <c r="E578" t="s">
        <v>113</v>
      </c>
      <c r="F578" t="s">
        <v>121</v>
      </c>
      <c r="G578" s="2">
        <v>25508770915.347599</v>
      </c>
    </row>
    <row r="579" spans="1:7" x14ac:dyDescent="0.2">
      <c r="A579">
        <v>2015</v>
      </c>
      <c r="B579">
        <v>1</v>
      </c>
      <c r="C579" t="s">
        <v>21</v>
      </c>
      <c r="D579" t="s">
        <v>33</v>
      </c>
      <c r="E579" t="s">
        <v>113</v>
      </c>
      <c r="F579" t="s">
        <v>121</v>
      </c>
      <c r="G579" s="2">
        <v>24908380443.138802</v>
      </c>
    </row>
    <row r="580" spans="1:7" x14ac:dyDescent="0.2">
      <c r="A580">
        <v>2016</v>
      </c>
      <c r="B580">
        <v>1</v>
      </c>
      <c r="C580" t="s">
        <v>21</v>
      </c>
      <c r="D580" t="s">
        <v>33</v>
      </c>
      <c r="E580" t="s">
        <v>113</v>
      </c>
      <c r="F580" t="s">
        <v>121</v>
      </c>
      <c r="G580" s="2">
        <v>26806468206.4907</v>
      </c>
    </row>
    <row r="581" spans="1:7" x14ac:dyDescent="0.2">
      <c r="A581">
        <v>2017</v>
      </c>
      <c r="B581">
        <v>1</v>
      </c>
      <c r="C581" t="s">
        <v>21</v>
      </c>
      <c r="D581" t="s">
        <v>33</v>
      </c>
      <c r="E581" t="s">
        <v>113</v>
      </c>
      <c r="F581" t="s">
        <v>121</v>
      </c>
      <c r="G581" s="2">
        <v>28479329738.0084</v>
      </c>
    </row>
    <row r="582" spans="1:7" x14ac:dyDescent="0.2">
      <c r="A582">
        <v>2018</v>
      </c>
      <c r="B582">
        <v>1</v>
      </c>
      <c r="C582" t="s">
        <v>21</v>
      </c>
      <c r="D582" t="s">
        <v>33</v>
      </c>
      <c r="E582" t="s">
        <v>113</v>
      </c>
      <c r="F582" t="s">
        <v>121</v>
      </c>
      <c r="G582" s="2">
        <v>32421719876.529301</v>
      </c>
    </row>
    <row r="583" spans="1:7" x14ac:dyDescent="0.2">
      <c r="A583">
        <v>2019</v>
      </c>
      <c r="B583">
        <v>1</v>
      </c>
      <c r="C583" t="s">
        <v>21</v>
      </c>
      <c r="D583" t="s">
        <v>33</v>
      </c>
      <c r="E583" t="s">
        <v>113</v>
      </c>
      <c r="F583" t="s">
        <v>121</v>
      </c>
      <c r="G583" s="2">
        <v>31141802131.182098</v>
      </c>
    </row>
    <row r="584" spans="1:7" x14ac:dyDescent="0.2">
      <c r="A584">
        <v>2020</v>
      </c>
      <c r="B584">
        <v>1</v>
      </c>
      <c r="C584" t="s">
        <v>21</v>
      </c>
      <c r="D584" t="s">
        <v>33</v>
      </c>
      <c r="E584" t="s">
        <v>113</v>
      </c>
      <c r="F584" t="s">
        <v>121</v>
      </c>
      <c r="G584" s="2">
        <v>32955390851.080799</v>
      </c>
    </row>
    <row r="585" spans="1:7" x14ac:dyDescent="0.2">
      <c r="A585">
        <v>2010</v>
      </c>
      <c r="B585">
        <v>1</v>
      </c>
      <c r="C585" t="s">
        <v>21</v>
      </c>
      <c r="D585" t="s">
        <v>33</v>
      </c>
      <c r="E585" t="s">
        <v>113</v>
      </c>
      <c r="F585" t="s">
        <v>122</v>
      </c>
      <c r="G585">
        <v>730828.03264458198</v>
      </c>
    </row>
    <row r="586" spans="1:7" x14ac:dyDescent="0.2">
      <c r="A586">
        <v>2011</v>
      </c>
      <c r="B586">
        <v>1</v>
      </c>
      <c r="C586" t="s">
        <v>21</v>
      </c>
      <c r="D586" t="s">
        <v>33</v>
      </c>
      <c r="E586" t="s">
        <v>113</v>
      </c>
      <c r="F586" t="s">
        <v>122</v>
      </c>
      <c r="G586">
        <v>1065948.7764180801</v>
      </c>
    </row>
    <row r="587" spans="1:7" x14ac:dyDescent="0.2">
      <c r="A587">
        <v>2012</v>
      </c>
      <c r="B587">
        <v>1</v>
      </c>
      <c r="C587" t="s">
        <v>21</v>
      </c>
      <c r="D587" t="s">
        <v>33</v>
      </c>
      <c r="E587" t="s">
        <v>113</v>
      </c>
      <c r="F587" t="s">
        <v>122</v>
      </c>
      <c r="G587">
        <v>2184550.7960499502</v>
      </c>
    </row>
    <row r="588" spans="1:7" x14ac:dyDescent="0.2">
      <c r="A588">
        <v>2013</v>
      </c>
      <c r="B588">
        <v>1</v>
      </c>
      <c r="C588" t="s">
        <v>21</v>
      </c>
      <c r="D588" t="s">
        <v>33</v>
      </c>
      <c r="E588" t="s">
        <v>113</v>
      </c>
      <c r="F588" t="s">
        <v>122</v>
      </c>
      <c r="G588">
        <v>2778916.29206505</v>
      </c>
    </row>
    <row r="589" spans="1:7" x14ac:dyDescent="0.2">
      <c r="A589">
        <v>2014</v>
      </c>
      <c r="B589">
        <v>1</v>
      </c>
      <c r="C589" t="s">
        <v>21</v>
      </c>
      <c r="D589" t="s">
        <v>33</v>
      </c>
      <c r="E589" t="s">
        <v>113</v>
      </c>
      <c r="F589" t="s">
        <v>122</v>
      </c>
      <c r="G589">
        <v>3165208.2046330101</v>
      </c>
    </row>
    <row r="590" spans="1:7" x14ac:dyDescent="0.2">
      <c r="A590">
        <v>2015</v>
      </c>
      <c r="B590">
        <v>1</v>
      </c>
      <c r="C590" t="s">
        <v>21</v>
      </c>
      <c r="D590" t="s">
        <v>33</v>
      </c>
      <c r="E590" t="s">
        <v>113</v>
      </c>
      <c r="F590" t="s">
        <v>122</v>
      </c>
      <c r="G590">
        <v>3082051.8421708401</v>
      </c>
    </row>
    <row r="591" spans="1:7" x14ac:dyDescent="0.2">
      <c r="A591">
        <v>2016</v>
      </c>
      <c r="B591">
        <v>1</v>
      </c>
      <c r="C591" t="s">
        <v>21</v>
      </c>
      <c r="D591" t="s">
        <v>33</v>
      </c>
      <c r="E591" t="s">
        <v>113</v>
      </c>
      <c r="F591" t="s">
        <v>122</v>
      </c>
      <c r="G591">
        <v>3285342.9132772898</v>
      </c>
    </row>
    <row r="592" spans="1:7" x14ac:dyDescent="0.2">
      <c r="A592">
        <v>2017</v>
      </c>
      <c r="B592">
        <v>1</v>
      </c>
      <c r="C592" t="s">
        <v>21</v>
      </c>
      <c r="D592" t="s">
        <v>33</v>
      </c>
      <c r="E592" t="s">
        <v>113</v>
      </c>
      <c r="F592" t="s">
        <v>122</v>
      </c>
      <c r="G592">
        <v>3480452.3336324701</v>
      </c>
    </row>
    <row r="593" spans="1:7" x14ac:dyDescent="0.2">
      <c r="A593">
        <v>2018</v>
      </c>
      <c r="B593">
        <v>1</v>
      </c>
      <c r="C593" t="s">
        <v>21</v>
      </c>
      <c r="D593" t="s">
        <v>33</v>
      </c>
      <c r="E593" t="s">
        <v>113</v>
      </c>
      <c r="F593" t="s">
        <v>122</v>
      </c>
      <c r="G593">
        <v>3996287.5335714701</v>
      </c>
    </row>
    <row r="594" spans="1:7" x14ac:dyDescent="0.2">
      <c r="A594">
        <v>2019</v>
      </c>
      <c r="B594">
        <v>1</v>
      </c>
      <c r="C594" t="s">
        <v>21</v>
      </c>
      <c r="D594" t="s">
        <v>33</v>
      </c>
      <c r="E594" t="s">
        <v>113</v>
      </c>
      <c r="F594" t="s">
        <v>122</v>
      </c>
      <c r="G594">
        <v>3838565.86713605</v>
      </c>
    </row>
    <row r="595" spans="1:7" x14ac:dyDescent="0.2">
      <c r="A595">
        <v>2020</v>
      </c>
      <c r="B595">
        <v>1</v>
      </c>
      <c r="C595" t="s">
        <v>21</v>
      </c>
      <c r="D595" t="s">
        <v>33</v>
      </c>
      <c r="E595" t="s">
        <v>113</v>
      </c>
      <c r="F595" t="s">
        <v>122</v>
      </c>
      <c r="G595">
        <v>4078384.7812934602</v>
      </c>
    </row>
    <row r="596" spans="1:7" x14ac:dyDescent="0.2">
      <c r="A596">
        <v>2010</v>
      </c>
      <c r="B596">
        <v>1</v>
      </c>
      <c r="C596" t="s">
        <v>21</v>
      </c>
      <c r="D596" t="s">
        <v>33</v>
      </c>
      <c r="E596" t="s">
        <v>113</v>
      </c>
      <c r="F596" t="s">
        <v>123</v>
      </c>
      <c r="G596">
        <v>2670011.3875289499</v>
      </c>
    </row>
    <row r="597" spans="1:7" x14ac:dyDescent="0.2">
      <c r="A597">
        <v>2011</v>
      </c>
      <c r="B597">
        <v>1</v>
      </c>
      <c r="C597" t="s">
        <v>21</v>
      </c>
      <c r="D597" t="s">
        <v>33</v>
      </c>
      <c r="E597" t="s">
        <v>113</v>
      </c>
      <c r="F597" t="s">
        <v>123</v>
      </c>
      <c r="G597" s="2">
        <v>3910821.8812638102</v>
      </c>
    </row>
    <row r="598" spans="1:7" x14ac:dyDescent="0.2">
      <c r="A598">
        <v>2012</v>
      </c>
      <c r="B598">
        <v>1</v>
      </c>
      <c r="C598" t="s">
        <v>21</v>
      </c>
      <c r="D598" t="s">
        <v>33</v>
      </c>
      <c r="E598" t="s">
        <v>113</v>
      </c>
      <c r="F598" t="s">
        <v>123</v>
      </c>
      <c r="G598" s="2">
        <v>8020827.8829348302</v>
      </c>
    </row>
    <row r="599" spans="1:7" x14ac:dyDescent="0.2">
      <c r="A599">
        <v>2013</v>
      </c>
      <c r="B599">
        <v>1</v>
      </c>
      <c r="C599" t="s">
        <v>21</v>
      </c>
      <c r="D599" t="s">
        <v>33</v>
      </c>
      <c r="E599" t="s">
        <v>113</v>
      </c>
      <c r="F599" t="s">
        <v>123</v>
      </c>
      <c r="G599" s="2">
        <v>10546881.223307099</v>
      </c>
    </row>
    <row r="600" spans="1:7" x14ac:dyDescent="0.2">
      <c r="A600">
        <v>2014</v>
      </c>
      <c r="B600">
        <v>1</v>
      </c>
      <c r="C600" t="s">
        <v>21</v>
      </c>
      <c r="D600" t="s">
        <v>33</v>
      </c>
      <c r="E600" t="s">
        <v>113</v>
      </c>
      <c r="F600" t="s">
        <v>123</v>
      </c>
      <c r="G600" s="2">
        <v>12220941.301232601</v>
      </c>
    </row>
    <row r="601" spans="1:7" x14ac:dyDescent="0.2">
      <c r="A601">
        <v>2015</v>
      </c>
      <c r="B601">
        <v>1</v>
      </c>
      <c r="C601" t="s">
        <v>21</v>
      </c>
      <c r="D601" t="s">
        <v>33</v>
      </c>
      <c r="E601" t="s">
        <v>113</v>
      </c>
      <c r="F601" t="s">
        <v>123</v>
      </c>
      <c r="G601" s="2">
        <v>11927540.2021784</v>
      </c>
    </row>
    <row r="602" spans="1:7" x14ac:dyDescent="0.2">
      <c r="A602">
        <v>2016</v>
      </c>
      <c r="B602">
        <v>1</v>
      </c>
      <c r="C602" t="s">
        <v>21</v>
      </c>
      <c r="D602" t="s">
        <v>33</v>
      </c>
      <c r="E602" t="s">
        <v>113</v>
      </c>
      <c r="F602" t="s">
        <v>123</v>
      </c>
      <c r="G602" s="2">
        <v>12664308.2720199</v>
      </c>
    </row>
    <row r="603" spans="1:7" x14ac:dyDescent="0.2">
      <c r="A603">
        <v>2017</v>
      </c>
      <c r="B603">
        <v>1</v>
      </c>
      <c r="C603" t="s">
        <v>21</v>
      </c>
      <c r="D603" t="s">
        <v>33</v>
      </c>
      <c r="E603" t="s">
        <v>113</v>
      </c>
      <c r="F603" t="s">
        <v>123</v>
      </c>
      <c r="G603" s="2">
        <v>13152142.862642899</v>
      </c>
    </row>
    <row r="604" spans="1:7" x14ac:dyDescent="0.2">
      <c r="A604">
        <v>2018</v>
      </c>
      <c r="B604">
        <v>1</v>
      </c>
      <c r="C604" t="s">
        <v>21</v>
      </c>
      <c r="D604" t="s">
        <v>33</v>
      </c>
      <c r="E604" t="s">
        <v>113</v>
      </c>
      <c r="F604" t="s">
        <v>123</v>
      </c>
      <c r="G604" s="2">
        <v>14296625.1866669</v>
      </c>
    </row>
    <row r="605" spans="1:7" x14ac:dyDescent="0.2">
      <c r="A605">
        <v>2019</v>
      </c>
      <c r="B605">
        <v>1</v>
      </c>
      <c r="C605" t="s">
        <v>21</v>
      </c>
      <c r="D605" t="s">
        <v>33</v>
      </c>
      <c r="E605" t="s">
        <v>113</v>
      </c>
      <c r="F605" t="s">
        <v>123</v>
      </c>
      <c r="G605" s="2">
        <v>13654737.0805512</v>
      </c>
    </row>
    <row r="606" spans="1:7" x14ac:dyDescent="0.2">
      <c r="A606">
        <v>2020</v>
      </c>
      <c r="B606">
        <v>1</v>
      </c>
      <c r="C606" t="s">
        <v>21</v>
      </c>
      <c r="D606" t="s">
        <v>33</v>
      </c>
      <c r="E606" t="s">
        <v>113</v>
      </c>
      <c r="F606" t="s">
        <v>123</v>
      </c>
      <c r="G606" s="2">
        <v>13788452.858483201</v>
      </c>
    </row>
    <row r="607" spans="1:7" x14ac:dyDescent="0.2">
      <c r="A607">
        <v>2010</v>
      </c>
      <c r="B607">
        <v>1</v>
      </c>
      <c r="C607" t="s">
        <v>21</v>
      </c>
      <c r="D607" t="s">
        <v>33</v>
      </c>
      <c r="E607" t="s">
        <v>113</v>
      </c>
      <c r="F607" t="s">
        <v>124</v>
      </c>
      <c r="G607">
        <v>1017385.62244839</v>
      </c>
    </row>
    <row r="608" spans="1:7" x14ac:dyDescent="0.2">
      <c r="A608">
        <v>2011</v>
      </c>
      <c r="B608">
        <v>1</v>
      </c>
      <c r="C608" t="s">
        <v>21</v>
      </c>
      <c r="D608" t="s">
        <v>33</v>
      </c>
      <c r="E608" t="s">
        <v>113</v>
      </c>
      <c r="F608" t="s">
        <v>124</v>
      </c>
      <c r="G608">
        <v>1491486.1239505101</v>
      </c>
    </row>
    <row r="609" spans="1:7" x14ac:dyDescent="0.2">
      <c r="A609">
        <v>2012</v>
      </c>
      <c r="B609">
        <v>1</v>
      </c>
      <c r="C609" t="s">
        <v>21</v>
      </c>
      <c r="D609" t="s">
        <v>33</v>
      </c>
      <c r="E609" t="s">
        <v>113</v>
      </c>
      <c r="F609" t="s">
        <v>124</v>
      </c>
      <c r="G609">
        <v>3056407.33373965</v>
      </c>
    </row>
    <row r="610" spans="1:7" x14ac:dyDescent="0.2">
      <c r="A610">
        <v>2013</v>
      </c>
      <c r="B610">
        <v>1</v>
      </c>
      <c r="C610" t="s">
        <v>21</v>
      </c>
      <c r="D610" t="s">
        <v>33</v>
      </c>
      <c r="E610" t="s">
        <v>113</v>
      </c>
      <c r="F610" t="s">
        <v>124</v>
      </c>
      <c r="G610">
        <v>4096912.5369054</v>
      </c>
    </row>
    <row r="611" spans="1:7" x14ac:dyDescent="0.2">
      <c r="A611">
        <v>2014</v>
      </c>
      <c r="B611">
        <v>1</v>
      </c>
      <c r="C611" t="s">
        <v>21</v>
      </c>
      <c r="D611" t="s">
        <v>33</v>
      </c>
      <c r="E611" t="s">
        <v>113</v>
      </c>
      <c r="F611" t="s">
        <v>124</v>
      </c>
      <c r="G611">
        <v>4792674.6244620001</v>
      </c>
    </row>
    <row r="612" spans="1:7" x14ac:dyDescent="0.2">
      <c r="A612">
        <v>2015</v>
      </c>
      <c r="B612">
        <v>1</v>
      </c>
      <c r="C612" t="s">
        <v>21</v>
      </c>
      <c r="D612" t="s">
        <v>33</v>
      </c>
      <c r="E612" t="s">
        <v>113</v>
      </c>
      <c r="F612" t="s">
        <v>124</v>
      </c>
      <c r="G612">
        <v>4683552.9157487098</v>
      </c>
    </row>
    <row r="613" spans="1:7" x14ac:dyDescent="0.2">
      <c r="A613">
        <v>2016</v>
      </c>
      <c r="B613">
        <v>1</v>
      </c>
      <c r="C613" t="s">
        <v>21</v>
      </c>
      <c r="D613" t="s">
        <v>33</v>
      </c>
      <c r="E613" t="s">
        <v>113</v>
      </c>
      <c r="F613" t="s">
        <v>124</v>
      </c>
      <c r="G613">
        <v>5079644.0560146002</v>
      </c>
    </row>
    <row r="614" spans="1:7" x14ac:dyDescent="0.2">
      <c r="A614">
        <v>2017</v>
      </c>
      <c r="B614">
        <v>1</v>
      </c>
      <c r="C614" t="s">
        <v>21</v>
      </c>
      <c r="D614" t="s">
        <v>33</v>
      </c>
      <c r="E614" t="s">
        <v>113</v>
      </c>
      <c r="F614" t="s">
        <v>124</v>
      </c>
      <c r="G614">
        <v>5453770.4865183597</v>
      </c>
    </row>
    <row r="615" spans="1:7" x14ac:dyDescent="0.2">
      <c r="A615">
        <v>2018</v>
      </c>
      <c r="B615">
        <v>1</v>
      </c>
      <c r="C615" t="s">
        <v>21</v>
      </c>
      <c r="D615" t="s">
        <v>33</v>
      </c>
      <c r="E615" t="s">
        <v>113</v>
      </c>
      <c r="F615" t="s">
        <v>124</v>
      </c>
      <c r="G615">
        <v>6357894.5119840596</v>
      </c>
    </row>
    <row r="616" spans="1:7" x14ac:dyDescent="0.2">
      <c r="A616">
        <v>2019</v>
      </c>
      <c r="B616">
        <v>1</v>
      </c>
      <c r="C616" t="s">
        <v>21</v>
      </c>
      <c r="D616" t="s">
        <v>33</v>
      </c>
      <c r="E616" t="s">
        <v>113</v>
      </c>
      <c r="F616" t="s">
        <v>124</v>
      </c>
      <c r="G616">
        <v>6116678.6817220002</v>
      </c>
    </row>
    <row r="617" spans="1:7" x14ac:dyDescent="0.2">
      <c r="A617">
        <v>2020</v>
      </c>
      <c r="B617">
        <v>1</v>
      </c>
      <c r="C617" t="s">
        <v>21</v>
      </c>
      <c r="D617" t="s">
        <v>33</v>
      </c>
      <c r="E617" t="s">
        <v>113</v>
      </c>
      <c r="F617" t="s">
        <v>124</v>
      </c>
      <c r="G617">
        <v>6520643.1827563802</v>
      </c>
    </row>
    <row r="618" spans="1:7" x14ac:dyDescent="0.2">
      <c r="A618">
        <v>2010</v>
      </c>
      <c r="B618">
        <v>1</v>
      </c>
      <c r="C618" t="s">
        <v>21</v>
      </c>
      <c r="D618" t="s">
        <v>33</v>
      </c>
      <c r="E618" t="s">
        <v>113</v>
      </c>
      <c r="F618" t="s">
        <v>125</v>
      </c>
      <c r="G618">
        <v>1001508.90275642</v>
      </c>
    </row>
    <row r="619" spans="1:7" x14ac:dyDescent="0.2">
      <c r="A619">
        <v>2011</v>
      </c>
      <c r="B619">
        <v>1</v>
      </c>
      <c r="C619" t="s">
        <v>21</v>
      </c>
      <c r="D619" t="s">
        <v>33</v>
      </c>
      <c r="E619" t="s">
        <v>113</v>
      </c>
      <c r="F619" t="s">
        <v>125</v>
      </c>
      <c r="G619">
        <v>1468211.0097193699</v>
      </c>
    </row>
    <row r="620" spans="1:7" x14ac:dyDescent="0.2">
      <c r="A620">
        <v>2012</v>
      </c>
      <c r="B620">
        <v>1</v>
      </c>
      <c r="C620" t="s">
        <v>21</v>
      </c>
      <c r="D620" t="s">
        <v>33</v>
      </c>
      <c r="E620" t="s">
        <v>113</v>
      </c>
      <c r="F620" t="s">
        <v>125</v>
      </c>
      <c r="G620">
        <v>3008713.5512111601</v>
      </c>
    </row>
    <row r="621" spans="1:7" x14ac:dyDescent="0.2">
      <c r="A621">
        <v>2013</v>
      </c>
      <c r="B621">
        <v>1</v>
      </c>
      <c r="C621" t="s">
        <v>21</v>
      </c>
      <c r="D621" t="s">
        <v>33</v>
      </c>
      <c r="E621" t="s">
        <v>113</v>
      </c>
      <c r="F621" t="s">
        <v>125</v>
      </c>
      <c r="G621">
        <v>4032873.22462975</v>
      </c>
    </row>
    <row r="622" spans="1:7" x14ac:dyDescent="0.2">
      <c r="A622">
        <v>2014</v>
      </c>
      <c r="B622">
        <v>1</v>
      </c>
      <c r="C622" t="s">
        <v>21</v>
      </c>
      <c r="D622" t="s">
        <v>33</v>
      </c>
      <c r="E622" t="s">
        <v>113</v>
      </c>
      <c r="F622" t="s">
        <v>125</v>
      </c>
      <c r="G622">
        <v>4717694.6902679401</v>
      </c>
    </row>
    <row r="623" spans="1:7" x14ac:dyDescent="0.2">
      <c r="A623">
        <v>2015</v>
      </c>
      <c r="B623">
        <v>1</v>
      </c>
      <c r="C623" t="s">
        <v>21</v>
      </c>
      <c r="D623" t="s">
        <v>33</v>
      </c>
      <c r="E623" t="s">
        <v>113</v>
      </c>
      <c r="F623" t="s">
        <v>125</v>
      </c>
      <c r="G623">
        <v>4610271.25393641</v>
      </c>
    </row>
    <row r="624" spans="1:7" x14ac:dyDescent="0.2">
      <c r="A624">
        <v>2016</v>
      </c>
      <c r="B624">
        <v>1</v>
      </c>
      <c r="C624" t="s">
        <v>21</v>
      </c>
      <c r="D624" t="s">
        <v>33</v>
      </c>
      <c r="E624" t="s">
        <v>113</v>
      </c>
      <c r="F624" t="s">
        <v>125</v>
      </c>
      <c r="G624">
        <v>5000116.8229452698</v>
      </c>
    </row>
    <row r="625" spans="1:7" x14ac:dyDescent="0.2">
      <c r="A625">
        <v>2017</v>
      </c>
      <c r="B625">
        <v>1</v>
      </c>
      <c r="C625" t="s">
        <v>21</v>
      </c>
      <c r="D625" t="s">
        <v>33</v>
      </c>
      <c r="E625" t="s">
        <v>113</v>
      </c>
      <c r="F625" t="s">
        <v>125</v>
      </c>
      <c r="G625">
        <v>5368344.0678664902</v>
      </c>
    </row>
    <row r="626" spans="1:7" x14ac:dyDescent="0.2">
      <c r="A626">
        <v>2018</v>
      </c>
      <c r="B626">
        <v>1</v>
      </c>
      <c r="C626" t="s">
        <v>21</v>
      </c>
      <c r="D626" t="s">
        <v>33</v>
      </c>
      <c r="E626" t="s">
        <v>113</v>
      </c>
      <c r="F626" t="s">
        <v>125</v>
      </c>
      <c r="G626">
        <v>6258126.9861869197</v>
      </c>
    </row>
    <row r="627" spans="1:7" x14ac:dyDescent="0.2">
      <c r="A627">
        <v>2019</v>
      </c>
      <c r="B627">
        <v>1</v>
      </c>
      <c r="C627" t="s">
        <v>21</v>
      </c>
      <c r="D627" t="s">
        <v>33</v>
      </c>
      <c r="E627" t="s">
        <v>113</v>
      </c>
      <c r="F627" t="s">
        <v>125</v>
      </c>
      <c r="G627">
        <v>6020662.1347537702</v>
      </c>
    </row>
    <row r="628" spans="1:7" x14ac:dyDescent="0.2">
      <c r="A628">
        <v>2020</v>
      </c>
      <c r="B628">
        <v>1</v>
      </c>
      <c r="C628" t="s">
        <v>21</v>
      </c>
      <c r="D628" t="s">
        <v>33</v>
      </c>
      <c r="E628" t="s">
        <v>113</v>
      </c>
      <c r="F628" t="s">
        <v>125</v>
      </c>
      <c r="G628">
        <v>6417914.27617303</v>
      </c>
    </row>
    <row r="629" spans="1:7" x14ac:dyDescent="0.2">
      <c r="A629">
        <v>2010</v>
      </c>
      <c r="B629">
        <v>1</v>
      </c>
      <c r="C629" t="s">
        <v>21</v>
      </c>
      <c r="D629" t="s">
        <v>33</v>
      </c>
      <c r="E629" t="s">
        <v>113</v>
      </c>
      <c r="F629" t="s">
        <v>126</v>
      </c>
      <c r="G629">
        <v>490123.69615074497</v>
      </c>
    </row>
    <row r="630" spans="1:7" x14ac:dyDescent="0.2">
      <c r="A630">
        <v>2011</v>
      </c>
      <c r="B630">
        <v>1</v>
      </c>
      <c r="C630" t="s">
        <v>21</v>
      </c>
      <c r="D630" t="s">
        <v>33</v>
      </c>
      <c r="E630" t="s">
        <v>113</v>
      </c>
      <c r="F630" t="s">
        <v>126</v>
      </c>
      <c r="G630">
        <v>718527.14212250605</v>
      </c>
    </row>
    <row r="631" spans="1:7" x14ac:dyDescent="0.2">
      <c r="A631">
        <v>2012</v>
      </c>
      <c r="B631">
        <v>1</v>
      </c>
      <c r="C631" t="s">
        <v>21</v>
      </c>
      <c r="D631" t="s">
        <v>33</v>
      </c>
      <c r="E631" t="s">
        <v>113</v>
      </c>
      <c r="F631" t="s">
        <v>126</v>
      </c>
      <c r="G631">
        <v>1472547.29160843</v>
      </c>
    </row>
    <row r="632" spans="1:7" x14ac:dyDescent="0.2">
      <c r="A632">
        <v>2013</v>
      </c>
      <c r="B632">
        <v>1</v>
      </c>
      <c r="C632" t="s">
        <v>21</v>
      </c>
      <c r="D632" t="s">
        <v>33</v>
      </c>
      <c r="E632" t="s">
        <v>113</v>
      </c>
      <c r="F632" t="s">
        <v>126</v>
      </c>
      <c r="G632">
        <v>1968532.2023340999</v>
      </c>
    </row>
    <row r="633" spans="1:7" x14ac:dyDescent="0.2">
      <c r="A633">
        <v>2014</v>
      </c>
      <c r="B633">
        <v>1</v>
      </c>
      <c r="C633" t="s">
        <v>21</v>
      </c>
      <c r="D633" t="s">
        <v>33</v>
      </c>
      <c r="E633" t="s">
        <v>113</v>
      </c>
      <c r="F633" t="s">
        <v>126</v>
      </c>
      <c r="G633">
        <v>2299658.9613542198</v>
      </c>
    </row>
    <row r="634" spans="1:7" x14ac:dyDescent="0.2">
      <c r="A634">
        <v>2015</v>
      </c>
      <c r="B634">
        <v>1</v>
      </c>
      <c r="C634" t="s">
        <v>21</v>
      </c>
      <c r="D634" t="s">
        <v>33</v>
      </c>
      <c r="E634" t="s">
        <v>113</v>
      </c>
      <c r="F634" t="s">
        <v>126</v>
      </c>
      <c r="G634">
        <v>2246864.3714373098</v>
      </c>
    </row>
    <row r="635" spans="1:7" x14ac:dyDescent="0.2">
      <c r="A635">
        <v>2016</v>
      </c>
      <c r="B635">
        <v>1</v>
      </c>
      <c r="C635" t="s">
        <v>21</v>
      </c>
      <c r="D635" t="s">
        <v>33</v>
      </c>
      <c r="E635" t="s">
        <v>113</v>
      </c>
      <c r="F635" t="s">
        <v>126</v>
      </c>
      <c r="G635">
        <v>2434534.1775399498</v>
      </c>
    </row>
    <row r="636" spans="1:7" x14ac:dyDescent="0.2">
      <c r="A636">
        <v>2017</v>
      </c>
      <c r="B636">
        <v>1</v>
      </c>
      <c r="C636" t="s">
        <v>21</v>
      </c>
      <c r="D636" t="s">
        <v>33</v>
      </c>
      <c r="E636" t="s">
        <v>113</v>
      </c>
      <c r="F636" t="s">
        <v>126</v>
      </c>
      <c r="G636">
        <v>2611799.22474893</v>
      </c>
    </row>
    <row r="637" spans="1:7" x14ac:dyDescent="0.2">
      <c r="A637">
        <v>2018</v>
      </c>
      <c r="B637">
        <v>1</v>
      </c>
      <c r="C637" t="s">
        <v>21</v>
      </c>
      <c r="D637" t="s">
        <v>33</v>
      </c>
      <c r="E637" t="s">
        <v>113</v>
      </c>
      <c r="F637" t="s">
        <v>126</v>
      </c>
      <c r="G637">
        <v>3036032.3776144302</v>
      </c>
    </row>
    <row r="638" spans="1:7" x14ac:dyDescent="0.2">
      <c r="A638">
        <v>2019</v>
      </c>
      <c r="B638">
        <v>1</v>
      </c>
      <c r="C638" t="s">
        <v>21</v>
      </c>
      <c r="D638" t="s">
        <v>33</v>
      </c>
      <c r="E638" t="s">
        <v>113</v>
      </c>
      <c r="F638" t="s">
        <v>126</v>
      </c>
      <c r="G638">
        <v>2919177.9202527502</v>
      </c>
    </row>
    <row r="639" spans="1:7" x14ac:dyDescent="0.2">
      <c r="A639">
        <v>2020</v>
      </c>
      <c r="B639">
        <v>1</v>
      </c>
      <c r="C639" t="s">
        <v>21</v>
      </c>
      <c r="D639" t="s">
        <v>33</v>
      </c>
      <c r="E639" t="s">
        <v>113</v>
      </c>
      <c r="F639" t="s">
        <v>126</v>
      </c>
      <c r="G639">
        <v>3093838.38691566</v>
      </c>
    </row>
    <row r="640" spans="1:7" x14ac:dyDescent="0.2">
      <c r="A640">
        <v>2010</v>
      </c>
      <c r="B640">
        <v>1</v>
      </c>
      <c r="C640" t="s">
        <v>21</v>
      </c>
      <c r="D640" t="s">
        <v>33</v>
      </c>
      <c r="E640" t="s">
        <v>113</v>
      </c>
      <c r="F640" t="s">
        <v>127</v>
      </c>
      <c r="G640">
        <v>925512.75796504703</v>
      </c>
    </row>
    <row r="641" spans="1:7" x14ac:dyDescent="0.2">
      <c r="A641">
        <v>2011</v>
      </c>
      <c r="B641">
        <v>1</v>
      </c>
      <c r="C641" t="s">
        <v>21</v>
      </c>
      <c r="D641" t="s">
        <v>33</v>
      </c>
      <c r="E641" t="s">
        <v>113</v>
      </c>
      <c r="F641" t="s">
        <v>127</v>
      </c>
      <c r="G641">
        <v>1349906.0744099501</v>
      </c>
    </row>
    <row r="642" spans="1:7" x14ac:dyDescent="0.2">
      <c r="A642">
        <v>2012</v>
      </c>
      <c r="B642">
        <v>1</v>
      </c>
      <c r="C642" t="s">
        <v>21</v>
      </c>
      <c r="D642" t="s">
        <v>33</v>
      </c>
      <c r="E642" t="s">
        <v>113</v>
      </c>
      <c r="F642" t="s">
        <v>127</v>
      </c>
      <c r="G642">
        <v>2766491.6951758699</v>
      </c>
    </row>
    <row r="643" spans="1:7" x14ac:dyDescent="0.2">
      <c r="A643">
        <v>2013</v>
      </c>
      <c r="B643">
        <v>1</v>
      </c>
      <c r="C643" t="s">
        <v>21</v>
      </c>
      <c r="D643" t="s">
        <v>33</v>
      </c>
      <c r="E643" t="s">
        <v>113</v>
      </c>
      <c r="F643" t="s">
        <v>127</v>
      </c>
      <c r="G643">
        <v>3519189.77764796</v>
      </c>
    </row>
    <row r="644" spans="1:7" x14ac:dyDescent="0.2">
      <c r="A644">
        <v>2014</v>
      </c>
      <c r="B644">
        <v>1</v>
      </c>
      <c r="C644" t="s">
        <v>21</v>
      </c>
      <c r="D644" t="s">
        <v>33</v>
      </c>
      <c r="E644" t="s">
        <v>113</v>
      </c>
      <c r="F644" t="s">
        <v>127</v>
      </c>
      <c r="G644">
        <v>4008385.7181944498</v>
      </c>
    </row>
    <row r="645" spans="1:7" x14ac:dyDescent="0.2">
      <c r="A645">
        <v>2015</v>
      </c>
      <c r="B645">
        <v>1</v>
      </c>
      <c r="C645" t="s">
        <v>21</v>
      </c>
      <c r="D645" t="s">
        <v>33</v>
      </c>
      <c r="E645" t="s">
        <v>113</v>
      </c>
      <c r="F645" t="s">
        <v>127</v>
      </c>
      <c r="G645">
        <v>3903077.3971544001</v>
      </c>
    </row>
    <row r="646" spans="1:7" x14ac:dyDescent="0.2">
      <c r="A646">
        <v>2016</v>
      </c>
      <c r="B646">
        <v>1</v>
      </c>
      <c r="C646" t="s">
        <v>21</v>
      </c>
      <c r="D646" t="s">
        <v>33</v>
      </c>
      <c r="E646" t="s">
        <v>113</v>
      </c>
      <c r="F646" t="s">
        <v>127</v>
      </c>
      <c r="G646">
        <v>4160523.0397943598</v>
      </c>
    </row>
    <row r="647" spans="1:7" x14ac:dyDescent="0.2">
      <c r="A647">
        <v>2017</v>
      </c>
      <c r="B647">
        <v>1</v>
      </c>
      <c r="C647" t="s">
        <v>21</v>
      </c>
      <c r="D647" t="s">
        <v>33</v>
      </c>
      <c r="E647" t="s">
        <v>113</v>
      </c>
      <c r="F647" t="s">
        <v>127</v>
      </c>
      <c r="G647">
        <v>4407607.5173148802</v>
      </c>
    </row>
    <row r="648" spans="1:7" x14ac:dyDescent="0.2">
      <c r="A648">
        <v>2018</v>
      </c>
      <c r="B648">
        <v>1</v>
      </c>
      <c r="C648" t="s">
        <v>21</v>
      </c>
      <c r="D648" t="s">
        <v>33</v>
      </c>
      <c r="E648" t="s">
        <v>113</v>
      </c>
      <c r="F648" t="s">
        <v>127</v>
      </c>
      <c r="G648">
        <v>5060855.6676199697</v>
      </c>
    </row>
    <row r="649" spans="1:7" x14ac:dyDescent="0.2">
      <c r="A649">
        <v>2019</v>
      </c>
      <c r="B649">
        <v>1</v>
      </c>
      <c r="C649" t="s">
        <v>21</v>
      </c>
      <c r="D649" t="s">
        <v>33</v>
      </c>
      <c r="E649" t="s">
        <v>113</v>
      </c>
      <c r="F649" t="s">
        <v>127</v>
      </c>
      <c r="G649">
        <v>4861118.6416576803</v>
      </c>
    </row>
    <row r="650" spans="1:7" x14ac:dyDescent="0.2">
      <c r="A650">
        <v>2020</v>
      </c>
      <c r="B650">
        <v>1</v>
      </c>
      <c r="C650" t="s">
        <v>21</v>
      </c>
      <c r="D650" t="s">
        <v>33</v>
      </c>
      <c r="E650" t="s">
        <v>113</v>
      </c>
      <c r="F650" t="s">
        <v>127</v>
      </c>
      <c r="G650">
        <v>5164822.7465600995</v>
      </c>
    </row>
    <row r="651" spans="1:7" x14ac:dyDescent="0.2">
      <c r="A651">
        <v>2010</v>
      </c>
      <c r="B651">
        <v>1</v>
      </c>
      <c r="C651" t="s">
        <v>21</v>
      </c>
      <c r="D651" t="s">
        <v>33</v>
      </c>
      <c r="E651" t="s">
        <v>113</v>
      </c>
      <c r="F651" t="s">
        <v>128</v>
      </c>
      <c r="G651">
        <v>1053634.7640798199</v>
      </c>
    </row>
    <row r="652" spans="1:7" x14ac:dyDescent="0.2">
      <c r="A652">
        <v>2011</v>
      </c>
      <c r="B652">
        <v>1</v>
      </c>
      <c r="C652" t="s">
        <v>21</v>
      </c>
      <c r="D652" t="s">
        <v>33</v>
      </c>
      <c r="E652" t="s">
        <v>113</v>
      </c>
      <c r="F652" t="s">
        <v>128</v>
      </c>
      <c r="G652">
        <v>1536778.3457450401</v>
      </c>
    </row>
    <row r="653" spans="1:7" x14ac:dyDescent="0.2">
      <c r="A653">
        <v>2012</v>
      </c>
      <c r="B653">
        <v>1</v>
      </c>
      <c r="C653" t="s">
        <v>21</v>
      </c>
      <c r="D653" t="s">
        <v>33</v>
      </c>
      <c r="E653" t="s">
        <v>113</v>
      </c>
      <c r="F653" t="s">
        <v>128</v>
      </c>
      <c r="G653">
        <v>3149466.8899632199</v>
      </c>
    </row>
    <row r="654" spans="1:7" x14ac:dyDescent="0.2">
      <c r="A654">
        <v>2013</v>
      </c>
      <c r="B654">
        <v>1</v>
      </c>
      <c r="C654" t="s">
        <v>21</v>
      </c>
      <c r="D654" t="s">
        <v>33</v>
      </c>
      <c r="E654" t="s">
        <v>113</v>
      </c>
      <c r="F654" t="s">
        <v>128</v>
      </c>
      <c r="G654">
        <v>4006363.6167384102</v>
      </c>
    </row>
    <row r="655" spans="1:7" x14ac:dyDescent="0.2">
      <c r="A655">
        <v>2014</v>
      </c>
      <c r="B655">
        <v>1</v>
      </c>
      <c r="C655" t="s">
        <v>21</v>
      </c>
      <c r="D655" t="s">
        <v>33</v>
      </c>
      <c r="E655" t="s">
        <v>113</v>
      </c>
      <c r="F655" t="s">
        <v>128</v>
      </c>
      <c r="G655">
        <v>4563280.6656025797</v>
      </c>
    </row>
    <row r="656" spans="1:7" x14ac:dyDescent="0.2">
      <c r="A656">
        <v>2015</v>
      </c>
      <c r="B656">
        <v>1</v>
      </c>
      <c r="C656" t="s">
        <v>21</v>
      </c>
      <c r="D656" t="s">
        <v>33</v>
      </c>
      <c r="E656" t="s">
        <v>113</v>
      </c>
      <c r="F656" t="s">
        <v>128</v>
      </c>
      <c r="G656">
        <v>4443394.1392562296</v>
      </c>
    </row>
    <row r="657" spans="1:7" x14ac:dyDescent="0.2">
      <c r="A657">
        <v>2016</v>
      </c>
      <c r="B657">
        <v>1</v>
      </c>
      <c r="C657" t="s">
        <v>21</v>
      </c>
      <c r="D657" t="s">
        <v>33</v>
      </c>
      <c r="E657" t="s">
        <v>113</v>
      </c>
      <c r="F657" t="s">
        <v>128</v>
      </c>
      <c r="G657">
        <v>4736478.8975091502</v>
      </c>
    </row>
    <row r="658" spans="1:7" x14ac:dyDescent="0.2">
      <c r="A658">
        <v>2017</v>
      </c>
      <c r="B658">
        <v>1</v>
      </c>
      <c r="C658" t="s">
        <v>21</v>
      </c>
      <c r="D658" t="s">
        <v>33</v>
      </c>
      <c r="E658" t="s">
        <v>113</v>
      </c>
      <c r="F658" t="s">
        <v>128</v>
      </c>
      <c r="G658">
        <v>5017768.1502126902</v>
      </c>
    </row>
    <row r="659" spans="1:7" x14ac:dyDescent="0.2">
      <c r="A659">
        <v>2018</v>
      </c>
      <c r="B659">
        <v>1</v>
      </c>
      <c r="C659" t="s">
        <v>21</v>
      </c>
      <c r="D659" t="s">
        <v>33</v>
      </c>
      <c r="E659" t="s">
        <v>113</v>
      </c>
      <c r="F659" t="s">
        <v>128</v>
      </c>
      <c r="G659">
        <v>5761447.7569871796</v>
      </c>
    </row>
    <row r="660" spans="1:7" x14ac:dyDescent="0.2">
      <c r="A660">
        <v>2019</v>
      </c>
      <c r="B660">
        <v>1</v>
      </c>
      <c r="C660" t="s">
        <v>21</v>
      </c>
      <c r="D660" t="s">
        <v>33</v>
      </c>
      <c r="E660" t="s">
        <v>113</v>
      </c>
      <c r="F660" t="s">
        <v>128</v>
      </c>
      <c r="G660">
        <v>5534060.4302955801</v>
      </c>
    </row>
    <row r="661" spans="1:7" x14ac:dyDescent="0.2">
      <c r="A661">
        <v>2020</v>
      </c>
      <c r="B661">
        <v>1</v>
      </c>
      <c r="C661" t="s">
        <v>21</v>
      </c>
      <c r="D661" t="s">
        <v>33</v>
      </c>
      <c r="E661" t="s">
        <v>113</v>
      </c>
      <c r="F661" t="s">
        <v>128</v>
      </c>
      <c r="G661">
        <v>5879807.3425736902</v>
      </c>
    </row>
    <row r="662" spans="1:7" x14ac:dyDescent="0.2">
      <c r="A662">
        <v>2010</v>
      </c>
      <c r="B662">
        <v>2</v>
      </c>
      <c r="C662" t="s">
        <v>45</v>
      </c>
      <c r="D662" t="s">
        <v>46</v>
      </c>
      <c r="E662" t="s">
        <v>113</v>
      </c>
      <c r="F662" t="s">
        <v>119</v>
      </c>
      <c r="G662">
        <v>2.7335914640896899</v>
      </c>
    </row>
    <row r="663" spans="1:7" x14ac:dyDescent="0.2">
      <c r="A663">
        <v>2011</v>
      </c>
      <c r="B663">
        <v>2</v>
      </c>
      <c r="C663" t="s">
        <v>45</v>
      </c>
      <c r="D663" t="s">
        <v>46</v>
      </c>
      <c r="E663" t="s">
        <v>113</v>
      </c>
      <c r="F663" t="s">
        <v>119</v>
      </c>
      <c r="G663">
        <v>13.468767689385199</v>
      </c>
    </row>
    <row r="664" spans="1:7" x14ac:dyDescent="0.2">
      <c r="A664">
        <v>2012</v>
      </c>
      <c r="B664">
        <v>2</v>
      </c>
      <c r="C664" t="s">
        <v>45</v>
      </c>
      <c r="D664" t="s">
        <v>46</v>
      </c>
      <c r="E664" t="s">
        <v>113</v>
      </c>
      <c r="F664" t="s">
        <v>119</v>
      </c>
      <c r="G664">
        <v>13.010104094227801</v>
      </c>
    </row>
    <row r="665" spans="1:7" x14ac:dyDescent="0.2">
      <c r="A665">
        <v>2013</v>
      </c>
      <c r="B665">
        <v>2</v>
      </c>
      <c r="C665" t="s">
        <v>45</v>
      </c>
      <c r="D665" t="s">
        <v>46</v>
      </c>
      <c r="E665" t="s">
        <v>113</v>
      </c>
      <c r="F665" t="s">
        <v>119</v>
      </c>
      <c r="G665">
        <v>12.5539257286127</v>
      </c>
    </row>
    <row r="666" spans="1:7" x14ac:dyDescent="0.2">
      <c r="A666">
        <v>2014</v>
      </c>
      <c r="B666">
        <v>2</v>
      </c>
      <c r="C666" t="s">
        <v>45</v>
      </c>
      <c r="D666" t="s">
        <v>46</v>
      </c>
      <c r="E666" t="s">
        <v>113</v>
      </c>
      <c r="F666" t="s">
        <v>119</v>
      </c>
      <c r="G666">
        <v>11.4447311809502</v>
      </c>
    </row>
    <row r="667" spans="1:7" x14ac:dyDescent="0.2">
      <c r="A667">
        <v>2015</v>
      </c>
      <c r="B667">
        <v>2</v>
      </c>
      <c r="C667" t="s">
        <v>45</v>
      </c>
      <c r="D667" t="s">
        <v>46</v>
      </c>
      <c r="E667" t="s">
        <v>113</v>
      </c>
      <c r="F667" t="s">
        <v>119</v>
      </c>
      <c r="G667">
        <v>10.377994629530701</v>
      </c>
    </row>
    <row r="668" spans="1:7" x14ac:dyDescent="0.2">
      <c r="A668">
        <v>2016</v>
      </c>
      <c r="B668">
        <v>2</v>
      </c>
      <c r="C668" t="s">
        <v>45</v>
      </c>
      <c r="D668" t="s">
        <v>46</v>
      </c>
      <c r="E668" t="s">
        <v>113</v>
      </c>
      <c r="F668" t="s">
        <v>119</v>
      </c>
      <c r="G668">
        <v>9.5709882576357792</v>
      </c>
    </row>
    <row r="669" spans="1:7" x14ac:dyDescent="0.2">
      <c r="A669">
        <v>2017</v>
      </c>
      <c r="B669">
        <v>2</v>
      </c>
      <c r="C669" t="s">
        <v>45</v>
      </c>
      <c r="D669" t="s">
        <v>46</v>
      </c>
      <c r="E669" t="s">
        <v>113</v>
      </c>
      <c r="F669" t="s">
        <v>119</v>
      </c>
      <c r="G669">
        <v>8.9100645156965808</v>
      </c>
    </row>
    <row r="670" spans="1:7" x14ac:dyDescent="0.2">
      <c r="A670">
        <v>2018</v>
      </c>
      <c r="B670">
        <v>2</v>
      </c>
      <c r="C670" t="s">
        <v>45</v>
      </c>
      <c r="D670" t="s">
        <v>46</v>
      </c>
      <c r="E670" t="s">
        <v>113</v>
      </c>
      <c r="F670" t="s">
        <v>119</v>
      </c>
      <c r="G670">
        <v>8.5439971444896994</v>
      </c>
    </row>
    <row r="671" spans="1:7" x14ac:dyDescent="0.2">
      <c r="A671">
        <v>2019</v>
      </c>
      <c r="B671">
        <v>2</v>
      </c>
      <c r="C671" t="s">
        <v>45</v>
      </c>
      <c r="D671" t="s">
        <v>46</v>
      </c>
      <c r="E671" t="s">
        <v>113</v>
      </c>
      <c r="F671" t="s">
        <v>119</v>
      </c>
      <c r="G671">
        <v>8.3191610616883995</v>
      </c>
    </row>
    <row r="672" spans="1:7" x14ac:dyDescent="0.2">
      <c r="A672">
        <v>2020</v>
      </c>
      <c r="B672">
        <v>2</v>
      </c>
      <c r="C672" t="s">
        <v>45</v>
      </c>
      <c r="D672" t="s">
        <v>46</v>
      </c>
      <c r="E672" t="s">
        <v>113</v>
      </c>
      <c r="F672" t="s">
        <v>119</v>
      </c>
      <c r="G672">
        <v>7.7638759558328001</v>
      </c>
    </row>
    <row r="673" spans="1:7" x14ac:dyDescent="0.2">
      <c r="A673">
        <v>2010</v>
      </c>
      <c r="B673">
        <v>2</v>
      </c>
      <c r="C673" t="s">
        <v>45</v>
      </c>
      <c r="D673" t="s">
        <v>46</v>
      </c>
      <c r="E673" t="s">
        <v>113</v>
      </c>
      <c r="F673" t="s">
        <v>120</v>
      </c>
      <c r="G673">
        <v>156.418813884163</v>
      </c>
    </row>
    <row r="674" spans="1:7" x14ac:dyDescent="0.2">
      <c r="A674">
        <v>2011</v>
      </c>
      <c r="B674">
        <v>2</v>
      </c>
      <c r="C674" t="s">
        <v>45</v>
      </c>
      <c r="D674" t="s">
        <v>46</v>
      </c>
      <c r="E674" t="s">
        <v>113</v>
      </c>
      <c r="F674" t="s">
        <v>120</v>
      </c>
      <c r="G674">
        <v>1121.30418701536</v>
      </c>
    </row>
    <row r="675" spans="1:7" x14ac:dyDescent="0.2">
      <c r="A675">
        <v>2012</v>
      </c>
      <c r="B675">
        <v>2</v>
      </c>
      <c r="C675" t="s">
        <v>45</v>
      </c>
      <c r="D675" t="s">
        <v>46</v>
      </c>
      <c r="E675" t="s">
        <v>113</v>
      </c>
      <c r="F675" t="s">
        <v>120</v>
      </c>
      <c r="G675">
        <v>1095.30710770613</v>
      </c>
    </row>
    <row r="676" spans="1:7" x14ac:dyDescent="0.2">
      <c r="A676">
        <v>2013</v>
      </c>
      <c r="B676">
        <v>2</v>
      </c>
      <c r="C676" t="s">
        <v>45</v>
      </c>
      <c r="D676" t="s">
        <v>46</v>
      </c>
      <c r="E676" t="s">
        <v>113</v>
      </c>
      <c r="F676" t="s">
        <v>120</v>
      </c>
      <c r="G676">
        <v>1060.4907998215999</v>
      </c>
    </row>
    <row r="677" spans="1:7" x14ac:dyDescent="0.2">
      <c r="A677">
        <v>2014</v>
      </c>
      <c r="B677">
        <v>2</v>
      </c>
      <c r="C677" t="s">
        <v>45</v>
      </c>
      <c r="D677" t="s">
        <v>46</v>
      </c>
      <c r="E677" t="s">
        <v>113</v>
      </c>
      <c r="F677" t="s">
        <v>120</v>
      </c>
      <c r="G677">
        <v>968.25214424391095</v>
      </c>
    </row>
    <row r="678" spans="1:7" x14ac:dyDescent="0.2">
      <c r="A678">
        <v>2015</v>
      </c>
      <c r="B678">
        <v>2</v>
      </c>
      <c r="C678" t="s">
        <v>45</v>
      </c>
      <c r="D678" t="s">
        <v>46</v>
      </c>
      <c r="E678" t="s">
        <v>113</v>
      </c>
      <c r="F678" t="s">
        <v>120</v>
      </c>
      <c r="G678">
        <v>877.03427958556495</v>
      </c>
    </row>
    <row r="679" spans="1:7" x14ac:dyDescent="0.2">
      <c r="A679">
        <v>2016</v>
      </c>
      <c r="B679">
        <v>2</v>
      </c>
      <c r="C679" t="s">
        <v>45</v>
      </c>
      <c r="D679" t="s">
        <v>46</v>
      </c>
      <c r="E679" t="s">
        <v>113</v>
      </c>
      <c r="F679" t="s">
        <v>120</v>
      </c>
      <c r="G679">
        <v>808.41522216122701</v>
      </c>
    </row>
    <row r="680" spans="1:7" x14ac:dyDescent="0.2">
      <c r="A680">
        <v>2017</v>
      </c>
      <c r="B680">
        <v>2</v>
      </c>
      <c r="C680" t="s">
        <v>45</v>
      </c>
      <c r="D680" t="s">
        <v>46</v>
      </c>
      <c r="E680" t="s">
        <v>113</v>
      </c>
      <c r="F680" t="s">
        <v>120</v>
      </c>
      <c r="G680">
        <v>751.17066844851695</v>
      </c>
    </row>
    <row r="681" spans="1:7" x14ac:dyDescent="0.2">
      <c r="A681">
        <v>2018</v>
      </c>
      <c r="B681">
        <v>2</v>
      </c>
      <c r="C681" t="s">
        <v>45</v>
      </c>
      <c r="D681" t="s">
        <v>46</v>
      </c>
      <c r="E681" t="s">
        <v>113</v>
      </c>
      <c r="F681" t="s">
        <v>120</v>
      </c>
      <c r="G681">
        <v>718.81457775929198</v>
      </c>
    </row>
    <row r="682" spans="1:7" x14ac:dyDescent="0.2">
      <c r="A682">
        <v>2019</v>
      </c>
      <c r="B682">
        <v>2</v>
      </c>
      <c r="C682" t="s">
        <v>45</v>
      </c>
      <c r="D682" t="s">
        <v>46</v>
      </c>
      <c r="E682" t="s">
        <v>113</v>
      </c>
      <c r="F682" t="s">
        <v>120</v>
      </c>
      <c r="G682">
        <v>701.22228383016602</v>
      </c>
    </row>
    <row r="683" spans="1:7" x14ac:dyDescent="0.2">
      <c r="A683">
        <v>2020</v>
      </c>
      <c r="B683">
        <v>2</v>
      </c>
      <c r="C683" t="s">
        <v>45</v>
      </c>
      <c r="D683" t="s">
        <v>46</v>
      </c>
      <c r="E683" t="s">
        <v>113</v>
      </c>
      <c r="F683" t="s">
        <v>120</v>
      </c>
      <c r="G683">
        <v>657.73567723932194</v>
      </c>
    </row>
    <row r="684" spans="1:7" x14ac:dyDescent="0.2">
      <c r="A684">
        <v>2010</v>
      </c>
      <c r="B684">
        <v>2</v>
      </c>
      <c r="C684" t="s">
        <v>45</v>
      </c>
      <c r="D684" t="s">
        <v>46</v>
      </c>
      <c r="E684" t="s">
        <v>113</v>
      </c>
      <c r="F684" t="s">
        <v>121</v>
      </c>
      <c r="G684" s="2">
        <v>586257.50066370296</v>
      </c>
    </row>
    <row r="685" spans="1:7" x14ac:dyDescent="0.2">
      <c r="A685">
        <v>2011</v>
      </c>
      <c r="B685">
        <v>2</v>
      </c>
      <c r="C685" t="s">
        <v>45</v>
      </c>
      <c r="D685" t="s">
        <v>46</v>
      </c>
      <c r="E685" t="s">
        <v>113</v>
      </c>
      <c r="F685" t="s">
        <v>121</v>
      </c>
      <c r="G685" s="2">
        <v>5455627.4050291302</v>
      </c>
    </row>
    <row r="686" spans="1:7" x14ac:dyDescent="0.2">
      <c r="A686">
        <v>2012</v>
      </c>
      <c r="B686">
        <v>2</v>
      </c>
      <c r="C686" t="s">
        <v>45</v>
      </c>
      <c r="D686" t="s">
        <v>46</v>
      </c>
      <c r="E686" t="s">
        <v>113</v>
      </c>
      <c r="F686" t="s">
        <v>121</v>
      </c>
      <c r="G686" s="2">
        <v>5276598.19125163</v>
      </c>
    </row>
    <row r="687" spans="1:7" x14ac:dyDescent="0.2">
      <c r="A687">
        <v>2013</v>
      </c>
      <c r="B687">
        <v>2</v>
      </c>
      <c r="C687" t="s">
        <v>45</v>
      </c>
      <c r="D687" t="s">
        <v>46</v>
      </c>
      <c r="E687" t="s">
        <v>113</v>
      </c>
      <c r="F687" t="s">
        <v>121</v>
      </c>
      <c r="G687" s="2">
        <v>5122188.3438337604</v>
      </c>
    </row>
    <row r="688" spans="1:7" x14ac:dyDescent="0.2">
      <c r="A688">
        <v>2014</v>
      </c>
      <c r="B688">
        <v>2</v>
      </c>
      <c r="C688" t="s">
        <v>45</v>
      </c>
      <c r="D688" t="s">
        <v>46</v>
      </c>
      <c r="E688" t="s">
        <v>113</v>
      </c>
      <c r="F688" t="s">
        <v>121</v>
      </c>
      <c r="G688" s="2">
        <v>4675076.0436608698</v>
      </c>
    </row>
    <row r="689" spans="1:7" x14ac:dyDescent="0.2">
      <c r="A689">
        <v>2015</v>
      </c>
      <c r="B689">
        <v>2</v>
      </c>
      <c r="C689" t="s">
        <v>45</v>
      </c>
      <c r="D689" t="s">
        <v>46</v>
      </c>
      <c r="E689" t="s">
        <v>113</v>
      </c>
      <c r="F689" t="s">
        <v>121</v>
      </c>
      <c r="G689" s="2">
        <v>4231986.0643844102</v>
      </c>
    </row>
    <row r="690" spans="1:7" x14ac:dyDescent="0.2">
      <c r="A690">
        <v>2016</v>
      </c>
      <c r="B690">
        <v>2</v>
      </c>
      <c r="C690" t="s">
        <v>45</v>
      </c>
      <c r="D690" t="s">
        <v>46</v>
      </c>
      <c r="E690" t="s">
        <v>113</v>
      </c>
      <c r="F690" t="s">
        <v>121</v>
      </c>
      <c r="G690" s="2">
        <v>3901115.3923261701</v>
      </c>
    </row>
    <row r="691" spans="1:7" x14ac:dyDescent="0.2">
      <c r="A691">
        <v>2017</v>
      </c>
      <c r="B691">
        <v>2</v>
      </c>
      <c r="C691" t="s">
        <v>45</v>
      </c>
      <c r="D691" t="s">
        <v>46</v>
      </c>
      <c r="E691" t="s">
        <v>113</v>
      </c>
      <c r="F691" t="s">
        <v>121</v>
      </c>
      <c r="G691" s="2">
        <v>3621844.4410689301</v>
      </c>
    </row>
    <row r="692" spans="1:7" x14ac:dyDescent="0.2">
      <c r="A692">
        <v>2018</v>
      </c>
      <c r="B692">
        <v>2</v>
      </c>
      <c r="C692" t="s">
        <v>45</v>
      </c>
      <c r="D692" t="s">
        <v>46</v>
      </c>
      <c r="E692" t="s">
        <v>113</v>
      </c>
      <c r="F692" t="s">
        <v>121</v>
      </c>
      <c r="G692" s="2">
        <v>3463954.4731481299</v>
      </c>
    </row>
    <row r="693" spans="1:7" x14ac:dyDescent="0.2">
      <c r="A693">
        <v>2019</v>
      </c>
      <c r="B693">
        <v>2</v>
      </c>
      <c r="C693" t="s">
        <v>45</v>
      </c>
      <c r="D693" t="s">
        <v>46</v>
      </c>
      <c r="E693" t="s">
        <v>113</v>
      </c>
      <c r="F693" t="s">
        <v>121</v>
      </c>
      <c r="G693" s="2">
        <v>3383443.02766767</v>
      </c>
    </row>
    <row r="694" spans="1:7" x14ac:dyDescent="0.2">
      <c r="A694">
        <v>2020</v>
      </c>
      <c r="B694">
        <v>2</v>
      </c>
      <c r="C694" t="s">
        <v>45</v>
      </c>
      <c r="D694" t="s">
        <v>46</v>
      </c>
      <c r="E694" t="s">
        <v>113</v>
      </c>
      <c r="F694" t="s">
        <v>121</v>
      </c>
      <c r="G694" s="2">
        <v>3179504.8515338399</v>
      </c>
    </row>
    <row r="695" spans="1:7" x14ac:dyDescent="0.2">
      <c r="A695">
        <v>2010</v>
      </c>
      <c r="B695">
        <v>2</v>
      </c>
      <c r="C695" t="s">
        <v>45</v>
      </c>
      <c r="D695" t="s">
        <v>46</v>
      </c>
      <c r="E695" t="s">
        <v>113</v>
      </c>
      <c r="F695" t="s">
        <v>122</v>
      </c>
      <c r="G695">
        <v>46.473040906863503</v>
      </c>
    </row>
    <row r="696" spans="1:7" x14ac:dyDescent="0.2">
      <c r="A696">
        <v>2011</v>
      </c>
      <c r="B696">
        <v>2</v>
      </c>
      <c r="C696" t="s">
        <v>45</v>
      </c>
      <c r="D696" t="s">
        <v>46</v>
      </c>
      <c r="E696" t="s">
        <v>113</v>
      </c>
      <c r="F696" t="s">
        <v>122</v>
      </c>
      <c r="G696">
        <v>228.97884897457601</v>
      </c>
    </row>
    <row r="697" spans="1:7" x14ac:dyDescent="0.2">
      <c r="A697">
        <v>2012</v>
      </c>
      <c r="B697">
        <v>2</v>
      </c>
      <c r="C697" t="s">
        <v>45</v>
      </c>
      <c r="D697" t="s">
        <v>46</v>
      </c>
      <c r="E697" t="s">
        <v>113</v>
      </c>
      <c r="F697" t="s">
        <v>122</v>
      </c>
      <c r="G697">
        <v>221.18123414289701</v>
      </c>
    </row>
    <row r="698" spans="1:7" x14ac:dyDescent="0.2">
      <c r="A698">
        <v>2013</v>
      </c>
      <c r="B698">
        <v>2</v>
      </c>
      <c r="C698" t="s">
        <v>45</v>
      </c>
      <c r="D698" t="s">
        <v>46</v>
      </c>
      <c r="E698" t="s">
        <v>113</v>
      </c>
      <c r="F698" t="s">
        <v>122</v>
      </c>
      <c r="G698">
        <v>213.42587022632</v>
      </c>
    </row>
    <row r="699" spans="1:7" x14ac:dyDescent="0.2">
      <c r="A699">
        <v>2014</v>
      </c>
      <c r="B699">
        <v>2</v>
      </c>
      <c r="C699" t="s">
        <v>45</v>
      </c>
      <c r="D699" t="s">
        <v>46</v>
      </c>
      <c r="E699" t="s">
        <v>113</v>
      </c>
      <c r="F699" t="s">
        <v>122</v>
      </c>
      <c r="G699">
        <v>194.568756011825</v>
      </c>
    </row>
    <row r="700" spans="1:7" x14ac:dyDescent="0.2">
      <c r="A700">
        <v>2015</v>
      </c>
      <c r="B700">
        <v>2</v>
      </c>
      <c r="C700" t="s">
        <v>45</v>
      </c>
      <c r="D700" t="s">
        <v>46</v>
      </c>
      <c r="E700" t="s">
        <v>113</v>
      </c>
      <c r="F700" t="s">
        <v>122</v>
      </c>
      <c r="G700">
        <v>176.4334585597</v>
      </c>
    </row>
    <row r="701" spans="1:7" x14ac:dyDescent="0.2">
      <c r="A701">
        <v>2016</v>
      </c>
      <c r="B701">
        <v>2</v>
      </c>
      <c r="C701" t="s">
        <v>45</v>
      </c>
      <c r="D701" t="s">
        <v>46</v>
      </c>
      <c r="E701" t="s">
        <v>113</v>
      </c>
      <c r="F701" t="s">
        <v>122</v>
      </c>
      <c r="G701">
        <v>162.71376314300099</v>
      </c>
    </row>
    <row r="702" spans="1:7" x14ac:dyDescent="0.2">
      <c r="A702">
        <v>2017</v>
      </c>
      <c r="B702">
        <v>2</v>
      </c>
      <c r="C702" t="s">
        <v>45</v>
      </c>
      <c r="D702" t="s">
        <v>46</v>
      </c>
      <c r="E702" t="s">
        <v>113</v>
      </c>
      <c r="F702" t="s">
        <v>122</v>
      </c>
      <c r="G702">
        <v>151.47757866795001</v>
      </c>
    </row>
    <row r="703" spans="1:7" x14ac:dyDescent="0.2">
      <c r="A703">
        <v>2018</v>
      </c>
      <c r="B703">
        <v>2</v>
      </c>
      <c r="C703" t="s">
        <v>45</v>
      </c>
      <c r="D703" t="s">
        <v>46</v>
      </c>
      <c r="E703" t="s">
        <v>113</v>
      </c>
      <c r="F703" t="s">
        <v>122</v>
      </c>
      <c r="G703">
        <v>145.25416700661501</v>
      </c>
    </row>
    <row r="704" spans="1:7" x14ac:dyDescent="0.2">
      <c r="A704">
        <v>2019</v>
      </c>
      <c r="B704">
        <v>2</v>
      </c>
      <c r="C704" t="s">
        <v>45</v>
      </c>
      <c r="D704" t="s">
        <v>46</v>
      </c>
      <c r="E704" t="s">
        <v>113</v>
      </c>
      <c r="F704" t="s">
        <v>122</v>
      </c>
      <c r="G704">
        <v>141.43179009054199</v>
      </c>
    </row>
    <row r="705" spans="1:7" x14ac:dyDescent="0.2">
      <c r="A705">
        <v>2020</v>
      </c>
      <c r="B705">
        <v>2</v>
      </c>
      <c r="C705" t="s">
        <v>45</v>
      </c>
      <c r="D705" t="s">
        <v>46</v>
      </c>
      <c r="E705" t="s">
        <v>113</v>
      </c>
      <c r="F705" t="s">
        <v>122</v>
      </c>
      <c r="G705">
        <v>131.991539438552</v>
      </c>
    </row>
    <row r="706" spans="1:7" x14ac:dyDescent="0.2">
      <c r="A706">
        <v>2010</v>
      </c>
      <c r="B706">
        <v>2</v>
      </c>
      <c r="C706" t="s">
        <v>45</v>
      </c>
      <c r="D706" t="s">
        <v>46</v>
      </c>
      <c r="E706" t="s">
        <v>113</v>
      </c>
      <c r="F706" t="s">
        <v>123</v>
      </c>
      <c r="G706">
        <v>2113.6855973669699</v>
      </c>
    </row>
    <row r="707" spans="1:7" x14ac:dyDescent="0.2">
      <c r="A707">
        <v>2011</v>
      </c>
      <c r="B707">
        <v>2</v>
      </c>
      <c r="C707" t="s">
        <v>45</v>
      </c>
      <c r="D707" t="s">
        <v>46</v>
      </c>
      <c r="E707" t="s">
        <v>113</v>
      </c>
      <c r="F707" t="s">
        <v>123</v>
      </c>
      <c r="G707">
        <v>11822.294559768899</v>
      </c>
    </row>
    <row r="708" spans="1:7" x14ac:dyDescent="0.2">
      <c r="A708">
        <v>2012</v>
      </c>
      <c r="B708">
        <v>2</v>
      </c>
      <c r="C708" t="s">
        <v>45</v>
      </c>
      <c r="D708" t="s">
        <v>46</v>
      </c>
      <c r="E708" t="s">
        <v>113</v>
      </c>
      <c r="F708" t="s">
        <v>123</v>
      </c>
      <c r="G708">
        <v>11837.1857043705</v>
      </c>
    </row>
    <row r="709" spans="1:7" x14ac:dyDescent="0.2">
      <c r="A709">
        <v>2013</v>
      </c>
      <c r="B709">
        <v>2</v>
      </c>
      <c r="C709" t="s">
        <v>45</v>
      </c>
      <c r="D709" t="s">
        <v>46</v>
      </c>
      <c r="E709" t="s">
        <v>113</v>
      </c>
      <c r="F709" t="s">
        <v>123</v>
      </c>
      <c r="G709">
        <v>11417.2025209155</v>
      </c>
    </row>
    <row r="710" spans="1:7" x14ac:dyDescent="0.2">
      <c r="A710">
        <v>2014</v>
      </c>
      <c r="B710">
        <v>2</v>
      </c>
      <c r="C710" t="s">
        <v>45</v>
      </c>
      <c r="D710" t="s">
        <v>46</v>
      </c>
      <c r="E710" t="s">
        <v>113</v>
      </c>
      <c r="F710" t="s">
        <v>123</v>
      </c>
      <c r="G710">
        <v>10437.7069644479</v>
      </c>
    </row>
    <row r="711" spans="1:7" x14ac:dyDescent="0.2">
      <c r="A711">
        <v>2015</v>
      </c>
      <c r="B711">
        <v>2</v>
      </c>
      <c r="C711" t="s">
        <v>45</v>
      </c>
      <c r="D711" t="s">
        <v>46</v>
      </c>
      <c r="E711" t="s">
        <v>113</v>
      </c>
      <c r="F711" t="s">
        <v>123</v>
      </c>
      <c r="G711">
        <v>9462.0116120518396</v>
      </c>
    </row>
    <row r="712" spans="1:7" x14ac:dyDescent="0.2">
      <c r="A712">
        <v>2016</v>
      </c>
      <c r="B712">
        <v>2</v>
      </c>
      <c r="C712" t="s">
        <v>45</v>
      </c>
      <c r="D712" t="s">
        <v>46</v>
      </c>
      <c r="E712" t="s">
        <v>113</v>
      </c>
      <c r="F712" t="s">
        <v>123</v>
      </c>
      <c r="G712">
        <v>8718.7960216755691</v>
      </c>
    </row>
    <row r="713" spans="1:7" x14ac:dyDescent="0.2">
      <c r="A713">
        <v>2017</v>
      </c>
      <c r="B713">
        <v>2</v>
      </c>
      <c r="C713" t="s">
        <v>45</v>
      </c>
      <c r="D713" t="s">
        <v>46</v>
      </c>
      <c r="E713" t="s">
        <v>113</v>
      </c>
      <c r="F713" t="s">
        <v>123</v>
      </c>
      <c r="G713">
        <v>8108.7256078011396</v>
      </c>
    </row>
    <row r="714" spans="1:7" x14ac:dyDescent="0.2">
      <c r="A714">
        <v>2018</v>
      </c>
      <c r="B714">
        <v>2</v>
      </c>
      <c r="C714" t="s">
        <v>45</v>
      </c>
      <c r="D714" t="s">
        <v>46</v>
      </c>
      <c r="E714" t="s">
        <v>113</v>
      </c>
      <c r="F714" t="s">
        <v>123</v>
      </c>
      <c r="G714">
        <v>7761.2932091436096</v>
      </c>
    </row>
    <row r="715" spans="1:7" x14ac:dyDescent="0.2">
      <c r="A715">
        <v>2019</v>
      </c>
      <c r="B715">
        <v>2</v>
      </c>
      <c r="C715" t="s">
        <v>45</v>
      </c>
      <c r="D715" t="s">
        <v>46</v>
      </c>
      <c r="E715" t="s">
        <v>113</v>
      </c>
      <c r="F715" t="s">
        <v>123</v>
      </c>
      <c r="G715">
        <v>7558.1079720118196</v>
      </c>
    </row>
    <row r="716" spans="1:7" x14ac:dyDescent="0.2">
      <c r="A716">
        <v>2020</v>
      </c>
      <c r="B716">
        <v>2</v>
      </c>
      <c r="C716" t="s">
        <v>45</v>
      </c>
      <c r="D716" t="s">
        <v>46</v>
      </c>
      <c r="E716" t="s">
        <v>113</v>
      </c>
      <c r="F716" t="s">
        <v>123</v>
      </c>
      <c r="G716">
        <v>7077.6590703735901</v>
      </c>
    </row>
    <row r="717" spans="1:7" x14ac:dyDescent="0.2">
      <c r="A717">
        <v>2010</v>
      </c>
      <c r="B717">
        <v>2</v>
      </c>
      <c r="C717" t="s">
        <v>45</v>
      </c>
      <c r="D717" t="s">
        <v>46</v>
      </c>
      <c r="E717" t="s">
        <v>113</v>
      </c>
      <c r="F717" t="s">
        <v>124</v>
      </c>
      <c r="G717">
        <v>75.640087947872303</v>
      </c>
    </row>
    <row r="718" spans="1:7" x14ac:dyDescent="0.2">
      <c r="A718">
        <v>2011</v>
      </c>
      <c r="B718">
        <v>2</v>
      </c>
      <c r="C718" t="s">
        <v>45</v>
      </c>
      <c r="D718" t="s">
        <v>46</v>
      </c>
      <c r="E718" t="s">
        <v>113</v>
      </c>
      <c r="F718" t="s">
        <v>124</v>
      </c>
      <c r="G718">
        <v>645.72542799799896</v>
      </c>
    </row>
    <row r="719" spans="1:7" x14ac:dyDescent="0.2">
      <c r="A719">
        <v>2012</v>
      </c>
      <c r="B719">
        <v>2</v>
      </c>
      <c r="C719" t="s">
        <v>45</v>
      </c>
      <c r="D719" t="s">
        <v>46</v>
      </c>
      <c r="E719" t="s">
        <v>113</v>
      </c>
      <c r="F719" t="s">
        <v>124</v>
      </c>
      <c r="G719">
        <v>623.052825449902</v>
      </c>
    </row>
    <row r="720" spans="1:7" x14ac:dyDescent="0.2">
      <c r="A720">
        <v>2013</v>
      </c>
      <c r="B720">
        <v>2</v>
      </c>
      <c r="C720" t="s">
        <v>45</v>
      </c>
      <c r="D720" t="s">
        <v>46</v>
      </c>
      <c r="E720" t="s">
        <v>113</v>
      </c>
      <c r="F720" t="s">
        <v>124</v>
      </c>
      <c r="G720">
        <v>604.53530922617006</v>
      </c>
    </row>
    <row r="721" spans="1:7" x14ac:dyDescent="0.2">
      <c r="A721">
        <v>2014</v>
      </c>
      <c r="B721">
        <v>2</v>
      </c>
      <c r="C721" t="s">
        <v>45</v>
      </c>
      <c r="D721" t="s">
        <v>46</v>
      </c>
      <c r="E721" t="s">
        <v>113</v>
      </c>
      <c r="F721" t="s">
        <v>124</v>
      </c>
      <c r="G721">
        <v>551.613218048058</v>
      </c>
    </row>
    <row r="722" spans="1:7" x14ac:dyDescent="0.2">
      <c r="A722">
        <v>2015</v>
      </c>
      <c r="B722">
        <v>2</v>
      </c>
      <c r="C722" t="s">
        <v>45</v>
      </c>
      <c r="D722" t="s">
        <v>46</v>
      </c>
      <c r="E722" t="s">
        <v>113</v>
      </c>
      <c r="F722" t="s">
        <v>124</v>
      </c>
      <c r="G722">
        <v>499.414182167126</v>
      </c>
    </row>
    <row r="723" spans="1:7" x14ac:dyDescent="0.2">
      <c r="A723">
        <v>2016</v>
      </c>
      <c r="B723">
        <v>2</v>
      </c>
      <c r="C723" t="s">
        <v>45</v>
      </c>
      <c r="D723" t="s">
        <v>46</v>
      </c>
      <c r="E723" t="s">
        <v>113</v>
      </c>
      <c r="F723" t="s">
        <v>124</v>
      </c>
      <c r="G723">
        <v>460.41100760775998</v>
      </c>
    </row>
    <row r="724" spans="1:7" x14ac:dyDescent="0.2">
      <c r="A724">
        <v>2017</v>
      </c>
      <c r="B724">
        <v>2</v>
      </c>
      <c r="C724" t="s">
        <v>45</v>
      </c>
      <c r="D724" t="s">
        <v>46</v>
      </c>
      <c r="E724" t="s">
        <v>113</v>
      </c>
      <c r="F724" t="s">
        <v>124</v>
      </c>
      <c r="G724">
        <v>427.57526438847498</v>
      </c>
    </row>
    <row r="725" spans="1:7" x14ac:dyDescent="0.2">
      <c r="A725">
        <v>2018</v>
      </c>
      <c r="B725">
        <v>2</v>
      </c>
      <c r="C725" t="s">
        <v>45</v>
      </c>
      <c r="D725" t="s">
        <v>46</v>
      </c>
      <c r="E725" t="s">
        <v>113</v>
      </c>
      <c r="F725" t="s">
        <v>124</v>
      </c>
      <c r="G725">
        <v>409.07341074009099</v>
      </c>
    </row>
    <row r="726" spans="1:7" x14ac:dyDescent="0.2">
      <c r="A726">
        <v>2019</v>
      </c>
      <c r="B726">
        <v>2</v>
      </c>
      <c r="C726" t="s">
        <v>45</v>
      </c>
      <c r="D726" t="s">
        <v>46</v>
      </c>
      <c r="E726" t="s">
        <v>113</v>
      </c>
      <c r="F726" t="s">
        <v>124</v>
      </c>
      <c r="G726">
        <v>399.45679924704899</v>
      </c>
    </row>
    <row r="727" spans="1:7" x14ac:dyDescent="0.2">
      <c r="A727">
        <v>2020</v>
      </c>
      <c r="B727">
        <v>2</v>
      </c>
      <c r="C727" t="s">
        <v>45</v>
      </c>
      <c r="D727" t="s">
        <v>46</v>
      </c>
      <c r="E727" t="s">
        <v>113</v>
      </c>
      <c r="F727" t="s">
        <v>124</v>
      </c>
      <c r="G727">
        <v>375.08243130049101</v>
      </c>
    </row>
    <row r="728" spans="1:7" x14ac:dyDescent="0.2">
      <c r="A728">
        <v>2010</v>
      </c>
      <c r="B728">
        <v>2</v>
      </c>
      <c r="C728" t="s">
        <v>45</v>
      </c>
      <c r="D728" t="s">
        <v>46</v>
      </c>
      <c r="E728" t="s">
        <v>113</v>
      </c>
      <c r="F728" t="s">
        <v>125</v>
      </c>
      <c r="G728">
        <v>74.356451183416198</v>
      </c>
    </row>
    <row r="729" spans="1:7" x14ac:dyDescent="0.2">
      <c r="A729">
        <v>2011</v>
      </c>
      <c r="B729">
        <v>2</v>
      </c>
      <c r="C729" t="s">
        <v>45</v>
      </c>
      <c r="D729" t="s">
        <v>46</v>
      </c>
      <c r="E729" t="s">
        <v>113</v>
      </c>
      <c r="F729" t="s">
        <v>125</v>
      </c>
      <c r="G729">
        <v>634.27071248294101</v>
      </c>
    </row>
    <row r="730" spans="1:7" x14ac:dyDescent="0.2">
      <c r="A730">
        <v>2012</v>
      </c>
      <c r="B730">
        <v>2</v>
      </c>
      <c r="C730" t="s">
        <v>45</v>
      </c>
      <c r="D730" t="s">
        <v>46</v>
      </c>
      <c r="E730" t="s">
        <v>113</v>
      </c>
      <c r="F730" t="s">
        <v>125</v>
      </c>
      <c r="G730">
        <v>611.99732456033803</v>
      </c>
    </row>
    <row r="731" spans="1:7" x14ac:dyDescent="0.2">
      <c r="A731">
        <v>2013</v>
      </c>
      <c r="B731">
        <v>2</v>
      </c>
      <c r="C731" t="s">
        <v>45</v>
      </c>
      <c r="D731" t="s">
        <v>46</v>
      </c>
      <c r="E731" t="s">
        <v>113</v>
      </c>
      <c r="F731" t="s">
        <v>125</v>
      </c>
      <c r="G731">
        <v>593.80510067141904</v>
      </c>
    </row>
    <row r="732" spans="1:7" x14ac:dyDescent="0.2">
      <c r="A732">
        <v>2014</v>
      </c>
      <c r="B732">
        <v>2</v>
      </c>
      <c r="C732" t="s">
        <v>45</v>
      </c>
      <c r="D732" t="s">
        <v>46</v>
      </c>
      <c r="E732" t="s">
        <v>113</v>
      </c>
      <c r="F732" t="s">
        <v>125</v>
      </c>
      <c r="G732">
        <v>541.82160549126797</v>
      </c>
    </row>
    <row r="733" spans="1:7" x14ac:dyDescent="0.2">
      <c r="A733">
        <v>2015</v>
      </c>
      <c r="B733">
        <v>2</v>
      </c>
      <c r="C733" t="s">
        <v>45</v>
      </c>
      <c r="D733" t="s">
        <v>46</v>
      </c>
      <c r="E733" t="s">
        <v>113</v>
      </c>
      <c r="F733" t="s">
        <v>125</v>
      </c>
      <c r="G733">
        <v>490.54995129356303</v>
      </c>
    </row>
    <row r="734" spans="1:7" x14ac:dyDescent="0.2">
      <c r="A734">
        <v>2016</v>
      </c>
      <c r="B734">
        <v>2</v>
      </c>
      <c r="C734" t="s">
        <v>45</v>
      </c>
      <c r="D734" t="s">
        <v>46</v>
      </c>
      <c r="E734" t="s">
        <v>113</v>
      </c>
      <c r="F734" t="s">
        <v>125</v>
      </c>
      <c r="G734">
        <v>452.239286586118</v>
      </c>
    </row>
    <row r="735" spans="1:7" x14ac:dyDescent="0.2">
      <c r="A735">
        <v>2017</v>
      </c>
      <c r="B735">
        <v>2</v>
      </c>
      <c r="C735" t="s">
        <v>45</v>
      </c>
      <c r="D735" t="s">
        <v>46</v>
      </c>
      <c r="E735" t="s">
        <v>113</v>
      </c>
      <c r="F735" t="s">
        <v>125</v>
      </c>
      <c r="G735">
        <v>419.98744384385202</v>
      </c>
    </row>
    <row r="736" spans="1:7" x14ac:dyDescent="0.2">
      <c r="A736">
        <v>2018</v>
      </c>
      <c r="B736">
        <v>2</v>
      </c>
      <c r="C736" t="s">
        <v>45</v>
      </c>
      <c r="D736" t="s">
        <v>46</v>
      </c>
      <c r="E736" t="s">
        <v>113</v>
      </c>
      <c r="F736" t="s">
        <v>125</v>
      </c>
      <c r="G736">
        <v>401.81498531313201</v>
      </c>
    </row>
    <row r="737" spans="1:7" x14ac:dyDescent="0.2">
      <c r="A737">
        <v>2019</v>
      </c>
      <c r="B737">
        <v>2</v>
      </c>
      <c r="C737" t="s">
        <v>45</v>
      </c>
      <c r="D737" t="s">
        <v>46</v>
      </c>
      <c r="E737" t="s">
        <v>113</v>
      </c>
      <c r="F737" t="s">
        <v>125</v>
      </c>
      <c r="G737">
        <v>392.36784938864099</v>
      </c>
    </row>
    <row r="738" spans="1:7" x14ac:dyDescent="0.2">
      <c r="A738">
        <v>2020</v>
      </c>
      <c r="B738">
        <v>2</v>
      </c>
      <c r="C738" t="s">
        <v>45</v>
      </c>
      <c r="D738" t="s">
        <v>46</v>
      </c>
      <c r="E738" t="s">
        <v>113</v>
      </c>
      <c r="F738" t="s">
        <v>125</v>
      </c>
      <c r="G738">
        <v>368.423547412652</v>
      </c>
    </row>
    <row r="739" spans="1:7" x14ac:dyDescent="0.2">
      <c r="A739">
        <v>2010</v>
      </c>
      <c r="B739">
        <v>2</v>
      </c>
      <c r="C739" t="s">
        <v>45</v>
      </c>
      <c r="D739" t="s">
        <v>46</v>
      </c>
      <c r="E739" t="s">
        <v>113</v>
      </c>
      <c r="F739" t="s">
        <v>126</v>
      </c>
      <c r="G739">
        <v>35.295413287224299</v>
      </c>
    </row>
    <row r="740" spans="1:7" x14ac:dyDescent="0.2">
      <c r="A740">
        <v>2011</v>
      </c>
      <c r="B740">
        <v>2</v>
      </c>
      <c r="C740" t="s">
        <v>45</v>
      </c>
      <c r="D740" t="s">
        <v>46</v>
      </c>
      <c r="E740" t="s">
        <v>113</v>
      </c>
      <c r="F740" t="s">
        <v>126</v>
      </c>
      <c r="G740">
        <v>279.38552255861902</v>
      </c>
    </row>
    <row r="741" spans="1:7" x14ac:dyDescent="0.2">
      <c r="A741">
        <v>2012</v>
      </c>
      <c r="B741">
        <v>2</v>
      </c>
      <c r="C741" t="s">
        <v>45</v>
      </c>
      <c r="D741" t="s">
        <v>46</v>
      </c>
      <c r="E741" t="s">
        <v>113</v>
      </c>
      <c r="F741" t="s">
        <v>126</v>
      </c>
      <c r="G741">
        <v>269.44412252089802</v>
      </c>
    </row>
    <row r="742" spans="1:7" x14ac:dyDescent="0.2">
      <c r="A742">
        <v>2013</v>
      </c>
      <c r="B742">
        <v>2</v>
      </c>
      <c r="C742" t="s">
        <v>45</v>
      </c>
      <c r="D742" t="s">
        <v>46</v>
      </c>
      <c r="E742" t="s">
        <v>113</v>
      </c>
      <c r="F742" t="s">
        <v>126</v>
      </c>
      <c r="G742">
        <v>261.29107269152399</v>
      </c>
    </row>
    <row r="743" spans="1:7" x14ac:dyDescent="0.2">
      <c r="A743">
        <v>2014</v>
      </c>
      <c r="B743">
        <v>2</v>
      </c>
      <c r="C743" t="s">
        <v>45</v>
      </c>
      <c r="D743" t="s">
        <v>46</v>
      </c>
      <c r="E743" t="s">
        <v>113</v>
      </c>
      <c r="F743" t="s">
        <v>126</v>
      </c>
      <c r="G743">
        <v>238.38427306059501</v>
      </c>
    </row>
    <row r="744" spans="1:7" x14ac:dyDescent="0.2">
      <c r="A744">
        <v>2015</v>
      </c>
      <c r="B744">
        <v>2</v>
      </c>
      <c r="C744" t="s">
        <v>45</v>
      </c>
      <c r="D744" t="s">
        <v>46</v>
      </c>
      <c r="E744" t="s">
        <v>113</v>
      </c>
      <c r="F744" t="s">
        <v>126</v>
      </c>
      <c r="G744">
        <v>215.86150378541399</v>
      </c>
    </row>
    <row r="745" spans="1:7" x14ac:dyDescent="0.2">
      <c r="A745">
        <v>2016</v>
      </c>
      <c r="B745">
        <v>2</v>
      </c>
      <c r="C745" t="s">
        <v>45</v>
      </c>
      <c r="D745" t="s">
        <v>46</v>
      </c>
      <c r="E745" t="s">
        <v>113</v>
      </c>
      <c r="F745" t="s">
        <v>126</v>
      </c>
      <c r="G745">
        <v>199.01344896274301</v>
      </c>
    </row>
    <row r="746" spans="1:7" x14ac:dyDescent="0.2">
      <c r="A746">
        <v>2017</v>
      </c>
      <c r="B746">
        <v>2</v>
      </c>
      <c r="C746" t="s">
        <v>45</v>
      </c>
      <c r="D746" t="s">
        <v>46</v>
      </c>
      <c r="E746" t="s">
        <v>113</v>
      </c>
      <c r="F746" t="s">
        <v>126</v>
      </c>
      <c r="G746">
        <v>184.869021873279</v>
      </c>
    </row>
    <row r="747" spans="1:7" x14ac:dyDescent="0.2">
      <c r="A747">
        <v>2018</v>
      </c>
      <c r="B747">
        <v>2</v>
      </c>
      <c r="C747" t="s">
        <v>45</v>
      </c>
      <c r="D747" t="s">
        <v>46</v>
      </c>
      <c r="E747" t="s">
        <v>113</v>
      </c>
      <c r="F747" t="s">
        <v>126</v>
      </c>
      <c r="G747">
        <v>176.916173665808</v>
      </c>
    </row>
    <row r="748" spans="1:7" x14ac:dyDescent="0.2">
      <c r="A748">
        <v>2019</v>
      </c>
      <c r="B748">
        <v>2</v>
      </c>
      <c r="C748" t="s">
        <v>45</v>
      </c>
      <c r="D748" t="s">
        <v>46</v>
      </c>
      <c r="E748" t="s">
        <v>113</v>
      </c>
      <c r="F748" t="s">
        <v>126</v>
      </c>
      <c r="G748">
        <v>172.70606949061499</v>
      </c>
    </row>
    <row r="749" spans="1:7" x14ac:dyDescent="0.2">
      <c r="A749">
        <v>2020</v>
      </c>
      <c r="B749">
        <v>2</v>
      </c>
      <c r="C749" t="s">
        <v>45</v>
      </c>
      <c r="D749" t="s">
        <v>46</v>
      </c>
      <c r="E749" t="s">
        <v>113</v>
      </c>
      <c r="F749" t="s">
        <v>126</v>
      </c>
      <c r="G749">
        <v>162.05767130217501</v>
      </c>
    </row>
    <row r="750" spans="1:7" x14ac:dyDescent="0.2">
      <c r="A750">
        <v>2010</v>
      </c>
      <c r="B750">
        <v>2</v>
      </c>
      <c r="C750" t="s">
        <v>45</v>
      </c>
      <c r="D750" t="s">
        <v>46</v>
      </c>
      <c r="E750" t="s">
        <v>113</v>
      </c>
      <c r="F750" t="s">
        <v>127</v>
      </c>
      <c r="G750">
        <v>58.853471524197097</v>
      </c>
    </row>
    <row r="751" spans="1:7" x14ac:dyDescent="0.2">
      <c r="A751">
        <v>2011</v>
      </c>
      <c r="B751">
        <v>2</v>
      </c>
      <c r="C751" t="s">
        <v>45</v>
      </c>
      <c r="D751" t="s">
        <v>46</v>
      </c>
      <c r="E751" t="s">
        <v>113</v>
      </c>
      <c r="F751" t="s">
        <v>127</v>
      </c>
      <c r="G751">
        <v>289.97901411762399</v>
      </c>
    </row>
    <row r="752" spans="1:7" x14ac:dyDescent="0.2">
      <c r="A752">
        <v>2012</v>
      </c>
      <c r="B752">
        <v>2</v>
      </c>
      <c r="C752" t="s">
        <v>45</v>
      </c>
      <c r="D752" t="s">
        <v>46</v>
      </c>
      <c r="E752" t="s">
        <v>113</v>
      </c>
      <c r="F752" t="s">
        <v>127</v>
      </c>
      <c r="G752">
        <v>280.10409733187799</v>
      </c>
    </row>
    <row r="753" spans="1:7" x14ac:dyDescent="0.2">
      <c r="A753">
        <v>2013</v>
      </c>
      <c r="B753">
        <v>2</v>
      </c>
      <c r="C753" t="s">
        <v>45</v>
      </c>
      <c r="D753" t="s">
        <v>46</v>
      </c>
      <c r="E753" t="s">
        <v>113</v>
      </c>
      <c r="F753" t="s">
        <v>127</v>
      </c>
      <c r="G753">
        <v>270.28270029154999</v>
      </c>
    </row>
    <row r="754" spans="1:7" x14ac:dyDescent="0.2">
      <c r="A754">
        <v>2014</v>
      </c>
      <c r="B754">
        <v>2</v>
      </c>
      <c r="C754" t="s">
        <v>45</v>
      </c>
      <c r="D754" t="s">
        <v>46</v>
      </c>
      <c r="E754" t="s">
        <v>113</v>
      </c>
      <c r="F754" t="s">
        <v>127</v>
      </c>
      <c r="G754">
        <v>246.402034702214</v>
      </c>
    </row>
    <row r="755" spans="1:7" x14ac:dyDescent="0.2">
      <c r="A755">
        <v>2015</v>
      </c>
      <c r="B755">
        <v>2</v>
      </c>
      <c r="C755" t="s">
        <v>45</v>
      </c>
      <c r="D755" t="s">
        <v>46</v>
      </c>
      <c r="E755" t="s">
        <v>113</v>
      </c>
      <c r="F755" t="s">
        <v>127</v>
      </c>
      <c r="G755">
        <v>223.435478474485</v>
      </c>
    </row>
    <row r="756" spans="1:7" x14ac:dyDescent="0.2">
      <c r="A756">
        <v>2016</v>
      </c>
      <c r="B756">
        <v>2</v>
      </c>
      <c r="C756" t="s">
        <v>45</v>
      </c>
      <c r="D756" t="s">
        <v>46</v>
      </c>
      <c r="E756" t="s">
        <v>113</v>
      </c>
      <c r="F756" t="s">
        <v>127</v>
      </c>
      <c r="G756">
        <v>206.060844876917</v>
      </c>
    </row>
    <row r="757" spans="1:7" x14ac:dyDescent="0.2">
      <c r="A757">
        <v>2017</v>
      </c>
      <c r="B757">
        <v>2</v>
      </c>
      <c r="C757" t="s">
        <v>45</v>
      </c>
      <c r="D757" t="s">
        <v>46</v>
      </c>
      <c r="E757" t="s">
        <v>113</v>
      </c>
      <c r="F757" t="s">
        <v>127</v>
      </c>
      <c r="G757">
        <v>191.83133105578099</v>
      </c>
    </row>
    <row r="758" spans="1:7" x14ac:dyDescent="0.2">
      <c r="A758">
        <v>2018</v>
      </c>
      <c r="B758">
        <v>2</v>
      </c>
      <c r="C758" t="s">
        <v>45</v>
      </c>
      <c r="D758" t="s">
        <v>46</v>
      </c>
      <c r="E758" t="s">
        <v>113</v>
      </c>
      <c r="F758" t="s">
        <v>127</v>
      </c>
      <c r="G758">
        <v>183.949997131342</v>
      </c>
    </row>
    <row r="759" spans="1:7" x14ac:dyDescent="0.2">
      <c r="A759">
        <v>2019</v>
      </c>
      <c r="B759">
        <v>2</v>
      </c>
      <c r="C759" t="s">
        <v>45</v>
      </c>
      <c r="D759" t="s">
        <v>46</v>
      </c>
      <c r="E759" t="s">
        <v>113</v>
      </c>
      <c r="F759" t="s">
        <v>127</v>
      </c>
      <c r="G759">
        <v>179.10933654489301</v>
      </c>
    </row>
    <row r="760" spans="1:7" x14ac:dyDescent="0.2">
      <c r="A760">
        <v>2020</v>
      </c>
      <c r="B760">
        <v>2</v>
      </c>
      <c r="C760" t="s">
        <v>45</v>
      </c>
      <c r="D760" t="s">
        <v>46</v>
      </c>
      <c r="E760" t="s">
        <v>113</v>
      </c>
      <c r="F760" t="s">
        <v>127</v>
      </c>
      <c r="G760">
        <v>167.15419613190801</v>
      </c>
    </row>
    <row r="761" spans="1:7" x14ac:dyDescent="0.2">
      <c r="A761">
        <v>2010</v>
      </c>
      <c r="B761">
        <v>2</v>
      </c>
      <c r="C761" t="s">
        <v>45</v>
      </c>
      <c r="D761" t="s">
        <v>46</v>
      </c>
      <c r="E761" t="s">
        <v>113</v>
      </c>
      <c r="F761" t="s">
        <v>128</v>
      </c>
      <c r="G761">
        <v>67.000190089849198</v>
      </c>
    </row>
    <row r="762" spans="1:7" x14ac:dyDescent="0.2">
      <c r="A762">
        <v>2011</v>
      </c>
      <c r="B762">
        <v>2</v>
      </c>
      <c r="C762" t="s">
        <v>45</v>
      </c>
      <c r="D762" t="s">
        <v>46</v>
      </c>
      <c r="E762" t="s">
        <v>113</v>
      </c>
      <c r="F762" t="s">
        <v>128</v>
      </c>
      <c r="G762">
        <v>330.11884082354499</v>
      </c>
    </row>
    <row r="763" spans="1:7" x14ac:dyDescent="0.2">
      <c r="A763">
        <v>2012</v>
      </c>
      <c r="B763">
        <v>2</v>
      </c>
      <c r="C763" t="s">
        <v>45</v>
      </c>
      <c r="D763" t="s">
        <v>46</v>
      </c>
      <c r="E763" t="s">
        <v>113</v>
      </c>
      <c r="F763" t="s">
        <v>128</v>
      </c>
      <c r="G763">
        <v>318.87701584022398</v>
      </c>
    </row>
    <row r="764" spans="1:7" x14ac:dyDescent="0.2">
      <c r="A764">
        <v>2013</v>
      </c>
      <c r="B764">
        <v>2</v>
      </c>
      <c r="C764" t="s">
        <v>45</v>
      </c>
      <c r="D764" t="s">
        <v>46</v>
      </c>
      <c r="E764" t="s">
        <v>113</v>
      </c>
      <c r="F764" t="s">
        <v>128</v>
      </c>
      <c r="G764">
        <v>307.696106737854</v>
      </c>
    </row>
    <row r="765" spans="1:7" x14ac:dyDescent="0.2">
      <c r="A765">
        <v>2014</v>
      </c>
      <c r="B765">
        <v>2</v>
      </c>
      <c r="C765" t="s">
        <v>45</v>
      </c>
      <c r="D765" t="s">
        <v>46</v>
      </c>
      <c r="E765" t="s">
        <v>113</v>
      </c>
      <c r="F765" t="s">
        <v>128</v>
      </c>
      <c r="G765">
        <v>280.50980239643502</v>
      </c>
    </row>
    <row r="766" spans="1:7" x14ac:dyDescent="0.2">
      <c r="A766">
        <v>2015</v>
      </c>
      <c r="B766">
        <v>2</v>
      </c>
      <c r="C766" t="s">
        <v>45</v>
      </c>
      <c r="D766" t="s">
        <v>46</v>
      </c>
      <c r="E766" t="s">
        <v>113</v>
      </c>
      <c r="F766" t="s">
        <v>128</v>
      </c>
      <c r="G766">
        <v>254.364141550255</v>
      </c>
    </row>
    <row r="767" spans="1:7" x14ac:dyDescent="0.2">
      <c r="A767">
        <v>2016</v>
      </c>
      <c r="B767">
        <v>2</v>
      </c>
      <c r="C767" t="s">
        <v>45</v>
      </c>
      <c r="D767" t="s">
        <v>46</v>
      </c>
      <c r="E767" t="s">
        <v>113</v>
      </c>
      <c r="F767" t="s">
        <v>128</v>
      </c>
      <c r="G767">
        <v>234.58445481435601</v>
      </c>
    </row>
    <row r="768" spans="1:7" x14ac:dyDescent="0.2">
      <c r="A768">
        <v>2017</v>
      </c>
      <c r="B768">
        <v>2</v>
      </c>
      <c r="C768" t="s">
        <v>45</v>
      </c>
      <c r="D768" t="s">
        <v>46</v>
      </c>
      <c r="E768" t="s">
        <v>113</v>
      </c>
      <c r="F768" t="s">
        <v>128</v>
      </c>
      <c r="G768">
        <v>218.38524612037099</v>
      </c>
    </row>
    <row r="769" spans="1:7" x14ac:dyDescent="0.2">
      <c r="A769">
        <v>2018</v>
      </c>
      <c r="B769">
        <v>2</v>
      </c>
      <c r="C769" t="s">
        <v>45</v>
      </c>
      <c r="D769" t="s">
        <v>46</v>
      </c>
      <c r="E769" t="s">
        <v>113</v>
      </c>
      <c r="F769" t="s">
        <v>128</v>
      </c>
      <c r="G769">
        <v>209.412952724886</v>
      </c>
    </row>
    <row r="770" spans="1:7" x14ac:dyDescent="0.2">
      <c r="A770">
        <v>2019</v>
      </c>
      <c r="B770">
        <v>2</v>
      </c>
      <c r="C770" t="s">
        <v>45</v>
      </c>
      <c r="D770" t="s">
        <v>46</v>
      </c>
      <c r="E770" t="s">
        <v>113</v>
      </c>
      <c r="F770" t="s">
        <v>128</v>
      </c>
      <c r="G770">
        <v>203.90223142248601</v>
      </c>
    </row>
    <row r="771" spans="1:7" x14ac:dyDescent="0.2">
      <c r="A771">
        <v>2020</v>
      </c>
      <c r="B771">
        <v>2</v>
      </c>
      <c r="C771" t="s">
        <v>45</v>
      </c>
      <c r="D771" t="s">
        <v>46</v>
      </c>
      <c r="E771" t="s">
        <v>113</v>
      </c>
      <c r="F771" t="s">
        <v>128</v>
      </c>
      <c r="G771">
        <v>190.29222067034701</v>
      </c>
    </row>
    <row r="772" spans="1:7" x14ac:dyDescent="0.2">
      <c r="A772">
        <v>2010</v>
      </c>
      <c r="B772">
        <v>2</v>
      </c>
      <c r="C772" t="s">
        <v>8</v>
      </c>
      <c r="D772" t="s">
        <v>9</v>
      </c>
      <c r="E772" t="s">
        <v>112</v>
      </c>
      <c r="F772" t="s">
        <v>119</v>
      </c>
      <c r="G772">
        <v>1515.7391044097201</v>
      </c>
    </row>
    <row r="773" spans="1:7" x14ac:dyDescent="0.2">
      <c r="A773">
        <v>2011</v>
      </c>
      <c r="B773">
        <v>2</v>
      </c>
      <c r="C773" t="s">
        <v>8</v>
      </c>
      <c r="D773" t="s">
        <v>9</v>
      </c>
      <c r="E773" t="s">
        <v>112</v>
      </c>
      <c r="F773" t="s">
        <v>119</v>
      </c>
      <c r="G773">
        <v>103056.391284008</v>
      </c>
    </row>
    <row r="774" spans="1:7" x14ac:dyDescent="0.2">
      <c r="A774">
        <v>2012</v>
      </c>
      <c r="B774">
        <v>2</v>
      </c>
      <c r="C774" t="s">
        <v>8</v>
      </c>
      <c r="D774" t="s">
        <v>9</v>
      </c>
      <c r="E774" t="s">
        <v>112</v>
      </c>
      <c r="F774" t="s">
        <v>119</v>
      </c>
      <c r="G774">
        <v>207397.87391243901</v>
      </c>
    </row>
    <row r="775" spans="1:7" x14ac:dyDescent="0.2">
      <c r="A775">
        <v>2013</v>
      </c>
      <c r="B775">
        <v>2</v>
      </c>
      <c r="C775" t="s">
        <v>8</v>
      </c>
      <c r="D775" t="s">
        <v>9</v>
      </c>
      <c r="E775" t="s">
        <v>112</v>
      </c>
      <c r="F775" t="s">
        <v>119</v>
      </c>
      <c r="G775">
        <v>199298.70343353099</v>
      </c>
    </row>
    <row r="776" spans="1:7" x14ac:dyDescent="0.2">
      <c r="A776">
        <v>2014</v>
      </c>
      <c r="B776">
        <v>2</v>
      </c>
      <c r="C776" t="s">
        <v>8</v>
      </c>
      <c r="D776" t="s">
        <v>9</v>
      </c>
      <c r="E776" t="s">
        <v>112</v>
      </c>
      <c r="F776" t="s">
        <v>119</v>
      </c>
      <c r="G776">
        <v>237720.24072693</v>
      </c>
    </row>
    <row r="777" spans="1:7" x14ac:dyDescent="0.2">
      <c r="A777">
        <v>2015</v>
      </c>
      <c r="B777">
        <v>2</v>
      </c>
      <c r="C777" t="s">
        <v>8</v>
      </c>
      <c r="D777" t="s">
        <v>9</v>
      </c>
      <c r="E777" t="s">
        <v>112</v>
      </c>
      <c r="F777" t="s">
        <v>119</v>
      </c>
      <c r="G777">
        <v>289640.96619202598</v>
      </c>
    </row>
    <row r="778" spans="1:7" x14ac:dyDescent="0.2">
      <c r="A778">
        <v>2016</v>
      </c>
      <c r="B778">
        <v>2</v>
      </c>
      <c r="C778" t="s">
        <v>8</v>
      </c>
      <c r="D778" t="s">
        <v>9</v>
      </c>
      <c r="E778" t="s">
        <v>112</v>
      </c>
      <c r="F778" t="s">
        <v>119</v>
      </c>
      <c r="G778">
        <v>309862.31665224797</v>
      </c>
    </row>
    <row r="779" spans="1:7" x14ac:dyDescent="0.2">
      <c r="A779">
        <v>2017</v>
      </c>
      <c r="B779">
        <v>2</v>
      </c>
      <c r="C779" t="s">
        <v>8</v>
      </c>
      <c r="D779" t="s">
        <v>9</v>
      </c>
      <c r="E779" t="s">
        <v>112</v>
      </c>
      <c r="F779" t="s">
        <v>119</v>
      </c>
      <c r="G779">
        <v>315129.462428728</v>
      </c>
    </row>
    <row r="780" spans="1:7" x14ac:dyDescent="0.2">
      <c r="A780">
        <v>2018</v>
      </c>
      <c r="B780">
        <v>2</v>
      </c>
      <c r="C780" t="s">
        <v>8</v>
      </c>
      <c r="D780" t="s">
        <v>9</v>
      </c>
      <c r="E780" t="s">
        <v>112</v>
      </c>
      <c r="F780" t="s">
        <v>119</v>
      </c>
      <c r="G780">
        <v>327028.45368945802</v>
      </c>
    </row>
    <row r="781" spans="1:7" x14ac:dyDescent="0.2">
      <c r="A781">
        <v>2019</v>
      </c>
      <c r="B781">
        <v>2</v>
      </c>
      <c r="C781" t="s">
        <v>8</v>
      </c>
      <c r="D781" t="s">
        <v>9</v>
      </c>
      <c r="E781" t="s">
        <v>112</v>
      </c>
      <c r="F781" t="s">
        <v>119</v>
      </c>
      <c r="G781">
        <v>330518.38843177498</v>
      </c>
    </row>
    <row r="782" spans="1:7" x14ac:dyDescent="0.2">
      <c r="A782">
        <v>2020</v>
      </c>
      <c r="B782">
        <v>2</v>
      </c>
      <c r="C782" t="s">
        <v>8</v>
      </c>
      <c r="D782" t="s">
        <v>9</v>
      </c>
      <c r="E782" t="s">
        <v>112</v>
      </c>
      <c r="F782" t="s">
        <v>119</v>
      </c>
      <c r="G782">
        <v>337055.59351625299</v>
      </c>
    </row>
    <row r="783" spans="1:7" x14ac:dyDescent="0.2">
      <c r="A783">
        <v>2010</v>
      </c>
      <c r="B783">
        <v>2</v>
      </c>
      <c r="C783" t="s">
        <v>8</v>
      </c>
      <c r="D783" t="s">
        <v>9</v>
      </c>
      <c r="E783" t="s">
        <v>112</v>
      </c>
      <c r="F783" t="s">
        <v>120</v>
      </c>
      <c r="G783">
        <v>149414.32503862699</v>
      </c>
    </row>
    <row r="784" spans="1:7" x14ac:dyDescent="0.2">
      <c r="A784">
        <v>2011</v>
      </c>
      <c r="B784">
        <v>2</v>
      </c>
      <c r="C784" t="s">
        <v>8</v>
      </c>
      <c r="D784" t="s">
        <v>9</v>
      </c>
      <c r="E784" t="s">
        <v>112</v>
      </c>
      <c r="F784" t="s">
        <v>120</v>
      </c>
      <c r="G784" s="2">
        <v>10013455.746764099</v>
      </c>
    </row>
    <row r="785" spans="1:7" x14ac:dyDescent="0.2">
      <c r="A785">
        <v>2012</v>
      </c>
      <c r="B785">
        <v>2</v>
      </c>
      <c r="C785" t="s">
        <v>8</v>
      </c>
      <c r="D785" t="s">
        <v>9</v>
      </c>
      <c r="E785" t="s">
        <v>112</v>
      </c>
      <c r="F785" t="s">
        <v>120</v>
      </c>
      <c r="G785" s="2">
        <v>20287654.4053666</v>
      </c>
    </row>
    <row r="786" spans="1:7" x14ac:dyDescent="0.2">
      <c r="A786">
        <v>2013</v>
      </c>
      <c r="B786">
        <v>2</v>
      </c>
      <c r="C786" t="s">
        <v>8</v>
      </c>
      <c r="D786" t="s">
        <v>9</v>
      </c>
      <c r="E786" t="s">
        <v>112</v>
      </c>
      <c r="F786" t="s">
        <v>120</v>
      </c>
      <c r="G786" s="2">
        <v>19502605.552307598</v>
      </c>
    </row>
    <row r="787" spans="1:7" x14ac:dyDescent="0.2">
      <c r="A787">
        <v>2014</v>
      </c>
      <c r="B787">
        <v>2</v>
      </c>
      <c r="C787" t="s">
        <v>8</v>
      </c>
      <c r="D787" t="s">
        <v>9</v>
      </c>
      <c r="E787" t="s">
        <v>112</v>
      </c>
      <c r="F787" t="s">
        <v>120</v>
      </c>
      <c r="G787" s="2">
        <v>23299178.054944001</v>
      </c>
    </row>
    <row r="788" spans="1:7" x14ac:dyDescent="0.2">
      <c r="A788">
        <v>2015</v>
      </c>
      <c r="B788">
        <v>2</v>
      </c>
      <c r="C788" t="s">
        <v>8</v>
      </c>
      <c r="D788" t="s">
        <v>9</v>
      </c>
      <c r="E788" t="s">
        <v>112</v>
      </c>
      <c r="F788" t="s">
        <v>120</v>
      </c>
      <c r="G788" s="2">
        <v>28438189.021796498</v>
      </c>
    </row>
    <row r="789" spans="1:7" x14ac:dyDescent="0.2">
      <c r="A789">
        <v>2016</v>
      </c>
      <c r="B789">
        <v>2</v>
      </c>
      <c r="C789" t="s">
        <v>8</v>
      </c>
      <c r="D789" t="s">
        <v>9</v>
      </c>
      <c r="E789" t="s">
        <v>112</v>
      </c>
      <c r="F789" t="s">
        <v>120</v>
      </c>
      <c r="G789" s="2">
        <v>30728578.164426699</v>
      </c>
    </row>
    <row r="790" spans="1:7" x14ac:dyDescent="0.2">
      <c r="A790">
        <v>2017</v>
      </c>
      <c r="B790">
        <v>2</v>
      </c>
      <c r="C790" t="s">
        <v>8</v>
      </c>
      <c r="D790" t="s">
        <v>9</v>
      </c>
      <c r="E790" t="s">
        <v>112</v>
      </c>
      <c r="F790" t="s">
        <v>120</v>
      </c>
      <c r="G790" s="2">
        <v>31625493.718033399</v>
      </c>
    </row>
    <row r="791" spans="1:7" x14ac:dyDescent="0.2">
      <c r="A791">
        <v>2018</v>
      </c>
      <c r="B791">
        <v>2</v>
      </c>
      <c r="C791" t="s">
        <v>8</v>
      </c>
      <c r="D791" t="s">
        <v>9</v>
      </c>
      <c r="E791" t="s">
        <v>112</v>
      </c>
      <c r="F791" t="s">
        <v>120</v>
      </c>
      <c r="G791" s="2">
        <v>33585825.151125699</v>
      </c>
    </row>
    <row r="792" spans="1:7" x14ac:dyDescent="0.2">
      <c r="A792">
        <v>2019</v>
      </c>
      <c r="B792">
        <v>2</v>
      </c>
      <c r="C792" t="s">
        <v>8</v>
      </c>
      <c r="D792" t="s">
        <v>9</v>
      </c>
      <c r="E792" t="s">
        <v>112</v>
      </c>
      <c r="F792" t="s">
        <v>120</v>
      </c>
      <c r="G792" s="2">
        <v>34784038.733894601</v>
      </c>
    </row>
    <row r="793" spans="1:7" x14ac:dyDescent="0.2">
      <c r="A793">
        <v>2020</v>
      </c>
      <c r="B793">
        <v>2</v>
      </c>
      <c r="C793" t="s">
        <v>8</v>
      </c>
      <c r="D793" t="s">
        <v>9</v>
      </c>
      <c r="E793" t="s">
        <v>112</v>
      </c>
      <c r="F793" t="s">
        <v>120</v>
      </c>
      <c r="G793" s="2">
        <v>36768945.073733501</v>
      </c>
    </row>
    <row r="794" spans="1:7" x14ac:dyDescent="0.2">
      <c r="A794">
        <v>2010</v>
      </c>
      <c r="B794">
        <v>2</v>
      </c>
      <c r="C794" t="s">
        <v>8</v>
      </c>
      <c r="D794" t="s">
        <v>9</v>
      </c>
      <c r="E794" t="s">
        <v>112</v>
      </c>
      <c r="F794" t="s">
        <v>121</v>
      </c>
      <c r="G794" s="2">
        <v>99668939.296984002</v>
      </c>
    </row>
    <row r="795" spans="1:7" x14ac:dyDescent="0.2">
      <c r="A795">
        <v>2011</v>
      </c>
      <c r="B795">
        <v>2</v>
      </c>
      <c r="C795" t="s">
        <v>8</v>
      </c>
      <c r="D795" t="s">
        <v>9</v>
      </c>
      <c r="E795" t="s">
        <v>112</v>
      </c>
      <c r="F795" t="s">
        <v>121</v>
      </c>
      <c r="G795" s="2">
        <v>6748785133.9174995</v>
      </c>
    </row>
    <row r="796" spans="1:7" x14ac:dyDescent="0.2">
      <c r="A796">
        <v>2012</v>
      </c>
      <c r="B796">
        <v>2</v>
      </c>
      <c r="C796" t="s">
        <v>8</v>
      </c>
      <c r="D796" t="s">
        <v>9</v>
      </c>
      <c r="E796" t="s">
        <v>112</v>
      </c>
      <c r="F796" t="s">
        <v>121</v>
      </c>
      <c r="G796" s="2">
        <v>13662811966.183399</v>
      </c>
    </row>
    <row r="797" spans="1:7" x14ac:dyDescent="0.2">
      <c r="A797">
        <v>2013</v>
      </c>
      <c r="B797">
        <v>2</v>
      </c>
      <c r="C797" t="s">
        <v>8</v>
      </c>
      <c r="D797" t="s">
        <v>9</v>
      </c>
      <c r="E797" t="s">
        <v>112</v>
      </c>
      <c r="F797" t="s">
        <v>121</v>
      </c>
      <c r="G797" s="2">
        <v>13133736961.957199</v>
      </c>
    </row>
    <row r="798" spans="1:7" x14ac:dyDescent="0.2">
      <c r="A798">
        <v>2014</v>
      </c>
      <c r="B798">
        <v>2</v>
      </c>
      <c r="C798" t="s">
        <v>8</v>
      </c>
      <c r="D798" t="s">
        <v>9</v>
      </c>
      <c r="E798" t="s">
        <v>112</v>
      </c>
      <c r="F798" t="s">
        <v>121</v>
      </c>
      <c r="G798" s="2">
        <v>15672085097.768801</v>
      </c>
    </row>
    <row r="799" spans="1:7" x14ac:dyDescent="0.2">
      <c r="A799">
        <v>2015</v>
      </c>
      <c r="B799">
        <v>2</v>
      </c>
      <c r="C799" t="s">
        <v>8</v>
      </c>
      <c r="D799" t="s">
        <v>9</v>
      </c>
      <c r="E799" t="s">
        <v>112</v>
      </c>
      <c r="F799" t="s">
        <v>121</v>
      </c>
      <c r="G799" s="2">
        <v>19075812525.469101</v>
      </c>
    </row>
    <row r="800" spans="1:7" x14ac:dyDescent="0.2">
      <c r="A800">
        <v>2016</v>
      </c>
      <c r="B800">
        <v>2</v>
      </c>
      <c r="C800" t="s">
        <v>8</v>
      </c>
      <c r="D800" t="s">
        <v>9</v>
      </c>
      <c r="E800" t="s">
        <v>112</v>
      </c>
      <c r="F800" t="s">
        <v>121</v>
      </c>
      <c r="G800" s="2">
        <v>20508870284.856701</v>
      </c>
    </row>
    <row r="801" spans="1:7" x14ac:dyDescent="0.2">
      <c r="A801">
        <v>2017</v>
      </c>
      <c r="B801">
        <v>2</v>
      </c>
      <c r="C801" t="s">
        <v>8</v>
      </c>
      <c r="D801" t="s">
        <v>9</v>
      </c>
      <c r="E801" t="s">
        <v>112</v>
      </c>
      <c r="F801" t="s">
        <v>121</v>
      </c>
      <c r="G801" s="2">
        <v>20992491971.519199</v>
      </c>
    </row>
    <row r="802" spans="1:7" x14ac:dyDescent="0.2">
      <c r="A802">
        <v>2018</v>
      </c>
      <c r="B802">
        <v>2</v>
      </c>
      <c r="C802" t="s">
        <v>8</v>
      </c>
      <c r="D802" t="s">
        <v>9</v>
      </c>
      <c r="E802" t="s">
        <v>112</v>
      </c>
      <c r="F802" t="s">
        <v>121</v>
      </c>
      <c r="G802" s="2">
        <v>22036632926.923698</v>
      </c>
    </row>
    <row r="803" spans="1:7" x14ac:dyDescent="0.2">
      <c r="A803">
        <v>2019</v>
      </c>
      <c r="B803">
        <v>2</v>
      </c>
      <c r="C803" t="s">
        <v>8</v>
      </c>
      <c r="D803" t="s">
        <v>9</v>
      </c>
      <c r="E803" t="s">
        <v>112</v>
      </c>
      <c r="F803" t="s">
        <v>121</v>
      </c>
      <c r="G803" s="2">
        <v>22640504340.641499</v>
      </c>
    </row>
    <row r="804" spans="1:7" x14ac:dyDescent="0.2">
      <c r="A804">
        <v>2020</v>
      </c>
      <c r="B804">
        <v>2</v>
      </c>
      <c r="C804" t="s">
        <v>8</v>
      </c>
      <c r="D804" t="s">
        <v>9</v>
      </c>
      <c r="E804" t="s">
        <v>112</v>
      </c>
      <c r="F804" t="s">
        <v>121</v>
      </c>
      <c r="G804" s="2">
        <v>23722617797.9221</v>
      </c>
    </row>
    <row r="805" spans="1:7" x14ac:dyDescent="0.2">
      <c r="A805">
        <v>2010</v>
      </c>
      <c r="B805">
        <v>2</v>
      </c>
      <c r="C805" t="s">
        <v>8</v>
      </c>
      <c r="D805" t="s">
        <v>9</v>
      </c>
      <c r="E805" t="s">
        <v>112</v>
      </c>
      <c r="F805" t="s">
        <v>122</v>
      </c>
      <c r="G805">
        <v>28854.254863170499</v>
      </c>
    </row>
    <row r="806" spans="1:7" x14ac:dyDescent="0.2">
      <c r="A806">
        <v>2011</v>
      </c>
      <c r="B806">
        <v>2</v>
      </c>
      <c r="C806" t="s">
        <v>8</v>
      </c>
      <c r="D806" t="s">
        <v>9</v>
      </c>
      <c r="E806" t="s">
        <v>112</v>
      </c>
      <c r="F806" t="s">
        <v>122</v>
      </c>
      <c r="G806">
        <v>1930622.12161213</v>
      </c>
    </row>
    <row r="807" spans="1:7" x14ac:dyDescent="0.2">
      <c r="A807">
        <v>2012</v>
      </c>
      <c r="B807">
        <v>2</v>
      </c>
      <c r="C807" t="s">
        <v>8</v>
      </c>
      <c r="D807" t="s">
        <v>9</v>
      </c>
      <c r="E807" t="s">
        <v>112</v>
      </c>
      <c r="F807" t="s">
        <v>122</v>
      </c>
      <c r="G807">
        <v>3855543.3221228798</v>
      </c>
    </row>
    <row r="808" spans="1:7" x14ac:dyDescent="0.2">
      <c r="A808">
        <v>2013</v>
      </c>
      <c r="B808">
        <v>2</v>
      </c>
      <c r="C808" t="s">
        <v>8</v>
      </c>
      <c r="D808" t="s">
        <v>9</v>
      </c>
      <c r="E808" t="s">
        <v>112</v>
      </c>
      <c r="F808" t="s">
        <v>122</v>
      </c>
      <c r="G808" s="2">
        <v>3704952.0578786102</v>
      </c>
    </row>
    <row r="809" spans="1:7" x14ac:dyDescent="0.2">
      <c r="A809">
        <v>2014</v>
      </c>
      <c r="B809">
        <v>2</v>
      </c>
      <c r="C809" t="s">
        <v>8</v>
      </c>
      <c r="D809" t="s">
        <v>9</v>
      </c>
      <c r="E809" t="s">
        <v>112</v>
      </c>
      <c r="F809" t="s">
        <v>122</v>
      </c>
      <c r="G809" s="2">
        <v>4418274.1522137104</v>
      </c>
    </row>
    <row r="810" spans="1:7" x14ac:dyDescent="0.2">
      <c r="A810">
        <v>2015</v>
      </c>
      <c r="B810">
        <v>2</v>
      </c>
      <c r="C810" t="s">
        <v>8</v>
      </c>
      <c r="D810" t="s">
        <v>9</v>
      </c>
      <c r="E810" t="s">
        <v>112</v>
      </c>
      <c r="F810" t="s">
        <v>122</v>
      </c>
      <c r="G810" s="2">
        <v>5381303.5393150998</v>
      </c>
    </row>
    <row r="811" spans="1:7" x14ac:dyDescent="0.2">
      <c r="A811">
        <v>2016</v>
      </c>
      <c r="B811">
        <v>2</v>
      </c>
      <c r="C811" t="s">
        <v>8</v>
      </c>
      <c r="D811" t="s">
        <v>9</v>
      </c>
      <c r="E811" t="s">
        <v>112</v>
      </c>
      <c r="F811" t="s">
        <v>122</v>
      </c>
      <c r="G811" s="2">
        <v>5784699.2278646203</v>
      </c>
    </row>
    <row r="812" spans="1:7" x14ac:dyDescent="0.2">
      <c r="A812">
        <v>2017</v>
      </c>
      <c r="B812">
        <v>2</v>
      </c>
      <c r="C812" t="s">
        <v>8</v>
      </c>
      <c r="D812" t="s">
        <v>9</v>
      </c>
      <c r="E812" t="s">
        <v>112</v>
      </c>
      <c r="F812" t="s">
        <v>122</v>
      </c>
      <c r="G812" s="2">
        <v>5917890.0021457504</v>
      </c>
    </row>
    <row r="813" spans="1:7" x14ac:dyDescent="0.2">
      <c r="A813">
        <v>2018</v>
      </c>
      <c r="B813">
        <v>2</v>
      </c>
      <c r="C813" t="s">
        <v>8</v>
      </c>
      <c r="D813" t="s">
        <v>9</v>
      </c>
      <c r="E813" t="s">
        <v>112</v>
      </c>
      <c r="F813" t="s">
        <v>122</v>
      </c>
      <c r="G813" s="2">
        <v>6214004.8063513702</v>
      </c>
    </row>
    <row r="814" spans="1:7" x14ac:dyDescent="0.2">
      <c r="A814">
        <v>2019</v>
      </c>
      <c r="B814">
        <v>2</v>
      </c>
      <c r="C814" t="s">
        <v>8</v>
      </c>
      <c r="D814" t="s">
        <v>9</v>
      </c>
      <c r="E814" t="s">
        <v>112</v>
      </c>
      <c r="F814" t="s">
        <v>122</v>
      </c>
      <c r="G814" s="2">
        <v>6359321.8584215902</v>
      </c>
    </row>
    <row r="815" spans="1:7" x14ac:dyDescent="0.2">
      <c r="A815">
        <v>2020</v>
      </c>
      <c r="B815">
        <v>2</v>
      </c>
      <c r="C815" t="s">
        <v>8</v>
      </c>
      <c r="D815" t="s">
        <v>9</v>
      </c>
      <c r="E815" t="s">
        <v>112</v>
      </c>
      <c r="F815" t="s">
        <v>122</v>
      </c>
      <c r="G815" s="2">
        <v>6604903.2488134503</v>
      </c>
    </row>
    <row r="816" spans="1:7" x14ac:dyDescent="0.2">
      <c r="A816">
        <v>2010</v>
      </c>
      <c r="B816">
        <v>2</v>
      </c>
      <c r="C816" t="s">
        <v>8</v>
      </c>
      <c r="D816" t="s">
        <v>9</v>
      </c>
      <c r="E816" t="s">
        <v>112</v>
      </c>
      <c r="F816" t="s">
        <v>123</v>
      </c>
      <c r="G816">
        <v>56258.604874279197</v>
      </c>
    </row>
    <row r="817" spans="1:7" x14ac:dyDescent="0.2">
      <c r="A817">
        <v>2011</v>
      </c>
      <c r="B817">
        <v>2</v>
      </c>
      <c r="C817" t="s">
        <v>8</v>
      </c>
      <c r="D817" t="s">
        <v>9</v>
      </c>
      <c r="E817" t="s">
        <v>112</v>
      </c>
      <c r="F817" t="s">
        <v>123</v>
      </c>
      <c r="G817">
        <v>3772273.9518049001</v>
      </c>
    </row>
    <row r="818" spans="1:7" x14ac:dyDescent="0.2">
      <c r="A818">
        <v>2012</v>
      </c>
      <c r="B818">
        <v>2</v>
      </c>
      <c r="C818" t="s">
        <v>8</v>
      </c>
      <c r="D818" t="s">
        <v>9</v>
      </c>
      <c r="E818" t="s">
        <v>112</v>
      </c>
      <c r="F818" t="s">
        <v>123</v>
      </c>
      <c r="G818" s="2">
        <v>7644371.3581919996</v>
      </c>
    </row>
    <row r="819" spans="1:7" x14ac:dyDescent="0.2">
      <c r="A819">
        <v>2013</v>
      </c>
      <c r="B819">
        <v>2</v>
      </c>
      <c r="C819" t="s">
        <v>8</v>
      </c>
      <c r="D819" t="s">
        <v>9</v>
      </c>
      <c r="E819" t="s">
        <v>112</v>
      </c>
      <c r="F819" t="s">
        <v>123</v>
      </c>
      <c r="G819" s="2">
        <v>7350710.48788945</v>
      </c>
    </row>
    <row r="820" spans="1:7" x14ac:dyDescent="0.2">
      <c r="A820">
        <v>2014</v>
      </c>
      <c r="B820">
        <v>2</v>
      </c>
      <c r="C820" t="s">
        <v>8</v>
      </c>
      <c r="D820" t="s">
        <v>9</v>
      </c>
      <c r="E820" t="s">
        <v>112</v>
      </c>
      <c r="F820" t="s">
        <v>123</v>
      </c>
      <c r="G820" s="2">
        <v>8793083.3435871899</v>
      </c>
    </row>
    <row r="821" spans="1:7" x14ac:dyDescent="0.2">
      <c r="A821">
        <v>2015</v>
      </c>
      <c r="B821">
        <v>2</v>
      </c>
      <c r="C821" t="s">
        <v>8</v>
      </c>
      <c r="D821" t="s">
        <v>9</v>
      </c>
      <c r="E821" t="s">
        <v>112</v>
      </c>
      <c r="F821" t="s">
        <v>123</v>
      </c>
      <c r="G821" s="2">
        <v>10751005.396988699</v>
      </c>
    </row>
    <row r="822" spans="1:7" x14ac:dyDescent="0.2">
      <c r="A822">
        <v>2016</v>
      </c>
      <c r="B822">
        <v>2</v>
      </c>
      <c r="C822" t="s">
        <v>8</v>
      </c>
      <c r="D822" t="s">
        <v>9</v>
      </c>
      <c r="E822" t="s">
        <v>112</v>
      </c>
      <c r="F822" t="s">
        <v>123</v>
      </c>
      <c r="G822" s="2">
        <v>11527294.7055941</v>
      </c>
    </row>
    <row r="823" spans="1:7" x14ac:dyDescent="0.2">
      <c r="A823">
        <v>2017</v>
      </c>
      <c r="B823">
        <v>2</v>
      </c>
      <c r="C823" t="s">
        <v>8</v>
      </c>
      <c r="D823" t="s">
        <v>9</v>
      </c>
      <c r="E823" t="s">
        <v>112</v>
      </c>
      <c r="F823" t="s">
        <v>123</v>
      </c>
      <c r="G823" s="2">
        <v>11743403.8399371</v>
      </c>
    </row>
    <row r="824" spans="1:7" x14ac:dyDescent="0.2">
      <c r="A824">
        <v>2018</v>
      </c>
      <c r="B824">
        <v>2</v>
      </c>
      <c r="C824" t="s">
        <v>8</v>
      </c>
      <c r="D824" t="s">
        <v>9</v>
      </c>
      <c r="E824" t="s">
        <v>112</v>
      </c>
      <c r="F824" t="s">
        <v>123</v>
      </c>
      <c r="G824" s="2">
        <v>12214752.006744901</v>
      </c>
    </row>
    <row r="825" spans="1:7" x14ac:dyDescent="0.2">
      <c r="A825">
        <v>2019</v>
      </c>
      <c r="B825">
        <v>2</v>
      </c>
      <c r="C825" t="s">
        <v>8</v>
      </c>
      <c r="D825" t="s">
        <v>9</v>
      </c>
      <c r="E825" t="s">
        <v>112</v>
      </c>
      <c r="F825" t="s">
        <v>123</v>
      </c>
      <c r="G825" s="2">
        <v>12367998.294358</v>
      </c>
    </row>
    <row r="826" spans="1:7" x14ac:dyDescent="0.2">
      <c r="A826">
        <v>2020</v>
      </c>
      <c r="B826">
        <v>2</v>
      </c>
      <c r="C826" t="s">
        <v>8</v>
      </c>
      <c r="D826" t="s">
        <v>9</v>
      </c>
      <c r="E826" t="s">
        <v>112</v>
      </c>
      <c r="F826" t="s">
        <v>123</v>
      </c>
      <c r="G826" s="2">
        <v>12640960.0229109</v>
      </c>
    </row>
    <row r="827" spans="1:7" x14ac:dyDescent="0.2">
      <c r="A827">
        <v>2010</v>
      </c>
      <c r="B827">
        <v>2</v>
      </c>
      <c r="C827" t="s">
        <v>8</v>
      </c>
      <c r="D827" t="s">
        <v>9</v>
      </c>
      <c r="E827" t="s">
        <v>112</v>
      </c>
      <c r="F827" t="s">
        <v>124</v>
      </c>
      <c r="G827">
        <v>10345.6649184574</v>
      </c>
    </row>
    <row r="828" spans="1:7" x14ac:dyDescent="0.2">
      <c r="A828">
        <v>2011</v>
      </c>
      <c r="B828">
        <v>2</v>
      </c>
      <c r="C828" t="s">
        <v>8</v>
      </c>
      <c r="D828" t="s">
        <v>9</v>
      </c>
      <c r="E828" t="s">
        <v>112</v>
      </c>
      <c r="F828" t="s">
        <v>124</v>
      </c>
      <c r="G828">
        <v>694177.45357218303</v>
      </c>
    </row>
    <row r="829" spans="1:7" x14ac:dyDescent="0.2">
      <c r="A829">
        <v>2012</v>
      </c>
      <c r="B829">
        <v>2</v>
      </c>
      <c r="C829" t="s">
        <v>8</v>
      </c>
      <c r="D829" t="s">
        <v>9</v>
      </c>
      <c r="E829" t="s">
        <v>112</v>
      </c>
      <c r="F829" t="s">
        <v>124</v>
      </c>
      <c r="G829">
        <v>1415905.36795471</v>
      </c>
    </row>
    <row r="830" spans="1:7" x14ac:dyDescent="0.2">
      <c r="A830">
        <v>2013</v>
      </c>
      <c r="B830">
        <v>2</v>
      </c>
      <c r="C830" t="s">
        <v>8</v>
      </c>
      <c r="D830" t="s">
        <v>9</v>
      </c>
      <c r="E830" t="s">
        <v>112</v>
      </c>
      <c r="F830" t="s">
        <v>124</v>
      </c>
      <c r="G830">
        <v>1361874.1046176399</v>
      </c>
    </row>
    <row r="831" spans="1:7" x14ac:dyDescent="0.2">
      <c r="A831">
        <v>2014</v>
      </c>
      <c r="B831">
        <v>2</v>
      </c>
      <c r="C831" t="s">
        <v>8</v>
      </c>
      <c r="D831" t="s">
        <v>9</v>
      </c>
      <c r="E831" t="s">
        <v>112</v>
      </c>
      <c r="F831" t="s">
        <v>124</v>
      </c>
      <c r="G831">
        <v>1631047.1029143599</v>
      </c>
    </row>
    <row r="832" spans="1:7" x14ac:dyDescent="0.2">
      <c r="A832">
        <v>2015</v>
      </c>
      <c r="B832">
        <v>2</v>
      </c>
      <c r="C832" t="s">
        <v>8</v>
      </c>
      <c r="D832" t="s">
        <v>9</v>
      </c>
      <c r="E832" t="s">
        <v>112</v>
      </c>
      <c r="F832" t="s">
        <v>124</v>
      </c>
      <c r="G832">
        <v>1995739.1538178199</v>
      </c>
    </row>
    <row r="833" spans="1:7" x14ac:dyDescent="0.2">
      <c r="A833">
        <v>2016</v>
      </c>
      <c r="B833">
        <v>2</v>
      </c>
      <c r="C833" t="s">
        <v>8</v>
      </c>
      <c r="D833" t="s">
        <v>9</v>
      </c>
      <c r="E833" t="s">
        <v>112</v>
      </c>
      <c r="F833" t="s">
        <v>124</v>
      </c>
      <c r="G833">
        <v>2158928.0970852398</v>
      </c>
    </row>
    <row r="834" spans="1:7" x14ac:dyDescent="0.2">
      <c r="A834">
        <v>2017</v>
      </c>
      <c r="B834">
        <v>2</v>
      </c>
      <c r="C834" t="s">
        <v>8</v>
      </c>
      <c r="D834" t="s">
        <v>9</v>
      </c>
      <c r="E834" t="s">
        <v>112</v>
      </c>
      <c r="F834" t="s">
        <v>124</v>
      </c>
      <c r="G834">
        <v>2222973.5357679399</v>
      </c>
    </row>
    <row r="835" spans="1:7" x14ac:dyDescent="0.2">
      <c r="A835">
        <v>2018</v>
      </c>
      <c r="B835">
        <v>2</v>
      </c>
      <c r="C835" t="s">
        <v>8</v>
      </c>
      <c r="D835" t="s">
        <v>9</v>
      </c>
      <c r="E835" t="s">
        <v>112</v>
      </c>
      <c r="F835" t="s">
        <v>124</v>
      </c>
      <c r="G835">
        <v>2361253.7373514599</v>
      </c>
    </row>
    <row r="836" spans="1:7" x14ac:dyDescent="0.2">
      <c r="A836">
        <v>2019</v>
      </c>
      <c r="B836">
        <v>2</v>
      </c>
      <c r="C836" t="s">
        <v>8</v>
      </c>
      <c r="D836" t="s">
        <v>9</v>
      </c>
      <c r="E836" t="s">
        <v>112</v>
      </c>
      <c r="F836" t="s">
        <v>124</v>
      </c>
      <c r="G836">
        <v>2445176.5702070598</v>
      </c>
    </row>
    <row r="837" spans="1:7" x14ac:dyDescent="0.2">
      <c r="A837">
        <v>2020</v>
      </c>
      <c r="B837">
        <v>2</v>
      </c>
      <c r="C837" t="s">
        <v>8</v>
      </c>
      <c r="D837" t="s">
        <v>9</v>
      </c>
      <c r="E837" t="s">
        <v>112</v>
      </c>
      <c r="F837" t="s">
        <v>124</v>
      </c>
      <c r="G837" s="2">
        <v>2583484.1711750701</v>
      </c>
    </row>
    <row r="838" spans="1:7" x14ac:dyDescent="0.2">
      <c r="A838">
        <v>2010</v>
      </c>
      <c r="B838">
        <v>2</v>
      </c>
      <c r="C838" t="s">
        <v>8</v>
      </c>
      <c r="D838" t="s">
        <v>9</v>
      </c>
      <c r="E838" t="s">
        <v>112</v>
      </c>
      <c r="F838" t="s">
        <v>125</v>
      </c>
      <c r="G838">
        <v>10154.535113678299</v>
      </c>
    </row>
    <row r="839" spans="1:7" x14ac:dyDescent="0.2">
      <c r="A839">
        <v>2011</v>
      </c>
      <c r="B839">
        <v>2</v>
      </c>
      <c r="C839" t="s">
        <v>8</v>
      </c>
      <c r="D839" t="s">
        <v>9</v>
      </c>
      <c r="E839" t="s">
        <v>112</v>
      </c>
      <c r="F839" t="s">
        <v>125</v>
      </c>
      <c r="G839">
        <v>681248.55137560796</v>
      </c>
    </row>
    <row r="840" spans="1:7" x14ac:dyDescent="0.2">
      <c r="A840">
        <v>2012</v>
      </c>
      <c r="B840">
        <v>2</v>
      </c>
      <c r="C840" t="s">
        <v>8</v>
      </c>
      <c r="D840" t="s">
        <v>9</v>
      </c>
      <c r="E840" t="s">
        <v>112</v>
      </c>
      <c r="F840" t="s">
        <v>125</v>
      </c>
      <c r="G840">
        <v>1389361.4559887799</v>
      </c>
    </row>
    <row r="841" spans="1:7" x14ac:dyDescent="0.2">
      <c r="A841">
        <v>2013</v>
      </c>
      <c r="B841">
        <v>2</v>
      </c>
      <c r="C841" t="s">
        <v>8</v>
      </c>
      <c r="D841" t="s">
        <v>9</v>
      </c>
      <c r="E841" t="s">
        <v>112</v>
      </c>
      <c r="F841" t="s">
        <v>125</v>
      </c>
      <c r="G841">
        <v>1336286.7274769901</v>
      </c>
    </row>
    <row r="842" spans="1:7" x14ac:dyDescent="0.2">
      <c r="A842">
        <v>2014</v>
      </c>
      <c r="B842">
        <v>2</v>
      </c>
      <c r="C842" t="s">
        <v>8</v>
      </c>
      <c r="D842" t="s">
        <v>9</v>
      </c>
      <c r="E842" t="s">
        <v>112</v>
      </c>
      <c r="F842" t="s">
        <v>125</v>
      </c>
      <c r="G842">
        <v>1600070.9887556999</v>
      </c>
    </row>
    <row r="843" spans="1:7" x14ac:dyDescent="0.2">
      <c r="A843">
        <v>2015</v>
      </c>
      <c r="B843">
        <v>2</v>
      </c>
      <c r="C843" t="s">
        <v>8</v>
      </c>
      <c r="D843" t="s">
        <v>9</v>
      </c>
      <c r="E843" t="s">
        <v>112</v>
      </c>
      <c r="F843" t="s">
        <v>125</v>
      </c>
      <c r="G843">
        <v>1957328.4439387501</v>
      </c>
    </row>
    <row r="844" spans="1:7" x14ac:dyDescent="0.2">
      <c r="A844">
        <v>2016</v>
      </c>
      <c r="B844">
        <v>2</v>
      </c>
      <c r="C844" t="s">
        <v>8</v>
      </c>
      <c r="D844" t="s">
        <v>9</v>
      </c>
      <c r="E844" t="s">
        <v>112</v>
      </c>
      <c r="F844" t="s">
        <v>125</v>
      </c>
      <c r="G844">
        <v>2117038.44320135</v>
      </c>
    </row>
    <row r="845" spans="1:7" x14ac:dyDescent="0.2">
      <c r="A845">
        <v>2017</v>
      </c>
      <c r="B845">
        <v>2</v>
      </c>
      <c r="C845" t="s">
        <v>8</v>
      </c>
      <c r="D845" t="s">
        <v>9</v>
      </c>
      <c r="E845" t="s">
        <v>112</v>
      </c>
      <c r="F845" t="s">
        <v>125</v>
      </c>
      <c r="G845">
        <v>2179608.3732026499</v>
      </c>
    </row>
    <row r="846" spans="1:7" x14ac:dyDescent="0.2">
      <c r="A846">
        <v>2018</v>
      </c>
      <c r="B846">
        <v>2</v>
      </c>
      <c r="C846" t="s">
        <v>8</v>
      </c>
      <c r="D846" t="s">
        <v>9</v>
      </c>
      <c r="E846" t="s">
        <v>112</v>
      </c>
      <c r="F846" t="s">
        <v>125</v>
      </c>
      <c r="G846">
        <v>2314898.21356771</v>
      </c>
    </row>
    <row r="847" spans="1:7" x14ac:dyDescent="0.2">
      <c r="A847">
        <v>2019</v>
      </c>
      <c r="B847">
        <v>2</v>
      </c>
      <c r="C847" t="s">
        <v>8</v>
      </c>
      <c r="D847" t="s">
        <v>9</v>
      </c>
      <c r="E847" t="s">
        <v>112</v>
      </c>
      <c r="F847" t="s">
        <v>125</v>
      </c>
      <c r="G847">
        <v>2396953.0342240701</v>
      </c>
    </row>
    <row r="848" spans="1:7" x14ac:dyDescent="0.2">
      <c r="A848">
        <v>2020</v>
      </c>
      <c r="B848">
        <v>2</v>
      </c>
      <c r="C848" t="s">
        <v>8</v>
      </c>
      <c r="D848" t="s">
        <v>9</v>
      </c>
      <c r="E848" t="s">
        <v>112</v>
      </c>
      <c r="F848" t="s">
        <v>125</v>
      </c>
      <c r="G848" s="2">
        <v>2532280.9448780101</v>
      </c>
    </row>
    <row r="849" spans="1:7" x14ac:dyDescent="0.2">
      <c r="A849">
        <v>2010</v>
      </c>
      <c r="B849">
        <v>2</v>
      </c>
      <c r="C849" t="s">
        <v>8</v>
      </c>
      <c r="D849" t="s">
        <v>9</v>
      </c>
      <c r="E849" t="s">
        <v>112</v>
      </c>
      <c r="F849" t="s">
        <v>126</v>
      </c>
      <c r="G849">
        <v>4198.0505680424703</v>
      </c>
    </row>
    <row r="850" spans="1:7" x14ac:dyDescent="0.2">
      <c r="A850">
        <v>2011</v>
      </c>
      <c r="B850">
        <v>2</v>
      </c>
      <c r="C850" t="s">
        <v>8</v>
      </c>
      <c r="D850" t="s">
        <v>9</v>
      </c>
      <c r="E850" t="s">
        <v>112</v>
      </c>
      <c r="F850" t="s">
        <v>126</v>
      </c>
      <c r="G850">
        <v>282178.81470917998</v>
      </c>
    </row>
    <row r="851" spans="1:7" x14ac:dyDescent="0.2">
      <c r="A851">
        <v>2012</v>
      </c>
      <c r="B851">
        <v>2</v>
      </c>
      <c r="C851" t="s">
        <v>8</v>
      </c>
      <c r="D851" t="s">
        <v>9</v>
      </c>
      <c r="E851" t="s">
        <v>112</v>
      </c>
      <c r="F851" t="s">
        <v>126</v>
      </c>
      <c r="G851">
        <v>576379.15702535096</v>
      </c>
    </row>
    <row r="852" spans="1:7" x14ac:dyDescent="0.2">
      <c r="A852">
        <v>2013</v>
      </c>
      <c r="B852">
        <v>2</v>
      </c>
      <c r="C852" t="s">
        <v>8</v>
      </c>
      <c r="D852" t="s">
        <v>9</v>
      </c>
      <c r="E852" t="s">
        <v>112</v>
      </c>
      <c r="F852" t="s">
        <v>126</v>
      </c>
      <c r="G852">
        <v>554652.53496394504</v>
      </c>
    </row>
    <row r="853" spans="1:7" x14ac:dyDescent="0.2">
      <c r="A853">
        <v>2014</v>
      </c>
      <c r="B853">
        <v>2</v>
      </c>
      <c r="C853" t="s">
        <v>8</v>
      </c>
      <c r="D853" t="s">
        <v>9</v>
      </c>
      <c r="E853" t="s">
        <v>112</v>
      </c>
      <c r="F853" t="s">
        <v>126</v>
      </c>
      <c r="G853">
        <v>665855.07138370199</v>
      </c>
    </row>
    <row r="854" spans="1:7" x14ac:dyDescent="0.2">
      <c r="A854">
        <v>2015</v>
      </c>
      <c r="B854">
        <v>2</v>
      </c>
      <c r="C854" t="s">
        <v>8</v>
      </c>
      <c r="D854" t="s">
        <v>9</v>
      </c>
      <c r="E854" t="s">
        <v>112</v>
      </c>
      <c r="F854" t="s">
        <v>126</v>
      </c>
      <c r="G854">
        <v>817154.35257718898</v>
      </c>
    </row>
    <row r="855" spans="1:7" x14ac:dyDescent="0.2">
      <c r="A855">
        <v>2016</v>
      </c>
      <c r="B855">
        <v>2</v>
      </c>
      <c r="C855" t="s">
        <v>8</v>
      </c>
      <c r="D855" t="s">
        <v>9</v>
      </c>
      <c r="E855" t="s">
        <v>112</v>
      </c>
      <c r="F855" t="s">
        <v>126</v>
      </c>
      <c r="G855">
        <v>885580.04348233296</v>
      </c>
    </row>
    <row r="856" spans="1:7" x14ac:dyDescent="0.2">
      <c r="A856">
        <v>2017</v>
      </c>
      <c r="B856">
        <v>2</v>
      </c>
      <c r="C856" t="s">
        <v>8</v>
      </c>
      <c r="D856" t="s">
        <v>9</v>
      </c>
      <c r="E856" t="s">
        <v>112</v>
      </c>
      <c r="F856" t="s">
        <v>126</v>
      </c>
      <c r="G856">
        <v>912958.36222733802</v>
      </c>
    </row>
    <row r="857" spans="1:7" x14ac:dyDescent="0.2">
      <c r="A857">
        <v>2018</v>
      </c>
      <c r="B857">
        <v>2</v>
      </c>
      <c r="C857" t="s">
        <v>8</v>
      </c>
      <c r="D857" t="s">
        <v>9</v>
      </c>
      <c r="E857" t="s">
        <v>112</v>
      </c>
      <c r="F857" t="s">
        <v>126</v>
      </c>
      <c r="G857">
        <v>971141.49468441505</v>
      </c>
    </row>
    <row r="858" spans="1:7" x14ac:dyDescent="0.2">
      <c r="A858">
        <v>2019</v>
      </c>
      <c r="B858">
        <v>2</v>
      </c>
      <c r="C858" t="s">
        <v>8</v>
      </c>
      <c r="D858" t="s">
        <v>9</v>
      </c>
      <c r="E858" t="s">
        <v>112</v>
      </c>
      <c r="F858" t="s">
        <v>126</v>
      </c>
      <c r="G858">
        <v>1006705.7952916001</v>
      </c>
    </row>
    <row r="859" spans="1:7" x14ac:dyDescent="0.2">
      <c r="A859">
        <v>2020</v>
      </c>
      <c r="B859">
        <v>2</v>
      </c>
      <c r="C859" t="s">
        <v>8</v>
      </c>
      <c r="D859" t="s">
        <v>9</v>
      </c>
      <c r="E859" t="s">
        <v>112</v>
      </c>
      <c r="F859" t="s">
        <v>126</v>
      </c>
      <c r="G859">
        <v>1064846.9056551901</v>
      </c>
    </row>
    <row r="860" spans="1:7" x14ac:dyDescent="0.2">
      <c r="A860">
        <v>2010</v>
      </c>
      <c r="B860">
        <v>2</v>
      </c>
      <c r="C860" t="s">
        <v>8</v>
      </c>
      <c r="D860" t="s">
        <v>9</v>
      </c>
      <c r="E860" t="s">
        <v>112</v>
      </c>
      <c r="F860" t="s">
        <v>127</v>
      </c>
      <c r="G860">
        <v>28889.378246767901</v>
      </c>
    </row>
    <row r="861" spans="1:7" x14ac:dyDescent="0.2">
      <c r="A861">
        <v>2011</v>
      </c>
      <c r="B861">
        <v>2</v>
      </c>
      <c r="C861" t="s">
        <v>8</v>
      </c>
      <c r="D861" t="s">
        <v>9</v>
      </c>
      <c r="E861" t="s">
        <v>112</v>
      </c>
      <c r="F861" t="s">
        <v>127</v>
      </c>
      <c r="G861">
        <v>1931277.2078718599</v>
      </c>
    </row>
    <row r="862" spans="1:7" x14ac:dyDescent="0.2">
      <c r="A862">
        <v>2012</v>
      </c>
      <c r="B862">
        <v>2</v>
      </c>
      <c r="C862" t="s">
        <v>8</v>
      </c>
      <c r="D862" t="s">
        <v>9</v>
      </c>
      <c r="E862" t="s">
        <v>112</v>
      </c>
      <c r="F862" t="s">
        <v>127</v>
      </c>
      <c r="G862">
        <v>3854547.34997067</v>
      </c>
    </row>
    <row r="863" spans="1:7" x14ac:dyDescent="0.2">
      <c r="A863">
        <v>2013</v>
      </c>
      <c r="B863">
        <v>2</v>
      </c>
      <c r="C863" t="s">
        <v>8</v>
      </c>
      <c r="D863" t="s">
        <v>9</v>
      </c>
      <c r="E863" t="s">
        <v>112</v>
      </c>
      <c r="F863" t="s">
        <v>127</v>
      </c>
      <c r="G863" s="2">
        <v>3703975.50214956</v>
      </c>
    </row>
    <row r="864" spans="1:7" x14ac:dyDescent="0.2">
      <c r="A864">
        <v>2014</v>
      </c>
      <c r="B864">
        <v>2</v>
      </c>
      <c r="C864" t="s">
        <v>8</v>
      </c>
      <c r="D864" t="s">
        <v>9</v>
      </c>
      <c r="E864" t="s">
        <v>112</v>
      </c>
      <c r="F864" t="s">
        <v>127</v>
      </c>
      <c r="G864" s="2">
        <v>4416955.9575963104</v>
      </c>
    </row>
    <row r="865" spans="1:7" x14ac:dyDescent="0.2">
      <c r="A865">
        <v>2015</v>
      </c>
      <c r="B865">
        <v>2</v>
      </c>
      <c r="C865" t="s">
        <v>8</v>
      </c>
      <c r="D865" t="s">
        <v>9</v>
      </c>
      <c r="E865" t="s">
        <v>112</v>
      </c>
      <c r="F865" t="s">
        <v>127</v>
      </c>
      <c r="G865" s="2">
        <v>5379436.6436391603</v>
      </c>
    </row>
    <row r="866" spans="1:7" x14ac:dyDescent="0.2">
      <c r="A866">
        <v>2016</v>
      </c>
      <c r="B866">
        <v>2</v>
      </c>
      <c r="C866" t="s">
        <v>8</v>
      </c>
      <c r="D866" t="s">
        <v>9</v>
      </c>
      <c r="E866" t="s">
        <v>112</v>
      </c>
      <c r="F866" t="s">
        <v>127</v>
      </c>
      <c r="G866" s="2">
        <v>5784545.5923844799</v>
      </c>
    </row>
    <row r="867" spans="1:7" x14ac:dyDescent="0.2">
      <c r="A867">
        <v>2017</v>
      </c>
      <c r="B867">
        <v>2</v>
      </c>
      <c r="C867" t="s">
        <v>8</v>
      </c>
      <c r="D867" t="s">
        <v>9</v>
      </c>
      <c r="E867" t="s">
        <v>112</v>
      </c>
      <c r="F867" t="s">
        <v>127</v>
      </c>
      <c r="G867" s="2">
        <v>5920096.5381064303</v>
      </c>
    </row>
    <row r="868" spans="1:7" x14ac:dyDescent="0.2">
      <c r="A868">
        <v>2018</v>
      </c>
      <c r="B868">
        <v>2</v>
      </c>
      <c r="C868" t="s">
        <v>8</v>
      </c>
      <c r="D868" t="s">
        <v>9</v>
      </c>
      <c r="E868" t="s">
        <v>112</v>
      </c>
      <c r="F868" t="s">
        <v>127</v>
      </c>
      <c r="G868" s="2">
        <v>6221264.1445770403</v>
      </c>
    </row>
    <row r="869" spans="1:7" x14ac:dyDescent="0.2">
      <c r="A869">
        <v>2019</v>
      </c>
      <c r="B869">
        <v>2</v>
      </c>
      <c r="C869" t="s">
        <v>8</v>
      </c>
      <c r="D869" t="s">
        <v>9</v>
      </c>
      <c r="E869" t="s">
        <v>112</v>
      </c>
      <c r="F869" t="s">
        <v>127</v>
      </c>
      <c r="G869" s="2">
        <v>6372085.7769587804</v>
      </c>
    </row>
    <row r="870" spans="1:7" x14ac:dyDescent="0.2">
      <c r="A870">
        <v>2020</v>
      </c>
      <c r="B870">
        <v>2</v>
      </c>
      <c r="C870" t="s">
        <v>8</v>
      </c>
      <c r="D870" t="s">
        <v>9</v>
      </c>
      <c r="E870" t="s">
        <v>112</v>
      </c>
      <c r="F870" t="s">
        <v>127</v>
      </c>
      <c r="G870" s="2">
        <v>6626167.7538707396</v>
      </c>
    </row>
    <row r="871" spans="1:7" x14ac:dyDescent="0.2">
      <c r="A871">
        <v>2010</v>
      </c>
      <c r="B871">
        <v>2</v>
      </c>
      <c r="C871" t="s">
        <v>8</v>
      </c>
      <c r="D871" t="s">
        <v>9</v>
      </c>
      <c r="E871" t="s">
        <v>112</v>
      </c>
      <c r="F871" t="s">
        <v>128</v>
      </c>
      <c r="G871">
        <v>30693.050612088398</v>
      </c>
    </row>
    <row r="872" spans="1:7" x14ac:dyDescent="0.2">
      <c r="A872">
        <v>2011</v>
      </c>
      <c r="B872">
        <v>2</v>
      </c>
      <c r="C872" t="s">
        <v>8</v>
      </c>
      <c r="D872" t="s">
        <v>9</v>
      </c>
      <c r="E872" t="s">
        <v>112</v>
      </c>
      <c r="F872" t="s">
        <v>128</v>
      </c>
      <c r="G872">
        <v>2053800.9369297</v>
      </c>
    </row>
    <row r="873" spans="1:7" x14ac:dyDescent="0.2">
      <c r="A873">
        <v>2012</v>
      </c>
      <c r="B873">
        <v>2</v>
      </c>
      <c r="C873" t="s">
        <v>8</v>
      </c>
      <c r="D873" t="s">
        <v>9</v>
      </c>
      <c r="E873" t="s">
        <v>112</v>
      </c>
      <c r="F873" t="s">
        <v>128</v>
      </c>
      <c r="G873">
        <v>4101185.31040553</v>
      </c>
    </row>
    <row r="874" spans="1:7" x14ac:dyDescent="0.2">
      <c r="A874">
        <v>2013</v>
      </c>
      <c r="B874">
        <v>2</v>
      </c>
      <c r="C874" t="s">
        <v>8</v>
      </c>
      <c r="D874" t="s">
        <v>9</v>
      </c>
      <c r="E874" t="s">
        <v>112</v>
      </c>
      <c r="F874" t="s">
        <v>128</v>
      </c>
      <c r="G874" s="2">
        <v>3940986.5587543198</v>
      </c>
    </row>
    <row r="875" spans="1:7" x14ac:dyDescent="0.2">
      <c r="A875">
        <v>2014</v>
      </c>
      <c r="B875">
        <v>2</v>
      </c>
      <c r="C875" t="s">
        <v>8</v>
      </c>
      <c r="D875" t="s">
        <v>9</v>
      </c>
      <c r="E875" t="s">
        <v>112</v>
      </c>
      <c r="F875" t="s">
        <v>128</v>
      </c>
      <c r="G875" s="2">
        <v>4699682.1596181998</v>
      </c>
    </row>
    <row r="876" spans="1:7" x14ac:dyDescent="0.2">
      <c r="A876">
        <v>2015</v>
      </c>
      <c r="B876">
        <v>2</v>
      </c>
      <c r="C876" t="s">
        <v>8</v>
      </c>
      <c r="D876" t="s">
        <v>9</v>
      </c>
      <c r="E876" t="s">
        <v>112</v>
      </c>
      <c r="F876" t="s">
        <v>128</v>
      </c>
      <c r="G876" s="2">
        <v>5723946.0580820804</v>
      </c>
    </row>
    <row r="877" spans="1:7" x14ac:dyDescent="0.2">
      <c r="A877">
        <v>2016</v>
      </c>
      <c r="B877">
        <v>2</v>
      </c>
      <c r="C877" t="s">
        <v>8</v>
      </c>
      <c r="D877" t="s">
        <v>9</v>
      </c>
      <c r="E877" t="s">
        <v>112</v>
      </c>
      <c r="F877" t="s">
        <v>128</v>
      </c>
      <c r="G877" s="2">
        <v>6153128.0135413799</v>
      </c>
    </row>
    <row r="878" spans="1:7" x14ac:dyDescent="0.2">
      <c r="A878">
        <v>2017</v>
      </c>
      <c r="B878">
        <v>2</v>
      </c>
      <c r="C878" t="s">
        <v>8</v>
      </c>
      <c r="D878" t="s">
        <v>9</v>
      </c>
      <c r="E878" t="s">
        <v>112</v>
      </c>
      <c r="F878" t="s">
        <v>128</v>
      </c>
      <c r="G878" s="2">
        <v>6294959.5061184596</v>
      </c>
    </row>
    <row r="879" spans="1:7" x14ac:dyDescent="0.2">
      <c r="A879">
        <v>2018</v>
      </c>
      <c r="B879">
        <v>2</v>
      </c>
      <c r="C879" t="s">
        <v>8</v>
      </c>
      <c r="D879" t="s">
        <v>9</v>
      </c>
      <c r="E879" t="s">
        <v>112</v>
      </c>
      <c r="F879" t="s">
        <v>128</v>
      </c>
      <c r="G879" s="2">
        <v>6610301.6217608098</v>
      </c>
    </row>
    <row r="880" spans="1:7" x14ac:dyDescent="0.2">
      <c r="A880">
        <v>2019</v>
      </c>
      <c r="B880">
        <v>2</v>
      </c>
      <c r="C880" t="s">
        <v>8</v>
      </c>
      <c r="D880" t="s">
        <v>9</v>
      </c>
      <c r="E880" t="s">
        <v>112</v>
      </c>
      <c r="F880" t="s">
        <v>128</v>
      </c>
      <c r="G880" s="2">
        <v>6765290.4375996403</v>
      </c>
    </row>
    <row r="881" spans="1:7" x14ac:dyDescent="0.2">
      <c r="A881">
        <v>2020</v>
      </c>
      <c r="B881">
        <v>2</v>
      </c>
      <c r="C881" t="s">
        <v>8</v>
      </c>
      <c r="D881" t="s">
        <v>9</v>
      </c>
      <c r="E881" t="s">
        <v>112</v>
      </c>
      <c r="F881" t="s">
        <v>128</v>
      </c>
      <c r="G881" s="2">
        <v>7027168.2032248098</v>
      </c>
    </row>
    <row r="882" spans="1:7" x14ac:dyDescent="0.2">
      <c r="A882">
        <v>2010</v>
      </c>
      <c r="B882">
        <v>2</v>
      </c>
      <c r="C882" t="s">
        <v>8</v>
      </c>
      <c r="D882" t="s">
        <v>50</v>
      </c>
      <c r="E882" t="s">
        <v>115</v>
      </c>
      <c r="F882" t="s">
        <v>119</v>
      </c>
      <c r="G882">
        <v>35290.340196362602</v>
      </c>
    </row>
    <row r="883" spans="1:7" x14ac:dyDescent="0.2">
      <c r="A883">
        <v>2011</v>
      </c>
      <c r="B883">
        <v>2</v>
      </c>
      <c r="C883" t="s">
        <v>8</v>
      </c>
      <c r="D883" t="s">
        <v>50</v>
      </c>
      <c r="E883" t="s">
        <v>115</v>
      </c>
      <c r="F883" t="s">
        <v>119</v>
      </c>
      <c r="G883">
        <v>214757.93158080999</v>
      </c>
    </row>
    <row r="884" spans="1:7" x14ac:dyDescent="0.2">
      <c r="A884">
        <v>2012</v>
      </c>
      <c r="B884">
        <v>2</v>
      </c>
      <c r="C884" t="s">
        <v>8</v>
      </c>
      <c r="D884" t="s">
        <v>50</v>
      </c>
      <c r="E884" t="s">
        <v>115</v>
      </c>
      <c r="F884" t="s">
        <v>119</v>
      </c>
      <c r="G884" s="2">
        <v>15416253.935469501</v>
      </c>
    </row>
    <row r="885" spans="1:7" x14ac:dyDescent="0.2">
      <c r="A885">
        <v>2013</v>
      </c>
      <c r="B885">
        <v>2</v>
      </c>
      <c r="C885" t="s">
        <v>8</v>
      </c>
      <c r="D885" t="s">
        <v>50</v>
      </c>
      <c r="E885" t="s">
        <v>115</v>
      </c>
      <c r="F885" t="s">
        <v>119</v>
      </c>
      <c r="G885" s="2">
        <v>13238914.291585101</v>
      </c>
    </row>
    <row r="886" spans="1:7" x14ac:dyDescent="0.2">
      <c r="A886">
        <v>2014</v>
      </c>
      <c r="B886">
        <v>2</v>
      </c>
      <c r="C886" t="s">
        <v>8</v>
      </c>
      <c r="D886" t="s">
        <v>50</v>
      </c>
      <c r="E886" t="s">
        <v>115</v>
      </c>
      <c r="F886" t="s">
        <v>119</v>
      </c>
      <c r="G886" s="2">
        <v>12078744.767701</v>
      </c>
    </row>
    <row r="887" spans="1:7" x14ac:dyDescent="0.2">
      <c r="A887">
        <v>2015</v>
      </c>
      <c r="B887">
        <v>2</v>
      </c>
      <c r="C887" t="s">
        <v>8</v>
      </c>
      <c r="D887" t="s">
        <v>50</v>
      </c>
      <c r="E887" t="s">
        <v>115</v>
      </c>
      <c r="F887" t="s">
        <v>119</v>
      </c>
      <c r="G887" s="2">
        <v>11461391.903597601</v>
      </c>
    </row>
    <row r="888" spans="1:7" x14ac:dyDescent="0.2">
      <c r="A888">
        <v>2016</v>
      </c>
      <c r="B888">
        <v>2</v>
      </c>
      <c r="C888" t="s">
        <v>8</v>
      </c>
      <c r="D888" t="s">
        <v>50</v>
      </c>
      <c r="E888" t="s">
        <v>115</v>
      </c>
      <c r="F888" t="s">
        <v>119</v>
      </c>
      <c r="G888" s="2">
        <v>12786524.574862</v>
      </c>
    </row>
    <row r="889" spans="1:7" x14ac:dyDescent="0.2">
      <c r="A889">
        <v>2017</v>
      </c>
      <c r="B889">
        <v>2</v>
      </c>
      <c r="C889" t="s">
        <v>8</v>
      </c>
      <c r="D889" t="s">
        <v>50</v>
      </c>
      <c r="E889" t="s">
        <v>115</v>
      </c>
      <c r="F889" t="s">
        <v>119</v>
      </c>
      <c r="G889" s="2">
        <v>11747497.471617799</v>
      </c>
    </row>
    <row r="890" spans="1:7" x14ac:dyDescent="0.2">
      <c r="A890">
        <v>2018</v>
      </c>
      <c r="B890">
        <v>2</v>
      </c>
      <c r="C890" t="s">
        <v>8</v>
      </c>
      <c r="D890" t="s">
        <v>50</v>
      </c>
      <c r="E890" t="s">
        <v>115</v>
      </c>
      <c r="F890" t="s">
        <v>119</v>
      </c>
      <c r="G890" s="2">
        <v>12739252.9347919</v>
      </c>
    </row>
    <row r="891" spans="1:7" x14ac:dyDescent="0.2">
      <c r="A891">
        <v>2019</v>
      </c>
      <c r="B891">
        <v>2</v>
      </c>
      <c r="C891" t="s">
        <v>8</v>
      </c>
      <c r="D891" t="s">
        <v>50</v>
      </c>
      <c r="E891" t="s">
        <v>115</v>
      </c>
      <c r="F891" t="s">
        <v>119</v>
      </c>
      <c r="G891" s="2">
        <v>11864791.363646399</v>
      </c>
    </row>
    <row r="892" spans="1:7" x14ac:dyDescent="0.2">
      <c r="A892">
        <v>2020</v>
      </c>
      <c r="B892">
        <v>2</v>
      </c>
      <c r="C892" t="s">
        <v>8</v>
      </c>
      <c r="D892" t="s">
        <v>50</v>
      </c>
      <c r="E892" t="s">
        <v>115</v>
      </c>
      <c r="F892" t="s">
        <v>119</v>
      </c>
      <c r="G892" s="2">
        <v>11308105.8475173</v>
      </c>
    </row>
    <row r="893" spans="1:7" x14ac:dyDescent="0.2">
      <c r="A893">
        <v>2010</v>
      </c>
      <c r="B893">
        <v>2</v>
      </c>
      <c r="C893" t="s">
        <v>8</v>
      </c>
      <c r="D893" t="s">
        <v>50</v>
      </c>
      <c r="E893" t="s">
        <v>115</v>
      </c>
      <c r="F893" t="s">
        <v>120</v>
      </c>
      <c r="G893">
        <v>374305.18952927098</v>
      </c>
    </row>
    <row r="894" spans="1:7" x14ac:dyDescent="0.2">
      <c r="A894">
        <v>2011</v>
      </c>
      <c r="B894">
        <v>2</v>
      </c>
      <c r="C894" t="s">
        <v>8</v>
      </c>
      <c r="D894" t="s">
        <v>50</v>
      </c>
      <c r="E894" t="s">
        <v>115</v>
      </c>
      <c r="F894" t="s">
        <v>120</v>
      </c>
      <c r="G894">
        <v>3007567.79891884</v>
      </c>
    </row>
    <row r="895" spans="1:7" x14ac:dyDescent="0.2">
      <c r="A895">
        <v>2012</v>
      </c>
      <c r="B895">
        <v>2</v>
      </c>
      <c r="C895" t="s">
        <v>8</v>
      </c>
      <c r="D895" t="s">
        <v>50</v>
      </c>
      <c r="E895" t="s">
        <v>115</v>
      </c>
      <c r="F895" t="s">
        <v>120</v>
      </c>
      <c r="G895" s="2">
        <v>20544801.3005751</v>
      </c>
    </row>
    <row r="896" spans="1:7" x14ac:dyDescent="0.2">
      <c r="A896">
        <v>2013</v>
      </c>
      <c r="B896">
        <v>2</v>
      </c>
      <c r="C896" t="s">
        <v>8</v>
      </c>
      <c r="D896" t="s">
        <v>50</v>
      </c>
      <c r="E896" t="s">
        <v>115</v>
      </c>
      <c r="F896" t="s">
        <v>120</v>
      </c>
      <c r="G896" s="2">
        <v>18642965.685031299</v>
      </c>
    </row>
    <row r="897" spans="1:7" x14ac:dyDescent="0.2">
      <c r="A897">
        <v>2014</v>
      </c>
      <c r="B897">
        <v>2</v>
      </c>
      <c r="C897" t="s">
        <v>8</v>
      </c>
      <c r="D897" t="s">
        <v>50</v>
      </c>
      <c r="E897" t="s">
        <v>115</v>
      </c>
      <c r="F897" t="s">
        <v>120</v>
      </c>
      <c r="G897" s="2">
        <v>19533521.7577218</v>
      </c>
    </row>
    <row r="898" spans="1:7" x14ac:dyDescent="0.2">
      <c r="A898">
        <v>2015</v>
      </c>
      <c r="B898">
        <v>2</v>
      </c>
      <c r="C898" t="s">
        <v>8</v>
      </c>
      <c r="D898" t="s">
        <v>50</v>
      </c>
      <c r="E898" t="s">
        <v>115</v>
      </c>
      <c r="F898" t="s">
        <v>120</v>
      </c>
      <c r="G898" s="2">
        <v>33158267.3228857</v>
      </c>
    </row>
    <row r="899" spans="1:7" x14ac:dyDescent="0.2">
      <c r="A899">
        <v>2016</v>
      </c>
      <c r="B899">
        <v>2</v>
      </c>
      <c r="C899" t="s">
        <v>8</v>
      </c>
      <c r="D899" t="s">
        <v>50</v>
      </c>
      <c r="E899" t="s">
        <v>115</v>
      </c>
      <c r="F899" t="s">
        <v>120</v>
      </c>
      <c r="G899" s="2">
        <v>32168173.361009501</v>
      </c>
    </row>
    <row r="900" spans="1:7" x14ac:dyDescent="0.2">
      <c r="A900">
        <v>2017</v>
      </c>
      <c r="B900">
        <v>2</v>
      </c>
      <c r="C900" t="s">
        <v>8</v>
      </c>
      <c r="D900" t="s">
        <v>50</v>
      </c>
      <c r="E900" t="s">
        <v>115</v>
      </c>
      <c r="F900" t="s">
        <v>120</v>
      </c>
      <c r="G900" s="2">
        <v>31126649.143316802</v>
      </c>
    </row>
    <row r="901" spans="1:7" x14ac:dyDescent="0.2">
      <c r="A901">
        <v>2018</v>
      </c>
      <c r="B901">
        <v>2</v>
      </c>
      <c r="C901" t="s">
        <v>8</v>
      </c>
      <c r="D901" t="s">
        <v>50</v>
      </c>
      <c r="E901" t="s">
        <v>115</v>
      </c>
      <c r="F901" t="s">
        <v>120</v>
      </c>
      <c r="G901" s="2">
        <v>30813489.123166699</v>
      </c>
    </row>
    <row r="902" spans="1:7" x14ac:dyDescent="0.2">
      <c r="A902">
        <v>2019</v>
      </c>
      <c r="B902">
        <v>2</v>
      </c>
      <c r="C902" t="s">
        <v>8</v>
      </c>
      <c r="D902" t="s">
        <v>50</v>
      </c>
      <c r="E902" t="s">
        <v>115</v>
      </c>
      <c r="F902" t="s">
        <v>120</v>
      </c>
      <c r="G902" s="2">
        <v>30099787.666590899</v>
      </c>
    </row>
    <row r="903" spans="1:7" x14ac:dyDescent="0.2">
      <c r="A903">
        <v>2020</v>
      </c>
      <c r="B903">
        <v>2</v>
      </c>
      <c r="C903" t="s">
        <v>8</v>
      </c>
      <c r="D903" t="s">
        <v>50</v>
      </c>
      <c r="E903" t="s">
        <v>115</v>
      </c>
      <c r="F903" t="s">
        <v>120</v>
      </c>
      <c r="G903" s="2">
        <v>29283779.886895798</v>
      </c>
    </row>
    <row r="904" spans="1:7" x14ac:dyDescent="0.2">
      <c r="A904">
        <v>2010</v>
      </c>
      <c r="B904">
        <v>2</v>
      </c>
      <c r="C904" t="s">
        <v>8</v>
      </c>
      <c r="D904" t="s">
        <v>50</v>
      </c>
      <c r="E904" t="s">
        <v>115</v>
      </c>
      <c r="F904" t="s">
        <v>121</v>
      </c>
      <c r="G904" s="2">
        <v>19871678.278169502</v>
      </c>
    </row>
    <row r="905" spans="1:7" x14ac:dyDescent="0.2">
      <c r="A905">
        <v>2011</v>
      </c>
      <c r="B905">
        <v>2</v>
      </c>
      <c r="C905" t="s">
        <v>8</v>
      </c>
      <c r="D905" t="s">
        <v>50</v>
      </c>
      <c r="E905" t="s">
        <v>115</v>
      </c>
      <c r="F905" t="s">
        <v>121</v>
      </c>
      <c r="G905" s="2">
        <v>708396784.74804795</v>
      </c>
    </row>
    <row r="906" spans="1:7" x14ac:dyDescent="0.2">
      <c r="A906">
        <v>2012</v>
      </c>
      <c r="B906">
        <v>2</v>
      </c>
      <c r="C906" t="s">
        <v>8</v>
      </c>
      <c r="D906" t="s">
        <v>50</v>
      </c>
      <c r="E906" t="s">
        <v>115</v>
      </c>
      <c r="F906" t="s">
        <v>121</v>
      </c>
      <c r="G906" s="2">
        <v>4156681433.0153198</v>
      </c>
    </row>
    <row r="907" spans="1:7" x14ac:dyDescent="0.2">
      <c r="A907">
        <v>2013</v>
      </c>
      <c r="B907">
        <v>2</v>
      </c>
      <c r="C907" t="s">
        <v>8</v>
      </c>
      <c r="D907" t="s">
        <v>50</v>
      </c>
      <c r="E907" t="s">
        <v>115</v>
      </c>
      <c r="F907" t="s">
        <v>121</v>
      </c>
      <c r="G907" s="2">
        <v>3608770600.61063</v>
      </c>
    </row>
    <row r="908" spans="1:7" x14ac:dyDescent="0.2">
      <c r="A908">
        <v>2014</v>
      </c>
      <c r="B908">
        <v>2</v>
      </c>
      <c r="C908" t="s">
        <v>8</v>
      </c>
      <c r="D908" t="s">
        <v>50</v>
      </c>
      <c r="E908" t="s">
        <v>115</v>
      </c>
      <c r="F908" t="s">
        <v>121</v>
      </c>
      <c r="G908" s="2">
        <v>3972998278.8293099</v>
      </c>
    </row>
    <row r="909" spans="1:7" x14ac:dyDescent="0.2">
      <c r="A909">
        <v>2015</v>
      </c>
      <c r="B909">
        <v>2</v>
      </c>
      <c r="C909" t="s">
        <v>8</v>
      </c>
      <c r="D909" t="s">
        <v>50</v>
      </c>
      <c r="E909" t="s">
        <v>115</v>
      </c>
      <c r="F909" t="s">
        <v>121</v>
      </c>
      <c r="G909" s="2">
        <v>8448414964.1261101</v>
      </c>
    </row>
    <row r="910" spans="1:7" x14ac:dyDescent="0.2">
      <c r="A910">
        <v>2016</v>
      </c>
      <c r="B910">
        <v>2</v>
      </c>
      <c r="C910" t="s">
        <v>8</v>
      </c>
      <c r="D910" t="s">
        <v>50</v>
      </c>
      <c r="E910" t="s">
        <v>115</v>
      </c>
      <c r="F910" t="s">
        <v>121</v>
      </c>
      <c r="G910" s="2">
        <v>9497166497.1859703</v>
      </c>
    </row>
    <row r="911" spans="1:7" x14ac:dyDescent="0.2">
      <c r="A911">
        <v>2017</v>
      </c>
      <c r="B911">
        <v>2</v>
      </c>
      <c r="C911" t="s">
        <v>8</v>
      </c>
      <c r="D911" t="s">
        <v>50</v>
      </c>
      <c r="E911" t="s">
        <v>115</v>
      </c>
      <c r="F911" t="s">
        <v>121</v>
      </c>
      <c r="G911" s="2">
        <v>8942699834.8719692</v>
      </c>
    </row>
    <row r="912" spans="1:7" x14ac:dyDescent="0.2">
      <c r="A912">
        <v>2018</v>
      </c>
      <c r="B912">
        <v>2</v>
      </c>
      <c r="C912" t="s">
        <v>8</v>
      </c>
      <c r="D912" t="s">
        <v>50</v>
      </c>
      <c r="E912" t="s">
        <v>115</v>
      </c>
      <c r="F912" t="s">
        <v>121</v>
      </c>
      <c r="G912" s="2">
        <v>9948161260.5272999</v>
      </c>
    </row>
    <row r="913" spans="1:7" x14ac:dyDescent="0.2">
      <c r="A913">
        <v>2019</v>
      </c>
      <c r="B913">
        <v>2</v>
      </c>
      <c r="C913" t="s">
        <v>8</v>
      </c>
      <c r="D913" t="s">
        <v>50</v>
      </c>
      <c r="E913" t="s">
        <v>115</v>
      </c>
      <c r="F913" t="s">
        <v>121</v>
      </c>
      <c r="G913" s="2">
        <v>9162061253.1072102</v>
      </c>
    </row>
    <row r="914" spans="1:7" x14ac:dyDescent="0.2">
      <c r="A914">
        <v>2020</v>
      </c>
      <c r="B914">
        <v>2</v>
      </c>
      <c r="C914" t="s">
        <v>8</v>
      </c>
      <c r="D914" t="s">
        <v>50</v>
      </c>
      <c r="E914" t="s">
        <v>115</v>
      </c>
      <c r="F914" t="s">
        <v>121</v>
      </c>
      <c r="G914" s="2">
        <v>9067678000.5477009</v>
      </c>
    </row>
    <row r="915" spans="1:7" x14ac:dyDescent="0.2">
      <c r="A915">
        <v>2010</v>
      </c>
      <c r="B915">
        <v>2</v>
      </c>
      <c r="C915" t="s">
        <v>8</v>
      </c>
      <c r="D915" t="s">
        <v>50</v>
      </c>
      <c r="E915" t="s">
        <v>115</v>
      </c>
      <c r="F915" t="s">
        <v>122</v>
      </c>
      <c r="G915">
        <v>1477.2669473697599</v>
      </c>
    </row>
    <row r="916" spans="1:7" x14ac:dyDescent="0.2">
      <c r="A916">
        <v>2011</v>
      </c>
      <c r="B916">
        <v>2</v>
      </c>
      <c r="C916" t="s">
        <v>8</v>
      </c>
      <c r="D916" t="s">
        <v>50</v>
      </c>
      <c r="E916" t="s">
        <v>115</v>
      </c>
      <c r="F916" t="s">
        <v>122</v>
      </c>
      <c r="G916">
        <v>2321550.7225318099</v>
      </c>
    </row>
    <row r="917" spans="1:7" x14ac:dyDescent="0.2">
      <c r="A917">
        <v>2012</v>
      </c>
      <c r="B917">
        <v>2</v>
      </c>
      <c r="C917" t="s">
        <v>8</v>
      </c>
      <c r="D917" t="s">
        <v>50</v>
      </c>
      <c r="E917" t="s">
        <v>115</v>
      </c>
      <c r="F917" t="s">
        <v>122</v>
      </c>
      <c r="G917">
        <v>7175632.6778874202</v>
      </c>
    </row>
    <row r="918" spans="1:7" x14ac:dyDescent="0.2">
      <c r="A918">
        <v>2013</v>
      </c>
      <c r="B918">
        <v>2</v>
      </c>
      <c r="C918" t="s">
        <v>8</v>
      </c>
      <c r="D918" t="s">
        <v>50</v>
      </c>
      <c r="E918" t="s">
        <v>115</v>
      </c>
      <c r="F918" t="s">
        <v>122</v>
      </c>
      <c r="G918">
        <v>6422276.9899271</v>
      </c>
    </row>
    <row r="919" spans="1:7" x14ac:dyDescent="0.2">
      <c r="A919">
        <v>2014</v>
      </c>
      <c r="B919">
        <v>2</v>
      </c>
      <c r="C919" t="s">
        <v>8</v>
      </c>
      <c r="D919" t="s">
        <v>50</v>
      </c>
      <c r="E919" t="s">
        <v>115</v>
      </c>
      <c r="F919" t="s">
        <v>122</v>
      </c>
      <c r="G919">
        <v>6265232.24132377</v>
      </c>
    </row>
    <row r="920" spans="1:7" x14ac:dyDescent="0.2">
      <c r="A920">
        <v>2015</v>
      </c>
      <c r="B920">
        <v>2</v>
      </c>
      <c r="C920" t="s">
        <v>8</v>
      </c>
      <c r="D920" t="s">
        <v>50</v>
      </c>
      <c r="E920" t="s">
        <v>115</v>
      </c>
      <c r="F920" t="s">
        <v>122</v>
      </c>
      <c r="G920" s="2">
        <v>11222134.854993301</v>
      </c>
    </row>
    <row r="921" spans="1:7" x14ac:dyDescent="0.2">
      <c r="A921">
        <v>2016</v>
      </c>
      <c r="B921">
        <v>2</v>
      </c>
      <c r="C921" t="s">
        <v>8</v>
      </c>
      <c r="D921" t="s">
        <v>50</v>
      </c>
      <c r="E921" t="s">
        <v>115</v>
      </c>
      <c r="F921" t="s">
        <v>122</v>
      </c>
      <c r="G921" s="2">
        <v>10758189.110773399</v>
      </c>
    </row>
    <row r="922" spans="1:7" x14ac:dyDescent="0.2">
      <c r="A922">
        <v>2017</v>
      </c>
      <c r="B922">
        <v>2</v>
      </c>
      <c r="C922" t="s">
        <v>8</v>
      </c>
      <c r="D922" t="s">
        <v>50</v>
      </c>
      <c r="E922" t="s">
        <v>115</v>
      </c>
      <c r="F922" t="s">
        <v>122</v>
      </c>
      <c r="G922" s="2">
        <v>10032752.007708101</v>
      </c>
    </row>
    <row r="923" spans="1:7" x14ac:dyDescent="0.2">
      <c r="A923">
        <v>2018</v>
      </c>
      <c r="B923">
        <v>2</v>
      </c>
      <c r="C923" t="s">
        <v>8</v>
      </c>
      <c r="D923" t="s">
        <v>50</v>
      </c>
      <c r="E923" t="s">
        <v>115</v>
      </c>
      <c r="F923" t="s">
        <v>122</v>
      </c>
      <c r="G923" s="2">
        <v>9820778.0558358692</v>
      </c>
    </row>
    <row r="924" spans="1:7" x14ac:dyDescent="0.2">
      <c r="A924">
        <v>2019</v>
      </c>
      <c r="B924">
        <v>2</v>
      </c>
      <c r="C924" t="s">
        <v>8</v>
      </c>
      <c r="D924" t="s">
        <v>50</v>
      </c>
      <c r="E924" t="s">
        <v>115</v>
      </c>
      <c r="F924" t="s">
        <v>122</v>
      </c>
      <c r="G924" s="2">
        <v>9339567.0498936903</v>
      </c>
    </row>
    <row r="925" spans="1:7" x14ac:dyDescent="0.2">
      <c r="A925">
        <v>2020</v>
      </c>
      <c r="B925">
        <v>2</v>
      </c>
      <c r="C925" t="s">
        <v>8</v>
      </c>
      <c r="D925" t="s">
        <v>50</v>
      </c>
      <c r="E925" t="s">
        <v>115</v>
      </c>
      <c r="F925" t="s">
        <v>122</v>
      </c>
      <c r="G925" s="2">
        <v>9319781.2759275306</v>
      </c>
    </row>
    <row r="926" spans="1:7" x14ac:dyDescent="0.2">
      <c r="A926">
        <v>2010</v>
      </c>
      <c r="B926">
        <v>2</v>
      </c>
      <c r="C926" t="s">
        <v>8</v>
      </c>
      <c r="D926" t="s">
        <v>50</v>
      </c>
      <c r="E926" t="s">
        <v>115</v>
      </c>
      <c r="F926" t="s">
        <v>123</v>
      </c>
      <c r="G926">
        <v>1577.2518374512799</v>
      </c>
    </row>
    <row r="927" spans="1:7" x14ac:dyDescent="0.2">
      <c r="A927">
        <v>2011</v>
      </c>
      <c r="B927">
        <v>2</v>
      </c>
      <c r="C927" t="s">
        <v>8</v>
      </c>
      <c r="D927" t="s">
        <v>50</v>
      </c>
      <c r="E927" t="s">
        <v>115</v>
      </c>
      <c r="F927" t="s">
        <v>123</v>
      </c>
      <c r="G927">
        <v>134683.04111790401</v>
      </c>
    </row>
    <row r="928" spans="1:7" x14ac:dyDescent="0.2">
      <c r="A928">
        <v>2012</v>
      </c>
      <c r="B928">
        <v>2</v>
      </c>
      <c r="C928" t="s">
        <v>8</v>
      </c>
      <c r="D928" t="s">
        <v>50</v>
      </c>
      <c r="E928" t="s">
        <v>115</v>
      </c>
      <c r="F928" t="s">
        <v>123</v>
      </c>
      <c r="G928">
        <v>2748049.4495157502</v>
      </c>
    </row>
    <row r="929" spans="1:7" x14ac:dyDescent="0.2">
      <c r="A929">
        <v>2013</v>
      </c>
      <c r="B929">
        <v>2</v>
      </c>
      <c r="C929" t="s">
        <v>8</v>
      </c>
      <c r="D929" t="s">
        <v>50</v>
      </c>
      <c r="E929" t="s">
        <v>115</v>
      </c>
      <c r="F929" t="s">
        <v>123</v>
      </c>
      <c r="G929">
        <v>2367166.6049904302</v>
      </c>
    </row>
    <row r="930" spans="1:7" x14ac:dyDescent="0.2">
      <c r="A930">
        <v>2014</v>
      </c>
      <c r="B930">
        <v>2</v>
      </c>
      <c r="C930" t="s">
        <v>8</v>
      </c>
      <c r="D930" t="s">
        <v>50</v>
      </c>
      <c r="E930" t="s">
        <v>115</v>
      </c>
      <c r="F930" t="s">
        <v>123</v>
      </c>
      <c r="G930">
        <v>2212619.7668642602</v>
      </c>
    </row>
    <row r="931" spans="1:7" x14ac:dyDescent="0.2">
      <c r="A931">
        <v>2015</v>
      </c>
      <c r="B931">
        <v>2</v>
      </c>
      <c r="C931" t="s">
        <v>8</v>
      </c>
      <c r="D931" t="s">
        <v>50</v>
      </c>
      <c r="E931" t="s">
        <v>115</v>
      </c>
      <c r="F931" t="s">
        <v>123</v>
      </c>
      <c r="G931">
        <v>2289909.2678596401</v>
      </c>
    </row>
    <row r="932" spans="1:7" x14ac:dyDescent="0.2">
      <c r="A932">
        <v>2016</v>
      </c>
      <c r="B932">
        <v>2</v>
      </c>
      <c r="C932" t="s">
        <v>8</v>
      </c>
      <c r="D932" t="s">
        <v>50</v>
      </c>
      <c r="E932" t="s">
        <v>115</v>
      </c>
      <c r="F932" t="s">
        <v>123</v>
      </c>
      <c r="G932">
        <v>2481257.6882062498</v>
      </c>
    </row>
    <row r="933" spans="1:7" x14ac:dyDescent="0.2">
      <c r="A933">
        <v>2017</v>
      </c>
      <c r="B933">
        <v>2</v>
      </c>
      <c r="C933" t="s">
        <v>8</v>
      </c>
      <c r="D933" t="s">
        <v>50</v>
      </c>
      <c r="E933" t="s">
        <v>115</v>
      </c>
      <c r="F933" t="s">
        <v>123</v>
      </c>
      <c r="G933">
        <v>2287939.8959186301</v>
      </c>
    </row>
    <row r="934" spans="1:7" x14ac:dyDescent="0.2">
      <c r="A934">
        <v>2018</v>
      </c>
      <c r="B934">
        <v>2</v>
      </c>
      <c r="C934" t="s">
        <v>8</v>
      </c>
      <c r="D934" t="s">
        <v>50</v>
      </c>
      <c r="E934" t="s">
        <v>115</v>
      </c>
      <c r="F934" t="s">
        <v>123</v>
      </c>
      <c r="G934">
        <v>2194566.8744088798</v>
      </c>
    </row>
    <row r="935" spans="1:7" x14ac:dyDescent="0.2">
      <c r="A935">
        <v>2019</v>
      </c>
      <c r="B935">
        <v>2</v>
      </c>
      <c r="C935" t="s">
        <v>8</v>
      </c>
      <c r="D935" t="s">
        <v>50</v>
      </c>
      <c r="E935" t="s">
        <v>115</v>
      </c>
      <c r="F935" t="s">
        <v>123</v>
      </c>
      <c r="G935">
        <v>2096419.89187856</v>
      </c>
    </row>
    <row r="936" spans="1:7" x14ac:dyDescent="0.2">
      <c r="A936">
        <v>2020</v>
      </c>
      <c r="B936">
        <v>2</v>
      </c>
      <c r="C936" t="s">
        <v>8</v>
      </c>
      <c r="D936" t="s">
        <v>50</v>
      </c>
      <c r="E936" t="s">
        <v>115</v>
      </c>
      <c r="F936" t="s">
        <v>123</v>
      </c>
      <c r="G936">
        <v>2024223.33579678</v>
      </c>
    </row>
    <row r="937" spans="1:7" x14ac:dyDescent="0.2">
      <c r="A937">
        <v>2010</v>
      </c>
      <c r="B937">
        <v>2</v>
      </c>
      <c r="C937" t="s">
        <v>8</v>
      </c>
      <c r="D937" t="s">
        <v>50</v>
      </c>
      <c r="E937" t="s">
        <v>115</v>
      </c>
      <c r="F937" t="s">
        <v>124</v>
      </c>
      <c r="G937">
        <v>625.29307586342497</v>
      </c>
    </row>
    <row r="938" spans="1:7" x14ac:dyDescent="0.2">
      <c r="A938">
        <v>2011</v>
      </c>
      <c r="B938">
        <v>2</v>
      </c>
      <c r="C938" t="s">
        <v>8</v>
      </c>
      <c r="D938" t="s">
        <v>50</v>
      </c>
      <c r="E938" t="s">
        <v>115</v>
      </c>
      <c r="F938" t="s">
        <v>124</v>
      </c>
      <c r="G938">
        <v>11868.1347535192</v>
      </c>
    </row>
    <row r="939" spans="1:7" x14ac:dyDescent="0.2">
      <c r="A939">
        <v>2012</v>
      </c>
      <c r="B939">
        <v>2</v>
      </c>
      <c r="C939" t="s">
        <v>8</v>
      </c>
      <c r="D939" t="s">
        <v>50</v>
      </c>
      <c r="E939" t="s">
        <v>115</v>
      </c>
      <c r="F939" t="s">
        <v>124</v>
      </c>
      <c r="G939">
        <v>37334.4322816692</v>
      </c>
    </row>
    <row r="940" spans="1:7" x14ac:dyDescent="0.2">
      <c r="A940">
        <v>2013</v>
      </c>
      <c r="B940">
        <v>2</v>
      </c>
      <c r="C940" t="s">
        <v>8</v>
      </c>
      <c r="D940" t="s">
        <v>50</v>
      </c>
      <c r="E940" t="s">
        <v>115</v>
      </c>
      <c r="F940" t="s">
        <v>124</v>
      </c>
      <c r="G940">
        <v>38753.8681615116</v>
      </c>
    </row>
    <row r="941" spans="1:7" x14ac:dyDescent="0.2">
      <c r="A941">
        <v>2014</v>
      </c>
      <c r="B941">
        <v>2</v>
      </c>
      <c r="C941" t="s">
        <v>8</v>
      </c>
      <c r="D941" t="s">
        <v>50</v>
      </c>
      <c r="E941" t="s">
        <v>115</v>
      </c>
      <c r="F941" t="s">
        <v>124</v>
      </c>
      <c r="G941">
        <v>39799.7872271819</v>
      </c>
    </row>
    <row r="942" spans="1:7" x14ac:dyDescent="0.2">
      <c r="A942">
        <v>2015</v>
      </c>
      <c r="B942">
        <v>2</v>
      </c>
      <c r="C942" t="s">
        <v>8</v>
      </c>
      <c r="D942" t="s">
        <v>50</v>
      </c>
      <c r="E942" t="s">
        <v>115</v>
      </c>
      <c r="F942" t="s">
        <v>124</v>
      </c>
      <c r="G942">
        <v>130226.351030074</v>
      </c>
    </row>
    <row r="943" spans="1:7" x14ac:dyDescent="0.2">
      <c r="A943">
        <v>2016</v>
      </c>
      <c r="B943">
        <v>2</v>
      </c>
      <c r="C943" t="s">
        <v>8</v>
      </c>
      <c r="D943" t="s">
        <v>50</v>
      </c>
      <c r="E943" t="s">
        <v>115</v>
      </c>
      <c r="F943" t="s">
        <v>124</v>
      </c>
      <c r="G943">
        <v>149085.28162555501</v>
      </c>
    </row>
    <row r="944" spans="1:7" x14ac:dyDescent="0.2">
      <c r="A944">
        <v>2017</v>
      </c>
      <c r="B944">
        <v>2</v>
      </c>
      <c r="C944" t="s">
        <v>8</v>
      </c>
      <c r="D944" t="s">
        <v>50</v>
      </c>
      <c r="E944" t="s">
        <v>115</v>
      </c>
      <c r="F944" t="s">
        <v>124</v>
      </c>
      <c r="G944">
        <v>137195.22343390001</v>
      </c>
    </row>
    <row r="945" spans="1:7" x14ac:dyDescent="0.2">
      <c r="A945">
        <v>2018</v>
      </c>
      <c r="B945">
        <v>2</v>
      </c>
      <c r="C945" t="s">
        <v>8</v>
      </c>
      <c r="D945" t="s">
        <v>50</v>
      </c>
      <c r="E945" t="s">
        <v>115</v>
      </c>
      <c r="F945" t="s">
        <v>124</v>
      </c>
      <c r="G945">
        <v>145184.50034500999</v>
      </c>
    </row>
    <row r="946" spans="1:7" x14ac:dyDescent="0.2">
      <c r="A946">
        <v>2019</v>
      </c>
      <c r="B946">
        <v>2</v>
      </c>
      <c r="C946" t="s">
        <v>8</v>
      </c>
      <c r="D946" t="s">
        <v>50</v>
      </c>
      <c r="E946" t="s">
        <v>115</v>
      </c>
      <c r="F946" t="s">
        <v>124</v>
      </c>
      <c r="G946">
        <v>146087.887678378</v>
      </c>
    </row>
    <row r="947" spans="1:7" x14ac:dyDescent="0.2">
      <c r="A947">
        <v>2020</v>
      </c>
      <c r="B947">
        <v>2</v>
      </c>
      <c r="C947" t="s">
        <v>8</v>
      </c>
      <c r="D947" t="s">
        <v>50</v>
      </c>
      <c r="E947" t="s">
        <v>115</v>
      </c>
      <c r="F947" t="s">
        <v>124</v>
      </c>
      <c r="G947">
        <v>144806.46663719701</v>
      </c>
    </row>
    <row r="948" spans="1:7" x14ac:dyDescent="0.2">
      <c r="A948">
        <v>2010</v>
      </c>
      <c r="B948">
        <v>2</v>
      </c>
      <c r="C948" t="s">
        <v>8</v>
      </c>
      <c r="D948" t="s">
        <v>50</v>
      </c>
      <c r="E948" t="s">
        <v>115</v>
      </c>
      <c r="F948" t="s">
        <v>125</v>
      </c>
      <c r="G948">
        <v>1374.53068207294</v>
      </c>
    </row>
    <row r="949" spans="1:7" x14ac:dyDescent="0.2">
      <c r="A949">
        <v>2011</v>
      </c>
      <c r="B949">
        <v>2</v>
      </c>
      <c r="C949" t="s">
        <v>8</v>
      </c>
      <c r="D949" t="s">
        <v>50</v>
      </c>
      <c r="E949" t="s">
        <v>115</v>
      </c>
      <c r="F949" t="s">
        <v>125</v>
      </c>
      <c r="G949">
        <v>36197.978220107398</v>
      </c>
    </row>
    <row r="950" spans="1:7" x14ac:dyDescent="0.2">
      <c r="A950">
        <v>2012</v>
      </c>
      <c r="B950">
        <v>2</v>
      </c>
      <c r="C950" t="s">
        <v>8</v>
      </c>
      <c r="D950" t="s">
        <v>50</v>
      </c>
      <c r="E950" t="s">
        <v>115</v>
      </c>
      <c r="F950" t="s">
        <v>125</v>
      </c>
      <c r="G950">
        <v>58717.625724851598</v>
      </c>
    </row>
    <row r="951" spans="1:7" x14ac:dyDescent="0.2">
      <c r="A951">
        <v>2013</v>
      </c>
      <c r="B951">
        <v>2</v>
      </c>
      <c r="C951" t="s">
        <v>8</v>
      </c>
      <c r="D951" t="s">
        <v>50</v>
      </c>
      <c r="E951" t="s">
        <v>115</v>
      </c>
      <c r="F951" t="s">
        <v>125</v>
      </c>
      <c r="G951">
        <v>59625.300927965698</v>
      </c>
    </row>
    <row r="952" spans="1:7" x14ac:dyDescent="0.2">
      <c r="A952">
        <v>2014</v>
      </c>
      <c r="B952">
        <v>2</v>
      </c>
      <c r="C952" t="s">
        <v>8</v>
      </c>
      <c r="D952" t="s">
        <v>50</v>
      </c>
      <c r="E952" t="s">
        <v>115</v>
      </c>
      <c r="F952" t="s">
        <v>125</v>
      </c>
      <c r="G952">
        <v>62968.6543974245</v>
      </c>
    </row>
    <row r="953" spans="1:7" x14ac:dyDescent="0.2">
      <c r="A953">
        <v>2015</v>
      </c>
      <c r="B953">
        <v>2</v>
      </c>
      <c r="C953" t="s">
        <v>8</v>
      </c>
      <c r="D953" t="s">
        <v>50</v>
      </c>
      <c r="E953" t="s">
        <v>115</v>
      </c>
      <c r="F953" t="s">
        <v>125</v>
      </c>
      <c r="G953">
        <v>63311.404065075498</v>
      </c>
    </row>
    <row r="954" spans="1:7" x14ac:dyDescent="0.2">
      <c r="A954">
        <v>2016</v>
      </c>
      <c r="B954">
        <v>2</v>
      </c>
      <c r="C954" t="s">
        <v>8</v>
      </c>
      <c r="D954" t="s">
        <v>50</v>
      </c>
      <c r="E954" t="s">
        <v>115</v>
      </c>
      <c r="F954" t="s">
        <v>125</v>
      </c>
      <c r="G954">
        <v>104343.704446433</v>
      </c>
    </row>
    <row r="955" spans="1:7" x14ac:dyDescent="0.2">
      <c r="A955">
        <v>2017</v>
      </c>
      <c r="B955">
        <v>2</v>
      </c>
      <c r="C955" t="s">
        <v>8</v>
      </c>
      <c r="D955" t="s">
        <v>50</v>
      </c>
      <c r="E955" t="s">
        <v>115</v>
      </c>
      <c r="F955" t="s">
        <v>125</v>
      </c>
      <c r="G955">
        <v>99282.545335184797</v>
      </c>
    </row>
    <row r="956" spans="1:7" x14ac:dyDescent="0.2">
      <c r="A956">
        <v>2018</v>
      </c>
      <c r="B956">
        <v>2</v>
      </c>
      <c r="C956" t="s">
        <v>8</v>
      </c>
      <c r="D956" t="s">
        <v>50</v>
      </c>
      <c r="E956" t="s">
        <v>115</v>
      </c>
      <c r="F956" t="s">
        <v>125</v>
      </c>
      <c r="G956">
        <v>96691.948198155602</v>
      </c>
    </row>
    <row r="957" spans="1:7" x14ac:dyDescent="0.2">
      <c r="A957">
        <v>2019</v>
      </c>
      <c r="B957">
        <v>2</v>
      </c>
      <c r="C957" t="s">
        <v>8</v>
      </c>
      <c r="D957" t="s">
        <v>50</v>
      </c>
      <c r="E957" t="s">
        <v>115</v>
      </c>
      <c r="F957" t="s">
        <v>125</v>
      </c>
      <c r="G957">
        <v>102537.136612524</v>
      </c>
    </row>
    <row r="958" spans="1:7" x14ac:dyDescent="0.2">
      <c r="A958">
        <v>2020</v>
      </c>
      <c r="B958">
        <v>2</v>
      </c>
      <c r="C958" t="s">
        <v>8</v>
      </c>
      <c r="D958" t="s">
        <v>50</v>
      </c>
      <c r="E958" t="s">
        <v>115</v>
      </c>
      <c r="F958" t="s">
        <v>125</v>
      </c>
      <c r="G958">
        <v>98544.597618484098</v>
      </c>
    </row>
    <row r="959" spans="1:7" x14ac:dyDescent="0.2">
      <c r="A959">
        <v>2010</v>
      </c>
      <c r="B959">
        <v>2</v>
      </c>
      <c r="C959" t="s">
        <v>8</v>
      </c>
      <c r="D959" t="s">
        <v>50</v>
      </c>
      <c r="E959" t="s">
        <v>115</v>
      </c>
      <c r="F959" t="s">
        <v>126</v>
      </c>
      <c r="G959">
        <v>1035.7406977739599</v>
      </c>
    </row>
    <row r="960" spans="1:7" x14ac:dyDescent="0.2">
      <c r="A960">
        <v>2011</v>
      </c>
      <c r="B960">
        <v>2</v>
      </c>
      <c r="C960" t="s">
        <v>8</v>
      </c>
      <c r="D960" t="s">
        <v>50</v>
      </c>
      <c r="E960" t="s">
        <v>115</v>
      </c>
      <c r="F960" t="s">
        <v>126</v>
      </c>
      <c r="G960">
        <v>1256.7124270704801</v>
      </c>
    </row>
    <row r="961" spans="1:7" x14ac:dyDescent="0.2">
      <c r="A961">
        <v>2012</v>
      </c>
      <c r="B961">
        <v>2</v>
      </c>
      <c r="C961" t="s">
        <v>8</v>
      </c>
      <c r="D961" t="s">
        <v>50</v>
      </c>
      <c r="E961" t="s">
        <v>115</v>
      </c>
      <c r="F961" t="s">
        <v>126</v>
      </c>
      <c r="G961">
        <v>76955.515736791407</v>
      </c>
    </row>
    <row r="962" spans="1:7" x14ac:dyDescent="0.2">
      <c r="A962">
        <v>2013</v>
      </c>
      <c r="B962">
        <v>2</v>
      </c>
      <c r="C962" t="s">
        <v>8</v>
      </c>
      <c r="D962" t="s">
        <v>50</v>
      </c>
      <c r="E962" t="s">
        <v>115</v>
      </c>
      <c r="F962" t="s">
        <v>126</v>
      </c>
      <c r="G962">
        <v>66473.451795909205</v>
      </c>
    </row>
    <row r="963" spans="1:7" x14ac:dyDescent="0.2">
      <c r="A963">
        <v>2014</v>
      </c>
      <c r="B963">
        <v>2</v>
      </c>
      <c r="C963" t="s">
        <v>8</v>
      </c>
      <c r="D963" t="s">
        <v>50</v>
      </c>
      <c r="E963" t="s">
        <v>115</v>
      </c>
      <c r="F963" t="s">
        <v>126</v>
      </c>
      <c r="G963">
        <v>64646.403399688097</v>
      </c>
    </row>
    <row r="964" spans="1:7" x14ac:dyDescent="0.2">
      <c r="A964">
        <v>2015</v>
      </c>
      <c r="B964">
        <v>2</v>
      </c>
      <c r="C964" t="s">
        <v>8</v>
      </c>
      <c r="D964" t="s">
        <v>50</v>
      </c>
      <c r="E964" t="s">
        <v>115</v>
      </c>
      <c r="F964" t="s">
        <v>126</v>
      </c>
      <c r="G964">
        <v>106555.556915412</v>
      </c>
    </row>
    <row r="965" spans="1:7" x14ac:dyDescent="0.2">
      <c r="A965">
        <v>2016</v>
      </c>
      <c r="B965">
        <v>2</v>
      </c>
      <c r="C965" t="s">
        <v>8</v>
      </c>
      <c r="D965" t="s">
        <v>50</v>
      </c>
      <c r="E965" t="s">
        <v>115</v>
      </c>
      <c r="F965" t="s">
        <v>126</v>
      </c>
      <c r="G965">
        <v>102108.85755894599</v>
      </c>
    </row>
    <row r="966" spans="1:7" x14ac:dyDescent="0.2">
      <c r="A966">
        <v>2017</v>
      </c>
      <c r="B966">
        <v>2</v>
      </c>
      <c r="C966" t="s">
        <v>8</v>
      </c>
      <c r="D966" t="s">
        <v>50</v>
      </c>
      <c r="E966" t="s">
        <v>115</v>
      </c>
      <c r="F966" t="s">
        <v>126</v>
      </c>
      <c r="G966">
        <v>93023.894131835201</v>
      </c>
    </row>
    <row r="967" spans="1:7" x14ac:dyDescent="0.2">
      <c r="A967">
        <v>2018</v>
      </c>
      <c r="B967">
        <v>2</v>
      </c>
      <c r="C967" t="s">
        <v>8</v>
      </c>
      <c r="D967" t="s">
        <v>50</v>
      </c>
      <c r="E967" t="s">
        <v>115</v>
      </c>
      <c r="F967" t="s">
        <v>126</v>
      </c>
      <c r="G967">
        <v>95367.019474445799</v>
      </c>
    </row>
    <row r="968" spans="1:7" x14ac:dyDescent="0.2">
      <c r="A968">
        <v>2019</v>
      </c>
      <c r="B968">
        <v>2</v>
      </c>
      <c r="C968" t="s">
        <v>8</v>
      </c>
      <c r="D968" t="s">
        <v>50</v>
      </c>
      <c r="E968" t="s">
        <v>115</v>
      </c>
      <c r="F968" t="s">
        <v>126</v>
      </c>
      <c r="G968">
        <v>94894.740570142094</v>
      </c>
    </row>
    <row r="969" spans="1:7" x14ac:dyDescent="0.2">
      <c r="A969">
        <v>2020</v>
      </c>
      <c r="B969">
        <v>2</v>
      </c>
      <c r="C969" t="s">
        <v>8</v>
      </c>
      <c r="D969" t="s">
        <v>50</v>
      </c>
      <c r="E969" t="s">
        <v>115</v>
      </c>
      <c r="F969" t="s">
        <v>126</v>
      </c>
      <c r="G969">
        <v>91524.189616756194</v>
      </c>
    </row>
    <row r="970" spans="1:7" x14ac:dyDescent="0.2">
      <c r="A970">
        <v>2010</v>
      </c>
      <c r="B970">
        <v>2</v>
      </c>
      <c r="C970" t="s">
        <v>8</v>
      </c>
      <c r="D970" t="s">
        <v>50</v>
      </c>
      <c r="E970" t="s">
        <v>115</v>
      </c>
      <c r="F970" t="s">
        <v>127</v>
      </c>
      <c r="G970">
        <v>1412.18803449188</v>
      </c>
    </row>
    <row r="971" spans="1:7" x14ac:dyDescent="0.2">
      <c r="A971">
        <v>2011</v>
      </c>
      <c r="B971">
        <v>2</v>
      </c>
      <c r="C971" t="s">
        <v>8</v>
      </c>
      <c r="D971" t="s">
        <v>50</v>
      </c>
      <c r="E971" t="s">
        <v>115</v>
      </c>
      <c r="F971" t="s">
        <v>127</v>
      </c>
      <c r="G971">
        <v>4798.7650511837001</v>
      </c>
    </row>
    <row r="972" spans="1:7" x14ac:dyDescent="0.2">
      <c r="A972">
        <v>2012</v>
      </c>
      <c r="B972">
        <v>2</v>
      </c>
      <c r="C972" t="s">
        <v>8</v>
      </c>
      <c r="D972" t="s">
        <v>50</v>
      </c>
      <c r="E972" t="s">
        <v>115</v>
      </c>
      <c r="F972" t="s">
        <v>127</v>
      </c>
      <c r="G972">
        <v>140216.485400604</v>
      </c>
    </row>
    <row r="973" spans="1:7" x14ac:dyDescent="0.2">
      <c r="A973">
        <v>2013</v>
      </c>
      <c r="B973">
        <v>2</v>
      </c>
      <c r="C973" t="s">
        <v>8</v>
      </c>
      <c r="D973" t="s">
        <v>50</v>
      </c>
      <c r="E973" t="s">
        <v>115</v>
      </c>
      <c r="F973" t="s">
        <v>127</v>
      </c>
      <c r="G973">
        <v>119964.63045030501</v>
      </c>
    </row>
    <row r="974" spans="1:7" x14ac:dyDescent="0.2">
      <c r="A974">
        <v>2014</v>
      </c>
      <c r="B974">
        <v>2</v>
      </c>
      <c r="C974" t="s">
        <v>8</v>
      </c>
      <c r="D974" t="s">
        <v>50</v>
      </c>
      <c r="E974" t="s">
        <v>115</v>
      </c>
      <c r="F974" t="s">
        <v>127</v>
      </c>
      <c r="G974">
        <v>120460.37056988799</v>
      </c>
    </row>
    <row r="975" spans="1:7" x14ac:dyDescent="0.2">
      <c r="A975">
        <v>2015</v>
      </c>
      <c r="B975">
        <v>2</v>
      </c>
      <c r="C975" t="s">
        <v>8</v>
      </c>
      <c r="D975" t="s">
        <v>50</v>
      </c>
      <c r="E975" t="s">
        <v>115</v>
      </c>
      <c r="F975" t="s">
        <v>127</v>
      </c>
      <c r="G975">
        <v>133844.75281775999</v>
      </c>
    </row>
    <row r="976" spans="1:7" x14ac:dyDescent="0.2">
      <c r="A976">
        <v>2016</v>
      </c>
      <c r="B976">
        <v>2</v>
      </c>
      <c r="C976" t="s">
        <v>8</v>
      </c>
      <c r="D976" t="s">
        <v>50</v>
      </c>
      <c r="E976" t="s">
        <v>115</v>
      </c>
      <c r="F976" t="s">
        <v>127</v>
      </c>
      <c r="G976">
        <v>141378.328121914</v>
      </c>
    </row>
    <row r="977" spans="1:7" x14ac:dyDescent="0.2">
      <c r="A977">
        <v>2017</v>
      </c>
      <c r="B977">
        <v>2</v>
      </c>
      <c r="C977" t="s">
        <v>8</v>
      </c>
      <c r="D977" t="s">
        <v>50</v>
      </c>
      <c r="E977" t="s">
        <v>115</v>
      </c>
      <c r="F977" t="s">
        <v>127</v>
      </c>
      <c r="G977">
        <v>134307.31808399301</v>
      </c>
    </row>
    <row r="978" spans="1:7" x14ac:dyDescent="0.2">
      <c r="A978">
        <v>2018</v>
      </c>
      <c r="B978">
        <v>2</v>
      </c>
      <c r="C978" t="s">
        <v>8</v>
      </c>
      <c r="D978" t="s">
        <v>50</v>
      </c>
      <c r="E978" t="s">
        <v>115</v>
      </c>
      <c r="F978" t="s">
        <v>127</v>
      </c>
      <c r="G978">
        <v>130047.299604905</v>
      </c>
    </row>
    <row r="979" spans="1:7" x14ac:dyDescent="0.2">
      <c r="A979">
        <v>2019</v>
      </c>
      <c r="B979">
        <v>2</v>
      </c>
      <c r="C979" t="s">
        <v>8</v>
      </c>
      <c r="D979" t="s">
        <v>50</v>
      </c>
      <c r="E979" t="s">
        <v>115</v>
      </c>
      <c r="F979" t="s">
        <v>127</v>
      </c>
      <c r="G979">
        <v>124518.68519164799</v>
      </c>
    </row>
    <row r="980" spans="1:7" x14ac:dyDescent="0.2">
      <c r="A980">
        <v>2020</v>
      </c>
      <c r="B980">
        <v>2</v>
      </c>
      <c r="C980" t="s">
        <v>8</v>
      </c>
      <c r="D980" t="s">
        <v>50</v>
      </c>
      <c r="E980" t="s">
        <v>115</v>
      </c>
      <c r="F980" t="s">
        <v>127</v>
      </c>
      <c r="G980">
        <v>118999.62463646301</v>
      </c>
    </row>
    <row r="981" spans="1:7" x14ac:dyDescent="0.2">
      <c r="A981">
        <v>2010</v>
      </c>
      <c r="B981">
        <v>2</v>
      </c>
      <c r="C981" t="s">
        <v>8</v>
      </c>
      <c r="D981" t="s">
        <v>50</v>
      </c>
      <c r="E981" t="s">
        <v>115</v>
      </c>
      <c r="F981" t="s">
        <v>128</v>
      </c>
      <c r="G981">
        <v>16804.431404915798</v>
      </c>
    </row>
    <row r="982" spans="1:7" x14ac:dyDescent="0.2">
      <c r="A982">
        <v>2011</v>
      </c>
      <c r="B982">
        <v>2</v>
      </c>
      <c r="C982" t="s">
        <v>8</v>
      </c>
      <c r="D982" t="s">
        <v>50</v>
      </c>
      <c r="E982" t="s">
        <v>115</v>
      </c>
      <c r="F982" t="s">
        <v>128</v>
      </c>
      <c r="G982">
        <v>955686.19577666803</v>
      </c>
    </row>
    <row r="983" spans="1:7" x14ac:dyDescent="0.2">
      <c r="A983">
        <v>2012</v>
      </c>
      <c r="B983">
        <v>2</v>
      </c>
      <c r="C983" t="s">
        <v>8</v>
      </c>
      <c r="D983" t="s">
        <v>50</v>
      </c>
      <c r="E983" t="s">
        <v>115</v>
      </c>
      <c r="F983" t="s">
        <v>128</v>
      </c>
      <c r="G983" s="2">
        <v>10273148.179623101</v>
      </c>
    </row>
    <row r="984" spans="1:7" x14ac:dyDescent="0.2">
      <c r="A984">
        <v>2013</v>
      </c>
      <c r="B984">
        <v>2</v>
      </c>
      <c r="C984" t="s">
        <v>8</v>
      </c>
      <c r="D984" t="s">
        <v>50</v>
      </c>
      <c r="E984" t="s">
        <v>115</v>
      </c>
      <c r="F984" t="s">
        <v>128</v>
      </c>
      <c r="G984">
        <v>9013411.2551954892</v>
      </c>
    </row>
    <row r="985" spans="1:7" x14ac:dyDescent="0.2">
      <c r="A985">
        <v>2014</v>
      </c>
      <c r="B985">
        <v>2</v>
      </c>
      <c r="C985" t="s">
        <v>8</v>
      </c>
      <c r="D985" t="s">
        <v>50</v>
      </c>
      <c r="E985" t="s">
        <v>115</v>
      </c>
      <c r="F985" t="s">
        <v>128</v>
      </c>
      <c r="G985">
        <v>8393338.5142085496</v>
      </c>
    </row>
    <row r="986" spans="1:7" x14ac:dyDescent="0.2">
      <c r="A986">
        <v>2015</v>
      </c>
      <c r="B986">
        <v>2</v>
      </c>
      <c r="C986" t="s">
        <v>8</v>
      </c>
      <c r="D986" t="s">
        <v>50</v>
      </c>
      <c r="E986" t="s">
        <v>115</v>
      </c>
      <c r="F986" t="s">
        <v>128</v>
      </c>
      <c r="G986" s="2">
        <v>13455396.0921438</v>
      </c>
    </row>
    <row r="987" spans="1:7" x14ac:dyDescent="0.2">
      <c r="A987">
        <v>2016</v>
      </c>
      <c r="B987">
        <v>2</v>
      </c>
      <c r="C987" t="s">
        <v>8</v>
      </c>
      <c r="D987" t="s">
        <v>50</v>
      </c>
      <c r="E987" t="s">
        <v>115</v>
      </c>
      <c r="F987" t="s">
        <v>128</v>
      </c>
      <c r="G987" s="2">
        <v>12112238.5621187</v>
      </c>
    </row>
    <row r="988" spans="1:7" x14ac:dyDescent="0.2">
      <c r="A988">
        <v>2017</v>
      </c>
      <c r="B988">
        <v>2</v>
      </c>
      <c r="C988" t="s">
        <v>8</v>
      </c>
      <c r="D988" t="s">
        <v>50</v>
      </c>
      <c r="E988" t="s">
        <v>115</v>
      </c>
      <c r="F988" t="s">
        <v>128</v>
      </c>
      <c r="G988" s="2">
        <v>11079257.2628798</v>
      </c>
    </row>
    <row r="989" spans="1:7" x14ac:dyDescent="0.2">
      <c r="A989">
        <v>2018</v>
      </c>
      <c r="B989">
        <v>2</v>
      </c>
      <c r="C989" t="s">
        <v>8</v>
      </c>
      <c r="D989" t="s">
        <v>50</v>
      </c>
      <c r="E989" t="s">
        <v>115</v>
      </c>
      <c r="F989" t="s">
        <v>128</v>
      </c>
      <c r="G989" s="2">
        <v>12419444.574118899</v>
      </c>
    </row>
    <row r="990" spans="1:7" x14ac:dyDescent="0.2">
      <c r="A990">
        <v>2019</v>
      </c>
      <c r="B990">
        <v>2</v>
      </c>
      <c r="C990" t="s">
        <v>8</v>
      </c>
      <c r="D990" t="s">
        <v>50</v>
      </c>
      <c r="E990" t="s">
        <v>115</v>
      </c>
      <c r="F990" t="s">
        <v>128</v>
      </c>
      <c r="G990" s="2">
        <v>11666575.929298701</v>
      </c>
    </row>
    <row r="991" spans="1:7" x14ac:dyDescent="0.2">
      <c r="A991">
        <v>2020</v>
      </c>
      <c r="B991">
        <v>2</v>
      </c>
      <c r="C991" t="s">
        <v>8</v>
      </c>
      <c r="D991" t="s">
        <v>50</v>
      </c>
      <c r="E991" t="s">
        <v>115</v>
      </c>
      <c r="F991" t="s">
        <v>128</v>
      </c>
      <c r="G991" s="2">
        <v>11207806.5156582</v>
      </c>
    </row>
    <row r="992" spans="1:7" x14ac:dyDescent="0.2">
      <c r="A992">
        <v>2010</v>
      </c>
      <c r="B992">
        <v>2</v>
      </c>
      <c r="C992" t="s">
        <v>8</v>
      </c>
      <c r="D992" t="s">
        <v>50</v>
      </c>
      <c r="E992" t="s">
        <v>114</v>
      </c>
      <c r="F992" t="s">
        <v>119</v>
      </c>
      <c r="G992">
        <v>37161.590908052502</v>
      </c>
    </row>
    <row r="993" spans="1:7" x14ac:dyDescent="0.2">
      <c r="A993">
        <v>2011</v>
      </c>
      <c r="B993">
        <v>2</v>
      </c>
      <c r="C993" t="s">
        <v>8</v>
      </c>
      <c r="D993" t="s">
        <v>50</v>
      </c>
      <c r="E993" t="s">
        <v>114</v>
      </c>
      <c r="F993" t="s">
        <v>119</v>
      </c>
      <c r="G993">
        <v>1452250.26798234</v>
      </c>
    </row>
    <row r="994" spans="1:7" x14ac:dyDescent="0.2">
      <c r="A994">
        <v>2012</v>
      </c>
      <c r="B994">
        <v>2</v>
      </c>
      <c r="C994" t="s">
        <v>8</v>
      </c>
      <c r="D994" t="s">
        <v>50</v>
      </c>
      <c r="E994" t="s">
        <v>114</v>
      </c>
      <c r="F994" t="s">
        <v>119</v>
      </c>
      <c r="G994">
        <v>3746553.9995606998</v>
      </c>
    </row>
    <row r="995" spans="1:7" x14ac:dyDescent="0.2">
      <c r="A995">
        <v>2013</v>
      </c>
      <c r="B995">
        <v>2</v>
      </c>
      <c r="C995" t="s">
        <v>8</v>
      </c>
      <c r="D995" t="s">
        <v>50</v>
      </c>
      <c r="E995" t="s">
        <v>114</v>
      </c>
      <c r="F995" t="s">
        <v>119</v>
      </c>
      <c r="G995" s="2">
        <v>3649313.2578526</v>
      </c>
    </row>
    <row r="996" spans="1:7" x14ac:dyDescent="0.2">
      <c r="A996">
        <v>2014</v>
      </c>
      <c r="B996">
        <v>2</v>
      </c>
      <c r="C996" t="s">
        <v>8</v>
      </c>
      <c r="D996" t="s">
        <v>50</v>
      </c>
      <c r="E996" t="s">
        <v>114</v>
      </c>
      <c r="F996" t="s">
        <v>119</v>
      </c>
      <c r="G996" s="2">
        <v>4623927.0267756199</v>
      </c>
    </row>
    <row r="997" spans="1:7" x14ac:dyDescent="0.2">
      <c r="A997">
        <v>2015</v>
      </c>
      <c r="B997">
        <v>2</v>
      </c>
      <c r="C997" t="s">
        <v>8</v>
      </c>
      <c r="D997" t="s">
        <v>50</v>
      </c>
      <c r="E997" t="s">
        <v>114</v>
      </c>
      <c r="F997" t="s">
        <v>119</v>
      </c>
      <c r="G997" s="2">
        <v>5700274.4044776596</v>
      </c>
    </row>
    <row r="998" spans="1:7" x14ac:dyDescent="0.2">
      <c r="A998">
        <v>2016</v>
      </c>
      <c r="B998">
        <v>2</v>
      </c>
      <c r="C998" t="s">
        <v>8</v>
      </c>
      <c r="D998" t="s">
        <v>50</v>
      </c>
      <c r="E998" t="s">
        <v>114</v>
      </c>
      <c r="F998" t="s">
        <v>119</v>
      </c>
      <c r="G998" s="2">
        <v>6099698.7598224301</v>
      </c>
    </row>
    <row r="999" spans="1:7" x14ac:dyDescent="0.2">
      <c r="A999">
        <v>2017</v>
      </c>
      <c r="B999">
        <v>2</v>
      </c>
      <c r="C999" t="s">
        <v>8</v>
      </c>
      <c r="D999" t="s">
        <v>50</v>
      </c>
      <c r="E999" t="s">
        <v>114</v>
      </c>
      <c r="F999" t="s">
        <v>119</v>
      </c>
      <c r="G999" s="2">
        <v>6250767.4261148097</v>
      </c>
    </row>
    <row r="1000" spans="1:7" x14ac:dyDescent="0.2">
      <c r="A1000">
        <v>2018</v>
      </c>
      <c r="B1000">
        <v>2</v>
      </c>
      <c r="C1000" t="s">
        <v>8</v>
      </c>
      <c r="D1000" t="s">
        <v>50</v>
      </c>
      <c r="E1000" t="s">
        <v>114</v>
      </c>
      <c r="F1000" t="s">
        <v>119</v>
      </c>
      <c r="G1000" s="2">
        <v>6577026.5544840703</v>
      </c>
    </row>
    <row r="1001" spans="1:7" x14ac:dyDescent="0.2">
      <c r="A1001">
        <v>2019</v>
      </c>
      <c r="B1001">
        <v>2</v>
      </c>
      <c r="C1001" t="s">
        <v>8</v>
      </c>
      <c r="D1001" t="s">
        <v>50</v>
      </c>
      <c r="E1001" t="s">
        <v>114</v>
      </c>
      <c r="F1001" t="s">
        <v>119</v>
      </c>
      <c r="G1001" s="2">
        <v>6779725.9863337101</v>
      </c>
    </row>
    <row r="1002" spans="1:7" x14ac:dyDescent="0.2">
      <c r="A1002">
        <v>2020</v>
      </c>
      <c r="B1002">
        <v>2</v>
      </c>
      <c r="C1002" t="s">
        <v>8</v>
      </c>
      <c r="D1002" t="s">
        <v>50</v>
      </c>
      <c r="E1002" t="s">
        <v>114</v>
      </c>
      <c r="F1002" t="s">
        <v>119</v>
      </c>
      <c r="G1002" s="2">
        <v>7137228.7885480598</v>
      </c>
    </row>
    <row r="1003" spans="1:7" x14ac:dyDescent="0.2">
      <c r="A1003">
        <v>2010</v>
      </c>
      <c r="B1003">
        <v>2</v>
      </c>
      <c r="C1003" t="s">
        <v>8</v>
      </c>
      <c r="D1003" t="s">
        <v>50</v>
      </c>
      <c r="E1003" t="s">
        <v>114</v>
      </c>
      <c r="F1003" t="s">
        <v>120</v>
      </c>
      <c r="G1003">
        <v>137236.610136876</v>
      </c>
    </row>
    <row r="1004" spans="1:7" x14ac:dyDescent="0.2">
      <c r="A1004">
        <v>2011</v>
      </c>
      <c r="B1004">
        <v>2</v>
      </c>
      <c r="C1004" t="s">
        <v>8</v>
      </c>
      <c r="D1004" t="s">
        <v>50</v>
      </c>
      <c r="E1004" t="s">
        <v>114</v>
      </c>
      <c r="F1004" t="s">
        <v>120</v>
      </c>
      <c r="G1004" s="2">
        <v>5359906.3164603999</v>
      </c>
    </row>
    <row r="1005" spans="1:7" x14ac:dyDescent="0.2">
      <c r="A1005">
        <v>2012</v>
      </c>
      <c r="B1005">
        <v>2</v>
      </c>
      <c r="C1005" t="s">
        <v>8</v>
      </c>
      <c r="D1005" t="s">
        <v>50</v>
      </c>
      <c r="E1005" t="s">
        <v>114</v>
      </c>
      <c r="F1005" t="s">
        <v>120</v>
      </c>
      <c r="G1005" s="2">
        <v>13825905.328644199</v>
      </c>
    </row>
    <row r="1006" spans="1:7" x14ac:dyDescent="0.2">
      <c r="A1006">
        <v>2013</v>
      </c>
      <c r="B1006">
        <v>2</v>
      </c>
      <c r="C1006" t="s">
        <v>8</v>
      </c>
      <c r="D1006" t="s">
        <v>50</v>
      </c>
      <c r="E1006" t="s">
        <v>114</v>
      </c>
      <c r="F1006" t="s">
        <v>120</v>
      </c>
      <c r="G1006" s="2">
        <v>13466991.0680763</v>
      </c>
    </row>
    <row r="1007" spans="1:7" x14ac:dyDescent="0.2">
      <c r="A1007">
        <v>2014</v>
      </c>
      <c r="B1007">
        <v>2</v>
      </c>
      <c r="C1007" t="s">
        <v>8</v>
      </c>
      <c r="D1007" t="s">
        <v>50</v>
      </c>
      <c r="E1007" t="s">
        <v>114</v>
      </c>
      <c r="F1007" t="s">
        <v>120</v>
      </c>
      <c r="G1007" s="2">
        <v>17063321.248283099</v>
      </c>
    </row>
    <row r="1008" spans="1:7" x14ac:dyDescent="0.2">
      <c r="A1008">
        <v>2015</v>
      </c>
      <c r="B1008">
        <v>2</v>
      </c>
      <c r="C1008" t="s">
        <v>8</v>
      </c>
      <c r="D1008" t="s">
        <v>50</v>
      </c>
      <c r="E1008" t="s">
        <v>114</v>
      </c>
      <c r="F1008" t="s">
        <v>120</v>
      </c>
      <c r="G1008" s="2">
        <v>21035068.894067802</v>
      </c>
    </row>
    <row r="1009" spans="1:7" x14ac:dyDescent="0.2">
      <c r="A1009">
        <v>2016</v>
      </c>
      <c r="B1009">
        <v>2</v>
      </c>
      <c r="C1009" t="s">
        <v>8</v>
      </c>
      <c r="D1009" t="s">
        <v>50</v>
      </c>
      <c r="E1009" t="s">
        <v>114</v>
      </c>
      <c r="F1009" t="s">
        <v>120</v>
      </c>
      <c r="G1009" s="2">
        <v>22508928.191288002</v>
      </c>
    </row>
    <row r="1010" spans="1:7" x14ac:dyDescent="0.2">
      <c r="A1010">
        <v>2017</v>
      </c>
      <c r="B1010">
        <v>2</v>
      </c>
      <c r="C1010" t="s">
        <v>8</v>
      </c>
      <c r="D1010" t="s">
        <v>50</v>
      </c>
      <c r="E1010" t="s">
        <v>114</v>
      </c>
      <c r="F1010" t="s">
        <v>120</v>
      </c>
      <c r="G1010" s="2">
        <v>23066345.456314102</v>
      </c>
    </row>
    <row r="1011" spans="1:7" x14ac:dyDescent="0.2">
      <c r="A1011">
        <v>2018</v>
      </c>
      <c r="B1011">
        <v>2</v>
      </c>
      <c r="C1011" t="s">
        <v>8</v>
      </c>
      <c r="D1011" t="s">
        <v>50</v>
      </c>
      <c r="E1011" t="s">
        <v>114</v>
      </c>
      <c r="F1011" t="s">
        <v>120</v>
      </c>
      <c r="G1011" s="2">
        <v>24270233.212599501</v>
      </c>
    </row>
    <row r="1012" spans="1:7" x14ac:dyDescent="0.2">
      <c r="A1012">
        <v>2019</v>
      </c>
      <c r="B1012">
        <v>2</v>
      </c>
      <c r="C1012" t="s">
        <v>8</v>
      </c>
      <c r="D1012" t="s">
        <v>50</v>
      </c>
      <c r="E1012" t="s">
        <v>114</v>
      </c>
      <c r="F1012" t="s">
        <v>120</v>
      </c>
      <c r="G1012" s="2">
        <v>25018179.892333601</v>
      </c>
    </row>
    <row r="1013" spans="1:7" x14ac:dyDescent="0.2">
      <c r="A1013">
        <v>2020</v>
      </c>
      <c r="B1013">
        <v>2</v>
      </c>
      <c r="C1013" t="s">
        <v>8</v>
      </c>
      <c r="D1013" t="s">
        <v>50</v>
      </c>
      <c r="E1013" t="s">
        <v>114</v>
      </c>
      <c r="F1013" t="s">
        <v>120</v>
      </c>
      <c r="G1013" s="2">
        <v>26337356.542439301</v>
      </c>
    </row>
    <row r="1014" spans="1:7" x14ac:dyDescent="0.2">
      <c r="A1014">
        <v>2010</v>
      </c>
      <c r="B1014">
        <v>2</v>
      </c>
      <c r="C1014" t="s">
        <v>8</v>
      </c>
      <c r="D1014" t="s">
        <v>50</v>
      </c>
      <c r="E1014" t="s">
        <v>114</v>
      </c>
      <c r="F1014" t="s">
        <v>121</v>
      </c>
      <c r="G1014" s="2">
        <v>35065230.588521503</v>
      </c>
    </row>
    <row r="1015" spans="1:7" x14ac:dyDescent="0.2">
      <c r="A1015">
        <v>2011</v>
      </c>
      <c r="B1015">
        <v>2</v>
      </c>
      <c r="C1015" t="s">
        <v>8</v>
      </c>
      <c r="D1015" t="s">
        <v>50</v>
      </c>
      <c r="E1015" t="s">
        <v>114</v>
      </c>
      <c r="F1015" t="s">
        <v>121</v>
      </c>
      <c r="G1015" s="2">
        <v>1371486797.5687399</v>
      </c>
    </row>
    <row r="1016" spans="1:7" x14ac:dyDescent="0.2">
      <c r="A1016">
        <v>2012</v>
      </c>
      <c r="B1016">
        <v>2</v>
      </c>
      <c r="C1016" t="s">
        <v>8</v>
      </c>
      <c r="D1016" t="s">
        <v>50</v>
      </c>
      <c r="E1016" t="s">
        <v>114</v>
      </c>
      <c r="F1016" t="s">
        <v>121</v>
      </c>
      <c r="G1016" s="2">
        <v>3538196906.2049699</v>
      </c>
    </row>
    <row r="1017" spans="1:7" x14ac:dyDescent="0.2">
      <c r="A1017">
        <v>2013</v>
      </c>
      <c r="B1017">
        <v>2</v>
      </c>
      <c r="C1017" t="s">
        <v>8</v>
      </c>
      <c r="D1017" t="s">
        <v>50</v>
      </c>
      <c r="E1017" t="s">
        <v>114</v>
      </c>
      <c r="F1017" t="s">
        <v>121</v>
      </c>
      <c r="G1017" s="2">
        <v>3446374915.8706498</v>
      </c>
    </row>
    <row r="1018" spans="1:7" x14ac:dyDescent="0.2">
      <c r="A1018">
        <v>2014</v>
      </c>
      <c r="B1018">
        <v>2</v>
      </c>
      <c r="C1018" t="s">
        <v>8</v>
      </c>
      <c r="D1018" t="s">
        <v>50</v>
      </c>
      <c r="E1018" t="s">
        <v>114</v>
      </c>
      <c r="F1018" t="s">
        <v>121</v>
      </c>
      <c r="G1018" s="2">
        <v>4210460497.8477998</v>
      </c>
    </row>
    <row r="1019" spans="1:7" x14ac:dyDescent="0.2">
      <c r="A1019">
        <v>2015</v>
      </c>
      <c r="B1019">
        <v>2</v>
      </c>
      <c r="C1019" t="s">
        <v>8</v>
      </c>
      <c r="D1019" t="s">
        <v>50</v>
      </c>
      <c r="E1019" t="s">
        <v>114</v>
      </c>
      <c r="F1019" t="s">
        <v>121</v>
      </c>
      <c r="G1019" s="2">
        <v>5071282579.2428102</v>
      </c>
    </row>
    <row r="1020" spans="1:7" x14ac:dyDescent="0.2">
      <c r="A1020">
        <v>2016</v>
      </c>
      <c r="B1020">
        <v>2</v>
      </c>
      <c r="C1020" t="s">
        <v>8</v>
      </c>
      <c r="D1020" t="s">
        <v>50</v>
      </c>
      <c r="E1020" t="s">
        <v>114</v>
      </c>
      <c r="F1020" t="s">
        <v>121</v>
      </c>
      <c r="G1020" s="2">
        <v>5376822009.1011896</v>
      </c>
    </row>
    <row r="1021" spans="1:7" x14ac:dyDescent="0.2">
      <c r="A1021">
        <v>2017</v>
      </c>
      <c r="B1021">
        <v>2</v>
      </c>
      <c r="C1021" t="s">
        <v>8</v>
      </c>
      <c r="D1021" t="s">
        <v>50</v>
      </c>
      <c r="E1021" t="s">
        <v>114</v>
      </c>
      <c r="F1021" t="s">
        <v>121</v>
      </c>
      <c r="G1021" s="2">
        <v>5463288355.4822903</v>
      </c>
    </row>
    <row r="1022" spans="1:7" x14ac:dyDescent="0.2">
      <c r="A1022">
        <v>2018</v>
      </c>
      <c r="B1022">
        <v>2</v>
      </c>
      <c r="C1022" t="s">
        <v>8</v>
      </c>
      <c r="D1022" t="s">
        <v>50</v>
      </c>
      <c r="E1022" t="s">
        <v>114</v>
      </c>
      <c r="F1022" t="s">
        <v>121</v>
      </c>
      <c r="G1022" s="2">
        <v>5698107531.5633898</v>
      </c>
    </row>
    <row r="1023" spans="1:7" x14ac:dyDescent="0.2">
      <c r="A1023">
        <v>2019</v>
      </c>
      <c r="B1023">
        <v>2</v>
      </c>
      <c r="C1023" t="s">
        <v>8</v>
      </c>
      <c r="D1023" t="s">
        <v>50</v>
      </c>
      <c r="E1023" t="s">
        <v>114</v>
      </c>
      <c r="F1023" t="s">
        <v>121</v>
      </c>
      <c r="G1023" s="2">
        <v>5837666903.3518696</v>
      </c>
    </row>
    <row r="1024" spans="1:7" x14ac:dyDescent="0.2">
      <c r="A1024">
        <v>2020</v>
      </c>
      <c r="B1024">
        <v>2</v>
      </c>
      <c r="C1024" t="s">
        <v>8</v>
      </c>
      <c r="D1024" t="s">
        <v>50</v>
      </c>
      <c r="E1024" t="s">
        <v>114</v>
      </c>
      <c r="F1024" t="s">
        <v>121</v>
      </c>
      <c r="G1024" s="2">
        <v>6103283797.8982296</v>
      </c>
    </row>
    <row r="1025" spans="1:7" x14ac:dyDescent="0.2">
      <c r="A1025">
        <v>2010</v>
      </c>
      <c r="B1025">
        <v>2</v>
      </c>
      <c r="C1025" t="s">
        <v>8</v>
      </c>
      <c r="D1025" t="s">
        <v>50</v>
      </c>
      <c r="E1025" t="s">
        <v>114</v>
      </c>
      <c r="F1025" t="s">
        <v>122</v>
      </c>
      <c r="G1025">
        <v>38002.133585289703</v>
      </c>
    </row>
    <row r="1026" spans="1:7" x14ac:dyDescent="0.2">
      <c r="A1026">
        <v>2011</v>
      </c>
      <c r="B1026">
        <v>2</v>
      </c>
      <c r="C1026" t="s">
        <v>8</v>
      </c>
      <c r="D1026" t="s">
        <v>50</v>
      </c>
      <c r="E1026" t="s">
        <v>114</v>
      </c>
      <c r="F1026" t="s">
        <v>122</v>
      </c>
      <c r="G1026">
        <v>1485098.12549555</v>
      </c>
    </row>
    <row r="1027" spans="1:7" x14ac:dyDescent="0.2">
      <c r="A1027">
        <v>2012</v>
      </c>
      <c r="B1027">
        <v>2</v>
      </c>
      <c r="C1027" t="s">
        <v>8</v>
      </c>
      <c r="D1027" t="s">
        <v>50</v>
      </c>
      <c r="E1027" t="s">
        <v>114</v>
      </c>
      <c r="F1027" t="s">
        <v>122</v>
      </c>
      <c r="G1027">
        <v>3831295.7624985501</v>
      </c>
    </row>
    <row r="1028" spans="1:7" x14ac:dyDescent="0.2">
      <c r="A1028">
        <v>2013</v>
      </c>
      <c r="B1028">
        <v>2</v>
      </c>
      <c r="C1028" t="s">
        <v>8</v>
      </c>
      <c r="D1028" t="s">
        <v>50</v>
      </c>
      <c r="E1028" t="s">
        <v>114</v>
      </c>
      <c r="F1028" t="s">
        <v>122</v>
      </c>
      <c r="G1028" s="2">
        <v>3731855.57215606</v>
      </c>
    </row>
    <row r="1029" spans="1:7" x14ac:dyDescent="0.2">
      <c r="A1029">
        <v>2014</v>
      </c>
      <c r="B1029">
        <v>2</v>
      </c>
      <c r="C1029" t="s">
        <v>8</v>
      </c>
      <c r="D1029" t="s">
        <v>50</v>
      </c>
      <c r="E1029" t="s">
        <v>114</v>
      </c>
      <c r="F1029" t="s">
        <v>122</v>
      </c>
      <c r="G1029" s="2">
        <v>4728513.7239806401</v>
      </c>
    </row>
    <row r="1030" spans="1:7" x14ac:dyDescent="0.2">
      <c r="A1030">
        <v>2015</v>
      </c>
      <c r="B1030">
        <v>2</v>
      </c>
      <c r="C1030" t="s">
        <v>8</v>
      </c>
      <c r="D1030" t="s">
        <v>50</v>
      </c>
      <c r="E1030" t="s">
        <v>114</v>
      </c>
      <c r="F1030" t="s">
        <v>122</v>
      </c>
      <c r="G1030" s="2">
        <v>5829206.5589821404</v>
      </c>
    </row>
    <row r="1031" spans="1:7" x14ac:dyDescent="0.2">
      <c r="A1031">
        <v>2016</v>
      </c>
      <c r="B1031">
        <v>2</v>
      </c>
      <c r="C1031" t="s">
        <v>8</v>
      </c>
      <c r="D1031" t="s">
        <v>50</v>
      </c>
      <c r="E1031" t="s">
        <v>114</v>
      </c>
      <c r="F1031" t="s">
        <v>122</v>
      </c>
      <c r="G1031" s="2">
        <v>6237665.3248023596</v>
      </c>
    </row>
    <row r="1032" spans="1:7" x14ac:dyDescent="0.2">
      <c r="A1032">
        <v>2017</v>
      </c>
      <c r="B1032">
        <v>2</v>
      </c>
      <c r="C1032" t="s">
        <v>8</v>
      </c>
      <c r="D1032" t="s">
        <v>50</v>
      </c>
      <c r="E1032" t="s">
        <v>114</v>
      </c>
      <c r="F1032" t="s">
        <v>122</v>
      </c>
      <c r="G1032" s="2">
        <v>6392150.9472505599</v>
      </c>
    </row>
    <row r="1033" spans="1:7" x14ac:dyDescent="0.2">
      <c r="A1033">
        <v>2018</v>
      </c>
      <c r="B1033">
        <v>2</v>
      </c>
      <c r="C1033" t="s">
        <v>8</v>
      </c>
      <c r="D1033" t="s">
        <v>50</v>
      </c>
      <c r="E1033" t="s">
        <v>114</v>
      </c>
      <c r="F1033" t="s">
        <v>122</v>
      </c>
      <c r="G1033" s="2">
        <v>6725789.5953361103</v>
      </c>
    </row>
    <row r="1034" spans="1:7" x14ac:dyDescent="0.2">
      <c r="A1034">
        <v>2019</v>
      </c>
      <c r="B1034">
        <v>2</v>
      </c>
      <c r="C1034" t="s">
        <v>8</v>
      </c>
      <c r="D1034" t="s">
        <v>50</v>
      </c>
      <c r="E1034" t="s">
        <v>114</v>
      </c>
      <c r="F1034" t="s">
        <v>122</v>
      </c>
      <c r="G1034" s="2">
        <v>6933073.8046293603</v>
      </c>
    </row>
    <row r="1035" spans="1:7" x14ac:dyDescent="0.2">
      <c r="A1035">
        <v>2020</v>
      </c>
      <c r="B1035">
        <v>2</v>
      </c>
      <c r="C1035" t="s">
        <v>8</v>
      </c>
      <c r="D1035" t="s">
        <v>50</v>
      </c>
      <c r="E1035" t="s">
        <v>114</v>
      </c>
      <c r="F1035" t="s">
        <v>122</v>
      </c>
      <c r="G1035" s="2">
        <v>7298662.8112386297</v>
      </c>
    </row>
    <row r="1036" spans="1:7" x14ac:dyDescent="0.2">
      <c r="A1036">
        <v>2010</v>
      </c>
      <c r="B1036">
        <v>2</v>
      </c>
      <c r="C1036" t="s">
        <v>8</v>
      </c>
      <c r="D1036" t="s">
        <v>50</v>
      </c>
      <c r="E1036" t="s">
        <v>114</v>
      </c>
      <c r="F1036" t="s">
        <v>123</v>
      </c>
      <c r="G1036">
        <v>13356.993287031</v>
      </c>
    </row>
    <row r="1037" spans="1:7" x14ac:dyDescent="0.2">
      <c r="A1037">
        <v>2011</v>
      </c>
      <c r="B1037">
        <v>2</v>
      </c>
      <c r="C1037" t="s">
        <v>8</v>
      </c>
      <c r="D1037" t="s">
        <v>50</v>
      </c>
      <c r="E1037" t="s">
        <v>114</v>
      </c>
      <c r="F1037" t="s">
        <v>123</v>
      </c>
      <c r="G1037">
        <v>350446.20914872398</v>
      </c>
    </row>
    <row r="1038" spans="1:7" x14ac:dyDescent="0.2">
      <c r="A1038">
        <v>2012</v>
      </c>
      <c r="B1038">
        <v>2</v>
      </c>
      <c r="C1038" t="s">
        <v>8</v>
      </c>
      <c r="D1038" t="s">
        <v>50</v>
      </c>
      <c r="E1038" t="s">
        <v>114</v>
      </c>
      <c r="F1038" t="s">
        <v>123</v>
      </c>
      <c r="G1038">
        <v>795175.64877196902</v>
      </c>
    </row>
    <row r="1039" spans="1:7" x14ac:dyDescent="0.2">
      <c r="A1039">
        <v>2013</v>
      </c>
      <c r="B1039">
        <v>2</v>
      </c>
      <c r="C1039" t="s">
        <v>8</v>
      </c>
      <c r="D1039" t="s">
        <v>50</v>
      </c>
      <c r="E1039" t="s">
        <v>114</v>
      </c>
      <c r="F1039" t="s">
        <v>123</v>
      </c>
      <c r="G1039">
        <v>770383.36256881396</v>
      </c>
    </row>
    <row r="1040" spans="1:7" x14ac:dyDescent="0.2">
      <c r="A1040">
        <v>2014</v>
      </c>
      <c r="B1040">
        <v>2</v>
      </c>
      <c r="C1040" t="s">
        <v>8</v>
      </c>
      <c r="D1040" t="s">
        <v>50</v>
      </c>
      <c r="E1040" t="s">
        <v>114</v>
      </c>
      <c r="F1040" t="s">
        <v>123</v>
      </c>
      <c r="G1040">
        <v>959532.87417079799</v>
      </c>
    </row>
    <row r="1041" spans="1:7" x14ac:dyDescent="0.2">
      <c r="A1041">
        <v>2015</v>
      </c>
      <c r="B1041">
        <v>2</v>
      </c>
      <c r="C1041" t="s">
        <v>8</v>
      </c>
      <c r="D1041" t="s">
        <v>50</v>
      </c>
      <c r="E1041" t="s">
        <v>114</v>
      </c>
      <c r="F1041" t="s">
        <v>123</v>
      </c>
      <c r="G1041">
        <v>1169685.74345917</v>
      </c>
    </row>
    <row r="1042" spans="1:7" x14ac:dyDescent="0.2">
      <c r="A1042">
        <v>2016</v>
      </c>
      <c r="B1042">
        <v>2</v>
      </c>
      <c r="C1042" t="s">
        <v>8</v>
      </c>
      <c r="D1042" t="s">
        <v>50</v>
      </c>
      <c r="E1042" t="s">
        <v>114</v>
      </c>
      <c r="F1042" t="s">
        <v>123</v>
      </c>
      <c r="G1042">
        <v>1246047.0785419</v>
      </c>
    </row>
    <row r="1043" spans="1:7" x14ac:dyDescent="0.2">
      <c r="A1043">
        <v>2017</v>
      </c>
      <c r="B1043">
        <v>2</v>
      </c>
      <c r="C1043" t="s">
        <v>8</v>
      </c>
      <c r="D1043" t="s">
        <v>50</v>
      </c>
      <c r="E1043" t="s">
        <v>114</v>
      </c>
      <c r="F1043" t="s">
        <v>123</v>
      </c>
      <c r="G1043">
        <v>1273690.7018323699</v>
      </c>
    </row>
    <row r="1044" spans="1:7" x14ac:dyDescent="0.2">
      <c r="A1044">
        <v>2018</v>
      </c>
      <c r="B1044">
        <v>2</v>
      </c>
      <c r="C1044" t="s">
        <v>8</v>
      </c>
      <c r="D1044" t="s">
        <v>50</v>
      </c>
      <c r="E1044" t="s">
        <v>114</v>
      </c>
      <c r="F1044" t="s">
        <v>123</v>
      </c>
      <c r="G1044">
        <v>1336378.1175385399</v>
      </c>
    </row>
    <row r="1045" spans="1:7" x14ac:dyDescent="0.2">
      <c r="A1045">
        <v>2019</v>
      </c>
      <c r="B1045">
        <v>2</v>
      </c>
      <c r="C1045" t="s">
        <v>8</v>
      </c>
      <c r="D1045" t="s">
        <v>50</v>
      </c>
      <c r="E1045" t="s">
        <v>114</v>
      </c>
      <c r="F1045" t="s">
        <v>123</v>
      </c>
      <c r="G1045">
        <v>1374764.6960293599</v>
      </c>
    </row>
    <row r="1046" spans="1:7" x14ac:dyDescent="0.2">
      <c r="A1046">
        <v>2020</v>
      </c>
      <c r="B1046">
        <v>2</v>
      </c>
      <c r="C1046" t="s">
        <v>8</v>
      </c>
      <c r="D1046" t="s">
        <v>50</v>
      </c>
      <c r="E1046" t="s">
        <v>114</v>
      </c>
      <c r="F1046" t="s">
        <v>123</v>
      </c>
      <c r="G1046">
        <v>1443473.68208107</v>
      </c>
    </row>
    <row r="1047" spans="1:7" x14ac:dyDescent="0.2">
      <c r="A1047">
        <v>2010</v>
      </c>
      <c r="B1047">
        <v>2</v>
      </c>
      <c r="C1047" t="s">
        <v>8</v>
      </c>
      <c r="D1047" t="s">
        <v>50</v>
      </c>
      <c r="E1047" t="s">
        <v>114</v>
      </c>
      <c r="F1047" t="s">
        <v>124</v>
      </c>
      <c r="G1047">
        <v>944.15033658566801</v>
      </c>
    </row>
    <row r="1048" spans="1:7" x14ac:dyDescent="0.2">
      <c r="A1048">
        <v>2011</v>
      </c>
      <c r="B1048">
        <v>2</v>
      </c>
      <c r="C1048" t="s">
        <v>8</v>
      </c>
      <c r="D1048" t="s">
        <v>50</v>
      </c>
      <c r="E1048" t="s">
        <v>114</v>
      </c>
      <c r="F1048" t="s">
        <v>124</v>
      </c>
      <c r="G1048">
        <v>37104.054283345402</v>
      </c>
    </row>
    <row r="1049" spans="1:7" x14ac:dyDescent="0.2">
      <c r="A1049">
        <v>2012</v>
      </c>
      <c r="B1049">
        <v>2</v>
      </c>
      <c r="C1049" t="s">
        <v>8</v>
      </c>
      <c r="D1049" t="s">
        <v>50</v>
      </c>
      <c r="E1049" t="s">
        <v>114</v>
      </c>
      <c r="F1049" t="s">
        <v>124</v>
      </c>
      <c r="G1049">
        <v>95834.156401222499</v>
      </c>
    </row>
    <row r="1050" spans="1:7" x14ac:dyDescent="0.2">
      <c r="A1050">
        <v>2013</v>
      </c>
      <c r="B1050">
        <v>2</v>
      </c>
      <c r="C1050" t="s">
        <v>8</v>
      </c>
      <c r="D1050" t="s">
        <v>50</v>
      </c>
      <c r="E1050" t="s">
        <v>114</v>
      </c>
      <c r="F1050" t="s">
        <v>124</v>
      </c>
      <c r="G1050">
        <v>93351.140010296003</v>
      </c>
    </row>
    <row r="1051" spans="1:7" x14ac:dyDescent="0.2">
      <c r="A1051">
        <v>2014</v>
      </c>
      <c r="B1051">
        <v>2</v>
      </c>
      <c r="C1051" t="s">
        <v>8</v>
      </c>
      <c r="D1051" t="s">
        <v>50</v>
      </c>
      <c r="E1051" t="s">
        <v>114</v>
      </c>
      <c r="F1051" t="s">
        <v>124</v>
      </c>
      <c r="G1051">
        <v>118299.57366246</v>
      </c>
    </row>
    <row r="1052" spans="1:7" x14ac:dyDescent="0.2">
      <c r="A1052">
        <v>2015</v>
      </c>
      <c r="B1052">
        <v>2</v>
      </c>
      <c r="C1052" t="s">
        <v>8</v>
      </c>
      <c r="D1052" t="s">
        <v>50</v>
      </c>
      <c r="E1052" t="s">
        <v>114</v>
      </c>
      <c r="F1052" t="s">
        <v>124</v>
      </c>
      <c r="G1052">
        <v>145850.913483829</v>
      </c>
    </row>
    <row r="1053" spans="1:7" x14ac:dyDescent="0.2">
      <c r="A1053">
        <v>2016</v>
      </c>
      <c r="B1053">
        <v>2</v>
      </c>
      <c r="C1053" t="s">
        <v>8</v>
      </c>
      <c r="D1053" t="s">
        <v>50</v>
      </c>
      <c r="E1053" t="s">
        <v>114</v>
      </c>
      <c r="F1053" t="s">
        <v>124</v>
      </c>
      <c r="G1053">
        <v>156076.696629604</v>
      </c>
    </row>
    <row r="1054" spans="1:7" x14ac:dyDescent="0.2">
      <c r="A1054">
        <v>2017</v>
      </c>
      <c r="B1054">
        <v>2</v>
      </c>
      <c r="C1054" t="s">
        <v>8</v>
      </c>
      <c r="D1054" t="s">
        <v>50</v>
      </c>
      <c r="E1054" t="s">
        <v>114</v>
      </c>
      <c r="F1054" t="s">
        <v>124</v>
      </c>
      <c r="G1054">
        <v>159945.53971999299</v>
      </c>
    </row>
    <row r="1055" spans="1:7" x14ac:dyDescent="0.2">
      <c r="A1055">
        <v>2018</v>
      </c>
      <c r="B1055">
        <v>2</v>
      </c>
      <c r="C1055" t="s">
        <v>8</v>
      </c>
      <c r="D1055" t="s">
        <v>50</v>
      </c>
      <c r="E1055" t="s">
        <v>114</v>
      </c>
      <c r="F1055" t="s">
        <v>124</v>
      </c>
      <c r="G1055">
        <v>168297.869061501</v>
      </c>
    </row>
    <row r="1056" spans="1:7" x14ac:dyDescent="0.2">
      <c r="A1056">
        <v>2019</v>
      </c>
      <c r="B1056">
        <v>2</v>
      </c>
      <c r="C1056" t="s">
        <v>8</v>
      </c>
      <c r="D1056" t="s">
        <v>50</v>
      </c>
      <c r="E1056" t="s">
        <v>114</v>
      </c>
      <c r="F1056" t="s">
        <v>124</v>
      </c>
      <c r="G1056">
        <v>173487.62015559699</v>
      </c>
    </row>
    <row r="1057" spans="1:7" x14ac:dyDescent="0.2">
      <c r="A1057">
        <v>2020</v>
      </c>
      <c r="B1057">
        <v>2</v>
      </c>
      <c r="C1057" t="s">
        <v>8</v>
      </c>
      <c r="D1057" t="s">
        <v>50</v>
      </c>
      <c r="E1057" t="s">
        <v>114</v>
      </c>
      <c r="F1057" t="s">
        <v>124</v>
      </c>
      <c r="G1057">
        <v>182639.767948533</v>
      </c>
    </row>
    <row r="1058" spans="1:7" x14ac:dyDescent="0.2">
      <c r="A1058">
        <v>2010</v>
      </c>
      <c r="B1058">
        <v>2</v>
      </c>
      <c r="C1058" t="s">
        <v>8</v>
      </c>
      <c r="D1058" t="s">
        <v>50</v>
      </c>
      <c r="E1058" t="s">
        <v>114</v>
      </c>
      <c r="F1058" t="s">
        <v>125</v>
      </c>
      <c r="G1058">
        <v>932.32571395637206</v>
      </c>
    </row>
    <row r="1059" spans="1:7" x14ac:dyDescent="0.2">
      <c r="A1059">
        <v>2011</v>
      </c>
      <c r="B1059">
        <v>2</v>
      </c>
      <c r="C1059" t="s">
        <v>8</v>
      </c>
      <c r="D1059" t="s">
        <v>50</v>
      </c>
      <c r="E1059" t="s">
        <v>114</v>
      </c>
      <c r="F1059" t="s">
        <v>125</v>
      </c>
      <c r="G1059">
        <v>36639.357010711501</v>
      </c>
    </row>
    <row r="1060" spans="1:7" x14ac:dyDescent="0.2">
      <c r="A1060">
        <v>2012</v>
      </c>
      <c r="B1060">
        <v>2</v>
      </c>
      <c r="C1060" t="s">
        <v>8</v>
      </c>
      <c r="D1060" t="s">
        <v>50</v>
      </c>
      <c r="E1060" t="s">
        <v>114</v>
      </c>
      <c r="F1060" t="s">
        <v>125</v>
      </c>
      <c r="G1060">
        <v>94633.917103862303</v>
      </c>
    </row>
    <row r="1061" spans="1:7" x14ac:dyDescent="0.2">
      <c r="A1061">
        <v>2013</v>
      </c>
      <c r="B1061">
        <v>2</v>
      </c>
      <c r="C1061" t="s">
        <v>8</v>
      </c>
      <c r="D1061" t="s">
        <v>50</v>
      </c>
      <c r="E1061" t="s">
        <v>114</v>
      </c>
      <c r="F1061" t="s">
        <v>125</v>
      </c>
      <c r="G1061">
        <v>92181.998697735704</v>
      </c>
    </row>
    <row r="1062" spans="1:7" x14ac:dyDescent="0.2">
      <c r="A1062">
        <v>2014</v>
      </c>
      <c r="B1062">
        <v>2</v>
      </c>
      <c r="C1062" t="s">
        <v>8</v>
      </c>
      <c r="D1062" t="s">
        <v>50</v>
      </c>
      <c r="E1062" t="s">
        <v>114</v>
      </c>
      <c r="F1062" t="s">
        <v>125</v>
      </c>
      <c r="G1062">
        <v>116817.97590233501</v>
      </c>
    </row>
    <row r="1063" spans="1:7" x14ac:dyDescent="0.2">
      <c r="A1063">
        <v>2015</v>
      </c>
      <c r="B1063">
        <v>2</v>
      </c>
      <c r="C1063" t="s">
        <v>8</v>
      </c>
      <c r="D1063" t="s">
        <v>50</v>
      </c>
      <c r="E1063" t="s">
        <v>114</v>
      </c>
      <c r="F1063" t="s">
        <v>125</v>
      </c>
      <c r="G1063">
        <v>144024.257483619</v>
      </c>
    </row>
    <row r="1064" spans="1:7" x14ac:dyDescent="0.2">
      <c r="A1064">
        <v>2016</v>
      </c>
      <c r="B1064">
        <v>2</v>
      </c>
      <c r="C1064" t="s">
        <v>8</v>
      </c>
      <c r="D1064" t="s">
        <v>50</v>
      </c>
      <c r="E1064" t="s">
        <v>114</v>
      </c>
      <c r="F1064" t="s">
        <v>125</v>
      </c>
      <c r="G1064">
        <v>154121.973107125</v>
      </c>
    </row>
    <row r="1065" spans="1:7" x14ac:dyDescent="0.2">
      <c r="A1065">
        <v>2017</v>
      </c>
      <c r="B1065">
        <v>2</v>
      </c>
      <c r="C1065" t="s">
        <v>8</v>
      </c>
      <c r="D1065" t="s">
        <v>50</v>
      </c>
      <c r="E1065" t="s">
        <v>114</v>
      </c>
      <c r="F1065" t="s">
        <v>125</v>
      </c>
      <c r="G1065">
        <v>157942.363106968</v>
      </c>
    </row>
    <row r="1066" spans="1:7" x14ac:dyDescent="0.2">
      <c r="A1066">
        <v>2018</v>
      </c>
      <c r="B1066">
        <v>2</v>
      </c>
      <c r="C1066" t="s">
        <v>8</v>
      </c>
      <c r="D1066" t="s">
        <v>50</v>
      </c>
      <c r="E1066" t="s">
        <v>114</v>
      </c>
      <c r="F1066" t="s">
        <v>125</v>
      </c>
      <c r="G1066">
        <v>166190.085462016</v>
      </c>
    </row>
    <row r="1067" spans="1:7" x14ac:dyDescent="0.2">
      <c r="A1067">
        <v>2019</v>
      </c>
      <c r="B1067">
        <v>2</v>
      </c>
      <c r="C1067" t="s">
        <v>8</v>
      </c>
      <c r="D1067" t="s">
        <v>50</v>
      </c>
      <c r="E1067" t="s">
        <v>114</v>
      </c>
      <c r="F1067" t="s">
        <v>125</v>
      </c>
      <c r="G1067">
        <v>171314.84227402601</v>
      </c>
    </row>
    <row r="1068" spans="1:7" x14ac:dyDescent="0.2">
      <c r="A1068">
        <v>2020</v>
      </c>
      <c r="B1068">
        <v>2</v>
      </c>
      <c r="C1068" t="s">
        <v>8</v>
      </c>
      <c r="D1068" t="s">
        <v>50</v>
      </c>
      <c r="E1068" t="s">
        <v>114</v>
      </c>
      <c r="F1068" t="s">
        <v>125</v>
      </c>
      <c r="G1068">
        <v>180352.366688624</v>
      </c>
    </row>
    <row r="1069" spans="1:7" x14ac:dyDescent="0.2">
      <c r="A1069">
        <v>2010</v>
      </c>
      <c r="B1069">
        <v>2</v>
      </c>
      <c r="C1069" t="s">
        <v>8</v>
      </c>
      <c r="D1069" t="s">
        <v>50</v>
      </c>
      <c r="E1069" t="s">
        <v>114</v>
      </c>
      <c r="F1069" t="s">
        <v>126</v>
      </c>
      <c r="G1069">
        <v>355.081384557923</v>
      </c>
    </row>
    <row r="1070" spans="1:7" x14ac:dyDescent="0.2">
      <c r="A1070">
        <v>2011</v>
      </c>
      <c r="B1070">
        <v>2</v>
      </c>
      <c r="C1070" t="s">
        <v>8</v>
      </c>
      <c r="D1070" t="s">
        <v>50</v>
      </c>
      <c r="E1070" t="s">
        <v>114</v>
      </c>
      <c r="F1070" t="s">
        <v>126</v>
      </c>
      <c r="G1070">
        <v>13954.340471436901</v>
      </c>
    </row>
    <row r="1071" spans="1:7" x14ac:dyDescent="0.2">
      <c r="A1071">
        <v>2012</v>
      </c>
      <c r="B1071">
        <v>2</v>
      </c>
      <c r="C1071" t="s">
        <v>8</v>
      </c>
      <c r="D1071" t="s">
        <v>50</v>
      </c>
      <c r="E1071" t="s">
        <v>114</v>
      </c>
      <c r="F1071" t="s">
        <v>126</v>
      </c>
      <c r="G1071">
        <v>36041.903335003597</v>
      </c>
    </row>
    <row r="1072" spans="1:7" x14ac:dyDescent="0.2">
      <c r="A1072">
        <v>2013</v>
      </c>
      <c r="B1072">
        <v>2</v>
      </c>
      <c r="C1072" t="s">
        <v>8</v>
      </c>
      <c r="D1072" t="s">
        <v>50</v>
      </c>
      <c r="E1072" t="s">
        <v>114</v>
      </c>
      <c r="F1072" t="s">
        <v>126</v>
      </c>
      <c r="G1072">
        <v>35108.074625865302</v>
      </c>
    </row>
    <row r="1073" spans="1:7" x14ac:dyDescent="0.2">
      <c r="A1073">
        <v>2014</v>
      </c>
      <c r="B1073">
        <v>2</v>
      </c>
      <c r="C1073" t="s">
        <v>8</v>
      </c>
      <c r="D1073" t="s">
        <v>50</v>
      </c>
      <c r="E1073" t="s">
        <v>114</v>
      </c>
      <c r="F1073" t="s">
        <v>126</v>
      </c>
      <c r="G1073">
        <v>44490.838918732799</v>
      </c>
    </row>
    <row r="1074" spans="1:7" x14ac:dyDescent="0.2">
      <c r="A1074">
        <v>2015</v>
      </c>
      <c r="B1074">
        <v>2</v>
      </c>
      <c r="C1074" t="s">
        <v>8</v>
      </c>
      <c r="D1074" t="s">
        <v>50</v>
      </c>
      <c r="E1074" t="s">
        <v>114</v>
      </c>
      <c r="F1074" t="s">
        <v>126</v>
      </c>
      <c r="G1074">
        <v>54852.520464362598</v>
      </c>
    </row>
    <row r="1075" spans="1:7" x14ac:dyDescent="0.2">
      <c r="A1075">
        <v>2016</v>
      </c>
      <c r="B1075">
        <v>2</v>
      </c>
      <c r="C1075" t="s">
        <v>8</v>
      </c>
      <c r="D1075" t="s">
        <v>50</v>
      </c>
      <c r="E1075" t="s">
        <v>114</v>
      </c>
      <c r="F1075" t="s">
        <v>126</v>
      </c>
      <c r="G1075">
        <v>58698.298470089198</v>
      </c>
    </row>
    <row r="1076" spans="1:7" x14ac:dyDescent="0.2">
      <c r="A1076">
        <v>2017</v>
      </c>
      <c r="B1076">
        <v>2</v>
      </c>
      <c r="C1076" t="s">
        <v>8</v>
      </c>
      <c r="D1076" t="s">
        <v>50</v>
      </c>
      <c r="E1076" t="s">
        <v>114</v>
      </c>
      <c r="F1076" t="s">
        <v>126</v>
      </c>
      <c r="G1076">
        <v>60153.317451833696</v>
      </c>
    </row>
    <row r="1077" spans="1:7" x14ac:dyDescent="0.2">
      <c r="A1077">
        <v>2018</v>
      </c>
      <c r="B1077">
        <v>2</v>
      </c>
      <c r="C1077" t="s">
        <v>8</v>
      </c>
      <c r="D1077" t="s">
        <v>50</v>
      </c>
      <c r="E1077" t="s">
        <v>114</v>
      </c>
      <c r="F1077" t="s">
        <v>126</v>
      </c>
      <c r="G1077">
        <v>63294.514082872098</v>
      </c>
    </row>
    <row r="1078" spans="1:7" x14ac:dyDescent="0.2">
      <c r="A1078">
        <v>2019</v>
      </c>
      <c r="B1078">
        <v>2</v>
      </c>
      <c r="C1078" t="s">
        <v>8</v>
      </c>
      <c r="D1078" t="s">
        <v>50</v>
      </c>
      <c r="E1078" t="s">
        <v>114</v>
      </c>
      <c r="F1078" t="s">
        <v>126</v>
      </c>
      <c r="G1078">
        <v>65246.307029464697</v>
      </c>
    </row>
    <row r="1079" spans="1:7" x14ac:dyDescent="0.2">
      <c r="A1079">
        <v>2020</v>
      </c>
      <c r="B1079">
        <v>2</v>
      </c>
      <c r="C1079" t="s">
        <v>8</v>
      </c>
      <c r="D1079" t="s">
        <v>50</v>
      </c>
      <c r="E1079" t="s">
        <v>114</v>
      </c>
      <c r="F1079" t="s">
        <v>126</v>
      </c>
      <c r="G1079">
        <v>68688.305450912696</v>
      </c>
    </row>
    <row r="1080" spans="1:7" x14ac:dyDescent="0.2">
      <c r="A1080">
        <v>2010</v>
      </c>
      <c r="B1080">
        <v>2</v>
      </c>
      <c r="C1080" t="s">
        <v>8</v>
      </c>
      <c r="D1080" t="s">
        <v>50</v>
      </c>
      <c r="E1080" t="s">
        <v>114</v>
      </c>
      <c r="F1080" t="s">
        <v>127</v>
      </c>
      <c r="G1080">
        <v>530.96584694980197</v>
      </c>
    </row>
    <row r="1081" spans="1:7" x14ac:dyDescent="0.2">
      <c r="A1081">
        <v>2011</v>
      </c>
      <c r="B1081">
        <v>2</v>
      </c>
      <c r="C1081" t="s">
        <v>8</v>
      </c>
      <c r="D1081" t="s">
        <v>50</v>
      </c>
      <c r="E1081" t="s">
        <v>114</v>
      </c>
      <c r="F1081" t="s">
        <v>127</v>
      </c>
      <c r="G1081">
        <v>20749.789649046801</v>
      </c>
    </row>
    <row r="1082" spans="1:7" x14ac:dyDescent="0.2">
      <c r="A1082">
        <v>2012</v>
      </c>
      <c r="B1082">
        <v>2</v>
      </c>
      <c r="C1082" t="s">
        <v>8</v>
      </c>
      <c r="D1082" t="s">
        <v>50</v>
      </c>
      <c r="E1082" t="s">
        <v>114</v>
      </c>
      <c r="F1082" t="s">
        <v>127</v>
      </c>
      <c r="G1082">
        <v>53530.871570787902</v>
      </c>
    </row>
    <row r="1083" spans="1:7" x14ac:dyDescent="0.2">
      <c r="A1083">
        <v>2013</v>
      </c>
      <c r="B1083">
        <v>2</v>
      </c>
      <c r="C1083" t="s">
        <v>8</v>
      </c>
      <c r="D1083" t="s">
        <v>50</v>
      </c>
      <c r="E1083" t="s">
        <v>114</v>
      </c>
      <c r="F1083" t="s">
        <v>127</v>
      </c>
      <c r="G1083">
        <v>52141.492047583502</v>
      </c>
    </row>
    <row r="1084" spans="1:7" x14ac:dyDescent="0.2">
      <c r="A1084">
        <v>2014</v>
      </c>
      <c r="B1084">
        <v>2</v>
      </c>
      <c r="C1084" t="s">
        <v>8</v>
      </c>
      <c r="D1084" t="s">
        <v>50</v>
      </c>
      <c r="E1084" t="s">
        <v>114</v>
      </c>
      <c r="F1084" t="s">
        <v>127</v>
      </c>
      <c r="G1084">
        <v>66066.801256651306</v>
      </c>
    </row>
    <row r="1085" spans="1:7" x14ac:dyDescent="0.2">
      <c r="A1085">
        <v>2015</v>
      </c>
      <c r="B1085">
        <v>2</v>
      </c>
      <c r="C1085" t="s">
        <v>8</v>
      </c>
      <c r="D1085" t="s">
        <v>50</v>
      </c>
      <c r="E1085" t="s">
        <v>114</v>
      </c>
      <c r="F1085" t="s">
        <v>127</v>
      </c>
      <c r="G1085">
        <v>81445.679512401795</v>
      </c>
    </row>
    <row r="1086" spans="1:7" x14ac:dyDescent="0.2">
      <c r="A1086">
        <v>2016</v>
      </c>
      <c r="B1086">
        <v>2</v>
      </c>
      <c r="C1086" t="s">
        <v>8</v>
      </c>
      <c r="D1086" t="s">
        <v>50</v>
      </c>
      <c r="E1086" t="s">
        <v>114</v>
      </c>
      <c r="F1086" t="s">
        <v>127</v>
      </c>
      <c r="G1086">
        <v>87152.663792194493</v>
      </c>
    </row>
    <row r="1087" spans="1:7" x14ac:dyDescent="0.2">
      <c r="A1087">
        <v>2017</v>
      </c>
      <c r="B1087">
        <v>2</v>
      </c>
      <c r="C1087" t="s">
        <v>8</v>
      </c>
      <c r="D1087" t="s">
        <v>50</v>
      </c>
      <c r="E1087" t="s">
        <v>114</v>
      </c>
      <c r="F1087" t="s">
        <v>127</v>
      </c>
      <c r="G1087">
        <v>89311.1370047081</v>
      </c>
    </row>
    <row r="1088" spans="1:7" x14ac:dyDescent="0.2">
      <c r="A1088">
        <v>2018</v>
      </c>
      <c r="B1088">
        <v>2</v>
      </c>
      <c r="C1088" t="s">
        <v>8</v>
      </c>
      <c r="D1088" t="s">
        <v>50</v>
      </c>
      <c r="E1088" t="s">
        <v>114</v>
      </c>
      <c r="F1088" t="s">
        <v>127</v>
      </c>
      <c r="G1088">
        <v>93972.735112885595</v>
      </c>
    </row>
    <row r="1089" spans="1:7" x14ac:dyDescent="0.2">
      <c r="A1089">
        <v>2019</v>
      </c>
      <c r="B1089">
        <v>2</v>
      </c>
      <c r="C1089" t="s">
        <v>8</v>
      </c>
      <c r="D1089" t="s">
        <v>50</v>
      </c>
      <c r="E1089" t="s">
        <v>114</v>
      </c>
      <c r="F1089" t="s">
        <v>127</v>
      </c>
      <c r="G1089">
        <v>96868.909896169003</v>
      </c>
    </row>
    <row r="1090" spans="1:7" x14ac:dyDescent="0.2">
      <c r="A1090">
        <v>2020</v>
      </c>
      <c r="B1090">
        <v>2</v>
      </c>
      <c r="C1090" t="s">
        <v>8</v>
      </c>
      <c r="D1090" t="s">
        <v>50</v>
      </c>
      <c r="E1090" t="s">
        <v>114</v>
      </c>
      <c r="F1090" t="s">
        <v>127</v>
      </c>
      <c r="G1090">
        <v>101976.91909951701</v>
      </c>
    </row>
    <row r="1091" spans="1:7" x14ac:dyDescent="0.2">
      <c r="A1091">
        <v>2010</v>
      </c>
      <c r="B1091">
        <v>2</v>
      </c>
      <c r="C1091" t="s">
        <v>8</v>
      </c>
      <c r="D1091" t="s">
        <v>50</v>
      </c>
      <c r="E1091" t="s">
        <v>114</v>
      </c>
      <c r="F1091" t="s">
        <v>128</v>
      </c>
      <c r="G1091">
        <v>37926.129415315503</v>
      </c>
    </row>
    <row r="1092" spans="1:7" x14ac:dyDescent="0.2">
      <c r="A1092">
        <v>2011</v>
      </c>
      <c r="B1092">
        <v>2</v>
      </c>
      <c r="C1092" t="s">
        <v>8</v>
      </c>
      <c r="D1092" t="s">
        <v>50</v>
      </c>
      <c r="E1092" t="s">
        <v>114</v>
      </c>
      <c r="F1092" t="s">
        <v>128</v>
      </c>
      <c r="G1092">
        <v>1482127.92331562</v>
      </c>
    </row>
    <row r="1093" spans="1:7" x14ac:dyDescent="0.2">
      <c r="A1093">
        <v>2012</v>
      </c>
      <c r="B1093">
        <v>2</v>
      </c>
      <c r="C1093" t="s">
        <v>8</v>
      </c>
      <c r="D1093" t="s">
        <v>50</v>
      </c>
      <c r="E1093" t="s">
        <v>114</v>
      </c>
      <c r="F1093" t="s">
        <v>128</v>
      </c>
      <c r="G1093">
        <v>3823633.1650689598</v>
      </c>
    </row>
    <row r="1094" spans="1:7" x14ac:dyDescent="0.2">
      <c r="A1094">
        <v>2013</v>
      </c>
      <c r="B1094">
        <v>2</v>
      </c>
      <c r="C1094" t="s">
        <v>8</v>
      </c>
      <c r="D1094" t="s">
        <v>50</v>
      </c>
      <c r="E1094" t="s">
        <v>114</v>
      </c>
      <c r="F1094" t="s">
        <v>128</v>
      </c>
      <c r="G1094" s="2">
        <v>3724391.8542111898</v>
      </c>
    </row>
    <row r="1095" spans="1:7" x14ac:dyDescent="0.2">
      <c r="A1095">
        <v>2014</v>
      </c>
      <c r="B1095">
        <v>2</v>
      </c>
      <c r="C1095" t="s">
        <v>8</v>
      </c>
      <c r="D1095" t="s">
        <v>50</v>
      </c>
      <c r="E1095" t="s">
        <v>114</v>
      </c>
      <c r="F1095" t="s">
        <v>128</v>
      </c>
      <c r="G1095" s="2">
        <v>4719056.6902466202</v>
      </c>
    </row>
    <row r="1096" spans="1:7" x14ac:dyDescent="0.2">
      <c r="A1096">
        <v>2015</v>
      </c>
      <c r="B1096">
        <v>2</v>
      </c>
      <c r="C1096" t="s">
        <v>8</v>
      </c>
      <c r="D1096" t="s">
        <v>50</v>
      </c>
      <c r="E1096" t="s">
        <v>114</v>
      </c>
      <c r="F1096" t="s">
        <v>128</v>
      </c>
      <c r="G1096" s="2">
        <v>5817548.1419534804</v>
      </c>
    </row>
    <row r="1097" spans="1:7" x14ac:dyDescent="0.2">
      <c r="A1097">
        <v>2016</v>
      </c>
      <c r="B1097">
        <v>2</v>
      </c>
      <c r="C1097" t="s">
        <v>8</v>
      </c>
      <c r="D1097" t="s">
        <v>50</v>
      </c>
      <c r="E1097" t="s">
        <v>114</v>
      </c>
      <c r="F1097" t="s">
        <v>128</v>
      </c>
      <c r="G1097" s="2">
        <v>6225189.9888908602</v>
      </c>
    </row>
    <row r="1098" spans="1:7" x14ac:dyDescent="0.2">
      <c r="A1098">
        <v>2017</v>
      </c>
      <c r="B1098">
        <v>2</v>
      </c>
      <c r="C1098" t="s">
        <v>8</v>
      </c>
      <c r="D1098" t="s">
        <v>50</v>
      </c>
      <c r="E1098" t="s">
        <v>114</v>
      </c>
      <c r="F1098" t="s">
        <v>128</v>
      </c>
      <c r="G1098" s="2">
        <v>6379366.6408075504</v>
      </c>
    </row>
    <row r="1099" spans="1:7" x14ac:dyDescent="0.2">
      <c r="A1099">
        <v>2018</v>
      </c>
      <c r="B1099">
        <v>2</v>
      </c>
      <c r="C1099" t="s">
        <v>8</v>
      </c>
      <c r="D1099" t="s">
        <v>50</v>
      </c>
      <c r="E1099" t="s">
        <v>114</v>
      </c>
      <c r="F1099" t="s">
        <v>128</v>
      </c>
      <c r="G1099" s="2">
        <v>6712338.0100022703</v>
      </c>
    </row>
    <row r="1100" spans="1:7" x14ac:dyDescent="0.2">
      <c r="A1100">
        <v>2019</v>
      </c>
      <c r="B1100">
        <v>2</v>
      </c>
      <c r="C1100" t="s">
        <v>8</v>
      </c>
      <c r="D1100" t="s">
        <v>50</v>
      </c>
      <c r="E1100" t="s">
        <v>114</v>
      </c>
      <c r="F1100" t="s">
        <v>128</v>
      </c>
      <c r="G1100" s="2">
        <v>6919207.6502451198</v>
      </c>
    </row>
    <row r="1101" spans="1:7" x14ac:dyDescent="0.2">
      <c r="A1101">
        <v>2020</v>
      </c>
      <c r="B1101">
        <v>2</v>
      </c>
      <c r="C1101" t="s">
        <v>8</v>
      </c>
      <c r="D1101" t="s">
        <v>50</v>
      </c>
      <c r="E1101" t="s">
        <v>114</v>
      </c>
      <c r="F1101" t="s">
        <v>128</v>
      </c>
      <c r="G1101" s="2">
        <v>7284065.4811926698</v>
      </c>
    </row>
    <row r="1102" spans="1:7" x14ac:dyDescent="0.2">
      <c r="A1102">
        <v>2010</v>
      </c>
      <c r="B1102">
        <v>2</v>
      </c>
      <c r="C1102" t="s">
        <v>21</v>
      </c>
      <c r="D1102" t="s">
        <v>9</v>
      </c>
      <c r="E1102" t="s">
        <v>112</v>
      </c>
      <c r="F1102" t="s">
        <v>119</v>
      </c>
      <c r="G1102">
        <v>576.63965573845803</v>
      </c>
    </row>
    <row r="1103" spans="1:7" x14ac:dyDescent="0.2">
      <c r="A1103">
        <v>2011</v>
      </c>
      <c r="B1103">
        <v>2</v>
      </c>
      <c r="C1103" t="s">
        <v>21</v>
      </c>
      <c r="D1103" t="s">
        <v>9</v>
      </c>
      <c r="E1103" t="s">
        <v>112</v>
      </c>
      <c r="F1103" t="s">
        <v>119</v>
      </c>
      <c r="G1103">
        <v>31169.453450974899</v>
      </c>
    </row>
    <row r="1104" spans="1:7" x14ac:dyDescent="0.2">
      <c r="A1104">
        <v>2012</v>
      </c>
      <c r="B1104">
        <v>2</v>
      </c>
      <c r="C1104" t="s">
        <v>21</v>
      </c>
      <c r="D1104" t="s">
        <v>9</v>
      </c>
      <c r="E1104" t="s">
        <v>112</v>
      </c>
      <c r="F1104" t="s">
        <v>119</v>
      </c>
      <c r="G1104">
        <v>67822.839520129404</v>
      </c>
    </row>
    <row r="1105" spans="1:7" x14ac:dyDescent="0.2">
      <c r="A1105">
        <v>2013</v>
      </c>
      <c r="B1105">
        <v>2</v>
      </c>
      <c r="C1105" t="s">
        <v>21</v>
      </c>
      <c r="D1105" t="s">
        <v>9</v>
      </c>
      <c r="E1105" t="s">
        <v>112</v>
      </c>
      <c r="F1105" t="s">
        <v>119</v>
      </c>
      <c r="G1105">
        <v>71968.214883179899</v>
      </c>
    </row>
    <row r="1106" spans="1:7" x14ac:dyDescent="0.2">
      <c r="A1106">
        <v>2014</v>
      </c>
      <c r="B1106">
        <v>2</v>
      </c>
      <c r="C1106" t="s">
        <v>21</v>
      </c>
      <c r="D1106" t="s">
        <v>9</v>
      </c>
      <c r="E1106" t="s">
        <v>112</v>
      </c>
      <c r="F1106" t="s">
        <v>119</v>
      </c>
      <c r="G1106">
        <v>91998.747224994906</v>
      </c>
    </row>
    <row r="1107" spans="1:7" x14ac:dyDescent="0.2">
      <c r="A1107">
        <v>2015</v>
      </c>
      <c r="B1107">
        <v>2</v>
      </c>
      <c r="C1107" t="s">
        <v>21</v>
      </c>
      <c r="D1107" t="s">
        <v>9</v>
      </c>
      <c r="E1107" t="s">
        <v>112</v>
      </c>
      <c r="F1107" t="s">
        <v>119</v>
      </c>
      <c r="G1107">
        <v>115687.27595167499</v>
      </c>
    </row>
    <row r="1108" spans="1:7" x14ac:dyDescent="0.2">
      <c r="A1108">
        <v>2016</v>
      </c>
      <c r="B1108">
        <v>2</v>
      </c>
      <c r="C1108" t="s">
        <v>21</v>
      </c>
      <c r="D1108" t="s">
        <v>9</v>
      </c>
      <c r="E1108" t="s">
        <v>112</v>
      </c>
      <c r="F1108" t="s">
        <v>119</v>
      </c>
      <c r="G1108">
        <v>126818.910187595</v>
      </c>
    </row>
    <row r="1109" spans="1:7" x14ac:dyDescent="0.2">
      <c r="A1109">
        <v>2017</v>
      </c>
      <c r="B1109">
        <v>2</v>
      </c>
      <c r="C1109" t="s">
        <v>21</v>
      </c>
      <c r="D1109" t="s">
        <v>9</v>
      </c>
      <c r="E1109" t="s">
        <v>112</v>
      </c>
      <c r="F1109" t="s">
        <v>119</v>
      </c>
      <c r="G1109">
        <v>133521.23200975501</v>
      </c>
    </row>
    <row r="1110" spans="1:7" x14ac:dyDescent="0.2">
      <c r="A1110">
        <v>2018</v>
      </c>
      <c r="B1110">
        <v>2</v>
      </c>
      <c r="C1110" t="s">
        <v>21</v>
      </c>
      <c r="D1110" t="s">
        <v>9</v>
      </c>
      <c r="E1110" t="s">
        <v>112</v>
      </c>
      <c r="F1110" t="s">
        <v>119</v>
      </c>
      <c r="G1110">
        <v>140426.698117514</v>
      </c>
    </row>
    <row r="1111" spans="1:7" x14ac:dyDescent="0.2">
      <c r="A1111">
        <v>2019</v>
      </c>
      <c r="B1111">
        <v>2</v>
      </c>
      <c r="C1111" t="s">
        <v>21</v>
      </c>
      <c r="D1111" t="s">
        <v>9</v>
      </c>
      <c r="E1111" t="s">
        <v>112</v>
      </c>
      <c r="F1111" t="s">
        <v>119</v>
      </c>
      <c r="G1111">
        <v>142691.86599244401</v>
      </c>
    </row>
    <row r="1112" spans="1:7" x14ac:dyDescent="0.2">
      <c r="A1112">
        <v>2020</v>
      </c>
      <c r="B1112">
        <v>2</v>
      </c>
      <c r="C1112" t="s">
        <v>21</v>
      </c>
      <c r="D1112" t="s">
        <v>9</v>
      </c>
      <c r="E1112" t="s">
        <v>112</v>
      </c>
      <c r="F1112" t="s">
        <v>119</v>
      </c>
      <c r="G1112">
        <v>147675.93931849999</v>
      </c>
    </row>
    <row r="1113" spans="1:7" x14ac:dyDescent="0.2">
      <c r="A1113">
        <v>2010</v>
      </c>
      <c r="B1113">
        <v>2</v>
      </c>
      <c r="C1113" t="s">
        <v>21</v>
      </c>
      <c r="D1113" t="s">
        <v>9</v>
      </c>
      <c r="E1113" t="s">
        <v>112</v>
      </c>
      <c r="F1113" t="s">
        <v>120</v>
      </c>
      <c r="G1113">
        <v>56842.384485568</v>
      </c>
    </row>
    <row r="1114" spans="1:7" x14ac:dyDescent="0.2">
      <c r="A1114">
        <v>2011</v>
      </c>
      <c r="B1114">
        <v>2</v>
      </c>
      <c r="C1114" t="s">
        <v>21</v>
      </c>
      <c r="D1114" t="s">
        <v>9</v>
      </c>
      <c r="E1114" t="s">
        <v>112</v>
      </c>
      <c r="F1114" t="s">
        <v>120</v>
      </c>
      <c r="G1114">
        <v>3028794.5670581399</v>
      </c>
    </row>
    <row r="1115" spans="1:7" x14ac:dyDescent="0.2">
      <c r="A1115">
        <v>2012</v>
      </c>
      <c r="B1115">
        <v>2</v>
      </c>
      <c r="C1115" t="s">
        <v>21</v>
      </c>
      <c r="D1115" t="s">
        <v>9</v>
      </c>
      <c r="E1115" t="s">
        <v>112</v>
      </c>
      <c r="F1115" t="s">
        <v>120</v>
      </c>
      <c r="G1115" s="2">
        <v>6633761.9173165997</v>
      </c>
    </row>
    <row r="1116" spans="1:7" x14ac:dyDescent="0.2">
      <c r="A1116">
        <v>2013</v>
      </c>
      <c r="B1116">
        <v>2</v>
      </c>
      <c r="C1116" t="s">
        <v>21</v>
      </c>
      <c r="D1116" t="s">
        <v>9</v>
      </c>
      <c r="E1116" t="s">
        <v>112</v>
      </c>
      <c r="F1116" t="s">
        <v>120</v>
      </c>
      <c r="G1116" s="2">
        <v>7042703.6419227198</v>
      </c>
    </row>
    <row r="1117" spans="1:7" x14ac:dyDescent="0.2">
      <c r="A1117">
        <v>2014</v>
      </c>
      <c r="B1117">
        <v>2</v>
      </c>
      <c r="C1117" t="s">
        <v>21</v>
      </c>
      <c r="D1117" t="s">
        <v>9</v>
      </c>
      <c r="E1117" t="s">
        <v>112</v>
      </c>
      <c r="F1117" t="s">
        <v>120</v>
      </c>
      <c r="G1117" s="2">
        <v>9017380.2662219796</v>
      </c>
    </row>
    <row r="1118" spans="1:7" x14ac:dyDescent="0.2">
      <c r="A1118">
        <v>2015</v>
      </c>
      <c r="B1118">
        <v>2</v>
      </c>
      <c r="C1118" t="s">
        <v>21</v>
      </c>
      <c r="D1118" t="s">
        <v>9</v>
      </c>
      <c r="E1118" t="s">
        <v>112</v>
      </c>
      <c r="F1118" t="s">
        <v>120</v>
      </c>
      <c r="G1118" s="2">
        <v>11360985.340715799</v>
      </c>
    </row>
    <row r="1119" spans="1:7" x14ac:dyDescent="0.2">
      <c r="A1119">
        <v>2016</v>
      </c>
      <c r="B1119">
        <v>2</v>
      </c>
      <c r="C1119" t="s">
        <v>21</v>
      </c>
      <c r="D1119" t="s">
        <v>9</v>
      </c>
      <c r="E1119" t="s">
        <v>112</v>
      </c>
      <c r="F1119" t="s">
        <v>120</v>
      </c>
      <c r="G1119" s="2">
        <v>12573261.1264474</v>
      </c>
    </row>
    <row r="1120" spans="1:7" x14ac:dyDescent="0.2">
      <c r="A1120">
        <v>2017</v>
      </c>
      <c r="B1120">
        <v>2</v>
      </c>
      <c r="C1120" t="s">
        <v>21</v>
      </c>
      <c r="D1120" t="s">
        <v>9</v>
      </c>
      <c r="E1120" t="s">
        <v>112</v>
      </c>
      <c r="F1120" t="s">
        <v>120</v>
      </c>
      <c r="G1120" s="2">
        <v>13389735.982101001</v>
      </c>
    </row>
    <row r="1121" spans="1:7" x14ac:dyDescent="0.2">
      <c r="A1121">
        <v>2018</v>
      </c>
      <c r="B1121">
        <v>2</v>
      </c>
      <c r="C1121" t="s">
        <v>21</v>
      </c>
      <c r="D1121" t="s">
        <v>9</v>
      </c>
      <c r="E1121" t="s">
        <v>112</v>
      </c>
      <c r="F1121" t="s">
        <v>120</v>
      </c>
      <c r="G1121" s="2">
        <v>14396848.342509201</v>
      </c>
    </row>
    <row r="1122" spans="1:7" x14ac:dyDescent="0.2">
      <c r="A1122">
        <v>2019</v>
      </c>
      <c r="B1122">
        <v>2</v>
      </c>
      <c r="C1122" t="s">
        <v>21</v>
      </c>
      <c r="D1122" t="s">
        <v>9</v>
      </c>
      <c r="E1122" t="s">
        <v>112</v>
      </c>
      <c r="F1122" t="s">
        <v>120</v>
      </c>
      <c r="G1122" s="2">
        <v>14994255.9402717</v>
      </c>
    </row>
    <row r="1123" spans="1:7" x14ac:dyDescent="0.2">
      <c r="A1123">
        <v>2020</v>
      </c>
      <c r="B1123">
        <v>2</v>
      </c>
      <c r="C1123" t="s">
        <v>21</v>
      </c>
      <c r="D1123" t="s">
        <v>9</v>
      </c>
      <c r="E1123" t="s">
        <v>112</v>
      </c>
      <c r="F1123" t="s">
        <v>120</v>
      </c>
      <c r="G1123" s="2">
        <v>16059525.237185899</v>
      </c>
    </row>
    <row r="1124" spans="1:7" x14ac:dyDescent="0.2">
      <c r="A1124">
        <v>2010</v>
      </c>
      <c r="B1124">
        <v>2</v>
      </c>
      <c r="C1124" t="s">
        <v>21</v>
      </c>
      <c r="D1124" t="s">
        <v>9</v>
      </c>
      <c r="E1124" t="s">
        <v>112</v>
      </c>
      <c r="F1124" t="s">
        <v>121</v>
      </c>
      <c r="G1124" s="2">
        <v>37917516.726212502</v>
      </c>
    </row>
    <row r="1125" spans="1:7" x14ac:dyDescent="0.2">
      <c r="A1125">
        <v>2011</v>
      </c>
      <c r="B1125">
        <v>2</v>
      </c>
      <c r="C1125" t="s">
        <v>21</v>
      </c>
      <c r="D1125" t="s">
        <v>9</v>
      </c>
      <c r="E1125" t="s">
        <v>112</v>
      </c>
      <c r="F1125" t="s">
        <v>121</v>
      </c>
      <c r="G1125" s="2">
        <v>2041215306.88011</v>
      </c>
    </row>
    <row r="1126" spans="1:7" x14ac:dyDescent="0.2">
      <c r="A1126">
        <v>2012</v>
      </c>
      <c r="B1126">
        <v>2</v>
      </c>
      <c r="C1126" t="s">
        <v>21</v>
      </c>
      <c r="D1126" t="s">
        <v>9</v>
      </c>
      <c r="E1126" t="s">
        <v>112</v>
      </c>
      <c r="F1126" t="s">
        <v>121</v>
      </c>
      <c r="G1126" s="2">
        <v>4467508172.0940905</v>
      </c>
    </row>
    <row r="1127" spans="1:7" x14ac:dyDescent="0.2">
      <c r="A1127">
        <v>2013</v>
      </c>
      <c r="B1127">
        <v>2</v>
      </c>
      <c r="C1127" t="s">
        <v>21</v>
      </c>
      <c r="D1127" t="s">
        <v>9</v>
      </c>
      <c r="E1127" t="s">
        <v>112</v>
      </c>
      <c r="F1127" t="s">
        <v>121</v>
      </c>
      <c r="G1127" s="2">
        <v>4742721288.2877598</v>
      </c>
    </row>
    <row r="1128" spans="1:7" x14ac:dyDescent="0.2">
      <c r="A1128">
        <v>2014</v>
      </c>
      <c r="B1128">
        <v>2</v>
      </c>
      <c r="C1128" t="s">
        <v>21</v>
      </c>
      <c r="D1128" t="s">
        <v>9</v>
      </c>
      <c r="E1128" t="s">
        <v>112</v>
      </c>
      <c r="F1128" t="s">
        <v>121</v>
      </c>
      <c r="G1128" s="2">
        <v>6065429980.8095703</v>
      </c>
    </row>
    <row r="1129" spans="1:7" x14ac:dyDescent="0.2">
      <c r="A1129">
        <v>2015</v>
      </c>
      <c r="B1129">
        <v>2</v>
      </c>
      <c r="C1129" t="s">
        <v>21</v>
      </c>
      <c r="D1129" t="s">
        <v>9</v>
      </c>
      <c r="E1129" t="s">
        <v>112</v>
      </c>
      <c r="F1129" t="s">
        <v>121</v>
      </c>
      <c r="G1129" s="2">
        <v>7620845475.0977097</v>
      </c>
    </row>
    <row r="1130" spans="1:7" x14ac:dyDescent="0.2">
      <c r="A1130">
        <v>2016</v>
      </c>
      <c r="B1130">
        <v>2</v>
      </c>
      <c r="C1130" t="s">
        <v>21</v>
      </c>
      <c r="D1130" t="s">
        <v>9</v>
      </c>
      <c r="E1130" t="s">
        <v>112</v>
      </c>
      <c r="F1130" t="s">
        <v>121</v>
      </c>
      <c r="G1130" s="2">
        <v>8392455892.6313801</v>
      </c>
    </row>
    <row r="1131" spans="1:7" x14ac:dyDescent="0.2">
      <c r="A1131">
        <v>2017</v>
      </c>
      <c r="B1131">
        <v>2</v>
      </c>
      <c r="C1131" t="s">
        <v>21</v>
      </c>
      <c r="D1131" t="s">
        <v>9</v>
      </c>
      <c r="E1131" t="s">
        <v>112</v>
      </c>
      <c r="F1131" t="s">
        <v>121</v>
      </c>
      <c r="G1131" s="2">
        <v>8889947789.3608303</v>
      </c>
    </row>
    <row r="1132" spans="1:7" x14ac:dyDescent="0.2">
      <c r="A1132">
        <v>2018</v>
      </c>
      <c r="B1132">
        <v>2</v>
      </c>
      <c r="C1132" t="s">
        <v>21</v>
      </c>
      <c r="D1132" t="s">
        <v>9</v>
      </c>
      <c r="E1132" t="s">
        <v>112</v>
      </c>
      <c r="F1132" t="s">
        <v>121</v>
      </c>
      <c r="G1132" s="2">
        <v>9453104869.06143</v>
      </c>
    </row>
    <row r="1133" spans="1:7" x14ac:dyDescent="0.2">
      <c r="A1133">
        <v>2019</v>
      </c>
      <c r="B1133">
        <v>2</v>
      </c>
      <c r="C1133" t="s">
        <v>21</v>
      </c>
      <c r="D1133" t="s">
        <v>9</v>
      </c>
      <c r="E1133" t="s">
        <v>112</v>
      </c>
      <c r="F1133" t="s">
        <v>121</v>
      </c>
      <c r="G1133" s="2">
        <v>9761886177.8008194</v>
      </c>
    </row>
    <row r="1134" spans="1:7" x14ac:dyDescent="0.2">
      <c r="A1134">
        <v>2020</v>
      </c>
      <c r="B1134">
        <v>2</v>
      </c>
      <c r="C1134" t="s">
        <v>21</v>
      </c>
      <c r="D1134" t="s">
        <v>9</v>
      </c>
      <c r="E1134" t="s">
        <v>112</v>
      </c>
      <c r="F1134" t="s">
        <v>121</v>
      </c>
      <c r="G1134" s="2">
        <v>10364285272.348</v>
      </c>
    </row>
    <row r="1135" spans="1:7" x14ac:dyDescent="0.2">
      <c r="A1135">
        <v>2010</v>
      </c>
      <c r="B1135">
        <v>2</v>
      </c>
      <c r="C1135" t="s">
        <v>21</v>
      </c>
      <c r="D1135" t="s">
        <v>9</v>
      </c>
      <c r="E1135" t="s">
        <v>112</v>
      </c>
      <c r="F1135" t="s">
        <v>122</v>
      </c>
      <c r="G1135">
        <v>10977.1579703144</v>
      </c>
    </row>
    <row r="1136" spans="1:7" x14ac:dyDescent="0.2">
      <c r="A1136">
        <v>2011</v>
      </c>
      <c r="B1136">
        <v>2</v>
      </c>
      <c r="C1136" t="s">
        <v>21</v>
      </c>
      <c r="D1136" t="s">
        <v>9</v>
      </c>
      <c r="E1136" t="s">
        <v>112</v>
      </c>
      <c r="F1136" t="s">
        <v>122</v>
      </c>
      <c r="G1136">
        <v>583964.83409650798</v>
      </c>
    </row>
    <row r="1137" spans="1:7" x14ac:dyDescent="0.2">
      <c r="A1137">
        <v>2012</v>
      </c>
      <c r="B1137">
        <v>2</v>
      </c>
      <c r="C1137" t="s">
        <v>21</v>
      </c>
      <c r="D1137" t="s">
        <v>9</v>
      </c>
      <c r="E1137" t="s">
        <v>112</v>
      </c>
      <c r="F1137" t="s">
        <v>122</v>
      </c>
      <c r="G1137">
        <v>1261063.37215262</v>
      </c>
    </row>
    <row r="1138" spans="1:7" x14ac:dyDescent="0.2">
      <c r="A1138">
        <v>2013</v>
      </c>
      <c r="B1138">
        <v>2</v>
      </c>
      <c r="C1138" t="s">
        <v>21</v>
      </c>
      <c r="D1138" t="s">
        <v>9</v>
      </c>
      <c r="E1138" t="s">
        <v>112</v>
      </c>
      <c r="F1138" t="s">
        <v>122</v>
      </c>
      <c r="G1138">
        <v>1337965.39736971</v>
      </c>
    </row>
    <row r="1139" spans="1:7" x14ac:dyDescent="0.2">
      <c r="A1139">
        <v>2014</v>
      </c>
      <c r="B1139">
        <v>2</v>
      </c>
      <c r="C1139" t="s">
        <v>21</v>
      </c>
      <c r="D1139" t="s">
        <v>9</v>
      </c>
      <c r="E1139" t="s">
        <v>112</v>
      </c>
      <c r="F1139" t="s">
        <v>122</v>
      </c>
      <c r="G1139">
        <v>1709882.10789446</v>
      </c>
    </row>
    <row r="1140" spans="1:7" x14ac:dyDescent="0.2">
      <c r="A1140">
        <v>2015</v>
      </c>
      <c r="B1140">
        <v>2</v>
      </c>
      <c r="C1140" t="s">
        <v>21</v>
      </c>
      <c r="D1140" t="s">
        <v>9</v>
      </c>
      <c r="E1140" t="s">
        <v>112</v>
      </c>
      <c r="F1140" t="s">
        <v>122</v>
      </c>
      <c r="G1140">
        <v>2149033.3252477502</v>
      </c>
    </row>
    <row r="1141" spans="1:7" x14ac:dyDescent="0.2">
      <c r="A1141">
        <v>2016</v>
      </c>
      <c r="B1141">
        <v>2</v>
      </c>
      <c r="C1141" t="s">
        <v>21</v>
      </c>
      <c r="D1141" t="s">
        <v>9</v>
      </c>
      <c r="E1141" t="s">
        <v>112</v>
      </c>
      <c r="F1141" t="s">
        <v>122</v>
      </c>
      <c r="G1141">
        <v>2366636.5522858598</v>
      </c>
    </row>
    <row r="1142" spans="1:7" x14ac:dyDescent="0.2">
      <c r="A1142">
        <v>2017</v>
      </c>
      <c r="B1142">
        <v>2</v>
      </c>
      <c r="C1142" t="s">
        <v>21</v>
      </c>
      <c r="D1142" t="s">
        <v>9</v>
      </c>
      <c r="E1142" t="s">
        <v>112</v>
      </c>
      <c r="F1142" t="s">
        <v>122</v>
      </c>
      <c r="G1142">
        <v>2505835.5126206302</v>
      </c>
    </row>
    <row r="1143" spans="1:7" x14ac:dyDescent="0.2">
      <c r="A1143">
        <v>2018</v>
      </c>
      <c r="B1143">
        <v>2</v>
      </c>
      <c r="C1143" t="s">
        <v>21</v>
      </c>
      <c r="D1143" t="s">
        <v>9</v>
      </c>
      <c r="E1143" t="s">
        <v>112</v>
      </c>
      <c r="F1143" t="s">
        <v>122</v>
      </c>
      <c r="G1143">
        <v>2664969.5145737599</v>
      </c>
    </row>
    <row r="1144" spans="1:7" x14ac:dyDescent="0.2">
      <c r="A1144">
        <v>2019</v>
      </c>
      <c r="B1144">
        <v>2</v>
      </c>
      <c r="C1144" t="s">
        <v>21</v>
      </c>
      <c r="D1144" t="s">
        <v>9</v>
      </c>
      <c r="E1144" t="s">
        <v>112</v>
      </c>
      <c r="F1144" t="s">
        <v>122</v>
      </c>
      <c r="G1144" s="2">
        <v>2742558.4547947398</v>
      </c>
    </row>
    <row r="1145" spans="1:7" x14ac:dyDescent="0.2">
      <c r="A1145">
        <v>2020</v>
      </c>
      <c r="B1145">
        <v>2</v>
      </c>
      <c r="C1145" t="s">
        <v>21</v>
      </c>
      <c r="D1145" t="s">
        <v>9</v>
      </c>
      <c r="E1145" t="s">
        <v>112</v>
      </c>
      <c r="F1145" t="s">
        <v>122</v>
      </c>
      <c r="G1145" s="2">
        <v>2888649.1838817401</v>
      </c>
    </row>
    <row r="1146" spans="1:7" x14ac:dyDescent="0.2">
      <c r="A1146">
        <v>2010</v>
      </c>
      <c r="B1146">
        <v>2</v>
      </c>
      <c r="C1146" t="s">
        <v>21</v>
      </c>
      <c r="D1146" t="s">
        <v>9</v>
      </c>
      <c r="E1146" t="s">
        <v>112</v>
      </c>
      <c r="F1146" t="s">
        <v>123</v>
      </c>
      <c r="G1146">
        <v>21402.7219147742</v>
      </c>
    </row>
    <row r="1147" spans="1:7" x14ac:dyDescent="0.2">
      <c r="A1147">
        <v>2011</v>
      </c>
      <c r="B1147">
        <v>2</v>
      </c>
      <c r="C1147" t="s">
        <v>21</v>
      </c>
      <c r="D1147" t="s">
        <v>9</v>
      </c>
      <c r="E1147" t="s">
        <v>112</v>
      </c>
      <c r="F1147" t="s">
        <v>123</v>
      </c>
      <c r="G1147">
        <v>1141006.0021400801</v>
      </c>
    </row>
    <row r="1148" spans="1:7" x14ac:dyDescent="0.2">
      <c r="A1148">
        <v>2012</v>
      </c>
      <c r="B1148">
        <v>2</v>
      </c>
      <c r="C1148" t="s">
        <v>21</v>
      </c>
      <c r="D1148" t="s">
        <v>9</v>
      </c>
      <c r="E1148" t="s">
        <v>112</v>
      </c>
      <c r="F1148" t="s">
        <v>123</v>
      </c>
      <c r="G1148">
        <v>2499583.25492734</v>
      </c>
    </row>
    <row r="1149" spans="1:7" x14ac:dyDescent="0.2">
      <c r="A1149">
        <v>2013</v>
      </c>
      <c r="B1149">
        <v>2</v>
      </c>
      <c r="C1149" t="s">
        <v>21</v>
      </c>
      <c r="D1149" t="s">
        <v>9</v>
      </c>
      <c r="E1149" t="s">
        <v>112</v>
      </c>
      <c r="F1149" t="s">
        <v>123</v>
      </c>
      <c r="G1149">
        <v>2654509.1672614198</v>
      </c>
    </row>
    <row r="1150" spans="1:7" x14ac:dyDescent="0.2">
      <c r="A1150">
        <v>2014</v>
      </c>
      <c r="B1150">
        <v>2</v>
      </c>
      <c r="C1150" t="s">
        <v>21</v>
      </c>
      <c r="D1150" t="s">
        <v>9</v>
      </c>
      <c r="E1150" t="s">
        <v>112</v>
      </c>
      <c r="F1150" t="s">
        <v>123</v>
      </c>
      <c r="G1150" s="2">
        <v>3403219.2932494301</v>
      </c>
    </row>
    <row r="1151" spans="1:7" x14ac:dyDescent="0.2">
      <c r="A1151">
        <v>2015</v>
      </c>
      <c r="B1151">
        <v>2</v>
      </c>
      <c r="C1151" t="s">
        <v>21</v>
      </c>
      <c r="D1151" t="s">
        <v>9</v>
      </c>
      <c r="E1151" t="s">
        <v>112</v>
      </c>
      <c r="F1151" t="s">
        <v>123</v>
      </c>
      <c r="G1151" s="2">
        <v>4295118.2639460098</v>
      </c>
    </row>
    <row r="1152" spans="1:7" x14ac:dyDescent="0.2">
      <c r="A1152">
        <v>2016</v>
      </c>
      <c r="B1152">
        <v>2</v>
      </c>
      <c r="C1152" t="s">
        <v>21</v>
      </c>
      <c r="D1152" t="s">
        <v>9</v>
      </c>
      <c r="E1152" t="s">
        <v>112</v>
      </c>
      <c r="F1152" t="s">
        <v>123</v>
      </c>
      <c r="G1152" s="2">
        <v>4719515.3589146696</v>
      </c>
    </row>
    <row r="1153" spans="1:7" x14ac:dyDescent="0.2">
      <c r="A1153">
        <v>2017</v>
      </c>
      <c r="B1153">
        <v>2</v>
      </c>
      <c r="C1153" t="s">
        <v>21</v>
      </c>
      <c r="D1153" t="s">
        <v>9</v>
      </c>
      <c r="E1153" t="s">
        <v>112</v>
      </c>
      <c r="F1153" t="s">
        <v>123</v>
      </c>
      <c r="G1153" s="2">
        <v>4977738.9214394297</v>
      </c>
    </row>
    <row r="1154" spans="1:7" x14ac:dyDescent="0.2">
      <c r="A1154">
        <v>2018</v>
      </c>
      <c r="B1154">
        <v>2</v>
      </c>
      <c r="C1154" t="s">
        <v>21</v>
      </c>
      <c r="D1154" t="s">
        <v>9</v>
      </c>
      <c r="E1154" t="s">
        <v>112</v>
      </c>
      <c r="F1154" t="s">
        <v>123</v>
      </c>
      <c r="G1154" s="2">
        <v>5247578.2456363896</v>
      </c>
    </row>
    <row r="1155" spans="1:7" x14ac:dyDescent="0.2">
      <c r="A1155">
        <v>2019</v>
      </c>
      <c r="B1155">
        <v>2</v>
      </c>
      <c r="C1155" t="s">
        <v>21</v>
      </c>
      <c r="D1155" t="s">
        <v>9</v>
      </c>
      <c r="E1155" t="s">
        <v>112</v>
      </c>
      <c r="F1155" t="s">
        <v>123</v>
      </c>
      <c r="G1155" s="2">
        <v>5342510.8577190796</v>
      </c>
    </row>
    <row r="1156" spans="1:7" x14ac:dyDescent="0.2">
      <c r="A1156">
        <v>2020</v>
      </c>
      <c r="B1156">
        <v>2</v>
      </c>
      <c r="C1156" t="s">
        <v>21</v>
      </c>
      <c r="D1156" t="s">
        <v>9</v>
      </c>
      <c r="E1156" t="s">
        <v>112</v>
      </c>
      <c r="F1156" t="s">
        <v>123</v>
      </c>
      <c r="G1156" s="2">
        <v>5540692.1207318204</v>
      </c>
    </row>
    <row r="1157" spans="1:7" x14ac:dyDescent="0.2">
      <c r="A1157">
        <v>2010</v>
      </c>
      <c r="B1157">
        <v>2</v>
      </c>
      <c r="C1157" t="s">
        <v>21</v>
      </c>
      <c r="D1157" t="s">
        <v>9</v>
      </c>
      <c r="E1157" t="s">
        <v>112</v>
      </c>
      <c r="F1157" t="s">
        <v>124</v>
      </c>
      <c r="G1157">
        <v>3935.84927617738</v>
      </c>
    </row>
    <row r="1158" spans="1:7" x14ac:dyDescent="0.2">
      <c r="A1158">
        <v>2011</v>
      </c>
      <c r="B1158">
        <v>2</v>
      </c>
      <c r="C1158" t="s">
        <v>21</v>
      </c>
      <c r="D1158" t="s">
        <v>9</v>
      </c>
      <c r="E1158" t="s">
        <v>112</v>
      </c>
      <c r="F1158" t="s">
        <v>124</v>
      </c>
      <c r="G1158">
        <v>209968.28259431699</v>
      </c>
    </row>
    <row r="1159" spans="1:7" x14ac:dyDescent="0.2">
      <c r="A1159">
        <v>2012</v>
      </c>
      <c r="B1159">
        <v>2</v>
      </c>
      <c r="C1159" t="s">
        <v>21</v>
      </c>
      <c r="D1159" t="s">
        <v>9</v>
      </c>
      <c r="E1159" t="s">
        <v>112</v>
      </c>
      <c r="F1159" t="s">
        <v>124</v>
      </c>
      <c r="G1159">
        <v>462919.04435876699</v>
      </c>
    </row>
    <row r="1160" spans="1:7" x14ac:dyDescent="0.2">
      <c r="A1160">
        <v>2013</v>
      </c>
      <c r="B1160">
        <v>2</v>
      </c>
      <c r="C1160" t="s">
        <v>21</v>
      </c>
      <c r="D1160" t="s">
        <v>9</v>
      </c>
      <c r="E1160" t="s">
        <v>112</v>
      </c>
      <c r="F1160" t="s">
        <v>124</v>
      </c>
      <c r="G1160">
        <v>491799.35230159102</v>
      </c>
    </row>
    <row r="1161" spans="1:7" x14ac:dyDescent="0.2">
      <c r="A1161">
        <v>2014</v>
      </c>
      <c r="B1161">
        <v>2</v>
      </c>
      <c r="C1161" t="s">
        <v>21</v>
      </c>
      <c r="D1161" t="s">
        <v>9</v>
      </c>
      <c r="E1161" t="s">
        <v>112</v>
      </c>
      <c r="F1161" t="s">
        <v>124</v>
      </c>
      <c r="G1161">
        <v>631291.46013645595</v>
      </c>
    </row>
    <row r="1162" spans="1:7" x14ac:dyDescent="0.2">
      <c r="A1162">
        <v>2015</v>
      </c>
      <c r="B1162">
        <v>2</v>
      </c>
      <c r="C1162" t="s">
        <v>21</v>
      </c>
      <c r="D1162" t="s">
        <v>9</v>
      </c>
      <c r="E1162" t="s">
        <v>112</v>
      </c>
      <c r="F1162" t="s">
        <v>124</v>
      </c>
      <c r="G1162">
        <v>797467.89399326895</v>
      </c>
    </row>
    <row r="1163" spans="1:7" x14ac:dyDescent="0.2">
      <c r="A1163">
        <v>2016</v>
      </c>
      <c r="B1163">
        <v>2</v>
      </c>
      <c r="C1163" t="s">
        <v>21</v>
      </c>
      <c r="D1163" t="s">
        <v>9</v>
      </c>
      <c r="E1163" t="s">
        <v>112</v>
      </c>
      <c r="F1163" t="s">
        <v>124</v>
      </c>
      <c r="G1163">
        <v>883664.05177934805</v>
      </c>
    </row>
    <row r="1164" spans="1:7" x14ac:dyDescent="0.2">
      <c r="A1164">
        <v>2017</v>
      </c>
      <c r="B1164">
        <v>2</v>
      </c>
      <c r="C1164" t="s">
        <v>21</v>
      </c>
      <c r="D1164" t="s">
        <v>9</v>
      </c>
      <c r="E1164" t="s">
        <v>112</v>
      </c>
      <c r="F1164" t="s">
        <v>124</v>
      </c>
      <c r="G1164">
        <v>941552.71027014905</v>
      </c>
    </row>
    <row r="1165" spans="1:7" x14ac:dyDescent="0.2">
      <c r="A1165">
        <v>2018</v>
      </c>
      <c r="B1165">
        <v>2</v>
      </c>
      <c r="C1165" t="s">
        <v>21</v>
      </c>
      <c r="D1165" t="s">
        <v>9</v>
      </c>
      <c r="E1165" t="s">
        <v>112</v>
      </c>
      <c r="F1165" t="s">
        <v>124</v>
      </c>
      <c r="G1165">
        <v>1012695.25549614</v>
      </c>
    </row>
    <row r="1166" spans="1:7" x14ac:dyDescent="0.2">
      <c r="A1166">
        <v>2019</v>
      </c>
      <c r="B1166">
        <v>2</v>
      </c>
      <c r="C1166" t="s">
        <v>21</v>
      </c>
      <c r="D1166" t="s">
        <v>9</v>
      </c>
      <c r="E1166" t="s">
        <v>112</v>
      </c>
      <c r="F1166" t="s">
        <v>124</v>
      </c>
      <c r="G1166">
        <v>1054590.47760028</v>
      </c>
    </row>
    <row r="1167" spans="1:7" x14ac:dyDescent="0.2">
      <c r="A1167">
        <v>2020</v>
      </c>
      <c r="B1167">
        <v>2</v>
      </c>
      <c r="C1167" t="s">
        <v>21</v>
      </c>
      <c r="D1167" t="s">
        <v>9</v>
      </c>
      <c r="E1167" t="s">
        <v>112</v>
      </c>
      <c r="F1167" t="s">
        <v>124</v>
      </c>
      <c r="G1167">
        <v>1128920.8932519599</v>
      </c>
    </row>
    <row r="1168" spans="1:7" x14ac:dyDescent="0.2">
      <c r="A1168">
        <v>2010</v>
      </c>
      <c r="B1168">
        <v>2</v>
      </c>
      <c r="C1168" t="s">
        <v>21</v>
      </c>
      <c r="D1168" t="s">
        <v>9</v>
      </c>
      <c r="E1168" t="s">
        <v>112</v>
      </c>
      <c r="F1168" t="s">
        <v>125</v>
      </c>
      <c r="G1168">
        <v>3863.1368783059002</v>
      </c>
    </row>
    <row r="1169" spans="1:7" x14ac:dyDescent="0.2">
      <c r="A1169">
        <v>2011</v>
      </c>
      <c r="B1169">
        <v>2</v>
      </c>
      <c r="C1169" t="s">
        <v>21</v>
      </c>
      <c r="D1169" t="s">
        <v>9</v>
      </c>
      <c r="E1169" t="s">
        <v>112</v>
      </c>
      <c r="F1169" t="s">
        <v>125</v>
      </c>
      <c r="G1169">
        <v>206057.82985188399</v>
      </c>
    </row>
    <row r="1170" spans="1:7" x14ac:dyDescent="0.2">
      <c r="A1170">
        <v>2012</v>
      </c>
      <c r="B1170">
        <v>2</v>
      </c>
      <c r="C1170" t="s">
        <v>21</v>
      </c>
      <c r="D1170" t="s">
        <v>9</v>
      </c>
      <c r="E1170" t="s">
        <v>112</v>
      </c>
      <c r="F1170" t="s">
        <v>125</v>
      </c>
      <c r="G1170">
        <v>454241.95105735899</v>
      </c>
    </row>
    <row r="1171" spans="1:7" x14ac:dyDescent="0.2">
      <c r="A1171">
        <v>2013</v>
      </c>
      <c r="B1171">
        <v>2</v>
      </c>
      <c r="C1171" t="s">
        <v>21</v>
      </c>
      <c r="D1171" t="s">
        <v>9</v>
      </c>
      <c r="E1171" t="s">
        <v>112</v>
      </c>
      <c r="F1171" t="s">
        <v>125</v>
      </c>
      <c r="G1171">
        <v>482558.194588607</v>
      </c>
    </row>
    <row r="1172" spans="1:7" x14ac:dyDescent="0.2">
      <c r="A1172">
        <v>2014</v>
      </c>
      <c r="B1172">
        <v>2</v>
      </c>
      <c r="C1172" t="s">
        <v>21</v>
      </c>
      <c r="D1172" t="s">
        <v>9</v>
      </c>
      <c r="E1172" t="s">
        <v>112</v>
      </c>
      <c r="F1172" t="s">
        <v>125</v>
      </c>
      <c r="G1172">
        <v>619300.33727045695</v>
      </c>
    </row>
    <row r="1173" spans="1:7" x14ac:dyDescent="0.2">
      <c r="A1173">
        <v>2015</v>
      </c>
      <c r="B1173">
        <v>2</v>
      </c>
      <c r="C1173" t="s">
        <v>21</v>
      </c>
      <c r="D1173" t="s">
        <v>9</v>
      </c>
      <c r="E1173" t="s">
        <v>112</v>
      </c>
      <c r="F1173" t="s">
        <v>125</v>
      </c>
      <c r="G1173">
        <v>782114.59900232102</v>
      </c>
    </row>
    <row r="1174" spans="1:7" x14ac:dyDescent="0.2">
      <c r="A1174">
        <v>2016</v>
      </c>
      <c r="B1174">
        <v>2</v>
      </c>
      <c r="C1174" t="s">
        <v>21</v>
      </c>
      <c r="D1174" t="s">
        <v>9</v>
      </c>
      <c r="E1174" t="s">
        <v>112</v>
      </c>
      <c r="F1174" t="s">
        <v>125</v>
      </c>
      <c r="G1174">
        <v>866501.58441728703</v>
      </c>
    </row>
    <row r="1175" spans="1:7" x14ac:dyDescent="0.2">
      <c r="A1175">
        <v>2017</v>
      </c>
      <c r="B1175">
        <v>2</v>
      </c>
      <c r="C1175" t="s">
        <v>21</v>
      </c>
      <c r="D1175" t="s">
        <v>9</v>
      </c>
      <c r="E1175" t="s">
        <v>112</v>
      </c>
      <c r="F1175" t="s">
        <v>125</v>
      </c>
      <c r="G1175">
        <v>923161.16922635504</v>
      </c>
    </row>
    <row r="1176" spans="1:7" x14ac:dyDescent="0.2">
      <c r="A1176">
        <v>2018</v>
      </c>
      <c r="B1176">
        <v>2</v>
      </c>
      <c r="C1176" t="s">
        <v>21</v>
      </c>
      <c r="D1176" t="s">
        <v>9</v>
      </c>
      <c r="E1176" t="s">
        <v>112</v>
      </c>
      <c r="F1176" t="s">
        <v>125</v>
      </c>
      <c r="G1176">
        <v>992784.052755257</v>
      </c>
    </row>
    <row r="1177" spans="1:7" x14ac:dyDescent="0.2">
      <c r="A1177">
        <v>2019</v>
      </c>
      <c r="B1177">
        <v>2</v>
      </c>
      <c r="C1177" t="s">
        <v>21</v>
      </c>
      <c r="D1177" t="s">
        <v>9</v>
      </c>
      <c r="E1177" t="s">
        <v>112</v>
      </c>
      <c r="F1177" t="s">
        <v>125</v>
      </c>
      <c r="G1177">
        <v>1033753.70183446</v>
      </c>
    </row>
    <row r="1178" spans="1:7" x14ac:dyDescent="0.2">
      <c r="A1178">
        <v>2020</v>
      </c>
      <c r="B1178">
        <v>2</v>
      </c>
      <c r="C1178" t="s">
        <v>21</v>
      </c>
      <c r="D1178" t="s">
        <v>9</v>
      </c>
      <c r="E1178" t="s">
        <v>112</v>
      </c>
      <c r="F1178" t="s">
        <v>125</v>
      </c>
      <c r="G1178">
        <v>1106514.22707572</v>
      </c>
    </row>
    <row r="1179" spans="1:7" x14ac:dyDescent="0.2">
      <c r="A1179">
        <v>2010</v>
      </c>
      <c r="B1179">
        <v>2</v>
      </c>
      <c r="C1179" t="s">
        <v>21</v>
      </c>
      <c r="D1179" t="s">
        <v>9</v>
      </c>
      <c r="E1179" t="s">
        <v>112</v>
      </c>
      <c r="F1179" t="s">
        <v>126</v>
      </c>
      <c r="G1179">
        <v>1597.0838433117899</v>
      </c>
    </row>
    <row r="1180" spans="1:7" x14ac:dyDescent="0.2">
      <c r="A1180">
        <v>2011</v>
      </c>
      <c r="B1180">
        <v>2</v>
      </c>
      <c r="C1180" t="s">
        <v>21</v>
      </c>
      <c r="D1180" t="s">
        <v>9</v>
      </c>
      <c r="E1180" t="s">
        <v>112</v>
      </c>
      <c r="F1180" t="s">
        <v>126</v>
      </c>
      <c r="G1180">
        <v>85350.038078780301</v>
      </c>
    </row>
    <row r="1181" spans="1:7" x14ac:dyDescent="0.2">
      <c r="A1181">
        <v>2012</v>
      </c>
      <c r="B1181">
        <v>2</v>
      </c>
      <c r="C1181" t="s">
        <v>21</v>
      </c>
      <c r="D1181" t="s">
        <v>9</v>
      </c>
      <c r="E1181" t="s">
        <v>112</v>
      </c>
      <c r="F1181" t="s">
        <v>126</v>
      </c>
      <c r="G1181">
        <v>188436.75922216001</v>
      </c>
    </row>
    <row r="1182" spans="1:7" x14ac:dyDescent="0.2">
      <c r="A1182">
        <v>2013</v>
      </c>
      <c r="B1182">
        <v>2</v>
      </c>
      <c r="C1182" t="s">
        <v>21</v>
      </c>
      <c r="D1182" t="s">
        <v>9</v>
      </c>
      <c r="E1182" t="s">
        <v>112</v>
      </c>
      <c r="F1182" t="s">
        <v>126</v>
      </c>
      <c r="G1182">
        <v>200300.89012697301</v>
      </c>
    </row>
    <row r="1183" spans="1:7" x14ac:dyDescent="0.2">
      <c r="A1183">
        <v>2014</v>
      </c>
      <c r="B1183">
        <v>2</v>
      </c>
      <c r="C1183" t="s">
        <v>21</v>
      </c>
      <c r="D1183" t="s">
        <v>9</v>
      </c>
      <c r="E1183" t="s">
        <v>112</v>
      </c>
      <c r="F1183" t="s">
        <v>126</v>
      </c>
      <c r="G1183">
        <v>257726.158047957</v>
      </c>
    </row>
    <row r="1184" spans="1:7" x14ac:dyDescent="0.2">
      <c r="A1184">
        <v>2015</v>
      </c>
      <c r="B1184">
        <v>2</v>
      </c>
      <c r="C1184" t="s">
        <v>21</v>
      </c>
      <c r="D1184" t="s">
        <v>9</v>
      </c>
      <c r="E1184" t="s">
        <v>112</v>
      </c>
      <c r="F1184" t="s">
        <v>126</v>
      </c>
      <c r="G1184">
        <v>326546.31421399198</v>
      </c>
    </row>
    <row r="1185" spans="1:7" x14ac:dyDescent="0.2">
      <c r="A1185">
        <v>2016</v>
      </c>
      <c r="B1185">
        <v>2</v>
      </c>
      <c r="C1185" t="s">
        <v>21</v>
      </c>
      <c r="D1185" t="s">
        <v>9</v>
      </c>
      <c r="E1185" t="s">
        <v>112</v>
      </c>
      <c r="F1185" t="s">
        <v>126</v>
      </c>
      <c r="G1185">
        <v>362553.60304754798</v>
      </c>
    </row>
    <row r="1186" spans="1:7" x14ac:dyDescent="0.2">
      <c r="A1186">
        <v>2017</v>
      </c>
      <c r="B1186">
        <v>2</v>
      </c>
      <c r="C1186" t="s">
        <v>21</v>
      </c>
      <c r="D1186" t="s">
        <v>9</v>
      </c>
      <c r="E1186" t="s">
        <v>112</v>
      </c>
      <c r="F1186" t="s">
        <v>126</v>
      </c>
      <c r="G1186">
        <v>386802.61885557702</v>
      </c>
    </row>
    <row r="1187" spans="1:7" x14ac:dyDescent="0.2">
      <c r="A1187">
        <v>2018</v>
      </c>
      <c r="B1187">
        <v>2</v>
      </c>
      <c r="C1187" t="s">
        <v>21</v>
      </c>
      <c r="D1187" t="s">
        <v>9</v>
      </c>
      <c r="E1187" t="s">
        <v>112</v>
      </c>
      <c r="F1187" t="s">
        <v>126</v>
      </c>
      <c r="G1187">
        <v>416647.230891296</v>
      </c>
    </row>
    <row r="1188" spans="1:7" x14ac:dyDescent="0.2">
      <c r="A1188">
        <v>2019</v>
      </c>
      <c r="B1188">
        <v>2</v>
      </c>
      <c r="C1188" t="s">
        <v>21</v>
      </c>
      <c r="D1188" t="s">
        <v>9</v>
      </c>
      <c r="E1188" t="s">
        <v>112</v>
      </c>
      <c r="F1188" t="s">
        <v>126</v>
      </c>
      <c r="G1188">
        <v>434368.23990175</v>
      </c>
    </row>
    <row r="1189" spans="1:7" x14ac:dyDescent="0.2">
      <c r="A1189">
        <v>2020</v>
      </c>
      <c r="B1189">
        <v>2</v>
      </c>
      <c r="C1189" t="s">
        <v>21</v>
      </c>
      <c r="D1189" t="s">
        <v>9</v>
      </c>
      <c r="E1189" t="s">
        <v>112</v>
      </c>
      <c r="F1189" t="s">
        <v>126</v>
      </c>
      <c r="G1189">
        <v>465465.21877465397</v>
      </c>
    </row>
    <row r="1190" spans="1:7" x14ac:dyDescent="0.2">
      <c r="A1190">
        <v>2010</v>
      </c>
      <c r="B1190">
        <v>2</v>
      </c>
      <c r="C1190" t="s">
        <v>21</v>
      </c>
      <c r="D1190" t="s">
        <v>9</v>
      </c>
      <c r="E1190" t="s">
        <v>112</v>
      </c>
      <c r="F1190" t="s">
        <v>127</v>
      </c>
      <c r="G1190">
        <v>10990.520121998001</v>
      </c>
    </row>
    <row r="1191" spans="1:7" x14ac:dyDescent="0.2">
      <c r="A1191">
        <v>2011</v>
      </c>
      <c r="B1191">
        <v>2</v>
      </c>
      <c r="C1191" t="s">
        <v>21</v>
      </c>
      <c r="D1191" t="s">
        <v>9</v>
      </c>
      <c r="E1191" t="s">
        <v>112</v>
      </c>
      <c r="F1191" t="s">
        <v>127</v>
      </c>
      <c r="G1191">
        <v>584165.59087914706</v>
      </c>
    </row>
    <row r="1192" spans="1:7" x14ac:dyDescent="0.2">
      <c r="A1192">
        <v>2012</v>
      </c>
      <c r="B1192">
        <v>2</v>
      </c>
      <c r="C1192" t="s">
        <v>21</v>
      </c>
      <c r="D1192" t="s">
        <v>9</v>
      </c>
      <c r="E1192" t="s">
        <v>112</v>
      </c>
      <c r="F1192" t="s">
        <v>127</v>
      </c>
      <c r="G1192">
        <v>1260754.71152767</v>
      </c>
    </row>
    <row r="1193" spans="1:7" x14ac:dyDescent="0.2">
      <c r="A1193">
        <v>2013</v>
      </c>
      <c r="B1193">
        <v>2</v>
      </c>
      <c r="C1193" t="s">
        <v>21</v>
      </c>
      <c r="D1193" t="s">
        <v>9</v>
      </c>
      <c r="E1193" t="s">
        <v>112</v>
      </c>
      <c r="F1193" t="s">
        <v>127</v>
      </c>
      <c r="G1193">
        <v>1337617.6902020399</v>
      </c>
    </row>
    <row r="1194" spans="1:7" x14ac:dyDescent="0.2">
      <c r="A1194">
        <v>2014</v>
      </c>
      <c r="B1194">
        <v>2</v>
      </c>
      <c r="C1194" t="s">
        <v>21</v>
      </c>
      <c r="D1194" t="s">
        <v>9</v>
      </c>
      <c r="E1194" t="s">
        <v>112</v>
      </c>
      <c r="F1194" t="s">
        <v>127</v>
      </c>
      <c r="G1194">
        <v>1709370.1605581599</v>
      </c>
    </row>
    <row r="1195" spans="1:7" x14ac:dyDescent="0.2">
      <c r="A1195">
        <v>2015</v>
      </c>
      <c r="B1195">
        <v>2</v>
      </c>
      <c r="C1195" t="s">
        <v>21</v>
      </c>
      <c r="D1195" t="s">
        <v>9</v>
      </c>
      <c r="E1195" t="s">
        <v>112</v>
      </c>
      <c r="F1195" t="s">
        <v>127</v>
      </c>
      <c r="G1195">
        <v>2148259.02512208</v>
      </c>
    </row>
    <row r="1196" spans="1:7" x14ac:dyDescent="0.2">
      <c r="A1196">
        <v>2016</v>
      </c>
      <c r="B1196">
        <v>2</v>
      </c>
      <c r="C1196" t="s">
        <v>21</v>
      </c>
      <c r="D1196" t="s">
        <v>9</v>
      </c>
      <c r="E1196" t="s">
        <v>112</v>
      </c>
      <c r="F1196" t="s">
        <v>127</v>
      </c>
      <c r="G1196">
        <v>2366504.6538341902</v>
      </c>
    </row>
    <row r="1197" spans="1:7" x14ac:dyDescent="0.2">
      <c r="A1197">
        <v>2017</v>
      </c>
      <c r="B1197">
        <v>2</v>
      </c>
      <c r="C1197" t="s">
        <v>21</v>
      </c>
      <c r="D1197" t="s">
        <v>9</v>
      </c>
      <c r="E1197" t="s">
        <v>112</v>
      </c>
      <c r="F1197" t="s">
        <v>127</v>
      </c>
      <c r="G1197">
        <v>2506652.0021800702</v>
      </c>
    </row>
    <row r="1198" spans="1:7" x14ac:dyDescent="0.2">
      <c r="A1198">
        <v>2018</v>
      </c>
      <c r="B1198">
        <v>2</v>
      </c>
      <c r="C1198" t="s">
        <v>21</v>
      </c>
      <c r="D1198" t="s">
        <v>9</v>
      </c>
      <c r="E1198" t="s">
        <v>112</v>
      </c>
      <c r="F1198" t="s">
        <v>127</v>
      </c>
      <c r="G1198">
        <v>2667844.6159314699</v>
      </c>
    </row>
    <row r="1199" spans="1:7" x14ac:dyDescent="0.2">
      <c r="A1199">
        <v>2019</v>
      </c>
      <c r="B1199">
        <v>2</v>
      </c>
      <c r="C1199" t="s">
        <v>21</v>
      </c>
      <c r="D1199" t="s">
        <v>9</v>
      </c>
      <c r="E1199" t="s">
        <v>112</v>
      </c>
      <c r="F1199" t="s">
        <v>127</v>
      </c>
      <c r="G1199" s="2">
        <v>2747856.34802461</v>
      </c>
    </row>
    <row r="1200" spans="1:7" x14ac:dyDescent="0.2">
      <c r="A1200">
        <v>2020</v>
      </c>
      <c r="B1200">
        <v>2</v>
      </c>
      <c r="C1200" t="s">
        <v>21</v>
      </c>
      <c r="D1200" t="s">
        <v>9</v>
      </c>
      <c r="E1200" t="s">
        <v>112</v>
      </c>
      <c r="F1200" t="s">
        <v>127</v>
      </c>
      <c r="G1200" s="2">
        <v>2897596.3678433499</v>
      </c>
    </row>
    <row r="1201" spans="1:7" x14ac:dyDescent="0.2">
      <c r="A1201">
        <v>2010</v>
      </c>
      <c r="B1201">
        <v>2</v>
      </c>
      <c r="C1201" t="s">
        <v>21</v>
      </c>
      <c r="D1201" t="s">
        <v>9</v>
      </c>
      <c r="E1201" t="s">
        <v>112</v>
      </c>
      <c r="F1201" t="s">
        <v>128</v>
      </c>
      <c r="G1201">
        <v>11676.6995632867</v>
      </c>
    </row>
    <row r="1202" spans="1:7" x14ac:dyDescent="0.2">
      <c r="A1202">
        <v>2011</v>
      </c>
      <c r="B1202">
        <v>2</v>
      </c>
      <c r="C1202" t="s">
        <v>21</v>
      </c>
      <c r="D1202" t="s">
        <v>9</v>
      </c>
      <c r="E1202" t="s">
        <v>112</v>
      </c>
      <c r="F1202" t="s">
        <v>128</v>
      </c>
      <c r="G1202">
        <v>621223.11557698599</v>
      </c>
    </row>
    <row r="1203" spans="1:7" x14ac:dyDescent="0.2">
      <c r="A1203">
        <v>2012</v>
      </c>
      <c r="B1203">
        <v>2</v>
      </c>
      <c r="C1203" t="s">
        <v>21</v>
      </c>
      <c r="D1203" t="s">
        <v>9</v>
      </c>
      <c r="E1203" t="s">
        <v>112</v>
      </c>
      <c r="F1203" t="s">
        <v>128</v>
      </c>
      <c r="G1203">
        <v>1341409.51606771</v>
      </c>
    </row>
    <row r="1204" spans="1:7" x14ac:dyDescent="0.2">
      <c r="A1204">
        <v>2013</v>
      </c>
      <c r="B1204">
        <v>2</v>
      </c>
      <c r="C1204" t="s">
        <v>21</v>
      </c>
      <c r="D1204" t="s">
        <v>9</v>
      </c>
      <c r="E1204" t="s">
        <v>112</v>
      </c>
      <c r="F1204" t="s">
        <v>128</v>
      </c>
      <c r="G1204">
        <v>1423204.2755707901</v>
      </c>
    </row>
    <row r="1205" spans="1:7" x14ac:dyDescent="0.2">
      <c r="A1205">
        <v>2014</v>
      </c>
      <c r="B1205">
        <v>2</v>
      </c>
      <c r="C1205" t="s">
        <v>21</v>
      </c>
      <c r="D1205" t="s">
        <v>9</v>
      </c>
      <c r="E1205" t="s">
        <v>112</v>
      </c>
      <c r="F1205" t="s">
        <v>128</v>
      </c>
      <c r="G1205">
        <v>1818786.7135175799</v>
      </c>
    </row>
    <row r="1206" spans="1:7" x14ac:dyDescent="0.2">
      <c r="A1206">
        <v>2015</v>
      </c>
      <c r="B1206">
        <v>2</v>
      </c>
      <c r="C1206" t="s">
        <v>21</v>
      </c>
      <c r="D1206" t="s">
        <v>9</v>
      </c>
      <c r="E1206" t="s">
        <v>112</v>
      </c>
      <c r="F1206" t="s">
        <v>128</v>
      </c>
      <c r="G1206">
        <v>2285862.82029205</v>
      </c>
    </row>
    <row r="1207" spans="1:7" x14ac:dyDescent="0.2">
      <c r="A1207">
        <v>2016</v>
      </c>
      <c r="B1207">
        <v>2</v>
      </c>
      <c r="C1207" t="s">
        <v>21</v>
      </c>
      <c r="D1207" t="s">
        <v>9</v>
      </c>
      <c r="E1207" t="s">
        <v>112</v>
      </c>
      <c r="F1207" t="s">
        <v>128</v>
      </c>
      <c r="G1207">
        <v>2517357.99729867</v>
      </c>
    </row>
    <row r="1208" spans="1:7" x14ac:dyDescent="0.2">
      <c r="A1208">
        <v>2017</v>
      </c>
      <c r="B1208">
        <v>2</v>
      </c>
      <c r="C1208" t="s">
        <v>21</v>
      </c>
      <c r="D1208" t="s">
        <v>9</v>
      </c>
      <c r="E1208" t="s">
        <v>112</v>
      </c>
      <c r="F1208" t="s">
        <v>128</v>
      </c>
      <c r="G1208">
        <v>2665484.56258963</v>
      </c>
    </row>
    <row r="1209" spans="1:7" x14ac:dyDescent="0.2">
      <c r="A1209">
        <v>2018</v>
      </c>
      <c r="B1209">
        <v>2</v>
      </c>
      <c r="C1209" t="s">
        <v>21</v>
      </c>
      <c r="D1209" t="s">
        <v>9</v>
      </c>
      <c r="E1209" t="s">
        <v>112</v>
      </c>
      <c r="F1209" t="s">
        <v>128</v>
      </c>
      <c r="G1209" s="2">
        <v>2834900.8132490399</v>
      </c>
    </row>
    <row r="1210" spans="1:7" x14ac:dyDescent="0.2">
      <c r="A1210">
        <v>2019</v>
      </c>
      <c r="B1210">
        <v>2</v>
      </c>
      <c r="C1210" t="s">
        <v>21</v>
      </c>
      <c r="D1210" t="s">
        <v>9</v>
      </c>
      <c r="E1210" t="s">
        <v>112</v>
      </c>
      <c r="F1210" t="s">
        <v>128</v>
      </c>
      <c r="G1210" s="2">
        <v>2917614.2021134002</v>
      </c>
    </row>
    <row r="1211" spans="1:7" x14ac:dyDescent="0.2">
      <c r="A1211">
        <v>2020</v>
      </c>
      <c r="B1211">
        <v>2</v>
      </c>
      <c r="C1211" t="s">
        <v>21</v>
      </c>
      <c r="D1211" t="s">
        <v>9</v>
      </c>
      <c r="E1211" t="s">
        <v>112</v>
      </c>
      <c r="F1211" t="s">
        <v>128</v>
      </c>
      <c r="G1211" s="2">
        <v>3073291.1648017499</v>
      </c>
    </row>
    <row r="1212" spans="1:7" x14ac:dyDescent="0.2">
      <c r="A1212">
        <v>2010</v>
      </c>
      <c r="B1212">
        <v>2</v>
      </c>
      <c r="C1212" t="s">
        <v>21</v>
      </c>
      <c r="D1212" t="s">
        <v>33</v>
      </c>
      <c r="E1212" t="s">
        <v>113</v>
      </c>
      <c r="F1212" t="s">
        <v>119</v>
      </c>
      <c r="G1212">
        <v>1222.02465301502</v>
      </c>
    </row>
    <row r="1213" spans="1:7" x14ac:dyDescent="0.2">
      <c r="A1213">
        <v>2011</v>
      </c>
      <c r="B1213">
        <v>2</v>
      </c>
      <c r="C1213" t="s">
        <v>21</v>
      </c>
      <c r="D1213" t="s">
        <v>33</v>
      </c>
      <c r="E1213" t="s">
        <v>113</v>
      </c>
      <c r="F1213" t="s">
        <v>119</v>
      </c>
      <c r="G1213">
        <v>48020.218859313201</v>
      </c>
    </row>
    <row r="1214" spans="1:7" x14ac:dyDescent="0.2">
      <c r="A1214">
        <v>2012</v>
      </c>
      <c r="B1214">
        <v>2</v>
      </c>
      <c r="C1214" t="s">
        <v>21</v>
      </c>
      <c r="D1214" t="s">
        <v>33</v>
      </c>
      <c r="E1214" t="s">
        <v>113</v>
      </c>
      <c r="F1214" t="s">
        <v>119</v>
      </c>
      <c r="G1214">
        <v>86728.885963124194</v>
      </c>
    </row>
    <row r="1215" spans="1:7" x14ac:dyDescent="0.2">
      <c r="A1215">
        <v>2013</v>
      </c>
      <c r="B1215">
        <v>2</v>
      </c>
      <c r="C1215" t="s">
        <v>21</v>
      </c>
      <c r="D1215" t="s">
        <v>33</v>
      </c>
      <c r="E1215" t="s">
        <v>113</v>
      </c>
      <c r="F1215" t="s">
        <v>119</v>
      </c>
      <c r="G1215">
        <v>92227.422592950694</v>
      </c>
    </row>
    <row r="1216" spans="1:7" x14ac:dyDescent="0.2">
      <c r="A1216">
        <v>2014</v>
      </c>
      <c r="B1216">
        <v>2</v>
      </c>
      <c r="C1216" t="s">
        <v>21</v>
      </c>
      <c r="D1216" t="s">
        <v>33</v>
      </c>
      <c r="E1216" t="s">
        <v>113</v>
      </c>
      <c r="F1216" t="s">
        <v>119</v>
      </c>
      <c r="G1216">
        <v>117884.934143103</v>
      </c>
    </row>
    <row r="1217" spans="1:7" x14ac:dyDescent="0.2">
      <c r="A1217">
        <v>2015</v>
      </c>
      <c r="B1217">
        <v>2</v>
      </c>
      <c r="C1217" t="s">
        <v>21</v>
      </c>
      <c r="D1217" t="s">
        <v>33</v>
      </c>
      <c r="E1217" t="s">
        <v>113</v>
      </c>
      <c r="F1217" t="s">
        <v>119</v>
      </c>
      <c r="G1217">
        <v>147556.433973087</v>
      </c>
    </row>
    <row r="1218" spans="1:7" x14ac:dyDescent="0.2">
      <c r="A1218">
        <v>2016</v>
      </c>
      <c r="B1218">
        <v>2</v>
      </c>
      <c r="C1218" t="s">
        <v>21</v>
      </c>
      <c r="D1218" t="s">
        <v>33</v>
      </c>
      <c r="E1218" t="s">
        <v>113</v>
      </c>
      <c r="F1218" t="s">
        <v>119</v>
      </c>
      <c r="G1218">
        <v>163311.95644265099</v>
      </c>
    </row>
    <row r="1219" spans="1:7" x14ac:dyDescent="0.2">
      <c r="A1219">
        <v>2017</v>
      </c>
      <c r="B1219">
        <v>2</v>
      </c>
      <c r="C1219" t="s">
        <v>21</v>
      </c>
      <c r="D1219" t="s">
        <v>33</v>
      </c>
      <c r="E1219" t="s">
        <v>113</v>
      </c>
      <c r="F1219" t="s">
        <v>119</v>
      </c>
      <c r="G1219">
        <v>173712.21019653801</v>
      </c>
    </row>
    <row r="1220" spans="1:7" x14ac:dyDescent="0.2">
      <c r="A1220">
        <v>2018</v>
      </c>
      <c r="B1220">
        <v>2</v>
      </c>
      <c r="C1220" t="s">
        <v>21</v>
      </c>
      <c r="D1220" t="s">
        <v>33</v>
      </c>
      <c r="E1220" t="s">
        <v>113</v>
      </c>
      <c r="F1220" t="s">
        <v>119</v>
      </c>
      <c r="G1220">
        <v>185946.49041711501</v>
      </c>
    </row>
    <row r="1221" spans="1:7" x14ac:dyDescent="0.2">
      <c r="A1221">
        <v>2019</v>
      </c>
      <c r="B1221">
        <v>2</v>
      </c>
      <c r="C1221" t="s">
        <v>21</v>
      </c>
      <c r="D1221" t="s">
        <v>33</v>
      </c>
      <c r="E1221" t="s">
        <v>113</v>
      </c>
      <c r="F1221" t="s">
        <v>119</v>
      </c>
      <c r="G1221">
        <v>193420.893720074</v>
      </c>
    </row>
    <row r="1222" spans="1:7" x14ac:dyDescent="0.2">
      <c r="A1222">
        <v>2020</v>
      </c>
      <c r="B1222">
        <v>2</v>
      </c>
      <c r="C1222" t="s">
        <v>21</v>
      </c>
      <c r="D1222" t="s">
        <v>33</v>
      </c>
      <c r="E1222" t="s">
        <v>113</v>
      </c>
      <c r="F1222" t="s">
        <v>119</v>
      </c>
      <c r="G1222">
        <v>206478.45052479499</v>
      </c>
    </row>
    <row r="1223" spans="1:7" x14ac:dyDescent="0.2">
      <c r="A1223">
        <v>2010</v>
      </c>
      <c r="B1223">
        <v>2</v>
      </c>
      <c r="C1223" t="s">
        <v>21</v>
      </c>
      <c r="D1223" t="s">
        <v>33</v>
      </c>
      <c r="E1223" t="s">
        <v>113</v>
      </c>
      <c r="F1223" t="s">
        <v>120</v>
      </c>
      <c r="G1223">
        <v>127948.080878422</v>
      </c>
    </row>
    <row r="1224" spans="1:7" x14ac:dyDescent="0.2">
      <c r="A1224">
        <v>2011</v>
      </c>
      <c r="B1224">
        <v>2</v>
      </c>
      <c r="C1224" t="s">
        <v>21</v>
      </c>
      <c r="D1224" t="s">
        <v>33</v>
      </c>
      <c r="E1224" t="s">
        <v>113</v>
      </c>
      <c r="F1224" t="s">
        <v>120</v>
      </c>
      <c r="G1224" s="2">
        <v>5044377.6097007496</v>
      </c>
    </row>
    <row r="1225" spans="1:7" x14ac:dyDescent="0.2">
      <c r="A1225">
        <v>2012</v>
      </c>
      <c r="B1225">
        <v>2</v>
      </c>
      <c r="C1225" t="s">
        <v>21</v>
      </c>
      <c r="D1225" t="s">
        <v>33</v>
      </c>
      <c r="E1225" t="s">
        <v>113</v>
      </c>
      <c r="F1225" t="s">
        <v>120</v>
      </c>
      <c r="G1225" s="2">
        <v>9102871.9550372995</v>
      </c>
    </row>
    <row r="1226" spans="1:7" x14ac:dyDescent="0.2">
      <c r="A1226">
        <v>2013</v>
      </c>
      <c r="B1226">
        <v>2</v>
      </c>
      <c r="C1226" t="s">
        <v>21</v>
      </c>
      <c r="D1226" t="s">
        <v>33</v>
      </c>
      <c r="E1226" t="s">
        <v>113</v>
      </c>
      <c r="F1226" t="s">
        <v>120</v>
      </c>
      <c r="G1226" s="2">
        <v>9681092.0618926194</v>
      </c>
    </row>
    <row r="1227" spans="1:7" x14ac:dyDescent="0.2">
      <c r="A1227">
        <v>2014</v>
      </c>
      <c r="B1227">
        <v>2</v>
      </c>
      <c r="C1227" t="s">
        <v>21</v>
      </c>
      <c r="D1227" t="s">
        <v>33</v>
      </c>
      <c r="E1227" t="s">
        <v>113</v>
      </c>
      <c r="F1227" t="s">
        <v>120</v>
      </c>
      <c r="G1227" s="2">
        <v>12373271.9972282</v>
      </c>
    </row>
    <row r="1228" spans="1:7" x14ac:dyDescent="0.2">
      <c r="A1228">
        <v>2015</v>
      </c>
      <c r="B1228">
        <v>2</v>
      </c>
      <c r="C1228" t="s">
        <v>21</v>
      </c>
      <c r="D1228" t="s">
        <v>33</v>
      </c>
      <c r="E1228" t="s">
        <v>113</v>
      </c>
      <c r="F1228" t="s">
        <v>120</v>
      </c>
      <c r="G1228" s="2">
        <v>15481247.973280899</v>
      </c>
    </row>
    <row r="1229" spans="1:7" x14ac:dyDescent="0.2">
      <c r="A1229">
        <v>2016</v>
      </c>
      <c r="B1229">
        <v>2</v>
      </c>
      <c r="C1229" t="s">
        <v>21</v>
      </c>
      <c r="D1229" t="s">
        <v>33</v>
      </c>
      <c r="E1229" t="s">
        <v>113</v>
      </c>
      <c r="F1229" t="s">
        <v>120</v>
      </c>
      <c r="G1229" s="2">
        <v>17127724.7619837</v>
      </c>
    </row>
    <row r="1230" spans="1:7" x14ac:dyDescent="0.2">
      <c r="A1230">
        <v>2017</v>
      </c>
      <c r="B1230">
        <v>2</v>
      </c>
      <c r="C1230" t="s">
        <v>21</v>
      </c>
      <c r="D1230" t="s">
        <v>33</v>
      </c>
      <c r="E1230" t="s">
        <v>113</v>
      </c>
      <c r="F1230" t="s">
        <v>120</v>
      </c>
      <c r="G1230" s="2">
        <v>18212344.6813001</v>
      </c>
    </row>
    <row r="1231" spans="1:7" x14ac:dyDescent="0.2">
      <c r="A1231">
        <v>2018</v>
      </c>
      <c r="B1231">
        <v>2</v>
      </c>
      <c r="C1231" t="s">
        <v>21</v>
      </c>
      <c r="D1231" t="s">
        <v>33</v>
      </c>
      <c r="E1231" t="s">
        <v>113</v>
      </c>
      <c r="F1231" t="s">
        <v>120</v>
      </c>
      <c r="G1231" s="2">
        <v>19487177.7059457</v>
      </c>
    </row>
    <row r="1232" spans="1:7" x14ac:dyDescent="0.2">
      <c r="A1232">
        <v>2019</v>
      </c>
      <c r="B1232">
        <v>2</v>
      </c>
      <c r="C1232" t="s">
        <v>21</v>
      </c>
      <c r="D1232" t="s">
        <v>33</v>
      </c>
      <c r="E1232" t="s">
        <v>113</v>
      </c>
      <c r="F1232" t="s">
        <v>120</v>
      </c>
      <c r="G1232" s="2">
        <v>20264215.6704464</v>
      </c>
    </row>
    <row r="1233" spans="1:7" x14ac:dyDescent="0.2">
      <c r="A1233">
        <v>2020</v>
      </c>
      <c r="B1233">
        <v>2</v>
      </c>
      <c r="C1233" t="s">
        <v>21</v>
      </c>
      <c r="D1233" t="s">
        <v>33</v>
      </c>
      <c r="E1233" t="s">
        <v>113</v>
      </c>
      <c r="F1233" t="s">
        <v>120</v>
      </c>
      <c r="G1233" s="2">
        <v>21624237.264905501</v>
      </c>
    </row>
    <row r="1234" spans="1:7" x14ac:dyDescent="0.2">
      <c r="A1234">
        <v>2010</v>
      </c>
      <c r="B1234">
        <v>2</v>
      </c>
      <c r="C1234" t="s">
        <v>21</v>
      </c>
      <c r="D1234" t="s">
        <v>33</v>
      </c>
      <c r="E1234" t="s">
        <v>113</v>
      </c>
      <c r="F1234" t="s">
        <v>121</v>
      </c>
      <c r="G1234" s="2">
        <v>155674755.96087801</v>
      </c>
    </row>
    <row r="1235" spans="1:7" x14ac:dyDescent="0.2">
      <c r="A1235">
        <v>2011</v>
      </c>
      <c r="B1235">
        <v>2</v>
      </c>
      <c r="C1235" t="s">
        <v>21</v>
      </c>
      <c r="D1235" t="s">
        <v>33</v>
      </c>
      <c r="E1235" t="s">
        <v>113</v>
      </c>
      <c r="F1235" t="s">
        <v>121</v>
      </c>
      <c r="G1235" s="2">
        <v>6189145225.5690699</v>
      </c>
    </row>
    <row r="1236" spans="1:7" x14ac:dyDescent="0.2">
      <c r="A1236">
        <v>2012</v>
      </c>
      <c r="B1236">
        <v>2</v>
      </c>
      <c r="C1236" t="s">
        <v>21</v>
      </c>
      <c r="D1236" t="s">
        <v>33</v>
      </c>
      <c r="E1236" t="s">
        <v>113</v>
      </c>
      <c r="F1236" t="s">
        <v>121</v>
      </c>
      <c r="G1236" s="2">
        <v>11136837528.354601</v>
      </c>
    </row>
    <row r="1237" spans="1:7" x14ac:dyDescent="0.2">
      <c r="A1237">
        <v>2013</v>
      </c>
      <c r="B1237">
        <v>2</v>
      </c>
      <c r="C1237" t="s">
        <v>21</v>
      </c>
      <c r="D1237" t="s">
        <v>33</v>
      </c>
      <c r="E1237" t="s">
        <v>113</v>
      </c>
      <c r="F1237" t="s">
        <v>121</v>
      </c>
      <c r="G1237" s="2">
        <v>12074272549.291599</v>
      </c>
    </row>
    <row r="1238" spans="1:7" x14ac:dyDescent="0.2">
      <c r="A1238">
        <v>2014</v>
      </c>
      <c r="B1238">
        <v>2</v>
      </c>
      <c r="C1238" t="s">
        <v>21</v>
      </c>
      <c r="D1238" t="s">
        <v>33</v>
      </c>
      <c r="E1238" t="s">
        <v>113</v>
      </c>
      <c r="F1238" t="s">
        <v>121</v>
      </c>
      <c r="G1238" s="2">
        <v>16017756485.403299</v>
      </c>
    </row>
    <row r="1239" spans="1:7" x14ac:dyDescent="0.2">
      <c r="A1239">
        <v>2015</v>
      </c>
      <c r="B1239">
        <v>2</v>
      </c>
      <c r="C1239" t="s">
        <v>21</v>
      </c>
      <c r="D1239" t="s">
        <v>33</v>
      </c>
      <c r="E1239" t="s">
        <v>113</v>
      </c>
      <c r="F1239" t="s">
        <v>121</v>
      </c>
      <c r="G1239" s="2">
        <v>20605894335.144901</v>
      </c>
    </row>
    <row r="1240" spans="1:7" x14ac:dyDescent="0.2">
      <c r="A1240">
        <v>2016</v>
      </c>
      <c r="B1240">
        <v>2</v>
      </c>
      <c r="C1240" t="s">
        <v>21</v>
      </c>
      <c r="D1240" t="s">
        <v>33</v>
      </c>
      <c r="E1240" t="s">
        <v>113</v>
      </c>
      <c r="F1240" t="s">
        <v>121</v>
      </c>
      <c r="G1240" s="2">
        <v>23009381786.258099</v>
      </c>
    </row>
    <row r="1241" spans="1:7" x14ac:dyDescent="0.2">
      <c r="A1241">
        <v>2017</v>
      </c>
      <c r="B1241">
        <v>2</v>
      </c>
      <c r="C1241" t="s">
        <v>21</v>
      </c>
      <c r="D1241" t="s">
        <v>33</v>
      </c>
      <c r="E1241" t="s">
        <v>113</v>
      </c>
      <c r="F1241" t="s">
        <v>121</v>
      </c>
      <c r="G1241" s="2">
        <v>24501534355.000401</v>
      </c>
    </row>
    <row r="1242" spans="1:7" x14ac:dyDescent="0.2">
      <c r="A1242">
        <v>2018</v>
      </c>
      <c r="B1242">
        <v>2</v>
      </c>
      <c r="C1242" t="s">
        <v>21</v>
      </c>
      <c r="D1242" t="s">
        <v>33</v>
      </c>
      <c r="E1242" t="s">
        <v>113</v>
      </c>
      <c r="F1242" t="s">
        <v>121</v>
      </c>
      <c r="G1242" s="2">
        <v>26050167278.631302</v>
      </c>
    </row>
    <row r="1243" spans="1:7" x14ac:dyDescent="0.2">
      <c r="A1243">
        <v>2019</v>
      </c>
      <c r="B1243">
        <v>2</v>
      </c>
      <c r="C1243" t="s">
        <v>21</v>
      </c>
      <c r="D1243" t="s">
        <v>33</v>
      </c>
      <c r="E1243" t="s">
        <v>113</v>
      </c>
      <c r="F1243" t="s">
        <v>121</v>
      </c>
      <c r="G1243" s="2">
        <v>26963655900.744999</v>
      </c>
    </row>
    <row r="1244" spans="1:7" x14ac:dyDescent="0.2">
      <c r="A1244">
        <v>2020</v>
      </c>
      <c r="B1244">
        <v>2</v>
      </c>
      <c r="C1244" t="s">
        <v>21</v>
      </c>
      <c r="D1244" t="s">
        <v>33</v>
      </c>
      <c r="E1244" t="s">
        <v>113</v>
      </c>
      <c r="F1244" t="s">
        <v>121</v>
      </c>
      <c r="G1244" s="2">
        <v>28635573975.951199</v>
      </c>
    </row>
    <row r="1245" spans="1:7" x14ac:dyDescent="0.2">
      <c r="A1245">
        <v>2010</v>
      </c>
      <c r="B1245">
        <v>2</v>
      </c>
      <c r="C1245" t="s">
        <v>21</v>
      </c>
      <c r="D1245" t="s">
        <v>33</v>
      </c>
      <c r="E1245" t="s">
        <v>113</v>
      </c>
      <c r="F1245" t="s">
        <v>122</v>
      </c>
      <c r="G1245">
        <v>20775.1876789981</v>
      </c>
    </row>
    <row r="1246" spans="1:7" x14ac:dyDescent="0.2">
      <c r="A1246">
        <v>2011</v>
      </c>
      <c r="B1246">
        <v>2</v>
      </c>
      <c r="C1246" t="s">
        <v>21</v>
      </c>
      <c r="D1246" t="s">
        <v>33</v>
      </c>
      <c r="E1246" t="s">
        <v>113</v>
      </c>
      <c r="F1246" t="s">
        <v>122</v>
      </c>
      <c r="G1246">
        <v>816373.76252807095</v>
      </c>
    </row>
    <row r="1247" spans="1:7" x14ac:dyDescent="0.2">
      <c r="A1247">
        <v>2012</v>
      </c>
      <c r="B1247">
        <v>2</v>
      </c>
      <c r="C1247" t="s">
        <v>21</v>
      </c>
      <c r="D1247" t="s">
        <v>33</v>
      </c>
      <c r="E1247" t="s">
        <v>113</v>
      </c>
      <c r="F1247" t="s">
        <v>122</v>
      </c>
      <c r="G1247">
        <v>1474445.5257350199</v>
      </c>
    </row>
    <row r="1248" spans="1:7" x14ac:dyDescent="0.2">
      <c r="A1248">
        <v>2013</v>
      </c>
      <c r="B1248">
        <v>2</v>
      </c>
      <c r="C1248" t="s">
        <v>21</v>
      </c>
      <c r="D1248" t="s">
        <v>33</v>
      </c>
      <c r="E1248" t="s">
        <v>113</v>
      </c>
      <c r="F1248" t="s">
        <v>122</v>
      </c>
      <c r="G1248">
        <v>1567924.09059143</v>
      </c>
    </row>
    <row r="1249" spans="1:7" x14ac:dyDescent="0.2">
      <c r="A1249">
        <v>2014</v>
      </c>
      <c r="B1249">
        <v>2</v>
      </c>
      <c r="C1249" t="s">
        <v>21</v>
      </c>
      <c r="D1249" t="s">
        <v>33</v>
      </c>
      <c r="E1249" t="s">
        <v>113</v>
      </c>
      <c r="F1249" t="s">
        <v>122</v>
      </c>
      <c r="G1249">
        <v>2004117.91384357</v>
      </c>
    </row>
    <row r="1250" spans="1:7" x14ac:dyDescent="0.2">
      <c r="A1250">
        <v>2015</v>
      </c>
      <c r="B1250">
        <v>2</v>
      </c>
      <c r="C1250" t="s">
        <v>21</v>
      </c>
      <c r="D1250" t="s">
        <v>33</v>
      </c>
      <c r="E1250" t="s">
        <v>113</v>
      </c>
      <c r="F1250" t="s">
        <v>122</v>
      </c>
      <c r="G1250">
        <v>2508551.9456342701</v>
      </c>
    </row>
    <row r="1251" spans="1:7" x14ac:dyDescent="0.2">
      <c r="A1251">
        <v>2016</v>
      </c>
      <c r="B1251">
        <v>2</v>
      </c>
      <c r="C1251" t="s">
        <v>21</v>
      </c>
      <c r="D1251" t="s">
        <v>33</v>
      </c>
      <c r="E1251" t="s">
        <v>113</v>
      </c>
      <c r="F1251" t="s">
        <v>122</v>
      </c>
      <c r="G1251">
        <v>2776405.6421174798</v>
      </c>
    </row>
    <row r="1252" spans="1:7" x14ac:dyDescent="0.2">
      <c r="A1252">
        <v>2017</v>
      </c>
      <c r="B1252">
        <v>2</v>
      </c>
      <c r="C1252" t="s">
        <v>21</v>
      </c>
      <c r="D1252" t="s">
        <v>33</v>
      </c>
      <c r="E1252" t="s">
        <v>113</v>
      </c>
      <c r="F1252" t="s">
        <v>122</v>
      </c>
      <c r="G1252" s="2">
        <v>2953216.4902919801</v>
      </c>
    </row>
    <row r="1253" spans="1:7" x14ac:dyDescent="0.2">
      <c r="A1253">
        <v>2018</v>
      </c>
      <c r="B1253">
        <v>2</v>
      </c>
      <c r="C1253" t="s">
        <v>21</v>
      </c>
      <c r="D1253" t="s">
        <v>33</v>
      </c>
      <c r="E1253" t="s">
        <v>113</v>
      </c>
      <c r="F1253" t="s">
        <v>122</v>
      </c>
      <c r="G1253" s="2">
        <v>3161206.90194437</v>
      </c>
    </row>
    <row r="1254" spans="1:7" x14ac:dyDescent="0.2">
      <c r="A1254">
        <v>2019</v>
      </c>
      <c r="B1254">
        <v>2</v>
      </c>
      <c r="C1254" t="s">
        <v>21</v>
      </c>
      <c r="D1254" t="s">
        <v>33</v>
      </c>
      <c r="E1254" t="s">
        <v>113</v>
      </c>
      <c r="F1254" t="s">
        <v>122</v>
      </c>
      <c r="G1254" s="2">
        <v>3288276.39831824</v>
      </c>
    </row>
    <row r="1255" spans="1:7" x14ac:dyDescent="0.2">
      <c r="A1255">
        <v>2020</v>
      </c>
      <c r="B1255">
        <v>2</v>
      </c>
      <c r="C1255" t="s">
        <v>21</v>
      </c>
      <c r="D1255" t="s">
        <v>33</v>
      </c>
      <c r="E1255" t="s">
        <v>113</v>
      </c>
      <c r="F1255" t="s">
        <v>122</v>
      </c>
      <c r="G1255" s="2">
        <v>3510263.0083480198</v>
      </c>
    </row>
    <row r="1256" spans="1:7" x14ac:dyDescent="0.2">
      <c r="A1256">
        <v>2010</v>
      </c>
      <c r="B1256">
        <v>2</v>
      </c>
      <c r="C1256" t="s">
        <v>21</v>
      </c>
      <c r="D1256" t="s">
        <v>33</v>
      </c>
      <c r="E1256" t="s">
        <v>113</v>
      </c>
      <c r="F1256" t="s">
        <v>123</v>
      </c>
      <c r="G1256">
        <v>75900.1915679831</v>
      </c>
    </row>
    <row r="1257" spans="1:7" x14ac:dyDescent="0.2">
      <c r="A1257">
        <v>2011</v>
      </c>
      <c r="B1257">
        <v>2</v>
      </c>
      <c r="C1257" t="s">
        <v>21</v>
      </c>
      <c r="D1257" t="s">
        <v>33</v>
      </c>
      <c r="E1257" t="s">
        <v>113</v>
      </c>
      <c r="F1257" t="s">
        <v>123</v>
      </c>
      <c r="G1257">
        <v>3017295.2796386601</v>
      </c>
    </row>
    <row r="1258" spans="1:7" x14ac:dyDescent="0.2">
      <c r="A1258">
        <v>2012</v>
      </c>
      <c r="B1258">
        <v>2</v>
      </c>
      <c r="C1258" t="s">
        <v>21</v>
      </c>
      <c r="D1258" t="s">
        <v>33</v>
      </c>
      <c r="E1258" t="s">
        <v>113</v>
      </c>
      <c r="F1258" t="s">
        <v>123</v>
      </c>
      <c r="G1258" s="2">
        <v>5434134.2595204404</v>
      </c>
    </row>
    <row r="1259" spans="1:7" x14ac:dyDescent="0.2">
      <c r="A1259">
        <v>2013</v>
      </c>
      <c r="B1259">
        <v>2</v>
      </c>
      <c r="C1259" t="s">
        <v>21</v>
      </c>
      <c r="D1259" t="s">
        <v>33</v>
      </c>
      <c r="E1259" t="s">
        <v>113</v>
      </c>
      <c r="F1259" t="s">
        <v>123</v>
      </c>
      <c r="G1259" s="2">
        <v>5857343.0974547798</v>
      </c>
    </row>
    <row r="1260" spans="1:7" x14ac:dyDescent="0.2">
      <c r="A1260">
        <v>2014</v>
      </c>
      <c r="B1260">
        <v>2</v>
      </c>
      <c r="C1260" t="s">
        <v>21</v>
      </c>
      <c r="D1260" t="s">
        <v>33</v>
      </c>
      <c r="E1260" t="s">
        <v>113</v>
      </c>
      <c r="F1260" t="s">
        <v>123</v>
      </c>
      <c r="G1260" s="2">
        <v>7702136.9730230598</v>
      </c>
    </row>
    <row r="1261" spans="1:7" x14ac:dyDescent="0.2">
      <c r="A1261">
        <v>2015</v>
      </c>
      <c r="B1261">
        <v>2</v>
      </c>
      <c r="C1261" t="s">
        <v>21</v>
      </c>
      <c r="D1261" t="s">
        <v>33</v>
      </c>
      <c r="E1261" t="s">
        <v>113</v>
      </c>
      <c r="F1261" t="s">
        <v>123</v>
      </c>
      <c r="G1261" s="2">
        <v>9859145.0214354508</v>
      </c>
    </row>
    <row r="1262" spans="1:7" x14ac:dyDescent="0.2">
      <c r="A1262">
        <v>2016</v>
      </c>
      <c r="B1262">
        <v>2</v>
      </c>
      <c r="C1262" t="s">
        <v>21</v>
      </c>
      <c r="D1262" t="s">
        <v>33</v>
      </c>
      <c r="E1262" t="s">
        <v>113</v>
      </c>
      <c r="F1262" t="s">
        <v>123</v>
      </c>
      <c r="G1262" s="2">
        <v>10825345.8744771</v>
      </c>
    </row>
    <row r="1263" spans="1:7" x14ac:dyDescent="0.2">
      <c r="A1263">
        <v>2017</v>
      </c>
      <c r="B1263">
        <v>2</v>
      </c>
      <c r="C1263" t="s">
        <v>21</v>
      </c>
      <c r="D1263" t="s">
        <v>33</v>
      </c>
      <c r="E1263" t="s">
        <v>113</v>
      </c>
      <c r="F1263" t="s">
        <v>123</v>
      </c>
      <c r="G1263" s="2">
        <v>11306486.8255606</v>
      </c>
    </row>
    <row r="1264" spans="1:7" x14ac:dyDescent="0.2">
      <c r="A1264">
        <v>2018</v>
      </c>
      <c r="B1264">
        <v>2</v>
      </c>
      <c r="C1264" t="s">
        <v>21</v>
      </c>
      <c r="D1264" t="s">
        <v>33</v>
      </c>
      <c r="E1264" t="s">
        <v>113</v>
      </c>
      <c r="F1264" t="s">
        <v>123</v>
      </c>
      <c r="G1264" s="2">
        <v>11655928.387690799</v>
      </c>
    </row>
    <row r="1265" spans="1:7" x14ac:dyDescent="0.2">
      <c r="A1265">
        <v>2019</v>
      </c>
      <c r="B1265">
        <v>2</v>
      </c>
      <c r="C1265" t="s">
        <v>21</v>
      </c>
      <c r="D1265" t="s">
        <v>33</v>
      </c>
      <c r="E1265" t="s">
        <v>113</v>
      </c>
      <c r="F1265" t="s">
        <v>123</v>
      </c>
      <c r="G1265" s="2">
        <v>11663877.1632243</v>
      </c>
    </row>
    <row r="1266" spans="1:7" x14ac:dyDescent="0.2">
      <c r="A1266">
        <v>2020</v>
      </c>
      <c r="B1266">
        <v>2</v>
      </c>
      <c r="C1266" t="s">
        <v>21</v>
      </c>
      <c r="D1266" t="s">
        <v>33</v>
      </c>
      <c r="E1266" t="s">
        <v>113</v>
      </c>
      <c r="F1266" t="s">
        <v>123</v>
      </c>
      <c r="G1266" s="2">
        <v>11821519.877824901</v>
      </c>
    </row>
    <row r="1267" spans="1:7" x14ac:dyDescent="0.2">
      <c r="A1267">
        <v>2010</v>
      </c>
      <c r="B1267">
        <v>2</v>
      </c>
      <c r="C1267" t="s">
        <v>21</v>
      </c>
      <c r="D1267" t="s">
        <v>33</v>
      </c>
      <c r="E1267" t="s">
        <v>113</v>
      </c>
      <c r="F1267" t="s">
        <v>124</v>
      </c>
      <c r="G1267">
        <v>28921.136442721501</v>
      </c>
    </row>
    <row r="1268" spans="1:7" x14ac:dyDescent="0.2">
      <c r="A1268">
        <v>2011</v>
      </c>
      <c r="B1268">
        <v>2</v>
      </c>
      <c r="C1268" t="s">
        <v>21</v>
      </c>
      <c r="D1268" t="s">
        <v>33</v>
      </c>
      <c r="E1268" t="s">
        <v>113</v>
      </c>
      <c r="F1268" t="s">
        <v>124</v>
      </c>
      <c r="G1268">
        <v>1152456.7472805099</v>
      </c>
    </row>
    <row r="1269" spans="1:7" x14ac:dyDescent="0.2">
      <c r="A1269">
        <v>2012</v>
      </c>
      <c r="B1269">
        <v>2</v>
      </c>
      <c r="C1269" t="s">
        <v>21</v>
      </c>
      <c r="D1269" t="s">
        <v>33</v>
      </c>
      <c r="E1269" t="s">
        <v>113</v>
      </c>
      <c r="F1269" t="s">
        <v>124</v>
      </c>
      <c r="G1269">
        <v>2072556.1259848101</v>
      </c>
    </row>
    <row r="1270" spans="1:7" x14ac:dyDescent="0.2">
      <c r="A1270">
        <v>2013</v>
      </c>
      <c r="B1270">
        <v>2</v>
      </c>
      <c r="C1270" t="s">
        <v>21</v>
      </c>
      <c r="D1270" t="s">
        <v>33</v>
      </c>
      <c r="E1270" t="s">
        <v>113</v>
      </c>
      <c r="F1270" t="s">
        <v>124</v>
      </c>
      <c r="G1270">
        <v>2252074.9328111201</v>
      </c>
    </row>
    <row r="1271" spans="1:7" x14ac:dyDescent="0.2">
      <c r="A1271">
        <v>2014</v>
      </c>
      <c r="B1271">
        <v>2</v>
      </c>
      <c r="C1271" t="s">
        <v>21</v>
      </c>
      <c r="D1271" t="s">
        <v>33</v>
      </c>
      <c r="E1271" t="s">
        <v>113</v>
      </c>
      <c r="F1271" t="s">
        <v>124</v>
      </c>
      <c r="G1271">
        <v>3010333.1108152601</v>
      </c>
    </row>
    <row r="1272" spans="1:7" x14ac:dyDescent="0.2">
      <c r="A1272">
        <v>2015</v>
      </c>
      <c r="B1272">
        <v>2</v>
      </c>
      <c r="C1272" t="s">
        <v>21</v>
      </c>
      <c r="D1272" t="s">
        <v>33</v>
      </c>
      <c r="E1272" t="s">
        <v>113</v>
      </c>
      <c r="F1272" t="s">
        <v>124</v>
      </c>
      <c r="G1272" s="2">
        <v>3901536.7125581298</v>
      </c>
    </row>
    <row r="1273" spans="1:7" x14ac:dyDescent="0.2">
      <c r="A1273">
        <v>2016</v>
      </c>
      <c r="B1273">
        <v>2</v>
      </c>
      <c r="C1273" t="s">
        <v>21</v>
      </c>
      <c r="D1273" t="s">
        <v>33</v>
      </c>
      <c r="E1273" t="s">
        <v>113</v>
      </c>
      <c r="F1273" t="s">
        <v>124</v>
      </c>
      <c r="G1273" s="2">
        <v>4394292.2364704199</v>
      </c>
    </row>
    <row r="1274" spans="1:7" x14ac:dyDescent="0.2">
      <c r="A1274">
        <v>2017</v>
      </c>
      <c r="B1274">
        <v>2</v>
      </c>
      <c r="C1274" t="s">
        <v>21</v>
      </c>
      <c r="D1274" t="s">
        <v>33</v>
      </c>
      <c r="E1274" t="s">
        <v>113</v>
      </c>
      <c r="F1274" t="s">
        <v>124</v>
      </c>
      <c r="G1274" s="2">
        <v>4717893.6763328901</v>
      </c>
    </row>
    <row r="1275" spans="1:7" x14ac:dyDescent="0.2">
      <c r="A1275">
        <v>2018</v>
      </c>
      <c r="B1275">
        <v>2</v>
      </c>
      <c r="C1275" t="s">
        <v>21</v>
      </c>
      <c r="D1275" t="s">
        <v>33</v>
      </c>
      <c r="E1275" t="s">
        <v>113</v>
      </c>
      <c r="F1275" t="s">
        <v>124</v>
      </c>
      <c r="G1275" s="2">
        <v>5094057.9912290899</v>
      </c>
    </row>
    <row r="1276" spans="1:7" x14ac:dyDescent="0.2">
      <c r="A1276">
        <v>2019</v>
      </c>
      <c r="B1276">
        <v>2</v>
      </c>
      <c r="C1276" t="s">
        <v>21</v>
      </c>
      <c r="D1276" t="s">
        <v>33</v>
      </c>
      <c r="E1276" t="s">
        <v>113</v>
      </c>
      <c r="F1276" t="s">
        <v>124</v>
      </c>
      <c r="G1276" s="2">
        <v>5321651.2645724202</v>
      </c>
    </row>
    <row r="1277" spans="1:7" x14ac:dyDescent="0.2">
      <c r="A1277">
        <v>2020</v>
      </c>
      <c r="B1277">
        <v>2</v>
      </c>
      <c r="C1277" t="s">
        <v>21</v>
      </c>
      <c r="D1277" t="s">
        <v>33</v>
      </c>
      <c r="E1277" t="s">
        <v>113</v>
      </c>
      <c r="F1277" t="s">
        <v>124</v>
      </c>
      <c r="G1277" s="2">
        <v>5689578.7373882504</v>
      </c>
    </row>
    <row r="1278" spans="1:7" x14ac:dyDescent="0.2">
      <c r="A1278">
        <v>2010</v>
      </c>
      <c r="B1278">
        <v>2</v>
      </c>
      <c r="C1278" t="s">
        <v>21</v>
      </c>
      <c r="D1278" t="s">
        <v>33</v>
      </c>
      <c r="E1278" t="s">
        <v>113</v>
      </c>
      <c r="F1278" t="s">
        <v>125</v>
      </c>
      <c r="G1278">
        <v>28469.810252982999</v>
      </c>
    </row>
    <row r="1279" spans="1:7" x14ac:dyDescent="0.2">
      <c r="A1279">
        <v>2011</v>
      </c>
      <c r="B1279">
        <v>2</v>
      </c>
      <c r="C1279" t="s">
        <v>21</v>
      </c>
      <c r="D1279" t="s">
        <v>33</v>
      </c>
      <c r="E1279" t="s">
        <v>113</v>
      </c>
      <c r="F1279" t="s">
        <v>125</v>
      </c>
      <c r="G1279">
        <v>1134472.4786195999</v>
      </c>
    </row>
    <row r="1280" spans="1:7" x14ac:dyDescent="0.2">
      <c r="A1280">
        <v>2012</v>
      </c>
      <c r="B1280">
        <v>2</v>
      </c>
      <c r="C1280" t="s">
        <v>21</v>
      </c>
      <c r="D1280" t="s">
        <v>33</v>
      </c>
      <c r="E1280" t="s">
        <v>113</v>
      </c>
      <c r="F1280" t="s">
        <v>125</v>
      </c>
      <c r="G1280">
        <v>2040214.8700391001</v>
      </c>
    </row>
    <row r="1281" spans="1:7" x14ac:dyDescent="0.2">
      <c r="A1281">
        <v>2013</v>
      </c>
      <c r="B1281">
        <v>2</v>
      </c>
      <c r="C1281" t="s">
        <v>21</v>
      </c>
      <c r="D1281" t="s">
        <v>33</v>
      </c>
      <c r="E1281" t="s">
        <v>113</v>
      </c>
      <c r="F1281" t="s">
        <v>125</v>
      </c>
      <c r="G1281">
        <v>2216906.7648009001</v>
      </c>
    </row>
    <row r="1282" spans="1:7" x14ac:dyDescent="0.2">
      <c r="A1282">
        <v>2014</v>
      </c>
      <c r="B1282">
        <v>2</v>
      </c>
      <c r="C1282" t="s">
        <v>21</v>
      </c>
      <c r="D1282" t="s">
        <v>33</v>
      </c>
      <c r="E1282" t="s">
        <v>113</v>
      </c>
      <c r="F1282" t="s">
        <v>125</v>
      </c>
      <c r="G1282">
        <v>2963252.8080802099</v>
      </c>
    </row>
    <row r="1283" spans="1:7" x14ac:dyDescent="0.2">
      <c r="A1283">
        <v>2015</v>
      </c>
      <c r="B1283">
        <v>2</v>
      </c>
      <c r="C1283" t="s">
        <v>21</v>
      </c>
      <c r="D1283" t="s">
        <v>33</v>
      </c>
      <c r="E1283" t="s">
        <v>113</v>
      </c>
      <c r="F1283" t="s">
        <v>125</v>
      </c>
      <c r="G1283" s="2">
        <v>3840445.7885774001</v>
      </c>
    </row>
    <row r="1284" spans="1:7" x14ac:dyDescent="0.2">
      <c r="A1284">
        <v>2016</v>
      </c>
      <c r="B1284">
        <v>2</v>
      </c>
      <c r="C1284" t="s">
        <v>21</v>
      </c>
      <c r="D1284" t="s">
        <v>33</v>
      </c>
      <c r="E1284" t="s">
        <v>113</v>
      </c>
      <c r="F1284" t="s">
        <v>125</v>
      </c>
      <c r="G1284" s="2">
        <v>4325443.5854740599</v>
      </c>
    </row>
    <row r="1285" spans="1:7" x14ac:dyDescent="0.2">
      <c r="A1285">
        <v>2017</v>
      </c>
      <c r="B1285">
        <v>2</v>
      </c>
      <c r="C1285" t="s">
        <v>21</v>
      </c>
      <c r="D1285" t="s">
        <v>33</v>
      </c>
      <c r="E1285" t="s">
        <v>113</v>
      </c>
      <c r="F1285" t="s">
        <v>125</v>
      </c>
      <c r="G1285" s="2">
        <v>4643949.4573858902</v>
      </c>
    </row>
    <row r="1286" spans="1:7" x14ac:dyDescent="0.2">
      <c r="A1286">
        <v>2018</v>
      </c>
      <c r="B1286">
        <v>2</v>
      </c>
      <c r="C1286" t="s">
        <v>21</v>
      </c>
      <c r="D1286" t="s">
        <v>33</v>
      </c>
      <c r="E1286" t="s">
        <v>113</v>
      </c>
      <c r="F1286" t="s">
        <v>125</v>
      </c>
      <c r="G1286" s="2">
        <v>5014125.9568865597</v>
      </c>
    </row>
    <row r="1287" spans="1:7" x14ac:dyDescent="0.2">
      <c r="A1287">
        <v>2019</v>
      </c>
      <c r="B1287">
        <v>2</v>
      </c>
      <c r="C1287" t="s">
        <v>21</v>
      </c>
      <c r="D1287" t="s">
        <v>33</v>
      </c>
      <c r="E1287" t="s">
        <v>113</v>
      </c>
      <c r="F1287" t="s">
        <v>125</v>
      </c>
      <c r="G1287" s="2">
        <v>5237975.4590082997</v>
      </c>
    </row>
    <row r="1288" spans="1:7" x14ac:dyDescent="0.2">
      <c r="A1288">
        <v>2020</v>
      </c>
      <c r="B1288">
        <v>2</v>
      </c>
      <c r="C1288" t="s">
        <v>21</v>
      </c>
      <c r="D1288" t="s">
        <v>33</v>
      </c>
      <c r="E1288" t="s">
        <v>113</v>
      </c>
      <c r="F1288" t="s">
        <v>125</v>
      </c>
      <c r="G1288" s="2">
        <v>5599804.9877983397</v>
      </c>
    </row>
    <row r="1289" spans="1:7" x14ac:dyDescent="0.2">
      <c r="A1289">
        <v>2010</v>
      </c>
      <c r="B1289">
        <v>2</v>
      </c>
      <c r="C1289" t="s">
        <v>21</v>
      </c>
      <c r="D1289" t="s">
        <v>33</v>
      </c>
      <c r="E1289" t="s">
        <v>113</v>
      </c>
      <c r="F1289" t="s">
        <v>126</v>
      </c>
      <c r="G1289">
        <v>13932.705532120501</v>
      </c>
    </row>
    <row r="1290" spans="1:7" x14ac:dyDescent="0.2">
      <c r="A1290">
        <v>2011</v>
      </c>
      <c r="B1290">
        <v>2</v>
      </c>
      <c r="C1290" t="s">
        <v>21</v>
      </c>
      <c r="D1290" t="s">
        <v>33</v>
      </c>
      <c r="E1290" t="s">
        <v>113</v>
      </c>
      <c r="F1290" t="s">
        <v>126</v>
      </c>
      <c r="G1290">
        <v>555207.42446933698</v>
      </c>
    </row>
    <row r="1291" spans="1:7" x14ac:dyDescent="0.2">
      <c r="A1291">
        <v>2012</v>
      </c>
      <c r="B1291">
        <v>2</v>
      </c>
      <c r="C1291" t="s">
        <v>21</v>
      </c>
      <c r="D1291" t="s">
        <v>33</v>
      </c>
      <c r="E1291" t="s">
        <v>113</v>
      </c>
      <c r="F1291" t="s">
        <v>126</v>
      </c>
      <c r="G1291">
        <v>998536.94001071597</v>
      </c>
    </row>
    <row r="1292" spans="1:7" x14ac:dyDescent="0.2">
      <c r="A1292">
        <v>2013</v>
      </c>
      <c r="B1292">
        <v>2</v>
      </c>
      <c r="C1292" t="s">
        <v>21</v>
      </c>
      <c r="D1292" t="s">
        <v>33</v>
      </c>
      <c r="E1292" t="s">
        <v>113</v>
      </c>
      <c r="F1292" t="s">
        <v>126</v>
      </c>
      <c r="G1292">
        <v>1083776.82491079</v>
      </c>
    </row>
    <row r="1293" spans="1:7" x14ac:dyDescent="0.2">
      <c r="A1293">
        <v>2014</v>
      </c>
      <c r="B1293">
        <v>2</v>
      </c>
      <c r="C1293" t="s">
        <v>21</v>
      </c>
      <c r="D1293" t="s">
        <v>33</v>
      </c>
      <c r="E1293" t="s">
        <v>113</v>
      </c>
      <c r="F1293" t="s">
        <v>126</v>
      </c>
      <c r="G1293">
        <v>1445195.04739041</v>
      </c>
    </row>
    <row r="1294" spans="1:7" x14ac:dyDescent="0.2">
      <c r="A1294">
        <v>2015</v>
      </c>
      <c r="B1294">
        <v>2</v>
      </c>
      <c r="C1294" t="s">
        <v>21</v>
      </c>
      <c r="D1294" t="s">
        <v>33</v>
      </c>
      <c r="E1294" t="s">
        <v>113</v>
      </c>
      <c r="F1294" t="s">
        <v>126</v>
      </c>
      <c r="G1294">
        <v>1869497.0750941599</v>
      </c>
    </row>
    <row r="1295" spans="1:7" x14ac:dyDescent="0.2">
      <c r="A1295">
        <v>2016</v>
      </c>
      <c r="B1295">
        <v>2</v>
      </c>
      <c r="C1295" t="s">
        <v>21</v>
      </c>
      <c r="D1295" t="s">
        <v>33</v>
      </c>
      <c r="E1295" t="s">
        <v>113</v>
      </c>
      <c r="F1295" t="s">
        <v>126</v>
      </c>
      <c r="G1295">
        <v>2103555.4707834702</v>
      </c>
    </row>
    <row r="1296" spans="1:7" x14ac:dyDescent="0.2">
      <c r="A1296">
        <v>2017</v>
      </c>
      <c r="B1296">
        <v>2</v>
      </c>
      <c r="C1296" t="s">
        <v>21</v>
      </c>
      <c r="D1296" t="s">
        <v>33</v>
      </c>
      <c r="E1296" t="s">
        <v>113</v>
      </c>
      <c r="F1296" t="s">
        <v>126</v>
      </c>
      <c r="G1296">
        <v>2257220.5715419101</v>
      </c>
    </row>
    <row r="1297" spans="1:7" x14ac:dyDescent="0.2">
      <c r="A1297">
        <v>2018</v>
      </c>
      <c r="B1297">
        <v>2</v>
      </c>
      <c r="C1297" t="s">
        <v>21</v>
      </c>
      <c r="D1297" t="s">
        <v>33</v>
      </c>
      <c r="E1297" t="s">
        <v>113</v>
      </c>
      <c r="F1297" t="s">
        <v>126</v>
      </c>
      <c r="G1297">
        <v>2432691.8634264502</v>
      </c>
    </row>
    <row r="1298" spans="1:7" x14ac:dyDescent="0.2">
      <c r="A1298">
        <v>2019</v>
      </c>
      <c r="B1298">
        <v>2</v>
      </c>
      <c r="C1298" t="s">
        <v>21</v>
      </c>
      <c r="D1298" t="s">
        <v>33</v>
      </c>
      <c r="E1298" t="s">
        <v>113</v>
      </c>
      <c r="F1298" t="s">
        <v>126</v>
      </c>
      <c r="G1298">
        <v>2532950.5998257701</v>
      </c>
    </row>
    <row r="1299" spans="1:7" x14ac:dyDescent="0.2">
      <c r="A1299">
        <v>2020</v>
      </c>
      <c r="B1299">
        <v>2</v>
      </c>
      <c r="C1299" t="s">
        <v>21</v>
      </c>
      <c r="D1299" t="s">
        <v>33</v>
      </c>
      <c r="E1299" t="s">
        <v>113</v>
      </c>
      <c r="F1299" t="s">
        <v>126</v>
      </c>
      <c r="G1299" s="2">
        <v>2692792.8865456502</v>
      </c>
    </row>
    <row r="1300" spans="1:7" x14ac:dyDescent="0.2">
      <c r="A1300">
        <v>2010</v>
      </c>
      <c r="B1300">
        <v>2</v>
      </c>
      <c r="C1300" t="s">
        <v>21</v>
      </c>
      <c r="D1300" t="s">
        <v>33</v>
      </c>
      <c r="E1300" t="s">
        <v>113</v>
      </c>
      <c r="F1300" t="s">
        <v>127</v>
      </c>
      <c r="G1300">
        <v>26309.4741678879</v>
      </c>
    </row>
    <row r="1301" spans="1:7" x14ac:dyDescent="0.2">
      <c r="A1301">
        <v>2011</v>
      </c>
      <c r="B1301">
        <v>2</v>
      </c>
      <c r="C1301" t="s">
        <v>21</v>
      </c>
      <c r="D1301" t="s">
        <v>33</v>
      </c>
      <c r="E1301" t="s">
        <v>113</v>
      </c>
      <c r="F1301" t="s">
        <v>127</v>
      </c>
      <c r="G1301">
        <v>1033846.97506567</v>
      </c>
    </row>
    <row r="1302" spans="1:7" x14ac:dyDescent="0.2">
      <c r="A1302">
        <v>2012</v>
      </c>
      <c r="B1302">
        <v>2</v>
      </c>
      <c r="C1302" t="s">
        <v>21</v>
      </c>
      <c r="D1302" t="s">
        <v>33</v>
      </c>
      <c r="E1302" t="s">
        <v>113</v>
      </c>
      <c r="F1302" t="s">
        <v>127</v>
      </c>
      <c r="G1302">
        <v>1867222.00988875</v>
      </c>
    </row>
    <row r="1303" spans="1:7" x14ac:dyDescent="0.2">
      <c r="A1303">
        <v>2013</v>
      </c>
      <c r="B1303">
        <v>2</v>
      </c>
      <c r="C1303" t="s">
        <v>21</v>
      </c>
      <c r="D1303" t="s">
        <v>33</v>
      </c>
      <c r="E1303" t="s">
        <v>113</v>
      </c>
      <c r="F1303" t="s">
        <v>127</v>
      </c>
      <c r="G1303">
        <v>1985602.25968251</v>
      </c>
    </row>
    <row r="1304" spans="1:7" x14ac:dyDescent="0.2">
      <c r="A1304">
        <v>2014</v>
      </c>
      <c r="B1304">
        <v>2</v>
      </c>
      <c r="C1304" t="s">
        <v>21</v>
      </c>
      <c r="D1304" t="s">
        <v>33</v>
      </c>
      <c r="E1304" t="s">
        <v>113</v>
      </c>
      <c r="F1304" t="s">
        <v>127</v>
      </c>
      <c r="G1304">
        <v>2537993.44214821</v>
      </c>
    </row>
    <row r="1305" spans="1:7" x14ac:dyDescent="0.2">
      <c r="A1305">
        <v>2015</v>
      </c>
      <c r="B1305">
        <v>2</v>
      </c>
      <c r="C1305" t="s">
        <v>21</v>
      </c>
      <c r="D1305" t="s">
        <v>33</v>
      </c>
      <c r="E1305" t="s">
        <v>113</v>
      </c>
      <c r="F1305" t="s">
        <v>127</v>
      </c>
      <c r="G1305">
        <v>3176803.3196613099</v>
      </c>
    </row>
    <row r="1306" spans="1:7" x14ac:dyDescent="0.2">
      <c r="A1306">
        <v>2016</v>
      </c>
      <c r="B1306">
        <v>2</v>
      </c>
      <c r="C1306" t="s">
        <v>21</v>
      </c>
      <c r="D1306" t="s">
        <v>33</v>
      </c>
      <c r="E1306" t="s">
        <v>113</v>
      </c>
      <c r="F1306" t="s">
        <v>127</v>
      </c>
      <c r="G1306" s="2">
        <v>3516010.37814047</v>
      </c>
    </row>
    <row r="1307" spans="1:7" x14ac:dyDescent="0.2">
      <c r="A1307">
        <v>2017</v>
      </c>
      <c r="B1307">
        <v>2</v>
      </c>
      <c r="C1307" t="s">
        <v>21</v>
      </c>
      <c r="D1307" t="s">
        <v>33</v>
      </c>
      <c r="E1307" t="s">
        <v>113</v>
      </c>
      <c r="F1307" t="s">
        <v>127</v>
      </c>
      <c r="G1307" s="2">
        <v>3739921.73758682</v>
      </c>
    </row>
    <row r="1308" spans="1:7" x14ac:dyDescent="0.2">
      <c r="A1308">
        <v>2018</v>
      </c>
      <c r="B1308">
        <v>2</v>
      </c>
      <c r="C1308" t="s">
        <v>21</v>
      </c>
      <c r="D1308" t="s">
        <v>33</v>
      </c>
      <c r="E1308" t="s">
        <v>113</v>
      </c>
      <c r="F1308" t="s">
        <v>127</v>
      </c>
      <c r="G1308" s="2">
        <v>4003318.5548494598</v>
      </c>
    </row>
    <row r="1309" spans="1:7" x14ac:dyDescent="0.2">
      <c r="A1309">
        <v>2019</v>
      </c>
      <c r="B1309">
        <v>2</v>
      </c>
      <c r="C1309" t="s">
        <v>21</v>
      </c>
      <c r="D1309" t="s">
        <v>33</v>
      </c>
      <c r="E1309" t="s">
        <v>113</v>
      </c>
      <c r="F1309" t="s">
        <v>127</v>
      </c>
      <c r="G1309" s="2">
        <v>4164238.0060423198</v>
      </c>
    </row>
    <row r="1310" spans="1:7" x14ac:dyDescent="0.2">
      <c r="A1310">
        <v>2020</v>
      </c>
      <c r="B1310">
        <v>2</v>
      </c>
      <c r="C1310" t="s">
        <v>21</v>
      </c>
      <c r="D1310" t="s">
        <v>33</v>
      </c>
      <c r="E1310" t="s">
        <v>113</v>
      </c>
      <c r="F1310" t="s">
        <v>127</v>
      </c>
      <c r="G1310" s="2">
        <v>4445359.46895264</v>
      </c>
    </row>
    <row r="1311" spans="1:7" x14ac:dyDescent="0.2">
      <c r="A1311">
        <v>2010</v>
      </c>
      <c r="B1311">
        <v>2</v>
      </c>
      <c r="C1311" t="s">
        <v>21</v>
      </c>
      <c r="D1311" t="s">
        <v>33</v>
      </c>
      <c r="E1311" t="s">
        <v>113</v>
      </c>
      <c r="F1311" t="s">
        <v>128</v>
      </c>
      <c r="G1311">
        <v>29951.587775944801</v>
      </c>
    </row>
    <row r="1312" spans="1:7" x14ac:dyDescent="0.2">
      <c r="A1312">
        <v>2011</v>
      </c>
      <c r="B1312">
        <v>2</v>
      </c>
      <c r="C1312" t="s">
        <v>21</v>
      </c>
      <c r="D1312" t="s">
        <v>33</v>
      </c>
      <c r="E1312" t="s">
        <v>113</v>
      </c>
      <c r="F1312" t="s">
        <v>128</v>
      </c>
      <c r="G1312">
        <v>1176966.0631668901</v>
      </c>
    </row>
    <row r="1313" spans="1:7" x14ac:dyDescent="0.2">
      <c r="A1313">
        <v>2012</v>
      </c>
      <c r="B1313">
        <v>2</v>
      </c>
      <c r="C1313" t="s">
        <v>21</v>
      </c>
      <c r="D1313" t="s">
        <v>33</v>
      </c>
      <c r="E1313" t="s">
        <v>113</v>
      </c>
      <c r="F1313" t="s">
        <v>128</v>
      </c>
      <c r="G1313">
        <v>2125708.1311121401</v>
      </c>
    </row>
    <row r="1314" spans="1:7" x14ac:dyDescent="0.2">
      <c r="A1314">
        <v>2013</v>
      </c>
      <c r="B1314">
        <v>2</v>
      </c>
      <c r="C1314" t="s">
        <v>21</v>
      </c>
      <c r="D1314" t="s">
        <v>33</v>
      </c>
      <c r="E1314" t="s">
        <v>113</v>
      </c>
      <c r="F1314" t="s">
        <v>128</v>
      </c>
      <c r="G1314">
        <v>2260476.17534091</v>
      </c>
    </row>
    <row r="1315" spans="1:7" x14ac:dyDescent="0.2">
      <c r="A1315">
        <v>2014</v>
      </c>
      <c r="B1315">
        <v>2</v>
      </c>
      <c r="C1315" t="s">
        <v>21</v>
      </c>
      <c r="D1315" t="s">
        <v>33</v>
      </c>
      <c r="E1315" t="s">
        <v>113</v>
      </c>
      <c r="F1315" t="s">
        <v>128</v>
      </c>
      <c r="G1315">
        <v>2889336.8077523899</v>
      </c>
    </row>
    <row r="1316" spans="1:7" x14ac:dyDescent="0.2">
      <c r="A1316">
        <v>2015</v>
      </c>
      <c r="B1316">
        <v>2</v>
      </c>
      <c r="C1316" t="s">
        <v>21</v>
      </c>
      <c r="D1316" t="s">
        <v>33</v>
      </c>
      <c r="E1316" t="s">
        <v>113</v>
      </c>
      <c r="F1316" t="s">
        <v>128</v>
      </c>
      <c r="G1316" s="2">
        <v>3616579.3604935599</v>
      </c>
    </row>
    <row r="1317" spans="1:7" x14ac:dyDescent="0.2">
      <c r="A1317">
        <v>2016</v>
      </c>
      <c r="B1317">
        <v>2</v>
      </c>
      <c r="C1317" t="s">
        <v>21</v>
      </c>
      <c r="D1317" t="s">
        <v>33</v>
      </c>
      <c r="E1317" t="s">
        <v>113</v>
      </c>
      <c r="F1317" t="s">
        <v>128</v>
      </c>
      <c r="G1317" s="2">
        <v>4002744.0569873801</v>
      </c>
    </row>
    <row r="1318" spans="1:7" x14ac:dyDescent="0.2">
      <c r="A1318">
        <v>2017</v>
      </c>
      <c r="B1318">
        <v>2</v>
      </c>
      <c r="C1318" t="s">
        <v>21</v>
      </c>
      <c r="D1318" t="s">
        <v>33</v>
      </c>
      <c r="E1318" t="s">
        <v>113</v>
      </c>
      <c r="F1318" t="s">
        <v>128</v>
      </c>
      <c r="G1318" s="2">
        <v>4257652.25611223</v>
      </c>
    </row>
    <row r="1319" spans="1:7" x14ac:dyDescent="0.2">
      <c r="A1319">
        <v>2018</v>
      </c>
      <c r="B1319">
        <v>2</v>
      </c>
      <c r="C1319" t="s">
        <v>21</v>
      </c>
      <c r="D1319" t="s">
        <v>33</v>
      </c>
      <c r="E1319" t="s">
        <v>113</v>
      </c>
      <c r="F1319" t="s">
        <v>128</v>
      </c>
      <c r="G1319" s="2">
        <v>4557512.0306658698</v>
      </c>
    </row>
    <row r="1320" spans="1:7" x14ac:dyDescent="0.2">
      <c r="A1320">
        <v>2019</v>
      </c>
      <c r="B1320">
        <v>2</v>
      </c>
      <c r="C1320" t="s">
        <v>21</v>
      </c>
      <c r="D1320" t="s">
        <v>33</v>
      </c>
      <c r="E1320" t="s">
        <v>113</v>
      </c>
      <c r="F1320" t="s">
        <v>128</v>
      </c>
      <c r="G1320" s="2">
        <v>4740708.1263650302</v>
      </c>
    </row>
    <row r="1321" spans="1:7" x14ac:dyDescent="0.2">
      <c r="A1321">
        <v>2020</v>
      </c>
      <c r="B1321">
        <v>2</v>
      </c>
      <c r="C1321" t="s">
        <v>21</v>
      </c>
      <c r="D1321" t="s">
        <v>33</v>
      </c>
      <c r="E1321" t="s">
        <v>113</v>
      </c>
      <c r="F1321" t="s">
        <v>128</v>
      </c>
      <c r="G1321" s="2">
        <v>5060746.2057642704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21"/>
  <sheetViews>
    <sheetView tabSelected="1" workbookViewId="0"/>
  </sheetViews>
  <sheetFormatPr defaultRowHeight="12.75" x14ac:dyDescent="0.2"/>
  <cols>
    <col min="7" max="7" width="12.42578125" bestFit="1" customWidth="1"/>
    <col min="24" max="24" width="10" bestFit="1" customWidth="1"/>
  </cols>
  <sheetData>
    <row r="1" spans="1:21" x14ac:dyDescent="0.2">
      <c r="A1" t="str">
        <f>emission!A1</f>
        <v>Year</v>
      </c>
      <c r="B1" t="str">
        <f>emission!B1</f>
        <v>Region</v>
      </c>
      <c r="C1" t="str">
        <f>emission!C1</f>
        <v>Vocation</v>
      </c>
      <c r="D1" t="str">
        <f>emission!D1</f>
        <v>Vehicle</v>
      </c>
      <c r="E1" t="str">
        <f>emission!E1</f>
        <v>Fuel</v>
      </c>
      <c r="F1" t="str">
        <f>emission!F1</f>
        <v>Pollutant</v>
      </c>
      <c r="G1" t="str">
        <f>emission!G1</f>
        <v xml:space="preserve"> Emission [g]</v>
      </c>
      <c r="K1">
        <v>2010</v>
      </c>
      <c r="L1">
        <f>K1+1</f>
        <v>2011</v>
      </c>
      <c r="M1" s="1">
        <f>L1+1</f>
        <v>2012</v>
      </c>
      <c r="N1" s="1">
        <f>M1+1</f>
        <v>2013</v>
      </c>
      <c r="O1" s="1">
        <f>N1+1</f>
        <v>2014</v>
      </c>
      <c r="P1" s="1">
        <f>O1+1</f>
        <v>2015</v>
      </c>
      <c r="Q1" s="1">
        <f>P1+1</f>
        <v>2016</v>
      </c>
      <c r="R1" s="1">
        <f>Q1+1</f>
        <v>2017</v>
      </c>
      <c r="S1" s="1">
        <f>R1+1</f>
        <v>2018</v>
      </c>
      <c r="T1" s="1">
        <f>S1+1</f>
        <v>2019</v>
      </c>
      <c r="U1" s="1">
        <f>T1+1</f>
        <v>2020</v>
      </c>
    </row>
    <row r="2" spans="1:21" x14ac:dyDescent="0.2">
      <c r="A2">
        <f>emission!A2</f>
        <v>2010</v>
      </c>
      <c r="B2">
        <f>emission!B2</f>
        <v>1</v>
      </c>
      <c r="C2" t="str">
        <f>emission!C2</f>
        <v>agricultural</v>
      </c>
      <c r="D2" t="str">
        <f>emission!D2</f>
        <v>VCC 22601 (DSL T6 Ag)</v>
      </c>
      <c r="E2" t="str">
        <f>emission!E2</f>
        <v>DSL</v>
      </c>
      <c r="F2" t="str">
        <f>emission!F2</f>
        <v>CH4</v>
      </c>
      <c r="G2" s="1">
        <f>emission!G2 - SUM($K2:$U2)</f>
        <v>1.3764351933787111E-6</v>
      </c>
      <c r="K2">
        <f>SUMIF('emission-rate'!$A$2:$A$551, $D2&amp;K$1&amp;$E2&amp;$F2, 'emission-rate'!$F$2:$F$551) * IFERROR(VLOOKUP($A2&amp;$B2&amp;$C2&amp;$D2&amp;K$1, 'check of sales'!$A$2:$P$1035, 12 + MATCH($E2,'check of sales'!$M$1:$P$1, 0), 0), 0)</f>
        <v>162.83676379160181</v>
      </c>
      <c r="L2" s="1">
        <f>SUMIF('emission-rate'!$A$2:$A$551, $D2&amp;L$1&amp;$E2&amp;$F2, 'emission-rate'!$F$2:$F$551) * IFERROR(VLOOKUP($A2&amp;$B2&amp;$C2&amp;$D2&amp;L$1, 'check of sales'!$A$2:$P$1035, 12 + MATCH($E2,'check of sales'!$M$1:$P$1, 0), 0), 0)</f>
        <v>0</v>
      </c>
      <c r="M2" s="1">
        <f>SUMIF('emission-rate'!$A$2:$A$551, $D2&amp;M$1&amp;$E2&amp;$F2, 'emission-rate'!$F$2:$F$551) * IFERROR(VLOOKUP($A2&amp;$B2&amp;$C2&amp;$D2&amp;M$1, 'check of sales'!$A$2:$P$1035, 12 + MATCH($E2,'check of sales'!$M$1:$P$1, 0), 0), 0)</f>
        <v>0</v>
      </c>
      <c r="N2" s="1">
        <f>SUMIF('emission-rate'!$A$2:$A$551, $D2&amp;N$1&amp;$E2&amp;$F2, 'emission-rate'!$F$2:$F$551) * IFERROR(VLOOKUP($A2&amp;$B2&amp;$C2&amp;$D2&amp;N$1, 'check of sales'!$A$2:$P$1035, 12 + MATCH($E2,'check of sales'!$M$1:$P$1, 0), 0), 0)</f>
        <v>0</v>
      </c>
      <c r="O2" s="1">
        <f>SUMIF('emission-rate'!$A$2:$A$551, $D2&amp;O$1&amp;$E2&amp;$F2, 'emission-rate'!$F$2:$F$551) * IFERROR(VLOOKUP($A2&amp;$B2&amp;$C2&amp;$D2&amp;O$1, 'check of sales'!$A$2:$P$1035, 12 + MATCH($E2,'check of sales'!$M$1:$P$1, 0), 0), 0)</f>
        <v>0</v>
      </c>
      <c r="P2" s="1">
        <f>SUMIF('emission-rate'!$A$2:$A$551, $D2&amp;P$1&amp;$E2&amp;$F2, 'emission-rate'!$F$2:$F$551) * IFERROR(VLOOKUP($A2&amp;$B2&amp;$C2&amp;$D2&amp;P$1, 'check of sales'!$A$2:$P$1035, 12 + MATCH($E2,'check of sales'!$M$1:$P$1, 0), 0), 0)</f>
        <v>0</v>
      </c>
      <c r="Q2" s="1">
        <f>SUMIF('emission-rate'!$A$2:$A$551, $D2&amp;Q$1&amp;$E2&amp;$F2, 'emission-rate'!$F$2:$F$551) * IFERROR(VLOOKUP($A2&amp;$B2&amp;$C2&amp;$D2&amp;Q$1, 'check of sales'!$A$2:$P$1035, 12 + MATCH($E2,'check of sales'!$M$1:$P$1, 0), 0), 0)</f>
        <v>0</v>
      </c>
      <c r="R2" s="1">
        <f>SUMIF('emission-rate'!$A$2:$A$551, $D2&amp;R$1&amp;$E2&amp;$F2, 'emission-rate'!$F$2:$F$551) * IFERROR(VLOOKUP($A2&amp;$B2&amp;$C2&amp;$D2&amp;R$1, 'check of sales'!$A$2:$P$1035, 12 + MATCH($E2,'check of sales'!$M$1:$P$1, 0), 0), 0)</f>
        <v>0</v>
      </c>
      <c r="S2" s="1">
        <f>SUMIF('emission-rate'!$A$2:$A$551, $D2&amp;S$1&amp;$E2&amp;$F2, 'emission-rate'!$F$2:$F$551) * IFERROR(VLOOKUP($A2&amp;$B2&amp;$C2&amp;$D2&amp;S$1, 'check of sales'!$A$2:$P$1035, 12 + MATCH($E2,'check of sales'!$M$1:$P$1, 0), 0), 0)</f>
        <v>0</v>
      </c>
      <c r="T2" s="1">
        <f>SUMIF('emission-rate'!$A$2:$A$551, $D2&amp;T$1&amp;$E2&amp;$F2, 'emission-rate'!$F$2:$F$551) * IFERROR(VLOOKUP($A2&amp;$B2&amp;$C2&amp;$D2&amp;T$1, 'check of sales'!$A$2:$P$1035, 12 + MATCH($E2,'check of sales'!$M$1:$P$1, 0), 0), 0)</f>
        <v>0</v>
      </c>
      <c r="U2" s="1">
        <f>SUMIF('emission-rate'!$A$2:$A$551, $D2&amp;U$1&amp;$E2&amp;$F2, 'emission-rate'!$F$2:$F$551) * IFERROR(VLOOKUP($A2&amp;$B2&amp;$C2&amp;$D2&amp;U$1, 'check of sales'!$A$2:$P$1035, 12 + MATCH($E2,'check of sales'!$M$1:$P$1, 0), 0), 0)</f>
        <v>0</v>
      </c>
    </row>
    <row r="3" spans="1:21" x14ac:dyDescent="0.2">
      <c r="A3">
        <f>emission!A3</f>
        <v>2011</v>
      </c>
      <c r="B3">
        <f>emission!B3</f>
        <v>1</v>
      </c>
      <c r="C3" t="str">
        <f>emission!C3</f>
        <v>agricultural</v>
      </c>
      <c r="D3" t="str">
        <f>emission!D3</f>
        <v>VCC 22601 (DSL T6 Ag)</v>
      </c>
      <c r="E3" t="str">
        <f>emission!E3</f>
        <v>DSL</v>
      </c>
      <c r="F3" t="str">
        <f>emission!F3</f>
        <v>CH4</v>
      </c>
      <c r="G3" s="1">
        <f>emission!G3 - SUM($K3:$U3)</f>
        <v>1.3410914903033699E-6</v>
      </c>
      <c r="K3" s="1">
        <f>SUMIF('emission-rate'!$A$2:$A$551, $D3&amp;K$1&amp;$E3&amp;$F3, 'emission-rate'!$F$2:$F$551) * IFERROR(VLOOKUP($A3&amp;$B3&amp;$C3&amp;$D3&amp;K$1, 'check of sales'!$A$2:$P$1035, 12 + MATCH($E3,'check of sales'!$M$1:$P$1, 0), 0), 0)</f>
        <v>148.58088503315886</v>
      </c>
      <c r="L3" s="1">
        <f>SUMIF('emission-rate'!$A$2:$A$551, $D3&amp;L$1&amp;$E3&amp;$F3, 'emission-rate'!$F$2:$F$551) * IFERROR(VLOOKUP($A3&amp;$B3&amp;$C3&amp;$D3&amp;L$1, 'check of sales'!$A$2:$P$1035, 12 + MATCH($E3,'check of sales'!$M$1:$P$1, 0), 0), 0)</f>
        <v>8.4491529862986479</v>
      </c>
      <c r="M3" s="1">
        <f>SUMIF('emission-rate'!$A$2:$A$551, $D3&amp;M$1&amp;$E3&amp;$F3, 'emission-rate'!$F$2:$F$551) * IFERROR(VLOOKUP($A3&amp;$B3&amp;$C3&amp;$D3&amp;M$1, 'check of sales'!$A$2:$P$1035, 12 + MATCH($E3,'check of sales'!$M$1:$P$1, 0), 0), 0)</f>
        <v>0</v>
      </c>
      <c r="N3" s="1">
        <f>SUMIF('emission-rate'!$A$2:$A$551, $D3&amp;N$1&amp;$E3&amp;$F3, 'emission-rate'!$F$2:$F$551) * IFERROR(VLOOKUP($A3&amp;$B3&amp;$C3&amp;$D3&amp;N$1, 'check of sales'!$A$2:$P$1035, 12 + MATCH($E3,'check of sales'!$M$1:$P$1, 0), 0), 0)</f>
        <v>0</v>
      </c>
      <c r="O3" s="1">
        <f>SUMIF('emission-rate'!$A$2:$A$551, $D3&amp;O$1&amp;$E3&amp;$F3, 'emission-rate'!$F$2:$F$551) * IFERROR(VLOOKUP($A3&amp;$B3&amp;$C3&amp;$D3&amp;O$1, 'check of sales'!$A$2:$P$1035, 12 + MATCH($E3,'check of sales'!$M$1:$P$1, 0), 0), 0)</f>
        <v>0</v>
      </c>
      <c r="P3" s="1">
        <f>SUMIF('emission-rate'!$A$2:$A$551, $D3&amp;P$1&amp;$E3&amp;$F3, 'emission-rate'!$F$2:$F$551) * IFERROR(VLOOKUP($A3&amp;$B3&amp;$C3&amp;$D3&amp;P$1, 'check of sales'!$A$2:$P$1035, 12 + MATCH($E3,'check of sales'!$M$1:$P$1, 0), 0), 0)</f>
        <v>0</v>
      </c>
      <c r="Q3" s="1">
        <f>SUMIF('emission-rate'!$A$2:$A$551, $D3&amp;Q$1&amp;$E3&amp;$F3, 'emission-rate'!$F$2:$F$551) * IFERROR(VLOOKUP($A3&amp;$B3&amp;$C3&amp;$D3&amp;Q$1, 'check of sales'!$A$2:$P$1035, 12 + MATCH($E3,'check of sales'!$M$1:$P$1, 0), 0), 0)</f>
        <v>0</v>
      </c>
      <c r="R3" s="1">
        <f>SUMIF('emission-rate'!$A$2:$A$551, $D3&amp;R$1&amp;$E3&amp;$F3, 'emission-rate'!$F$2:$F$551) * IFERROR(VLOOKUP($A3&amp;$B3&amp;$C3&amp;$D3&amp;R$1, 'check of sales'!$A$2:$P$1035, 12 + MATCH($E3,'check of sales'!$M$1:$P$1, 0), 0), 0)</f>
        <v>0</v>
      </c>
      <c r="S3" s="1">
        <f>SUMIF('emission-rate'!$A$2:$A$551, $D3&amp;S$1&amp;$E3&amp;$F3, 'emission-rate'!$F$2:$F$551) * IFERROR(VLOOKUP($A3&amp;$B3&amp;$C3&amp;$D3&amp;S$1, 'check of sales'!$A$2:$P$1035, 12 + MATCH($E3,'check of sales'!$M$1:$P$1, 0), 0), 0)</f>
        <v>0</v>
      </c>
      <c r="T3" s="1">
        <f>SUMIF('emission-rate'!$A$2:$A$551, $D3&amp;T$1&amp;$E3&amp;$F3, 'emission-rate'!$F$2:$F$551) * IFERROR(VLOOKUP($A3&amp;$B3&amp;$C3&amp;$D3&amp;T$1, 'check of sales'!$A$2:$P$1035, 12 + MATCH($E3,'check of sales'!$M$1:$P$1, 0), 0), 0)</f>
        <v>0</v>
      </c>
      <c r="U3" s="1">
        <f>SUMIF('emission-rate'!$A$2:$A$551, $D3&amp;U$1&amp;$E3&amp;$F3, 'emission-rate'!$F$2:$F$551) * IFERROR(VLOOKUP($A3&amp;$B3&amp;$C3&amp;$D3&amp;U$1, 'check of sales'!$A$2:$P$1035, 12 + MATCH($E3,'check of sales'!$M$1:$P$1, 0), 0), 0)</f>
        <v>0</v>
      </c>
    </row>
    <row r="4" spans="1:21" x14ac:dyDescent="0.2">
      <c r="A4">
        <f>emission!A4</f>
        <v>2012</v>
      </c>
      <c r="B4">
        <f>emission!B4</f>
        <v>1</v>
      </c>
      <c r="C4" t="str">
        <f>emission!C4</f>
        <v>agricultural</v>
      </c>
      <c r="D4" t="str">
        <f>emission!D4</f>
        <v>VCC 22601 (DSL T6 Ag)</v>
      </c>
      <c r="E4" t="str">
        <f>emission!E4</f>
        <v>DSL</v>
      </c>
      <c r="F4" t="str">
        <f>emission!F4</f>
        <v>CH4</v>
      </c>
      <c r="G4" s="1">
        <f>emission!G4 - SUM($K4:$U4)</f>
        <v>1.2910192594972614E-6</v>
      </c>
      <c r="K4" s="1">
        <f>SUMIF('emission-rate'!$A$2:$A$551, $D4&amp;K$1&amp;$E4&amp;$F4, 'emission-rate'!$F$2:$F$551) * IFERROR(VLOOKUP($A4&amp;$B4&amp;$C4&amp;$D4&amp;K$1, 'check of sales'!$A$2:$P$1035, 12 + MATCH($E4,'check of sales'!$M$1:$P$1, 0), 0), 0)</f>
        <v>145.79220438743351</v>
      </c>
      <c r="L4" s="1">
        <f>SUMIF('emission-rate'!$A$2:$A$551, $D4&amp;L$1&amp;$E4&amp;$F4, 'emission-rate'!$F$2:$F$551) * IFERROR(VLOOKUP($A4&amp;$B4&amp;$C4&amp;$D4&amp;L$1, 'check of sales'!$A$2:$P$1035, 12 + MATCH($E4,'check of sales'!$M$1:$P$1, 0), 0), 0)</f>
        <v>7.709454543640109</v>
      </c>
      <c r="M4" s="1">
        <f>SUMIF('emission-rate'!$A$2:$A$551, $D4&amp;M$1&amp;$E4&amp;$F4, 'emission-rate'!$F$2:$F$551) * IFERROR(VLOOKUP($A4&amp;$B4&amp;$C4&amp;$D4&amp;M$1, 'check of sales'!$A$2:$P$1035, 12 + MATCH($E4,'check of sales'!$M$1:$P$1, 0), 0), 0)</f>
        <v>1.7979895764981131</v>
      </c>
      <c r="N4" s="1">
        <f>SUMIF('emission-rate'!$A$2:$A$551, $D4&amp;N$1&amp;$E4&amp;$F4, 'emission-rate'!$F$2:$F$551) * IFERROR(VLOOKUP($A4&amp;$B4&amp;$C4&amp;$D4&amp;N$1, 'check of sales'!$A$2:$P$1035, 12 + MATCH($E4,'check of sales'!$M$1:$P$1, 0), 0), 0)</f>
        <v>0</v>
      </c>
      <c r="O4" s="1">
        <f>SUMIF('emission-rate'!$A$2:$A$551, $D4&amp;O$1&amp;$E4&amp;$F4, 'emission-rate'!$F$2:$F$551) * IFERROR(VLOOKUP($A4&amp;$B4&amp;$C4&amp;$D4&amp;O$1, 'check of sales'!$A$2:$P$1035, 12 + MATCH($E4,'check of sales'!$M$1:$P$1, 0), 0), 0)</f>
        <v>0</v>
      </c>
      <c r="P4" s="1">
        <f>SUMIF('emission-rate'!$A$2:$A$551, $D4&amp;P$1&amp;$E4&amp;$F4, 'emission-rate'!$F$2:$F$551) * IFERROR(VLOOKUP($A4&amp;$B4&amp;$C4&amp;$D4&amp;P$1, 'check of sales'!$A$2:$P$1035, 12 + MATCH($E4,'check of sales'!$M$1:$P$1, 0), 0), 0)</f>
        <v>0</v>
      </c>
      <c r="Q4" s="1">
        <f>SUMIF('emission-rate'!$A$2:$A$551, $D4&amp;Q$1&amp;$E4&amp;$F4, 'emission-rate'!$F$2:$F$551) * IFERROR(VLOOKUP($A4&amp;$B4&amp;$C4&amp;$D4&amp;Q$1, 'check of sales'!$A$2:$P$1035, 12 + MATCH($E4,'check of sales'!$M$1:$P$1, 0), 0), 0)</f>
        <v>0</v>
      </c>
      <c r="R4" s="1">
        <f>SUMIF('emission-rate'!$A$2:$A$551, $D4&amp;R$1&amp;$E4&amp;$F4, 'emission-rate'!$F$2:$F$551) * IFERROR(VLOOKUP($A4&amp;$B4&amp;$C4&amp;$D4&amp;R$1, 'check of sales'!$A$2:$P$1035, 12 + MATCH($E4,'check of sales'!$M$1:$P$1, 0), 0), 0)</f>
        <v>0</v>
      </c>
      <c r="S4" s="1">
        <f>SUMIF('emission-rate'!$A$2:$A$551, $D4&amp;S$1&amp;$E4&amp;$F4, 'emission-rate'!$F$2:$F$551) * IFERROR(VLOOKUP($A4&amp;$B4&amp;$C4&amp;$D4&amp;S$1, 'check of sales'!$A$2:$P$1035, 12 + MATCH($E4,'check of sales'!$M$1:$P$1, 0), 0), 0)</f>
        <v>0</v>
      </c>
      <c r="T4" s="1">
        <f>SUMIF('emission-rate'!$A$2:$A$551, $D4&amp;T$1&amp;$E4&amp;$F4, 'emission-rate'!$F$2:$F$551) * IFERROR(VLOOKUP($A4&amp;$B4&amp;$C4&amp;$D4&amp;T$1, 'check of sales'!$A$2:$P$1035, 12 + MATCH($E4,'check of sales'!$M$1:$P$1, 0), 0), 0)</f>
        <v>0</v>
      </c>
      <c r="U4" s="1">
        <f>SUMIF('emission-rate'!$A$2:$A$551, $D4&amp;U$1&amp;$E4&amp;$F4, 'emission-rate'!$F$2:$F$551) * IFERROR(VLOOKUP($A4&amp;$B4&amp;$C4&amp;$D4&amp;U$1, 'check of sales'!$A$2:$P$1035, 12 + MATCH($E4,'check of sales'!$M$1:$P$1, 0), 0), 0)</f>
        <v>0</v>
      </c>
    </row>
    <row r="5" spans="1:21" x14ac:dyDescent="0.2">
      <c r="A5">
        <f>emission!A5</f>
        <v>2013</v>
      </c>
      <c r="B5">
        <f>emission!B5</f>
        <v>1</v>
      </c>
      <c r="C5" t="str">
        <f>emission!C5</f>
        <v>agricultural</v>
      </c>
      <c r="D5" t="str">
        <f>emission!D5</f>
        <v>VCC 22601 (DSL T6 Ag)</v>
      </c>
      <c r="E5" t="str">
        <f>emission!E5</f>
        <v>DSL</v>
      </c>
      <c r="F5" t="str">
        <f>emission!F5</f>
        <v>CH4</v>
      </c>
      <c r="G5" s="1">
        <f>emission!G5 - SUM($K5:$U5)</f>
        <v>1.1803636539298168E-6</v>
      </c>
      <c r="K5" s="1">
        <f>SUMIF('emission-rate'!$A$2:$A$551, $D5&amp;K$1&amp;$E5&amp;$F5, 'emission-rate'!$F$2:$F$551) * IFERROR(VLOOKUP($A5&amp;$B5&amp;$C5&amp;$D5&amp;K$1, 'check of sales'!$A$2:$P$1035, 12 + MATCH($E5,'check of sales'!$M$1:$P$1, 0), 0), 0)</f>
        <v>132.67660447555784</v>
      </c>
      <c r="L5" s="1">
        <f>SUMIF('emission-rate'!$A$2:$A$551, $D5&amp;L$1&amp;$E5&amp;$F5, 'emission-rate'!$F$2:$F$551) * IFERROR(VLOOKUP($A5&amp;$B5&amp;$C5&amp;$D5&amp;L$1, 'check of sales'!$A$2:$P$1035, 12 + MATCH($E5,'check of sales'!$M$1:$P$1, 0), 0), 0)</f>
        <v>7.5647575547229122</v>
      </c>
      <c r="M5" s="1">
        <f>SUMIF('emission-rate'!$A$2:$A$551, $D5&amp;M$1&amp;$E5&amp;$F5, 'emission-rate'!$F$2:$F$551) * IFERROR(VLOOKUP($A5&amp;$B5&amp;$C5&amp;$D5&amp;M$1, 'check of sales'!$A$2:$P$1035, 12 + MATCH($E5,'check of sales'!$M$1:$P$1, 0), 0), 0)</f>
        <v>1.6405808880995638</v>
      </c>
      <c r="N5" s="1">
        <f>SUMIF('emission-rate'!$A$2:$A$551, $D5&amp;N$1&amp;$E5&amp;$F5, 'emission-rate'!$F$2:$F$551) * IFERROR(VLOOKUP($A5&amp;$B5&amp;$C5&amp;$D5&amp;N$1, 'check of sales'!$A$2:$P$1035, 12 + MATCH($E5,'check of sales'!$M$1:$P$1, 0), 0), 0)</f>
        <v>0</v>
      </c>
      <c r="O5" s="1">
        <f>SUMIF('emission-rate'!$A$2:$A$551, $D5&amp;O$1&amp;$E5&amp;$F5, 'emission-rate'!$F$2:$F$551) * IFERROR(VLOOKUP($A5&amp;$B5&amp;$C5&amp;$D5&amp;O$1, 'check of sales'!$A$2:$P$1035, 12 + MATCH($E5,'check of sales'!$M$1:$P$1, 0), 0), 0)</f>
        <v>0</v>
      </c>
      <c r="P5" s="1">
        <f>SUMIF('emission-rate'!$A$2:$A$551, $D5&amp;P$1&amp;$E5&amp;$F5, 'emission-rate'!$F$2:$F$551) * IFERROR(VLOOKUP($A5&amp;$B5&amp;$C5&amp;$D5&amp;P$1, 'check of sales'!$A$2:$P$1035, 12 + MATCH($E5,'check of sales'!$M$1:$P$1, 0), 0), 0)</f>
        <v>0</v>
      </c>
      <c r="Q5" s="1">
        <f>SUMIF('emission-rate'!$A$2:$A$551, $D5&amp;Q$1&amp;$E5&amp;$F5, 'emission-rate'!$F$2:$F$551) * IFERROR(VLOOKUP($A5&amp;$B5&amp;$C5&amp;$D5&amp;Q$1, 'check of sales'!$A$2:$P$1035, 12 + MATCH($E5,'check of sales'!$M$1:$P$1, 0), 0), 0)</f>
        <v>0</v>
      </c>
      <c r="R5" s="1">
        <f>SUMIF('emission-rate'!$A$2:$A$551, $D5&amp;R$1&amp;$E5&amp;$F5, 'emission-rate'!$F$2:$F$551) * IFERROR(VLOOKUP($A5&amp;$B5&amp;$C5&amp;$D5&amp;R$1, 'check of sales'!$A$2:$P$1035, 12 + MATCH($E5,'check of sales'!$M$1:$P$1, 0), 0), 0)</f>
        <v>0</v>
      </c>
      <c r="S5" s="1">
        <f>SUMIF('emission-rate'!$A$2:$A$551, $D5&amp;S$1&amp;$E5&amp;$F5, 'emission-rate'!$F$2:$F$551) * IFERROR(VLOOKUP($A5&amp;$B5&amp;$C5&amp;$D5&amp;S$1, 'check of sales'!$A$2:$P$1035, 12 + MATCH($E5,'check of sales'!$M$1:$P$1, 0), 0), 0)</f>
        <v>0</v>
      </c>
      <c r="T5" s="1">
        <f>SUMIF('emission-rate'!$A$2:$A$551, $D5&amp;T$1&amp;$E5&amp;$F5, 'emission-rate'!$F$2:$F$551) * IFERROR(VLOOKUP($A5&amp;$B5&amp;$C5&amp;$D5&amp;T$1, 'check of sales'!$A$2:$P$1035, 12 + MATCH($E5,'check of sales'!$M$1:$P$1, 0), 0), 0)</f>
        <v>0</v>
      </c>
      <c r="U5" s="1">
        <f>SUMIF('emission-rate'!$A$2:$A$551, $D5&amp;U$1&amp;$E5&amp;$F5, 'emission-rate'!$F$2:$F$551) * IFERROR(VLOOKUP($A5&amp;$B5&amp;$C5&amp;$D5&amp;U$1, 'check of sales'!$A$2:$P$1035, 12 + MATCH($E5,'check of sales'!$M$1:$P$1, 0), 0), 0)</f>
        <v>0</v>
      </c>
    </row>
    <row r="6" spans="1:21" x14ac:dyDescent="0.2">
      <c r="A6">
        <f>emission!A6</f>
        <v>2014</v>
      </c>
      <c r="B6">
        <f>emission!B6</f>
        <v>1</v>
      </c>
      <c r="C6" t="str">
        <f>emission!C6</f>
        <v>agricultural</v>
      </c>
      <c r="D6" t="str">
        <f>emission!D6</f>
        <v>VCC 22601 (DSL T6 Ag)</v>
      </c>
      <c r="E6" t="str">
        <f>emission!E6</f>
        <v>DSL</v>
      </c>
      <c r="F6" t="str">
        <f>emission!F6</f>
        <v>CH4</v>
      </c>
      <c r="G6" s="1">
        <f>emission!G6 - SUM($K6:$U6)</f>
        <v>1.0651402249095554E-6</v>
      </c>
      <c r="K6" s="1">
        <f>SUMIF('emission-rate'!$A$2:$A$551, $D6&amp;K$1&amp;$E6&amp;$F6, 'emission-rate'!$F$2:$F$551) * IFERROR(VLOOKUP($A6&amp;$B6&amp;$C6&amp;$D6&amp;K$1, 'check of sales'!$A$2:$P$1035, 12 + MATCH($E6,'check of sales'!$M$1:$P$1, 0), 0), 0)</f>
        <v>119.81814649948925</v>
      </c>
      <c r="L6" s="1">
        <f>SUMIF('emission-rate'!$A$2:$A$551, $D6&amp;L$1&amp;$E6&amp;$F6, 'emission-rate'!$F$2:$F$551) * IFERROR(VLOOKUP($A6&amp;$B6&amp;$C6&amp;$D6&amp;L$1, 'check of sales'!$A$2:$P$1035, 12 + MATCH($E6,'check of sales'!$M$1:$P$1, 0), 0), 0)</f>
        <v>6.8842250534485139</v>
      </c>
      <c r="M6" s="1">
        <f>SUMIF('emission-rate'!$A$2:$A$551, $D6&amp;M$1&amp;$E6&amp;$F6, 'emission-rate'!$F$2:$F$551) * IFERROR(VLOOKUP($A6&amp;$B6&amp;$C6&amp;$D6&amp;M$1, 'check of sales'!$A$2:$P$1035, 12 + MATCH($E6,'check of sales'!$M$1:$P$1, 0), 0), 0)</f>
        <v>1.609789200667026</v>
      </c>
      <c r="N6" s="1">
        <f>SUMIF('emission-rate'!$A$2:$A$551, $D6&amp;N$1&amp;$E6&amp;$F6, 'emission-rate'!$F$2:$F$551) * IFERROR(VLOOKUP($A6&amp;$B6&amp;$C6&amp;$D6&amp;N$1, 'check of sales'!$A$2:$P$1035, 12 + MATCH($E6,'check of sales'!$M$1:$P$1, 0), 0), 0)</f>
        <v>0</v>
      </c>
      <c r="O6" s="1">
        <f>SUMIF('emission-rate'!$A$2:$A$551, $D6&amp;O$1&amp;$E6&amp;$F6, 'emission-rate'!$F$2:$F$551) * IFERROR(VLOOKUP($A6&amp;$B6&amp;$C6&amp;$D6&amp;O$1, 'check of sales'!$A$2:$P$1035, 12 + MATCH($E6,'check of sales'!$M$1:$P$1, 0), 0), 0)</f>
        <v>0</v>
      </c>
      <c r="P6" s="1">
        <f>SUMIF('emission-rate'!$A$2:$A$551, $D6&amp;P$1&amp;$E6&amp;$F6, 'emission-rate'!$F$2:$F$551) * IFERROR(VLOOKUP($A6&amp;$B6&amp;$C6&amp;$D6&amp;P$1, 'check of sales'!$A$2:$P$1035, 12 + MATCH($E6,'check of sales'!$M$1:$P$1, 0), 0), 0)</f>
        <v>0</v>
      </c>
      <c r="Q6" s="1">
        <f>SUMIF('emission-rate'!$A$2:$A$551, $D6&amp;Q$1&amp;$E6&amp;$F6, 'emission-rate'!$F$2:$F$551) * IFERROR(VLOOKUP($A6&amp;$B6&amp;$C6&amp;$D6&amp;Q$1, 'check of sales'!$A$2:$P$1035, 12 + MATCH($E6,'check of sales'!$M$1:$P$1, 0), 0), 0)</f>
        <v>0</v>
      </c>
      <c r="R6" s="1">
        <f>SUMIF('emission-rate'!$A$2:$A$551, $D6&amp;R$1&amp;$E6&amp;$F6, 'emission-rate'!$F$2:$F$551) * IFERROR(VLOOKUP($A6&amp;$B6&amp;$C6&amp;$D6&amp;R$1, 'check of sales'!$A$2:$P$1035, 12 + MATCH($E6,'check of sales'!$M$1:$P$1, 0), 0), 0)</f>
        <v>0</v>
      </c>
      <c r="S6" s="1">
        <f>SUMIF('emission-rate'!$A$2:$A$551, $D6&amp;S$1&amp;$E6&amp;$F6, 'emission-rate'!$F$2:$F$551) * IFERROR(VLOOKUP($A6&amp;$B6&amp;$C6&amp;$D6&amp;S$1, 'check of sales'!$A$2:$P$1035, 12 + MATCH($E6,'check of sales'!$M$1:$P$1, 0), 0), 0)</f>
        <v>0</v>
      </c>
      <c r="T6" s="1">
        <f>SUMIF('emission-rate'!$A$2:$A$551, $D6&amp;T$1&amp;$E6&amp;$F6, 'emission-rate'!$F$2:$F$551) * IFERROR(VLOOKUP($A6&amp;$B6&amp;$C6&amp;$D6&amp;T$1, 'check of sales'!$A$2:$P$1035, 12 + MATCH($E6,'check of sales'!$M$1:$P$1, 0), 0), 0)</f>
        <v>0</v>
      </c>
      <c r="U6" s="1">
        <f>SUMIF('emission-rate'!$A$2:$A$551, $D6&amp;U$1&amp;$E6&amp;$F6, 'emission-rate'!$F$2:$F$551) * IFERROR(VLOOKUP($A6&amp;$B6&amp;$C6&amp;$D6&amp;U$1, 'check of sales'!$A$2:$P$1035, 12 + MATCH($E6,'check of sales'!$M$1:$P$1, 0), 0), 0)</f>
        <v>0</v>
      </c>
    </row>
    <row r="7" spans="1:21" x14ac:dyDescent="0.2">
      <c r="A7">
        <f>emission!A7</f>
        <v>2015</v>
      </c>
      <c r="B7">
        <f>emission!B7</f>
        <v>1</v>
      </c>
      <c r="C7" t="str">
        <f>emission!C7</f>
        <v>agricultural</v>
      </c>
      <c r="D7" t="str">
        <f>emission!D7</f>
        <v>VCC 22601 (DSL T6 Ag)</v>
      </c>
      <c r="E7" t="str">
        <f>emission!E7</f>
        <v>DSL</v>
      </c>
      <c r="F7" t="str">
        <f>emission!F7</f>
        <v>CH4</v>
      </c>
      <c r="G7" s="1">
        <f>emission!G7 - SUM($K7:$U7)</f>
        <v>9.8144154492274538E-7</v>
      </c>
      <c r="K7" s="1">
        <f>SUMIF('emission-rate'!$A$2:$A$551, $D7&amp;K$1&amp;$E7&amp;$F7, 'emission-rate'!$F$2:$F$551) * IFERROR(VLOOKUP($A7&amp;$B7&amp;$C7&amp;$D7&amp;K$1, 'check of sales'!$A$2:$P$1035, 12 + MATCH($E7,'check of sales'!$M$1:$P$1, 0), 0), 0)</f>
        <v>110.53027778516048</v>
      </c>
      <c r="L7" s="1">
        <f>SUMIF('emission-rate'!$A$2:$A$551, $D7&amp;L$1&amp;$E7&amp;$F7, 'emission-rate'!$F$2:$F$551) * IFERROR(VLOOKUP($A7&amp;$B7&amp;$C7&amp;$D7&amp;L$1, 'check of sales'!$A$2:$P$1035, 12 + MATCH($E7,'check of sales'!$M$1:$P$1, 0), 0), 0)</f>
        <v>6.2170349418424218</v>
      </c>
      <c r="M7" s="1">
        <f>SUMIF('emission-rate'!$A$2:$A$551, $D7&amp;M$1&amp;$E7&amp;$F7, 'emission-rate'!$F$2:$F$551) * IFERROR(VLOOKUP($A7&amp;$B7&amp;$C7&amp;$D7&amp;M$1, 'check of sales'!$A$2:$P$1035, 12 + MATCH($E7,'check of sales'!$M$1:$P$1, 0), 0), 0)</f>
        <v>1.4649710933675459</v>
      </c>
      <c r="N7" s="1">
        <f>SUMIF('emission-rate'!$A$2:$A$551, $D7&amp;N$1&amp;$E7&amp;$F7, 'emission-rate'!$F$2:$F$551) * IFERROR(VLOOKUP($A7&amp;$B7&amp;$C7&amp;$D7&amp;N$1, 'check of sales'!$A$2:$P$1035, 12 + MATCH($E7,'check of sales'!$M$1:$P$1, 0), 0), 0)</f>
        <v>0</v>
      </c>
      <c r="O7" s="1">
        <f>SUMIF('emission-rate'!$A$2:$A$551, $D7&amp;O$1&amp;$E7&amp;$F7, 'emission-rate'!$F$2:$F$551) * IFERROR(VLOOKUP($A7&amp;$B7&amp;$C7&amp;$D7&amp;O$1, 'check of sales'!$A$2:$P$1035, 12 + MATCH($E7,'check of sales'!$M$1:$P$1, 0), 0), 0)</f>
        <v>0</v>
      </c>
      <c r="P7" s="1">
        <f>SUMIF('emission-rate'!$A$2:$A$551, $D7&amp;P$1&amp;$E7&amp;$F7, 'emission-rate'!$F$2:$F$551) * IFERROR(VLOOKUP($A7&amp;$B7&amp;$C7&amp;$D7&amp;P$1, 'check of sales'!$A$2:$P$1035, 12 + MATCH($E7,'check of sales'!$M$1:$P$1, 0), 0), 0)</f>
        <v>0</v>
      </c>
      <c r="Q7" s="1">
        <f>SUMIF('emission-rate'!$A$2:$A$551, $D7&amp;Q$1&amp;$E7&amp;$F7, 'emission-rate'!$F$2:$F$551) * IFERROR(VLOOKUP($A7&amp;$B7&amp;$C7&amp;$D7&amp;Q$1, 'check of sales'!$A$2:$P$1035, 12 + MATCH($E7,'check of sales'!$M$1:$P$1, 0), 0), 0)</f>
        <v>0</v>
      </c>
      <c r="R7" s="1">
        <f>SUMIF('emission-rate'!$A$2:$A$551, $D7&amp;R$1&amp;$E7&amp;$F7, 'emission-rate'!$F$2:$F$551) * IFERROR(VLOOKUP($A7&amp;$B7&amp;$C7&amp;$D7&amp;R$1, 'check of sales'!$A$2:$P$1035, 12 + MATCH($E7,'check of sales'!$M$1:$P$1, 0), 0), 0)</f>
        <v>0</v>
      </c>
      <c r="S7" s="1">
        <f>SUMIF('emission-rate'!$A$2:$A$551, $D7&amp;S$1&amp;$E7&amp;$F7, 'emission-rate'!$F$2:$F$551) * IFERROR(VLOOKUP($A7&amp;$B7&amp;$C7&amp;$D7&amp;S$1, 'check of sales'!$A$2:$P$1035, 12 + MATCH($E7,'check of sales'!$M$1:$P$1, 0), 0), 0)</f>
        <v>0</v>
      </c>
      <c r="T7" s="1">
        <f>SUMIF('emission-rate'!$A$2:$A$551, $D7&amp;T$1&amp;$E7&amp;$F7, 'emission-rate'!$F$2:$F$551) * IFERROR(VLOOKUP($A7&amp;$B7&amp;$C7&amp;$D7&amp;T$1, 'check of sales'!$A$2:$P$1035, 12 + MATCH($E7,'check of sales'!$M$1:$P$1, 0), 0), 0)</f>
        <v>0</v>
      </c>
      <c r="U7" s="1">
        <f>SUMIF('emission-rate'!$A$2:$A$551, $D7&amp;U$1&amp;$E7&amp;$F7, 'emission-rate'!$F$2:$F$551) * IFERROR(VLOOKUP($A7&amp;$B7&amp;$C7&amp;$D7&amp;U$1, 'check of sales'!$A$2:$P$1035, 12 + MATCH($E7,'check of sales'!$M$1:$P$1, 0), 0), 0)</f>
        <v>0</v>
      </c>
    </row>
    <row r="8" spans="1:21" x14ac:dyDescent="0.2">
      <c r="A8">
        <f>emission!A8</f>
        <v>2016</v>
      </c>
      <c r="B8">
        <f>emission!B8</f>
        <v>1</v>
      </c>
      <c r="C8" t="str">
        <f>emission!C8</f>
        <v>agricultural</v>
      </c>
      <c r="D8" t="str">
        <f>emission!D8</f>
        <v>VCC 22601 (DSL T6 Ag)</v>
      </c>
      <c r="E8" t="str">
        <f>emission!E8</f>
        <v>DSL</v>
      </c>
      <c r="F8" t="str">
        <f>emission!F8</f>
        <v>CH4</v>
      </c>
      <c r="G8" s="1">
        <f>emission!G8 - SUM($K8:$U8)</f>
        <v>9.0875288094593998E-7</v>
      </c>
      <c r="K8" s="1">
        <f>SUMIF('emission-rate'!$A$2:$A$551, $D8&amp;K$1&amp;$E8&amp;$F8, 'emission-rate'!$F$2:$F$551) * IFERROR(VLOOKUP($A8&amp;$B8&amp;$C8&amp;$D8&amp;K$1, 'check of sales'!$A$2:$P$1035, 12 + MATCH($E8,'check of sales'!$M$1:$P$1, 0), 0), 0)</f>
        <v>102.32781514206766</v>
      </c>
      <c r="L8" s="1">
        <f>SUMIF('emission-rate'!$A$2:$A$551, $D8&amp;L$1&amp;$E8&amp;$F8, 'emission-rate'!$F$2:$F$551) * IFERROR(VLOOKUP($A8&amp;$B8&amp;$C8&amp;$D8&amp;L$1, 'check of sales'!$A$2:$P$1035, 12 + MATCH($E8,'check of sales'!$M$1:$P$1, 0), 0), 0)</f>
        <v>5.7351129123402336</v>
      </c>
      <c r="M8" s="1">
        <f>SUMIF('emission-rate'!$A$2:$A$551, $D8&amp;M$1&amp;$E8&amp;$F8, 'emission-rate'!$F$2:$F$551) * IFERROR(VLOOKUP($A8&amp;$B8&amp;$C8&amp;$D8&amp;M$1, 'check of sales'!$A$2:$P$1035, 12 + MATCH($E8,'check of sales'!$M$1:$P$1, 0), 0), 0)</f>
        <v>1.3229922620982248</v>
      </c>
      <c r="N8" s="1">
        <f>SUMIF('emission-rate'!$A$2:$A$551, $D8&amp;N$1&amp;$E8&amp;$F8, 'emission-rate'!$F$2:$F$551) * IFERROR(VLOOKUP($A8&amp;$B8&amp;$C8&amp;$D8&amp;N$1, 'check of sales'!$A$2:$P$1035, 12 + MATCH($E8,'check of sales'!$M$1:$P$1, 0), 0), 0)</f>
        <v>0</v>
      </c>
      <c r="O8" s="1">
        <f>SUMIF('emission-rate'!$A$2:$A$551, $D8&amp;O$1&amp;$E8&amp;$F8, 'emission-rate'!$F$2:$F$551) * IFERROR(VLOOKUP($A8&amp;$B8&amp;$C8&amp;$D8&amp;O$1, 'check of sales'!$A$2:$P$1035, 12 + MATCH($E8,'check of sales'!$M$1:$P$1, 0), 0), 0)</f>
        <v>0</v>
      </c>
      <c r="P8" s="1">
        <f>SUMIF('emission-rate'!$A$2:$A$551, $D8&amp;P$1&amp;$E8&amp;$F8, 'emission-rate'!$F$2:$F$551) * IFERROR(VLOOKUP($A8&amp;$B8&amp;$C8&amp;$D8&amp;P$1, 'check of sales'!$A$2:$P$1035, 12 + MATCH($E8,'check of sales'!$M$1:$P$1, 0), 0), 0)</f>
        <v>0</v>
      </c>
      <c r="Q8" s="1">
        <f>SUMIF('emission-rate'!$A$2:$A$551, $D8&amp;Q$1&amp;$E8&amp;$F8, 'emission-rate'!$F$2:$F$551) * IFERROR(VLOOKUP($A8&amp;$B8&amp;$C8&amp;$D8&amp;Q$1, 'check of sales'!$A$2:$P$1035, 12 + MATCH($E8,'check of sales'!$M$1:$P$1, 0), 0), 0)</f>
        <v>0</v>
      </c>
      <c r="R8" s="1">
        <f>SUMIF('emission-rate'!$A$2:$A$551, $D8&amp;R$1&amp;$E8&amp;$F8, 'emission-rate'!$F$2:$F$551) * IFERROR(VLOOKUP($A8&amp;$B8&amp;$C8&amp;$D8&amp;R$1, 'check of sales'!$A$2:$P$1035, 12 + MATCH($E8,'check of sales'!$M$1:$P$1, 0), 0), 0)</f>
        <v>0</v>
      </c>
      <c r="S8" s="1">
        <f>SUMIF('emission-rate'!$A$2:$A$551, $D8&amp;S$1&amp;$E8&amp;$F8, 'emission-rate'!$F$2:$F$551) * IFERROR(VLOOKUP($A8&amp;$B8&amp;$C8&amp;$D8&amp;S$1, 'check of sales'!$A$2:$P$1035, 12 + MATCH($E8,'check of sales'!$M$1:$P$1, 0), 0), 0)</f>
        <v>0</v>
      </c>
      <c r="T8" s="1">
        <f>SUMIF('emission-rate'!$A$2:$A$551, $D8&amp;T$1&amp;$E8&amp;$F8, 'emission-rate'!$F$2:$F$551) * IFERROR(VLOOKUP($A8&amp;$B8&amp;$C8&amp;$D8&amp;T$1, 'check of sales'!$A$2:$P$1035, 12 + MATCH($E8,'check of sales'!$M$1:$P$1, 0), 0), 0)</f>
        <v>0</v>
      </c>
      <c r="U8" s="1">
        <f>SUMIF('emission-rate'!$A$2:$A$551, $D8&amp;U$1&amp;$E8&amp;$F8, 'emission-rate'!$F$2:$F$551) * IFERROR(VLOOKUP($A8&amp;$B8&amp;$C8&amp;$D8&amp;U$1, 'check of sales'!$A$2:$P$1035, 12 + MATCH($E8,'check of sales'!$M$1:$P$1, 0), 0), 0)</f>
        <v>0</v>
      </c>
    </row>
    <row r="9" spans="1:21" x14ac:dyDescent="0.2">
      <c r="A9">
        <f>emission!A9</f>
        <v>2017</v>
      </c>
      <c r="B9">
        <f>emission!B9</f>
        <v>1</v>
      </c>
      <c r="C9" t="str">
        <f>emission!C9</f>
        <v>agricultural</v>
      </c>
      <c r="D9" t="str">
        <f>emission!D9</f>
        <v>VCC 22601 (DSL T6 Ag)</v>
      </c>
      <c r="E9" t="str">
        <f>emission!E9</f>
        <v>DSL</v>
      </c>
      <c r="F9" t="str">
        <f>emission!F9</f>
        <v>CH4</v>
      </c>
      <c r="G9" s="1">
        <f>emission!G9 - SUM($K9:$U9)</f>
        <v>8.6687738587443164E-7</v>
      </c>
      <c r="K9" s="1">
        <f>SUMIF('emission-rate'!$A$2:$A$551, $D9&amp;K$1&amp;$E9&amp;$F9, 'emission-rate'!$F$2:$F$551) * IFERROR(VLOOKUP($A9&amp;$B9&amp;$C9&amp;$D9&amp;K$1, 'check of sales'!$A$2:$P$1035, 12 + MATCH($E9,'check of sales'!$M$1:$P$1, 0), 0), 0)</f>
        <v>97.752747893487651</v>
      </c>
      <c r="L9" s="1">
        <f>SUMIF('emission-rate'!$A$2:$A$551, $D9&amp;L$1&amp;$E9&amp;$F9, 'emission-rate'!$F$2:$F$551) * IFERROR(VLOOKUP($A9&amp;$B9&amp;$C9&amp;$D9&amp;L$1, 'check of sales'!$A$2:$P$1035, 12 + MATCH($E9,'check of sales'!$M$1:$P$1, 0), 0), 0)</f>
        <v>5.3095096264349051</v>
      </c>
      <c r="M9" s="1">
        <f>SUMIF('emission-rate'!$A$2:$A$551, $D9&amp;M$1&amp;$E9&amp;$F9, 'emission-rate'!$F$2:$F$551) * IFERROR(VLOOKUP($A9&amp;$B9&amp;$C9&amp;$D9&amp;M$1, 'check of sales'!$A$2:$P$1035, 12 + MATCH($E9,'check of sales'!$M$1:$P$1, 0), 0), 0)</f>
        <v>1.2204386940500576</v>
      </c>
      <c r="N9" s="1">
        <f>SUMIF('emission-rate'!$A$2:$A$551, $D9&amp;N$1&amp;$E9&amp;$F9, 'emission-rate'!$F$2:$F$551) * IFERROR(VLOOKUP($A9&amp;$B9&amp;$C9&amp;$D9&amp;N$1, 'check of sales'!$A$2:$P$1035, 12 + MATCH($E9,'check of sales'!$M$1:$P$1, 0), 0), 0)</f>
        <v>0</v>
      </c>
      <c r="O9" s="1">
        <f>SUMIF('emission-rate'!$A$2:$A$551, $D9&amp;O$1&amp;$E9&amp;$F9, 'emission-rate'!$F$2:$F$551) * IFERROR(VLOOKUP($A9&amp;$B9&amp;$C9&amp;$D9&amp;O$1, 'check of sales'!$A$2:$P$1035, 12 + MATCH($E9,'check of sales'!$M$1:$P$1, 0), 0), 0)</f>
        <v>0</v>
      </c>
      <c r="P9" s="1">
        <f>SUMIF('emission-rate'!$A$2:$A$551, $D9&amp;P$1&amp;$E9&amp;$F9, 'emission-rate'!$F$2:$F$551) * IFERROR(VLOOKUP($A9&amp;$B9&amp;$C9&amp;$D9&amp;P$1, 'check of sales'!$A$2:$P$1035, 12 + MATCH($E9,'check of sales'!$M$1:$P$1, 0), 0), 0)</f>
        <v>0</v>
      </c>
      <c r="Q9" s="1">
        <f>SUMIF('emission-rate'!$A$2:$A$551, $D9&amp;Q$1&amp;$E9&amp;$F9, 'emission-rate'!$F$2:$F$551) * IFERROR(VLOOKUP($A9&amp;$B9&amp;$C9&amp;$D9&amp;Q$1, 'check of sales'!$A$2:$P$1035, 12 + MATCH($E9,'check of sales'!$M$1:$P$1, 0), 0), 0)</f>
        <v>0</v>
      </c>
      <c r="R9" s="1">
        <f>SUMIF('emission-rate'!$A$2:$A$551, $D9&amp;R$1&amp;$E9&amp;$F9, 'emission-rate'!$F$2:$F$551) * IFERROR(VLOOKUP($A9&amp;$B9&amp;$C9&amp;$D9&amp;R$1, 'check of sales'!$A$2:$P$1035, 12 + MATCH($E9,'check of sales'!$M$1:$P$1, 0), 0), 0)</f>
        <v>0</v>
      </c>
      <c r="S9" s="1">
        <f>SUMIF('emission-rate'!$A$2:$A$551, $D9&amp;S$1&amp;$E9&amp;$F9, 'emission-rate'!$F$2:$F$551) * IFERROR(VLOOKUP($A9&amp;$B9&amp;$C9&amp;$D9&amp;S$1, 'check of sales'!$A$2:$P$1035, 12 + MATCH($E9,'check of sales'!$M$1:$P$1, 0), 0), 0)</f>
        <v>0</v>
      </c>
      <c r="T9" s="1">
        <f>SUMIF('emission-rate'!$A$2:$A$551, $D9&amp;T$1&amp;$E9&amp;$F9, 'emission-rate'!$F$2:$F$551) * IFERROR(VLOOKUP($A9&amp;$B9&amp;$C9&amp;$D9&amp;T$1, 'check of sales'!$A$2:$P$1035, 12 + MATCH($E9,'check of sales'!$M$1:$P$1, 0), 0), 0)</f>
        <v>0</v>
      </c>
      <c r="U9" s="1">
        <f>SUMIF('emission-rate'!$A$2:$A$551, $D9&amp;U$1&amp;$E9&amp;$F9, 'emission-rate'!$F$2:$F$551) * IFERROR(VLOOKUP($A9&amp;$B9&amp;$C9&amp;$D9&amp;U$1, 'check of sales'!$A$2:$P$1035, 12 + MATCH($E9,'check of sales'!$M$1:$P$1, 0), 0), 0)</f>
        <v>0</v>
      </c>
    </row>
    <row r="10" spans="1:21" x14ac:dyDescent="0.2">
      <c r="A10">
        <f>emission!A10</f>
        <v>2018</v>
      </c>
      <c r="B10">
        <f>emission!B10</f>
        <v>1</v>
      </c>
      <c r="C10" t="str">
        <f>emission!C10</f>
        <v>agricultural</v>
      </c>
      <c r="D10" t="str">
        <f>emission!D10</f>
        <v>VCC 22601 (DSL T6 Ag)</v>
      </c>
      <c r="E10" t="str">
        <f>emission!E10</f>
        <v>DSL</v>
      </c>
      <c r="F10" t="str">
        <f>emission!F10</f>
        <v>CH4</v>
      </c>
      <c r="G10" s="1">
        <f>emission!G10 - SUM($K10:$U10)</f>
        <v>8.5029998331265233E-7</v>
      </c>
      <c r="K10" s="1">
        <f>SUMIF('emission-rate'!$A$2:$A$551, $D10&amp;K$1&amp;$E10&amp;$F10, 'emission-rate'!$F$2:$F$551) * IFERROR(VLOOKUP($A10&amp;$B10&amp;$C10&amp;$D10&amp;K$1, 'check of sales'!$A$2:$P$1035, 12 + MATCH($E10,'check of sales'!$M$1:$P$1, 0), 0), 0)</f>
        <v>95.961128735266755</v>
      </c>
      <c r="L10" s="1">
        <f>SUMIF('emission-rate'!$A$2:$A$551, $D10&amp;L$1&amp;$E10&amp;$F10, 'emission-rate'!$F$2:$F$551) * IFERROR(VLOOKUP($A10&amp;$B10&amp;$C10&amp;$D10&amp;L$1, 'check of sales'!$A$2:$P$1035, 12 + MATCH($E10,'check of sales'!$M$1:$P$1, 0), 0), 0)</f>
        <v>5.0721219370349369</v>
      </c>
      <c r="M10" s="1">
        <f>SUMIF('emission-rate'!$A$2:$A$551, $D10&amp;M$1&amp;$E10&amp;$F10, 'emission-rate'!$F$2:$F$551) * IFERROR(VLOOKUP($A10&amp;$B10&amp;$C10&amp;$D10&amp;M$1, 'check of sales'!$A$2:$P$1035, 12 + MATCH($E10,'check of sales'!$M$1:$P$1, 0), 0), 0)</f>
        <v>1.1298698201023354</v>
      </c>
      <c r="N10" s="1">
        <f>SUMIF('emission-rate'!$A$2:$A$551, $D10&amp;N$1&amp;$E10&amp;$F10, 'emission-rate'!$F$2:$F$551) * IFERROR(VLOOKUP($A10&amp;$B10&amp;$C10&amp;$D10&amp;N$1, 'check of sales'!$A$2:$P$1035, 12 + MATCH($E10,'check of sales'!$M$1:$P$1, 0), 0), 0)</f>
        <v>0</v>
      </c>
      <c r="O10" s="1">
        <f>SUMIF('emission-rate'!$A$2:$A$551, $D10&amp;O$1&amp;$E10&amp;$F10, 'emission-rate'!$F$2:$F$551) * IFERROR(VLOOKUP($A10&amp;$B10&amp;$C10&amp;$D10&amp;O$1, 'check of sales'!$A$2:$P$1035, 12 + MATCH($E10,'check of sales'!$M$1:$P$1, 0), 0), 0)</f>
        <v>0</v>
      </c>
      <c r="P10" s="1">
        <f>SUMIF('emission-rate'!$A$2:$A$551, $D10&amp;P$1&amp;$E10&amp;$F10, 'emission-rate'!$F$2:$F$551) * IFERROR(VLOOKUP($A10&amp;$B10&amp;$C10&amp;$D10&amp;P$1, 'check of sales'!$A$2:$P$1035, 12 + MATCH($E10,'check of sales'!$M$1:$P$1, 0), 0), 0)</f>
        <v>0</v>
      </c>
      <c r="Q10" s="1">
        <f>SUMIF('emission-rate'!$A$2:$A$551, $D10&amp;Q$1&amp;$E10&amp;$F10, 'emission-rate'!$F$2:$F$551) * IFERROR(VLOOKUP($A10&amp;$B10&amp;$C10&amp;$D10&amp;Q$1, 'check of sales'!$A$2:$P$1035, 12 + MATCH($E10,'check of sales'!$M$1:$P$1, 0), 0), 0)</f>
        <v>0</v>
      </c>
      <c r="R10" s="1">
        <f>SUMIF('emission-rate'!$A$2:$A$551, $D10&amp;R$1&amp;$E10&amp;$F10, 'emission-rate'!$F$2:$F$551) * IFERROR(VLOOKUP($A10&amp;$B10&amp;$C10&amp;$D10&amp;R$1, 'check of sales'!$A$2:$P$1035, 12 + MATCH($E10,'check of sales'!$M$1:$P$1, 0), 0), 0)</f>
        <v>0</v>
      </c>
      <c r="S10" s="1">
        <f>SUMIF('emission-rate'!$A$2:$A$551, $D10&amp;S$1&amp;$E10&amp;$F10, 'emission-rate'!$F$2:$F$551) * IFERROR(VLOOKUP($A10&amp;$B10&amp;$C10&amp;$D10&amp;S$1, 'check of sales'!$A$2:$P$1035, 12 + MATCH($E10,'check of sales'!$M$1:$P$1, 0), 0), 0)</f>
        <v>0</v>
      </c>
      <c r="T10" s="1">
        <f>SUMIF('emission-rate'!$A$2:$A$551, $D10&amp;T$1&amp;$E10&amp;$F10, 'emission-rate'!$F$2:$F$551) * IFERROR(VLOOKUP($A10&amp;$B10&amp;$C10&amp;$D10&amp;T$1, 'check of sales'!$A$2:$P$1035, 12 + MATCH($E10,'check of sales'!$M$1:$P$1, 0), 0), 0)</f>
        <v>0</v>
      </c>
      <c r="U10" s="1">
        <f>SUMIF('emission-rate'!$A$2:$A$551, $D10&amp;U$1&amp;$E10&amp;$F10, 'emission-rate'!$F$2:$F$551) * IFERROR(VLOOKUP($A10&amp;$B10&amp;$C10&amp;$D10&amp;U$1, 'check of sales'!$A$2:$P$1035, 12 + MATCH($E10,'check of sales'!$M$1:$P$1, 0), 0), 0)</f>
        <v>0</v>
      </c>
    </row>
    <row r="11" spans="1:21" x14ac:dyDescent="0.2">
      <c r="A11">
        <f>emission!A11</f>
        <v>2019</v>
      </c>
      <c r="B11">
        <f>emission!B11</f>
        <v>1</v>
      </c>
      <c r="C11" t="str">
        <f>emission!C11</f>
        <v>agricultural</v>
      </c>
      <c r="D11" t="str">
        <f>emission!D11</f>
        <v>VCC 22601 (DSL T6 Ag)</v>
      </c>
      <c r="E11" t="str">
        <f>emission!E11</f>
        <v>DSL</v>
      </c>
      <c r="F11" t="str">
        <f>emission!F11</f>
        <v>CH4</v>
      </c>
      <c r="G11" s="1">
        <f>emission!G11 - SUM($K11:$U11)</f>
        <v>8.0525251178187318E-7</v>
      </c>
      <c r="K11" s="1">
        <f>SUMIF('emission-rate'!$A$2:$A$551, $D11&amp;K$1&amp;$E11&amp;$F11, 'emission-rate'!$F$2:$F$551) * IFERROR(VLOOKUP($A11&amp;$B11&amp;$C11&amp;$D11&amp;K$1, 'check of sales'!$A$2:$P$1035, 12 + MATCH($E11,'check of sales'!$M$1:$P$1, 0), 0), 0)</f>
        <v>90.679414286532577</v>
      </c>
      <c r="L11" s="1">
        <f>SUMIF('emission-rate'!$A$2:$A$551, $D11&amp;L$1&amp;$E11&amp;$F11, 'emission-rate'!$F$2:$F$551) * IFERROR(VLOOKUP($A11&amp;$B11&amp;$C11&amp;$D11&amp;L$1, 'check of sales'!$A$2:$P$1035, 12 + MATCH($E11,'check of sales'!$M$1:$P$1, 0), 0), 0)</f>
        <v>4.9791597336079256</v>
      </c>
      <c r="M11" s="1">
        <f>SUMIF('emission-rate'!$A$2:$A$551, $D11&amp;M$1&amp;$E11&amp;$F11, 'emission-rate'!$F$2:$F$551) * IFERROR(VLOOKUP($A11&amp;$B11&amp;$C11&amp;$D11&amp;M$1, 'check of sales'!$A$2:$P$1035, 12 + MATCH($E11,'check of sales'!$M$1:$P$1, 0), 0), 0)</f>
        <v>1.079353443866484</v>
      </c>
      <c r="N11" s="1">
        <f>SUMIF('emission-rate'!$A$2:$A$551, $D11&amp;N$1&amp;$E11&amp;$F11, 'emission-rate'!$F$2:$F$551) * IFERROR(VLOOKUP($A11&amp;$B11&amp;$C11&amp;$D11&amp;N$1, 'check of sales'!$A$2:$P$1035, 12 + MATCH($E11,'check of sales'!$M$1:$P$1, 0), 0), 0)</f>
        <v>0</v>
      </c>
      <c r="O11" s="1">
        <f>SUMIF('emission-rate'!$A$2:$A$551, $D11&amp;O$1&amp;$E11&amp;$F11, 'emission-rate'!$F$2:$F$551) * IFERROR(VLOOKUP($A11&amp;$B11&amp;$C11&amp;$D11&amp;O$1, 'check of sales'!$A$2:$P$1035, 12 + MATCH($E11,'check of sales'!$M$1:$P$1, 0), 0), 0)</f>
        <v>0</v>
      </c>
      <c r="P11" s="1">
        <f>SUMIF('emission-rate'!$A$2:$A$551, $D11&amp;P$1&amp;$E11&amp;$F11, 'emission-rate'!$F$2:$F$551) * IFERROR(VLOOKUP($A11&amp;$B11&amp;$C11&amp;$D11&amp;P$1, 'check of sales'!$A$2:$P$1035, 12 + MATCH($E11,'check of sales'!$M$1:$P$1, 0), 0), 0)</f>
        <v>0</v>
      </c>
      <c r="Q11" s="1">
        <f>SUMIF('emission-rate'!$A$2:$A$551, $D11&amp;Q$1&amp;$E11&amp;$F11, 'emission-rate'!$F$2:$F$551) * IFERROR(VLOOKUP($A11&amp;$B11&amp;$C11&amp;$D11&amp;Q$1, 'check of sales'!$A$2:$P$1035, 12 + MATCH($E11,'check of sales'!$M$1:$P$1, 0), 0), 0)</f>
        <v>0</v>
      </c>
      <c r="R11" s="1">
        <f>SUMIF('emission-rate'!$A$2:$A$551, $D11&amp;R$1&amp;$E11&amp;$F11, 'emission-rate'!$F$2:$F$551) * IFERROR(VLOOKUP($A11&amp;$B11&amp;$C11&amp;$D11&amp;R$1, 'check of sales'!$A$2:$P$1035, 12 + MATCH($E11,'check of sales'!$M$1:$P$1, 0), 0), 0)</f>
        <v>0</v>
      </c>
      <c r="S11" s="1">
        <f>SUMIF('emission-rate'!$A$2:$A$551, $D11&amp;S$1&amp;$E11&amp;$F11, 'emission-rate'!$F$2:$F$551) * IFERROR(VLOOKUP($A11&amp;$B11&amp;$C11&amp;$D11&amp;S$1, 'check of sales'!$A$2:$P$1035, 12 + MATCH($E11,'check of sales'!$M$1:$P$1, 0), 0), 0)</f>
        <v>0</v>
      </c>
      <c r="T11" s="1">
        <f>SUMIF('emission-rate'!$A$2:$A$551, $D11&amp;T$1&amp;$E11&amp;$F11, 'emission-rate'!$F$2:$F$551) * IFERROR(VLOOKUP($A11&amp;$B11&amp;$C11&amp;$D11&amp;T$1, 'check of sales'!$A$2:$P$1035, 12 + MATCH($E11,'check of sales'!$M$1:$P$1, 0), 0), 0)</f>
        <v>0</v>
      </c>
      <c r="U11" s="1">
        <f>SUMIF('emission-rate'!$A$2:$A$551, $D11&amp;U$1&amp;$E11&amp;$F11, 'emission-rate'!$F$2:$F$551) * IFERROR(VLOOKUP($A11&amp;$B11&amp;$C11&amp;$D11&amp;U$1, 'check of sales'!$A$2:$P$1035, 12 + MATCH($E11,'check of sales'!$M$1:$P$1, 0), 0), 0)</f>
        <v>0</v>
      </c>
    </row>
    <row r="12" spans="1:21" x14ac:dyDescent="0.2">
      <c r="A12">
        <f>emission!A12</f>
        <v>2020</v>
      </c>
      <c r="B12">
        <f>emission!B12</f>
        <v>1</v>
      </c>
      <c r="C12" t="str">
        <f>emission!C12</f>
        <v>agricultural</v>
      </c>
      <c r="D12" t="str">
        <f>emission!D12</f>
        <v>VCC 22601 (DSL T6 Ag)</v>
      </c>
      <c r="E12" t="str">
        <f>emission!E12</f>
        <v>DSL</v>
      </c>
      <c r="F12" t="str">
        <f>emission!F12</f>
        <v>CH4</v>
      </c>
      <c r="G12" s="1">
        <f>emission!G12 - SUM($K12:$U12)</f>
        <v>7.0537792851155245E-7</v>
      </c>
      <c r="K12" s="1">
        <f>SUMIF('emission-rate'!$A$2:$A$551, $D12&amp;K$1&amp;$E12&amp;$F12, 'emission-rate'!$F$2:$F$551) * IFERROR(VLOOKUP($A12&amp;$B12&amp;$C12&amp;$D12&amp;K$1, 'check of sales'!$A$2:$P$1035, 12 + MATCH($E12,'check of sales'!$M$1:$P$1, 0), 0), 0)</f>
        <v>79.165915409905594</v>
      </c>
      <c r="L12" s="1">
        <f>SUMIF('emission-rate'!$A$2:$A$551, $D12&amp;L$1&amp;$E12&amp;$F12, 'emission-rate'!$F$2:$F$551) * IFERROR(VLOOKUP($A12&amp;$B12&amp;$C12&amp;$D12&amp;L$1, 'check of sales'!$A$2:$P$1035, 12 + MATCH($E12,'check of sales'!$M$1:$P$1, 0), 0), 0)</f>
        <v>4.7051060594363312</v>
      </c>
      <c r="M12" s="1">
        <f>SUMIF('emission-rate'!$A$2:$A$551, $D12&amp;M$1&amp;$E12&amp;$F12, 'emission-rate'!$F$2:$F$551) * IFERROR(VLOOKUP($A12&amp;$B12&amp;$C12&amp;$D12&amp;M$1, 'check of sales'!$A$2:$P$1035, 12 + MATCH($E12,'check of sales'!$M$1:$P$1, 0), 0), 0)</f>
        <v>1.0595709789210483</v>
      </c>
      <c r="N12" s="1">
        <f>SUMIF('emission-rate'!$A$2:$A$551, $D12&amp;N$1&amp;$E12&amp;$F12, 'emission-rate'!$F$2:$F$551) * IFERROR(VLOOKUP($A12&amp;$B12&amp;$C12&amp;$D12&amp;N$1, 'check of sales'!$A$2:$P$1035, 12 + MATCH($E12,'check of sales'!$M$1:$P$1, 0), 0), 0)</f>
        <v>0</v>
      </c>
      <c r="O12" s="1">
        <f>SUMIF('emission-rate'!$A$2:$A$551, $D12&amp;O$1&amp;$E12&amp;$F12, 'emission-rate'!$F$2:$F$551) * IFERROR(VLOOKUP($A12&amp;$B12&amp;$C12&amp;$D12&amp;O$1, 'check of sales'!$A$2:$P$1035, 12 + MATCH($E12,'check of sales'!$M$1:$P$1, 0), 0), 0)</f>
        <v>0</v>
      </c>
      <c r="P12" s="1">
        <f>SUMIF('emission-rate'!$A$2:$A$551, $D12&amp;P$1&amp;$E12&amp;$F12, 'emission-rate'!$F$2:$F$551) * IFERROR(VLOOKUP($A12&amp;$B12&amp;$C12&amp;$D12&amp;P$1, 'check of sales'!$A$2:$P$1035, 12 + MATCH($E12,'check of sales'!$M$1:$P$1, 0), 0), 0)</f>
        <v>0</v>
      </c>
      <c r="Q12" s="1">
        <f>SUMIF('emission-rate'!$A$2:$A$551, $D12&amp;Q$1&amp;$E12&amp;$F12, 'emission-rate'!$F$2:$F$551) * IFERROR(VLOOKUP($A12&amp;$B12&amp;$C12&amp;$D12&amp;Q$1, 'check of sales'!$A$2:$P$1035, 12 + MATCH($E12,'check of sales'!$M$1:$P$1, 0), 0), 0)</f>
        <v>0</v>
      </c>
      <c r="R12" s="1">
        <f>SUMIF('emission-rate'!$A$2:$A$551, $D12&amp;R$1&amp;$E12&amp;$F12, 'emission-rate'!$F$2:$F$551) * IFERROR(VLOOKUP($A12&amp;$B12&amp;$C12&amp;$D12&amp;R$1, 'check of sales'!$A$2:$P$1035, 12 + MATCH($E12,'check of sales'!$M$1:$P$1, 0), 0), 0)</f>
        <v>0</v>
      </c>
      <c r="S12" s="1">
        <f>SUMIF('emission-rate'!$A$2:$A$551, $D12&amp;S$1&amp;$E12&amp;$F12, 'emission-rate'!$F$2:$F$551) * IFERROR(VLOOKUP($A12&amp;$B12&amp;$C12&amp;$D12&amp;S$1, 'check of sales'!$A$2:$P$1035, 12 + MATCH($E12,'check of sales'!$M$1:$P$1, 0), 0), 0)</f>
        <v>0</v>
      </c>
      <c r="T12" s="1">
        <f>SUMIF('emission-rate'!$A$2:$A$551, $D12&amp;T$1&amp;$E12&amp;$F12, 'emission-rate'!$F$2:$F$551) * IFERROR(VLOOKUP($A12&amp;$B12&amp;$C12&amp;$D12&amp;T$1, 'check of sales'!$A$2:$P$1035, 12 + MATCH($E12,'check of sales'!$M$1:$P$1, 0), 0), 0)</f>
        <v>0</v>
      </c>
      <c r="U12" s="1">
        <f>SUMIF('emission-rate'!$A$2:$A$551, $D12&amp;U$1&amp;$E12&amp;$F12, 'emission-rate'!$F$2:$F$551) * IFERROR(VLOOKUP($A12&amp;$B12&amp;$C12&amp;$D12&amp;U$1, 'check of sales'!$A$2:$P$1035, 12 + MATCH($E12,'check of sales'!$M$1:$P$1, 0), 0), 0)</f>
        <v>0</v>
      </c>
    </row>
    <row r="13" spans="1:21" x14ac:dyDescent="0.2">
      <c r="A13">
        <f>emission!A13</f>
        <v>2010</v>
      </c>
      <c r="B13">
        <f>emission!B13</f>
        <v>1</v>
      </c>
      <c r="C13" t="str">
        <f>emission!C13</f>
        <v>agricultural</v>
      </c>
      <c r="D13" t="str">
        <f>emission!D13</f>
        <v>VCC 22601 (DSL T6 Ag)</v>
      </c>
      <c r="E13" t="str">
        <f>emission!E13</f>
        <v>DSL</v>
      </c>
      <c r="F13" t="str">
        <f>emission!F13</f>
        <v>CO</v>
      </c>
      <c r="G13" s="1">
        <f>emission!G13 - SUM($K13:$U13)</f>
        <v>8.5014107753522694E-8</v>
      </c>
      <c r="K13" s="1">
        <f>SUMIF('emission-rate'!$A$2:$A$551, $D13&amp;K$1&amp;$E13&amp;$F13, 'emission-rate'!$F$2:$F$551) * IFERROR(VLOOKUP($A13&amp;$B13&amp;$C13&amp;$D13&amp;K$1, 'check of sales'!$A$2:$P$1035, 12 + MATCH($E13,'check of sales'!$M$1:$P$1, 0), 0), 0)</f>
        <v>9317.6811526838756</v>
      </c>
      <c r="L13" s="1">
        <f>SUMIF('emission-rate'!$A$2:$A$551, $D13&amp;L$1&amp;$E13&amp;$F13, 'emission-rate'!$F$2:$F$551) * IFERROR(VLOOKUP($A13&amp;$B13&amp;$C13&amp;$D13&amp;L$1, 'check of sales'!$A$2:$P$1035, 12 + MATCH($E13,'check of sales'!$M$1:$P$1, 0), 0), 0)</f>
        <v>0</v>
      </c>
      <c r="M13" s="1">
        <f>SUMIF('emission-rate'!$A$2:$A$551, $D13&amp;M$1&amp;$E13&amp;$F13, 'emission-rate'!$F$2:$F$551) * IFERROR(VLOOKUP($A13&amp;$B13&amp;$C13&amp;$D13&amp;M$1, 'check of sales'!$A$2:$P$1035, 12 + MATCH($E13,'check of sales'!$M$1:$P$1, 0), 0), 0)</f>
        <v>0</v>
      </c>
      <c r="N13" s="1">
        <f>SUMIF('emission-rate'!$A$2:$A$551, $D13&amp;N$1&amp;$E13&amp;$F13, 'emission-rate'!$F$2:$F$551) * IFERROR(VLOOKUP($A13&amp;$B13&amp;$C13&amp;$D13&amp;N$1, 'check of sales'!$A$2:$P$1035, 12 + MATCH($E13,'check of sales'!$M$1:$P$1, 0), 0), 0)</f>
        <v>0</v>
      </c>
      <c r="O13" s="1">
        <f>SUMIF('emission-rate'!$A$2:$A$551, $D13&amp;O$1&amp;$E13&amp;$F13, 'emission-rate'!$F$2:$F$551) * IFERROR(VLOOKUP($A13&amp;$B13&amp;$C13&amp;$D13&amp;O$1, 'check of sales'!$A$2:$P$1035, 12 + MATCH($E13,'check of sales'!$M$1:$P$1, 0), 0), 0)</f>
        <v>0</v>
      </c>
      <c r="P13" s="1">
        <f>SUMIF('emission-rate'!$A$2:$A$551, $D13&amp;P$1&amp;$E13&amp;$F13, 'emission-rate'!$F$2:$F$551) * IFERROR(VLOOKUP($A13&amp;$B13&amp;$C13&amp;$D13&amp;P$1, 'check of sales'!$A$2:$P$1035, 12 + MATCH($E13,'check of sales'!$M$1:$P$1, 0), 0), 0)</f>
        <v>0</v>
      </c>
      <c r="Q13" s="1">
        <f>SUMIF('emission-rate'!$A$2:$A$551, $D13&amp;Q$1&amp;$E13&amp;$F13, 'emission-rate'!$F$2:$F$551) * IFERROR(VLOOKUP($A13&amp;$B13&amp;$C13&amp;$D13&amp;Q$1, 'check of sales'!$A$2:$P$1035, 12 + MATCH($E13,'check of sales'!$M$1:$P$1, 0), 0), 0)</f>
        <v>0</v>
      </c>
      <c r="R13" s="1">
        <f>SUMIF('emission-rate'!$A$2:$A$551, $D13&amp;R$1&amp;$E13&amp;$F13, 'emission-rate'!$F$2:$F$551) * IFERROR(VLOOKUP($A13&amp;$B13&amp;$C13&amp;$D13&amp;R$1, 'check of sales'!$A$2:$P$1035, 12 + MATCH($E13,'check of sales'!$M$1:$P$1, 0), 0), 0)</f>
        <v>0</v>
      </c>
      <c r="S13" s="1">
        <f>SUMIF('emission-rate'!$A$2:$A$551, $D13&amp;S$1&amp;$E13&amp;$F13, 'emission-rate'!$F$2:$F$551) * IFERROR(VLOOKUP($A13&amp;$B13&amp;$C13&amp;$D13&amp;S$1, 'check of sales'!$A$2:$P$1035, 12 + MATCH($E13,'check of sales'!$M$1:$P$1, 0), 0), 0)</f>
        <v>0</v>
      </c>
      <c r="T13" s="1">
        <f>SUMIF('emission-rate'!$A$2:$A$551, $D13&amp;T$1&amp;$E13&amp;$F13, 'emission-rate'!$F$2:$F$551) * IFERROR(VLOOKUP($A13&amp;$B13&amp;$C13&amp;$D13&amp;T$1, 'check of sales'!$A$2:$P$1035, 12 + MATCH($E13,'check of sales'!$M$1:$P$1, 0), 0), 0)</f>
        <v>0</v>
      </c>
      <c r="U13" s="1">
        <f>SUMIF('emission-rate'!$A$2:$A$551, $D13&amp;U$1&amp;$E13&amp;$F13, 'emission-rate'!$F$2:$F$551) * IFERROR(VLOOKUP($A13&amp;$B13&amp;$C13&amp;$D13&amp;U$1, 'check of sales'!$A$2:$P$1035, 12 + MATCH($E13,'check of sales'!$M$1:$P$1, 0), 0), 0)</f>
        <v>0</v>
      </c>
    </row>
    <row r="14" spans="1:21" x14ac:dyDescent="0.2">
      <c r="A14">
        <f>emission!A14</f>
        <v>2011</v>
      </c>
      <c r="B14">
        <f>emission!B14</f>
        <v>1</v>
      </c>
      <c r="C14" t="str">
        <f>emission!C14</f>
        <v>agricultural</v>
      </c>
      <c r="D14" t="str">
        <f>emission!D14</f>
        <v>VCC 22601 (DSL T6 Ag)</v>
      </c>
      <c r="E14" t="str">
        <f>emission!E14</f>
        <v>DSL</v>
      </c>
      <c r="F14" t="str">
        <f>emission!F14</f>
        <v>CO</v>
      </c>
      <c r="G14" s="1">
        <f>emission!G14 - SUM($K14:$U14)</f>
        <v>2.0355764718260616E-7</v>
      </c>
      <c r="K14" s="1">
        <f>SUMIF('emission-rate'!$A$2:$A$551, $D14&amp;K$1&amp;$E14&amp;$F14, 'emission-rate'!$F$2:$F$551) * IFERROR(VLOOKUP($A14&amp;$B14&amp;$C14&amp;$D14&amp;K$1, 'check of sales'!$A$2:$P$1035, 12 + MATCH($E14,'check of sales'!$M$1:$P$1, 0), 0), 0)</f>
        <v>8501.9456287791618</v>
      </c>
      <c r="L14" s="1">
        <f>SUMIF('emission-rate'!$A$2:$A$551, $D14&amp;L$1&amp;$E14&amp;$F14, 'emission-rate'!$F$2:$F$551) * IFERROR(VLOOKUP($A14&amp;$B14&amp;$C14&amp;$D14&amp;L$1, 'check of sales'!$A$2:$P$1035, 12 + MATCH($E14,'check of sales'!$M$1:$P$1, 0), 0), 0)</f>
        <v>753.39846104090987</v>
      </c>
      <c r="M14" s="1">
        <f>SUMIF('emission-rate'!$A$2:$A$551, $D14&amp;M$1&amp;$E14&amp;$F14, 'emission-rate'!$F$2:$F$551) * IFERROR(VLOOKUP($A14&amp;$B14&amp;$C14&amp;$D14&amp;M$1, 'check of sales'!$A$2:$P$1035, 12 + MATCH($E14,'check of sales'!$M$1:$P$1, 0), 0), 0)</f>
        <v>0</v>
      </c>
      <c r="N14" s="1">
        <f>SUMIF('emission-rate'!$A$2:$A$551, $D14&amp;N$1&amp;$E14&amp;$F14, 'emission-rate'!$F$2:$F$551) * IFERROR(VLOOKUP($A14&amp;$B14&amp;$C14&amp;$D14&amp;N$1, 'check of sales'!$A$2:$P$1035, 12 + MATCH($E14,'check of sales'!$M$1:$P$1, 0), 0), 0)</f>
        <v>0</v>
      </c>
      <c r="O14" s="1">
        <f>SUMIF('emission-rate'!$A$2:$A$551, $D14&amp;O$1&amp;$E14&amp;$F14, 'emission-rate'!$F$2:$F$551) * IFERROR(VLOOKUP($A14&amp;$B14&amp;$C14&amp;$D14&amp;O$1, 'check of sales'!$A$2:$P$1035, 12 + MATCH($E14,'check of sales'!$M$1:$P$1, 0), 0), 0)</f>
        <v>0</v>
      </c>
      <c r="P14" s="1">
        <f>SUMIF('emission-rate'!$A$2:$A$551, $D14&amp;P$1&amp;$E14&amp;$F14, 'emission-rate'!$F$2:$F$551) * IFERROR(VLOOKUP($A14&amp;$B14&amp;$C14&amp;$D14&amp;P$1, 'check of sales'!$A$2:$P$1035, 12 + MATCH($E14,'check of sales'!$M$1:$P$1, 0), 0), 0)</f>
        <v>0</v>
      </c>
      <c r="Q14" s="1">
        <f>SUMIF('emission-rate'!$A$2:$A$551, $D14&amp;Q$1&amp;$E14&amp;$F14, 'emission-rate'!$F$2:$F$551) * IFERROR(VLOOKUP($A14&amp;$B14&amp;$C14&amp;$D14&amp;Q$1, 'check of sales'!$A$2:$P$1035, 12 + MATCH($E14,'check of sales'!$M$1:$P$1, 0), 0), 0)</f>
        <v>0</v>
      </c>
      <c r="R14" s="1">
        <f>SUMIF('emission-rate'!$A$2:$A$551, $D14&amp;R$1&amp;$E14&amp;$F14, 'emission-rate'!$F$2:$F$551) * IFERROR(VLOOKUP($A14&amp;$B14&amp;$C14&amp;$D14&amp;R$1, 'check of sales'!$A$2:$P$1035, 12 + MATCH($E14,'check of sales'!$M$1:$P$1, 0), 0), 0)</f>
        <v>0</v>
      </c>
      <c r="S14" s="1">
        <f>SUMIF('emission-rate'!$A$2:$A$551, $D14&amp;S$1&amp;$E14&amp;$F14, 'emission-rate'!$F$2:$F$551) * IFERROR(VLOOKUP($A14&amp;$B14&amp;$C14&amp;$D14&amp;S$1, 'check of sales'!$A$2:$P$1035, 12 + MATCH($E14,'check of sales'!$M$1:$P$1, 0), 0), 0)</f>
        <v>0</v>
      </c>
      <c r="T14" s="1">
        <f>SUMIF('emission-rate'!$A$2:$A$551, $D14&amp;T$1&amp;$E14&amp;$F14, 'emission-rate'!$F$2:$F$551) * IFERROR(VLOOKUP($A14&amp;$B14&amp;$C14&amp;$D14&amp;T$1, 'check of sales'!$A$2:$P$1035, 12 + MATCH($E14,'check of sales'!$M$1:$P$1, 0), 0), 0)</f>
        <v>0</v>
      </c>
      <c r="U14" s="1">
        <f>SUMIF('emission-rate'!$A$2:$A$551, $D14&amp;U$1&amp;$E14&amp;$F14, 'emission-rate'!$F$2:$F$551) * IFERROR(VLOOKUP($A14&amp;$B14&amp;$C14&amp;$D14&amp;U$1, 'check of sales'!$A$2:$P$1035, 12 + MATCH($E14,'check of sales'!$M$1:$P$1, 0), 0), 0)</f>
        <v>0</v>
      </c>
    </row>
    <row r="15" spans="1:21" x14ac:dyDescent="0.2">
      <c r="A15">
        <f>emission!A15</f>
        <v>2012</v>
      </c>
      <c r="B15">
        <f>emission!B15</f>
        <v>1</v>
      </c>
      <c r="C15" t="str">
        <f>emission!C15</f>
        <v>agricultural</v>
      </c>
      <c r="D15" t="str">
        <f>emission!D15</f>
        <v>VCC 22601 (DSL T6 Ag)</v>
      </c>
      <c r="E15" t="str">
        <f>emission!E15</f>
        <v>DSL</v>
      </c>
      <c r="F15" t="str">
        <f>emission!F15</f>
        <v>CO</v>
      </c>
      <c r="G15" s="1">
        <f>emission!G15 - SUM($K15:$U15)</f>
        <v>2.0365223463159055E-7</v>
      </c>
      <c r="K15" s="1">
        <f>SUMIF('emission-rate'!$A$2:$A$551, $D15&amp;K$1&amp;$E15&amp;$F15, 'emission-rate'!$F$2:$F$551) * IFERROR(VLOOKUP($A15&amp;$B15&amp;$C15&amp;$D15&amp;K$1, 'check of sales'!$A$2:$P$1035, 12 + MATCH($E15,'check of sales'!$M$1:$P$1, 0), 0), 0)</f>
        <v>8342.374555954455</v>
      </c>
      <c r="L15" s="1">
        <f>SUMIF('emission-rate'!$A$2:$A$551, $D15&amp;L$1&amp;$E15&amp;$F15, 'emission-rate'!$F$2:$F$551) * IFERROR(VLOOKUP($A15&amp;$B15&amp;$C15&amp;$D15&amp;L$1, 'check of sales'!$A$2:$P$1035, 12 + MATCH($E15,'check of sales'!$M$1:$P$1, 0), 0), 0)</f>
        <v>687.44064618810592</v>
      </c>
      <c r="M15" s="1">
        <f>SUMIF('emission-rate'!$A$2:$A$551, $D15&amp;M$1&amp;$E15&amp;$F15, 'emission-rate'!$F$2:$F$551) * IFERROR(VLOOKUP($A15&amp;$B15&amp;$C15&amp;$D15&amp;M$1, 'check of sales'!$A$2:$P$1035, 12 + MATCH($E15,'check of sales'!$M$1:$P$1, 0), 0), 0)</f>
        <v>204.23314423238631</v>
      </c>
      <c r="N15" s="1">
        <f>SUMIF('emission-rate'!$A$2:$A$551, $D15&amp;N$1&amp;$E15&amp;$F15, 'emission-rate'!$F$2:$F$551) * IFERROR(VLOOKUP($A15&amp;$B15&amp;$C15&amp;$D15&amp;N$1, 'check of sales'!$A$2:$P$1035, 12 + MATCH($E15,'check of sales'!$M$1:$P$1, 0), 0), 0)</f>
        <v>0</v>
      </c>
      <c r="O15" s="1">
        <f>SUMIF('emission-rate'!$A$2:$A$551, $D15&amp;O$1&amp;$E15&amp;$F15, 'emission-rate'!$F$2:$F$551) * IFERROR(VLOOKUP($A15&amp;$B15&amp;$C15&amp;$D15&amp;O$1, 'check of sales'!$A$2:$P$1035, 12 + MATCH($E15,'check of sales'!$M$1:$P$1, 0), 0), 0)</f>
        <v>0</v>
      </c>
      <c r="P15" s="1">
        <f>SUMIF('emission-rate'!$A$2:$A$551, $D15&amp;P$1&amp;$E15&amp;$F15, 'emission-rate'!$F$2:$F$551) * IFERROR(VLOOKUP($A15&amp;$B15&amp;$C15&amp;$D15&amp;P$1, 'check of sales'!$A$2:$P$1035, 12 + MATCH($E15,'check of sales'!$M$1:$P$1, 0), 0), 0)</f>
        <v>0</v>
      </c>
      <c r="Q15" s="1">
        <f>SUMIF('emission-rate'!$A$2:$A$551, $D15&amp;Q$1&amp;$E15&amp;$F15, 'emission-rate'!$F$2:$F$551) * IFERROR(VLOOKUP($A15&amp;$B15&amp;$C15&amp;$D15&amp;Q$1, 'check of sales'!$A$2:$P$1035, 12 + MATCH($E15,'check of sales'!$M$1:$P$1, 0), 0), 0)</f>
        <v>0</v>
      </c>
      <c r="R15" s="1">
        <f>SUMIF('emission-rate'!$A$2:$A$551, $D15&amp;R$1&amp;$E15&amp;$F15, 'emission-rate'!$F$2:$F$551) * IFERROR(VLOOKUP($A15&amp;$B15&amp;$C15&amp;$D15&amp;R$1, 'check of sales'!$A$2:$P$1035, 12 + MATCH($E15,'check of sales'!$M$1:$P$1, 0), 0), 0)</f>
        <v>0</v>
      </c>
      <c r="S15" s="1">
        <f>SUMIF('emission-rate'!$A$2:$A$551, $D15&amp;S$1&amp;$E15&amp;$F15, 'emission-rate'!$F$2:$F$551) * IFERROR(VLOOKUP($A15&amp;$B15&amp;$C15&amp;$D15&amp;S$1, 'check of sales'!$A$2:$P$1035, 12 + MATCH($E15,'check of sales'!$M$1:$P$1, 0), 0), 0)</f>
        <v>0</v>
      </c>
      <c r="T15" s="1">
        <f>SUMIF('emission-rate'!$A$2:$A$551, $D15&amp;T$1&amp;$E15&amp;$F15, 'emission-rate'!$F$2:$F$551) * IFERROR(VLOOKUP($A15&amp;$B15&amp;$C15&amp;$D15&amp;T$1, 'check of sales'!$A$2:$P$1035, 12 + MATCH($E15,'check of sales'!$M$1:$P$1, 0), 0), 0)</f>
        <v>0</v>
      </c>
      <c r="U15" s="1">
        <f>SUMIF('emission-rate'!$A$2:$A$551, $D15&amp;U$1&amp;$E15&amp;$F15, 'emission-rate'!$F$2:$F$551) * IFERROR(VLOOKUP($A15&amp;$B15&amp;$C15&amp;$D15&amp;U$1, 'check of sales'!$A$2:$P$1035, 12 + MATCH($E15,'check of sales'!$M$1:$P$1, 0), 0), 0)</f>
        <v>0</v>
      </c>
    </row>
    <row r="16" spans="1:21" x14ac:dyDescent="0.2">
      <c r="A16">
        <f>emission!A16</f>
        <v>2013</v>
      </c>
      <c r="B16">
        <f>emission!B16</f>
        <v>1</v>
      </c>
      <c r="C16" t="str">
        <f>emission!C16</f>
        <v>agricultural</v>
      </c>
      <c r="D16" t="str">
        <f>emission!D16</f>
        <v>VCC 22601 (DSL T6 Ag)</v>
      </c>
      <c r="E16" t="str">
        <f>emission!E16</f>
        <v>DSL</v>
      </c>
      <c r="F16" t="str">
        <f>emission!F16</f>
        <v>CO</v>
      </c>
      <c r="G16" s="1">
        <f>emission!G16 - SUM($K16:$U16)</f>
        <v>1.935313775902614E-7</v>
      </c>
      <c r="K16" s="1">
        <f>SUMIF('emission-rate'!$A$2:$A$551, $D16&amp;K$1&amp;$E16&amp;$F16, 'emission-rate'!$F$2:$F$551) * IFERROR(VLOOKUP($A16&amp;$B16&amp;$C16&amp;$D16&amp;K$1, 'check of sales'!$A$2:$P$1035, 12 + MATCH($E16,'check of sales'!$M$1:$P$1, 0), 0), 0)</f>
        <v>7591.8869187681339</v>
      </c>
      <c r="L16" s="1">
        <f>SUMIF('emission-rate'!$A$2:$A$551, $D16&amp;L$1&amp;$E16&amp;$F16, 'emission-rate'!$F$2:$F$551) * IFERROR(VLOOKUP($A16&amp;$B16&amp;$C16&amp;$D16&amp;L$1, 'check of sales'!$A$2:$P$1035, 12 + MATCH($E16,'check of sales'!$M$1:$P$1, 0), 0), 0)</f>
        <v>674.53822994067264</v>
      </c>
      <c r="M16" s="1">
        <f>SUMIF('emission-rate'!$A$2:$A$551, $D16&amp;M$1&amp;$E16&amp;$F16, 'emission-rate'!$F$2:$F$551) * IFERROR(VLOOKUP($A16&amp;$B16&amp;$C16&amp;$D16&amp;M$1, 'check of sales'!$A$2:$P$1035, 12 + MATCH($E16,'check of sales'!$M$1:$P$1, 0), 0), 0)</f>
        <v>186.35313436951188</v>
      </c>
      <c r="N16" s="1">
        <f>SUMIF('emission-rate'!$A$2:$A$551, $D16&amp;N$1&amp;$E16&amp;$F16, 'emission-rate'!$F$2:$F$551) * IFERROR(VLOOKUP($A16&amp;$B16&amp;$C16&amp;$D16&amp;N$1, 'check of sales'!$A$2:$P$1035, 12 + MATCH($E16,'check of sales'!$M$1:$P$1, 0), 0), 0)</f>
        <v>0</v>
      </c>
      <c r="O16" s="1">
        <f>SUMIF('emission-rate'!$A$2:$A$551, $D16&amp;O$1&amp;$E16&amp;$F16, 'emission-rate'!$F$2:$F$551) * IFERROR(VLOOKUP($A16&amp;$B16&amp;$C16&amp;$D16&amp;O$1, 'check of sales'!$A$2:$P$1035, 12 + MATCH($E16,'check of sales'!$M$1:$P$1, 0), 0), 0)</f>
        <v>0</v>
      </c>
      <c r="P16" s="1">
        <f>SUMIF('emission-rate'!$A$2:$A$551, $D16&amp;P$1&amp;$E16&amp;$F16, 'emission-rate'!$F$2:$F$551) * IFERROR(VLOOKUP($A16&amp;$B16&amp;$C16&amp;$D16&amp;P$1, 'check of sales'!$A$2:$P$1035, 12 + MATCH($E16,'check of sales'!$M$1:$P$1, 0), 0), 0)</f>
        <v>0</v>
      </c>
      <c r="Q16" s="1">
        <f>SUMIF('emission-rate'!$A$2:$A$551, $D16&amp;Q$1&amp;$E16&amp;$F16, 'emission-rate'!$F$2:$F$551) * IFERROR(VLOOKUP($A16&amp;$B16&amp;$C16&amp;$D16&amp;Q$1, 'check of sales'!$A$2:$P$1035, 12 + MATCH($E16,'check of sales'!$M$1:$P$1, 0), 0), 0)</f>
        <v>0</v>
      </c>
      <c r="R16" s="1">
        <f>SUMIF('emission-rate'!$A$2:$A$551, $D16&amp;R$1&amp;$E16&amp;$F16, 'emission-rate'!$F$2:$F$551) * IFERROR(VLOOKUP($A16&amp;$B16&amp;$C16&amp;$D16&amp;R$1, 'check of sales'!$A$2:$P$1035, 12 + MATCH($E16,'check of sales'!$M$1:$P$1, 0), 0), 0)</f>
        <v>0</v>
      </c>
      <c r="S16" s="1">
        <f>SUMIF('emission-rate'!$A$2:$A$551, $D16&amp;S$1&amp;$E16&amp;$F16, 'emission-rate'!$F$2:$F$551) * IFERROR(VLOOKUP($A16&amp;$B16&amp;$C16&amp;$D16&amp;S$1, 'check of sales'!$A$2:$P$1035, 12 + MATCH($E16,'check of sales'!$M$1:$P$1, 0), 0), 0)</f>
        <v>0</v>
      </c>
      <c r="T16" s="1">
        <f>SUMIF('emission-rate'!$A$2:$A$551, $D16&amp;T$1&amp;$E16&amp;$F16, 'emission-rate'!$F$2:$F$551) * IFERROR(VLOOKUP($A16&amp;$B16&amp;$C16&amp;$D16&amp;T$1, 'check of sales'!$A$2:$P$1035, 12 + MATCH($E16,'check of sales'!$M$1:$P$1, 0), 0), 0)</f>
        <v>0</v>
      </c>
      <c r="U16" s="1">
        <f>SUMIF('emission-rate'!$A$2:$A$551, $D16&amp;U$1&amp;$E16&amp;$F16, 'emission-rate'!$F$2:$F$551) * IFERROR(VLOOKUP($A16&amp;$B16&amp;$C16&amp;$D16&amp;U$1, 'check of sales'!$A$2:$P$1035, 12 + MATCH($E16,'check of sales'!$M$1:$P$1, 0), 0), 0)</f>
        <v>0</v>
      </c>
    </row>
    <row r="17" spans="1:21" x14ac:dyDescent="0.2">
      <c r="A17">
        <f>emission!A17</f>
        <v>2014</v>
      </c>
      <c r="B17">
        <f>emission!B17</f>
        <v>1</v>
      </c>
      <c r="C17" t="str">
        <f>emission!C17</f>
        <v>agricultural</v>
      </c>
      <c r="D17" t="str">
        <f>emission!D17</f>
        <v>VCC 22601 (DSL T6 Ag)</v>
      </c>
      <c r="E17" t="str">
        <f>emission!E17</f>
        <v>DSL</v>
      </c>
      <c r="F17" t="str">
        <f>emission!F17</f>
        <v>CO</v>
      </c>
      <c r="G17" s="1">
        <f>emission!G17 - SUM($K17:$U17)</f>
        <v>1.7646834749029949E-7</v>
      </c>
      <c r="K17" s="1">
        <f>SUMIF('emission-rate'!$A$2:$A$551, $D17&amp;K$1&amp;$E17&amp;$F17, 'emission-rate'!$F$2:$F$551) * IFERROR(VLOOKUP($A17&amp;$B17&amp;$C17&amp;$D17&amp;K$1, 'check of sales'!$A$2:$P$1035, 12 + MATCH($E17,'check of sales'!$M$1:$P$1, 0), 0), 0)</f>
        <v>6856.1131982247443</v>
      </c>
      <c r="L17" s="1">
        <f>SUMIF('emission-rate'!$A$2:$A$551, $D17&amp;L$1&amp;$E17&amp;$F17, 'emission-rate'!$F$2:$F$551) * IFERROR(VLOOKUP($A17&amp;$B17&amp;$C17&amp;$D17&amp;L$1, 'check of sales'!$A$2:$P$1035, 12 + MATCH($E17,'check of sales'!$M$1:$P$1, 0), 0), 0)</f>
        <v>613.85615447347743</v>
      </c>
      <c r="M17" s="1">
        <f>SUMIF('emission-rate'!$A$2:$A$551, $D17&amp;M$1&amp;$E17&amp;$F17, 'emission-rate'!$F$2:$F$551) * IFERROR(VLOOKUP($A17&amp;$B17&amp;$C17&amp;$D17&amp;M$1, 'check of sales'!$A$2:$P$1035, 12 + MATCH($E17,'check of sales'!$M$1:$P$1, 0), 0), 0)</f>
        <v>182.85551501577999</v>
      </c>
      <c r="N17" s="1">
        <f>SUMIF('emission-rate'!$A$2:$A$551, $D17&amp;N$1&amp;$E17&amp;$F17, 'emission-rate'!$F$2:$F$551) * IFERROR(VLOOKUP($A17&amp;$B17&amp;$C17&amp;$D17&amp;N$1, 'check of sales'!$A$2:$P$1035, 12 + MATCH($E17,'check of sales'!$M$1:$P$1, 0), 0), 0)</f>
        <v>0</v>
      </c>
      <c r="O17" s="1">
        <f>SUMIF('emission-rate'!$A$2:$A$551, $D17&amp;O$1&amp;$E17&amp;$F17, 'emission-rate'!$F$2:$F$551) * IFERROR(VLOOKUP($A17&amp;$B17&amp;$C17&amp;$D17&amp;O$1, 'check of sales'!$A$2:$P$1035, 12 + MATCH($E17,'check of sales'!$M$1:$P$1, 0), 0), 0)</f>
        <v>0</v>
      </c>
      <c r="P17" s="1">
        <f>SUMIF('emission-rate'!$A$2:$A$551, $D17&amp;P$1&amp;$E17&amp;$F17, 'emission-rate'!$F$2:$F$551) * IFERROR(VLOOKUP($A17&amp;$B17&amp;$C17&amp;$D17&amp;P$1, 'check of sales'!$A$2:$P$1035, 12 + MATCH($E17,'check of sales'!$M$1:$P$1, 0), 0), 0)</f>
        <v>0</v>
      </c>
      <c r="Q17" s="1">
        <f>SUMIF('emission-rate'!$A$2:$A$551, $D17&amp;Q$1&amp;$E17&amp;$F17, 'emission-rate'!$F$2:$F$551) * IFERROR(VLOOKUP($A17&amp;$B17&amp;$C17&amp;$D17&amp;Q$1, 'check of sales'!$A$2:$P$1035, 12 + MATCH($E17,'check of sales'!$M$1:$P$1, 0), 0), 0)</f>
        <v>0</v>
      </c>
      <c r="R17" s="1">
        <f>SUMIF('emission-rate'!$A$2:$A$551, $D17&amp;R$1&amp;$E17&amp;$F17, 'emission-rate'!$F$2:$F$551) * IFERROR(VLOOKUP($A17&amp;$B17&amp;$C17&amp;$D17&amp;R$1, 'check of sales'!$A$2:$P$1035, 12 + MATCH($E17,'check of sales'!$M$1:$P$1, 0), 0), 0)</f>
        <v>0</v>
      </c>
      <c r="S17" s="1">
        <f>SUMIF('emission-rate'!$A$2:$A$551, $D17&amp;S$1&amp;$E17&amp;$F17, 'emission-rate'!$F$2:$F$551) * IFERROR(VLOOKUP($A17&amp;$B17&amp;$C17&amp;$D17&amp;S$1, 'check of sales'!$A$2:$P$1035, 12 + MATCH($E17,'check of sales'!$M$1:$P$1, 0), 0), 0)</f>
        <v>0</v>
      </c>
      <c r="T17" s="1">
        <f>SUMIF('emission-rate'!$A$2:$A$551, $D17&amp;T$1&amp;$E17&amp;$F17, 'emission-rate'!$F$2:$F$551) * IFERROR(VLOOKUP($A17&amp;$B17&amp;$C17&amp;$D17&amp;T$1, 'check of sales'!$A$2:$P$1035, 12 + MATCH($E17,'check of sales'!$M$1:$P$1, 0), 0), 0)</f>
        <v>0</v>
      </c>
      <c r="U17" s="1">
        <f>SUMIF('emission-rate'!$A$2:$A$551, $D17&amp;U$1&amp;$E17&amp;$F17, 'emission-rate'!$F$2:$F$551) * IFERROR(VLOOKUP($A17&amp;$B17&amp;$C17&amp;$D17&amp;U$1, 'check of sales'!$A$2:$P$1035, 12 + MATCH($E17,'check of sales'!$M$1:$P$1, 0), 0), 0)</f>
        <v>0</v>
      </c>
    </row>
    <row r="18" spans="1:21" x14ac:dyDescent="0.2">
      <c r="A18">
        <f>emission!A18</f>
        <v>2015</v>
      </c>
      <c r="B18">
        <f>emission!B18</f>
        <v>1</v>
      </c>
      <c r="C18" t="str">
        <f>emission!C18</f>
        <v>agricultural</v>
      </c>
      <c r="D18" t="str">
        <f>emission!D18</f>
        <v>VCC 22601 (DSL T6 Ag)</v>
      </c>
      <c r="E18" t="str">
        <f>emission!E18</f>
        <v>DSL</v>
      </c>
      <c r="F18" t="str">
        <f>emission!F18</f>
        <v>CO</v>
      </c>
      <c r="G18" s="1">
        <f>emission!G18 - SUM($K18:$U18)</f>
        <v>1.6067679098341614E-7</v>
      </c>
      <c r="K18" s="1">
        <f>SUMIF('emission-rate'!$A$2:$A$551, $D18&amp;K$1&amp;$E18&amp;$F18, 'emission-rate'!$F$2:$F$551) * IFERROR(VLOOKUP($A18&amp;$B18&amp;$C18&amp;$D18&amp;K$1, 'check of sales'!$A$2:$P$1035, 12 + MATCH($E18,'check of sales'!$M$1:$P$1, 0), 0), 0)</f>
        <v>6324.65213714115</v>
      </c>
      <c r="L18" s="1">
        <f>SUMIF('emission-rate'!$A$2:$A$551, $D18&amp;L$1&amp;$E18&amp;$F18, 'emission-rate'!$F$2:$F$551) * IFERROR(VLOOKUP($A18&amp;$B18&amp;$C18&amp;$D18&amp;L$1, 'check of sales'!$A$2:$P$1035, 12 + MATCH($E18,'check of sales'!$M$1:$P$1, 0), 0), 0)</f>
        <v>554.36380013679195</v>
      </c>
      <c r="M18" s="1">
        <f>SUMIF('emission-rate'!$A$2:$A$551, $D18&amp;M$1&amp;$E18&amp;$F18, 'emission-rate'!$F$2:$F$551) * IFERROR(VLOOKUP($A18&amp;$B18&amp;$C18&amp;$D18&amp;M$1, 'check of sales'!$A$2:$P$1035, 12 + MATCH($E18,'check of sales'!$M$1:$P$1, 0), 0), 0)</f>
        <v>166.40566581634167</v>
      </c>
      <c r="N18" s="1">
        <f>SUMIF('emission-rate'!$A$2:$A$551, $D18&amp;N$1&amp;$E18&amp;$F18, 'emission-rate'!$F$2:$F$551) * IFERROR(VLOOKUP($A18&amp;$B18&amp;$C18&amp;$D18&amp;N$1, 'check of sales'!$A$2:$P$1035, 12 + MATCH($E18,'check of sales'!$M$1:$P$1, 0), 0), 0)</f>
        <v>0</v>
      </c>
      <c r="O18" s="1">
        <f>SUMIF('emission-rate'!$A$2:$A$551, $D18&amp;O$1&amp;$E18&amp;$F18, 'emission-rate'!$F$2:$F$551) * IFERROR(VLOOKUP($A18&amp;$B18&amp;$C18&amp;$D18&amp;O$1, 'check of sales'!$A$2:$P$1035, 12 + MATCH($E18,'check of sales'!$M$1:$P$1, 0), 0), 0)</f>
        <v>0</v>
      </c>
      <c r="P18" s="1">
        <f>SUMIF('emission-rate'!$A$2:$A$551, $D18&amp;P$1&amp;$E18&amp;$F18, 'emission-rate'!$F$2:$F$551) * IFERROR(VLOOKUP($A18&amp;$B18&amp;$C18&amp;$D18&amp;P$1, 'check of sales'!$A$2:$P$1035, 12 + MATCH($E18,'check of sales'!$M$1:$P$1, 0), 0), 0)</f>
        <v>0</v>
      </c>
      <c r="Q18" s="1">
        <f>SUMIF('emission-rate'!$A$2:$A$551, $D18&amp;Q$1&amp;$E18&amp;$F18, 'emission-rate'!$F$2:$F$551) * IFERROR(VLOOKUP($A18&amp;$B18&amp;$C18&amp;$D18&amp;Q$1, 'check of sales'!$A$2:$P$1035, 12 + MATCH($E18,'check of sales'!$M$1:$P$1, 0), 0), 0)</f>
        <v>0</v>
      </c>
      <c r="R18" s="1">
        <f>SUMIF('emission-rate'!$A$2:$A$551, $D18&amp;R$1&amp;$E18&amp;$F18, 'emission-rate'!$F$2:$F$551) * IFERROR(VLOOKUP($A18&amp;$B18&amp;$C18&amp;$D18&amp;R$1, 'check of sales'!$A$2:$P$1035, 12 + MATCH($E18,'check of sales'!$M$1:$P$1, 0), 0), 0)</f>
        <v>0</v>
      </c>
      <c r="S18" s="1">
        <f>SUMIF('emission-rate'!$A$2:$A$551, $D18&amp;S$1&amp;$E18&amp;$F18, 'emission-rate'!$F$2:$F$551) * IFERROR(VLOOKUP($A18&amp;$B18&amp;$C18&amp;$D18&amp;S$1, 'check of sales'!$A$2:$P$1035, 12 + MATCH($E18,'check of sales'!$M$1:$P$1, 0), 0), 0)</f>
        <v>0</v>
      </c>
      <c r="T18" s="1">
        <f>SUMIF('emission-rate'!$A$2:$A$551, $D18&amp;T$1&amp;$E18&amp;$F18, 'emission-rate'!$F$2:$F$551) * IFERROR(VLOOKUP($A18&amp;$B18&amp;$C18&amp;$D18&amp;T$1, 'check of sales'!$A$2:$P$1035, 12 + MATCH($E18,'check of sales'!$M$1:$P$1, 0), 0), 0)</f>
        <v>0</v>
      </c>
      <c r="U18" s="1">
        <f>SUMIF('emission-rate'!$A$2:$A$551, $D18&amp;U$1&amp;$E18&amp;$F18, 'emission-rate'!$F$2:$F$551) * IFERROR(VLOOKUP($A18&amp;$B18&amp;$C18&amp;$D18&amp;U$1, 'check of sales'!$A$2:$P$1035, 12 + MATCH($E18,'check of sales'!$M$1:$P$1, 0), 0), 0)</f>
        <v>0</v>
      </c>
    </row>
    <row r="19" spans="1:21" x14ac:dyDescent="0.2">
      <c r="A19">
        <f>emission!A19</f>
        <v>2016</v>
      </c>
      <c r="B19">
        <f>emission!B19</f>
        <v>1</v>
      </c>
      <c r="C19" t="str">
        <f>emission!C19</f>
        <v>agricultural</v>
      </c>
      <c r="D19" t="str">
        <f>emission!D19</f>
        <v>VCC 22601 (DSL T6 Ag)</v>
      </c>
      <c r="E19" t="str">
        <f>emission!E19</f>
        <v>DSL</v>
      </c>
      <c r="F19" t="str">
        <f>emission!F19</f>
        <v>CO</v>
      </c>
      <c r="G19" s="1">
        <f>emission!G19 - SUM($K19:$U19)</f>
        <v>1.4820216165389866E-7</v>
      </c>
      <c r="K19" s="1">
        <f>SUMIF('emission-rate'!$A$2:$A$551, $D19&amp;K$1&amp;$E19&amp;$F19, 'emission-rate'!$F$2:$F$551) * IFERROR(VLOOKUP($A19&amp;$B19&amp;$C19&amp;$D19&amp;K$1, 'check of sales'!$A$2:$P$1035, 12 + MATCH($E19,'check of sales'!$M$1:$P$1, 0), 0), 0)</f>
        <v>5855.2990881395635</v>
      </c>
      <c r="L19" s="1">
        <f>SUMIF('emission-rate'!$A$2:$A$551, $D19&amp;L$1&amp;$E19&amp;$F19, 'emission-rate'!$F$2:$F$551) * IFERROR(VLOOKUP($A19&amp;$B19&amp;$C19&amp;$D19&amp;L$1, 'check of sales'!$A$2:$P$1035, 12 + MATCH($E19,'check of sales'!$M$1:$P$1, 0), 0), 0)</f>
        <v>511.39152635296551</v>
      </c>
      <c r="M19" s="1">
        <f>SUMIF('emission-rate'!$A$2:$A$551, $D19&amp;M$1&amp;$E19&amp;$F19, 'emission-rate'!$F$2:$F$551) * IFERROR(VLOOKUP($A19&amp;$B19&amp;$C19&amp;$D19&amp;M$1, 'check of sales'!$A$2:$P$1035, 12 + MATCH($E19,'check of sales'!$M$1:$P$1, 0), 0), 0)</f>
        <v>150.27832920460835</v>
      </c>
      <c r="N19" s="1">
        <f>SUMIF('emission-rate'!$A$2:$A$551, $D19&amp;N$1&amp;$E19&amp;$F19, 'emission-rate'!$F$2:$F$551) * IFERROR(VLOOKUP($A19&amp;$B19&amp;$C19&amp;$D19&amp;N$1, 'check of sales'!$A$2:$P$1035, 12 + MATCH($E19,'check of sales'!$M$1:$P$1, 0), 0), 0)</f>
        <v>0</v>
      </c>
      <c r="O19" s="1">
        <f>SUMIF('emission-rate'!$A$2:$A$551, $D19&amp;O$1&amp;$E19&amp;$F19, 'emission-rate'!$F$2:$F$551) * IFERROR(VLOOKUP($A19&amp;$B19&amp;$C19&amp;$D19&amp;O$1, 'check of sales'!$A$2:$P$1035, 12 + MATCH($E19,'check of sales'!$M$1:$P$1, 0), 0), 0)</f>
        <v>0</v>
      </c>
      <c r="P19" s="1">
        <f>SUMIF('emission-rate'!$A$2:$A$551, $D19&amp;P$1&amp;$E19&amp;$F19, 'emission-rate'!$F$2:$F$551) * IFERROR(VLOOKUP($A19&amp;$B19&amp;$C19&amp;$D19&amp;P$1, 'check of sales'!$A$2:$P$1035, 12 + MATCH($E19,'check of sales'!$M$1:$P$1, 0), 0), 0)</f>
        <v>0</v>
      </c>
      <c r="Q19" s="1">
        <f>SUMIF('emission-rate'!$A$2:$A$551, $D19&amp;Q$1&amp;$E19&amp;$F19, 'emission-rate'!$F$2:$F$551) * IFERROR(VLOOKUP($A19&amp;$B19&amp;$C19&amp;$D19&amp;Q$1, 'check of sales'!$A$2:$P$1035, 12 + MATCH($E19,'check of sales'!$M$1:$P$1, 0), 0), 0)</f>
        <v>0</v>
      </c>
      <c r="R19" s="1">
        <f>SUMIF('emission-rate'!$A$2:$A$551, $D19&amp;R$1&amp;$E19&amp;$F19, 'emission-rate'!$F$2:$F$551) * IFERROR(VLOOKUP($A19&amp;$B19&amp;$C19&amp;$D19&amp;R$1, 'check of sales'!$A$2:$P$1035, 12 + MATCH($E19,'check of sales'!$M$1:$P$1, 0), 0), 0)</f>
        <v>0</v>
      </c>
      <c r="S19" s="1">
        <f>SUMIF('emission-rate'!$A$2:$A$551, $D19&amp;S$1&amp;$E19&amp;$F19, 'emission-rate'!$F$2:$F$551) * IFERROR(VLOOKUP($A19&amp;$B19&amp;$C19&amp;$D19&amp;S$1, 'check of sales'!$A$2:$P$1035, 12 + MATCH($E19,'check of sales'!$M$1:$P$1, 0), 0), 0)</f>
        <v>0</v>
      </c>
      <c r="T19" s="1">
        <f>SUMIF('emission-rate'!$A$2:$A$551, $D19&amp;T$1&amp;$E19&amp;$F19, 'emission-rate'!$F$2:$F$551) * IFERROR(VLOOKUP($A19&amp;$B19&amp;$C19&amp;$D19&amp;T$1, 'check of sales'!$A$2:$P$1035, 12 + MATCH($E19,'check of sales'!$M$1:$P$1, 0), 0), 0)</f>
        <v>0</v>
      </c>
      <c r="U19" s="1">
        <f>SUMIF('emission-rate'!$A$2:$A$551, $D19&amp;U$1&amp;$E19&amp;$F19, 'emission-rate'!$F$2:$F$551) * IFERROR(VLOOKUP($A19&amp;$B19&amp;$C19&amp;$D19&amp;U$1, 'check of sales'!$A$2:$P$1035, 12 + MATCH($E19,'check of sales'!$M$1:$P$1, 0), 0), 0)</f>
        <v>0</v>
      </c>
    </row>
    <row r="20" spans="1:21" x14ac:dyDescent="0.2">
      <c r="A20">
        <f>emission!A20</f>
        <v>2017</v>
      </c>
      <c r="B20">
        <f>emission!B20</f>
        <v>1</v>
      </c>
      <c r="C20" t="str">
        <f>emission!C20</f>
        <v>agricultural</v>
      </c>
      <c r="D20" t="str">
        <f>emission!D20</f>
        <v>VCC 22601 (DSL T6 Ag)</v>
      </c>
      <c r="E20" t="str">
        <f>emission!E20</f>
        <v>DSL</v>
      </c>
      <c r="F20" t="str">
        <f>emission!F20</f>
        <v>CO</v>
      </c>
      <c r="G20" s="1">
        <f>emission!G20 - SUM($K20:$U20)</f>
        <v>1.3874159776605666E-7</v>
      </c>
      <c r="K20" s="1">
        <f>SUMIF('emission-rate'!$A$2:$A$551, $D20&amp;K$1&amp;$E20&amp;$F20, 'emission-rate'!$F$2:$F$551) * IFERROR(VLOOKUP($A20&amp;$B20&amp;$C20&amp;$D20&amp;K$1, 'check of sales'!$A$2:$P$1035, 12 + MATCH($E20,'check of sales'!$M$1:$P$1, 0), 0), 0)</f>
        <v>5593.509201864792</v>
      </c>
      <c r="L20" s="1">
        <f>SUMIF('emission-rate'!$A$2:$A$551, $D20&amp;L$1&amp;$E20&amp;$F20, 'emission-rate'!$F$2:$F$551) * IFERROR(VLOOKUP($A20&amp;$B20&amp;$C20&amp;$D20&amp;L$1, 'check of sales'!$A$2:$P$1035, 12 + MATCH($E20,'check of sales'!$M$1:$P$1, 0), 0), 0)</f>
        <v>473.44111154393067</v>
      </c>
      <c r="M20" s="1">
        <f>SUMIF('emission-rate'!$A$2:$A$551, $D20&amp;M$1&amp;$E20&amp;$F20, 'emission-rate'!$F$2:$F$551) * IFERROR(VLOOKUP($A20&amp;$B20&amp;$C20&amp;$D20&amp;M$1, 'check of sales'!$A$2:$P$1035, 12 + MATCH($E20,'check of sales'!$M$1:$P$1, 0), 0), 0)</f>
        <v>138.6292974590958</v>
      </c>
      <c r="N20" s="1">
        <f>SUMIF('emission-rate'!$A$2:$A$551, $D20&amp;N$1&amp;$E20&amp;$F20, 'emission-rate'!$F$2:$F$551) * IFERROR(VLOOKUP($A20&amp;$B20&amp;$C20&amp;$D20&amp;N$1, 'check of sales'!$A$2:$P$1035, 12 + MATCH($E20,'check of sales'!$M$1:$P$1, 0), 0), 0)</f>
        <v>0</v>
      </c>
      <c r="O20" s="1">
        <f>SUMIF('emission-rate'!$A$2:$A$551, $D20&amp;O$1&amp;$E20&amp;$F20, 'emission-rate'!$F$2:$F$551) * IFERROR(VLOOKUP($A20&amp;$B20&amp;$C20&amp;$D20&amp;O$1, 'check of sales'!$A$2:$P$1035, 12 + MATCH($E20,'check of sales'!$M$1:$P$1, 0), 0), 0)</f>
        <v>0</v>
      </c>
      <c r="P20" s="1">
        <f>SUMIF('emission-rate'!$A$2:$A$551, $D20&amp;P$1&amp;$E20&amp;$F20, 'emission-rate'!$F$2:$F$551) * IFERROR(VLOOKUP($A20&amp;$B20&amp;$C20&amp;$D20&amp;P$1, 'check of sales'!$A$2:$P$1035, 12 + MATCH($E20,'check of sales'!$M$1:$P$1, 0), 0), 0)</f>
        <v>0</v>
      </c>
      <c r="Q20" s="1">
        <f>SUMIF('emission-rate'!$A$2:$A$551, $D20&amp;Q$1&amp;$E20&amp;$F20, 'emission-rate'!$F$2:$F$551) * IFERROR(VLOOKUP($A20&amp;$B20&amp;$C20&amp;$D20&amp;Q$1, 'check of sales'!$A$2:$P$1035, 12 + MATCH($E20,'check of sales'!$M$1:$P$1, 0), 0), 0)</f>
        <v>0</v>
      </c>
      <c r="R20" s="1">
        <f>SUMIF('emission-rate'!$A$2:$A$551, $D20&amp;R$1&amp;$E20&amp;$F20, 'emission-rate'!$F$2:$F$551) * IFERROR(VLOOKUP($A20&amp;$B20&amp;$C20&amp;$D20&amp;R$1, 'check of sales'!$A$2:$P$1035, 12 + MATCH($E20,'check of sales'!$M$1:$P$1, 0), 0), 0)</f>
        <v>0</v>
      </c>
      <c r="S20" s="1">
        <f>SUMIF('emission-rate'!$A$2:$A$551, $D20&amp;S$1&amp;$E20&amp;$F20, 'emission-rate'!$F$2:$F$551) * IFERROR(VLOOKUP($A20&amp;$B20&amp;$C20&amp;$D20&amp;S$1, 'check of sales'!$A$2:$P$1035, 12 + MATCH($E20,'check of sales'!$M$1:$P$1, 0), 0), 0)</f>
        <v>0</v>
      </c>
      <c r="T20" s="1">
        <f>SUMIF('emission-rate'!$A$2:$A$551, $D20&amp;T$1&amp;$E20&amp;$F20, 'emission-rate'!$F$2:$F$551) * IFERROR(VLOOKUP($A20&amp;$B20&amp;$C20&amp;$D20&amp;T$1, 'check of sales'!$A$2:$P$1035, 12 + MATCH($E20,'check of sales'!$M$1:$P$1, 0), 0), 0)</f>
        <v>0</v>
      </c>
      <c r="U20" s="1">
        <f>SUMIF('emission-rate'!$A$2:$A$551, $D20&amp;U$1&amp;$E20&amp;$F20, 'emission-rate'!$F$2:$F$551) * IFERROR(VLOOKUP($A20&amp;$B20&amp;$C20&amp;$D20&amp;U$1, 'check of sales'!$A$2:$P$1035, 12 + MATCH($E20,'check of sales'!$M$1:$P$1, 0), 0), 0)</f>
        <v>0</v>
      </c>
    </row>
    <row r="21" spans="1:21" x14ac:dyDescent="0.2">
      <c r="A21">
        <f>emission!A21</f>
        <v>2018</v>
      </c>
      <c r="B21">
        <f>emission!B21</f>
        <v>1</v>
      </c>
      <c r="C21" t="str">
        <f>emission!C21</f>
        <v>agricultural</v>
      </c>
      <c r="D21" t="str">
        <f>emission!D21</f>
        <v>VCC 22601 (DSL T6 Ag)</v>
      </c>
      <c r="E21" t="str">
        <f>emission!E21</f>
        <v>DSL</v>
      </c>
      <c r="F21" t="str">
        <f>emission!F21</f>
        <v>CO</v>
      </c>
      <c r="G21" s="1">
        <f>emission!G21 - SUM($K21:$U21)</f>
        <v>1.3362841855268925E-7</v>
      </c>
      <c r="K21" s="1">
        <f>SUMIF('emission-rate'!$A$2:$A$551, $D21&amp;K$1&amp;$E21&amp;$F21, 'emission-rate'!$F$2:$F$551) * IFERROR(VLOOKUP($A21&amp;$B21&amp;$C21&amp;$D21&amp;K$1, 'check of sales'!$A$2:$P$1035, 12 + MATCH($E21,'check of sales'!$M$1:$P$1, 0), 0), 0)</f>
        <v>5490.9909764061549</v>
      </c>
      <c r="L21" s="1">
        <f>SUMIF('emission-rate'!$A$2:$A$551, $D21&amp;L$1&amp;$E21&amp;$F21, 'emission-rate'!$F$2:$F$551) * IFERROR(VLOOKUP($A21&amp;$B21&amp;$C21&amp;$D21&amp;L$1, 'check of sales'!$A$2:$P$1035, 12 + MATCH($E21,'check of sales'!$M$1:$P$1, 0), 0), 0)</f>
        <v>452.27360278251791</v>
      </c>
      <c r="M21" s="1">
        <f>SUMIF('emission-rate'!$A$2:$A$551, $D21&amp;M$1&amp;$E21&amp;$F21, 'emission-rate'!$F$2:$F$551) * IFERROR(VLOOKUP($A21&amp;$B21&amp;$C21&amp;$D21&amp;M$1, 'check of sales'!$A$2:$P$1035, 12 + MATCH($E21,'check of sales'!$M$1:$P$1, 0), 0), 0)</f>
        <v>128.34160383855973</v>
      </c>
      <c r="N21" s="1">
        <f>SUMIF('emission-rate'!$A$2:$A$551, $D21&amp;N$1&amp;$E21&amp;$F21, 'emission-rate'!$F$2:$F$551) * IFERROR(VLOOKUP($A21&amp;$B21&amp;$C21&amp;$D21&amp;N$1, 'check of sales'!$A$2:$P$1035, 12 + MATCH($E21,'check of sales'!$M$1:$P$1, 0), 0), 0)</f>
        <v>0</v>
      </c>
      <c r="O21" s="1">
        <f>SUMIF('emission-rate'!$A$2:$A$551, $D21&amp;O$1&amp;$E21&amp;$F21, 'emission-rate'!$F$2:$F$551) * IFERROR(VLOOKUP($A21&amp;$B21&amp;$C21&amp;$D21&amp;O$1, 'check of sales'!$A$2:$P$1035, 12 + MATCH($E21,'check of sales'!$M$1:$P$1, 0), 0), 0)</f>
        <v>0</v>
      </c>
      <c r="P21" s="1">
        <f>SUMIF('emission-rate'!$A$2:$A$551, $D21&amp;P$1&amp;$E21&amp;$F21, 'emission-rate'!$F$2:$F$551) * IFERROR(VLOOKUP($A21&amp;$B21&amp;$C21&amp;$D21&amp;P$1, 'check of sales'!$A$2:$P$1035, 12 + MATCH($E21,'check of sales'!$M$1:$P$1, 0), 0), 0)</f>
        <v>0</v>
      </c>
      <c r="Q21" s="1">
        <f>SUMIF('emission-rate'!$A$2:$A$551, $D21&amp;Q$1&amp;$E21&amp;$F21, 'emission-rate'!$F$2:$F$551) * IFERROR(VLOOKUP($A21&amp;$B21&amp;$C21&amp;$D21&amp;Q$1, 'check of sales'!$A$2:$P$1035, 12 + MATCH($E21,'check of sales'!$M$1:$P$1, 0), 0), 0)</f>
        <v>0</v>
      </c>
      <c r="R21" s="1">
        <f>SUMIF('emission-rate'!$A$2:$A$551, $D21&amp;R$1&amp;$E21&amp;$F21, 'emission-rate'!$F$2:$F$551) * IFERROR(VLOOKUP($A21&amp;$B21&amp;$C21&amp;$D21&amp;R$1, 'check of sales'!$A$2:$P$1035, 12 + MATCH($E21,'check of sales'!$M$1:$P$1, 0), 0), 0)</f>
        <v>0</v>
      </c>
      <c r="S21" s="1">
        <f>SUMIF('emission-rate'!$A$2:$A$551, $D21&amp;S$1&amp;$E21&amp;$F21, 'emission-rate'!$F$2:$F$551) * IFERROR(VLOOKUP($A21&amp;$B21&amp;$C21&amp;$D21&amp;S$1, 'check of sales'!$A$2:$P$1035, 12 + MATCH($E21,'check of sales'!$M$1:$P$1, 0), 0), 0)</f>
        <v>0</v>
      </c>
      <c r="T21" s="1">
        <f>SUMIF('emission-rate'!$A$2:$A$551, $D21&amp;T$1&amp;$E21&amp;$F21, 'emission-rate'!$F$2:$F$551) * IFERROR(VLOOKUP($A21&amp;$B21&amp;$C21&amp;$D21&amp;T$1, 'check of sales'!$A$2:$P$1035, 12 + MATCH($E21,'check of sales'!$M$1:$P$1, 0), 0), 0)</f>
        <v>0</v>
      </c>
      <c r="U21" s="1">
        <f>SUMIF('emission-rate'!$A$2:$A$551, $D21&amp;U$1&amp;$E21&amp;$F21, 'emission-rate'!$F$2:$F$551) * IFERROR(VLOOKUP($A21&amp;$B21&amp;$C21&amp;$D21&amp;U$1, 'check of sales'!$A$2:$P$1035, 12 + MATCH($E21,'check of sales'!$M$1:$P$1, 0), 0), 0)</f>
        <v>0</v>
      </c>
    </row>
    <row r="22" spans="1:21" x14ac:dyDescent="0.2">
      <c r="A22">
        <f>emission!A22</f>
        <v>2019</v>
      </c>
      <c r="B22">
        <f>emission!B22</f>
        <v>1</v>
      </c>
      <c r="C22" t="str">
        <f>emission!C22</f>
        <v>agricultural</v>
      </c>
      <c r="D22" t="str">
        <f>emission!D22</f>
        <v>VCC 22601 (DSL T6 Ag)</v>
      </c>
      <c r="E22" t="str">
        <f>emission!E22</f>
        <v>DSL</v>
      </c>
      <c r="F22" t="str">
        <f>emission!F22</f>
        <v>CO</v>
      </c>
      <c r="G22" s="1">
        <f>emission!G22 - SUM($K22:$U22)</f>
        <v>1.2913278624182567E-7</v>
      </c>
      <c r="K22" s="1">
        <f>SUMIF('emission-rate'!$A$2:$A$551, $D22&amp;K$1&amp;$E22&amp;$F22, 'emission-rate'!$F$2:$F$551) * IFERROR(VLOOKUP($A22&amp;$B22&amp;$C22&amp;$D22&amp;K$1, 'check of sales'!$A$2:$P$1035, 12 + MATCH($E22,'check of sales'!$M$1:$P$1, 0), 0), 0)</f>
        <v>5188.7660363685864</v>
      </c>
      <c r="L22" s="1">
        <f>SUMIF('emission-rate'!$A$2:$A$551, $D22&amp;L$1&amp;$E22&amp;$F22, 'emission-rate'!$F$2:$F$551) * IFERROR(VLOOKUP($A22&amp;$B22&amp;$C22&amp;$D22&amp;L$1, 'check of sales'!$A$2:$P$1035, 12 + MATCH($E22,'check of sales'!$M$1:$P$1, 0), 0), 0)</f>
        <v>443.98430075301781</v>
      </c>
      <c r="M22" s="1">
        <f>SUMIF('emission-rate'!$A$2:$A$551, $D22&amp;M$1&amp;$E22&amp;$F22, 'emission-rate'!$F$2:$F$551) * IFERROR(VLOOKUP($A22&amp;$B22&amp;$C22&amp;$D22&amp;M$1, 'check of sales'!$A$2:$P$1035, 12 + MATCH($E22,'check of sales'!$M$1:$P$1, 0), 0), 0)</f>
        <v>122.60346247849222</v>
      </c>
      <c r="N22" s="1">
        <f>SUMIF('emission-rate'!$A$2:$A$551, $D22&amp;N$1&amp;$E22&amp;$F22, 'emission-rate'!$F$2:$F$551) * IFERROR(VLOOKUP($A22&amp;$B22&amp;$C22&amp;$D22&amp;N$1, 'check of sales'!$A$2:$P$1035, 12 + MATCH($E22,'check of sales'!$M$1:$P$1, 0), 0), 0)</f>
        <v>0</v>
      </c>
      <c r="O22" s="1">
        <f>SUMIF('emission-rate'!$A$2:$A$551, $D22&amp;O$1&amp;$E22&amp;$F22, 'emission-rate'!$F$2:$F$551) * IFERROR(VLOOKUP($A22&amp;$B22&amp;$C22&amp;$D22&amp;O$1, 'check of sales'!$A$2:$P$1035, 12 + MATCH($E22,'check of sales'!$M$1:$P$1, 0), 0), 0)</f>
        <v>0</v>
      </c>
      <c r="P22" s="1">
        <f>SUMIF('emission-rate'!$A$2:$A$551, $D22&amp;P$1&amp;$E22&amp;$F22, 'emission-rate'!$F$2:$F$551) * IFERROR(VLOOKUP($A22&amp;$B22&amp;$C22&amp;$D22&amp;P$1, 'check of sales'!$A$2:$P$1035, 12 + MATCH($E22,'check of sales'!$M$1:$P$1, 0), 0), 0)</f>
        <v>0</v>
      </c>
      <c r="Q22" s="1">
        <f>SUMIF('emission-rate'!$A$2:$A$551, $D22&amp;Q$1&amp;$E22&amp;$F22, 'emission-rate'!$F$2:$F$551) * IFERROR(VLOOKUP($A22&amp;$B22&amp;$C22&amp;$D22&amp;Q$1, 'check of sales'!$A$2:$P$1035, 12 + MATCH($E22,'check of sales'!$M$1:$P$1, 0), 0), 0)</f>
        <v>0</v>
      </c>
      <c r="R22" s="1">
        <f>SUMIF('emission-rate'!$A$2:$A$551, $D22&amp;R$1&amp;$E22&amp;$F22, 'emission-rate'!$F$2:$F$551) * IFERROR(VLOOKUP($A22&amp;$B22&amp;$C22&amp;$D22&amp;R$1, 'check of sales'!$A$2:$P$1035, 12 + MATCH($E22,'check of sales'!$M$1:$P$1, 0), 0), 0)</f>
        <v>0</v>
      </c>
      <c r="S22" s="1">
        <f>SUMIF('emission-rate'!$A$2:$A$551, $D22&amp;S$1&amp;$E22&amp;$F22, 'emission-rate'!$F$2:$F$551) * IFERROR(VLOOKUP($A22&amp;$B22&amp;$C22&amp;$D22&amp;S$1, 'check of sales'!$A$2:$P$1035, 12 + MATCH($E22,'check of sales'!$M$1:$P$1, 0), 0), 0)</f>
        <v>0</v>
      </c>
      <c r="T22" s="1">
        <f>SUMIF('emission-rate'!$A$2:$A$551, $D22&amp;T$1&amp;$E22&amp;$F22, 'emission-rate'!$F$2:$F$551) * IFERROR(VLOOKUP($A22&amp;$B22&amp;$C22&amp;$D22&amp;T$1, 'check of sales'!$A$2:$P$1035, 12 + MATCH($E22,'check of sales'!$M$1:$P$1, 0), 0), 0)</f>
        <v>0</v>
      </c>
      <c r="U22" s="1">
        <f>SUMIF('emission-rate'!$A$2:$A$551, $D22&amp;U$1&amp;$E22&amp;$F22, 'emission-rate'!$F$2:$F$551) * IFERROR(VLOOKUP($A22&amp;$B22&amp;$C22&amp;$D22&amp;U$1, 'check of sales'!$A$2:$P$1035, 12 + MATCH($E22,'check of sales'!$M$1:$P$1, 0), 0), 0)</f>
        <v>0</v>
      </c>
    </row>
    <row r="23" spans="1:21" x14ac:dyDescent="0.2">
      <c r="A23">
        <f>emission!A23</f>
        <v>2020</v>
      </c>
      <c r="B23">
        <f>emission!B23</f>
        <v>1</v>
      </c>
      <c r="C23" t="str">
        <f>emission!C23</f>
        <v>agricultural</v>
      </c>
      <c r="D23" t="str">
        <f>emission!D23</f>
        <v>VCC 22601 (DSL T6 Ag)</v>
      </c>
      <c r="E23" t="str">
        <f>emission!E23</f>
        <v>DSL</v>
      </c>
      <c r="F23" t="str">
        <f>emission!F23</f>
        <v>CO</v>
      </c>
      <c r="G23" s="1">
        <f>emission!G23 - SUM($K23:$U23)</f>
        <v>1.18901880341582E-7</v>
      </c>
      <c r="K23" s="1">
        <f>SUMIF('emission-rate'!$A$2:$A$551, $D23&amp;K$1&amp;$E23&amp;$F23, 'emission-rate'!$F$2:$F$551) * IFERROR(VLOOKUP($A23&amp;$B23&amp;$C23&amp;$D23&amp;K$1, 'check of sales'!$A$2:$P$1035, 12 + MATCH($E23,'check of sales'!$M$1:$P$1, 0), 0), 0)</f>
        <v>4529.9522096489045</v>
      </c>
      <c r="L23" s="1">
        <f>SUMIF('emission-rate'!$A$2:$A$551, $D23&amp;L$1&amp;$E23&amp;$F23, 'emission-rate'!$F$2:$F$551) * IFERROR(VLOOKUP($A23&amp;$B23&amp;$C23&amp;$D23&amp;L$1, 'check of sales'!$A$2:$P$1035, 12 + MATCH($E23,'check of sales'!$M$1:$P$1, 0), 0), 0)</f>
        <v>419.54734042121822</v>
      </c>
      <c r="M23" s="1">
        <f>SUMIF('emission-rate'!$A$2:$A$551, $D23&amp;M$1&amp;$E23&amp;$F23, 'emission-rate'!$F$2:$F$551) * IFERROR(VLOOKUP($A23&amp;$B23&amp;$C23&amp;$D23&amp;M$1, 'check of sales'!$A$2:$P$1035, 12 + MATCH($E23,'check of sales'!$M$1:$P$1, 0), 0), 0)</f>
        <v>120.35637769597511</v>
      </c>
      <c r="N23" s="1">
        <f>SUMIF('emission-rate'!$A$2:$A$551, $D23&amp;N$1&amp;$E23&amp;$F23, 'emission-rate'!$F$2:$F$551) * IFERROR(VLOOKUP($A23&amp;$B23&amp;$C23&amp;$D23&amp;N$1, 'check of sales'!$A$2:$P$1035, 12 + MATCH($E23,'check of sales'!$M$1:$P$1, 0), 0), 0)</f>
        <v>0</v>
      </c>
      <c r="O23" s="1">
        <f>SUMIF('emission-rate'!$A$2:$A$551, $D23&amp;O$1&amp;$E23&amp;$F23, 'emission-rate'!$F$2:$F$551) * IFERROR(VLOOKUP($A23&amp;$B23&amp;$C23&amp;$D23&amp;O$1, 'check of sales'!$A$2:$P$1035, 12 + MATCH($E23,'check of sales'!$M$1:$P$1, 0), 0), 0)</f>
        <v>0</v>
      </c>
      <c r="P23" s="1">
        <f>SUMIF('emission-rate'!$A$2:$A$551, $D23&amp;P$1&amp;$E23&amp;$F23, 'emission-rate'!$F$2:$F$551) * IFERROR(VLOOKUP($A23&amp;$B23&amp;$C23&amp;$D23&amp;P$1, 'check of sales'!$A$2:$P$1035, 12 + MATCH($E23,'check of sales'!$M$1:$P$1, 0), 0), 0)</f>
        <v>0</v>
      </c>
      <c r="Q23" s="1">
        <f>SUMIF('emission-rate'!$A$2:$A$551, $D23&amp;Q$1&amp;$E23&amp;$F23, 'emission-rate'!$F$2:$F$551) * IFERROR(VLOOKUP($A23&amp;$B23&amp;$C23&amp;$D23&amp;Q$1, 'check of sales'!$A$2:$P$1035, 12 + MATCH($E23,'check of sales'!$M$1:$P$1, 0), 0), 0)</f>
        <v>0</v>
      </c>
      <c r="R23" s="1">
        <f>SUMIF('emission-rate'!$A$2:$A$551, $D23&amp;R$1&amp;$E23&amp;$F23, 'emission-rate'!$F$2:$F$551) * IFERROR(VLOOKUP($A23&amp;$B23&amp;$C23&amp;$D23&amp;R$1, 'check of sales'!$A$2:$P$1035, 12 + MATCH($E23,'check of sales'!$M$1:$P$1, 0), 0), 0)</f>
        <v>0</v>
      </c>
      <c r="S23" s="1">
        <f>SUMIF('emission-rate'!$A$2:$A$551, $D23&amp;S$1&amp;$E23&amp;$F23, 'emission-rate'!$F$2:$F$551) * IFERROR(VLOOKUP($A23&amp;$B23&amp;$C23&amp;$D23&amp;S$1, 'check of sales'!$A$2:$P$1035, 12 + MATCH($E23,'check of sales'!$M$1:$P$1, 0), 0), 0)</f>
        <v>0</v>
      </c>
      <c r="T23" s="1">
        <f>SUMIF('emission-rate'!$A$2:$A$551, $D23&amp;T$1&amp;$E23&amp;$F23, 'emission-rate'!$F$2:$F$551) * IFERROR(VLOOKUP($A23&amp;$B23&amp;$C23&amp;$D23&amp;T$1, 'check of sales'!$A$2:$P$1035, 12 + MATCH($E23,'check of sales'!$M$1:$P$1, 0), 0), 0)</f>
        <v>0</v>
      </c>
      <c r="U23" s="1">
        <f>SUMIF('emission-rate'!$A$2:$A$551, $D23&amp;U$1&amp;$E23&amp;$F23, 'emission-rate'!$F$2:$F$551) * IFERROR(VLOOKUP($A23&amp;$B23&amp;$C23&amp;$D23&amp;U$1, 'check of sales'!$A$2:$P$1035, 12 + MATCH($E23,'check of sales'!$M$1:$P$1, 0), 0), 0)</f>
        <v>0</v>
      </c>
    </row>
    <row r="24" spans="1:21" x14ac:dyDescent="0.2">
      <c r="A24">
        <f>emission!A24</f>
        <v>2010</v>
      </c>
      <c r="B24">
        <f>emission!B24</f>
        <v>1</v>
      </c>
      <c r="C24" t="str">
        <f>emission!C24</f>
        <v>agricultural</v>
      </c>
      <c r="D24" t="str">
        <f>emission!D24</f>
        <v>VCC 22601 (DSL T6 Ag)</v>
      </c>
      <c r="E24" t="str">
        <f>emission!E24</f>
        <v>DSL</v>
      </c>
      <c r="F24" t="str">
        <f>emission!F24</f>
        <v>CO2</v>
      </c>
      <c r="G24" s="1">
        <f>emission!G24 - SUM($K24:$U24)</f>
        <v>-6.7821741104125977E-3</v>
      </c>
      <c r="K24" s="1">
        <f>SUMIF('emission-rate'!$A$2:$A$551, $D24&amp;K$1&amp;$E24&amp;$F24, 'emission-rate'!$F$2:$F$551) * IFERROR(VLOOKUP($A24&amp;$B24&amp;$C24&amp;$D24&amp;K$1, 'check of sales'!$A$2:$P$1035, 12 + MATCH($E24,'check of sales'!$M$1:$P$1, 0), 0), 0)</f>
        <v>34922656.233090676</v>
      </c>
      <c r="L24" s="1">
        <f>SUMIF('emission-rate'!$A$2:$A$551, $D24&amp;L$1&amp;$E24&amp;$F24, 'emission-rate'!$F$2:$F$551) * IFERROR(VLOOKUP($A24&amp;$B24&amp;$C24&amp;$D24&amp;L$1, 'check of sales'!$A$2:$P$1035, 12 + MATCH($E24,'check of sales'!$M$1:$P$1, 0), 0), 0)</f>
        <v>0</v>
      </c>
      <c r="M24" s="1">
        <f>SUMIF('emission-rate'!$A$2:$A$551, $D24&amp;M$1&amp;$E24&amp;$F24, 'emission-rate'!$F$2:$F$551) * IFERROR(VLOOKUP($A24&amp;$B24&amp;$C24&amp;$D24&amp;M$1, 'check of sales'!$A$2:$P$1035, 12 + MATCH($E24,'check of sales'!$M$1:$P$1, 0), 0), 0)</f>
        <v>0</v>
      </c>
      <c r="N24" s="1">
        <f>SUMIF('emission-rate'!$A$2:$A$551, $D24&amp;N$1&amp;$E24&amp;$F24, 'emission-rate'!$F$2:$F$551) * IFERROR(VLOOKUP($A24&amp;$B24&amp;$C24&amp;$D24&amp;N$1, 'check of sales'!$A$2:$P$1035, 12 + MATCH($E24,'check of sales'!$M$1:$P$1, 0), 0), 0)</f>
        <v>0</v>
      </c>
      <c r="O24" s="1">
        <f>SUMIF('emission-rate'!$A$2:$A$551, $D24&amp;O$1&amp;$E24&amp;$F24, 'emission-rate'!$F$2:$F$551) * IFERROR(VLOOKUP($A24&amp;$B24&amp;$C24&amp;$D24&amp;O$1, 'check of sales'!$A$2:$P$1035, 12 + MATCH($E24,'check of sales'!$M$1:$P$1, 0), 0), 0)</f>
        <v>0</v>
      </c>
      <c r="P24" s="1">
        <f>SUMIF('emission-rate'!$A$2:$A$551, $D24&amp;P$1&amp;$E24&amp;$F24, 'emission-rate'!$F$2:$F$551) * IFERROR(VLOOKUP($A24&amp;$B24&amp;$C24&amp;$D24&amp;P$1, 'check of sales'!$A$2:$P$1035, 12 + MATCH($E24,'check of sales'!$M$1:$P$1, 0), 0), 0)</f>
        <v>0</v>
      </c>
      <c r="Q24" s="1">
        <f>SUMIF('emission-rate'!$A$2:$A$551, $D24&amp;Q$1&amp;$E24&amp;$F24, 'emission-rate'!$F$2:$F$551) * IFERROR(VLOOKUP($A24&amp;$B24&amp;$C24&amp;$D24&amp;Q$1, 'check of sales'!$A$2:$P$1035, 12 + MATCH($E24,'check of sales'!$M$1:$P$1, 0), 0), 0)</f>
        <v>0</v>
      </c>
      <c r="R24" s="1">
        <f>SUMIF('emission-rate'!$A$2:$A$551, $D24&amp;R$1&amp;$E24&amp;$F24, 'emission-rate'!$F$2:$F$551) * IFERROR(VLOOKUP($A24&amp;$B24&amp;$C24&amp;$D24&amp;R$1, 'check of sales'!$A$2:$P$1035, 12 + MATCH($E24,'check of sales'!$M$1:$P$1, 0), 0), 0)</f>
        <v>0</v>
      </c>
      <c r="S24" s="1">
        <f>SUMIF('emission-rate'!$A$2:$A$551, $D24&amp;S$1&amp;$E24&amp;$F24, 'emission-rate'!$F$2:$F$551) * IFERROR(VLOOKUP($A24&amp;$B24&amp;$C24&amp;$D24&amp;S$1, 'check of sales'!$A$2:$P$1035, 12 + MATCH($E24,'check of sales'!$M$1:$P$1, 0), 0), 0)</f>
        <v>0</v>
      </c>
      <c r="T24" s="1">
        <f>SUMIF('emission-rate'!$A$2:$A$551, $D24&amp;T$1&amp;$E24&amp;$F24, 'emission-rate'!$F$2:$F$551) * IFERROR(VLOOKUP($A24&amp;$B24&amp;$C24&amp;$D24&amp;T$1, 'check of sales'!$A$2:$P$1035, 12 + MATCH($E24,'check of sales'!$M$1:$P$1, 0), 0), 0)</f>
        <v>0</v>
      </c>
      <c r="U24" s="1">
        <f>SUMIF('emission-rate'!$A$2:$A$551, $D24&amp;U$1&amp;$E24&amp;$F24, 'emission-rate'!$F$2:$F$551) * IFERROR(VLOOKUP($A24&amp;$B24&amp;$C24&amp;$D24&amp;U$1, 'check of sales'!$A$2:$P$1035, 12 + MATCH($E24,'check of sales'!$M$1:$P$1, 0), 0), 0)</f>
        <v>0</v>
      </c>
    </row>
    <row r="25" spans="1:21" x14ac:dyDescent="0.2">
      <c r="A25">
        <f>emission!A25</f>
        <v>2011</v>
      </c>
      <c r="B25">
        <f>emission!B25</f>
        <v>1</v>
      </c>
      <c r="C25" t="str">
        <f>emission!C25</f>
        <v>agricultural</v>
      </c>
      <c r="D25" t="str">
        <f>emission!D25</f>
        <v>VCC 22601 (DSL T6 Ag)</v>
      </c>
      <c r="E25" t="str">
        <f>emission!E25</f>
        <v>DSL</v>
      </c>
      <c r="F25" t="str">
        <f>emission!F25</f>
        <v>CO2</v>
      </c>
      <c r="G25" s="1">
        <f>emission!G25 - SUM($K25:$U25)</f>
        <v>-4.7670453786849976E-3</v>
      </c>
      <c r="K25" s="1">
        <f>SUMIF('emission-rate'!$A$2:$A$551, $D25&amp;K$1&amp;$E25&amp;$F25, 'emission-rate'!$F$2:$F$551) * IFERROR(VLOOKUP($A25&amp;$B25&amp;$C25&amp;$D25&amp;K$1, 'check of sales'!$A$2:$P$1035, 12 + MATCH($E25,'check of sales'!$M$1:$P$1, 0), 0), 0)</f>
        <v>31865280.603721905</v>
      </c>
      <c r="L25" s="1">
        <f>SUMIF('emission-rate'!$A$2:$A$551, $D25&amp;L$1&amp;$E25&amp;$F25, 'emission-rate'!$F$2:$F$551) * IFERROR(VLOOKUP($A25&amp;$B25&amp;$C25&amp;$D25&amp;L$1, 'check of sales'!$A$2:$P$1035, 12 + MATCH($E25,'check of sales'!$M$1:$P$1, 0), 0), 0)</f>
        <v>3788393.8018300449</v>
      </c>
      <c r="M25" s="1">
        <f>SUMIF('emission-rate'!$A$2:$A$551, $D25&amp;M$1&amp;$E25&amp;$F25, 'emission-rate'!$F$2:$F$551) * IFERROR(VLOOKUP($A25&amp;$B25&amp;$C25&amp;$D25&amp;M$1, 'check of sales'!$A$2:$P$1035, 12 + MATCH($E25,'check of sales'!$M$1:$P$1, 0), 0), 0)</f>
        <v>0</v>
      </c>
      <c r="N25" s="1">
        <f>SUMIF('emission-rate'!$A$2:$A$551, $D25&amp;N$1&amp;$E25&amp;$F25, 'emission-rate'!$F$2:$F$551) * IFERROR(VLOOKUP($A25&amp;$B25&amp;$C25&amp;$D25&amp;N$1, 'check of sales'!$A$2:$P$1035, 12 + MATCH($E25,'check of sales'!$M$1:$P$1, 0), 0), 0)</f>
        <v>0</v>
      </c>
      <c r="O25" s="1">
        <f>SUMIF('emission-rate'!$A$2:$A$551, $D25&amp;O$1&amp;$E25&amp;$F25, 'emission-rate'!$F$2:$F$551) * IFERROR(VLOOKUP($A25&amp;$B25&amp;$C25&amp;$D25&amp;O$1, 'check of sales'!$A$2:$P$1035, 12 + MATCH($E25,'check of sales'!$M$1:$P$1, 0), 0), 0)</f>
        <v>0</v>
      </c>
      <c r="P25" s="1">
        <f>SUMIF('emission-rate'!$A$2:$A$551, $D25&amp;P$1&amp;$E25&amp;$F25, 'emission-rate'!$F$2:$F$551) * IFERROR(VLOOKUP($A25&amp;$B25&amp;$C25&amp;$D25&amp;P$1, 'check of sales'!$A$2:$P$1035, 12 + MATCH($E25,'check of sales'!$M$1:$P$1, 0), 0), 0)</f>
        <v>0</v>
      </c>
      <c r="Q25" s="1">
        <f>SUMIF('emission-rate'!$A$2:$A$551, $D25&amp;Q$1&amp;$E25&amp;$F25, 'emission-rate'!$F$2:$F$551) * IFERROR(VLOOKUP($A25&amp;$B25&amp;$C25&amp;$D25&amp;Q$1, 'check of sales'!$A$2:$P$1035, 12 + MATCH($E25,'check of sales'!$M$1:$P$1, 0), 0), 0)</f>
        <v>0</v>
      </c>
      <c r="R25" s="1">
        <f>SUMIF('emission-rate'!$A$2:$A$551, $D25&amp;R$1&amp;$E25&amp;$F25, 'emission-rate'!$F$2:$F$551) * IFERROR(VLOOKUP($A25&amp;$B25&amp;$C25&amp;$D25&amp;R$1, 'check of sales'!$A$2:$P$1035, 12 + MATCH($E25,'check of sales'!$M$1:$P$1, 0), 0), 0)</f>
        <v>0</v>
      </c>
      <c r="S25" s="1">
        <f>SUMIF('emission-rate'!$A$2:$A$551, $D25&amp;S$1&amp;$E25&amp;$F25, 'emission-rate'!$F$2:$F$551) * IFERROR(VLOOKUP($A25&amp;$B25&amp;$C25&amp;$D25&amp;S$1, 'check of sales'!$A$2:$P$1035, 12 + MATCH($E25,'check of sales'!$M$1:$P$1, 0), 0), 0)</f>
        <v>0</v>
      </c>
      <c r="T25" s="1">
        <f>SUMIF('emission-rate'!$A$2:$A$551, $D25&amp;T$1&amp;$E25&amp;$F25, 'emission-rate'!$F$2:$F$551) * IFERROR(VLOOKUP($A25&amp;$B25&amp;$C25&amp;$D25&amp;T$1, 'check of sales'!$A$2:$P$1035, 12 + MATCH($E25,'check of sales'!$M$1:$P$1, 0), 0), 0)</f>
        <v>0</v>
      </c>
      <c r="U25" s="1">
        <f>SUMIF('emission-rate'!$A$2:$A$551, $D25&amp;U$1&amp;$E25&amp;$F25, 'emission-rate'!$F$2:$F$551) * IFERROR(VLOOKUP($A25&amp;$B25&amp;$C25&amp;$D25&amp;U$1, 'check of sales'!$A$2:$P$1035, 12 + MATCH($E25,'check of sales'!$M$1:$P$1, 0), 0), 0)</f>
        <v>0</v>
      </c>
    </row>
    <row r="26" spans="1:21" x14ac:dyDescent="0.2">
      <c r="A26">
        <f>emission!A26</f>
        <v>2012</v>
      </c>
      <c r="B26">
        <f>emission!B26</f>
        <v>1</v>
      </c>
      <c r="C26" t="str">
        <f>emission!C26</f>
        <v>agricultural</v>
      </c>
      <c r="D26" t="str">
        <f>emission!D26</f>
        <v>VCC 22601 (DSL T6 Ag)</v>
      </c>
      <c r="E26" t="str">
        <f>emission!E26</f>
        <v>DSL</v>
      </c>
      <c r="F26" t="str">
        <f>emission!F26</f>
        <v>CO2</v>
      </c>
      <c r="G26" s="1">
        <f>emission!G26 - SUM($K26:$U26)</f>
        <v>-4.7708302736282349E-3</v>
      </c>
      <c r="K26" s="1">
        <f>SUMIF('emission-rate'!$A$2:$A$551, $D26&amp;K$1&amp;$E26&amp;$F26, 'emission-rate'!$F$2:$F$551) * IFERROR(VLOOKUP($A26&amp;$B26&amp;$C26&amp;$D26&amp;K$1, 'check of sales'!$A$2:$P$1035, 12 + MATCH($E26,'check of sales'!$M$1:$P$1, 0), 0), 0)</f>
        <v>31267208.44073556</v>
      </c>
      <c r="L26" s="1">
        <f>SUMIF('emission-rate'!$A$2:$A$551, $D26&amp;L$1&amp;$E26&amp;$F26, 'emission-rate'!$F$2:$F$551) * IFERROR(VLOOKUP($A26&amp;$B26&amp;$C26&amp;$D26&amp;L$1, 'check of sales'!$A$2:$P$1035, 12 + MATCH($E26,'check of sales'!$M$1:$P$1, 0), 0), 0)</f>
        <v>3456731.0896108234</v>
      </c>
      <c r="M26" s="1">
        <f>SUMIF('emission-rate'!$A$2:$A$551, $D26&amp;M$1&amp;$E26&amp;$F26, 'emission-rate'!$F$2:$F$551) * IFERROR(VLOOKUP($A26&amp;$B26&amp;$C26&amp;$D26&amp;M$1, 'check of sales'!$A$2:$P$1035, 12 + MATCH($E26,'check of sales'!$M$1:$P$1, 0), 0), 0)</f>
        <v>857513.07300394983</v>
      </c>
      <c r="N26" s="1">
        <f>SUMIF('emission-rate'!$A$2:$A$551, $D26&amp;N$1&amp;$E26&amp;$F26, 'emission-rate'!$F$2:$F$551) * IFERROR(VLOOKUP($A26&amp;$B26&amp;$C26&amp;$D26&amp;N$1, 'check of sales'!$A$2:$P$1035, 12 + MATCH($E26,'check of sales'!$M$1:$P$1, 0), 0), 0)</f>
        <v>0</v>
      </c>
      <c r="O26" s="1">
        <f>SUMIF('emission-rate'!$A$2:$A$551, $D26&amp;O$1&amp;$E26&amp;$F26, 'emission-rate'!$F$2:$F$551) * IFERROR(VLOOKUP($A26&amp;$B26&amp;$C26&amp;$D26&amp;O$1, 'check of sales'!$A$2:$P$1035, 12 + MATCH($E26,'check of sales'!$M$1:$P$1, 0), 0), 0)</f>
        <v>0</v>
      </c>
      <c r="P26" s="1">
        <f>SUMIF('emission-rate'!$A$2:$A$551, $D26&amp;P$1&amp;$E26&amp;$F26, 'emission-rate'!$F$2:$F$551) * IFERROR(VLOOKUP($A26&amp;$B26&amp;$C26&amp;$D26&amp;P$1, 'check of sales'!$A$2:$P$1035, 12 + MATCH($E26,'check of sales'!$M$1:$P$1, 0), 0), 0)</f>
        <v>0</v>
      </c>
      <c r="Q26" s="1">
        <f>SUMIF('emission-rate'!$A$2:$A$551, $D26&amp;Q$1&amp;$E26&amp;$F26, 'emission-rate'!$F$2:$F$551) * IFERROR(VLOOKUP($A26&amp;$B26&amp;$C26&amp;$D26&amp;Q$1, 'check of sales'!$A$2:$P$1035, 12 + MATCH($E26,'check of sales'!$M$1:$P$1, 0), 0), 0)</f>
        <v>0</v>
      </c>
      <c r="R26" s="1">
        <f>SUMIF('emission-rate'!$A$2:$A$551, $D26&amp;R$1&amp;$E26&amp;$F26, 'emission-rate'!$F$2:$F$551) * IFERROR(VLOOKUP($A26&amp;$B26&amp;$C26&amp;$D26&amp;R$1, 'check of sales'!$A$2:$P$1035, 12 + MATCH($E26,'check of sales'!$M$1:$P$1, 0), 0), 0)</f>
        <v>0</v>
      </c>
      <c r="S26" s="1">
        <f>SUMIF('emission-rate'!$A$2:$A$551, $D26&amp;S$1&amp;$E26&amp;$F26, 'emission-rate'!$F$2:$F$551) * IFERROR(VLOOKUP($A26&amp;$B26&amp;$C26&amp;$D26&amp;S$1, 'check of sales'!$A$2:$P$1035, 12 + MATCH($E26,'check of sales'!$M$1:$P$1, 0), 0), 0)</f>
        <v>0</v>
      </c>
      <c r="T26" s="1">
        <f>SUMIF('emission-rate'!$A$2:$A$551, $D26&amp;T$1&amp;$E26&amp;$F26, 'emission-rate'!$F$2:$F$551) * IFERROR(VLOOKUP($A26&amp;$B26&amp;$C26&amp;$D26&amp;T$1, 'check of sales'!$A$2:$P$1035, 12 + MATCH($E26,'check of sales'!$M$1:$P$1, 0), 0), 0)</f>
        <v>0</v>
      </c>
      <c r="U26" s="1">
        <f>SUMIF('emission-rate'!$A$2:$A$551, $D26&amp;U$1&amp;$E26&amp;$F26, 'emission-rate'!$F$2:$F$551) * IFERROR(VLOOKUP($A26&amp;$B26&amp;$C26&amp;$D26&amp;U$1, 'check of sales'!$A$2:$P$1035, 12 + MATCH($E26,'check of sales'!$M$1:$P$1, 0), 0), 0)</f>
        <v>0</v>
      </c>
    </row>
    <row r="27" spans="1:21" x14ac:dyDescent="0.2">
      <c r="A27">
        <f>emission!A27</f>
        <v>2013</v>
      </c>
      <c r="B27">
        <f>emission!B27</f>
        <v>1</v>
      </c>
      <c r="C27" t="str">
        <f>emission!C27</f>
        <v>agricultural</v>
      </c>
      <c r="D27" t="str">
        <f>emission!D27</f>
        <v>VCC 22601 (DSL T6 Ag)</v>
      </c>
      <c r="E27" t="str">
        <f>emission!E27</f>
        <v>DSL</v>
      </c>
      <c r="F27" t="str">
        <f>emission!F27</f>
        <v>CO2</v>
      </c>
      <c r="G27" s="1">
        <f>emission!G27 - SUM($K27:$U27)</f>
        <v>-4.2492784559726715E-3</v>
      </c>
      <c r="K27" s="1">
        <f>SUMIF('emission-rate'!$A$2:$A$551, $D27&amp;K$1&amp;$E27&amp;$F27, 'emission-rate'!$F$2:$F$551) * IFERROR(VLOOKUP($A27&amp;$B27&amp;$C27&amp;$D27&amp;K$1, 'check of sales'!$A$2:$P$1035, 12 + MATCH($E27,'check of sales'!$M$1:$P$1, 0), 0), 0)</f>
        <v>28454381.801664196</v>
      </c>
      <c r="L27" s="1">
        <f>SUMIF('emission-rate'!$A$2:$A$551, $D27&amp;L$1&amp;$E27&amp;$F27, 'emission-rate'!$F$2:$F$551) * IFERROR(VLOOKUP($A27&amp;$B27&amp;$C27&amp;$D27&amp;L$1, 'check of sales'!$A$2:$P$1035, 12 + MATCH($E27,'check of sales'!$M$1:$P$1, 0), 0), 0)</f>
        <v>3391852.4944609539</v>
      </c>
      <c r="M27" s="1">
        <f>SUMIF('emission-rate'!$A$2:$A$551, $D27&amp;M$1&amp;$E27&amp;$F27, 'emission-rate'!$F$2:$F$551) * IFERROR(VLOOKUP($A27&amp;$B27&amp;$C27&amp;$D27&amp;M$1, 'check of sales'!$A$2:$P$1035, 12 + MATCH($E27,'check of sales'!$M$1:$P$1, 0), 0), 0)</f>
        <v>782440.33071972721</v>
      </c>
      <c r="N27" s="1">
        <f>SUMIF('emission-rate'!$A$2:$A$551, $D27&amp;N$1&amp;$E27&amp;$F27, 'emission-rate'!$F$2:$F$551) * IFERROR(VLOOKUP($A27&amp;$B27&amp;$C27&amp;$D27&amp;N$1, 'check of sales'!$A$2:$P$1035, 12 + MATCH($E27,'check of sales'!$M$1:$P$1, 0), 0), 0)</f>
        <v>0</v>
      </c>
      <c r="O27" s="1">
        <f>SUMIF('emission-rate'!$A$2:$A$551, $D27&amp;O$1&amp;$E27&amp;$F27, 'emission-rate'!$F$2:$F$551) * IFERROR(VLOOKUP($A27&amp;$B27&amp;$C27&amp;$D27&amp;O$1, 'check of sales'!$A$2:$P$1035, 12 + MATCH($E27,'check of sales'!$M$1:$P$1, 0), 0), 0)</f>
        <v>0</v>
      </c>
      <c r="P27" s="1">
        <f>SUMIF('emission-rate'!$A$2:$A$551, $D27&amp;P$1&amp;$E27&amp;$F27, 'emission-rate'!$F$2:$F$551) * IFERROR(VLOOKUP($A27&amp;$B27&amp;$C27&amp;$D27&amp;P$1, 'check of sales'!$A$2:$P$1035, 12 + MATCH($E27,'check of sales'!$M$1:$P$1, 0), 0), 0)</f>
        <v>0</v>
      </c>
      <c r="Q27" s="1">
        <f>SUMIF('emission-rate'!$A$2:$A$551, $D27&amp;Q$1&amp;$E27&amp;$F27, 'emission-rate'!$F$2:$F$551) * IFERROR(VLOOKUP($A27&amp;$B27&amp;$C27&amp;$D27&amp;Q$1, 'check of sales'!$A$2:$P$1035, 12 + MATCH($E27,'check of sales'!$M$1:$P$1, 0), 0), 0)</f>
        <v>0</v>
      </c>
      <c r="R27" s="1">
        <f>SUMIF('emission-rate'!$A$2:$A$551, $D27&amp;R$1&amp;$E27&amp;$F27, 'emission-rate'!$F$2:$F$551) * IFERROR(VLOOKUP($A27&amp;$B27&amp;$C27&amp;$D27&amp;R$1, 'check of sales'!$A$2:$P$1035, 12 + MATCH($E27,'check of sales'!$M$1:$P$1, 0), 0), 0)</f>
        <v>0</v>
      </c>
      <c r="S27" s="1">
        <f>SUMIF('emission-rate'!$A$2:$A$551, $D27&amp;S$1&amp;$E27&amp;$F27, 'emission-rate'!$F$2:$F$551) * IFERROR(VLOOKUP($A27&amp;$B27&amp;$C27&amp;$D27&amp;S$1, 'check of sales'!$A$2:$P$1035, 12 + MATCH($E27,'check of sales'!$M$1:$P$1, 0), 0), 0)</f>
        <v>0</v>
      </c>
      <c r="T27" s="1">
        <f>SUMIF('emission-rate'!$A$2:$A$551, $D27&amp;T$1&amp;$E27&amp;$F27, 'emission-rate'!$F$2:$F$551) * IFERROR(VLOOKUP($A27&amp;$B27&amp;$C27&amp;$D27&amp;T$1, 'check of sales'!$A$2:$P$1035, 12 + MATCH($E27,'check of sales'!$M$1:$P$1, 0), 0), 0)</f>
        <v>0</v>
      </c>
      <c r="U27" s="1">
        <f>SUMIF('emission-rate'!$A$2:$A$551, $D27&amp;U$1&amp;$E27&amp;$F27, 'emission-rate'!$F$2:$F$551) * IFERROR(VLOOKUP($A27&amp;$B27&amp;$C27&amp;$D27&amp;U$1, 'check of sales'!$A$2:$P$1035, 12 + MATCH($E27,'check of sales'!$M$1:$P$1, 0), 0), 0)</f>
        <v>0</v>
      </c>
    </row>
    <row r="28" spans="1:21" x14ac:dyDescent="0.2">
      <c r="A28">
        <f>emission!A28</f>
        <v>2014</v>
      </c>
      <c r="B28">
        <f>emission!B28</f>
        <v>1</v>
      </c>
      <c r="C28" t="str">
        <f>emission!C28</f>
        <v>agricultural</v>
      </c>
      <c r="D28" t="str">
        <f>emission!D28</f>
        <v>VCC 22601 (DSL T6 Ag)</v>
      </c>
      <c r="E28" t="str">
        <f>emission!E28</f>
        <v>DSL</v>
      </c>
      <c r="F28" t="str">
        <f>emission!F28</f>
        <v>CO2</v>
      </c>
      <c r="G28" s="1">
        <f>emission!G28 - SUM($K28:$U28)</f>
        <v>-3.8282610476016998E-3</v>
      </c>
      <c r="K28" s="1">
        <f>SUMIF('emission-rate'!$A$2:$A$551, $D28&amp;K$1&amp;$E28&amp;$F28, 'emission-rate'!$F$2:$F$551) * IFERROR(VLOOKUP($A28&amp;$B28&amp;$C28&amp;$D28&amp;K$1, 'check of sales'!$A$2:$P$1035, 12 + MATCH($E28,'check of sales'!$M$1:$P$1, 0), 0), 0)</f>
        <v>25696702.902072571</v>
      </c>
      <c r="L28" s="1">
        <f>SUMIF('emission-rate'!$A$2:$A$551, $D28&amp;L$1&amp;$E28&amp;$F28, 'emission-rate'!$F$2:$F$551) * IFERROR(VLOOKUP($A28&amp;$B28&amp;$C28&amp;$D28&amp;L$1, 'check of sales'!$A$2:$P$1035, 12 + MATCH($E28,'check of sales'!$M$1:$P$1, 0), 0), 0)</f>
        <v>3086718.3450435419</v>
      </c>
      <c r="M28" s="1">
        <f>SUMIF('emission-rate'!$A$2:$A$551, $D28&amp;M$1&amp;$E28&amp;$F28, 'emission-rate'!$F$2:$F$551) * IFERROR(VLOOKUP($A28&amp;$B28&amp;$C28&amp;$D28&amp;M$1, 'check of sales'!$A$2:$P$1035, 12 + MATCH($E28,'check of sales'!$M$1:$P$1, 0), 0), 0)</f>
        <v>767754.88712295226</v>
      </c>
      <c r="N28" s="1">
        <f>SUMIF('emission-rate'!$A$2:$A$551, $D28&amp;N$1&amp;$E28&amp;$F28, 'emission-rate'!$F$2:$F$551) * IFERROR(VLOOKUP($A28&amp;$B28&amp;$C28&amp;$D28&amp;N$1, 'check of sales'!$A$2:$P$1035, 12 + MATCH($E28,'check of sales'!$M$1:$P$1, 0), 0), 0)</f>
        <v>0</v>
      </c>
      <c r="O28" s="1">
        <f>SUMIF('emission-rate'!$A$2:$A$551, $D28&amp;O$1&amp;$E28&amp;$F28, 'emission-rate'!$F$2:$F$551) * IFERROR(VLOOKUP($A28&amp;$B28&amp;$C28&amp;$D28&amp;O$1, 'check of sales'!$A$2:$P$1035, 12 + MATCH($E28,'check of sales'!$M$1:$P$1, 0), 0), 0)</f>
        <v>0</v>
      </c>
      <c r="P28" s="1">
        <f>SUMIF('emission-rate'!$A$2:$A$551, $D28&amp;P$1&amp;$E28&amp;$F28, 'emission-rate'!$F$2:$F$551) * IFERROR(VLOOKUP($A28&amp;$B28&amp;$C28&amp;$D28&amp;P$1, 'check of sales'!$A$2:$P$1035, 12 + MATCH($E28,'check of sales'!$M$1:$P$1, 0), 0), 0)</f>
        <v>0</v>
      </c>
      <c r="Q28" s="1">
        <f>SUMIF('emission-rate'!$A$2:$A$551, $D28&amp;Q$1&amp;$E28&amp;$F28, 'emission-rate'!$F$2:$F$551) * IFERROR(VLOOKUP($A28&amp;$B28&amp;$C28&amp;$D28&amp;Q$1, 'check of sales'!$A$2:$P$1035, 12 + MATCH($E28,'check of sales'!$M$1:$P$1, 0), 0), 0)</f>
        <v>0</v>
      </c>
      <c r="R28" s="1">
        <f>SUMIF('emission-rate'!$A$2:$A$551, $D28&amp;R$1&amp;$E28&amp;$F28, 'emission-rate'!$F$2:$F$551) * IFERROR(VLOOKUP($A28&amp;$B28&amp;$C28&amp;$D28&amp;R$1, 'check of sales'!$A$2:$P$1035, 12 + MATCH($E28,'check of sales'!$M$1:$P$1, 0), 0), 0)</f>
        <v>0</v>
      </c>
      <c r="S28" s="1">
        <f>SUMIF('emission-rate'!$A$2:$A$551, $D28&amp;S$1&amp;$E28&amp;$F28, 'emission-rate'!$F$2:$F$551) * IFERROR(VLOOKUP($A28&amp;$B28&amp;$C28&amp;$D28&amp;S$1, 'check of sales'!$A$2:$P$1035, 12 + MATCH($E28,'check of sales'!$M$1:$P$1, 0), 0), 0)</f>
        <v>0</v>
      </c>
      <c r="T28" s="1">
        <f>SUMIF('emission-rate'!$A$2:$A$551, $D28&amp;T$1&amp;$E28&amp;$F28, 'emission-rate'!$F$2:$F$551) * IFERROR(VLOOKUP($A28&amp;$B28&amp;$C28&amp;$D28&amp;T$1, 'check of sales'!$A$2:$P$1035, 12 + MATCH($E28,'check of sales'!$M$1:$P$1, 0), 0), 0)</f>
        <v>0</v>
      </c>
      <c r="U28" s="1">
        <f>SUMIF('emission-rate'!$A$2:$A$551, $D28&amp;U$1&amp;$E28&amp;$F28, 'emission-rate'!$F$2:$F$551) * IFERROR(VLOOKUP($A28&amp;$B28&amp;$C28&amp;$D28&amp;U$1, 'check of sales'!$A$2:$P$1035, 12 + MATCH($E28,'check of sales'!$M$1:$P$1, 0), 0), 0)</f>
        <v>0</v>
      </c>
    </row>
    <row r="29" spans="1:21" x14ac:dyDescent="0.2">
      <c r="A29">
        <f>emission!A29</f>
        <v>2015</v>
      </c>
      <c r="B29">
        <f>emission!B29</f>
        <v>1</v>
      </c>
      <c r="C29" t="str">
        <f>emission!C29</f>
        <v>agricultural</v>
      </c>
      <c r="D29" t="str">
        <f>emission!D29</f>
        <v>VCC 22601 (DSL T6 Ag)</v>
      </c>
      <c r="E29" t="str">
        <f>emission!E29</f>
        <v>DSL</v>
      </c>
      <c r="F29" t="str">
        <f>emission!F29</f>
        <v>CO2</v>
      </c>
      <c r="G29" s="1">
        <f>emission!G29 - SUM($K29:$U29)</f>
        <v>-3.5539530217647552E-3</v>
      </c>
      <c r="K29" s="1">
        <f>SUMIF('emission-rate'!$A$2:$A$551, $D29&amp;K$1&amp;$E29&amp;$F29, 'emission-rate'!$F$2:$F$551) * IFERROR(VLOOKUP($A29&amp;$B29&amp;$C29&amp;$D29&amp;K$1, 'check of sales'!$A$2:$P$1035, 12 + MATCH($E29,'check of sales'!$M$1:$P$1, 0), 0), 0)</f>
        <v>23704787.571062353</v>
      </c>
      <c r="L29" s="1">
        <f>SUMIF('emission-rate'!$A$2:$A$551, $D29&amp;L$1&amp;$E29&amp;$F29, 'emission-rate'!$F$2:$F$551) * IFERROR(VLOOKUP($A29&amp;$B29&amp;$C29&amp;$D29&amp;L$1, 'check of sales'!$A$2:$P$1035, 12 + MATCH($E29,'check of sales'!$M$1:$P$1, 0), 0), 0)</f>
        <v>2787566.597223423</v>
      </c>
      <c r="M29" s="1">
        <f>SUMIF('emission-rate'!$A$2:$A$551, $D29&amp;M$1&amp;$E29&amp;$F29, 'emission-rate'!$F$2:$F$551) * IFERROR(VLOOKUP($A29&amp;$B29&amp;$C29&amp;$D29&amp;M$1, 'check of sales'!$A$2:$P$1035, 12 + MATCH($E29,'check of sales'!$M$1:$P$1, 0), 0), 0)</f>
        <v>698686.95600687701</v>
      </c>
      <c r="N29" s="1">
        <f>SUMIF('emission-rate'!$A$2:$A$551, $D29&amp;N$1&amp;$E29&amp;$F29, 'emission-rate'!$F$2:$F$551) * IFERROR(VLOOKUP($A29&amp;$B29&amp;$C29&amp;$D29&amp;N$1, 'check of sales'!$A$2:$P$1035, 12 + MATCH($E29,'check of sales'!$M$1:$P$1, 0), 0), 0)</f>
        <v>0</v>
      </c>
      <c r="O29" s="1">
        <f>SUMIF('emission-rate'!$A$2:$A$551, $D29&amp;O$1&amp;$E29&amp;$F29, 'emission-rate'!$F$2:$F$551) * IFERROR(VLOOKUP($A29&amp;$B29&amp;$C29&amp;$D29&amp;O$1, 'check of sales'!$A$2:$P$1035, 12 + MATCH($E29,'check of sales'!$M$1:$P$1, 0), 0), 0)</f>
        <v>0</v>
      </c>
      <c r="P29" s="1">
        <f>SUMIF('emission-rate'!$A$2:$A$551, $D29&amp;P$1&amp;$E29&amp;$F29, 'emission-rate'!$F$2:$F$551) * IFERROR(VLOOKUP($A29&amp;$B29&amp;$C29&amp;$D29&amp;P$1, 'check of sales'!$A$2:$P$1035, 12 + MATCH($E29,'check of sales'!$M$1:$P$1, 0), 0), 0)</f>
        <v>0</v>
      </c>
      <c r="Q29" s="1">
        <f>SUMIF('emission-rate'!$A$2:$A$551, $D29&amp;Q$1&amp;$E29&amp;$F29, 'emission-rate'!$F$2:$F$551) * IFERROR(VLOOKUP($A29&amp;$B29&amp;$C29&amp;$D29&amp;Q$1, 'check of sales'!$A$2:$P$1035, 12 + MATCH($E29,'check of sales'!$M$1:$P$1, 0), 0), 0)</f>
        <v>0</v>
      </c>
      <c r="R29" s="1">
        <f>SUMIF('emission-rate'!$A$2:$A$551, $D29&amp;R$1&amp;$E29&amp;$F29, 'emission-rate'!$F$2:$F$551) * IFERROR(VLOOKUP($A29&amp;$B29&amp;$C29&amp;$D29&amp;R$1, 'check of sales'!$A$2:$P$1035, 12 + MATCH($E29,'check of sales'!$M$1:$P$1, 0), 0), 0)</f>
        <v>0</v>
      </c>
      <c r="S29" s="1">
        <f>SUMIF('emission-rate'!$A$2:$A$551, $D29&amp;S$1&amp;$E29&amp;$F29, 'emission-rate'!$F$2:$F$551) * IFERROR(VLOOKUP($A29&amp;$B29&amp;$C29&amp;$D29&amp;S$1, 'check of sales'!$A$2:$P$1035, 12 + MATCH($E29,'check of sales'!$M$1:$P$1, 0), 0), 0)</f>
        <v>0</v>
      </c>
      <c r="T29" s="1">
        <f>SUMIF('emission-rate'!$A$2:$A$551, $D29&amp;T$1&amp;$E29&amp;$F29, 'emission-rate'!$F$2:$F$551) * IFERROR(VLOOKUP($A29&amp;$B29&amp;$C29&amp;$D29&amp;T$1, 'check of sales'!$A$2:$P$1035, 12 + MATCH($E29,'check of sales'!$M$1:$P$1, 0), 0), 0)</f>
        <v>0</v>
      </c>
      <c r="U29" s="1">
        <f>SUMIF('emission-rate'!$A$2:$A$551, $D29&amp;U$1&amp;$E29&amp;$F29, 'emission-rate'!$F$2:$F$551) * IFERROR(VLOOKUP($A29&amp;$B29&amp;$C29&amp;$D29&amp;U$1, 'check of sales'!$A$2:$P$1035, 12 + MATCH($E29,'check of sales'!$M$1:$P$1, 0), 0), 0)</f>
        <v>0</v>
      </c>
    </row>
    <row r="30" spans="1:21" x14ac:dyDescent="0.2">
      <c r="A30">
        <f>emission!A30</f>
        <v>2016</v>
      </c>
      <c r="B30">
        <f>emission!B30</f>
        <v>1</v>
      </c>
      <c r="C30" t="str">
        <f>emission!C30</f>
        <v>agricultural</v>
      </c>
      <c r="D30" t="str">
        <f>emission!D30</f>
        <v>VCC 22601 (DSL T6 Ag)</v>
      </c>
      <c r="E30" t="str">
        <f>emission!E30</f>
        <v>DSL</v>
      </c>
      <c r="F30" t="str">
        <f>emission!F30</f>
        <v>CO2</v>
      </c>
      <c r="G30" s="1">
        <f>emission!G30 - SUM($K30:$U30)</f>
        <v>-3.2938234508037567E-3</v>
      </c>
      <c r="K30" s="1">
        <f>SUMIF('emission-rate'!$A$2:$A$551, $D30&amp;K$1&amp;$E30&amp;$F30, 'emission-rate'!$F$2:$F$551) * IFERROR(VLOOKUP($A30&amp;$B30&amp;$C30&amp;$D30&amp;K$1, 'check of sales'!$A$2:$P$1035, 12 + MATCH($E30,'check of sales'!$M$1:$P$1, 0), 0), 0)</f>
        <v>21945652.984501179</v>
      </c>
      <c r="L30" s="1">
        <f>SUMIF('emission-rate'!$A$2:$A$551, $D30&amp;L$1&amp;$E30&amp;$F30, 'emission-rate'!$F$2:$F$551) * IFERROR(VLOOKUP($A30&amp;$B30&amp;$C30&amp;$D30&amp;L$1, 'check of sales'!$A$2:$P$1035, 12 + MATCH($E30,'check of sales'!$M$1:$P$1, 0), 0), 0)</f>
        <v>2571484.5316611039</v>
      </c>
      <c r="M30" s="1">
        <f>SUMIF('emission-rate'!$A$2:$A$551, $D30&amp;M$1&amp;$E30&amp;$F30, 'emission-rate'!$F$2:$F$551) * IFERROR(VLOOKUP($A30&amp;$B30&amp;$C30&amp;$D30&amp;M$1, 'check of sales'!$A$2:$P$1035, 12 + MATCH($E30,'check of sales'!$M$1:$P$1, 0), 0), 0)</f>
        <v>630973.15749843908</v>
      </c>
      <c r="N30" s="1">
        <f>SUMIF('emission-rate'!$A$2:$A$551, $D30&amp;N$1&amp;$E30&amp;$F30, 'emission-rate'!$F$2:$F$551) * IFERROR(VLOOKUP($A30&amp;$B30&amp;$C30&amp;$D30&amp;N$1, 'check of sales'!$A$2:$P$1035, 12 + MATCH($E30,'check of sales'!$M$1:$P$1, 0), 0), 0)</f>
        <v>0</v>
      </c>
      <c r="O30" s="1">
        <f>SUMIF('emission-rate'!$A$2:$A$551, $D30&amp;O$1&amp;$E30&amp;$F30, 'emission-rate'!$F$2:$F$551) * IFERROR(VLOOKUP($A30&amp;$B30&amp;$C30&amp;$D30&amp;O$1, 'check of sales'!$A$2:$P$1035, 12 + MATCH($E30,'check of sales'!$M$1:$P$1, 0), 0), 0)</f>
        <v>0</v>
      </c>
      <c r="P30" s="1">
        <f>SUMIF('emission-rate'!$A$2:$A$551, $D30&amp;P$1&amp;$E30&amp;$F30, 'emission-rate'!$F$2:$F$551) * IFERROR(VLOOKUP($A30&amp;$B30&amp;$C30&amp;$D30&amp;P$1, 'check of sales'!$A$2:$P$1035, 12 + MATCH($E30,'check of sales'!$M$1:$P$1, 0), 0), 0)</f>
        <v>0</v>
      </c>
      <c r="Q30" s="1">
        <f>SUMIF('emission-rate'!$A$2:$A$551, $D30&amp;Q$1&amp;$E30&amp;$F30, 'emission-rate'!$F$2:$F$551) * IFERROR(VLOOKUP($A30&amp;$B30&amp;$C30&amp;$D30&amp;Q$1, 'check of sales'!$A$2:$P$1035, 12 + MATCH($E30,'check of sales'!$M$1:$P$1, 0), 0), 0)</f>
        <v>0</v>
      </c>
      <c r="R30" s="1">
        <f>SUMIF('emission-rate'!$A$2:$A$551, $D30&amp;R$1&amp;$E30&amp;$F30, 'emission-rate'!$F$2:$F$551) * IFERROR(VLOOKUP($A30&amp;$B30&amp;$C30&amp;$D30&amp;R$1, 'check of sales'!$A$2:$P$1035, 12 + MATCH($E30,'check of sales'!$M$1:$P$1, 0), 0), 0)</f>
        <v>0</v>
      </c>
      <c r="S30" s="1">
        <f>SUMIF('emission-rate'!$A$2:$A$551, $D30&amp;S$1&amp;$E30&amp;$F30, 'emission-rate'!$F$2:$F$551) * IFERROR(VLOOKUP($A30&amp;$B30&amp;$C30&amp;$D30&amp;S$1, 'check of sales'!$A$2:$P$1035, 12 + MATCH($E30,'check of sales'!$M$1:$P$1, 0), 0), 0)</f>
        <v>0</v>
      </c>
      <c r="T30" s="1">
        <f>SUMIF('emission-rate'!$A$2:$A$551, $D30&amp;T$1&amp;$E30&amp;$F30, 'emission-rate'!$F$2:$F$551) * IFERROR(VLOOKUP($A30&amp;$B30&amp;$C30&amp;$D30&amp;T$1, 'check of sales'!$A$2:$P$1035, 12 + MATCH($E30,'check of sales'!$M$1:$P$1, 0), 0), 0)</f>
        <v>0</v>
      </c>
      <c r="U30" s="1">
        <f>SUMIF('emission-rate'!$A$2:$A$551, $D30&amp;U$1&amp;$E30&amp;$F30, 'emission-rate'!$F$2:$F$551) * IFERROR(VLOOKUP($A30&amp;$B30&amp;$C30&amp;$D30&amp;U$1, 'check of sales'!$A$2:$P$1035, 12 + MATCH($E30,'check of sales'!$M$1:$P$1, 0), 0), 0)</f>
        <v>0</v>
      </c>
    </row>
    <row r="31" spans="1:21" x14ac:dyDescent="0.2">
      <c r="A31">
        <f>emission!A31</f>
        <v>2017</v>
      </c>
      <c r="B31">
        <f>emission!B31</f>
        <v>1</v>
      </c>
      <c r="C31" t="str">
        <f>emission!C31</f>
        <v>agricultural</v>
      </c>
      <c r="D31" t="str">
        <f>emission!D31</f>
        <v>VCC 22601 (DSL T6 Ag)</v>
      </c>
      <c r="E31" t="str">
        <f>emission!E31</f>
        <v>DSL</v>
      </c>
      <c r="F31" t="str">
        <f>emission!F31</f>
        <v>CO2</v>
      </c>
      <c r="G31" s="1">
        <f>emission!G31 - SUM($K31:$U31)</f>
        <v>-3.1751096248626709E-3</v>
      </c>
      <c r="K31" s="1">
        <f>SUMIF('emission-rate'!$A$2:$A$551, $D31&amp;K$1&amp;$E31&amp;$F31, 'emission-rate'!$F$2:$F$551) * IFERROR(VLOOKUP($A31&amp;$B31&amp;$C31&amp;$D31&amp;K$1, 'check of sales'!$A$2:$P$1035, 12 + MATCH($E31,'check of sales'!$M$1:$P$1, 0), 0), 0)</f>
        <v>20964464.848326292</v>
      </c>
      <c r="L31" s="1">
        <f>SUMIF('emission-rate'!$A$2:$A$551, $D31&amp;L$1&amp;$E31&amp;$F31, 'emission-rate'!$F$2:$F$551) * IFERROR(VLOOKUP($A31&amp;$B31&amp;$C31&amp;$D31&amp;L$1, 'check of sales'!$A$2:$P$1035, 12 + MATCH($E31,'check of sales'!$M$1:$P$1, 0), 0), 0)</f>
        <v>2380654.4149645693</v>
      </c>
      <c r="M31" s="1">
        <f>SUMIF('emission-rate'!$A$2:$A$551, $D31&amp;M$1&amp;$E31&amp;$F31, 'emission-rate'!$F$2:$F$551) * IFERROR(VLOOKUP($A31&amp;$B31&amp;$C31&amp;$D31&amp;M$1, 'check of sales'!$A$2:$P$1035, 12 + MATCH($E31,'check of sales'!$M$1:$P$1, 0), 0), 0)</f>
        <v>582062.40382444754</v>
      </c>
      <c r="N31" s="1">
        <f>SUMIF('emission-rate'!$A$2:$A$551, $D31&amp;N$1&amp;$E31&amp;$F31, 'emission-rate'!$F$2:$F$551) * IFERROR(VLOOKUP($A31&amp;$B31&amp;$C31&amp;$D31&amp;N$1, 'check of sales'!$A$2:$P$1035, 12 + MATCH($E31,'check of sales'!$M$1:$P$1, 0), 0), 0)</f>
        <v>0</v>
      </c>
      <c r="O31" s="1">
        <f>SUMIF('emission-rate'!$A$2:$A$551, $D31&amp;O$1&amp;$E31&amp;$F31, 'emission-rate'!$F$2:$F$551) * IFERROR(VLOOKUP($A31&amp;$B31&amp;$C31&amp;$D31&amp;O$1, 'check of sales'!$A$2:$P$1035, 12 + MATCH($E31,'check of sales'!$M$1:$P$1, 0), 0), 0)</f>
        <v>0</v>
      </c>
      <c r="P31" s="1">
        <f>SUMIF('emission-rate'!$A$2:$A$551, $D31&amp;P$1&amp;$E31&amp;$F31, 'emission-rate'!$F$2:$F$551) * IFERROR(VLOOKUP($A31&amp;$B31&amp;$C31&amp;$D31&amp;P$1, 'check of sales'!$A$2:$P$1035, 12 + MATCH($E31,'check of sales'!$M$1:$P$1, 0), 0), 0)</f>
        <v>0</v>
      </c>
      <c r="Q31" s="1">
        <f>SUMIF('emission-rate'!$A$2:$A$551, $D31&amp;Q$1&amp;$E31&amp;$F31, 'emission-rate'!$F$2:$F$551) * IFERROR(VLOOKUP($A31&amp;$B31&amp;$C31&amp;$D31&amp;Q$1, 'check of sales'!$A$2:$P$1035, 12 + MATCH($E31,'check of sales'!$M$1:$P$1, 0), 0), 0)</f>
        <v>0</v>
      </c>
      <c r="R31" s="1">
        <f>SUMIF('emission-rate'!$A$2:$A$551, $D31&amp;R$1&amp;$E31&amp;$F31, 'emission-rate'!$F$2:$F$551) * IFERROR(VLOOKUP($A31&amp;$B31&amp;$C31&amp;$D31&amp;R$1, 'check of sales'!$A$2:$P$1035, 12 + MATCH($E31,'check of sales'!$M$1:$P$1, 0), 0), 0)</f>
        <v>0</v>
      </c>
      <c r="S31" s="1">
        <f>SUMIF('emission-rate'!$A$2:$A$551, $D31&amp;S$1&amp;$E31&amp;$F31, 'emission-rate'!$F$2:$F$551) * IFERROR(VLOOKUP($A31&amp;$B31&amp;$C31&amp;$D31&amp;S$1, 'check of sales'!$A$2:$P$1035, 12 + MATCH($E31,'check of sales'!$M$1:$P$1, 0), 0), 0)</f>
        <v>0</v>
      </c>
      <c r="T31" s="1">
        <f>SUMIF('emission-rate'!$A$2:$A$551, $D31&amp;T$1&amp;$E31&amp;$F31, 'emission-rate'!$F$2:$F$551) * IFERROR(VLOOKUP($A31&amp;$B31&amp;$C31&amp;$D31&amp;T$1, 'check of sales'!$A$2:$P$1035, 12 + MATCH($E31,'check of sales'!$M$1:$P$1, 0), 0), 0)</f>
        <v>0</v>
      </c>
      <c r="U31" s="1">
        <f>SUMIF('emission-rate'!$A$2:$A$551, $D31&amp;U$1&amp;$E31&amp;$F31, 'emission-rate'!$F$2:$F$551) * IFERROR(VLOOKUP($A31&amp;$B31&amp;$C31&amp;$D31&amp;U$1, 'check of sales'!$A$2:$P$1035, 12 + MATCH($E31,'check of sales'!$M$1:$P$1, 0), 0), 0)</f>
        <v>0</v>
      </c>
    </row>
    <row r="32" spans="1:21" x14ac:dyDescent="0.2">
      <c r="A32">
        <f>emission!A32</f>
        <v>2018</v>
      </c>
      <c r="B32">
        <f>emission!B32</f>
        <v>1</v>
      </c>
      <c r="C32" t="str">
        <f>emission!C32</f>
        <v>agricultural</v>
      </c>
      <c r="D32" t="str">
        <f>emission!D32</f>
        <v>VCC 22601 (DSL T6 Ag)</v>
      </c>
      <c r="E32" t="str">
        <f>emission!E32</f>
        <v>DSL</v>
      </c>
      <c r="F32" t="str">
        <f>emission!F32</f>
        <v>CO2</v>
      </c>
      <c r="G32" s="1">
        <f>emission!G32 - SUM($K32:$U32)</f>
        <v>-3.140665590763092E-3</v>
      </c>
      <c r="K32" s="1">
        <f>SUMIF('emission-rate'!$A$2:$A$551, $D32&amp;K$1&amp;$E32&amp;$F32, 'emission-rate'!$F$2:$F$551) * IFERROR(VLOOKUP($A32&amp;$B32&amp;$C32&amp;$D32&amp;K$1, 'check of sales'!$A$2:$P$1035, 12 + MATCH($E32,'check of sales'!$M$1:$P$1, 0), 0), 0)</f>
        <v>20580226.679338593</v>
      </c>
      <c r="L32" s="1">
        <f>SUMIF('emission-rate'!$A$2:$A$551, $D32&amp;L$1&amp;$E32&amp;$F32, 'emission-rate'!$F$2:$F$551) * IFERROR(VLOOKUP($A32&amp;$B32&amp;$C32&amp;$D32&amp;L$1, 'check of sales'!$A$2:$P$1035, 12 + MATCH($E32,'check of sales'!$M$1:$P$1, 0), 0), 0)</f>
        <v>2274215.5739811058</v>
      </c>
      <c r="M32" s="1">
        <f>SUMIF('emission-rate'!$A$2:$A$551, $D32&amp;M$1&amp;$E32&amp;$F32, 'emission-rate'!$F$2:$F$551) * IFERROR(VLOOKUP($A32&amp;$B32&amp;$C32&amp;$D32&amp;M$1, 'check of sales'!$A$2:$P$1035, 12 + MATCH($E32,'check of sales'!$M$1:$P$1, 0), 0), 0)</f>
        <v>538867.4963385642</v>
      </c>
      <c r="N32" s="1">
        <f>SUMIF('emission-rate'!$A$2:$A$551, $D32&amp;N$1&amp;$E32&amp;$F32, 'emission-rate'!$F$2:$F$551) * IFERROR(VLOOKUP($A32&amp;$B32&amp;$C32&amp;$D32&amp;N$1, 'check of sales'!$A$2:$P$1035, 12 + MATCH($E32,'check of sales'!$M$1:$P$1, 0), 0), 0)</f>
        <v>0</v>
      </c>
      <c r="O32" s="1">
        <f>SUMIF('emission-rate'!$A$2:$A$551, $D32&amp;O$1&amp;$E32&amp;$F32, 'emission-rate'!$F$2:$F$551) * IFERROR(VLOOKUP($A32&amp;$B32&amp;$C32&amp;$D32&amp;O$1, 'check of sales'!$A$2:$P$1035, 12 + MATCH($E32,'check of sales'!$M$1:$P$1, 0), 0), 0)</f>
        <v>0</v>
      </c>
      <c r="P32" s="1">
        <f>SUMIF('emission-rate'!$A$2:$A$551, $D32&amp;P$1&amp;$E32&amp;$F32, 'emission-rate'!$F$2:$F$551) * IFERROR(VLOOKUP($A32&amp;$B32&amp;$C32&amp;$D32&amp;P$1, 'check of sales'!$A$2:$P$1035, 12 + MATCH($E32,'check of sales'!$M$1:$P$1, 0), 0), 0)</f>
        <v>0</v>
      </c>
      <c r="Q32" s="1">
        <f>SUMIF('emission-rate'!$A$2:$A$551, $D32&amp;Q$1&amp;$E32&amp;$F32, 'emission-rate'!$F$2:$F$551) * IFERROR(VLOOKUP($A32&amp;$B32&amp;$C32&amp;$D32&amp;Q$1, 'check of sales'!$A$2:$P$1035, 12 + MATCH($E32,'check of sales'!$M$1:$P$1, 0), 0), 0)</f>
        <v>0</v>
      </c>
      <c r="R32" s="1">
        <f>SUMIF('emission-rate'!$A$2:$A$551, $D32&amp;R$1&amp;$E32&amp;$F32, 'emission-rate'!$F$2:$F$551) * IFERROR(VLOOKUP($A32&amp;$B32&amp;$C32&amp;$D32&amp;R$1, 'check of sales'!$A$2:$P$1035, 12 + MATCH($E32,'check of sales'!$M$1:$P$1, 0), 0), 0)</f>
        <v>0</v>
      </c>
      <c r="S32" s="1">
        <f>SUMIF('emission-rate'!$A$2:$A$551, $D32&amp;S$1&amp;$E32&amp;$F32, 'emission-rate'!$F$2:$F$551) * IFERROR(VLOOKUP($A32&amp;$B32&amp;$C32&amp;$D32&amp;S$1, 'check of sales'!$A$2:$P$1035, 12 + MATCH($E32,'check of sales'!$M$1:$P$1, 0), 0), 0)</f>
        <v>0</v>
      </c>
      <c r="T32" s="1">
        <f>SUMIF('emission-rate'!$A$2:$A$551, $D32&amp;T$1&amp;$E32&amp;$F32, 'emission-rate'!$F$2:$F$551) * IFERROR(VLOOKUP($A32&amp;$B32&amp;$C32&amp;$D32&amp;T$1, 'check of sales'!$A$2:$P$1035, 12 + MATCH($E32,'check of sales'!$M$1:$P$1, 0), 0), 0)</f>
        <v>0</v>
      </c>
      <c r="U32" s="1">
        <f>SUMIF('emission-rate'!$A$2:$A$551, $D32&amp;U$1&amp;$E32&amp;$F32, 'emission-rate'!$F$2:$F$551) * IFERROR(VLOOKUP($A32&amp;$B32&amp;$C32&amp;$D32&amp;U$1, 'check of sales'!$A$2:$P$1035, 12 + MATCH($E32,'check of sales'!$M$1:$P$1, 0), 0), 0)</f>
        <v>0</v>
      </c>
    </row>
    <row r="33" spans="1:21" x14ac:dyDescent="0.2">
      <c r="A33">
        <f>emission!A33</f>
        <v>2019</v>
      </c>
      <c r="B33">
        <f>emission!B33</f>
        <v>1</v>
      </c>
      <c r="C33" t="str">
        <f>emission!C33</f>
        <v>agricultural</v>
      </c>
      <c r="D33" t="str">
        <f>emission!D33</f>
        <v>VCC 22601 (DSL T6 Ag)</v>
      </c>
      <c r="E33" t="str">
        <f>emission!E33</f>
        <v>DSL</v>
      </c>
      <c r="F33" t="str">
        <f>emission!F33</f>
        <v>CO2</v>
      </c>
      <c r="G33" s="1">
        <f>emission!G33 - SUM($K33:$U33)</f>
        <v>-2.9364414513111115E-3</v>
      </c>
      <c r="K33" s="1">
        <f>SUMIF('emission-rate'!$A$2:$A$551, $D33&amp;K$1&amp;$E33&amp;$F33, 'emission-rate'!$F$2:$F$551) * IFERROR(VLOOKUP($A33&amp;$B33&amp;$C33&amp;$D33&amp;K$1, 'check of sales'!$A$2:$P$1035, 12 + MATCH($E33,'check of sales'!$M$1:$P$1, 0), 0), 0)</f>
        <v>19447488.016891625</v>
      </c>
      <c r="L33" s="1">
        <f>SUMIF('emission-rate'!$A$2:$A$551, $D33&amp;L$1&amp;$E33&amp;$F33, 'emission-rate'!$F$2:$F$551) * IFERROR(VLOOKUP($A33&amp;$B33&amp;$C33&amp;$D33&amp;L$1, 'check of sales'!$A$2:$P$1035, 12 + MATCH($E33,'check of sales'!$M$1:$P$1, 0), 0), 0)</f>
        <v>2232533.5928596309</v>
      </c>
      <c r="M33" s="1">
        <f>SUMIF('emission-rate'!$A$2:$A$551, $D33&amp;M$1&amp;$E33&amp;$F33, 'emission-rate'!$F$2:$F$551) * IFERROR(VLOOKUP($A33&amp;$B33&amp;$C33&amp;$D33&amp;M$1, 'check of sales'!$A$2:$P$1035, 12 + MATCH($E33,'check of sales'!$M$1:$P$1, 0), 0), 0)</f>
        <v>514774.77990168775</v>
      </c>
      <c r="N33" s="1">
        <f>SUMIF('emission-rate'!$A$2:$A$551, $D33&amp;N$1&amp;$E33&amp;$F33, 'emission-rate'!$F$2:$F$551) * IFERROR(VLOOKUP($A33&amp;$B33&amp;$C33&amp;$D33&amp;N$1, 'check of sales'!$A$2:$P$1035, 12 + MATCH($E33,'check of sales'!$M$1:$P$1, 0), 0), 0)</f>
        <v>0</v>
      </c>
      <c r="O33" s="1">
        <f>SUMIF('emission-rate'!$A$2:$A$551, $D33&amp;O$1&amp;$E33&amp;$F33, 'emission-rate'!$F$2:$F$551) * IFERROR(VLOOKUP($A33&amp;$B33&amp;$C33&amp;$D33&amp;O$1, 'check of sales'!$A$2:$P$1035, 12 + MATCH($E33,'check of sales'!$M$1:$P$1, 0), 0), 0)</f>
        <v>0</v>
      </c>
      <c r="P33" s="1">
        <f>SUMIF('emission-rate'!$A$2:$A$551, $D33&amp;P$1&amp;$E33&amp;$F33, 'emission-rate'!$F$2:$F$551) * IFERROR(VLOOKUP($A33&amp;$B33&amp;$C33&amp;$D33&amp;P$1, 'check of sales'!$A$2:$P$1035, 12 + MATCH($E33,'check of sales'!$M$1:$P$1, 0), 0), 0)</f>
        <v>0</v>
      </c>
      <c r="Q33" s="1">
        <f>SUMIF('emission-rate'!$A$2:$A$551, $D33&amp;Q$1&amp;$E33&amp;$F33, 'emission-rate'!$F$2:$F$551) * IFERROR(VLOOKUP($A33&amp;$B33&amp;$C33&amp;$D33&amp;Q$1, 'check of sales'!$A$2:$P$1035, 12 + MATCH($E33,'check of sales'!$M$1:$P$1, 0), 0), 0)</f>
        <v>0</v>
      </c>
      <c r="R33" s="1">
        <f>SUMIF('emission-rate'!$A$2:$A$551, $D33&amp;R$1&amp;$E33&amp;$F33, 'emission-rate'!$F$2:$F$551) * IFERROR(VLOOKUP($A33&amp;$B33&amp;$C33&amp;$D33&amp;R$1, 'check of sales'!$A$2:$P$1035, 12 + MATCH($E33,'check of sales'!$M$1:$P$1, 0), 0), 0)</f>
        <v>0</v>
      </c>
      <c r="S33" s="1">
        <f>SUMIF('emission-rate'!$A$2:$A$551, $D33&amp;S$1&amp;$E33&amp;$F33, 'emission-rate'!$F$2:$F$551) * IFERROR(VLOOKUP($A33&amp;$B33&amp;$C33&amp;$D33&amp;S$1, 'check of sales'!$A$2:$P$1035, 12 + MATCH($E33,'check of sales'!$M$1:$P$1, 0), 0), 0)</f>
        <v>0</v>
      </c>
      <c r="T33" s="1">
        <f>SUMIF('emission-rate'!$A$2:$A$551, $D33&amp;T$1&amp;$E33&amp;$F33, 'emission-rate'!$F$2:$F$551) * IFERROR(VLOOKUP($A33&amp;$B33&amp;$C33&amp;$D33&amp;T$1, 'check of sales'!$A$2:$P$1035, 12 + MATCH($E33,'check of sales'!$M$1:$P$1, 0), 0), 0)</f>
        <v>0</v>
      </c>
      <c r="U33" s="1">
        <f>SUMIF('emission-rate'!$A$2:$A$551, $D33&amp;U$1&amp;$E33&amp;$F33, 'emission-rate'!$F$2:$F$551) * IFERROR(VLOOKUP($A33&amp;$B33&amp;$C33&amp;$D33&amp;U$1, 'check of sales'!$A$2:$P$1035, 12 + MATCH($E33,'check of sales'!$M$1:$P$1, 0), 0), 0)</f>
        <v>0</v>
      </c>
    </row>
    <row r="34" spans="1:21" x14ac:dyDescent="0.2">
      <c r="A34">
        <f>emission!A34</f>
        <v>2020</v>
      </c>
      <c r="B34">
        <f>emission!B34</f>
        <v>1</v>
      </c>
      <c r="C34" t="str">
        <f>emission!C34</f>
        <v>agricultural</v>
      </c>
      <c r="D34" t="str">
        <f>emission!D34</f>
        <v>VCC 22601 (DSL T6 Ag)</v>
      </c>
      <c r="E34" t="str">
        <f>emission!E34</f>
        <v>DSL</v>
      </c>
      <c r="F34" t="str">
        <f>emission!F34</f>
        <v>CO2</v>
      </c>
      <c r="G34" s="1">
        <f>emission!G34 - SUM($K34:$U34)</f>
        <v>-2.5031454861164093E-3</v>
      </c>
      <c r="K34" s="1">
        <f>SUMIF('emission-rate'!$A$2:$A$551, $D34&amp;K$1&amp;$E34&amp;$F34, 'emission-rate'!$F$2:$F$551) * IFERROR(VLOOKUP($A34&amp;$B34&amp;$C34&amp;$D34&amp;K$1, 'check of sales'!$A$2:$P$1035, 12 + MATCH($E34,'check of sales'!$M$1:$P$1, 0), 0), 0)</f>
        <v>16978254.694230516</v>
      </c>
      <c r="L34" s="1">
        <f>SUMIF('emission-rate'!$A$2:$A$551, $D34&amp;L$1&amp;$E34&amp;$F34, 'emission-rate'!$F$2:$F$551) * IFERROR(VLOOKUP($A34&amp;$B34&amp;$C34&amp;$D34&amp;L$1, 'check of sales'!$A$2:$P$1035, 12 + MATCH($E34,'check of sales'!$M$1:$P$1, 0), 0), 0)</f>
        <v>2109654.6199869625</v>
      </c>
      <c r="M34" s="1">
        <f>SUMIF('emission-rate'!$A$2:$A$551, $D34&amp;M$1&amp;$E34&amp;$F34, 'emission-rate'!$F$2:$F$551) * IFERROR(VLOOKUP($A34&amp;$B34&amp;$C34&amp;$D34&amp;M$1, 'check of sales'!$A$2:$P$1035, 12 + MATCH($E34,'check of sales'!$M$1:$P$1, 0), 0), 0)</f>
        <v>505339.95195346727</v>
      </c>
      <c r="N34" s="1">
        <f>SUMIF('emission-rate'!$A$2:$A$551, $D34&amp;N$1&amp;$E34&amp;$F34, 'emission-rate'!$F$2:$F$551) * IFERROR(VLOOKUP($A34&amp;$B34&amp;$C34&amp;$D34&amp;N$1, 'check of sales'!$A$2:$P$1035, 12 + MATCH($E34,'check of sales'!$M$1:$P$1, 0), 0), 0)</f>
        <v>0</v>
      </c>
      <c r="O34" s="1">
        <f>SUMIF('emission-rate'!$A$2:$A$551, $D34&amp;O$1&amp;$E34&amp;$F34, 'emission-rate'!$F$2:$F$551) * IFERROR(VLOOKUP($A34&amp;$B34&amp;$C34&amp;$D34&amp;O$1, 'check of sales'!$A$2:$P$1035, 12 + MATCH($E34,'check of sales'!$M$1:$P$1, 0), 0), 0)</f>
        <v>0</v>
      </c>
      <c r="P34" s="1">
        <f>SUMIF('emission-rate'!$A$2:$A$551, $D34&amp;P$1&amp;$E34&amp;$F34, 'emission-rate'!$F$2:$F$551) * IFERROR(VLOOKUP($A34&amp;$B34&amp;$C34&amp;$D34&amp;P$1, 'check of sales'!$A$2:$P$1035, 12 + MATCH($E34,'check of sales'!$M$1:$P$1, 0), 0), 0)</f>
        <v>0</v>
      </c>
      <c r="Q34" s="1">
        <f>SUMIF('emission-rate'!$A$2:$A$551, $D34&amp;Q$1&amp;$E34&amp;$F34, 'emission-rate'!$F$2:$F$551) * IFERROR(VLOOKUP($A34&amp;$B34&amp;$C34&amp;$D34&amp;Q$1, 'check of sales'!$A$2:$P$1035, 12 + MATCH($E34,'check of sales'!$M$1:$P$1, 0), 0), 0)</f>
        <v>0</v>
      </c>
      <c r="R34" s="1">
        <f>SUMIF('emission-rate'!$A$2:$A$551, $D34&amp;R$1&amp;$E34&amp;$F34, 'emission-rate'!$F$2:$F$551) * IFERROR(VLOOKUP($A34&amp;$B34&amp;$C34&amp;$D34&amp;R$1, 'check of sales'!$A$2:$P$1035, 12 + MATCH($E34,'check of sales'!$M$1:$P$1, 0), 0), 0)</f>
        <v>0</v>
      </c>
      <c r="S34" s="1">
        <f>SUMIF('emission-rate'!$A$2:$A$551, $D34&amp;S$1&amp;$E34&amp;$F34, 'emission-rate'!$F$2:$F$551) * IFERROR(VLOOKUP($A34&amp;$B34&amp;$C34&amp;$D34&amp;S$1, 'check of sales'!$A$2:$P$1035, 12 + MATCH($E34,'check of sales'!$M$1:$P$1, 0), 0), 0)</f>
        <v>0</v>
      </c>
      <c r="T34" s="1">
        <f>SUMIF('emission-rate'!$A$2:$A$551, $D34&amp;T$1&amp;$E34&amp;$F34, 'emission-rate'!$F$2:$F$551) * IFERROR(VLOOKUP($A34&amp;$B34&amp;$C34&amp;$D34&amp;T$1, 'check of sales'!$A$2:$P$1035, 12 + MATCH($E34,'check of sales'!$M$1:$P$1, 0), 0), 0)</f>
        <v>0</v>
      </c>
      <c r="U34" s="1">
        <f>SUMIF('emission-rate'!$A$2:$A$551, $D34&amp;U$1&amp;$E34&amp;$F34, 'emission-rate'!$F$2:$F$551) * IFERROR(VLOOKUP($A34&amp;$B34&amp;$C34&amp;$D34&amp;U$1, 'check of sales'!$A$2:$P$1035, 12 + MATCH($E34,'check of sales'!$M$1:$P$1, 0), 0), 0)</f>
        <v>0</v>
      </c>
    </row>
    <row r="35" spans="1:21" x14ac:dyDescent="0.2">
      <c r="A35">
        <f>emission!A35</f>
        <v>2010</v>
      </c>
      <c r="B35">
        <f>emission!B35</f>
        <v>1</v>
      </c>
      <c r="C35" t="str">
        <f>emission!C35</f>
        <v>agricultural</v>
      </c>
      <c r="D35" t="str">
        <f>emission!D35</f>
        <v>VCC 22601 (DSL T6 Ag)</v>
      </c>
      <c r="E35" t="str">
        <f>emission!E35</f>
        <v>DSL</v>
      </c>
      <c r="F35" t="str">
        <f>emission!F35</f>
        <v>HC</v>
      </c>
      <c r="G35" s="1">
        <f>emission!G35 - SUM($K35:$U35)</f>
        <v>-7.4041918196598999E-7</v>
      </c>
      <c r="K35" s="1">
        <f>SUMIF('emission-rate'!$A$2:$A$551, $D35&amp;K$1&amp;$E35&amp;$F35, 'emission-rate'!$F$2:$F$551) * IFERROR(VLOOKUP($A35&amp;$B35&amp;$C35&amp;$D35&amp;K$1, 'check of sales'!$A$2:$P$1035, 12 + MATCH($E35,'check of sales'!$M$1:$P$1, 0), 0), 0)</f>
        <v>2768.3433132681193</v>
      </c>
      <c r="L35" s="1">
        <f>SUMIF('emission-rate'!$A$2:$A$551, $D35&amp;L$1&amp;$E35&amp;$F35, 'emission-rate'!$F$2:$F$551) * IFERROR(VLOOKUP($A35&amp;$B35&amp;$C35&amp;$D35&amp;L$1, 'check of sales'!$A$2:$P$1035, 12 + MATCH($E35,'check of sales'!$M$1:$P$1, 0), 0), 0)</f>
        <v>0</v>
      </c>
      <c r="M35" s="1">
        <f>SUMIF('emission-rate'!$A$2:$A$551, $D35&amp;M$1&amp;$E35&amp;$F35, 'emission-rate'!$F$2:$F$551) * IFERROR(VLOOKUP($A35&amp;$B35&amp;$C35&amp;$D35&amp;M$1, 'check of sales'!$A$2:$P$1035, 12 + MATCH($E35,'check of sales'!$M$1:$P$1, 0), 0), 0)</f>
        <v>0</v>
      </c>
      <c r="N35" s="1">
        <f>SUMIF('emission-rate'!$A$2:$A$551, $D35&amp;N$1&amp;$E35&amp;$F35, 'emission-rate'!$F$2:$F$551) * IFERROR(VLOOKUP($A35&amp;$B35&amp;$C35&amp;$D35&amp;N$1, 'check of sales'!$A$2:$P$1035, 12 + MATCH($E35,'check of sales'!$M$1:$P$1, 0), 0), 0)</f>
        <v>0</v>
      </c>
      <c r="O35" s="1">
        <f>SUMIF('emission-rate'!$A$2:$A$551, $D35&amp;O$1&amp;$E35&amp;$F35, 'emission-rate'!$F$2:$F$551) * IFERROR(VLOOKUP($A35&amp;$B35&amp;$C35&amp;$D35&amp;O$1, 'check of sales'!$A$2:$P$1035, 12 + MATCH($E35,'check of sales'!$M$1:$P$1, 0), 0), 0)</f>
        <v>0</v>
      </c>
      <c r="P35" s="1">
        <f>SUMIF('emission-rate'!$A$2:$A$551, $D35&amp;P$1&amp;$E35&amp;$F35, 'emission-rate'!$F$2:$F$551) * IFERROR(VLOOKUP($A35&amp;$B35&amp;$C35&amp;$D35&amp;P$1, 'check of sales'!$A$2:$P$1035, 12 + MATCH($E35,'check of sales'!$M$1:$P$1, 0), 0), 0)</f>
        <v>0</v>
      </c>
      <c r="Q35" s="1">
        <f>SUMIF('emission-rate'!$A$2:$A$551, $D35&amp;Q$1&amp;$E35&amp;$F35, 'emission-rate'!$F$2:$F$551) * IFERROR(VLOOKUP($A35&amp;$B35&amp;$C35&amp;$D35&amp;Q$1, 'check of sales'!$A$2:$P$1035, 12 + MATCH($E35,'check of sales'!$M$1:$P$1, 0), 0), 0)</f>
        <v>0</v>
      </c>
      <c r="R35" s="1">
        <f>SUMIF('emission-rate'!$A$2:$A$551, $D35&amp;R$1&amp;$E35&amp;$F35, 'emission-rate'!$F$2:$F$551) * IFERROR(VLOOKUP($A35&amp;$B35&amp;$C35&amp;$D35&amp;R$1, 'check of sales'!$A$2:$P$1035, 12 + MATCH($E35,'check of sales'!$M$1:$P$1, 0), 0), 0)</f>
        <v>0</v>
      </c>
      <c r="S35" s="1">
        <f>SUMIF('emission-rate'!$A$2:$A$551, $D35&amp;S$1&amp;$E35&amp;$F35, 'emission-rate'!$F$2:$F$551) * IFERROR(VLOOKUP($A35&amp;$B35&amp;$C35&amp;$D35&amp;S$1, 'check of sales'!$A$2:$P$1035, 12 + MATCH($E35,'check of sales'!$M$1:$P$1, 0), 0), 0)</f>
        <v>0</v>
      </c>
      <c r="T35" s="1">
        <f>SUMIF('emission-rate'!$A$2:$A$551, $D35&amp;T$1&amp;$E35&amp;$F35, 'emission-rate'!$F$2:$F$551) * IFERROR(VLOOKUP($A35&amp;$B35&amp;$C35&amp;$D35&amp;T$1, 'check of sales'!$A$2:$P$1035, 12 + MATCH($E35,'check of sales'!$M$1:$P$1, 0), 0), 0)</f>
        <v>0</v>
      </c>
      <c r="U35" s="1">
        <f>SUMIF('emission-rate'!$A$2:$A$551, $D35&amp;U$1&amp;$E35&amp;$F35, 'emission-rate'!$F$2:$F$551) * IFERROR(VLOOKUP($A35&amp;$B35&amp;$C35&amp;$D35&amp;U$1, 'check of sales'!$A$2:$P$1035, 12 + MATCH($E35,'check of sales'!$M$1:$P$1, 0), 0), 0)</f>
        <v>0</v>
      </c>
    </row>
    <row r="36" spans="1:21" x14ac:dyDescent="0.2">
      <c r="A36">
        <f>emission!A36</f>
        <v>2011</v>
      </c>
      <c r="B36">
        <f>emission!B36</f>
        <v>1</v>
      </c>
      <c r="C36" t="str">
        <f>emission!C36</f>
        <v>agricultural</v>
      </c>
      <c r="D36" t="str">
        <f>emission!D36</f>
        <v>VCC 22601 (DSL T6 Ag)</v>
      </c>
      <c r="E36" t="str">
        <f>emission!E36</f>
        <v>DSL</v>
      </c>
      <c r="F36" t="str">
        <f>emission!F36</f>
        <v>HC</v>
      </c>
      <c r="G36" s="1">
        <f>emission!G36 - SUM($K36:$U36)</f>
        <v>-7.9084247772698291E-7</v>
      </c>
      <c r="K36" s="1">
        <f>SUMIF('emission-rate'!$A$2:$A$551, $D36&amp;K$1&amp;$E36&amp;$F36, 'emission-rate'!$F$2:$F$551) * IFERROR(VLOOKUP($A36&amp;$B36&amp;$C36&amp;$D36&amp;K$1, 'check of sales'!$A$2:$P$1035, 12 + MATCH($E36,'check of sales'!$M$1:$P$1, 0), 0), 0)</f>
        <v>2525.9830150359339</v>
      </c>
      <c r="L36" s="1">
        <f>SUMIF('emission-rate'!$A$2:$A$551, $D36&amp;L$1&amp;$E36&amp;$F36, 'emission-rate'!$F$2:$F$551) * IFERROR(VLOOKUP($A36&amp;$B36&amp;$C36&amp;$D36&amp;L$1, 'check of sales'!$A$2:$P$1035, 12 + MATCH($E36,'check of sales'!$M$1:$P$1, 0), 0), 0)</f>
        <v>143.64175075430856</v>
      </c>
      <c r="M36" s="1">
        <f>SUMIF('emission-rate'!$A$2:$A$551, $D36&amp;M$1&amp;$E36&amp;$F36, 'emission-rate'!$F$2:$F$551) * IFERROR(VLOOKUP($A36&amp;$B36&amp;$C36&amp;$D36&amp;M$1, 'check of sales'!$A$2:$P$1035, 12 + MATCH($E36,'check of sales'!$M$1:$P$1, 0), 0), 0)</f>
        <v>0</v>
      </c>
      <c r="N36" s="1">
        <f>SUMIF('emission-rate'!$A$2:$A$551, $D36&amp;N$1&amp;$E36&amp;$F36, 'emission-rate'!$F$2:$F$551) * IFERROR(VLOOKUP($A36&amp;$B36&amp;$C36&amp;$D36&amp;N$1, 'check of sales'!$A$2:$P$1035, 12 + MATCH($E36,'check of sales'!$M$1:$P$1, 0), 0), 0)</f>
        <v>0</v>
      </c>
      <c r="O36" s="1">
        <f>SUMIF('emission-rate'!$A$2:$A$551, $D36&amp;O$1&amp;$E36&amp;$F36, 'emission-rate'!$F$2:$F$551) * IFERROR(VLOOKUP($A36&amp;$B36&amp;$C36&amp;$D36&amp;O$1, 'check of sales'!$A$2:$P$1035, 12 + MATCH($E36,'check of sales'!$M$1:$P$1, 0), 0), 0)</f>
        <v>0</v>
      </c>
      <c r="P36" s="1">
        <f>SUMIF('emission-rate'!$A$2:$A$551, $D36&amp;P$1&amp;$E36&amp;$F36, 'emission-rate'!$F$2:$F$551) * IFERROR(VLOOKUP($A36&amp;$B36&amp;$C36&amp;$D36&amp;P$1, 'check of sales'!$A$2:$P$1035, 12 + MATCH($E36,'check of sales'!$M$1:$P$1, 0), 0), 0)</f>
        <v>0</v>
      </c>
      <c r="Q36" s="1">
        <f>SUMIF('emission-rate'!$A$2:$A$551, $D36&amp;Q$1&amp;$E36&amp;$F36, 'emission-rate'!$F$2:$F$551) * IFERROR(VLOOKUP($A36&amp;$B36&amp;$C36&amp;$D36&amp;Q$1, 'check of sales'!$A$2:$P$1035, 12 + MATCH($E36,'check of sales'!$M$1:$P$1, 0), 0), 0)</f>
        <v>0</v>
      </c>
      <c r="R36" s="1">
        <f>SUMIF('emission-rate'!$A$2:$A$551, $D36&amp;R$1&amp;$E36&amp;$F36, 'emission-rate'!$F$2:$F$551) * IFERROR(VLOOKUP($A36&amp;$B36&amp;$C36&amp;$D36&amp;R$1, 'check of sales'!$A$2:$P$1035, 12 + MATCH($E36,'check of sales'!$M$1:$P$1, 0), 0), 0)</f>
        <v>0</v>
      </c>
      <c r="S36" s="1">
        <f>SUMIF('emission-rate'!$A$2:$A$551, $D36&amp;S$1&amp;$E36&amp;$F36, 'emission-rate'!$F$2:$F$551) * IFERROR(VLOOKUP($A36&amp;$B36&amp;$C36&amp;$D36&amp;S$1, 'check of sales'!$A$2:$P$1035, 12 + MATCH($E36,'check of sales'!$M$1:$P$1, 0), 0), 0)</f>
        <v>0</v>
      </c>
      <c r="T36" s="1">
        <f>SUMIF('emission-rate'!$A$2:$A$551, $D36&amp;T$1&amp;$E36&amp;$F36, 'emission-rate'!$F$2:$F$551) * IFERROR(VLOOKUP($A36&amp;$B36&amp;$C36&amp;$D36&amp;T$1, 'check of sales'!$A$2:$P$1035, 12 + MATCH($E36,'check of sales'!$M$1:$P$1, 0), 0), 0)</f>
        <v>0</v>
      </c>
      <c r="U36" s="1">
        <f>SUMIF('emission-rate'!$A$2:$A$551, $D36&amp;U$1&amp;$E36&amp;$F36, 'emission-rate'!$F$2:$F$551) * IFERROR(VLOOKUP($A36&amp;$B36&amp;$C36&amp;$D36&amp;U$1, 'check of sales'!$A$2:$P$1035, 12 + MATCH($E36,'check of sales'!$M$1:$P$1, 0), 0), 0)</f>
        <v>0</v>
      </c>
    </row>
    <row r="37" spans="1:21" x14ac:dyDescent="0.2">
      <c r="A37">
        <f>emission!A37</f>
        <v>2012</v>
      </c>
      <c r="B37">
        <f>emission!B37</f>
        <v>1</v>
      </c>
      <c r="C37" t="str">
        <f>emission!C37</f>
        <v>agricultural</v>
      </c>
      <c r="D37" t="str">
        <f>emission!D37</f>
        <v>VCC 22601 (DSL T6 Ag)</v>
      </c>
      <c r="E37" t="str">
        <f>emission!E37</f>
        <v>DSL</v>
      </c>
      <c r="F37" t="str">
        <f>emission!F37</f>
        <v>HC</v>
      </c>
      <c r="G37" s="1">
        <f>emission!G37 - SUM($K37:$U37)</f>
        <v>-7.329808795475401E-7</v>
      </c>
      <c r="K37" s="1">
        <f>SUMIF('emission-rate'!$A$2:$A$551, $D37&amp;K$1&amp;$E37&amp;$F37, 'emission-rate'!$F$2:$F$551) * IFERROR(VLOOKUP($A37&amp;$B37&amp;$C37&amp;$D37&amp;K$1, 'check of sales'!$A$2:$P$1035, 12 + MATCH($E37,'check of sales'!$M$1:$P$1, 0), 0), 0)</f>
        <v>2478.5734176042752</v>
      </c>
      <c r="L37" s="1">
        <f>SUMIF('emission-rate'!$A$2:$A$551, $D37&amp;L$1&amp;$E37&amp;$F37, 'emission-rate'!$F$2:$F$551) * IFERROR(VLOOKUP($A37&amp;$B37&amp;$C37&amp;$D37&amp;L$1, 'check of sales'!$A$2:$P$1035, 12 + MATCH($E37,'check of sales'!$M$1:$P$1, 0), 0), 0)</f>
        <v>131.06633881585648</v>
      </c>
      <c r="M37" s="1">
        <f>SUMIF('emission-rate'!$A$2:$A$551, $D37&amp;M$1&amp;$E37&amp;$F37, 'emission-rate'!$F$2:$F$551) * IFERROR(VLOOKUP($A37&amp;$B37&amp;$C37&amp;$D37&amp;M$1, 'check of sales'!$A$2:$P$1035, 12 + MATCH($E37,'check of sales'!$M$1:$P$1, 0), 0), 0)</f>
        <v>30.567130830849258</v>
      </c>
      <c r="N37" s="1">
        <f>SUMIF('emission-rate'!$A$2:$A$551, $D37&amp;N$1&amp;$E37&amp;$F37, 'emission-rate'!$F$2:$F$551) * IFERROR(VLOOKUP($A37&amp;$B37&amp;$C37&amp;$D37&amp;N$1, 'check of sales'!$A$2:$P$1035, 12 + MATCH($E37,'check of sales'!$M$1:$P$1, 0), 0), 0)</f>
        <v>0</v>
      </c>
      <c r="O37" s="1">
        <f>SUMIF('emission-rate'!$A$2:$A$551, $D37&amp;O$1&amp;$E37&amp;$F37, 'emission-rate'!$F$2:$F$551) * IFERROR(VLOOKUP($A37&amp;$B37&amp;$C37&amp;$D37&amp;O$1, 'check of sales'!$A$2:$P$1035, 12 + MATCH($E37,'check of sales'!$M$1:$P$1, 0), 0), 0)</f>
        <v>0</v>
      </c>
      <c r="P37" s="1">
        <f>SUMIF('emission-rate'!$A$2:$A$551, $D37&amp;P$1&amp;$E37&amp;$F37, 'emission-rate'!$F$2:$F$551) * IFERROR(VLOOKUP($A37&amp;$B37&amp;$C37&amp;$D37&amp;P$1, 'check of sales'!$A$2:$P$1035, 12 + MATCH($E37,'check of sales'!$M$1:$P$1, 0), 0), 0)</f>
        <v>0</v>
      </c>
      <c r="Q37" s="1">
        <f>SUMIF('emission-rate'!$A$2:$A$551, $D37&amp;Q$1&amp;$E37&amp;$F37, 'emission-rate'!$F$2:$F$551) * IFERROR(VLOOKUP($A37&amp;$B37&amp;$C37&amp;$D37&amp;Q$1, 'check of sales'!$A$2:$P$1035, 12 + MATCH($E37,'check of sales'!$M$1:$P$1, 0), 0), 0)</f>
        <v>0</v>
      </c>
      <c r="R37" s="1">
        <f>SUMIF('emission-rate'!$A$2:$A$551, $D37&amp;R$1&amp;$E37&amp;$F37, 'emission-rate'!$F$2:$F$551) * IFERROR(VLOOKUP($A37&amp;$B37&amp;$C37&amp;$D37&amp;R$1, 'check of sales'!$A$2:$P$1035, 12 + MATCH($E37,'check of sales'!$M$1:$P$1, 0), 0), 0)</f>
        <v>0</v>
      </c>
      <c r="S37" s="1">
        <f>SUMIF('emission-rate'!$A$2:$A$551, $D37&amp;S$1&amp;$E37&amp;$F37, 'emission-rate'!$F$2:$F$551) * IFERROR(VLOOKUP($A37&amp;$B37&amp;$C37&amp;$D37&amp;S$1, 'check of sales'!$A$2:$P$1035, 12 + MATCH($E37,'check of sales'!$M$1:$P$1, 0), 0), 0)</f>
        <v>0</v>
      </c>
      <c r="T37" s="1">
        <f>SUMIF('emission-rate'!$A$2:$A$551, $D37&amp;T$1&amp;$E37&amp;$F37, 'emission-rate'!$F$2:$F$551) * IFERROR(VLOOKUP($A37&amp;$B37&amp;$C37&amp;$D37&amp;T$1, 'check of sales'!$A$2:$P$1035, 12 + MATCH($E37,'check of sales'!$M$1:$P$1, 0), 0), 0)</f>
        <v>0</v>
      </c>
      <c r="U37" s="1">
        <f>SUMIF('emission-rate'!$A$2:$A$551, $D37&amp;U$1&amp;$E37&amp;$F37, 'emission-rate'!$F$2:$F$551) * IFERROR(VLOOKUP($A37&amp;$B37&amp;$C37&amp;$D37&amp;U$1, 'check of sales'!$A$2:$P$1035, 12 + MATCH($E37,'check of sales'!$M$1:$P$1, 0), 0), 0)</f>
        <v>0</v>
      </c>
    </row>
    <row r="38" spans="1:21" x14ac:dyDescent="0.2">
      <c r="A38">
        <f>emission!A38</f>
        <v>2013</v>
      </c>
      <c r="B38">
        <f>emission!B38</f>
        <v>1</v>
      </c>
      <c r="C38" t="str">
        <f>emission!C38</f>
        <v>agricultural</v>
      </c>
      <c r="D38" t="str">
        <f>emission!D38</f>
        <v>VCC 22601 (DSL T6 Ag)</v>
      </c>
      <c r="E38" t="str">
        <f>emission!E38</f>
        <v>DSL</v>
      </c>
      <c r="F38" t="str">
        <f>emission!F38</f>
        <v>HC</v>
      </c>
      <c r="G38" s="1">
        <f>emission!G38 - SUM($K38:$U38)</f>
        <v>-6.7444625528878532E-7</v>
      </c>
      <c r="K38" s="1">
        <f>SUMIF('emission-rate'!$A$2:$A$551, $D38&amp;K$1&amp;$E38&amp;$F38, 'emission-rate'!$F$2:$F$551) * IFERROR(VLOOKUP($A38&amp;$B38&amp;$C38&amp;$D38&amp;K$1, 'check of sales'!$A$2:$P$1035, 12 + MATCH($E38,'check of sales'!$M$1:$P$1, 0), 0), 0)</f>
        <v>2255.5986883717014</v>
      </c>
      <c r="L38" s="1">
        <f>SUMIF('emission-rate'!$A$2:$A$551, $D38&amp;L$1&amp;$E38&amp;$F38, 'emission-rate'!$F$2:$F$551) * IFERROR(VLOOKUP($A38&amp;$B38&amp;$C38&amp;$D38&amp;L$1, 'check of sales'!$A$2:$P$1035, 12 + MATCH($E38,'check of sales'!$M$1:$P$1, 0), 0), 0)</f>
        <v>128.60638468191576</v>
      </c>
      <c r="M38" s="1">
        <f>SUMIF('emission-rate'!$A$2:$A$551, $D38&amp;M$1&amp;$E38&amp;$F38, 'emission-rate'!$F$2:$F$551) * IFERROR(VLOOKUP($A38&amp;$B38&amp;$C38&amp;$D38&amp;M$1, 'check of sales'!$A$2:$P$1035, 12 + MATCH($E38,'check of sales'!$M$1:$P$1, 0), 0), 0)</f>
        <v>27.891068613869052</v>
      </c>
      <c r="N38" s="1">
        <f>SUMIF('emission-rate'!$A$2:$A$551, $D38&amp;N$1&amp;$E38&amp;$F38, 'emission-rate'!$F$2:$F$551) * IFERROR(VLOOKUP($A38&amp;$B38&amp;$C38&amp;$D38&amp;N$1, 'check of sales'!$A$2:$P$1035, 12 + MATCH($E38,'check of sales'!$M$1:$P$1, 0), 0), 0)</f>
        <v>0</v>
      </c>
      <c r="O38" s="1">
        <f>SUMIF('emission-rate'!$A$2:$A$551, $D38&amp;O$1&amp;$E38&amp;$F38, 'emission-rate'!$F$2:$F$551) * IFERROR(VLOOKUP($A38&amp;$B38&amp;$C38&amp;$D38&amp;O$1, 'check of sales'!$A$2:$P$1035, 12 + MATCH($E38,'check of sales'!$M$1:$P$1, 0), 0), 0)</f>
        <v>0</v>
      </c>
      <c r="P38" s="1">
        <f>SUMIF('emission-rate'!$A$2:$A$551, $D38&amp;P$1&amp;$E38&amp;$F38, 'emission-rate'!$F$2:$F$551) * IFERROR(VLOOKUP($A38&amp;$B38&amp;$C38&amp;$D38&amp;P$1, 'check of sales'!$A$2:$P$1035, 12 + MATCH($E38,'check of sales'!$M$1:$P$1, 0), 0), 0)</f>
        <v>0</v>
      </c>
      <c r="Q38" s="1">
        <f>SUMIF('emission-rate'!$A$2:$A$551, $D38&amp;Q$1&amp;$E38&amp;$F38, 'emission-rate'!$F$2:$F$551) * IFERROR(VLOOKUP($A38&amp;$B38&amp;$C38&amp;$D38&amp;Q$1, 'check of sales'!$A$2:$P$1035, 12 + MATCH($E38,'check of sales'!$M$1:$P$1, 0), 0), 0)</f>
        <v>0</v>
      </c>
      <c r="R38" s="1">
        <f>SUMIF('emission-rate'!$A$2:$A$551, $D38&amp;R$1&amp;$E38&amp;$F38, 'emission-rate'!$F$2:$F$551) * IFERROR(VLOOKUP($A38&amp;$B38&amp;$C38&amp;$D38&amp;R$1, 'check of sales'!$A$2:$P$1035, 12 + MATCH($E38,'check of sales'!$M$1:$P$1, 0), 0), 0)</f>
        <v>0</v>
      </c>
      <c r="S38" s="1">
        <f>SUMIF('emission-rate'!$A$2:$A$551, $D38&amp;S$1&amp;$E38&amp;$F38, 'emission-rate'!$F$2:$F$551) * IFERROR(VLOOKUP($A38&amp;$B38&amp;$C38&amp;$D38&amp;S$1, 'check of sales'!$A$2:$P$1035, 12 + MATCH($E38,'check of sales'!$M$1:$P$1, 0), 0), 0)</f>
        <v>0</v>
      </c>
      <c r="T38" s="1">
        <f>SUMIF('emission-rate'!$A$2:$A$551, $D38&amp;T$1&amp;$E38&amp;$F38, 'emission-rate'!$F$2:$F$551) * IFERROR(VLOOKUP($A38&amp;$B38&amp;$C38&amp;$D38&amp;T$1, 'check of sales'!$A$2:$P$1035, 12 + MATCH($E38,'check of sales'!$M$1:$P$1, 0), 0), 0)</f>
        <v>0</v>
      </c>
      <c r="U38" s="1">
        <f>SUMIF('emission-rate'!$A$2:$A$551, $D38&amp;U$1&amp;$E38&amp;$F38, 'emission-rate'!$F$2:$F$551) * IFERROR(VLOOKUP($A38&amp;$B38&amp;$C38&amp;$D38&amp;U$1, 'check of sales'!$A$2:$P$1035, 12 + MATCH($E38,'check of sales'!$M$1:$P$1, 0), 0), 0)</f>
        <v>0</v>
      </c>
    </row>
    <row r="39" spans="1:21" x14ac:dyDescent="0.2">
      <c r="A39">
        <f>emission!A39</f>
        <v>2014</v>
      </c>
      <c r="B39">
        <f>emission!B39</f>
        <v>1</v>
      </c>
      <c r="C39" t="str">
        <f>emission!C39</f>
        <v>agricultural</v>
      </c>
      <c r="D39" t="str">
        <f>emission!D39</f>
        <v>VCC 22601 (DSL T6 Ag)</v>
      </c>
      <c r="E39" t="str">
        <f>emission!E39</f>
        <v>DSL</v>
      </c>
      <c r="F39" t="str">
        <f>emission!F39</f>
        <v>HC</v>
      </c>
      <c r="G39" s="1">
        <f>emission!G39 - SUM($K39:$U39)</f>
        <v>-6.0729371398338117E-7</v>
      </c>
      <c r="K39" s="1">
        <f>SUMIF('emission-rate'!$A$2:$A$551, $D39&amp;K$1&amp;$E39&amp;$F39, 'emission-rate'!$F$2:$F$551) * IFERROR(VLOOKUP($A39&amp;$B39&amp;$C39&amp;$D39&amp;K$1, 'check of sales'!$A$2:$P$1035, 12 + MATCH($E39,'check of sales'!$M$1:$P$1, 0), 0), 0)</f>
        <v>2036.9955589055257</v>
      </c>
      <c r="L39" s="1">
        <f>SUMIF('emission-rate'!$A$2:$A$551, $D39&amp;L$1&amp;$E39&amp;$F39, 'emission-rate'!$F$2:$F$551) * IFERROR(VLOOKUP($A39&amp;$B39&amp;$C39&amp;$D39&amp;L$1, 'check of sales'!$A$2:$P$1035, 12 + MATCH($E39,'check of sales'!$M$1:$P$1, 0), 0), 0)</f>
        <v>117.03683681282384</v>
      </c>
      <c r="M39" s="1">
        <f>SUMIF('emission-rate'!$A$2:$A$551, $D39&amp;M$1&amp;$E39&amp;$F39, 'emission-rate'!$F$2:$F$551) * IFERROR(VLOOKUP($A39&amp;$B39&amp;$C39&amp;$D39&amp;M$1, 'check of sales'!$A$2:$P$1035, 12 + MATCH($E39,'check of sales'!$M$1:$P$1, 0), 0), 0)</f>
        <v>27.367587526683796</v>
      </c>
      <c r="N39" s="1">
        <f>SUMIF('emission-rate'!$A$2:$A$551, $D39&amp;N$1&amp;$E39&amp;$F39, 'emission-rate'!$F$2:$F$551) * IFERROR(VLOOKUP($A39&amp;$B39&amp;$C39&amp;$D39&amp;N$1, 'check of sales'!$A$2:$P$1035, 12 + MATCH($E39,'check of sales'!$M$1:$P$1, 0), 0), 0)</f>
        <v>0</v>
      </c>
      <c r="O39" s="1">
        <f>SUMIF('emission-rate'!$A$2:$A$551, $D39&amp;O$1&amp;$E39&amp;$F39, 'emission-rate'!$F$2:$F$551) * IFERROR(VLOOKUP($A39&amp;$B39&amp;$C39&amp;$D39&amp;O$1, 'check of sales'!$A$2:$P$1035, 12 + MATCH($E39,'check of sales'!$M$1:$P$1, 0), 0), 0)</f>
        <v>0</v>
      </c>
      <c r="P39" s="1">
        <f>SUMIF('emission-rate'!$A$2:$A$551, $D39&amp;P$1&amp;$E39&amp;$F39, 'emission-rate'!$F$2:$F$551) * IFERROR(VLOOKUP($A39&amp;$B39&amp;$C39&amp;$D39&amp;P$1, 'check of sales'!$A$2:$P$1035, 12 + MATCH($E39,'check of sales'!$M$1:$P$1, 0), 0), 0)</f>
        <v>0</v>
      </c>
      <c r="Q39" s="1">
        <f>SUMIF('emission-rate'!$A$2:$A$551, $D39&amp;Q$1&amp;$E39&amp;$F39, 'emission-rate'!$F$2:$F$551) * IFERROR(VLOOKUP($A39&amp;$B39&amp;$C39&amp;$D39&amp;Q$1, 'check of sales'!$A$2:$P$1035, 12 + MATCH($E39,'check of sales'!$M$1:$P$1, 0), 0), 0)</f>
        <v>0</v>
      </c>
      <c r="R39" s="1">
        <f>SUMIF('emission-rate'!$A$2:$A$551, $D39&amp;R$1&amp;$E39&amp;$F39, 'emission-rate'!$F$2:$F$551) * IFERROR(VLOOKUP($A39&amp;$B39&amp;$C39&amp;$D39&amp;R$1, 'check of sales'!$A$2:$P$1035, 12 + MATCH($E39,'check of sales'!$M$1:$P$1, 0), 0), 0)</f>
        <v>0</v>
      </c>
      <c r="S39" s="1">
        <f>SUMIF('emission-rate'!$A$2:$A$551, $D39&amp;S$1&amp;$E39&amp;$F39, 'emission-rate'!$F$2:$F$551) * IFERROR(VLOOKUP($A39&amp;$B39&amp;$C39&amp;$D39&amp;S$1, 'check of sales'!$A$2:$P$1035, 12 + MATCH($E39,'check of sales'!$M$1:$P$1, 0), 0), 0)</f>
        <v>0</v>
      </c>
      <c r="T39" s="1">
        <f>SUMIF('emission-rate'!$A$2:$A$551, $D39&amp;T$1&amp;$E39&amp;$F39, 'emission-rate'!$F$2:$F$551) * IFERROR(VLOOKUP($A39&amp;$B39&amp;$C39&amp;$D39&amp;T$1, 'check of sales'!$A$2:$P$1035, 12 + MATCH($E39,'check of sales'!$M$1:$P$1, 0), 0), 0)</f>
        <v>0</v>
      </c>
      <c r="U39" s="1">
        <f>SUMIF('emission-rate'!$A$2:$A$551, $D39&amp;U$1&amp;$E39&amp;$F39, 'emission-rate'!$F$2:$F$551) * IFERROR(VLOOKUP($A39&amp;$B39&amp;$C39&amp;$D39&amp;U$1, 'check of sales'!$A$2:$P$1035, 12 + MATCH($E39,'check of sales'!$M$1:$P$1, 0), 0), 0)</f>
        <v>0</v>
      </c>
    </row>
    <row r="40" spans="1:21" x14ac:dyDescent="0.2">
      <c r="A40">
        <f>emission!A40</f>
        <v>2015</v>
      </c>
      <c r="B40">
        <f>emission!B40</f>
        <v>1</v>
      </c>
      <c r="C40" t="str">
        <f>emission!C40</f>
        <v>agricultural</v>
      </c>
      <c r="D40" t="str">
        <f>emission!D40</f>
        <v>VCC 22601 (DSL T6 Ag)</v>
      </c>
      <c r="E40" t="str">
        <f>emission!E40</f>
        <v>DSL</v>
      </c>
      <c r="F40" t="str">
        <f>emission!F40</f>
        <v>HC</v>
      </c>
      <c r="G40" s="1">
        <f>emission!G40 - SUM($K40:$U40)</f>
        <v>-5.5878012972243596E-7</v>
      </c>
      <c r="K40" s="1">
        <f>SUMIF('emission-rate'!$A$2:$A$551, $D40&amp;K$1&amp;$E40&amp;$F40, 'emission-rate'!$F$2:$F$551) * IFERROR(VLOOKUP($A40&amp;$B40&amp;$C40&amp;$D40&amp;K$1, 'check of sales'!$A$2:$P$1035, 12 + MATCH($E40,'check of sales'!$M$1:$P$1, 0), 0), 0)</f>
        <v>1879.0950415338443</v>
      </c>
      <c r="L40" s="1">
        <f>SUMIF('emission-rate'!$A$2:$A$551, $D40&amp;L$1&amp;$E40&amp;$F40, 'emission-rate'!$F$2:$F$551) * IFERROR(VLOOKUP($A40&amp;$B40&amp;$C40&amp;$D40&amp;L$1, 'check of sales'!$A$2:$P$1035, 12 + MATCH($E40,'check of sales'!$M$1:$P$1, 0), 0), 0)</f>
        <v>105.69411927977973</v>
      </c>
      <c r="M40" s="1">
        <f>SUMIF('emission-rate'!$A$2:$A$551, $D40&amp;M$1&amp;$E40&amp;$F40, 'emission-rate'!$F$2:$F$551) * IFERROR(VLOOKUP($A40&amp;$B40&amp;$C40&amp;$D40&amp;M$1, 'check of sales'!$A$2:$P$1035, 12 + MATCH($E40,'check of sales'!$M$1:$P$1, 0), 0), 0)</f>
        <v>24.905574347986249</v>
      </c>
      <c r="N40" s="1">
        <f>SUMIF('emission-rate'!$A$2:$A$551, $D40&amp;N$1&amp;$E40&amp;$F40, 'emission-rate'!$F$2:$F$551) * IFERROR(VLOOKUP($A40&amp;$B40&amp;$C40&amp;$D40&amp;N$1, 'check of sales'!$A$2:$P$1035, 12 + MATCH($E40,'check of sales'!$M$1:$P$1, 0), 0), 0)</f>
        <v>0</v>
      </c>
      <c r="O40" s="1">
        <f>SUMIF('emission-rate'!$A$2:$A$551, $D40&amp;O$1&amp;$E40&amp;$F40, 'emission-rate'!$F$2:$F$551) * IFERROR(VLOOKUP($A40&amp;$B40&amp;$C40&amp;$D40&amp;O$1, 'check of sales'!$A$2:$P$1035, 12 + MATCH($E40,'check of sales'!$M$1:$P$1, 0), 0), 0)</f>
        <v>0</v>
      </c>
      <c r="P40" s="1">
        <f>SUMIF('emission-rate'!$A$2:$A$551, $D40&amp;P$1&amp;$E40&amp;$F40, 'emission-rate'!$F$2:$F$551) * IFERROR(VLOOKUP($A40&amp;$B40&amp;$C40&amp;$D40&amp;P$1, 'check of sales'!$A$2:$P$1035, 12 + MATCH($E40,'check of sales'!$M$1:$P$1, 0), 0), 0)</f>
        <v>0</v>
      </c>
      <c r="Q40" s="1">
        <f>SUMIF('emission-rate'!$A$2:$A$551, $D40&amp;Q$1&amp;$E40&amp;$F40, 'emission-rate'!$F$2:$F$551) * IFERROR(VLOOKUP($A40&amp;$B40&amp;$C40&amp;$D40&amp;Q$1, 'check of sales'!$A$2:$P$1035, 12 + MATCH($E40,'check of sales'!$M$1:$P$1, 0), 0), 0)</f>
        <v>0</v>
      </c>
      <c r="R40" s="1">
        <f>SUMIF('emission-rate'!$A$2:$A$551, $D40&amp;R$1&amp;$E40&amp;$F40, 'emission-rate'!$F$2:$F$551) * IFERROR(VLOOKUP($A40&amp;$B40&amp;$C40&amp;$D40&amp;R$1, 'check of sales'!$A$2:$P$1035, 12 + MATCH($E40,'check of sales'!$M$1:$P$1, 0), 0), 0)</f>
        <v>0</v>
      </c>
      <c r="S40" s="1">
        <f>SUMIF('emission-rate'!$A$2:$A$551, $D40&amp;S$1&amp;$E40&amp;$F40, 'emission-rate'!$F$2:$F$551) * IFERROR(VLOOKUP($A40&amp;$B40&amp;$C40&amp;$D40&amp;S$1, 'check of sales'!$A$2:$P$1035, 12 + MATCH($E40,'check of sales'!$M$1:$P$1, 0), 0), 0)</f>
        <v>0</v>
      </c>
      <c r="T40" s="1">
        <f>SUMIF('emission-rate'!$A$2:$A$551, $D40&amp;T$1&amp;$E40&amp;$F40, 'emission-rate'!$F$2:$F$551) * IFERROR(VLOOKUP($A40&amp;$B40&amp;$C40&amp;$D40&amp;T$1, 'check of sales'!$A$2:$P$1035, 12 + MATCH($E40,'check of sales'!$M$1:$P$1, 0), 0), 0)</f>
        <v>0</v>
      </c>
      <c r="U40" s="1">
        <f>SUMIF('emission-rate'!$A$2:$A$551, $D40&amp;U$1&amp;$E40&amp;$F40, 'emission-rate'!$F$2:$F$551) * IFERROR(VLOOKUP($A40&amp;$B40&amp;$C40&amp;$D40&amp;U$1, 'check of sales'!$A$2:$P$1035, 12 + MATCH($E40,'check of sales'!$M$1:$P$1, 0), 0), 0)</f>
        <v>0</v>
      </c>
    </row>
    <row r="41" spans="1:21" x14ac:dyDescent="0.2">
      <c r="A41">
        <f>emission!A41</f>
        <v>2016</v>
      </c>
      <c r="B41">
        <f>emission!B41</f>
        <v>1</v>
      </c>
      <c r="C41" t="str">
        <f>emission!C41</f>
        <v>agricultural</v>
      </c>
      <c r="D41" t="str">
        <f>emission!D41</f>
        <v>VCC 22601 (DSL T6 Ag)</v>
      </c>
      <c r="E41" t="str">
        <f>emission!E41</f>
        <v>DSL</v>
      </c>
      <c r="F41" t="str">
        <f>emission!F41</f>
        <v>HC</v>
      </c>
      <c r="G41" s="1">
        <f>emission!G41 - SUM($K41:$U41)</f>
        <v>-5.1769507081189658E-7</v>
      </c>
      <c r="K41" s="1">
        <f>SUMIF('emission-rate'!$A$2:$A$551, $D41&amp;K$1&amp;$E41&amp;$F41, 'emission-rate'!$F$2:$F$551) * IFERROR(VLOOKUP($A41&amp;$B41&amp;$C41&amp;$D41&amp;K$1, 'check of sales'!$A$2:$P$1035, 12 + MATCH($E41,'check of sales'!$M$1:$P$1, 0), 0), 0)</f>
        <v>1739.6472161066686</v>
      </c>
      <c r="L41" s="1">
        <f>SUMIF('emission-rate'!$A$2:$A$551, $D41&amp;L$1&amp;$E41&amp;$F41, 'emission-rate'!$F$2:$F$551) * IFERROR(VLOOKUP($A41&amp;$B41&amp;$C41&amp;$D41&amp;L$1, 'check of sales'!$A$2:$P$1035, 12 + MATCH($E41,'check of sales'!$M$1:$P$1, 0), 0), 0)</f>
        <v>97.501093995822941</v>
      </c>
      <c r="M41" s="1">
        <f>SUMIF('emission-rate'!$A$2:$A$551, $D41&amp;M$1&amp;$E41&amp;$F41, 'emission-rate'!$F$2:$F$551) * IFERROR(VLOOKUP($A41&amp;$B41&amp;$C41&amp;$D41&amp;M$1, 'check of sales'!$A$2:$P$1035, 12 + MATCH($E41,'check of sales'!$M$1:$P$1, 0), 0), 0)</f>
        <v>22.491830927363608</v>
      </c>
      <c r="N41" s="1">
        <f>SUMIF('emission-rate'!$A$2:$A$551, $D41&amp;N$1&amp;$E41&amp;$F41, 'emission-rate'!$F$2:$F$551) * IFERROR(VLOOKUP($A41&amp;$B41&amp;$C41&amp;$D41&amp;N$1, 'check of sales'!$A$2:$P$1035, 12 + MATCH($E41,'check of sales'!$M$1:$P$1, 0), 0), 0)</f>
        <v>0</v>
      </c>
      <c r="O41" s="1">
        <f>SUMIF('emission-rate'!$A$2:$A$551, $D41&amp;O$1&amp;$E41&amp;$F41, 'emission-rate'!$F$2:$F$551) * IFERROR(VLOOKUP($A41&amp;$B41&amp;$C41&amp;$D41&amp;O$1, 'check of sales'!$A$2:$P$1035, 12 + MATCH($E41,'check of sales'!$M$1:$P$1, 0), 0), 0)</f>
        <v>0</v>
      </c>
      <c r="P41" s="1">
        <f>SUMIF('emission-rate'!$A$2:$A$551, $D41&amp;P$1&amp;$E41&amp;$F41, 'emission-rate'!$F$2:$F$551) * IFERROR(VLOOKUP($A41&amp;$B41&amp;$C41&amp;$D41&amp;P$1, 'check of sales'!$A$2:$P$1035, 12 + MATCH($E41,'check of sales'!$M$1:$P$1, 0), 0), 0)</f>
        <v>0</v>
      </c>
      <c r="Q41" s="1">
        <f>SUMIF('emission-rate'!$A$2:$A$551, $D41&amp;Q$1&amp;$E41&amp;$F41, 'emission-rate'!$F$2:$F$551) * IFERROR(VLOOKUP($A41&amp;$B41&amp;$C41&amp;$D41&amp;Q$1, 'check of sales'!$A$2:$P$1035, 12 + MATCH($E41,'check of sales'!$M$1:$P$1, 0), 0), 0)</f>
        <v>0</v>
      </c>
      <c r="R41" s="1">
        <f>SUMIF('emission-rate'!$A$2:$A$551, $D41&amp;R$1&amp;$E41&amp;$F41, 'emission-rate'!$F$2:$F$551) * IFERROR(VLOOKUP($A41&amp;$B41&amp;$C41&amp;$D41&amp;R$1, 'check of sales'!$A$2:$P$1035, 12 + MATCH($E41,'check of sales'!$M$1:$P$1, 0), 0), 0)</f>
        <v>0</v>
      </c>
      <c r="S41" s="1">
        <f>SUMIF('emission-rate'!$A$2:$A$551, $D41&amp;S$1&amp;$E41&amp;$F41, 'emission-rate'!$F$2:$F$551) * IFERROR(VLOOKUP($A41&amp;$B41&amp;$C41&amp;$D41&amp;S$1, 'check of sales'!$A$2:$P$1035, 12 + MATCH($E41,'check of sales'!$M$1:$P$1, 0), 0), 0)</f>
        <v>0</v>
      </c>
      <c r="T41" s="1">
        <f>SUMIF('emission-rate'!$A$2:$A$551, $D41&amp;T$1&amp;$E41&amp;$F41, 'emission-rate'!$F$2:$F$551) * IFERROR(VLOOKUP($A41&amp;$B41&amp;$C41&amp;$D41&amp;T$1, 'check of sales'!$A$2:$P$1035, 12 + MATCH($E41,'check of sales'!$M$1:$P$1, 0), 0), 0)</f>
        <v>0</v>
      </c>
      <c r="U41" s="1">
        <f>SUMIF('emission-rate'!$A$2:$A$551, $D41&amp;U$1&amp;$E41&amp;$F41, 'emission-rate'!$F$2:$F$551) * IFERROR(VLOOKUP($A41&amp;$B41&amp;$C41&amp;$D41&amp;U$1, 'check of sales'!$A$2:$P$1035, 12 + MATCH($E41,'check of sales'!$M$1:$P$1, 0), 0), 0)</f>
        <v>0</v>
      </c>
    </row>
    <row r="42" spans="1:21" x14ac:dyDescent="0.2">
      <c r="A42">
        <f>emission!A42</f>
        <v>2017</v>
      </c>
      <c r="B42">
        <f>emission!B42</f>
        <v>1</v>
      </c>
      <c r="C42" t="str">
        <f>emission!C42</f>
        <v>agricultural</v>
      </c>
      <c r="D42" t="str">
        <f>emission!D42</f>
        <v>VCC 22601 (DSL T6 Ag)</v>
      </c>
      <c r="E42" t="str">
        <f>emission!E42</f>
        <v>DSL</v>
      </c>
      <c r="F42" t="str">
        <f>emission!F42</f>
        <v>HC</v>
      </c>
      <c r="G42" s="1">
        <f>emission!G42 - SUM($K42:$U42)</f>
        <v>-4.9309051064483356E-7</v>
      </c>
      <c r="K42" s="1">
        <f>SUMIF('emission-rate'!$A$2:$A$551, $D42&amp;K$1&amp;$E42&amp;$F42, 'emission-rate'!$F$2:$F$551) * IFERROR(VLOOKUP($A42&amp;$B42&amp;$C42&amp;$D42&amp;K$1, 'check of sales'!$A$2:$P$1035, 12 + MATCH($E42,'check of sales'!$M$1:$P$1, 0), 0), 0)</f>
        <v>1661.8677483105168</v>
      </c>
      <c r="L42" s="1">
        <f>SUMIF('emission-rate'!$A$2:$A$551, $D42&amp;L$1&amp;$E42&amp;$F42, 'emission-rate'!$F$2:$F$551) * IFERROR(VLOOKUP($A42&amp;$B42&amp;$C42&amp;$D42&amp;L$1, 'check of sales'!$A$2:$P$1035, 12 + MATCH($E42,'check of sales'!$M$1:$P$1, 0), 0), 0)</f>
        <v>90.265528346418193</v>
      </c>
      <c r="M42" s="1">
        <f>SUMIF('emission-rate'!$A$2:$A$551, $D42&amp;M$1&amp;$E42&amp;$F42, 'emission-rate'!$F$2:$F$551) * IFERROR(VLOOKUP($A42&amp;$B42&amp;$C42&amp;$D42&amp;M$1, 'check of sales'!$A$2:$P$1035, 12 + MATCH($E42,'check of sales'!$M$1:$P$1, 0), 0), 0)</f>
        <v>20.748345663225301</v>
      </c>
      <c r="N42" s="1">
        <f>SUMIF('emission-rate'!$A$2:$A$551, $D42&amp;N$1&amp;$E42&amp;$F42, 'emission-rate'!$F$2:$F$551) * IFERROR(VLOOKUP($A42&amp;$B42&amp;$C42&amp;$D42&amp;N$1, 'check of sales'!$A$2:$P$1035, 12 + MATCH($E42,'check of sales'!$M$1:$P$1, 0), 0), 0)</f>
        <v>0</v>
      </c>
      <c r="O42" s="1">
        <f>SUMIF('emission-rate'!$A$2:$A$551, $D42&amp;O$1&amp;$E42&amp;$F42, 'emission-rate'!$F$2:$F$551) * IFERROR(VLOOKUP($A42&amp;$B42&amp;$C42&amp;$D42&amp;O$1, 'check of sales'!$A$2:$P$1035, 12 + MATCH($E42,'check of sales'!$M$1:$P$1, 0), 0), 0)</f>
        <v>0</v>
      </c>
      <c r="P42" s="1">
        <f>SUMIF('emission-rate'!$A$2:$A$551, $D42&amp;P$1&amp;$E42&amp;$F42, 'emission-rate'!$F$2:$F$551) * IFERROR(VLOOKUP($A42&amp;$B42&amp;$C42&amp;$D42&amp;P$1, 'check of sales'!$A$2:$P$1035, 12 + MATCH($E42,'check of sales'!$M$1:$P$1, 0), 0), 0)</f>
        <v>0</v>
      </c>
      <c r="Q42" s="1">
        <f>SUMIF('emission-rate'!$A$2:$A$551, $D42&amp;Q$1&amp;$E42&amp;$F42, 'emission-rate'!$F$2:$F$551) * IFERROR(VLOOKUP($A42&amp;$B42&amp;$C42&amp;$D42&amp;Q$1, 'check of sales'!$A$2:$P$1035, 12 + MATCH($E42,'check of sales'!$M$1:$P$1, 0), 0), 0)</f>
        <v>0</v>
      </c>
      <c r="R42" s="1">
        <f>SUMIF('emission-rate'!$A$2:$A$551, $D42&amp;R$1&amp;$E42&amp;$F42, 'emission-rate'!$F$2:$F$551) * IFERROR(VLOOKUP($A42&amp;$B42&amp;$C42&amp;$D42&amp;R$1, 'check of sales'!$A$2:$P$1035, 12 + MATCH($E42,'check of sales'!$M$1:$P$1, 0), 0), 0)</f>
        <v>0</v>
      </c>
      <c r="S42" s="1">
        <f>SUMIF('emission-rate'!$A$2:$A$551, $D42&amp;S$1&amp;$E42&amp;$F42, 'emission-rate'!$F$2:$F$551) * IFERROR(VLOOKUP($A42&amp;$B42&amp;$C42&amp;$D42&amp;S$1, 'check of sales'!$A$2:$P$1035, 12 + MATCH($E42,'check of sales'!$M$1:$P$1, 0), 0), 0)</f>
        <v>0</v>
      </c>
      <c r="T42" s="1">
        <f>SUMIF('emission-rate'!$A$2:$A$551, $D42&amp;T$1&amp;$E42&amp;$F42, 'emission-rate'!$F$2:$F$551) * IFERROR(VLOOKUP($A42&amp;$B42&amp;$C42&amp;$D42&amp;T$1, 'check of sales'!$A$2:$P$1035, 12 + MATCH($E42,'check of sales'!$M$1:$P$1, 0), 0), 0)</f>
        <v>0</v>
      </c>
      <c r="U42" s="1">
        <f>SUMIF('emission-rate'!$A$2:$A$551, $D42&amp;U$1&amp;$E42&amp;$F42, 'emission-rate'!$F$2:$F$551) * IFERROR(VLOOKUP($A42&amp;$B42&amp;$C42&amp;$D42&amp;U$1, 'check of sales'!$A$2:$P$1035, 12 + MATCH($E42,'check of sales'!$M$1:$P$1, 0), 0), 0)</f>
        <v>0</v>
      </c>
    </row>
    <row r="43" spans="1:21" x14ac:dyDescent="0.2">
      <c r="A43">
        <f>emission!A43</f>
        <v>2018</v>
      </c>
      <c r="B43">
        <f>emission!B43</f>
        <v>1</v>
      </c>
      <c r="C43" t="str">
        <f>emission!C43</f>
        <v>agricultural</v>
      </c>
      <c r="D43" t="str">
        <f>emission!D43</f>
        <v>VCC 22601 (DSL T6 Ag)</v>
      </c>
      <c r="E43" t="str">
        <f>emission!E43</f>
        <v>DSL</v>
      </c>
      <c r="F43" t="str">
        <f>emission!F43</f>
        <v>HC</v>
      </c>
      <c r="G43" s="1">
        <f>emission!G43 - SUM($K43:$U43)</f>
        <v>-4.8347123993153218E-7</v>
      </c>
      <c r="K43" s="1">
        <f>SUMIF('emission-rate'!$A$2:$A$551, $D43&amp;K$1&amp;$E43&amp;$F43, 'emission-rate'!$F$2:$F$551) * IFERROR(VLOOKUP($A43&amp;$B43&amp;$C43&amp;$D43&amp;K$1, 'check of sales'!$A$2:$P$1035, 12 + MATCH($E43,'check of sales'!$M$1:$P$1, 0), 0), 0)</f>
        <v>1631.4089207024501</v>
      </c>
      <c r="L43" s="1">
        <f>SUMIF('emission-rate'!$A$2:$A$551, $D43&amp;L$1&amp;$E43&amp;$F43, 'emission-rate'!$F$2:$F$551) * IFERROR(VLOOKUP($A43&amp;$B43&amp;$C43&amp;$D43&amp;L$1, 'check of sales'!$A$2:$P$1035, 12 + MATCH($E43,'check of sales'!$M$1:$P$1, 0), 0), 0)</f>
        <v>86.229764836368503</v>
      </c>
      <c r="M43" s="1">
        <f>SUMIF('emission-rate'!$A$2:$A$551, $D43&amp;M$1&amp;$E43&amp;$F43, 'emission-rate'!$F$2:$F$551) * IFERROR(VLOOKUP($A43&amp;$B43&amp;$C43&amp;$D43&amp;M$1, 'check of sales'!$A$2:$P$1035, 12 + MATCH($E43,'check of sales'!$M$1:$P$1, 0), 0), 0)</f>
        <v>19.208608917612626</v>
      </c>
      <c r="N43" s="1">
        <f>SUMIF('emission-rate'!$A$2:$A$551, $D43&amp;N$1&amp;$E43&amp;$F43, 'emission-rate'!$F$2:$F$551) * IFERROR(VLOOKUP($A43&amp;$B43&amp;$C43&amp;$D43&amp;N$1, 'check of sales'!$A$2:$P$1035, 12 + MATCH($E43,'check of sales'!$M$1:$P$1, 0), 0), 0)</f>
        <v>0</v>
      </c>
      <c r="O43" s="1">
        <f>SUMIF('emission-rate'!$A$2:$A$551, $D43&amp;O$1&amp;$E43&amp;$F43, 'emission-rate'!$F$2:$F$551) * IFERROR(VLOOKUP($A43&amp;$B43&amp;$C43&amp;$D43&amp;O$1, 'check of sales'!$A$2:$P$1035, 12 + MATCH($E43,'check of sales'!$M$1:$P$1, 0), 0), 0)</f>
        <v>0</v>
      </c>
      <c r="P43" s="1">
        <f>SUMIF('emission-rate'!$A$2:$A$551, $D43&amp;P$1&amp;$E43&amp;$F43, 'emission-rate'!$F$2:$F$551) * IFERROR(VLOOKUP($A43&amp;$B43&amp;$C43&amp;$D43&amp;P$1, 'check of sales'!$A$2:$P$1035, 12 + MATCH($E43,'check of sales'!$M$1:$P$1, 0), 0), 0)</f>
        <v>0</v>
      </c>
      <c r="Q43" s="1">
        <f>SUMIF('emission-rate'!$A$2:$A$551, $D43&amp;Q$1&amp;$E43&amp;$F43, 'emission-rate'!$F$2:$F$551) * IFERROR(VLOOKUP($A43&amp;$B43&amp;$C43&amp;$D43&amp;Q$1, 'check of sales'!$A$2:$P$1035, 12 + MATCH($E43,'check of sales'!$M$1:$P$1, 0), 0), 0)</f>
        <v>0</v>
      </c>
      <c r="R43" s="1">
        <f>SUMIF('emission-rate'!$A$2:$A$551, $D43&amp;R$1&amp;$E43&amp;$F43, 'emission-rate'!$F$2:$F$551) * IFERROR(VLOOKUP($A43&amp;$B43&amp;$C43&amp;$D43&amp;R$1, 'check of sales'!$A$2:$P$1035, 12 + MATCH($E43,'check of sales'!$M$1:$P$1, 0), 0), 0)</f>
        <v>0</v>
      </c>
      <c r="S43" s="1">
        <f>SUMIF('emission-rate'!$A$2:$A$551, $D43&amp;S$1&amp;$E43&amp;$F43, 'emission-rate'!$F$2:$F$551) * IFERROR(VLOOKUP($A43&amp;$B43&amp;$C43&amp;$D43&amp;S$1, 'check of sales'!$A$2:$P$1035, 12 + MATCH($E43,'check of sales'!$M$1:$P$1, 0), 0), 0)</f>
        <v>0</v>
      </c>
      <c r="T43" s="1">
        <f>SUMIF('emission-rate'!$A$2:$A$551, $D43&amp;T$1&amp;$E43&amp;$F43, 'emission-rate'!$F$2:$F$551) * IFERROR(VLOOKUP($A43&amp;$B43&amp;$C43&amp;$D43&amp;T$1, 'check of sales'!$A$2:$P$1035, 12 + MATCH($E43,'check of sales'!$M$1:$P$1, 0), 0), 0)</f>
        <v>0</v>
      </c>
      <c r="U43" s="1">
        <f>SUMIF('emission-rate'!$A$2:$A$551, $D43&amp;U$1&amp;$E43&amp;$F43, 'emission-rate'!$F$2:$F$551) * IFERROR(VLOOKUP($A43&amp;$B43&amp;$C43&amp;$D43&amp;U$1, 'check of sales'!$A$2:$P$1035, 12 + MATCH($E43,'check of sales'!$M$1:$P$1, 0), 0), 0)</f>
        <v>0</v>
      </c>
    </row>
    <row r="44" spans="1:21" x14ac:dyDescent="0.2">
      <c r="A44">
        <f>emission!A44</f>
        <v>2019</v>
      </c>
      <c r="B44">
        <f>emission!B44</f>
        <v>1</v>
      </c>
      <c r="C44" t="str">
        <f>emission!C44</f>
        <v>agricultural</v>
      </c>
      <c r="D44" t="str">
        <f>emission!D44</f>
        <v>VCC 22601 (DSL T6 Ag)</v>
      </c>
      <c r="E44" t="str">
        <f>emission!E44</f>
        <v>DSL</v>
      </c>
      <c r="F44" t="str">
        <f>emission!F44</f>
        <v>HC</v>
      </c>
      <c r="G44" s="1">
        <f>emission!G44 - SUM($K44:$U44)</f>
        <v>-4.5917545321572106E-7</v>
      </c>
      <c r="K44" s="1">
        <f>SUMIF('emission-rate'!$A$2:$A$551, $D44&amp;K$1&amp;$E44&amp;$F44, 'emission-rate'!$F$2:$F$551) * IFERROR(VLOOKUP($A44&amp;$B44&amp;$C44&amp;$D44&amp;K$1, 'check of sales'!$A$2:$P$1035, 12 + MATCH($E44,'check of sales'!$M$1:$P$1, 0), 0), 0)</f>
        <v>1541.6159370034031</v>
      </c>
      <c r="L44" s="1">
        <f>SUMIF('emission-rate'!$A$2:$A$551, $D44&amp;L$1&amp;$E44&amp;$F44, 'emission-rate'!$F$2:$F$551) * IFERROR(VLOOKUP($A44&amp;$B44&amp;$C44&amp;$D44&amp;L$1, 'check of sales'!$A$2:$P$1035, 12 + MATCH($E44,'check of sales'!$M$1:$P$1, 0), 0), 0)</f>
        <v>84.649339712585331</v>
      </c>
      <c r="M44" s="1">
        <f>SUMIF('emission-rate'!$A$2:$A$551, $D44&amp;M$1&amp;$E44&amp;$F44, 'emission-rate'!$F$2:$F$551) * IFERROR(VLOOKUP($A44&amp;$B44&amp;$C44&amp;$D44&amp;M$1, 'check of sales'!$A$2:$P$1035, 12 + MATCH($E44,'check of sales'!$M$1:$P$1, 0), 0), 0)</f>
        <v>18.349793771137112</v>
      </c>
      <c r="N44" s="1">
        <f>SUMIF('emission-rate'!$A$2:$A$551, $D44&amp;N$1&amp;$E44&amp;$F44, 'emission-rate'!$F$2:$F$551) * IFERROR(VLOOKUP($A44&amp;$B44&amp;$C44&amp;$D44&amp;N$1, 'check of sales'!$A$2:$P$1035, 12 + MATCH($E44,'check of sales'!$M$1:$P$1, 0), 0), 0)</f>
        <v>0</v>
      </c>
      <c r="O44" s="1">
        <f>SUMIF('emission-rate'!$A$2:$A$551, $D44&amp;O$1&amp;$E44&amp;$F44, 'emission-rate'!$F$2:$F$551) * IFERROR(VLOOKUP($A44&amp;$B44&amp;$C44&amp;$D44&amp;O$1, 'check of sales'!$A$2:$P$1035, 12 + MATCH($E44,'check of sales'!$M$1:$P$1, 0), 0), 0)</f>
        <v>0</v>
      </c>
      <c r="P44" s="1">
        <f>SUMIF('emission-rate'!$A$2:$A$551, $D44&amp;P$1&amp;$E44&amp;$F44, 'emission-rate'!$F$2:$F$551) * IFERROR(VLOOKUP($A44&amp;$B44&amp;$C44&amp;$D44&amp;P$1, 'check of sales'!$A$2:$P$1035, 12 + MATCH($E44,'check of sales'!$M$1:$P$1, 0), 0), 0)</f>
        <v>0</v>
      </c>
      <c r="Q44" s="1">
        <f>SUMIF('emission-rate'!$A$2:$A$551, $D44&amp;Q$1&amp;$E44&amp;$F44, 'emission-rate'!$F$2:$F$551) * IFERROR(VLOOKUP($A44&amp;$B44&amp;$C44&amp;$D44&amp;Q$1, 'check of sales'!$A$2:$P$1035, 12 + MATCH($E44,'check of sales'!$M$1:$P$1, 0), 0), 0)</f>
        <v>0</v>
      </c>
      <c r="R44" s="1">
        <f>SUMIF('emission-rate'!$A$2:$A$551, $D44&amp;R$1&amp;$E44&amp;$F44, 'emission-rate'!$F$2:$F$551) * IFERROR(VLOOKUP($A44&amp;$B44&amp;$C44&amp;$D44&amp;R$1, 'check of sales'!$A$2:$P$1035, 12 + MATCH($E44,'check of sales'!$M$1:$P$1, 0), 0), 0)</f>
        <v>0</v>
      </c>
      <c r="S44" s="1">
        <f>SUMIF('emission-rate'!$A$2:$A$551, $D44&amp;S$1&amp;$E44&amp;$F44, 'emission-rate'!$F$2:$F$551) * IFERROR(VLOOKUP($A44&amp;$B44&amp;$C44&amp;$D44&amp;S$1, 'check of sales'!$A$2:$P$1035, 12 + MATCH($E44,'check of sales'!$M$1:$P$1, 0), 0), 0)</f>
        <v>0</v>
      </c>
      <c r="T44" s="1">
        <f>SUMIF('emission-rate'!$A$2:$A$551, $D44&amp;T$1&amp;$E44&amp;$F44, 'emission-rate'!$F$2:$F$551) * IFERROR(VLOOKUP($A44&amp;$B44&amp;$C44&amp;$D44&amp;T$1, 'check of sales'!$A$2:$P$1035, 12 + MATCH($E44,'check of sales'!$M$1:$P$1, 0), 0), 0)</f>
        <v>0</v>
      </c>
      <c r="U44" s="1">
        <f>SUMIF('emission-rate'!$A$2:$A$551, $D44&amp;U$1&amp;$E44&amp;$F44, 'emission-rate'!$F$2:$F$551) * IFERROR(VLOOKUP($A44&amp;$B44&amp;$C44&amp;$D44&amp;U$1, 'check of sales'!$A$2:$P$1035, 12 + MATCH($E44,'check of sales'!$M$1:$P$1, 0), 0), 0)</f>
        <v>0</v>
      </c>
    </row>
    <row r="45" spans="1:21" x14ac:dyDescent="0.2">
      <c r="A45">
        <f>emission!A45</f>
        <v>2020</v>
      </c>
      <c r="B45">
        <f>emission!B45</f>
        <v>1</v>
      </c>
      <c r="C45" t="str">
        <f>emission!C45</f>
        <v>agricultural</v>
      </c>
      <c r="D45" t="str">
        <f>emission!D45</f>
        <v>VCC 22601 (DSL T6 Ag)</v>
      </c>
      <c r="E45" t="str">
        <f>emission!E45</f>
        <v>DSL</v>
      </c>
      <c r="F45" t="str">
        <f>emission!F45</f>
        <v>HC</v>
      </c>
      <c r="G45" s="1">
        <f>emission!G45 - SUM($K45:$U45)</f>
        <v>-4.0347117646888364E-7</v>
      </c>
      <c r="K45" s="1">
        <f>SUMIF('emission-rate'!$A$2:$A$551, $D45&amp;K$1&amp;$E45&amp;$F45, 'emission-rate'!$F$2:$F$551) * IFERROR(VLOOKUP($A45&amp;$B45&amp;$C45&amp;$D45&amp;K$1, 'check of sales'!$A$2:$P$1035, 12 + MATCH($E45,'check of sales'!$M$1:$P$1, 0), 0), 0)</f>
        <v>1345.8780895709785</v>
      </c>
      <c r="L45" s="1">
        <f>SUMIF('emission-rate'!$A$2:$A$551, $D45&amp;L$1&amp;$E45&amp;$F45, 'emission-rate'!$F$2:$F$551) * IFERROR(VLOOKUP($A45&amp;$B45&amp;$C45&amp;$D45&amp;L$1, 'check of sales'!$A$2:$P$1035, 12 + MATCH($E45,'check of sales'!$M$1:$P$1, 0), 0), 0)</f>
        <v>79.990227772903935</v>
      </c>
      <c r="M45" s="1">
        <f>SUMIF('emission-rate'!$A$2:$A$551, $D45&amp;M$1&amp;$E45&amp;$F45, 'emission-rate'!$F$2:$F$551) * IFERROR(VLOOKUP($A45&amp;$B45&amp;$C45&amp;$D45&amp;M$1, 'check of sales'!$A$2:$P$1035, 12 + MATCH($E45,'check of sales'!$M$1:$P$1, 0), 0), 0)</f>
        <v>18.013477475398869</v>
      </c>
      <c r="N45" s="1">
        <f>SUMIF('emission-rate'!$A$2:$A$551, $D45&amp;N$1&amp;$E45&amp;$F45, 'emission-rate'!$F$2:$F$551) * IFERROR(VLOOKUP($A45&amp;$B45&amp;$C45&amp;$D45&amp;N$1, 'check of sales'!$A$2:$P$1035, 12 + MATCH($E45,'check of sales'!$M$1:$P$1, 0), 0), 0)</f>
        <v>0</v>
      </c>
      <c r="O45" s="1">
        <f>SUMIF('emission-rate'!$A$2:$A$551, $D45&amp;O$1&amp;$E45&amp;$F45, 'emission-rate'!$F$2:$F$551) * IFERROR(VLOOKUP($A45&amp;$B45&amp;$C45&amp;$D45&amp;O$1, 'check of sales'!$A$2:$P$1035, 12 + MATCH($E45,'check of sales'!$M$1:$P$1, 0), 0), 0)</f>
        <v>0</v>
      </c>
      <c r="P45" s="1">
        <f>SUMIF('emission-rate'!$A$2:$A$551, $D45&amp;P$1&amp;$E45&amp;$F45, 'emission-rate'!$F$2:$F$551) * IFERROR(VLOOKUP($A45&amp;$B45&amp;$C45&amp;$D45&amp;P$1, 'check of sales'!$A$2:$P$1035, 12 + MATCH($E45,'check of sales'!$M$1:$P$1, 0), 0), 0)</f>
        <v>0</v>
      </c>
      <c r="Q45" s="1">
        <f>SUMIF('emission-rate'!$A$2:$A$551, $D45&amp;Q$1&amp;$E45&amp;$F45, 'emission-rate'!$F$2:$F$551) * IFERROR(VLOOKUP($A45&amp;$B45&amp;$C45&amp;$D45&amp;Q$1, 'check of sales'!$A$2:$P$1035, 12 + MATCH($E45,'check of sales'!$M$1:$P$1, 0), 0), 0)</f>
        <v>0</v>
      </c>
      <c r="R45" s="1">
        <f>SUMIF('emission-rate'!$A$2:$A$551, $D45&amp;R$1&amp;$E45&amp;$F45, 'emission-rate'!$F$2:$F$551) * IFERROR(VLOOKUP($A45&amp;$B45&amp;$C45&amp;$D45&amp;R$1, 'check of sales'!$A$2:$P$1035, 12 + MATCH($E45,'check of sales'!$M$1:$P$1, 0), 0), 0)</f>
        <v>0</v>
      </c>
      <c r="S45" s="1">
        <f>SUMIF('emission-rate'!$A$2:$A$551, $D45&amp;S$1&amp;$E45&amp;$F45, 'emission-rate'!$F$2:$F$551) * IFERROR(VLOOKUP($A45&amp;$B45&amp;$C45&amp;$D45&amp;S$1, 'check of sales'!$A$2:$P$1035, 12 + MATCH($E45,'check of sales'!$M$1:$P$1, 0), 0), 0)</f>
        <v>0</v>
      </c>
      <c r="T45" s="1">
        <f>SUMIF('emission-rate'!$A$2:$A$551, $D45&amp;T$1&amp;$E45&amp;$F45, 'emission-rate'!$F$2:$F$551) * IFERROR(VLOOKUP($A45&amp;$B45&amp;$C45&amp;$D45&amp;T$1, 'check of sales'!$A$2:$P$1035, 12 + MATCH($E45,'check of sales'!$M$1:$P$1, 0), 0), 0)</f>
        <v>0</v>
      </c>
      <c r="U45" s="1">
        <f>SUMIF('emission-rate'!$A$2:$A$551, $D45&amp;U$1&amp;$E45&amp;$F45, 'emission-rate'!$F$2:$F$551) * IFERROR(VLOOKUP($A45&amp;$B45&amp;$C45&amp;$D45&amp;U$1, 'check of sales'!$A$2:$P$1035, 12 + MATCH($E45,'check of sales'!$M$1:$P$1, 0), 0), 0)</f>
        <v>0</v>
      </c>
    </row>
    <row r="46" spans="1:21" x14ac:dyDescent="0.2">
      <c r="A46">
        <f>emission!A46</f>
        <v>2010</v>
      </c>
      <c r="B46">
        <f>emission!B46</f>
        <v>1</v>
      </c>
      <c r="C46" t="str">
        <f>emission!C46</f>
        <v>agricultural</v>
      </c>
      <c r="D46" t="str">
        <f>emission!D46</f>
        <v>VCC 22601 (DSL T6 Ag)</v>
      </c>
      <c r="E46" t="str">
        <f>emission!E46</f>
        <v>DSL</v>
      </c>
      <c r="F46" t="str">
        <f>emission!F46</f>
        <v>NOx</v>
      </c>
      <c r="G46" s="1">
        <f>emission!G46 - SUM($K46:$U46)</f>
        <v>-3.1296222005039454E-6</v>
      </c>
      <c r="K46" s="1">
        <f>SUMIF('emission-rate'!$A$2:$A$551, $D46&amp;K$1&amp;$E46&amp;$F46, 'emission-rate'!$F$2:$F$551) * IFERROR(VLOOKUP($A46&amp;$B46&amp;$C46&amp;$D46&amp;K$1, 'check of sales'!$A$2:$P$1035, 12 + MATCH($E46,'check of sales'!$M$1:$P$1, 0), 0), 0)</f>
        <v>125909.71613261063</v>
      </c>
      <c r="L46" s="1">
        <f>SUMIF('emission-rate'!$A$2:$A$551, $D46&amp;L$1&amp;$E46&amp;$F46, 'emission-rate'!$F$2:$F$551) * IFERROR(VLOOKUP($A46&amp;$B46&amp;$C46&amp;$D46&amp;L$1, 'check of sales'!$A$2:$P$1035, 12 + MATCH($E46,'check of sales'!$M$1:$P$1, 0), 0), 0)</f>
        <v>0</v>
      </c>
      <c r="M46" s="1">
        <f>SUMIF('emission-rate'!$A$2:$A$551, $D46&amp;M$1&amp;$E46&amp;$F46, 'emission-rate'!$F$2:$F$551) * IFERROR(VLOOKUP($A46&amp;$B46&amp;$C46&amp;$D46&amp;M$1, 'check of sales'!$A$2:$P$1035, 12 + MATCH($E46,'check of sales'!$M$1:$P$1, 0), 0), 0)</f>
        <v>0</v>
      </c>
      <c r="N46" s="1">
        <f>SUMIF('emission-rate'!$A$2:$A$551, $D46&amp;N$1&amp;$E46&amp;$F46, 'emission-rate'!$F$2:$F$551) * IFERROR(VLOOKUP($A46&amp;$B46&amp;$C46&amp;$D46&amp;N$1, 'check of sales'!$A$2:$P$1035, 12 + MATCH($E46,'check of sales'!$M$1:$P$1, 0), 0), 0)</f>
        <v>0</v>
      </c>
      <c r="O46" s="1">
        <f>SUMIF('emission-rate'!$A$2:$A$551, $D46&amp;O$1&amp;$E46&amp;$F46, 'emission-rate'!$F$2:$F$551) * IFERROR(VLOOKUP($A46&amp;$B46&amp;$C46&amp;$D46&amp;O$1, 'check of sales'!$A$2:$P$1035, 12 + MATCH($E46,'check of sales'!$M$1:$P$1, 0), 0), 0)</f>
        <v>0</v>
      </c>
      <c r="P46" s="1">
        <f>SUMIF('emission-rate'!$A$2:$A$551, $D46&amp;P$1&amp;$E46&amp;$F46, 'emission-rate'!$F$2:$F$551) * IFERROR(VLOOKUP($A46&amp;$B46&amp;$C46&amp;$D46&amp;P$1, 'check of sales'!$A$2:$P$1035, 12 + MATCH($E46,'check of sales'!$M$1:$P$1, 0), 0), 0)</f>
        <v>0</v>
      </c>
      <c r="Q46" s="1">
        <f>SUMIF('emission-rate'!$A$2:$A$551, $D46&amp;Q$1&amp;$E46&amp;$F46, 'emission-rate'!$F$2:$F$551) * IFERROR(VLOOKUP($A46&amp;$B46&amp;$C46&amp;$D46&amp;Q$1, 'check of sales'!$A$2:$P$1035, 12 + MATCH($E46,'check of sales'!$M$1:$P$1, 0), 0), 0)</f>
        <v>0</v>
      </c>
      <c r="R46" s="1">
        <f>SUMIF('emission-rate'!$A$2:$A$551, $D46&amp;R$1&amp;$E46&amp;$F46, 'emission-rate'!$F$2:$F$551) * IFERROR(VLOOKUP($A46&amp;$B46&amp;$C46&amp;$D46&amp;R$1, 'check of sales'!$A$2:$P$1035, 12 + MATCH($E46,'check of sales'!$M$1:$P$1, 0), 0), 0)</f>
        <v>0</v>
      </c>
      <c r="S46" s="1">
        <f>SUMIF('emission-rate'!$A$2:$A$551, $D46&amp;S$1&amp;$E46&amp;$F46, 'emission-rate'!$F$2:$F$551) * IFERROR(VLOOKUP($A46&amp;$B46&amp;$C46&amp;$D46&amp;S$1, 'check of sales'!$A$2:$P$1035, 12 + MATCH($E46,'check of sales'!$M$1:$P$1, 0), 0), 0)</f>
        <v>0</v>
      </c>
      <c r="T46" s="1">
        <f>SUMIF('emission-rate'!$A$2:$A$551, $D46&amp;T$1&amp;$E46&amp;$F46, 'emission-rate'!$F$2:$F$551) * IFERROR(VLOOKUP($A46&amp;$B46&amp;$C46&amp;$D46&amp;T$1, 'check of sales'!$A$2:$P$1035, 12 + MATCH($E46,'check of sales'!$M$1:$P$1, 0), 0), 0)</f>
        <v>0</v>
      </c>
      <c r="U46" s="1">
        <f>SUMIF('emission-rate'!$A$2:$A$551, $D46&amp;U$1&amp;$E46&amp;$F46, 'emission-rate'!$F$2:$F$551) * IFERROR(VLOOKUP($A46&amp;$B46&amp;$C46&amp;$D46&amp;U$1, 'check of sales'!$A$2:$P$1035, 12 + MATCH($E46,'check of sales'!$M$1:$P$1, 0), 0), 0)</f>
        <v>0</v>
      </c>
    </row>
    <row r="47" spans="1:21" x14ac:dyDescent="0.2">
      <c r="A47">
        <f>emission!A47</f>
        <v>2011</v>
      </c>
      <c r="B47">
        <f>emission!B47</f>
        <v>1</v>
      </c>
      <c r="C47" t="str">
        <f>emission!C47</f>
        <v>agricultural</v>
      </c>
      <c r="D47" t="str">
        <f>emission!D47</f>
        <v>VCC 22601 (DSL T6 Ag)</v>
      </c>
      <c r="E47" t="str">
        <f>emission!E47</f>
        <v>DSL</v>
      </c>
      <c r="F47" t="str">
        <f>emission!F47</f>
        <v>NOx</v>
      </c>
      <c r="G47" s="1">
        <f>emission!G47 - SUM($K47:$U47)</f>
        <v>-3.8717553252354264E-6</v>
      </c>
      <c r="K47" s="1">
        <f>SUMIF('emission-rate'!$A$2:$A$551, $D47&amp;K$1&amp;$E47&amp;$F47, 'emission-rate'!$F$2:$F$551) * IFERROR(VLOOKUP($A47&amp;$B47&amp;$C47&amp;$D47&amp;K$1, 'check of sales'!$A$2:$P$1035, 12 + MATCH($E47,'check of sales'!$M$1:$P$1, 0), 0), 0)</f>
        <v>114886.69156554394</v>
      </c>
      <c r="L47" s="1">
        <f>SUMIF('emission-rate'!$A$2:$A$551, $D47&amp;L$1&amp;$E47&amp;$F47, 'emission-rate'!$F$2:$F$551) * IFERROR(VLOOKUP($A47&amp;$B47&amp;$C47&amp;$D47&amp;L$1, 'check of sales'!$A$2:$P$1035, 12 + MATCH($E47,'check of sales'!$M$1:$P$1, 0), 0), 0)</f>
        <v>7617.0265738248199</v>
      </c>
      <c r="M47" s="1">
        <f>SUMIF('emission-rate'!$A$2:$A$551, $D47&amp;M$1&amp;$E47&amp;$F47, 'emission-rate'!$F$2:$F$551) * IFERROR(VLOOKUP($A47&amp;$B47&amp;$C47&amp;$D47&amp;M$1, 'check of sales'!$A$2:$P$1035, 12 + MATCH($E47,'check of sales'!$M$1:$P$1, 0), 0), 0)</f>
        <v>0</v>
      </c>
      <c r="N47" s="1">
        <f>SUMIF('emission-rate'!$A$2:$A$551, $D47&amp;N$1&amp;$E47&amp;$F47, 'emission-rate'!$F$2:$F$551) * IFERROR(VLOOKUP($A47&amp;$B47&amp;$C47&amp;$D47&amp;N$1, 'check of sales'!$A$2:$P$1035, 12 + MATCH($E47,'check of sales'!$M$1:$P$1, 0), 0), 0)</f>
        <v>0</v>
      </c>
      <c r="O47" s="1">
        <f>SUMIF('emission-rate'!$A$2:$A$551, $D47&amp;O$1&amp;$E47&amp;$F47, 'emission-rate'!$F$2:$F$551) * IFERROR(VLOOKUP($A47&amp;$B47&amp;$C47&amp;$D47&amp;O$1, 'check of sales'!$A$2:$P$1035, 12 + MATCH($E47,'check of sales'!$M$1:$P$1, 0), 0), 0)</f>
        <v>0</v>
      </c>
      <c r="P47" s="1">
        <f>SUMIF('emission-rate'!$A$2:$A$551, $D47&amp;P$1&amp;$E47&amp;$F47, 'emission-rate'!$F$2:$F$551) * IFERROR(VLOOKUP($A47&amp;$B47&amp;$C47&amp;$D47&amp;P$1, 'check of sales'!$A$2:$P$1035, 12 + MATCH($E47,'check of sales'!$M$1:$P$1, 0), 0), 0)</f>
        <v>0</v>
      </c>
      <c r="Q47" s="1">
        <f>SUMIF('emission-rate'!$A$2:$A$551, $D47&amp;Q$1&amp;$E47&amp;$F47, 'emission-rate'!$F$2:$F$551) * IFERROR(VLOOKUP($A47&amp;$B47&amp;$C47&amp;$D47&amp;Q$1, 'check of sales'!$A$2:$P$1035, 12 + MATCH($E47,'check of sales'!$M$1:$P$1, 0), 0), 0)</f>
        <v>0</v>
      </c>
      <c r="R47" s="1">
        <f>SUMIF('emission-rate'!$A$2:$A$551, $D47&amp;R$1&amp;$E47&amp;$F47, 'emission-rate'!$F$2:$F$551) * IFERROR(VLOOKUP($A47&amp;$B47&amp;$C47&amp;$D47&amp;R$1, 'check of sales'!$A$2:$P$1035, 12 + MATCH($E47,'check of sales'!$M$1:$P$1, 0), 0), 0)</f>
        <v>0</v>
      </c>
      <c r="S47" s="1">
        <f>SUMIF('emission-rate'!$A$2:$A$551, $D47&amp;S$1&amp;$E47&amp;$F47, 'emission-rate'!$F$2:$F$551) * IFERROR(VLOOKUP($A47&amp;$B47&amp;$C47&amp;$D47&amp;S$1, 'check of sales'!$A$2:$P$1035, 12 + MATCH($E47,'check of sales'!$M$1:$P$1, 0), 0), 0)</f>
        <v>0</v>
      </c>
      <c r="T47" s="1">
        <f>SUMIF('emission-rate'!$A$2:$A$551, $D47&amp;T$1&amp;$E47&amp;$F47, 'emission-rate'!$F$2:$F$551) * IFERROR(VLOOKUP($A47&amp;$B47&amp;$C47&amp;$D47&amp;T$1, 'check of sales'!$A$2:$P$1035, 12 + MATCH($E47,'check of sales'!$M$1:$P$1, 0), 0), 0)</f>
        <v>0</v>
      </c>
      <c r="U47" s="1">
        <f>SUMIF('emission-rate'!$A$2:$A$551, $D47&amp;U$1&amp;$E47&amp;$F47, 'emission-rate'!$F$2:$F$551) * IFERROR(VLOOKUP($A47&amp;$B47&amp;$C47&amp;$D47&amp;U$1, 'check of sales'!$A$2:$P$1035, 12 + MATCH($E47,'check of sales'!$M$1:$P$1, 0), 0), 0)</f>
        <v>0</v>
      </c>
    </row>
    <row r="48" spans="1:21" x14ac:dyDescent="0.2">
      <c r="A48">
        <f>emission!A48</f>
        <v>2012</v>
      </c>
      <c r="B48">
        <f>emission!B48</f>
        <v>1</v>
      </c>
      <c r="C48" t="str">
        <f>emission!C48</f>
        <v>agricultural</v>
      </c>
      <c r="D48" t="str">
        <f>emission!D48</f>
        <v>VCC 22601 (DSL T6 Ag)</v>
      </c>
      <c r="E48" t="str">
        <f>emission!E48</f>
        <v>DSL</v>
      </c>
      <c r="F48" t="str">
        <f>emission!F48</f>
        <v>NOx</v>
      </c>
      <c r="G48" s="1">
        <f>emission!G48 - SUM($K48:$U48)</f>
        <v>-3.9591104723513126E-6</v>
      </c>
      <c r="K48" s="1">
        <f>SUMIF('emission-rate'!$A$2:$A$551, $D48&amp;K$1&amp;$E48&amp;$F48, 'emission-rate'!$F$2:$F$551) * IFERROR(VLOOKUP($A48&amp;$B48&amp;$C48&amp;$D48&amp;K$1, 'check of sales'!$A$2:$P$1035, 12 + MATCH($E48,'check of sales'!$M$1:$P$1, 0), 0), 0)</f>
        <v>112730.40953001325</v>
      </c>
      <c r="L48" s="1">
        <f>SUMIF('emission-rate'!$A$2:$A$551, $D48&amp;L$1&amp;$E48&amp;$F48, 'emission-rate'!$F$2:$F$551) * IFERROR(VLOOKUP($A48&amp;$B48&amp;$C48&amp;$D48&amp;L$1, 'check of sales'!$A$2:$P$1035, 12 + MATCH($E48,'check of sales'!$M$1:$P$1, 0), 0), 0)</f>
        <v>6950.1783461405003</v>
      </c>
      <c r="M48" s="1">
        <f>SUMIF('emission-rate'!$A$2:$A$551, $D48&amp;M$1&amp;$E48&amp;$F48, 'emission-rate'!$F$2:$F$551) * IFERROR(VLOOKUP($A48&amp;$B48&amp;$C48&amp;$D48&amp;M$1, 'check of sales'!$A$2:$P$1035, 12 + MATCH($E48,'check of sales'!$M$1:$P$1, 0), 0), 0)</f>
        <v>3004.3703528883616</v>
      </c>
      <c r="N48" s="1">
        <f>SUMIF('emission-rate'!$A$2:$A$551, $D48&amp;N$1&amp;$E48&amp;$F48, 'emission-rate'!$F$2:$F$551) * IFERROR(VLOOKUP($A48&amp;$B48&amp;$C48&amp;$D48&amp;N$1, 'check of sales'!$A$2:$P$1035, 12 + MATCH($E48,'check of sales'!$M$1:$P$1, 0), 0), 0)</f>
        <v>0</v>
      </c>
      <c r="O48" s="1">
        <f>SUMIF('emission-rate'!$A$2:$A$551, $D48&amp;O$1&amp;$E48&amp;$F48, 'emission-rate'!$F$2:$F$551) * IFERROR(VLOOKUP($A48&amp;$B48&amp;$C48&amp;$D48&amp;O$1, 'check of sales'!$A$2:$P$1035, 12 + MATCH($E48,'check of sales'!$M$1:$P$1, 0), 0), 0)</f>
        <v>0</v>
      </c>
      <c r="P48" s="1">
        <f>SUMIF('emission-rate'!$A$2:$A$551, $D48&amp;P$1&amp;$E48&amp;$F48, 'emission-rate'!$F$2:$F$551) * IFERROR(VLOOKUP($A48&amp;$B48&amp;$C48&amp;$D48&amp;P$1, 'check of sales'!$A$2:$P$1035, 12 + MATCH($E48,'check of sales'!$M$1:$P$1, 0), 0), 0)</f>
        <v>0</v>
      </c>
      <c r="Q48" s="1">
        <f>SUMIF('emission-rate'!$A$2:$A$551, $D48&amp;Q$1&amp;$E48&amp;$F48, 'emission-rate'!$F$2:$F$551) * IFERROR(VLOOKUP($A48&amp;$B48&amp;$C48&amp;$D48&amp;Q$1, 'check of sales'!$A$2:$P$1035, 12 + MATCH($E48,'check of sales'!$M$1:$P$1, 0), 0), 0)</f>
        <v>0</v>
      </c>
      <c r="R48" s="1">
        <f>SUMIF('emission-rate'!$A$2:$A$551, $D48&amp;R$1&amp;$E48&amp;$F48, 'emission-rate'!$F$2:$F$551) * IFERROR(VLOOKUP($A48&amp;$B48&amp;$C48&amp;$D48&amp;R$1, 'check of sales'!$A$2:$P$1035, 12 + MATCH($E48,'check of sales'!$M$1:$P$1, 0), 0), 0)</f>
        <v>0</v>
      </c>
      <c r="S48" s="1">
        <f>SUMIF('emission-rate'!$A$2:$A$551, $D48&amp;S$1&amp;$E48&amp;$F48, 'emission-rate'!$F$2:$F$551) * IFERROR(VLOOKUP($A48&amp;$B48&amp;$C48&amp;$D48&amp;S$1, 'check of sales'!$A$2:$P$1035, 12 + MATCH($E48,'check of sales'!$M$1:$P$1, 0), 0), 0)</f>
        <v>0</v>
      </c>
      <c r="T48" s="1">
        <f>SUMIF('emission-rate'!$A$2:$A$551, $D48&amp;T$1&amp;$E48&amp;$F48, 'emission-rate'!$F$2:$F$551) * IFERROR(VLOOKUP($A48&amp;$B48&amp;$C48&amp;$D48&amp;T$1, 'check of sales'!$A$2:$P$1035, 12 + MATCH($E48,'check of sales'!$M$1:$P$1, 0), 0), 0)</f>
        <v>0</v>
      </c>
      <c r="U48" s="1">
        <f>SUMIF('emission-rate'!$A$2:$A$551, $D48&amp;U$1&amp;$E48&amp;$F48, 'emission-rate'!$F$2:$F$551) * IFERROR(VLOOKUP($A48&amp;$B48&amp;$C48&amp;$D48&amp;U$1, 'check of sales'!$A$2:$P$1035, 12 + MATCH($E48,'check of sales'!$M$1:$P$1, 0), 0), 0)</f>
        <v>0</v>
      </c>
    </row>
    <row r="49" spans="1:21" x14ac:dyDescent="0.2">
      <c r="A49">
        <f>emission!A49</f>
        <v>2013</v>
      </c>
      <c r="B49">
        <f>emission!B49</f>
        <v>1</v>
      </c>
      <c r="C49" t="str">
        <f>emission!C49</f>
        <v>agricultural</v>
      </c>
      <c r="D49" t="str">
        <f>emission!D49</f>
        <v>VCC 22601 (DSL T6 Ag)</v>
      </c>
      <c r="E49" t="str">
        <f>emission!E49</f>
        <v>DSL</v>
      </c>
      <c r="F49" t="str">
        <f>emission!F49</f>
        <v>NOx</v>
      </c>
      <c r="G49" s="1">
        <f>emission!G49 - SUM($K49:$U49)</f>
        <v>-3.6690034903585911E-6</v>
      </c>
      <c r="K49" s="1">
        <f>SUMIF('emission-rate'!$A$2:$A$551, $D49&amp;K$1&amp;$E49&amp;$F49, 'emission-rate'!$F$2:$F$551) * IFERROR(VLOOKUP($A49&amp;$B49&amp;$C49&amp;$D49&amp;K$1, 'check of sales'!$A$2:$P$1035, 12 + MATCH($E49,'check of sales'!$M$1:$P$1, 0), 0), 0)</f>
        <v>102589.07889090404</v>
      </c>
      <c r="L49" s="1">
        <f>SUMIF('emission-rate'!$A$2:$A$551, $D49&amp;L$1&amp;$E49&amp;$F49, 'emission-rate'!$F$2:$F$551) * IFERROR(VLOOKUP($A49&amp;$B49&amp;$C49&amp;$D49&amp;L$1, 'check of sales'!$A$2:$P$1035, 12 + MATCH($E49,'check of sales'!$M$1:$P$1, 0), 0), 0)</f>
        <v>6819.7320385020876</v>
      </c>
      <c r="M49" s="1">
        <f>SUMIF('emission-rate'!$A$2:$A$551, $D49&amp;M$1&amp;$E49&amp;$F49, 'emission-rate'!$F$2:$F$551) * IFERROR(VLOOKUP($A49&amp;$B49&amp;$C49&amp;$D49&amp;M$1, 'check of sales'!$A$2:$P$1035, 12 + MATCH($E49,'check of sales'!$M$1:$P$1, 0), 0), 0)</f>
        <v>2741.3465829548768</v>
      </c>
      <c r="N49" s="1">
        <f>SUMIF('emission-rate'!$A$2:$A$551, $D49&amp;N$1&amp;$E49&amp;$F49, 'emission-rate'!$F$2:$F$551) * IFERROR(VLOOKUP($A49&amp;$B49&amp;$C49&amp;$D49&amp;N$1, 'check of sales'!$A$2:$P$1035, 12 + MATCH($E49,'check of sales'!$M$1:$P$1, 0), 0), 0)</f>
        <v>0</v>
      </c>
      <c r="O49" s="1">
        <f>SUMIF('emission-rate'!$A$2:$A$551, $D49&amp;O$1&amp;$E49&amp;$F49, 'emission-rate'!$F$2:$F$551) * IFERROR(VLOOKUP($A49&amp;$B49&amp;$C49&amp;$D49&amp;O$1, 'check of sales'!$A$2:$P$1035, 12 + MATCH($E49,'check of sales'!$M$1:$P$1, 0), 0), 0)</f>
        <v>0</v>
      </c>
      <c r="P49" s="1">
        <f>SUMIF('emission-rate'!$A$2:$A$551, $D49&amp;P$1&amp;$E49&amp;$F49, 'emission-rate'!$F$2:$F$551) * IFERROR(VLOOKUP($A49&amp;$B49&amp;$C49&amp;$D49&amp;P$1, 'check of sales'!$A$2:$P$1035, 12 + MATCH($E49,'check of sales'!$M$1:$P$1, 0), 0), 0)</f>
        <v>0</v>
      </c>
      <c r="Q49" s="1">
        <f>SUMIF('emission-rate'!$A$2:$A$551, $D49&amp;Q$1&amp;$E49&amp;$F49, 'emission-rate'!$F$2:$F$551) * IFERROR(VLOOKUP($A49&amp;$B49&amp;$C49&amp;$D49&amp;Q$1, 'check of sales'!$A$2:$P$1035, 12 + MATCH($E49,'check of sales'!$M$1:$P$1, 0), 0), 0)</f>
        <v>0</v>
      </c>
      <c r="R49" s="1">
        <f>SUMIF('emission-rate'!$A$2:$A$551, $D49&amp;R$1&amp;$E49&amp;$F49, 'emission-rate'!$F$2:$F$551) * IFERROR(VLOOKUP($A49&amp;$B49&amp;$C49&amp;$D49&amp;R$1, 'check of sales'!$A$2:$P$1035, 12 + MATCH($E49,'check of sales'!$M$1:$P$1, 0), 0), 0)</f>
        <v>0</v>
      </c>
      <c r="S49" s="1">
        <f>SUMIF('emission-rate'!$A$2:$A$551, $D49&amp;S$1&amp;$E49&amp;$F49, 'emission-rate'!$F$2:$F$551) * IFERROR(VLOOKUP($A49&amp;$B49&amp;$C49&amp;$D49&amp;S$1, 'check of sales'!$A$2:$P$1035, 12 + MATCH($E49,'check of sales'!$M$1:$P$1, 0), 0), 0)</f>
        <v>0</v>
      </c>
      <c r="T49" s="1">
        <f>SUMIF('emission-rate'!$A$2:$A$551, $D49&amp;T$1&amp;$E49&amp;$F49, 'emission-rate'!$F$2:$F$551) * IFERROR(VLOOKUP($A49&amp;$B49&amp;$C49&amp;$D49&amp;T$1, 'check of sales'!$A$2:$P$1035, 12 + MATCH($E49,'check of sales'!$M$1:$P$1, 0), 0), 0)</f>
        <v>0</v>
      </c>
      <c r="U49" s="1">
        <f>SUMIF('emission-rate'!$A$2:$A$551, $D49&amp;U$1&amp;$E49&amp;$F49, 'emission-rate'!$F$2:$F$551) * IFERROR(VLOOKUP($A49&amp;$B49&amp;$C49&amp;$D49&amp;U$1, 'check of sales'!$A$2:$P$1035, 12 + MATCH($E49,'check of sales'!$M$1:$P$1, 0), 0), 0)</f>
        <v>0</v>
      </c>
    </row>
    <row r="50" spans="1:21" x14ac:dyDescent="0.2">
      <c r="A50">
        <f>emission!A50</f>
        <v>2014</v>
      </c>
      <c r="B50">
        <f>emission!B50</f>
        <v>1</v>
      </c>
      <c r="C50" t="str">
        <f>emission!C50</f>
        <v>agricultural</v>
      </c>
      <c r="D50" t="str">
        <f>emission!D50</f>
        <v>VCC 22601 (DSL T6 Ag)</v>
      </c>
      <c r="E50" t="str">
        <f>emission!E50</f>
        <v>DSL</v>
      </c>
      <c r="F50" t="str">
        <f>emission!F50</f>
        <v>NOx</v>
      </c>
      <c r="G50" s="1">
        <f>emission!G50 - SUM($K50:$U50)</f>
        <v>-3.3359829103574157E-6</v>
      </c>
      <c r="K50" s="1">
        <f>SUMIF('emission-rate'!$A$2:$A$551, $D50&amp;K$1&amp;$E50&amp;$F50, 'emission-rate'!$F$2:$F$551) * IFERROR(VLOOKUP($A50&amp;$B50&amp;$C50&amp;$D50&amp;K$1, 'check of sales'!$A$2:$P$1035, 12 + MATCH($E50,'check of sales'!$M$1:$P$1, 0), 0), 0)</f>
        <v>92646.577234816737</v>
      </c>
      <c r="L50" s="1">
        <f>SUMIF('emission-rate'!$A$2:$A$551, $D50&amp;L$1&amp;$E50&amp;$F50, 'emission-rate'!$F$2:$F$551) * IFERROR(VLOOKUP($A50&amp;$B50&amp;$C50&amp;$D50&amp;L$1, 'check of sales'!$A$2:$P$1035, 12 + MATCH($E50,'check of sales'!$M$1:$P$1, 0), 0), 0)</f>
        <v>6206.2227133703891</v>
      </c>
      <c r="M50" s="1">
        <f>SUMIF('emission-rate'!$A$2:$A$551, $D50&amp;M$1&amp;$E50&amp;$F50, 'emission-rate'!$F$2:$F$551) * IFERROR(VLOOKUP($A50&amp;$B50&amp;$C50&amp;$D50&amp;M$1, 'check of sales'!$A$2:$P$1035, 12 + MATCH($E50,'check of sales'!$M$1:$P$1, 0), 0), 0)</f>
        <v>2689.8948759778541</v>
      </c>
      <c r="N50" s="1">
        <f>SUMIF('emission-rate'!$A$2:$A$551, $D50&amp;N$1&amp;$E50&amp;$F50, 'emission-rate'!$F$2:$F$551) * IFERROR(VLOOKUP($A50&amp;$B50&amp;$C50&amp;$D50&amp;N$1, 'check of sales'!$A$2:$P$1035, 12 + MATCH($E50,'check of sales'!$M$1:$P$1, 0), 0), 0)</f>
        <v>0</v>
      </c>
      <c r="O50" s="1">
        <f>SUMIF('emission-rate'!$A$2:$A$551, $D50&amp;O$1&amp;$E50&amp;$F50, 'emission-rate'!$F$2:$F$551) * IFERROR(VLOOKUP($A50&amp;$B50&amp;$C50&amp;$D50&amp;O$1, 'check of sales'!$A$2:$P$1035, 12 + MATCH($E50,'check of sales'!$M$1:$P$1, 0), 0), 0)</f>
        <v>0</v>
      </c>
      <c r="P50" s="1">
        <f>SUMIF('emission-rate'!$A$2:$A$551, $D50&amp;P$1&amp;$E50&amp;$F50, 'emission-rate'!$F$2:$F$551) * IFERROR(VLOOKUP($A50&amp;$B50&amp;$C50&amp;$D50&amp;P$1, 'check of sales'!$A$2:$P$1035, 12 + MATCH($E50,'check of sales'!$M$1:$P$1, 0), 0), 0)</f>
        <v>0</v>
      </c>
      <c r="Q50" s="1">
        <f>SUMIF('emission-rate'!$A$2:$A$551, $D50&amp;Q$1&amp;$E50&amp;$F50, 'emission-rate'!$F$2:$F$551) * IFERROR(VLOOKUP($A50&amp;$B50&amp;$C50&amp;$D50&amp;Q$1, 'check of sales'!$A$2:$P$1035, 12 + MATCH($E50,'check of sales'!$M$1:$P$1, 0), 0), 0)</f>
        <v>0</v>
      </c>
      <c r="R50" s="1">
        <f>SUMIF('emission-rate'!$A$2:$A$551, $D50&amp;R$1&amp;$E50&amp;$F50, 'emission-rate'!$F$2:$F$551) * IFERROR(VLOOKUP($A50&amp;$B50&amp;$C50&amp;$D50&amp;R$1, 'check of sales'!$A$2:$P$1035, 12 + MATCH($E50,'check of sales'!$M$1:$P$1, 0), 0), 0)</f>
        <v>0</v>
      </c>
      <c r="S50" s="1">
        <f>SUMIF('emission-rate'!$A$2:$A$551, $D50&amp;S$1&amp;$E50&amp;$F50, 'emission-rate'!$F$2:$F$551) * IFERROR(VLOOKUP($A50&amp;$B50&amp;$C50&amp;$D50&amp;S$1, 'check of sales'!$A$2:$P$1035, 12 + MATCH($E50,'check of sales'!$M$1:$P$1, 0), 0), 0)</f>
        <v>0</v>
      </c>
      <c r="T50" s="1">
        <f>SUMIF('emission-rate'!$A$2:$A$551, $D50&amp;T$1&amp;$E50&amp;$F50, 'emission-rate'!$F$2:$F$551) * IFERROR(VLOOKUP($A50&amp;$B50&amp;$C50&amp;$D50&amp;T$1, 'check of sales'!$A$2:$P$1035, 12 + MATCH($E50,'check of sales'!$M$1:$P$1, 0), 0), 0)</f>
        <v>0</v>
      </c>
      <c r="U50" s="1">
        <f>SUMIF('emission-rate'!$A$2:$A$551, $D50&amp;U$1&amp;$E50&amp;$F50, 'emission-rate'!$F$2:$F$551) * IFERROR(VLOOKUP($A50&amp;$B50&amp;$C50&amp;$D50&amp;U$1, 'check of sales'!$A$2:$P$1035, 12 + MATCH($E50,'check of sales'!$M$1:$P$1, 0), 0), 0)</f>
        <v>0</v>
      </c>
    </row>
    <row r="51" spans="1:21" x14ac:dyDescent="0.2">
      <c r="A51">
        <f>emission!A51</f>
        <v>2015</v>
      </c>
      <c r="B51">
        <f>emission!B51</f>
        <v>1</v>
      </c>
      <c r="C51" t="str">
        <f>emission!C51</f>
        <v>agricultural</v>
      </c>
      <c r="D51" t="str">
        <f>emission!D51</f>
        <v>VCC 22601 (DSL T6 Ag)</v>
      </c>
      <c r="E51" t="str">
        <f>emission!E51</f>
        <v>DSL</v>
      </c>
      <c r="F51" t="str">
        <f>emission!F51</f>
        <v>NOx</v>
      </c>
      <c r="G51" s="1">
        <f>emission!G51 - SUM($K51:$U51)</f>
        <v>-3.0585215426981449E-6</v>
      </c>
      <c r="K51" s="1">
        <f>SUMIF('emission-rate'!$A$2:$A$551, $D51&amp;K$1&amp;$E51&amp;$F51, 'emission-rate'!$F$2:$F$551) * IFERROR(VLOOKUP($A51&amp;$B51&amp;$C51&amp;$D51&amp;K$1, 'check of sales'!$A$2:$P$1035, 12 + MATCH($E51,'check of sales'!$M$1:$P$1, 0), 0), 0)</f>
        <v>85464.950149702665</v>
      </c>
      <c r="L51" s="1">
        <f>SUMIF('emission-rate'!$A$2:$A$551, $D51&amp;L$1&amp;$E51&amp;$F51, 'emission-rate'!$F$2:$F$551) * IFERROR(VLOOKUP($A51&amp;$B51&amp;$C51&amp;$D51&amp;L$1, 'check of sales'!$A$2:$P$1035, 12 + MATCH($E51,'check of sales'!$M$1:$P$1, 0), 0), 0)</f>
        <v>5604.7417343731031</v>
      </c>
      <c r="M51" s="1">
        <f>SUMIF('emission-rate'!$A$2:$A$551, $D51&amp;M$1&amp;$E51&amp;$F51, 'emission-rate'!$F$2:$F$551) * IFERROR(VLOOKUP($A51&amp;$B51&amp;$C51&amp;$D51&amp;M$1, 'check of sales'!$A$2:$P$1035, 12 + MATCH($E51,'check of sales'!$M$1:$P$1, 0), 0), 0)</f>
        <v>2447.9094752730466</v>
      </c>
      <c r="N51" s="1">
        <f>SUMIF('emission-rate'!$A$2:$A$551, $D51&amp;N$1&amp;$E51&amp;$F51, 'emission-rate'!$F$2:$F$551) * IFERROR(VLOOKUP($A51&amp;$B51&amp;$C51&amp;$D51&amp;N$1, 'check of sales'!$A$2:$P$1035, 12 + MATCH($E51,'check of sales'!$M$1:$P$1, 0), 0), 0)</f>
        <v>0</v>
      </c>
      <c r="O51" s="1">
        <f>SUMIF('emission-rate'!$A$2:$A$551, $D51&amp;O$1&amp;$E51&amp;$F51, 'emission-rate'!$F$2:$F$551) * IFERROR(VLOOKUP($A51&amp;$B51&amp;$C51&amp;$D51&amp;O$1, 'check of sales'!$A$2:$P$1035, 12 + MATCH($E51,'check of sales'!$M$1:$P$1, 0), 0), 0)</f>
        <v>0</v>
      </c>
      <c r="P51" s="1">
        <f>SUMIF('emission-rate'!$A$2:$A$551, $D51&amp;P$1&amp;$E51&amp;$F51, 'emission-rate'!$F$2:$F$551) * IFERROR(VLOOKUP($A51&amp;$B51&amp;$C51&amp;$D51&amp;P$1, 'check of sales'!$A$2:$P$1035, 12 + MATCH($E51,'check of sales'!$M$1:$P$1, 0), 0), 0)</f>
        <v>0</v>
      </c>
      <c r="Q51" s="1">
        <f>SUMIF('emission-rate'!$A$2:$A$551, $D51&amp;Q$1&amp;$E51&amp;$F51, 'emission-rate'!$F$2:$F$551) * IFERROR(VLOOKUP($A51&amp;$B51&amp;$C51&amp;$D51&amp;Q$1, 'check of sales'!$A$2:$P$1035, 12 + MATCH($E51,'check of sales'!$M$1:$P$1, 0), 0), 0)</f>
        <v>0</v>
      </c>
      <c r="R51" s="1">
        <f>SUMIF('emission-rate'!$A$2:$A$551, $D51&amp;R$1&amp;$E51&amp;$F51, 'emission-rate'!$F$2:$F$551) * IFERROR(VLOOKUP($A51&amp;$B51&amp;$C51&amp;$D51&amp;R$1, 'check of sales'!$A$2:$P$1035, 12 + MATCH($E51,'check of sales'!$M$1:$P$1, 0), 0), 0)</f>
        <v>0</v>
      </c>
      <c r="S51" s="1">
        <f>SUMIF('emission-rate'!$A$2:$A$551, $D51&amp;S$1&amp;$E51&amp;$F51, 'emission-rate'!$F$2:$F$551) * IFERROR(VLOOKUP($A51&amp;$B51&amp;$C51&amp;$D51&amp;S$1, 'check of sales'!$A$2:$P$1035, 12 + MATCH($E51,'check of sales'!$M$1:$P$1, 0), 0), 0)</f>
        <v>0</v>
      </c>
      <c r="T51" s="1">
        <f>SUMIF('emission-rate'!$A$2:$A$551, $D51&amp;T$1&amp;$E51&amp;$F51, 'emission-rate'!$F$2:$F$551) * IFERROR(VLOOKUP($A51&amp;$B51&amp;$C51&amp;$D51&amp;T$1, 'check of sales'!$A$2:$P$1035, 12 + MATCH($E51,'check of sales'!$M$1:$P$1, 0), 0), 0)</f>
        <v>0</v>
      </c>
      <c r="U51" s="1">
        <f>SUMIF('emission-rate'!$A$2:$A$551, $D51&amp;U$1&amp;$E51&amp;$F51, 'emission-rate'!$F$2:$F$551) * IFERROR(VLOOKUP($A51&amp;$B51&amp;$C51&amp;$D51&amp;U$1, 'check of sales'!$A$2:$P$1035, 12 + MATCH($E51,'check of sales'!$M$1:$P$1, 0), 0), 0)</f>
        <v>0</v>
      </c>
    </row>
    <row r="52" spans="1:21" x14ac:dyDescent="0.2">
      <c r="A52">
        <f>emission!A52</f>
        <v>2016</v>
      </c>
      <c r="B52">
        <f>emission!B52</f>
        <v>1</v>
      </c>
      <c r="C52" t="str">
        <f>emission!C52</f>
        <v>agricultural</v>
      </c>
      <c r="D52" t="str">
        <f>emission!D52</f>
        <v>VCC 22601 (DSL T6 Ag)</v>
      </c>
      <c r="E52" t="str">
        <f>emission!E52</f>
        <v>DSL</v>
      </c>
      <c r="F52" t="str">
        <f>emission!F52</f>
        <v>NOx</v>
      </c>
      <c r="G52" s="1">
        <f>emission!G52 - SUM($K52:$U52)</f>
        <v>-2.825006959028542E-6</v>
      </c>
      <c r="K52" s="1">
        <f>SUMIF('emission-rate'!$A$2:$A$551, $D52&amp;K$1&amp;$E52&amp;$F52, 'emission-rate'!$F$2:$F$551) * IFERROR(VLOOKUP($A52&amp;$B52&amp;$C52&amp;$D52&amp;K$1, 'check of sales'!$A$2:$P$1035, 12 + MATCH($E52,'check of sales'!$M$1:$P$1, 0), 0), 0)</f>
        <v>79122.587903411055</v>
      </c>
      <c r="L52" s="1">
        <f>SUMIF('emission-rate'!$A$2:$A$551, $D52&amp;L$1&amp;$E52&amp;$F52, 'emission-rate'!$F$2:$F$551) * IFERROR(VLOOKUP($A52&amp;$B52&amp;$C52&amp;$D52&amp;L$1, 'check of sales'!$A$2:$P$1035, 12 + MATCH($E52,'check of sales'!$M$1:$P$1, 0), 0), 0)</f>
        <v>5170.2824564806997</v>
      </c>
      <c r="M52" s="1">
        <f>SUMIF('emission-rate'!$A$2:$A$551, $D52&amp;M$1&amp;$E52&amp;$F52, 'emission-rate'!$F$2:$F$551) * IFERROR(VLOOKUP($A52&amp;$B52&amp;$C52&amp;$D52&amp;M$1, 'check of sales'!$A$2:$P$1035, 12 + MATCH($E52,'check of sales'!$M$1:$P$1, 0), 0), 0)</f>
        <v>2210.6683939125646</v>
      </c>
      <c r="N52" s="1">
        <f>SUMIF('emission-rate'!$A$2:$A$551, $D52&amp;N$1&amp;$E52&amp;$F52, 'emission-rate'!$F$2:$F$551) * IFERROR(VLOOKUP($A52&amp;$B52&amp;$C52&amp;$D52&amp;N$1, 'check of sales'!$A$2:$P$1035, 12 + MATCH($E52,'check of sales'!$M$1:$P$1, 0), 0), 0)</f>
        <v>0</v>
      </c>
      <c r="O52" s="1">
        <f>SUMIF('emission-rate'!$A$2:$A$551, $D52&amp;O$1&amp;$E52&amp;$F52, 'emission-rate'!$F$2:$F$551) * IFERROR(VLOOKUP($A52&amp;$B52&amp;$C52&amp;$D52&amp;O$1, 'check of sales'!$A$2:$P$1035, 12 + MATCH($E52,'check of sales'!$M$1:$P$1, 0), 0), 0)</f>
        <v>0</v>
      </c>
      <c r="P52" s="1">
        <f>SUMIF('emission-rate'!$A$2:$A$551, $D52&amp;P$1&amp;$E52&amp;$F52, 'emission-rate'!$F$2:$F$551) * IFERROR(VLOOKUP($A52&amp;$B52&amp;$C52&amp;$D52&amp;P$1, 'check of sales'!$A$2:$P$1035, 12 + MATCH($E52,'check of sales'!$M$1:$P$1, 0), 0), 0)</f>
        <v>0</v>
      </c>
      <c r="Q52" s="1">
        <f>SUMIF('emission-rate'!$A$2:$A$551, $D52&amp;Q$1&amp;$E52&amp;$F52, 'emission-rate'!$F$2:$F$551) * IFERROR(VLOOKUP($A52&amp;$B52&amp;$C52&amp;$D52&amp;Q$1, 'check of sales'!$A$2:$P$1035, 12 + MATCH($E52,'check of sales'!$M$1:$P$1, 0), 0), 0)</f>
        <v>0</v>
      </c>
      <c r="R52" s="1">
        <f>SUMIF('emission-rate'!$A$2:$A$551, $D52&amp;R$1&amp;$E52&amp;$F52, 'emission-rate'!$F$2:$F$551) * IFERROR(VLOOKUP($A52&amp;$B52&amp;$C52&amp;$D52&amp;R$1, 'check of sales'!$A$2:$P$1035, 12 + MATCH($E52,'check of sales'!$M$1:$P$1, 0), 0), 0)</f>
        <v>0</v>
      </c>
      <c r="S52" s="1">
        <f>SUMIF('emission-rate'!$A$2:$A$551, $D52&amp;S$1&amp;$E52&amp;$F52, 'emission-rate'!$F$2:$F$551) * IFERROR(VLOOKUP($A52&amp;$B52&amp;$C52&amp;$D52&amp;S$1, 'check of sales'!$A$2:$P$1035, 12 + MATCH($E52,'check of sales'!$M$1:$P$1, 0), 0), 0)</f>
        <v>0</v>
      </c>
      <c r="T52" s="1">
        <f>SUMIF('emission-rate'!$A$2:$A$551, $D52&amp;T$1&amp;$E52&amp;$F52, 'emission-rate'!$F$2:$F$551) * IFERROR(VLOOKUP($A52&amp;$B52&amp;$C52&amp;$D52&amp;T$1, 'check of sales'!$A$2:$P$1035, 12 + MATCH($E52,'check of sales'!$M$1:$P$1, 0), 0), 0)</f>
        <v>0</v>
      </c>
      <c r="U52" s="1">
        <f>SUMIF('emission-rate'!$A$2:$A$551, $D52&amp;U$1&amp;$E52&amp;$F52, 'emission-rate'!$F$2:$F$551) * IFERROR(VLOOKUP($A52&amp;$B52&amp;$C52&amp;$D52&amp;U$1, 'check of sales'!$A$2:$P$1035, 12 + MATCH($E52,'check of sales'!$M$1:$P$1, 0), 0), 0)</f>
        <v>0</v>
      </c>
    </row>
    <row r="53" spans="1:21" x14ac:dyDescent="0.2">
      <c r="A53">
        <f>emission!A53</f>
        <v>2017</v>
      </c>
      <c r="B53">
        <f>emission!B53</f>
        <v>1</v>
      </c>
      <c r="C53" t="str">
        <f>emission!C53</f>
        <v>agricultural</v>
      </c>
      <c r="D53" t="str">
        <f>emission!D53</f>
        <v>VCC 22601 (DSL T6 Ag)</v>
      </c>
      <c r="E53" t="str">
        <f>emission!E53</f>
        <v>DSL</v>
      </c>
      <c r="F53" t="str">
        <f>emission!F53</f>
        <v>NOx</v>
      </c>
      <c r="G53" s="1">
        <f>emission!G53 - SUM($K53:$U53)</f>
        <v>-2.6729394448921084E-6</v>
      </c>
      <c r="K53" s="1">
        <f>SUMIF('emission-rate'!$A$2:$A$551, $D53&amp;K$1&amp;$E53&amp;$F53, 'emission-rate'!$F$2:$F$551) * IFERROR(VLOOKUP($A53&amp;$B53&amp;$C53&amp;$D53&amp;K$1, 'check of sales'!$A$2:$P$1035, 12 + MATCH($E53,'check of sales'!$M$1:$P$1, 0), 0), 0)</f>
        <v>75585.024240615996</v>
      </c>
      <c r="L53" s="1">
        <f>SUMIF('emission-rate'!$A$2:$A$551, $D53&amp;L$1&amp;$E53&amp;$F53, 'emission-rate'!$F$2:$F$551) * IFERROR(VLOOKUP($A53&amp;$B53&amp;$C53&amp;$D53&amp;L$1, 'check of sales'!$A$2:$P$1035, 12 + MATCH($E53,'check of sales'!$M$1:$P$1, 0), 0), 0)</f>
        <v>4786.5952935301548</v>
      </c>
      <c r="M53" s="1">
        <f>SUMIF('emission-rate'!$A$2:$A$551, $D53&amp;M$1&amp;$E53&amp;$F53, 'emission-rate'!$F$2:$F$551) * IFERROR(VLOOKUP($A53&amp;$B53&amp;$C53&amp;$D53&amp;M$1, 'check of sales'!$A$2:$P$1035, 12 + MATCH($E53,'check of sales'!$M$1:$P$1, 0), 0), 0)</f>
        <v>2039.30538744457</v>
      </c>
      <c r="N53" s="1">
        <f>SUMIF('emission-rate'!$A$2:$A$551, $D53&amp;N$1&amp;$E53&amp;$F53, 'emission-rate'!$F$2:$F$551) * IFERROR(VLOOKUP($A53&amp;$B53&amp;$C53&amp;$D53&amp;N$1, 'check of sales'!$A$2:$P$1035, 12 + MATCH($E53,'check of sales'!$M$1:$P$1, 0), 0), 0)</f>
        <v>0</v>
      </c>
      <c r="O53" s="1">
        <f>SUMIF('emission-rate'!$A$2:$A$551, $D53&amp;O$1&amp;$E53&amp;$F53, 'emission-rate'!$F$2:$F$551) * IFERROR(VLOOKUP($A53&amp;$B53&amp;$C53&amp;$D53&amp;O$1, 'check of sales'!$A$2:$P$1035, 12 + MATCH($E53,'check of sales'!$M$1:$P$1, 0), 0), 0)</f>
        <v>0</v>
      </c>
      <c r="P53" s="1">
        <f>SUMIF('emission-rate'!$A$2:$A$551, $D53&amp;P$1&amp;$E53&amp;$F53, 'emission-rate'!$F$2:$F$551) * IFERROR(VLOOKUP($A53&amp;$B53&amp;$C53&amp;$D53&amp;P$1, 'check of sales'!$A$2:$P$1035, 12 + MATCH($E53,'check of sales'!$M$1:$P$1, 0), 0), 0)</f>
        <v>0</v>
      </c>
      <c r="Q53" s="1">
        <f>SUMIF('emission-rate'!$A$2:$A$551, $D53&amp;Q$1&amp;$E53&amp;$F53, 'emission-rate'!$F$2:$F$551) * IFERROR(VLOOKUP($A53&amp;$B53&amp;$C53&amp;$D53&amp;Q$1, 'check of sales'!$A$2:$P$1035, 12 + MATCH($E53,'check of sales'!$M$1:$P$1, 0), 0), 0)</f>
        <v>0</v>
      </c>
      <c r="R53" s="1">
        <f>SUMIF('emission-rate'!$A$2:$A$551, $D53&amp;R$1&amp;$E53&amp;$F53, 'emission-rate'!$F$2:$F$551) * IFERROR(VLOOKUP($A53&amp;$B53&amp;$C53&amp;$D53&amp;R$1, 'check of sales'!$A$2:$P$1035, 12 + MATCH($E53,'check of sales'!$M$1:$P$1, 0), 0), 0)</f>
        <v>0</v>
      </c>
      <c r="S53" s="1">
        <f>SUMIF('emission-rate'!$A$2:$A$551, $D53&amp;S$1&amp;$E53&amp;$F53, 'emission-rate'!$F$2:$F$551) * IFERROR(VLOOKUP($A53&amp;$B53&amp;$C53&amp;$D53&amp;S$1, 'check of sales'!$A$2:$P$1035, 12 + MATCH($E53,'check of sales'!$M$1:$P$1, 0), 0), 0)</f>
        <v>0</v>
      </c>
      <c r="T53" s="1">
        <f>SUMIF('emission-rate'!$A$2:$A$551, $D53&amp;T$1&amp;$E53&amp;$F53, 'emission-rate'!$F$2:$F$551) * IFERROR(VLOOKUP($A53&amp;$B53&amp;$C53&amp;$D53&amp;T$1, 'check of sales'!$A$2:$P$1035, 12 + MATCH($E53,'check of sales'!$M$1:$P$1, 0), 0), 0)</f>
        <v>0</v>
      </c>
      <c r="U53" s="1">
        <f>SUMIF('emission-rate'!$A$2:$A$551, $D53&amp;U$1&amp;$E53&amp;$F53, 'emission-rate'!$F$2:$F$551) * IFERROR(VLOOKUP($A53&amp;$B53&amp;$C53&amp;$D53&amp;U$1, 'check of sales'!$A$2:$P$1035, 12 + MATCH($E53,'check of sales'!$M$1:$P$1, 0), 0), 0)</f>
        <v>0</v>
      </c>
    </row>
    <row r="54" spans="1:21" x14ac:dyDescent="0.2">
      <c r="A54">
        <f>emission!A54</f>
        <v>2018</v>
      </c>
      <c r="B54">
        <f>emission!B54</f>
        <v>1</v>
      </c>
      <c r="C54" t="str">
        <f>emission!C54</f>
        <v>agricultural</v>
      </c>
      <c r="D54" t="str">
        <f>emission!D54</f>
        <v>VCC 22601 (DSL T6 Ag)</v>
      </c>
      <c r="E54" t="str">
        <f>emission!E54</f>
        <v>DSL</v>
      </c>
      <c r="F54" t="str">
        <f>emission!F54</f>
        <v>NOx</v>
      </c>
      <c r="G54" s="1">
        <f>emission!G54 - SUM($K54:$U54)</f>
        <v>-2.5983317755162716E-6</v>
      </c>
      <c r="K54" s="1">
        <f>SUMIF('emission-rate'!$A$2:$A$551, $D54&amp;K$1&amp;$E54&amp;$F54, 'emission-rate'!$F$2:$F$551) * IFERROR(VLOOKUP($A54&amp;$B54&amp;$C54&amp;$D54&amp;K$1, 'check of sales'!$A$2:$P$1035, 12 + MATCH($E54,'check of sales'!$M$1:$P$1, 0), 0), 0)</f>
        <v>74199.696662391463</v>
      </c>
      <c r="L54" s="1">
        <f>SUMIF('emission-rate'!$A$2:$A$551, $D54&amp;L$1&amp;$E54&amp;$F54, 'emission-rate'!$F$2:$F$551) * IFERROR(VLOOKUP($A54&amp;$B54&amp;$C54&amp;$D54&amp;L$1, 'check of sales'!$A$2:$P$1035, 12 + MATCH($E54,'check of sales'!$M$1:$P$1, 0), 0), 0)</f>
        <v>4572.5870560901849</v>
      </c>
      <c r="M54" s="1">
        <f>SUMIF('emission-rate'!$A$2:$A$551, $D54&amp;M$1&amp;$E54&amp;$F54, 'emission-rate'!$F$2:$F$551) * IFERROR(VLOOKUP($A54&amp;$B54&amp;$C54&amp;$D54&amp;M$1, 'check of sales'!$A$2:$P$1035, 12 + MATCH($E54,'check of sales'!$M$1:$P$1, 0), 0), 0)</f>
        <v>1887.9683366964866</v>
      </c>
      <c r="N54" s="1">
        <f>SUMIF('emission-rate'!$A$2:$A$551, $D54&amp;N$1&amp;$E54&amp;$F54, 'emission-rate'!$F$2:$F$551) * IFERROR(VLOOKUP($A54&amp;$B54&amp;$C54&amp;$D54&amp;N$1, 'check of sales'!$A$2:$P$1035, 12 + MATCH($E54,'check of sales'!$M$1:$P$1, 0), 0), 0)</f>
        <v>0</v>
      </c>
      <c r="O54" s="1">
        <f>SUMIF('emission-rate'!$A$2:$A$551, $D54&amp;O$1&amp;$E54&amp;$F54, 'emission-rate'!$F$2:$F$551) * IFERROR(VLOOKUP($A54&amp;$B54&amp;$C54&amp;$D54&amp;O$1, 'check of sales'!$A$2:$P$1035, 12 + MATCH($E54,'check of sales'!$M$1:$P$1, 0), 0), 0)</f>
        <v>0</v>
      </c>
      <c r="P54" s="1">
        <f>SUMIF('emission-rate'!$A$2:$A$551, $D54&amp;P$1&amp;$E54&amp;$F54, 'emission-rate'!$F$2:$F$551) * IFERROR(VLOOKUP($A54&amp;$B54&amp;$C54&amp;$D54&amp;P$1, 'check of sales'!$A$2:$P$1035, 12 + MATCH($E54,'check of sales'!$M$1:$P$1, 0), 0), 0)</f>
        <v>0</v>
      </c>
      <c r="Q54" s="1">
        <f>SUMIF('emission-rate'!$A$2:$A$551, $D54&amp;Q$1&amp;$E54&amp;$F54, 'emission-rate'!$F$2:$F$551) * IFERROR(VLOOKUP($A54&amp;$B54&amp;$C54&amp;$D54&amp;Q$1, 'check of sales'!$A$2:$P$1035, 12 + MATCH($E54,'check of sales'!$M$1:$P$1, 0), 0), 0)</f>
        <v>0</v>
      </c>
      <c r="R54" s="1">
        <f>SUMIF('emission-rate'!$A$2:$A$551, $D54&amp;R$1&amp;$E54&amp;$F54, 'emission-rate'!$F$2:$F$551) * IFERROR(VLOOKUP($A54&amp;$B54&amp;$C54&amp;$D54&amp;R$1, 'check of sales'!$A$2:$P$1035, 12 + MATCH($E54,'check of sales'!$M$1:$P$1, 0), 0), 0)</f>
        <v>0</v>
      </c>
      <c r="S54" s="1">
        <f>SUMIF('emission-rate'!$A$2:$A$551, $D54&amp;S$1&amp;$E54&amp;$F54, 'emission-rate'!$F$2:$F$551) * IFERROR(VLOOKUP($A54&amp;$B54&amp;$C54&amp;$D54&amp;S$1, 'check of sales'!$A$2:$P$1035, 12 + MATCH($E54,'check of sales'!$M$1:$P$1, 0), 0), 0)</f>
        <v>0</v>
      </c>
      <c r="T54" s="1">
        <f>SUMIF('emission-rate'!$A$2:$A$551, $D54&amp;T$1&amp;$E54&amp;$F54, 'emission-rate'!$F$2:$F$551) * IFERROR(VLOOKUP($A54&amp;$B54&amp;$C54&amp;$D54&amp;T$1, 'check of sales'!$A$2:$P$1035, 12 + MATCH($E54,'check of sales'!$M$1:$P$1, 0), 0), 0)</f>
        <v>0</v>
      </c>
      <c r="U54" s="1">
        <f>SUMIF('emission-rate'!$A$2:$A$551, $D54&amp;U$1&amp;$E54&amp;$F54, 'emission-rate'!$F$2:$F$551) * IFERROR(VLOOKUP($A54&amp;$B54&amp;$C54&amp;$D54&amp;U$1, 'check of sales'!$A$2:$P$1035, 12 + MATCH($E54,'check of sales'!$M$1:$P$1, 0), 0), 0)</f>
        <v>0</v>
      </c>
    </row>
    <row r="55" spans="1:21" x14ac:dyDescent="0.2">
      <c r="A55">
        <f>emission!A55</f>
        <v>2019</v>
      </c>
      <c r="B55">
        <f>emission!B55</f>
        <v>1</v>
      </c>
      <c r="C55" t="str">
        <f>emission!C55</f>
        <v>agricultural</v>
      </c>
      <c r="D55" t="str">
        <f>emission!D55</f>
        <v>VCC 22601 (DSL T6 Ag)</v>
      </c>
      <c r="E55" t="str">
        <f>emission!E55</f>
        <v>DSL</v>
      </c>
      <c r="F55" t="str">
        <f>emission!F55</f>
        <v>NOx</v>
      </c>
      <c r="G55" s="1">
        <f>emission!G55 - SUM($K55:$U55)</f>
        <v>-2.479268005117774E-6</v>
      </c>
      <c r="K55" s="1">
        <f>SUMIF('emission-rate'!$A$2:$A$551, $D55&amp;K$1&amp;$E55&amp;$F55, 'emission-rate'!$F$2:$F$551) * IFERROR(VLOOKUP($A55&amp;$B55&amp;$C55&amp;$D55&amp;K$1, 'check of sales'!$A$2:$P$1035, 12 + MATCH($E55,'check of sales'!$M$1:$P$1, 0), 0), 0)</f>
        <v>70115.734592347377</v>
      </c>
      <c r="L55" s="1">
        <f>SUMIF('emission-rate'!$A$2:$A$551, $D55&amp;L$1&amp;$E55&amp;$F55, 'emission-rate'!$F$2:$F$551) * IFERROR(VLOOKUP($A55&amp;$B55&amp;$C55&amp;$D55&amp;L$1, 'check of sales'!$A$2:$P$1035, 12 + MATCH($E55,'check of sales'!$M$1:$P$1, 0), 0), 0)</f>
        <v>4488.7803626839795</v>
      </c>
      <c r="M55" s="1">
        <f>SUMIF('emission-rate'!$A$2:$A$551, $D55&amp;M$1&amp;$E55&amp;$F55, 'emission-rate'!$F$2:$F$551) * IFERROR(VLOOKUP($A55&amp;$B55&amp;$C55&amp;$D55&amp;M$1, 'check of sales'!$A$2:$P$1035, 12 + MATCH($E55,'check of sales'!$M$1:$P$1, 0), 0), 0)</f>
        <v>1803.5574451751113</v>
      </c>
      <c r="N55" s="1">
        <f>SUMIF('emission-rate'!$A$2:$A$551, $D55&amp;N$1&amp;$E55&amp;$F55, 'emission-rate'!$F$2:$F$551) * IFERROR(VLOOKUP($A55&amp;$B55&amp;$C55&amp;$D55&amp;N$1, 'check of sales'!$A$2:$P$1035, 12 + MATCH($E55,'check of sales'!$M$1:$P$1, 0), 0), 0)</f>
        <v>0</v>
      </c>
      <c r="O55" s="1">
        <f>SUMIF('emission-rate'!$A$2:$A$551, $D55&amp;O$1&amp;$E55&amp;$F55, 'emission-rate'!$F$2:$F$551) * IFERROR(VLOOKUP($A55&amp;$B55&amp;$C55&amp;$D55&amp;O$1, 'check of sales'!$A$2:$P$1035, 12 + MATCH($E55,'check of sales'!$M$1:$P$1, 0), 0), 0)</f>
        <v>0</v>
      </c>
      <c r="P55" s="1">
        <f>SUMIF('emission-rate'!$A$2:$A$551, $D55&amp;P$1&amp;$E55&amp;$F55, 'emission-rate'!$F$2:$F$551) * IFERROR(VLOOKUP($A55&amp;$B55&amp;$C55&amp;$D55&amp;P$1, 'check of sales'!$A$2:$P$1035, 12 + MATCH($E55,'check of sales'!$M$1:$P$1, 0), 0), 0)</f>
        <v>0</v>
      </c>
      <c r="Q55" s="1">
        <f>SUMIF('emission-rate'!$A$2:$A$551, $D55&amp;Q$1&amp;$E55&amp;$F55, 'emission-rate'!$F$2:$F$551) * IFERROR(VLOOKUP($A55&amp;$B55&amp;$C55&amp;$D55&amp;Q$1, 'check of sales'!$A$2:$P$1035, 12 + MATCH($E55,'check of sales'!$M$1:$P$1, 0), 0), 0)</f>
        <v>0</v>
      </c>
      <c r="R55" s="1">
        <f>SUMIF('emission-rate'!$A$2:$A$551, $D55&amp;R$1&amp;$E55&amp;$F55, 'emission-rate'!$F$2:$F$551) * IFERROR(VLOOKUP($A55&amp;$B55&amp;$C55&amp;$D55&amp;R$1, 'check of sales'!$A$2:$P$1035, 12 + MATCH($E55,'check of sales'!$M$1:$P$1, 0), 0), 0)</f>
        <v>0</v>
      </c>
      <c r="S55" s="1">
        <f>SUMIF('emission-rate'!$A$2:$A$551, $D55&amp;S$1&amp;$E55&amp;$F55, 'emission-rate'!$F$2:$F$551) * IFERROR(VLOOKUP($A55&amp;$B55&amp;$C55&amp;$D55&amp;S$1, 'check of sales'!$A$2:$P$1035, 12 + MATCH($E55,'check of sales'!$M$1:$P$1, 0), 0), 0)</f>
        <v>0</v>
      </c>
      <c r="T55" s="1">
        <f>SUMIF('emission-rate'!$A$2:$A$551, $D55&amp;T$1&amp;$E55&amp;$F55, 'emission-rate'!$F$2:$F$551) * IFERROR(VLOOKUP($A55&amp;$B55&amp;$C55&amp;$D55&amp;T$1, 'check of sales'!$A$2:$P$1035, 12 + MATCH($E55,'check of sales'!$M$1:$P$1, 0), 0), 0)</f>
        <v>0</v>
      </c>
      <c r="U55" s="1">
        <f>SUMIF('emission-rate'!$A$2:$A$551, $D55&amp;U$1&amp;$E55&amp;$F55, 'emission-rate'!$F$2:$F$551) * IFERROR(VLOOKUP($A55&amp;$B55&amp;$C55&amp;$D55&amp;U$1, 'check of sales'!$A$2:$P$1035, 12 + MATCH($E55,'check of sales'!$M$1:$P$1, 0), 0), 0)</f>
        <v>0</v>
      </c>
    </row>
    <row r="56" spans="1:21" x14ac:dyDescent="0.2">
      <c r="A56">
        <f>emission!A56</f>
        <v>2020</v>
      </c>
      <c r="B56">
        <f>emission!B56</f>
        <v>1</v>
      </c>
      <c r="C56" t="str">
        <f>emission!C56</f>
        <v>agricultural</v>
      </c>
      <c r="D56" t="str">
        <f>emission!D56</f>
        <v>VCC 22601 (DSL T6 Ag)</v>
      </c>
      <c r="E56" t="str">
        <f>emission!E56</f>
        <v>DSL</v>
      </c>
      <c r="F56" t="str">
        <f>emission!F56</f>
        <v>NOx</v>
      </c>
      <c r="G56" s="1">
        <f>emission!G56 - SUM($K56:$U56)</f>
        <v>-2.2225576685741544E-6</v>
      </c>
      <c r="K56" s="1">
        <f>SUMIF('emission-rate'!$A$2:$A$551, $D56&amp;K$1&amp;$E56&amp;$F56, 'emission-rate'!$F$2:$F$551) * IFERROR(VLOOKUP($A56&amp;$B56&amp;$C56&amp;$D56&amp;K$1, 'check of sales'!$A$2:$P$1035, 12 + MATCH($E56,'check of sales'!$M$1:$P$1, 0), 0), 0)</f>
        <v>61213.191078865937</v>
      </c>
      <c r="L56" s="1">
        <f>SUMIF('emission-rate'!$A$2:$A$551, $D56&amp;L$1&amp;$E56&amp;$F56, 'emission-rate'!$F$2:$F$551) * IFERROR(VLOOKUP($A56&amp;$B56&amp;$C56&amp;$D56&amp;L$1, 'check of sales'!$A$2:$P$1035, 12 + MATCH($E56,'check of sales'!$M$1:$P$1, 0), 0), 0)</f>
        <v>4241.7172402379238</v>
      </c>
      <c r="M56" s="1">
        <f>SUMIF('emission-rate'!$A$2:$A$551, $D56&amp;M$1&amp;$E56&amp;$F56, 'emission-rate'!$F$2:$F$551) * IFERROR(VLOOKUP($A56&amp;$B56&amp;$C56&amp;$D56&amp;M$1, 'check of sales'!$A$2:$P$1035, 12 + MATCH($E56,'check of sales'!$M$1:$P$1, 0), 0), 0)</f>
        <v>1770.5017189540074</v>
      </c>
      <c r="N56" s="1">
        <f>SUMIF('emission-rate'!$A$2:$A$551, $D56&amp;N$1&amp;$E56&amp;$F56, 'emission-rate'!$F$2:$F$551) * IFERROR(VLOOKUP($A56&amp;$B56&amp;$C56&amp;$D56&amp;N$1, 'check of sales'!$A$2:$P$1035, 12 + MATCH($E56,'check of sales'!$M$1:$P$1, 0), 0), 0)</f>
        <v>0</v>
      </c>
      <c r="O56" s="1">
        <f>SUMIF('emission-rate'!$A$2:$A$551, $D56&amp;O$1&amp;$E56&amp;$F56, 'emission-rate'!$F$2:$F$551) * IFERROR(VLOOKUP($A56&amp;$B56&amp;$C56&amp;$D56&amp;O$1, 'check of sales'!$A$2:$P$1035, 12 + MATCH($E56,'check of sales'!$M$1:$P$1, 0), 0), 0)</f>
        <v>0</v>
      </c>
      <c r="P56" s="1">
        <f>SUMIF('emission-rate'!$A$2:$A$551, $D56&amp;P$1&amp;$E56&amp;$F56, 'emission-rate'!$F$2:$F$551) * IFERROR(VLOOKUP($A56&amp;$B56&amp;$C56&amp;$D56&amp;P$1, 'check of sales'!$A$2:$P$1035, 12 + MATCH($E56,'check of sales'!$M$1:$P$1, 0), 0), 0)</f>
        <v>0</v>
      </c>
      <c r="Q56" s="1">
        <f>SUMIF('emission-rate'!$A$2:$A$551, $D56&amp;Q$1&amp;$E56&amp;$F56, 'emission-rate'!$F$2:$F$551) * IFERROR(VLOOKUP($A56&amp;$B56&amp;$C56&amp;$D56&amp;Q$1, 'check of sales'!$A$2:$P$1035, 12 + MATCH($E56,'check of sales'!$M$1:$P$1, 0), 0), 0)</f>
        <v>0</v>
      </c>
      <c r="R56" s="1">
        <f>SUMIF('emission-rate'!$A$2:$A$551, $D56&amp;R$1&amp;$E56&amp;$F56, 'emission-rate'!$F$2:$F$551) * IFERROR(VLOOKUP($A56&amp;$B56&amp;$C56&amp;$D56&amp;R$1, 'check of sales'!$A$2:$P$1035, 12 + MATCH($E56,'check of sales'!$M$1:$P$1, 0), 0), 0)</f>
        <v>0</v>
      </c>
      <c r="S56" s="1">
        <f>SUMIF('emission-rate'!$A$2:$A$551, $D56&amp;S$1&amp;$E56&amp;$F56, 'emission-rate'!$F$2:$F$551) * IFERROR(VLOOKUP($A56&amp;$B56&amp;$C56&amp;$D56&amp;S$1, 'check of sales'!$A$2:$P$1035, 12 + MATCH($E56,'check of sales'!$M$1:$P$1, 0), 0), 0)</f>
        <v>0</v>
      </c>
      <c r="T56" s="1">
        <f>SUMIF('emission-rate'!$A$2:$A$551, $D56&amp;T$1&amp;$E56&amp;$F56, 'emission-rate'!$F$2:$F$551) * IFERROR(VLOOKUP($A56&amp;$B56&amp;$C56&amp;$D56&amp;T$1, 'check of sales'!$A$2:$P$1035, 12 + MATCH($E56,'check of sales'!$M$1:$P$1, 0), 0), 0)</f>
        <v>0</v>
      </c>
      <c r="U56" s="1">
        <f>SUMIF('emission-rate'!$A$2:$A$551, $D56&amp;U$1&amp;$E56&amp;$F56, 'emission-rate'!$F$2:$F$551) * IFERROR(VLOOKUP($A56&amp;$B56&amp;$C56&amp;$D56&amp;U$1, 'check of sales'!$A$2:$P$1035, 12 + MATCH($E56,'check of sales'!$M$1:$P$1, 0), 0), 0)</f>
        <v>0</v>
      </c>
    </row>
    <row r="57" spans="1:21" x14ac:dyDescent="0.2">
      <c r="A57">
        <f>emission!A57</f>
        <v>2010</v>
      </c>
      <c r="B57">
        <f>emission!B57</f>
        <v>1</v>
      </c>
      <c r="C57" t="str">
        <f>emission!C57</f>
        <v>agricultural</v>
      </c>
      <c r="D57" t="str">
        <f>emission!D57</f>
        <v>VCC 22601 (DSL T6 Ag)</v>
      </c>
      <c r="E57" t="str">
        <f>emission!E57</f>
        <v>DSL</v>
      </c>
      <c r="F57" t="str">
        <f>emission!F57</f>
        <v>PM</v>
      </c>
      <c r="G57" s="1">
        <f>emission!G57 - SUM($K57:$U57)</f>
        <v>2.2986478143138811E-7</v>
      </c>
      <c r="K57" s="1">
        <f>SUMIF('emission-rate'!$A$2:$A$551, $D57&amp;K$1&amp;$E57&amp;$F57, 'emission-rate'!$F$2:$F$551) * IFERROR(VLOOKUP($A57&amp;$B57&amp;$C57&amp;$D57&amp;K$1, 'check of sales'!$A$2:$P$1035, 12 + MATCH($E57,'check of sales'!$M$1:$P$1, 0), 0), 0)</f>
        <v>4505.7893250082452</v>
      </c>
      <c r="L57" s="1">
        <f>SUMIF('emission-rate'!$A$2:$A$551, $D57&amp;L$1&amp;$E57&amp;$F57, 'emission-rate'!$F$2:$F$551) * IFERROR(VLOOKUP($A57&amp;$B57&amp;$C57&amp;$D57&amp;L$1, 'check of sales'!$A$2:$P$1035, 12 + MATCH($E57,'check of sales'!$M$1:$P$1, 0), 0), 0)</f>
        <v>0</v>
      </c>
      <c r="M57" s="1">
        <f>SUMIF('emission-rate'!$A$2:$A$551, $D57&amp;M$1&amp;$E57&amp;$F57, 'emission-rate'!$F$2:$F$551) * IFERROR(VLOOKUP($A57&amp;$B57&amp;$C57&amp;$D57&amp;M$1, 'check of sales'!$A$2:$P$1035, 12 + MATCH($E57,'check of sales'!$M$1:$P$1, 0), 0), 0)</f>
        <v>0</v>
      </c>
      <c r="N57" s="1">
        <f>SUMIF('emission-rate'!$A$2:$A$551, $D57&amp;N$1&amp;$E57&amp;$F57, 'emission-rate'!$F$2:$F$551) * IFERROR(VLOOKUP($A57&amp;$B57&amp;$C57&amp;$D57&amp;N$1, 'check of sales'!$A$2:$P$1035, 12 + MATCH($E57,'check of sales'!$M$1:$P$1, 0), 0), 0)</f>
        <v>0</v>
      </c>
      <c r="O57" s="1">
        <f>SUMIF('emission-rate'!$A$2:$A$551, $D57&amp;O$1&amp;$E57&amp;$F57, 'emission-rate'!$F$2:$F$551) * IFERROR(VLOOKUP($A57&amp;$B57&amp;$C57&amp;$D57&amp;O$1, 'check of sales'!$A$2:$P$1035, 12 + MATCH($E57,'check of sales'!$M$1:$P$1, 0), 0), 0)</f>
        <v>0</v>
      </c>
      <c r="P57" s="1">
        <f>SUMIF('emission-rate'!$A$2:$A$551, $D57&amp;P$1&amp;$E57&amp;$F57, 'emission-rate'!$F$2:$F$551) * IFERROR(VLOOKUP($A57&amp;$B57&amp;$C57&amp;$D57&amp;P$1, 'check of sales'!$A$2:$P$1035, 12 + MATCH($E57,'check of sales'!$M$1:$P$1, 0), 0), 0)</f>
        <v>0</v>
      </c>
      <c r="Q57" s="1">
        <f>SUMIF('emission-rate'!$A$2:$A$551, $D57&amp;Q$1&amp;$E57&amp;$F57, 'emission-rate'!$F$2:$F$551) * IFERROR(VLOOKUP($A57&amp;$B57&amp;$C57&amp;$D57&amp;Q$1, 'check of sales'!$A$2:$P$1035, 12 + MATCH($E57,'check of sales'!$M$1:$P$1, 0), 0), 0)</f>
        <v>0</v>
      </c>
      <c r="R57" s="1">
        <f>SUMIF('emission-rate'!$A$2:$A$551, $D57&amp;R$1&amp;$E57&amp;$F57, 'emission-rate'!$F$2:$F$551) * IFERROR(VLOOKUP($A57&amp;$B57&amp;$C57&amp;$D57&amp;R$1, 'check of sales'!$A$2:$P$1035, 12 + MATCH($E57,'check of sales'!$M$1:$P$1, 0), 0), 0)</f>
        <v>0</v>
      </c>
      <c r="S57" s="1">
        <f>SUMIF('emission-rate'!$A$2:$A$551, $D57&amp;S$1&amp;$E57&amp;$F57, 'emission-rate'!$F$2:$F$551) * IFERROR(VLOOKUP($A57&amp;$B57&amp;$C57&amp;$D57&amp;S$1, 'check of sales'!$A$2:$P$1035, 12 + MATCH($E57,'check of sales'!$M$1:$P$1, 0), 0), 0)</f>
        <v>0</v>
      </c>
      <c r="T57" s="1">
        <f>SUMIF('emission-rate'!$A$2:$A$551, $D57&amp;T$1&amp;$E57&amp;$F57, 'emission-rate'!$F$2:$F$551) * IFERROR(VLOOKUP($A57&amp;$B57&amp;$C57&amp;$D57&amp;T$1, 'check of sales'!$A$2:$P$1035, 12 + MATCH($E57,'check of sales'!$M$1:$P$1, 0), 0), 0)</f>
        <v>0</v>
      </c>
      <c r="U57" s="1">
        <f>SUMIF('emission-rate'!$A$2:$A$551, $D57&amp;U$1&amp;$E57&amp;$F57, 'emission-rate'!$F$2:$F$551) * IFERROR(VLOOKUP($A57&amp;$B57&amp;$C57&amp;$D57&amp;U$1, 'check of sales'!$A$2:$P$1035, 12 + MATCH($E57,'check of sales'!$M$1:$P$1, 0), 0), 0)</f>
        <v>0</v>
      </c>
    </row>
    <row r="58" spans="1:21" x14ac:dyDescent="0.2">
      <c r="A58">
        <f>emission!A58</f>
        <v>2011</v>
      </c>
      <c r="B58">
        <f>emission!B58</f>
        <v>1</v>
      </c>
      <c r="C58" t="str">
        <f>emission!C58</f>
        <v>agricultural</v>
      </c>
      <c r="D58" t="str">
        <f>emission!D58</f>
        <v>VCC 22601 (DSL T6 Ag)</v>
      </c>
      <c r="E58" t="str">
        <f>emission!E58</f>
        <v>DSL</v>
      </c>
      <c r="F58" t="str">
        <f>emission!F58</f>
        <v>PM</v>
      </c>
      <c r="G58" s="1">
        <f>emission!G58 - SUM($K58:$U58)</f>
        <v>1.1785868991864845E-7</v>
      </c>
      <c r="K58" s="1">
        <f>SUMIF('emission-rate'!$A$2:$A$551, $D58&amp;K$1&amp;$E58&amp;$F58, 'emission-rate'!$F$2:$F$551) * IFERROR(VLOOKUP($A58&amp;$B58&amp;$C58&amp;$D58&amp;K$1, 'check of sales'!$A$2:$P$1035, 12 + MATCH($E58,'check of sales'!$M$1:$P$1, 0), 0), 0)</f>
        <v>4111.3207490384448</v>
      </c>
      <c r="L58" s="1">
        <f>SUMIF('emission-rate'!$A$2:$A$551, $D58&amp;L$1&amp;$E58&amp;$F58, 'emission-rate'!$F$2:$F$551) * IFERROR(VLOOKUP($A58&amp;$B58&amp;$C58&amp;$D58&amp;L$1, 'check of sales'!$A$2:$P$1035, 12 + MATCH($E58,'check of sales'!$M$1:$P$1, 0), 0), 0)</f>
        <v>444.00125542169684</v>
      </c>
      <c r="M58" s="1">
        <f>SUMIF('emission-rate'!$A$2:$A$551, $D58&amp;M$1&amp;$E58&amp;$F58, 'emission-rate'!$F$2:$F$551) * IFERROR(VLOOKUP($A58&amp;$B58&amp;$C58&amp;$D58&amp;M$1, 'check of sales'!$A$2:$P$1035, 12 + MATCH($E58,'check of sales'!$M$1:$P$1, 0), 0), 0)</f>
        <v>0</v>
      </c>
      <c r="N58" s="1">
        <f>SUMIF('emission-rate'!$A$2:$A$551, $D58&amp;N$1&amp;$E58&amp;$F58, 'emission-rate'!$F$2:$F$551) * IFERROR(VLOOKUP($A58&amp;$B58&amp;$C58&amp;$D58&amp;N$1, 'check of sales'!$A$2:$P$1035, 12 + MATCH($E58,'check of sales'!$M$1:$P$1, 0), 0), 0)</f>
        <v>0</v>
      </c>
      <c r="O58" s="1">
        <f>SUMIF('emission-rate'!$A$2:$A$551, $D58&amp;O$1&amp;$E58&amp;$F58, 'emission-rate'!$F$2:$F$551) * IFERROR(VLOOKUP($A58&amp;$B58&amp;$C58&amp;$D58&amp;O$1, 'check of sales'!$A$2:$P$1035, 12 + MATCH($E58,'check of sales'!$M$1:$P$1, 0), 0), 0)</f>
        <v>0</v>
      </c>
      <c r="P58" s="1">
        <f>SUMIF('emission-rate'!$A$2:$A$551, $D58&amp;P$1&amp;$E58&amp;$F58, 'emission-rate'!$F$2:$F$551) * IFERROR(VLOOKUP($A58&amp;$B58&amp;$C58&amp;$D58&amp;P$1, 'check of sales'!$A$2:$P$1035, 12 + MATCH($E58,'check of sales'!$M$1:$P$1, 0), 0), 0)</f>
        <v>0</v>
      </c>
      <c r="Q58" s="1">
        <f>SUMIF('emission-rate'!$A$2:$A$551, $D58&amp;Q$1&amp;$E58&amp;$F58, 'emission-rate'!$F$2:$F$551) * IFERROR(VLOOKUP($A58&amp;$B58&amp;$C58&amp;$D58&amp;Q$1, 'check of sales'!$A$2:$P$1035, 12 + MATCH($E58,'check of sales'!$M$1:$P$1, 0), 0), 0)</f>
        <v>0</v>
      </c>
      <c r="R58" s="1">
        <f>SUMIF('emission-rate'!$A$2:$A$551, $D58&amp;R$1&amp;$E58&amp;$F58, 'emission-rate'!$F$2:$F$551) * IFERROR(VLOOKUP($A58&amp;$B58&amp;$C58&amp;$D58&amp;R$1, 'check of sales'!$A$2:$P$1035, 12 + MATCH($E58,'check of sales'!$M$1:$P$1, 0), 0), 0)</f>
        <v>0</v>
      </c>
      <c r="S58" s="1">
        <f>SUMIF('emission-rate'!$A$2:$A$551, $D58&amp;S$1&amp;$E58&amp;$F58, 'emission-rate'!$F$2:$F$551) * IFERROR(VLOOKUP($A58&amp;$B58&amp;$C58&amp;$D58&amp;S$1, 'check of sales'!$A$2:$P$1035, 12 + MATCH($E58,'check of sales'!$M$1:$P$1, 0), 0), 0)</f>
        <v>0</v>
      </c>
      <c r="T58" s="1">
        <f>SUMIF('emission-rate'!$A$2:$A$551, $D58&amp;T$1&amp;$E58&amp;$F58, 'emission-rate'!$F$2:$F$551) * IFERROR(VLOOKUP($A58&amp;$B58&amp;$C58&amp;$D58&amp;T$1, 'check of sales'!$A$2:$P$1035, 12 + MATCH($E58,'check of sales'!$M$1:$P$1, 0), 0), 0)</f>
        <v>0</v>
      </c>
      <c r="U58" s="1">
        <f>SUMIF('emission-rate'!$A$2:$A$551, $D58&amp;U$1&amp;$E58&amp;$F58, 'emission-rate'!$F$2:$F$551) * IFERROR(VLOOKUP($A58&amp;$B58&amp;$C58&amp;$D58&amp;U$1, 'check of sales'!$A$2:$P$1035, 12 + MATCH($E58,'check of sales'!$M$1:$P$1, 0), 0), 0)</f>
        <v>0</v>
      </c>
    </row>
    <row r="59" spans="1:21" x14ac:dyDescent="0.2">
      <c r="A59">
        <f>emission!A59</f>
        <v>2012</v>
      </c>
      <c r="B59">
        <f>emission!B59</f>
        <v>1</v>
      </c>
      <c r="C59" t="str">
        <f>emission!C59</f>
        <v>agricultural</v>
      </c>
      <c r="D59" t="str">
        <f>emission!D59</f>
        <v>VCC 22601 (DSL T6 Ag)</v>
      </c>
      <c r="E59" t="str">
        <f>emission!E59</f>
        <v>DSL</v>
      </c>
      <c r="F59" t="str">
        <f>emission!F59</f>
        <v>PM</v>
      </c>
      <c r="G59" s="1">
        <f>emission!G59 - SUM($K59:$U59)</f>
        <v>9.8290001915302128E-8</v>
      </c>
      <c r="K59" s="1">
        <f>SUMIF('emission-rate'!$A$2:$A$551, $D59&amp;K$1&amp;$E59&amp;$F59, 'emission-rate'!$F$2:$F$551) * IFERROR(VLOOKUP($A59&amp;$B59&amp;$C59&amp;$D59&amp;K$1, 'check of sales'!$A$2:$P$1035, 12 + MATCH($E59,'check of sales'!$M$1:$P$1, 0), 0), 0)</f>
        <v>4034.1563102975269</v>
      </c>
      <c r="L59" s="1">
        <f>SUMIF('emission-rate'!$A$2:$A$551, $D59&amp;L$1&amp;$E59&amp;$F59, 'emission-rate'!$F$2:$F$551) * IFERROR(VLOOKUP($A59&amp;$B59&amp;$C59&amp;$D59&amp;L$1, 'check of sales'!$A$2:$P$1035, 12 + MATCH($E59,'check of sales'!$M$1:$P$1, 0), 0), 0)</f>
        <v>405.13025406730657</v>
      </c>
      <c r="M59" s="1">
        <f>SUMIF('emission-rate'!$A$2:$A$551, $D59&amp;M$1&amp;$E59&amp;$F59, 'emission-rate'!$F$2:$F$551) * IFERROR(VLOOKUP($A59&amp;$B59&amp;$C59&amp;$D59&amp;M$1, 'check of sales'!$A$2:$P$1035, 12 + MATCH($E59,'check of sales'!$M$1:$P$1, 0), 0), 0)</f>
        <v>95.353173035576035</v>
      </c>
      <c r="N59" s="1">
        <f>SUMIF('emission-rate'!$A$2:$A$551, $D59&amp;N$1&amp;$E59&amp;$F59, 'emission-rate'!$F$2:$F$551) * IFERROR(VLOOKUP($A59&amp;$B59&amp;$C59&amp;$D59&amp;N$1, 'check of sales'!$A$2:$P$1035, 12 + MATCH($E59,'check of sales'!$M$1:$P$1, 0), 0), 0)</f>
        <v>0</v>
      </c>
      <c r="O59" s="1">
        <f>SUMIF('emission-rate'!$A$2:$A$551, $D59&amp;O$1&amp;$E59&amp;$F59, 'emission-rate'!$F$2:$F$551) * IFERROR(VLOOKUP($A59&amp;$B59&amp;$C59&amp;$D59&amp;O$1, 'check of sales'!$A$2:$P$1035, 12 + MATCH($E59,'check of sales'!$M$1:$P$1, 0), 0), 0)</f>
        <v>0</v>
      </c>
      <c r="P59" s="1">
        <f>SUMIF('emission-rate'!$A$2:$A$551, $D59&amp;P$1&amp;$E59&amp;$F59, 'emission-rate'!$F$2:$F$551) * IFERROR(VLOOKUP($A59&amp;$B59&amp;$C59&amp;$D59&amp;P$1, 'check of sales'!$A$2:$P$1035, 12 + MATCH($E59,'check of sales'!$M$1:$P$1, 0), 0), 0)</f>
        <v>0</v>
      </c>
      <c r="Q59" s="1">
        <f>SUMIF('emission-rate'!$A$2:$A$551, $D59&amp;Q$1&amp;$E59&amp;$F59, 'emission-rate'!$F$2:$F$551) * IFERROR(VLOOKUP($A59&amp;$B59&amp;$C59&amp;$D59&amp;Q$1, 'check of sales'!$A$2:$P$1035, 12 + MATCH($E59,'check of sales'!$M$1:$P$1, 0), 0), 0)</f>
        <v>0</v>
      </c>
      <c r="R59" s="1">
        <f>SUMIF('emission-rate'!$A$2:$A$551, $D59&amp;R$1&amp;$E59&amp;$F59, 'emission-rate'!$F$2:$F$551) * IFERROR(VLOOKUP($A59&amp;$B59&amp;$C59&amp;$D59&amp;R$1, 'check of sales'!$A$2:$P$1035, 12 + MATCH($E59,'check of sales'!$M$1:$P$1, 0), 0), 0)</f>
        <v>0</v>
      </c>
      <c r="S59" s="1">
        <f>SUMIF('emission-rate'!$A$2:$A$551, $D59&amp;S$1&amp;$E59&amp;$F59, 'emission-rate'!$F$2:$F$551) * IFERROR(VLOOKUP($A59&amp;$B59&amp;$C59&amp;$D59&amp;S$1, 'check of sales'!$A$2:$P$1035, 12 + MATCH($E59,'check of sales'!$M$1:$P$1, 0), 0), 0)</f>
        <v>0</v>
      </c>
      <c r="T59" s="1">
        <f>SUMIF('emission-rate'!$A$2:$A$551, $D59&amp;T$1&amp;$E59&amp;$F59, 'emission-rate'!$F$2:$F$551) * IFERROR(VLOOKUP($A59&amp;$B59&amp;$C59&amp;$D59&amp;T$1, 'check of sales'!$A$2:$P$1035, 12 + MATCH($E59,'check of sales'!$M$1:$P$1, 0), 0), 0)</f>
        <v>0</v>
      </c>
      <c r="U59" s="1">
        <f>SUMIF('emission-rate'!$A$2:$A$551, $D59&amp;U$1&amp;$E59&amp;$F59, 'emission-rate'!$F$2:$F$551) * IFERROR(VLOOKUP($A59&amp;$B59&amp;$C59&amp;$D59&amp;U$1, 'check of sales'!$A$2:$P$1035, 12 + MATCH($E59,'check of sales'!$M$1:$P$1, 0), 0), 0)</f>
        <v>0</v>
      </c>
    </row>
    <row r="60" spans="1:21" x14ac:dyDescent="0.2">
      <c r="A60">
        <f>emission!A60</f>
        <v>2013</v>
      </c>
      <c r="B60">
        <f>emission!B60</f>
        <v>1</v>
      </c>
      <c r="C60" t="str">
        <f>emission!C60</f>
        <v>agricultural</v>
      </c>
      <c r="D60" t="str">
        <f>emission!D60</f>
        <v>VCC 22601 (DSL T6 Ag)</v>
      </c>
      <c r="E60" t="str">
        <f>emission!E60</f>
        <v>DSL</v>
      </c>
      <c r="F60" t="str">
        <f>emission!F60</f>
        <v>PM</v>
      </c>
      <c r="G60" s="1">
        <f>emission!G60 - SUM($K60:$U60)</f>
        <v>8.341339707840234E-8</v>
      </c>
      <c r="K60" s="1">
        <f>SUMIF('emission-rate'!$A$2:$A$551, $D60&amp;K$1&amp;$E60&amp;$F60, 'emission-rate'!$F$2:$F$551) * IFERROR(VLOOKUP($A60&amp;$B60&amp;$C60&amp;$D60&amp;K$1, 'check of sales'!$A$2:$P$1035, 12 + MATCH($E60,'check of sales'!$M$1:$P$1, 0), 0), 0)</f>
        <v>3671.2399227571818</v>
      </c>
      <c r="L60" s="1">
        <f>SUMIF('emission-rate'!$A$2:$A$551, $D60&amp;L$1&amp;$E60&amp;$F60, 'emission-rate'!$F$2:$F$551) * IFERROR(VLOOKUP($A60&amp;$B60&amp;$C60&amp;$D60&amp;L$1, 'check of sales'!$A$2:$P$1035, 12 + MATCH($E60,'check of sales'!$M$1:$P$1, 0), 0), 0)</f>
        <v>397.5264569956762</v>
      </c>
      <c r="M60" s="1">
        <f>SUMIF('emission-rate'!$A$2:$A$551, $D60&amp;M$1&amp;$E60&amp;$F60, 'emission-rate'!$F$2:$F$551) * IFERROR(VLOOKUP($A60&amp;$B60&amp;$C60&amp;$D60&amp;M$1, 'check of sales'!$A$2:$P$1035, 12 + MATCH($E60,'check of sales'!$M$1:$P$1, 0), 0), 0)</f>
        <v>87.005283760598516</v>
      </c>
      <c r="N60" s="1">
        <f>SUMIF('emission-rate'!$A$2:$A$551, $D60&amp;N$1&amp;$E60&amp;$F60, 'emission-rate'!$F$2:$F$551) * IFERROR(VLOOKUP($A60&amp;$B60&amp;$C60&amp;$D60&amp;N$1, 'check of sales'!$A$2:$P$1035, 12 + MATCH($E60,'check of sales'!$M$1:$P$1, 0), 0), 0)</f>
        <v>0</v>
      </c>
      <c r="O60" s="1">
        <f>SUMIF('emission-rate'!$A$2:$A$551, $D60&amp;O$1&amp;$E60&amp;$F60, 'emission-rate'!$F$2:$F$551) * IFERROR(VLOOKUP($A60&amp;$B60&amp;$C60&amp;$D60&amp;O$1, 'check of sales'!$A$2:$P$1035, 12 + MATCH($E60,'check of sales'!$M$1:$P$1, 0), 0), 0)</f>
        <v>0</v>
      </c>
      <c r="P60" s="1">
        <f>SUMIF('emission-rate'!$A$2:$A$551, $D60&amp;P$1&amp;$E60&amp;$F60, 'emission-rate'!$F$2:$F$551) * IFERROR(VLOOKUP($A60&amp;$B60&amp;$C60&amp;$D60&amp;P$1, 'check of sales'!$A$2:$P$1035, 12 + MATCH($E60,'check of sales'!$M$1:$P$1, 0), 0), 0)</f>
        <v>0</v>
      </c>
      <c r="Q60" s="1">
        <f>SUMIF('emission-rate'!$A$2:$A$551, $D60&amp;Q$1&amp;$E60&amp;$F60, 'emission-rate'!$F$2:$F$551) * IFERROR(VLOOKUP($A60&amp;$B60&amp;$C60&amp;$D60&amp;Q$1, 'check of sales'!$A$2:$P$1035, 12 + MATCH($E60,'check of sales'!$M$1:$P$1, 0), 0), 0)</f>
        <v>0</v>
      </c>
      <c r="R60" s="1">
        <f>SUMIF('emission-rate'!$A$2:$A$551, $D60&amp;R$1&amp;$E60&amp;$F60, 'emission-rate'!$F$2:$F$551) * IFERROR(VLOOKUP($A60&amp;$B60&amp;$C60&amp;$D60&amp;R$1, 'check of sales'!$A$2:$P$1035, 12 + MATCH($E60,'check of sales'!$M$1:$P$1, 0), 0), 0)</f>
        <v>0</v>
      </c>
      <c r="S60" s="1">
        <f>SUMIF('emission-rate'!$A$2:$A$551, $D60&amp;S$1&amp;$E60&amp;$F60, 'emission-rate'!$F$2:$F$551) * IFERROR(VLOOKUP($A60&amp;$B60&amp;$C60&amp;$D60&amp;S$1, 'check of sales'!$A$2:$P$1035, 12 + MATCH($E60,'check of sales'!$M$1:$P$1, 0), 0), 0)</f>
        <v>0</v>
      </c>
      <c r="T60" s="1">
        <f>SUMIF('emission-rate'!$A$2:$A$551, $D60&amp;T$1&amp;$E60&amp;$F60, 'emission-rate'!$F$2:$F$551) * IFERROR(VLOOKUP($A60&amp;$B60&amp;$C60&amp;$D60&amp;T$1, 'check of sales'!$A$2:$P$1035, 12 + MATCH($E60,'check of sales'!$M$1:$P$1, 0), 0), 0)</f>
        <v>0</v>
      </c>
      <c r="U60" s="1">
        <f>SUMIF('emission-rate'!$A$2:$A$551, $D60&amp;U$1&amp;$E60&amp;$F60, 'emission-rate'!$F$2:$F$551) * IFERROR(VLOOKUP($A60&amp;$B60&amp;$C60&amp;$D60&amp;U$1, 'check of sales'!$A$2:$P$1035, 12 + MATCH($E60,'check of sales'!$M$1:$P$1, 0), 0), 0)</f>
        <v>0</v>
      </c>
    </row>
    <row r="61" spans="1:21" x14ac:dyDescent="0.2">
      <c r="A61">
        <f>emission!A61</f>
        <v>2014</v>
      </c>
      <c r="B61">
        <f>emission!B61</f>
        <v>1</v>
      </c>
      <c r="C61" t="str">
        <f>emission!C61</f>
        <v>agricultural</v>
      </c>
      <c r="D61" t="str">
        <f>emission!D61</f>
        <v>VCC 22601 (DSL T6 Ag)</v>
      </c>
      <c r="E61" t="str">
        <f>emission!E61</f>
        <v>DSL</v>
      </c>
      <c r="F61" t="str">
        <f>emission!F61</f>
        <v>PM</v>
      </c>
      <c r="G61" s="1">
        <f>emission!G61 - SUM($K61:$U61)</f>
        <v>7.3077444540103897E-8</v>
      </c>
      <c r="K61" s="1">
        <f>SUMIF('emission-rate'!$A$2:$A$551, $D61&amp;K$1&amp;$E61&amp;$F61, 'emission-rate'!$F$2:$F$551) * IFERROR(VLOOKUP($A61&amp;$B61&amp;$C61&amp;$D61&amp;K$1, 'check of sales'!$A$2:$P$1035, 12 + MATCH($E61,'check of sales'!$M$1:$P$1, 0), 0), 0)</f>
        <v>3315.4388042899463</v>
      </c>
      <c r="L61" s="1">
        <f>SUMIF('emission-rate'!$A$2:$A$551, $D61&amp;L$1&amp;$E61&amp;$F61, 'emission-rate'!$F$2:$F$551) * IFERROR(VLOOKUP($A61&amp;$B61&amp;$C61&amp;$D61&amp;L$1, 'check of sales'!$A$2:$P$1035, 12 + MATCH($E61,'check of sales'!$M$1:$P$1, 0), 0), 0)</f>
        <v>361.76461371847597</v>
      </c>
      <c r="M61" s="1">
        <f>SUMIF('emission-rate'!$A$2:$A$551, $D61&amp;M$1&amp;$E61&amp;$F61, 'emission-rate'!$F$2:$F$551) * IFERROR(VLOOKUP($A61&amp;$B61&amp;$C61&amp;$D61&amp;M$1, 'check of sales'!$A$2:$P$1035, 12 + MATCH($E61,'check of sales'!$M$1:$P$1, 0), 0), 0)</f>
        <v>85.372301490739844</v>
      </c>
      <c r="N61" s="1">
        <f>SUMIF('emission-rate'!$A$2:$A$551, $D61&amp;N$1&amp;$E61&amp;$F61, 'emission-rate'!$F$2:$F$551) * IFERROR(VLOOKUP($A61&amp;$B61&amp;$C61&amp;$D61&amp;N$1, 'check of sales'!$A$2:$P$1035, 12 + MATCH($E61,'check of sales'!$M$1:$P$1, 0), 0), 0)</f>
        <v>0</v>
      </c>
      <c r="O61" s="1">
        <f>SUMIF('emission-rate'!$A$2:$A$551, $D61&amp;O$1&amp;$E61&amp;$F61, 'emission-rate'!$F$2:$F$551) * IFERROR(VLOOKUP($A61&amp;$B61&amp;$C61&amp;$D61&amp;O$1, 'check of sales'!$A$2:$P$1035, 12 + MATCH($E61,'check of sales'!$M$1:$P$1, 0), 0), 0)</f>
        <v>0</v>
      </c>
      <c r="P61" s="1">
        <f>SUMIF('emission-rate'!$A$2:$A$551, $D61&amp;P$1&amp;$E61&amp;$F61, 'emission-rate'!$F$2:$F$551) * IFERROR(VLOOKUP($A61&amp;$B61&amp;$C61&amp;$D61&amp;P$1, 'check of sales'!$A$2:$P$1035, 12 + MATCH($E61,'check of sales'!$M$1:$P$1, 0), 0), 0)</f>
        <v>0</v>
      </c>
      <c r="Q61" s="1">
        <f>SUMIF('emission-rate'!$A$2:$A$551, $D61&amp;Q$1&amp;$E61&amp;$F61, 'emission-rate'!$F$2:$F$551) * IFERROR(VLOOKUP($A61&amp;$B61&amp;$C61&amp;$D61&amp;Q$1, 'check of sales'!$A$2:$P$1035, 12 + MATCH($E61,'check of sales'!$M$1:$P$1, 0), 0), 0)</f>
        <v>0</v>
      </c>
      <c r="R61" s="1">
        <f>SUMIF('emission-rate'!$A$2:$A$551, $D61&amp;R$1&amp;$E61&amp;$F61, 'emission-rate'!$F$2:$F$551) * IFERROR(VLOOKUP($A61&amp;$B61&amp;$C61&amp;$D61&amp;R$1, 'check of sales'!$A$2:$P$1035, 12 + MATCH($E61,'check of sales'!$M$1:$P$1, 0), 0), 0)</f>
        <v>0</v>
      </c>
      <c r="S61" s="1">
        <f>SUMIF('emission-rate'!$A$2:$A$551, $D61&amp;S$1&amp;$E61&amp;$F61, 'emission-rate'!$F$2:$F$551) * IFERROR(VLOOKUP($A61&amp;$B61&amp;$C61&amp;$D61&amp;S$1, 'check of sales'!$A$2:$P$1035, 12 + MATCH($E61,'check of sales'!$M$1:$P$1, 0), 0), 0)</f>
        <v>0</v>
      </c>
      <c r="T61" s="1">
        <f>SUMIF('emission-rate'!$A$2:$A$551, $D61&amp;T$1&amp;$E61&amp;$F61, 'emission-rate'!$F$2:$F$551) * IFERROR(VLOOKUP($A61&amp;$B61&amp;$C61&amp;$D61&amp;T$1, 'check of sales'!$A$2:$P$1035, 12 + MATCH($E61,'check of sales'!$M$1:$P$1, 0), 0), 0)</f>
        <v>0</v>
      </c>
      <c r="U61" s="1">
        <f>SUMIF('emission-rate'!$A$2:$A$551, $D61&amp;U$1&amp;$E61&amp;$F61, 'emission-rate'!$F$2:$F$551) * IFERROR(VLOOKUP($A61&amp;$B61&amp;$C61&amp;$D61&amp;U$1, 'check of sales'!$A$2:$P$1035, 12 + MATCH($E61,'check of sales'!$M$1:$P$1, 0), 0), 0)</f>
        <v>0</v>
      </c>
    </row>
    <row r="62" spans="1:21" x14ac:dyDescent="0.2">
      <c r="A62">
        <f>emission!A62</f>
        <v>2015</v>
      </c>
      <c r="B62">
        <f>emission!B62</f>
        <v>1</v>
      </c>
      <c r="C62" t="str">
        <f>emission!C62</f>
        <v>agricultural</v>
      </c>
      <c r="D62" t="str">
        <f>emission!D62</f>
        <v>VCC 22601 (DSL T6 Ag)</v>
      </c>
      <c r="E62" t="str">
        <f>emission!E62</f>
        <v>DSL</v>
      </c>
      <c r="F62" t="str">
        <f>emission!F62</f>
        <v>PM</v>
      </c>
      <c r="G62" s="1">
        <f>emission!G62 - SUM($K62:$U62)</f>
        <v>6.9139332481427118E-8</v>
      </c>
      <c r="K62" s="1">
        <f>SUMIF('emission-rate'!$A$2:$A$551, $D62&amp;K$1&amp;$E62&amp;$F62, 'emission-rate'!$F$2:$F$551) * IFERROR(VLOOKUP($A62&amp;$B62&amp;$C62&amp;$D62&amp;K$1, 'check of sales'!$A$2:$P$1035, 12 + MATCH($E62,'check of sales'!$M$1:$P$1, 0), 0), 0)</f>
        <v>3058.4379972814068</v>
      </c>
      <c r="L62" s="1">
        <f>SUMIF('emission-rate'!$A$2:$A$551, $D62&amp;L$1&amp;$E62&amp;$F62, 'emission-rate'!$F$2:$F$551) * IFERROR(VLOOKUP($A62&amp;$B62&amp;$C62&amp;$D62&amp;L$1, 'check of sales'!$A$2:$P$1035, 12 + MATCH($E62,'check of sales'!$M$1:$P$1, 0), 0), 0)</f>
        <v>326.70391028010459</v>
      </c>
      <c r="M62" s="1">
        <f>SUMIF('emission-rate'!$A$2:$A$551, $D62&amp;M$1&amp;$E62&amp;$F62, 'emission-rate'!$F$2:$F$551) * IFERROR(VLOOKUP($A62&amp;$B62&amp;$C62&amp;$D62&amp;M$1, 'check of sales'!$A$2:$P$1035, 12 + MATCH($E62,'check of sales'!$M$1:$P$1, 0), 0), 0)</f>
        <v>77.692131246979571</v>
      </c>
      <c r="N62" s="1">
        <f>SUMIF('emission-rate'!$A$2:$A$551, $D62&amp;N$1&amp;$E62&amp;$F62, 'emission-rate'!$F$2:$F$551) * IFERROR(VLOOKUP($A62&amp;$B62&amp;$C62&amp;$D62&amp;N$1, 'check of sales'!$A$2:$P$1035, 12 + MATCH($E62,'check of sales'!$M$1:$P$1, 0), 0), 0)</f>
        <v>0</v>
      </c>
      <c r="O62" s="1">
        <f>SUMIF('emission-rate'!$A$2:$A$551, $D62&amp;O$1&amp;$E62&amp;$F62, 'emission-rate'!$F$2:$F$551) * IFERROR(VLOOKUP($A62&amp;$B62&amp;$C62&amp;$D62&amp;O$1, 'check of sales'!$A$2:$P$1035, 12 + MATCH($E62,'check of sales'!$M$1:$P$1, 0), 0), 0)</f>
        <v>0</v>
      </c>
      <c r="P62" s="1">
        <f>SUMIF('emission-rate'!$A$2:$A$551, $D62&amp;P$1&amp;$E62&amp;$F62, 'emission-rate'!$F$2:$F$551) * IFERROR(VLOOKUP($A62&amp;$B62&amp;$C62&amp;$D62&amp;P$1, 'check of sales'!$A$2:$P$1035, 12 + MATCH($E62,'check of sales'!$M$1:$P$1, 0), 0), 0)</f>
        <v>0</v>
      </c>
      <c r="Q62" s="1">
        <f>SUMIF('emission-rate'!$A$2:$A$551, $D62&amp;Q$1&amp;$E62&amp;$F62, 'emission-rate'!$F$2:$F$551) * IFERROR(VLOOKUP($A62&amp;$B62&amp;$C62&amp;$D62&amp;Q$1, 'check of sales'!$A$2:$P$1035, 12 + MATCH($E62,'check of sales'!$M$1:$P$1, 0), 0), 0)</f>
        <v>0</v>
      </c>
      <c r="R62" s="1">
        <f>SUMIF('emission-rate'!$A$2:$A$551, $D62&amp;R$1&amp;$E62&amp;$F62, 'emission-rate'!$F$2:$F$551) * IFERROR(VLOOKUP($A62&amp;$B62&amp;$C62&amp;$D62&amp;R$1, 'check of sales'!$A$2:$P$1035, 12 + MATCH($E62,'check of sales'!$M$1:$P$1, 0), 0), 0)</f>
        <v>0</v>
      </c>
      <c r="S62" s="1">
        <f>SUMIF('emission-rate'!$A$2:$A$551, $D62&amp;S$1&amp;$E62&amp;$F62, 'emission-rate'!$F$2:$F$551) * IFERROR(VLOOKUP($A62&amp;$B62&amp;$C62&amp;$D62&amp;S$1, 'check of sales'!$A$2:$P$1035, 12 + MATCH($E62,'check of sales'!$M$1:$P$1, 0), 0), 0)</f>
        <v>0</v>
      </c>
      <c r="T62" s="1">
        <f>SUMIF('emission-rate'!$A$2:$A$551, $D62&amp;T$1&amp;$E62&amp;$F62, 'emission-rate'!$F$2:$F$551) * IFERROR(VLOOKUP($A62&amp;$B62&amp;$C62&amp;$D62&amp;T$1, 'check of sales'!$A$2:$P$1035, 12 + MATCH($E62,'check of sales'!$M$1:$P$1, 0), 0), 0)</f>
        <v>0</v>
      </c>
      <c r="U62" s="1">
        <f>SUMIF('emission-rate'!$A$2:$A$551, $D62&amp;U$1&amp;$E62&amp;$F62, 'emission-rate'!$F$2:$F$551) * IFERROR(VLOOKUP($A62&amp;$B62&amp;$C62&amp;$D62&amp;U$1, 'check of sales'!$A$2:$P$1035, 12 + MATCH($E62,'check of sales'!$M$1:$P$1, 0), 0), 0)</f>
        <v>0</v>
      </c>
    </row>
    <row r="63" spans="1:21" x14ac:dyDescent="0.2">
      <c r="A63">
        <f>emission!A63</f>
        <v>2016</v>
      </c>
      <c r="B63">
        <f>emission!B63</f>
        <v>1</v>
      </c>
      <c r="C63" t="str">
        <f>emission!C63</f>
        <v>agricultural</v>
      </c>
      <c r="D63" t="str">
        <f>emission!D63</f>
        <v>VCC 22601 (DSL T6 Ag)</v>
      </c>
      <c r="E63" t="str">
        <f>emission!E63</f>
        <v>DSL</v>
      </c>
      <c r="F63" t="str">
        <f>emission!F63</f>
        <v>PM</v>
      </c>
      <c r="G63" s="1">
        <f>emission!G63 - SUM($K63:$U63)</f>
        <v>6.4661890064598992E-8</v>
      </c>
      <c r="K63" s="1">
        <f>SUMIF('emission-rate'!$A$2:$A$551, $D63&amp;K$1&amp;$E63&amp;$F63, 'emission-rate'!$F$2:$F$551) * IFERROR(VLOOKUP($A63&amp;$B63&amp;$C63&amp;$D63&amp;K$1, 'check of sales'!$A$2:$P$1035, 12 + MATCH($E63,'check of sales'!$M$1:$P$1, 0), 0), 0)</f>
        <v>2831.4710166349109</v>
      </c>
      <c r="L63" s="1">
        <f>SUMIF('emission-rate'!$A$2:$A$551, $D63&amp;L$1&amp;$E63&amp;$F63, 'emission-rate'!$F$2:$F$551) * IFERROR(VLOOKUP($A63&amp;$B63&amp;$C63&amp;$D63&amp;L$1, 'check of sales'!$A$2:$P$1035, 12 + MATCH($E63,'check of sales'!$M$1:$P$1, 0), 0), 0)</f>
        <v>301.37900653397418</v>
      </c>
      <c r="M63" s="1">
        <f>SUMIF('emission-rate'!$A$2:$A$551, $D63&amp;M$1&amp;$E63&amp;$F63, 'emission-rate'!$F$2:$F$551) * IFERROR(VLOOKUP($A63&amp;$B63&amp;$C63&amp;$D63&amp;M$1, 'check of sales'!$A$2:$P$1035, 12 + MATCH($E63,'check of sales'!$M$1:$P$1, 0), 0), 0)</f>
        <v>70.162536947673217</v>
      </c>
      <c r="N63" s="1">
        <f>SUMIF('emission-rate'!$A$2:$A$551, $D63&amp;N$1&amp;$E63&amp;$F63, 'emission-rate'!$F$2:$F$551) * IFERROR(VLOOKUP($A63&amp;$B63&amp;$C63&amp;$D63&amp;N$1, 'check of sales'!$A$2:$P$1035, 12 + MATCH($E63,'check of sales'!$M$1:$P$1, 0), 0), 0)</f>
        <v>0</v>
      </c>
      <c r="O63" s="1">
        <f>SUMIF('emission-rate'!$A$2:$A$551, $D63&amp;O$1&amp;$E63&amp;$F63, 'emission-rate'!$F$2:$F$551) * IFERROR(VLOOKUP($A63&amp;$B63&amp;$C63&amp;$D63&amp;O$1, 'check of sales'!$A$2:$P$1035, 12 + MATCH($E63,'check of sales'!$M$1:$P$1, 0), 0), 0)</f>
        <v>0</v>
      </c>
      <c r="P63" s="1">
        <f>SUMIF('emission-rate'!$A$2:$A$551, $D63&amp;P$1&amp;$E63&amp;$F63, 'emission-rate'!$F$2:$F$551) * IFERROR(VLOOKUP($A63&amp;$B63&amp;$C63&amp;$D63&amp;P$1, 'check of sales'!$A$2:$P$1035, 12 + MATCH($E63,'check of sales'!$M$1:$P$1, 0), 0), 0)</f>
        <v>0</v>
      </c>
      <c r="Q63" s="1">
        <f>SUMIF('emission-rate'!$A$2:$A$551, $D63&amp;Q$1&amp;$E63&amp;$F63, 'emission-rate'!$F$2:$F$551) * IFERROR(VLOOKUP($A63&amp;$B63&amp;$C63&amp;$D63&amp;Q$1, 'check of sales'!$A$2:$P$1035, 12 + MATCH($E63,'check of sales'!$M$1:$P$1, 0), 0), 0)</f>
        <v>0</v>
      </c>
      <c r="R63" s="1">
        <f>SUMIF('emission-rate'!$A$2:$A$551, $D63&amp;R$1&amp;$E63&amp;$F63, 'emission-rate'!$F$2:$F$551) * IFERROR(VLOOKUP($A63&amp;$B63&amp;$C63&amp;$D63&amp;R$1, 'check of sales'!$A$2:$P$1035, 12 + MATCH($E63,'check of sales'!$M$1:$P$1, 0), 0), 0)</f>
        <v>0</v>
      </c>
      <c r="S63" s="1">
        <f>SUMIF('emission-rate'!$A$2:$A$551, $D63&amp;S$1&amp;$E63&amp;$F63, 'emission-rate'!$F$2:$F$551) * IFERROR(VLOOKUP($A63&amp;$B63&amp;$C63&amp;$D63&amp;S$1, 'check of sales'!$A$2:$P$1035, 12 + MATCH($E63,'check of sales'!$M$1:$P$1, 0), 0), 0)</f>
        <v>0</v>
      </c>
      <c r="T63" s="1">
        <f>SUMIF('emission-rate'!$A$2:$A$551, $D63&amp;T$1&amp;$E63&amp;$F63, 'emission-rate'!$F$2:$F$551) * IFERROR(VLOOKUP($A63&amp;$B63&amp;$C63&amp;$D63&amp;T$1, 'check of sales'!$A$2:$P$1035, 12 + MATCH($E63,'check of sales'!$M$1:$P$1, 0), 0), 0)</f>
        <v>0</v>
      </c>
      <c r="U63" s="1">
        <f>SUMIF('emission-rate'!$A$2:$A$551, $D63&amp;U$1&amp;$E63&amp;$F63, 'emission-rate'!$F$2:$F$551) * IFERROR(VLOOKUP($A63&amp;$B63&amp;$C63&amp;$D63&amp;U$1, 'check of sales'!$A$2:$P$1035, 12 + MATCH($E63,'check of sales'!$M$1:$P$1, 0), 0), 0)</f>
        <v>0</v>
      </c>
    </row>
    <row r="64" spans="1:21" x14ac:dyDescent="0.2">
      <c r="A64">
        <f>emission!A64</f>
        <v>2017</v>
      </c>
      <c r="B64">
        <f>emission!B64</f>
        <v>1</v>
      </c>
      <c r="C64" t="str">
        <f>emission!C64</f>
        <v>agricultural</v>
      </c>
      <c r="D64" t="str">
        <f>emission!D64</f>
        <v>VCC 22601 (DSL T6 Ag)</v>
      </c>
      <c r="E64" t="str">
        <f>emission!E64</f>
        <v>DSL</v>
      </c>
      <c r="F64" t="str">
        <f>emission!F64</f>
        <v>PM</v>
      </c>
      <c r="G64" s="1">
        <f>emission!G64 - SUM($K64:$U64)</f>
        <v>6.4182586356764659E-8</v>
      </c>
      <c r="K64" s="1">
        <f>SUMIF('emission-rate'!$A$2:$A$551, $D64&amp;K$1&amp;$E64&amp;$F64, 'emission-rate'!$F$2:$F$551) * IFERROR(VLOOKUP($A64&amp;$B64&amp;$C64&amp;$D64&amp;K$1, 'check of sales'!$A$2:$P$1035, 12 + MATCH($E64,'check of sales'!$M$1:$P$1, 0), 0), 0)</f>
        <v>2704.8762066555819</v>
      </c>
      <c r="L64" s="1">
        <f>SUMIF('emission-rate'!$A$2:$A$551, $D64&amp;L$1&amp;$E64&amp;$F64, 'emission-rate'!$F$2:$F$551) * IFERROR(VLOOKUP($A64&amp;$B64&amp;$C64&amp;$D64&amp;L$1, 'check of sales'!$A$2:$P$1035, 12 + MATCH($E64,'check of sales'!$M$1:$P$1, 0), 0), 0)</f>
        <v>279.01364120563875</v>
      </c>
      <c r="M64" s="1">
        <f>SUMIF('emission-rate'!$A$2:$A$551, $D64&amp;M$1&amp;$E64&amp;$F64, 'emission-rate'!$F$2:$F$551) * IFERROR(VLOOKUP($A64&amp;$B64&amp;$C64&amp;$D64&amp;M$1, 'check of sales'!$A$2:$P$1035, 12 + MATCH($E64,'check of sales'!$M$1:$P$1, 0), 0), 0)</f>
        <v>64.723791224486945</v>
      </c>
      <c r="N64" s="1">
        <f>SUMIF('emission-rate'!$A$2:$A$551, $D64&amp;N$1&amp;$E64&amp;$F64, 'emission-rate'!$F$2:$F$551) * IFERROR(VLOOKUP($A64&amp;$B64&amp;$C64&amp;$D64&amp;N$1, 'check of sales'!$A$2:$P$1035, 12 + MATCH($E64,'check of sales'!$M$1:$P$1, 0), 0), 0)</f>
        <v>0</v>
      </c>
      <c r="O64" s="1">
        <f>SUMIF('emission-rate'!$A$2:$A$551, $D64&amp;O$1&amp;$E64&amp;$F64, 'emission-rate'!$F$2:$F$551) * IFERROR(VLOOKUP($A64&amp;$B64&amp;$C64&amp;$D64&amp;O$1, 'check of sales'!$A$2:$P$1035, 12 + MATCH($E64,'check of sales'!$M$1:$P$1, 0), 0), 0)</f>
        <v>0</v>
      </c>
      <c r="P64" s="1">
        <f>SUMIF('emission-rate'!$A$2:$A$551, $D64&amp;P$1&amp;$E64&amp;$F64, 'emission-rate'!$F$2:$F$551) * IFERROR(VLOOKUP($A64&amp;$B64&amp;$C64&amp;$D64&amp;P$1, 'check of sales'!$A$2:$P$1035, 12 + MATCH($E64,'check of sales'!$M$1:$P$1, 0), 0), 0)</f>
        <v>0</v>
      </c>
      <c r="Q64" s="1">
        <f>SUMIF('emission-rate'!$A$2:$A$551, $D64&amp;Q$1&amp;$E64&amp;$F64, 'emission-rate'!$F$2:$F$551) * IFERROR(VLOOKUP($A64&amp;$B64&amp;$C64&amp;$D64&amp;Q$1, 'check of sales'!$A$2:$P$1035, 12 + MATCH($E64,'check of sales'!$M$1:$P$1, 0), 0), 0)</f>
        <v>0</v>
      </c>
      <c r="R64" s="1">
        <f>SUMIF('emission-rate'!$A$2:$A$551, $D64&amp;R$1&amp;$E64&amp;$F64, 'emission-rate'!$F$2:$F$551) * IFERROR(VLOOKUP($A64&amp;$B64&amp;$C64&amp;$D64&amp;R$1, 'check of sales'!$A$2:$P$1035, 12 + MATCH($E64,'check of sales'!$M$1:$P$1, 0), 0), 0)</f>
        <v>0</v>
      </c>
      <c r="S64" s="1">
        <f>SUMIF('emission-rate'!$A$2:$A$551, $D64&amp;S$1&amp;$E64&amp;$F64, 'emission-rate'!$F$2:$F$551) * IFERROR(VLOOKUP($A64&amp;$B64&amp;$C64&amp;$D64&amp;S$1, 'check of sales'!$A$2:$P$1035, 12 + MATCH($E64,'check of sales'!$M$1:$P$1, 0), 0), 0)</f>
        <v>0</v>
      </c>
      <c r="T64" s="1">
        <f>SUMIF('emission-rate'!$A$2:$A$551, $D64&amp;T$1&amp;$E64&amp;$F64, 'emission-rate'!$F$2:$F$551) * IFERROR(VLOOKUP($A64&amp;$B64&amp;$C64&amp;$D64&amp;T$1, 'check of sales'!$A$2:$P$1035, 12 + MATCH($E64,'check of sales'!$M$1:$P$1, 0), 0), 0)</f>
        <v>0</v>
      </c>
      <c r="U64" s="1">
        <f>SUMIF('emission-rate'!$A$2:$A$551, $D64&amp;U$1&amp;$E64&amp;$F64, 'emission-rate'!$F$2:$F$551) * IFERROR(VLOOKUP($A64&amp;$B64&amp;$C64&amp;$D64&amp;U$1, 'check of sales'!$A$2:$P$1035, 12 + MATCH($E64,'check of sales'!$M$1:$P$1, 0), 0), 0)</f>
        <v>0</v>
      </c>
    </row>
    <row r="65" spans="1:21" x14ac:dyDescent="0.2">
      <c r="A65">
        <f>emission!A65</f>
        <v>2018</v>
      </c>
      <c r="B65">
        <f>emission!B65</f>
        <v>1</v>
      </c>
      <c r="C65" t="str">
        <f>emission!C65</f>
        <v>agricultural</v>
      </c>
      <c r="D65" t="str">
        <f>emission!D65</f>
        <v>VCC 22601 (DSL T6 Ag)</v>
      </c>
      <c r="E65" t="str">
        <f>emission!E65</f>
        <v>DSL</v>
      </c>
      <c r="F65" t="str">
        <f>emission!F65</f>
        <v>PM</v>
      </c>
      <c r="G65" s="1">
        <f>emission!G65 - SUM($K65:$U65)</f>
        <v>6.5421318140579388E-8</v>
      </c>
      <c r="K65" s="1">
        <f>SUMIF('emission-rate'!$A$2:$A$551, $D65&amp;K$1&amp;$E65&amp;$F65, 'emission-rate'!$F$2:$F$551) * IFERROR(VLOOKUP($A65&amp;$B65&amp;$C65&amp;$D65&amp;K$1, 'check of sales'!$A$2:$P$1035, 12 + MATCH($E65,'check of sales'!$M$1:$P$1, 0), 0), 0)</f>
        <v>2655.3010475230699</v>
      </c>
      <c r="L65" s="1">
        <f>SUMIF('emission-rate'!$A$2:$A$551, $D65&amp;L$1&amp;$E65&amp;$F65, 'emission-rate'!$F$2:$F$551) * IFERROR(VLOOKUP($A65&amp;$B65&amp;$C65&amp;$D65&amp;L$1, 'check of sales'!$A$2:$P$1035, 12 + MATCH($E65,'check of sales'!$M$1:$P$1, 0), 0), 0)</f>
        <v>266.53896684642649</v>
      </c>
      <c r="M65" s="1">
        <f>SUMIF('emission-rate'!$A$2:$A$551, $D65&amp;M$1&amp;$E65&amp;$F65, 'emission-rate'!$F$2:$F$551) * IFERROR(VLOOKUP($A65&amp;$B65&amp;$C65&amp;$D65&amp;M$1, 'check of sales'!$A$2:$P$1035, 12 + MATCH($E65,'check of sales'!$M$1:$P$1, 0), 0), 0)</f>
        <v>59.920632395282524</v>
      </c>
      <c r="N65" s="1">
        <f>SUMIF('emission-rate'!$A$2:$A$551, $D65&amp;N$1&amp;$E65&amp;$F65, 'emission-rate'!$F$2:$F$551) * IFERROR(VLOOKUP($A65&amp;$B65&amp;$C65&amp;$D65&amp;N$1, 'check of sales'!$A$2:$P$1035, 12 + MATCH($E65,'check of sales'!$M$1:$P$1, 0), 0), 0)</f>
        <v>0</v>
      </c>
      <c r="O65" s="1">
        <f>SUMIF('emission-rate'!$A$2:$A$551, $D65&amp;O$1&amp;$E65&amp;$F65, 'emission-rate'!$F$2:$F$551) * IFERROR(VLOOKUP($A65&amp;$B65&amp;$C65&amp;$D65&amp;O$1, 'check of sales'!$A$2:$P$1035, 12 + MATCH($E65,'check of sales'!$M$1:$P$1, 0), 0), 0)</f>
        <v>0</v>
      </c>
      <c r="P65" s="1">
        <f>SUMIF('emission-rate'!$A$2:$A$551, $D65&amp;P$1&amp;$E65&amp;$F65, 'emission-rate'!$F$2:$F$551) * IFERROR(VLOOKUP($A65&amp;$B65&amp;$C65&amp;$D65&amp;P$1, 'check of sales'!$A$2:$P$1035, 12 + MATCH($E65,'check of sales'!$M$1:$P$1, 0), 0), 0)</f>
        <v>0</v>
      </c>
      <c r="Q65" s="1">
        <f>SUMIF('emission-rate'!$A$2:$A$551, $D65&amp;Q$1&amp;$E65&amp;$F65, 'emission-rate'!$F$2:$F$551) * IFERROR(VLOOKUP($A65&amp;$B65&amp;$C65&amp;$D65&amp;Q$1, 'check of sales'!$A$2:$P$1035, 12 + MATCH($E65,'check of sales'!$M$1:$P$1, 0), 0), 0)</f>
        <v>0</v>
      </c>
      <c r="R65" s="1">
        <f>SUMIF('emission-rate'!$A$2:$A$551, $D65&amp;R$1&amp;$E65&amp;$F65, 'emission-rate'!$F$2:$F$551) * IFERROR(VLOOKUP($A65&amp;$B65&amp;$C65&amp;$D65&amp;R$1, 'check of sales'!$A$2:$P$1035, 12 + MATCH($E65,'check of sales'!$M$1:$P$1, 0), 0), 0)</f>
        <v>0</v>
      </c>
      <c r="S65" s="1">
        <f>SUMIF('emission-rate'!$A$2:$A$551, $D65&amp;S$1&amp;$E65&amp;$F65, 'emission-rate'!$F$2:$F$551) * IFERROR(VLOOKUP($A65&amp;$B65&amp;$C65&amp;$D65&amp;S$1, 'check of sales'!$A$2:$P$1035, 12 + MATCH($E65,'check of sales'!$M$1:$P$1, 0), 0), 0)</f>
        <v>0</v>
      </c>
      <c r="T65" s="1">
        <f>SUMIF('emission-rate'!$A$2:$A$551, $D65&amp;T$1&amp;$E65&amp;$F65, 'emission-rate'!$F$2:$F$551) * IFERROR(VLOOKUP($A65&amp;$B65&amp;$C65&amp;$D65&amp;T$1, 'check of sales'!$A$2:$P$1035, 12 + MATCH($E65,'check of sales'!$M$1:$P$1, 0), 0), 0)</f>
        <v>0</v>
      </c>
      <c r="U65" s="1">
        <f>SUMIF('emission-rate'!$A$2:$A$551, $D65&amp;U$1&amp;$E65&amp;$F65, 'emission-rate'!$F$2:$F$551) * IFERROR(VLOOKUP($A65&amp;$B65&amp;$C65&amp;$D65&amp;U$1, 'check of sales'!$A$2:$P$1035, 12 + MATCH($E65,'check of sales'!$M$1:$P$1, 0), 0), 0)</f>
        <v>0</v>
      </c>
    </row>
    <row r="66" spans="1:21" x14ac:dyDescent="0.2">
      <c r="A66">
        <f>emission!A66</f>
        <v>2019</v>
      </c>
      <c r="B66">
        <f>emission!B66</f>
        <v>1</v>
      </c>
      <c r="C66" t="str">
        <f>emission!C66</f>
        <v>agricultural</v>
      </c>
      <c r="D66" t="str">
        <f>emission!D66</f>
        <v>VCC 22601 (DSL T6 Ag)</v>
      </c>
      <c r="E66" t="str">
        <f>emission!E66</f>
        <v>DSL</v>
      </c>
      <c r="F66" t="str">
        <f>emission!F66</f>
        <v>PM</v>
      </c>
      <c r="G66" s="1">
        <f>emission!G66 - SUM($K66:$U66)</f>
        <v>5.9640115068759769E-8</v>
      </c>
      <c r="K66" s="1">
        <f>SUMIF('emission-rate'!$A$2:$A$551, $D66&amp;K$1&amp;$E66&amp;$F66, 'emission-rate'!$F$2:$F$551) * IFERROR(VLOOKUP($A66&amp;$B66&amp;$C66&amp;$D66&amp;K$1, 'check of sales'!$A$2:$P$1035, 12 + MATCH($E66,'check of sales'!$M$1:$P$1, 0), 0), 0)</f>
        <v>2509.1528926057608</v>
      </c>
      <c r="L66" s="1">
        <f>SUMIF('emission-rate'!$A$2:$A$551, $D66&amp;L$1&amp;$E66&amp;$F66, 'emission-rate'!$F$2:$F$551) * IFERROR(VLOOKUP($A66&amp;$B66&amp;$C66&amp;$D66&amp;L$1, 'check of sales'!$A$2:$P$1035, 12 + MATCH($E66,'check of sales'!$M$1:$P$1, 0), 0), 0)</f>
        <v>261.65382213484492</v>
      </c>
      <c r="M66" s="1">
        <f>SUMIF('emission-rate'!$A$2:$A$551, $D66&amp;M$1&amp;$E66&amp;$F66, 'emission-rate'!$F$2:$F$551) * IFERROR(VLOOKUP($A66&amp;$B66&amp;$C66&amp;$D66&amp;M$1, 'check of sales'!$A$2:$P$1035, 12 + MATCH($E66,'check of sales'!$M$1:$P$1, 0), 0), 0)</f>
        <v>57.241586405633846</v>
      </c>
      <c r="N66" s="1">
        <f>SUMIF('emission-rate'!$A$2:$A$551, $D66&amp;N$1&amp;$E66&amp;$F66, 'emission-rate'!$F$2:$F$551) * IFERROR(VLOOKUP($A66&amp;$B66&amp;$C66&amp;$D66&amp;N$1, 'check of sales'!$A$2:$P$1035, 12 + MATCH($E66,'check of sales'!$M$1:$P$1, 0), 0), 0)</f>
        <v>0</v>
      </c>
      <c r="O66" s="1">
        <f>SUMIF('emission-rate'!$A$2:$A$551, $D66&amp;O$1&amp;$E66&amp;$F66, 'emission-rate'!$F$2:$F$551) * IFERROR(VLOOKUP($A66&amp;$B66&amp;$C66&amp;$D66&amp;O$1, 'check of sales'!$A$2:$P$1035, 12 + MATCH($E66,'check of sales'!$M$1:$P$1, 0), 0), 0)</f>
        <v>0</v>
      </c>
      <c r="P66" s="1">
        <f>SUMIF('emission-rate'!$A$2:$A$551, $D66&amp;P$1&amp;$E66&amp;$F66, 'emission-rate'!$F$2:$F$551) * IFERROR(VLOOKUP($A66&amp;$B66&amp;$C66&amp;$D66&amp;P$1, 'check of sales'!$A$2:$P$1035, 12 + MATCH($E66,'check of sales'!$M$1:$P$1, 0), 0), 0)</f>
        <v>0</v>
      </c>
      <c r="Q66" s="1">
        <f>SUMIF('emission-rate'!$A$2:$A$551, $D66&amp;Q$1&amp;$E66&amp;$F66, 'emission-rate'!$F$2:$F$551) * IFERROR(VLOOKUP($A66&amp;$B66&amp;$C66&amp;$D66&amp;Q$1, 'check of sales'!$A$2:$P$1035, 12 + MATCH($E66,'check of sales'!$M$1:$P$1, 0), 0), 0)</f>
        <v>0</v>
      </c>
      <c r="R66" s="1">
        <f>SUMIF('emission-rate'!$A$2:$A$551, $D66&amp;R$1&amp;$E66&amp;$F66, 'emission-rate'!$F$2:$F$551) * IFERROR(VLOOKUP($A66&amp;$B66&amp;$C66&amp;$D66&amp;R$1, 'check of sales'!$A$2:$P$1035, 12 + MATCH($E66,'check of sales'!$M$1:$P$1, 0), 0), 0)</f>
        <v>0</v>
      </c>
      <c r="S66" s="1">
        <f>SUMIF('emission-rate'!$A$2:$A$551, $D66&amp;S$1&amp;$E66&amp;$F66, 'emission-rate'!$F$2:$F$551) * IFERROR(VLOOKUP($A66&amp;$B66&amp;$C66&amp;$D66&amp;S$1, 'check of sales'!$A$2:$P$1035, 12 + MATCH($E66,'check of sales'!$M$1:$P$1, 0), 0), 0)</f>
        <v>0</v>
      </c>
      <c r="T66" s="1">
        <f>SUMIF('emission-rate'!$A$2:$A$551, $D66&amp;T$1&amp;$E66&amp;$F66, 'emission-rate'!$F$2:$F$551) * IFERROR(VLOOKUP($A66&amp;$B66&amp;$C66&amp;$D66&amp;T$1, 'check of sales'!$A$2:$P$1035, 12 + MATCH($E66,'check of sales'!$M$1:$P$1, 0), 0), 0)</f>
        <v>0</v>
      </c>
      <c r="U66" s="1">
        <f>SUMIF('emission-rate'!$A$2:$A$551, $D66&amp;U$1&amp;$E66&amp;$F66, 'emission-rate'!$F$2:$F$551) * IFERROR(VLOOKUP($A66&amp;$B66&amp;$C66&amp;$D66&amp;U$1, 'check of sales'!$A$2:$P$1035, 12 + MATCH($E66,'check of sales'!$M$1:$P$1, 0), 0), 0)</f>
        <v>0</v>
      </c>
    </row>
    <row r="67" spans="1:21" x14ac:dyDescent="0.2">
      <c r="A67">
        <f>emission!A67</f>
        <v>2020</v>
      </c>
      <c r="B67">
        <f>emission!B67</f>
        <v>1</v>
      </c>
      <c r="C67" t="str">
        <f>emission!C67</f>
        <v>agricultural</v>
      </c>
      <c r="D67" t="str">
        <f>emission!D67</f>
        <v>VCC 22601 (DSL T6 Ag)</v>
      </c>
      <c r="E67" t="str">
        <f>emission!E67</f>
        <v>DSL</v>
      </c>
      <c r="F67" t="str">
        <f>emission!F67</f>
        <v>PM</v>
      </c>
      <c r="G67" s="1">
        <f>emission!G67 - SUM($K67:$U67)</f>
        <v>4.6627974370494485E-8</v>
      </c>
      <c r="K67" s="1">
        <f>SUMIF('emission-rate'!$A$2:$A$551, $D67&amp;K$1&amp;$E67&amp;$F67, 'emission-rate'!$F$2:$F$551) * IFERROR(VLOOKUP($A67&amp;$B67&amp;$C67&amp;$D67&amp;K$1, 'check of sales'!$A$2:$P$1035, 12 + MATCH($E67,'check of sales'!$M$1:$P$1, 0), 0), 0)</f>
        <v>2190.5675859228495</v>
      </c>
      <c r="L67" s="1">
        <f>SUMIF('emission-rate'!$A$2:$A$551, $D67&amp;L$1&amp;$E67&amp;$F67, 'emission-rate'!$F$2:$F$551) * IFERROR(VLOOKUP($A67&amp;$B67&amp;$C67&amp;$D67&amp;L$1, 'check of sales'!$A$2:$P$1035, 12 + MATCH($E67,'check of sales'!$M$1:$P$1, 0), 0), 0)</f>
        <v>247.25235780079439</v>
      </c>
      <c r="M67" s="1">
        <f>SUMIF('emission-rate'!$A$2:$A$551, $D67&amp;M$1&amp;$E67&amp;$F67, 'emission-rate'!$F$2:$F$551) * IFERROR(VLOOKUP($A67&amp;$B67&amp;$C67&amp;$D67&amp;M$1, 'check of sales'!$A$2:$P$1035, 12 + MATCH($E67,'check of sales'!$M$1:$P$1, 0), 0), 0)</f>
        <v>56.192458631107883</v>
      </c>
      <c r="N67" s="1">
        <f>SUMIF('emission-rate'!$A$2:$A$551, $D67&amp;N$1&amp;$E67&amp;$F67, 'emission-rate'!$F$2:$F$551) * IFERROR(VLOOKUP($A67&amp;$B67&amp;$C67&amp;$D67&amp;N$1, 'check of sales'!$A$2:$P$1035, 12 + MATCH($E67,'check of sales'!$M$1:$P$1, 0), 0), 0)</f>
        <v>0</v>
      </c>
      <c r="O67" s="1">
        <f>SUMIF('emission-rate'!$A$2:$A$551, $D67&amp;O$1&amp;$E67&amp;$F67, 'emission-rate'!$F$2:$F$551) * IFERROR(VLOOKUP($A67&amp;$B67&amp;$C67&amp;$D67&amp;O$1, 'check of sales'!$A$2:$P$1035, 12 + MATCH($E67,'check of sales'!$M$1:$P$1, 0), 0), 0)</f>
        <v>0</v>
      </c>
      <c r="P67" s="1">
        <f>SUMIF('emission-rate'!$A$2:$A$551, $D67&amp;P$1&amp;$E67&amp;$F67, 'emission-rate'!$F$2:$F$551) * IFERROR(VLOOKUP($A67&amp;$B67&amp;$C67&amp;$D67&amp;P$1, 'check of sales'!$A$2:$P$1035, 12 + MATCH($E67,'check of sales'!$M$1:$P$1, 0), 0), 0)</f>
        <v>0</v>
      </c>
      <c r="Q67" s="1">
        <f>SUMIF('emission-rate'!$A$2:$A$551, $D67&amp;Q$1&amp;$E67&amp;$F67, 'emission-rate'!$F$2:$F$551) * IFERROR(VLOOKUP($A67&amp;$B67&amp;$C67&amp;$D67&amp;Q$1, 'check of sales'!$A$2:$P$1035, 12 + MATCH($E67,'check of sales'!$M$1:$P$1, 0), 0), 0)</f>
        <v>0</v>
      </c>
      <c r="R67" s="1">
        <f>SUMIF('emission-rate'!$A$2:$A$551, $D67&amp;R$1&amp;$E67&amp;$F67, 'emission-rate'!$F$2:$F$551) * IFERROR(VLOOKUP($A67&amp;$B67&amp;$C67&amp;$D67&amp;R$1, 'check of sales'!$A$2:$P$1035, 12 + MATCH($E67,'check of sales'!$M$1:$P$1, 0), 0), 0)</f>
        <v>0</v>
      </c>
      <c r="S67" s="1">
        <f>SUMIF('emission-rate'!$A$2:$A$551, $D67&amp;S$1&amp;$E67&amp;$F67, 'emission-rate'!$F$2:$F$551) * IFERROR(VLOOKUP($A67&amp;$B67&amp;$C67&amp;$D67&amp;S$1, 'check of sales'!$A$2:$P$1035, 12 + MATCH($E67,'check of sales'!$M$1:$P$1, 0), 0), 0)</f>
        <v>0</v>
      </c>
      <c r="T67" s="1">
        <f>SUMIF('emission-rate'!$A$2:$A$551, $D67&amp;T$1&amp;$E67&amp;$F67, 'emission-rate'!$F$2:$F$551) * IFERROR(VLOOKUP($A67&amp;$B67&amp;$C67&amp;$D67&amp;T$1, 'check of sales'!$A$2:$P$1035, 12 + MATCH($E67,'check of sales'!$M$1:$P$1, 0), 0), 0)</f>
        <v>0</v>
      </c>
      <c r="U67" s="1">
        <f>SUMIF('emission-rate'!$A$2:$A$551, $D67&amp;U$1&amp;$E67&amp;$F67, 'emission-rate'!$F$2:$F$551) * IFERROR(VLOOKUP($A67&amp;$B67&amp;$C67&amp;$D67&amp;U$1, 'check of sales'!$A$2:$P$1035, 12 + MATCH($E67,'check of sales'!$M$1:$P$1, 0), 0), 0)</f>
        <v>0</v>
      </c>
    </row>
    <row r="68" spans="1:21" x14ac:dyDescent="0.2">
      <c r="A68">
        <f>emission!A68</f>
        <v>2010</v>
      </c>
      <c r="B68">
        <f>emission!B68</f>
        <v>1</v>
      </c>
      <c r="C68" t="str">
        <f>emission!C68</f>
        <v>agricultural</v>
      </c>
      <c r="D68" t="str">
        <f>emission!D68</f>
        <v>VCC 22601 (DSL T6 Ag)</v>
      </c>
      <c r="E68" t="str">
        <f>emission!E68</f>
        <v>DSL</v>
      </c>
      <c r="F68" t="str">
        <f>emission!F68</f>
        <v>PM10</v>
      </c>
      <c r="G68" s="1">
        <f>emission!G68 - SUM($K68:$U68)</f>
        <v>-1.2379468898870982E-6</v>
      </c>
      <c r="K68" s="1">
        <f>SUMIF('emission-rate'!$A$2:$A$551, $D68&amp;K$1&amp;$E68&amp;$F68, 'emission-rate'!$F$2:$F$551) * IFERROR(VLOOKUP($A68&amp;$B68&amp;$C68&amp;$D68&amp;K$1, 'check of sales'!$A$2:$P$1035, 12 + MATCH($E68,'check of sales'!$M$1:$P$1, 0), 0), 0)</f>
        <v>4429.3246238602269</v>
      </c>
      <c r="L68" s="1">
        <f>SUMIF('emission-rate'!$A$2:$A$551, $D68&amp;L$1&amp;$E68&amp;$F68, 'emission-rate'!$F$2:$F$551) * IFERROR(VLOOKUP($A68&amp;$B68&amp;$C68&amp;$D68&amp;L$1, 'check of sales'!$A$2:$P$1035, 12 + MATCH($E68,'check of sales'!$M$1:$P$1, 0), 0), 0)</f>
        <v>0</v>
      </c>
      <c r="M68" s="1">
        <f>SUMIF('emission-rate'!$A$2:$A$551, $D68&amp;M$1&amp;$E68&amp;$F68, 'emission-rate'!$F$2:$F$551) * IFERROR(VLOOKUP($A68&amp;$B68&amp;$C68&amp;$D68&amp;M$1, 'check of sales'!$A$2:$P$1035, 12 + MATCH($E68,'check of sales'!$M$1:$P$1, 0), 0), 0)</f>
        <v>0</v>
      </c>
      <c r="N68" s="1">
        <f>SUMIF('emission-rate'!$A$2:$A$551, $D68&amp;N$1&amp;$E68&amp;$F68, 'emission-rate'!$F$2:$F$551) * IFERROR(VLOOKUP($A68&amp;$B68&amp;$C68&amp;$D68&amp;N$1, 'check of sales'!$A$2:$P$1035, 12 + MATCH($E68,'check of sales'!$M$1:$P$1, 0), 0), 0)</f>
        <v>0</v>
      </c>
      <c r="O68" s="1">
        <f>SUMIF('emission-rate'!$A$2:$A$551, $D68&amp;O$1&amp;$E68&amp;$F68, 'emission-rate'!$F$2:$F$551) * IFERROR(VLOOKUP($A68&amp;$B68&amp;$C68&amp;$D68&amp;O$1, 'check of sales'!$A$2:$P$1035, 12 + MATCH($E68,'check of sales'!$M$1:$P$1, 0), 0), 0)</f>
        <v>0</v>
      </c>
      <c r="P68" s="1">
        <f>SUMIF('emission-rate'!$A$2:$A$551, $D68&amp;P$1&amp;$E68&amp;$F68, 'emission-rate'!$F$2:$F$551) * IFERROR(VLOOKUP($A68&amp;$B68&amp;$C68&amp;$D68&amp;P$1, 'check of sales'!$A$2:$P$1035, 12 + MATCH($E68,'check of sales'!$M$1:$P$1, 0), 0), 0)</f>
        <v>0</v>
      </c>
      <c r="Q68" s="1">
        <f>SUMIF('emission-rate'!$A$2:$A$551, $D68&amp;Q$1&amp;$E68&amp;$F68, 'emission-rate'!$F$2:$F$551) * IFERROR(VLOOKUP($A68&amp;$B68&amp;$C68&amp;$D68&amp;Q$1, 'check of sales'!$A$2:$P$1035, 12 + MATCH($E68,'check of sales'!$M$1:$P$1, 0), 0), 0)</f>
        <v>0</v>
      </c>
      <c r="R68" s="1">
        <f>SUMIF('emission-rate'!$A$2:$A$551, $D68&amp;R$1&amp;$E68&amp;$F68, 'emission-rate'!$F$2:$F$551) * IFERROR(VLOOKUP($A68&amp;$B68&amp;$C68&amp;$D68&amp;R$1, 'check of sales'!$A$2:$P$1035, 12 + MATCH($E68,'check of sales'!$M$1:$P$1, 0), 0), 0)</f>
        <v>0</v>
      </c>
      <c r="S68" s="1">
        <f>SUMIF('emission-rate'!$A$2:$A$551, $D68&amp;S$1&amp;$E68&amp;$F68, 'emission-rate'!$F$2:$F$551) * IFERROR(VLOOKUP($A68&amp;$B68&amp;$C68&amp;$D68&amp;S$1, 'check of sales'!$A$2:$P$1035, 12 + MATCH($E68,'check of sales'!$M$1:$P$1, 0), 0), 0)</f>
        <v>0</v>
      </c>
      <c r="T68" s="1">
        <f>SUMIF('emission-rate'!$A$2:$A$551, $D68&amp;T$1&amp;$E68&amp;$F68, 'emission-rate'!$F$2:$F$551) * IFERROR(VLOOKUP($A68&amp;$B68&amp;$C68&amp;$D68&amp;T$1, 'check of sales'!$A$2:$P$1035, 12 + MATCH($E68,'check of sales'!$M$1:$P$1, 0), 0), 0)</f>
        <v>0</v>
      </c>
      <c r="U68" s="1">
        <f>SUMIF('emission-rate'!$A$2:$A$551, $D68&amp;U$1&amp;$E68&amp;$F68, 'emission-rate'!$F$2:$F$551) * IFERROR(VLOOKUP($A68&amp;$B68&amp;$C68&amp;$D68&amp;U$1, 'check of sales'!$A$2:$P$1035, 12 + MATCH($E68,'check of sales'!$M$1:$P$1, 0), 0), 0)</f>
        <v>0</v>
      </c>
    </row>
    <row r="69" spans="1:21" x14ac:dyDescent="0.2">
      <c r="A69">
        <f>emission!A69</f>
        <v>2011</v>
      </c>
      <c r="B69">
        <f>emission!B69</f>
        <v>1</v>
      </c>
      <c r="C69" t="str">
        <f>emission!C69</f>
        <v>agricultural</v>
      </c>
      <c r="D69" t="str">
        <f>emission!D69</f>
        <v>VCC 22601 (DSL T6 Ag)</v>
      </c>
      <c r="E69" t="str">
        <f>emission!E69</f>
        <v>DSL</v>
      </c>
      <c r="F69" t="str">
        <f>emission!F69</f>
        <v>PM10</v>
      </c>
      <c r="G69" s="1">
        <f>emission!G69 - SUM($K69:$U69)</f>
        <v>-1.1405836630729027E-6</v>
      </c>
      <c r="K69" s="1">
        <f>SUMIF('emission-rate'!$A$2:$A$551, $D69&amp;K$1&amp;$E69&amp;$F69, 'emission-rate'!$F$2:$F$551) * IFERROR(VLOOKUP($A69&amp;$B69&amp;$C69&amp;$D69&amp;K$1, 'check of sales'!$A$2:$P$1035, 12 + MATCH($E69,'check of sales'!$M$1:$P$1, 0), 0), 0)</f>
        <v>4041.5503071196372</v>
      </c>
      <c r="L69" s="1">
        <f>SUMIF('emission-rate'!$A$2:$A$551, $D69&amp;L$1&amp;$E69&amp;$F69, 'emission-rate'!$F$2:$F$551) * IFERROR(VLOOKUP($A69&amp;$B69&amp;$C69&amp;$D69&amp;L$1, 'check of sales'!$A$2:$P$1035, 12 + MATCH($E69,'check of sales'!$M$1:$P$1, 0), 0), 0)</f>
        <v>436.08412452943674</v>
      </c>
      <c r="M69" s="1">
        <f>SUMIF('emission-rate'!$A$2:$A$551, $D69&amp;M$1&amp;$E69&amp;$F69, 'emission-rate'!$F$2:$F$551) * IFERROR(VLOOKUP($A69&amp;$B69&amp;$C69&amp;$D69&amp;M$1, 'check of sales'!$A$2:$P$1035, 12 + MATCH($E69,'check of sales'!$M$1:$P$1, 0), 0), 0)</f>
        <v>0</v>
      </c>
      <c r="N69" s="1">
        <f>SUMIF('emission-rate'!$A$2:$A$551, $D69&amp;N$1&amp;$E69&amp;$F69, 'emission-rate'!$F$2:$F$551) * IFERROR(VLOOKUP($A69&amp;$B69&amp;$C69&amp;$D69&amp;N$1, 'check of sales'!$A$2:$P$1035, 12 + MATCH($E69,'check of sales'!$M$1:$P$1, 0), 0), 0)</f>
        <v>0</v>
      </c>
      <c r="O69" s="1">
        <f>SUMIF('emission-rate'!$A$2:$A$551, $D69&amp;O$1&amp;$E69&amp;$F69, 'emission-rate'!$F$2:$F$551) * IFERROR(VLOOKUP($A69&amp;$B69&amp;$C69&amp;$D69&amp;O$1, 'check of sales'!$A$2:$P$1035, 12 + MATCH($E69,'check of sales'!$M$1:$P$1, 0), 0), 0)</f>
        <v>0</v>
      </c>
      <c r="P69" s="1">
        <f>SUMIF('emission-rate'!$A$2:$A$551, $D69&amp;P$1&amp;$E69&amp;$F69, 'emission-rate'!$F$2:$F$551) * IFERROR(VLOOKUP($A69&amp;$B69&amp;$C69&amp;$D69&amp;P$1, 'check of sales'!$A$2:$P$1035, 12 + MATCH($E69,'check of sales'!$M$1:$P$1, 0), 0), 0)</f>
        <v>0</v>
      </c>
      <c r="Q69" s="1">
        <f>SUMIF('emission-rate'!$A$2:$A$551, $D69&amp;Q$1&amp;$E69&amp;$F69, 'emission-rate'!$F$2:$F$551) * IFERROR(VLOOKUP($A69&amp;$B69&amp;$C69&amp;$D69&amp;Q$1, 'check of sales'!$A$2:$P$1035, 12 + MATCH($E69,'check of sales'!$M$1:$P$1, 0), 0), 0)</f>
        <v>0</v>
      </c>
      <c r="R69" s="1">
        <f>SUMIF('emission-rate'!$A$2:$A$551, $D69&amp;R$1&amp;$E69&amp;$F69, 'emission-rate'!$F$2:$F$551) * IFERROR(VLOOKUP($A69&amp;$B69&amp;$C69&amp;$D69&amp;R$1, 'check of sales'!$A$2:$P$1035, 12 + MATCH($E69,'check of sales'!$M$1:$P$1, 0), 0), 0)</f>
        <v>0</v>
      </c>
      <c r="S69" s="1">
        <f>SUMIF('emission-rate'!$A$2:$A$551, $D69&amp;S$1&amp;$E69&amp;$F69, 'emission-rate'!$F$2:$F$551) * IFERROR(VLOOKUP($A69&amp;$B69&amp;$C69&amp;$D69&amp;S$1, 'check of sales'!$A$2:$P$1035, 12 + MATCH($E69,'check of sales'!$M$1:$P$1, 0), 0), 0)</f>
        <v>0</v>
      </c>
      <c r="T69" s="1">
        <f>SUMIF('emission-rate'!$A$2:$A$551, $D69&amp;T$1&amp;$E69&amp;$F69, 'emission-rate'!$F$2:$F$551) * IFERROR(VLOOKUP($A69&amp;$B69&amp;$C69&amp;$D69&amp;T$1, 'check of sales'!$A$2:$P$1035, 12 + MATCH($E69,'check of sales'!$M$1:$P$1, 0), 0), 0)</f>
        <v>0</v>
      </c>
      <c r="U69" s="1">
        <f>SUMIF('emission-rate'!$A$2:$A$551, $D69&amp;U$1&amp;$E69&amp;$F69, 'emission-rate'!$F$2:$F$551) * IFERROR(VLOOKUP($A69&amp;$B69&amp;$C69&amp;$D69&amp;U$1, 'check of sales'!$A$2:$P$1035, 12 + MATCH($E69,'check of sales'!$M$1:$P$1, 0), 0), 0)</f>
        <v>0</v>
      </c>
    </row>
    <row r="70" spans="1:21" x14ac:dyDescent="0.2">
      <c r="A70">
        <f>emission!A70</f>
        <v>2012</v>
      </c>
      <c r="B70">
        <f>emission!B70</f>
        <v>1</v>
      </c>
      <c r="C70" t="str">
        <f>emission!C70</f>
        <v>agricultural</v>
      </c>
      <c r="D70" t="str">
        <f>emission!D70</f>
        <v>VCC 22601 (DSL T6 Ag)</v>
      </c>
      <c r="E70" t="str">
        <f>emission!E70</f>
        <v>DSL</v>
      </c>
      <c r="F70" t="str">
        <f>emission!F70</f>
        <v>PM10</v>
      </c>
      <c r="G70" s="1">
        <f>emission!G70 - SUM($K70:$U70)</f>
        <v>-1.0945623216684908E-6</v>
      </c>
      <c r="K70" s="1">
        <f>SUMIF('emission-rate'!$A$2:$A$551, $D70&amp;K$1&amp;$E70&amp;$F70, 'emission-rate'!$F$2:$F$551) * IFERROR(VLOOKUP($A70&amp;$B70&amp;$C70&amp;$D70&amp;K$1, 'check of sales'!$A$2:$P$1035, 12 + MATCH($E70,'check of sales'!$M$1:$P$1, 0), 0), 0)</f>
        <v>3965.6953738442389</v>
      </c>
      <c r="L70" s="1">
        <f>SUMIF('emission-rate'!$A$2:$A$551, $D70&amp;L$1&amp;$E70&amp;$F70, 'emission-rate'!$F$2:$F$551) * IFERROR(VLOOKUP($A70&amp;$B70&amp;$C70&amp;$D70&amp;L$1, 'check of sales'!$A$2:$P$1035, 12 + MATCH($E70,'check of sales'!$M$1:$P$1, 0), 0), 0)</f>
        <v>397.9062446513442</v>
      </c>
      <c r="M70" s="1">
        <f>SUMIF('emission-rate'!$A$2:$A$551, $D70&amp;M$1&amp;$E70&amp;$F70, 'emission-rate'!$F$2:$F$551) * IFERROR(VLOOKUP($A70&amp;$B70&amp;$C70&amp;$D70&amp;M$1, 'check of sales'!$A$2:$P$1035, 12 + MATCH($E70,'check of sales'!$M$1:$P$1, 0), 0), 0)</f>
        <v>93.639953157298592</v>
      </c>
      <c r="N70" s="1">
        <f>SUMIF('emission-rate'!$A$2:$A$551, $D70&amp;N$1&amp;$E70&amp;$F70, 'emission-rate'!$F$2:$F$551) * IFERROR(VLOOKUP($A70&amp;$B70&amp;$C70&amp;$D70&amp;N$1, 'check of sales'!$A$2:$P$1035, 12 + MATCH($E70,'check of sales'!$M$1:$P$1, 0), 0), 0)</f>
        <v>0</v>
      </c>
      <c r="O70" s="1">
        <f>SUMIF('emission-rate'!$A$2:$A$551, $D70&amp;O$1&amp;$E70&amp;$F70, 'emission-rate'!$F$2:$F$551) * IFERROR(VLOOKUP($A70&amp;$B70&amp;$C70&amp;$D70&amp;O$1, 'check of sales'!$A$2:$P$1035, 12 + MATCH($E70,'check of sales'!$M$1:$P$1, 0), 0), 0)</f>
        <v>0</v>
      </c>
      <c r="P70" s="1">
        <f>SUMIF('emission-rate'!$A$2:$A$551, $D70&amp;P$1&amp;$E70&amp;$F70, 'emission-rate'!$F$2:$F$551) * IFERROR(VLOOKUP($A70&amp;$B70&amp;$C70&amp;$D70&amp;P$1, 'check of sales'!$A$2:$P$1035, 12 + MATCH($E70,'check of sales'!$M$1:$P$1, 0), 0), 0)</f>
        <v>0</v>
      </c>
      <c r="Q70" s="1">
        <f>SUMIF('emission-rate'!$A$2:$A$551, $D70&amp;Q$1&amp;$E70&amp;$F70, 'emission-rate'!$F$2:$F$551) * IFERROR(VLOOKUP($A70&amp;$B70&amp;$C70&amp;$D70&amp;Q$1, 'check of sales'!$A$2:$P$1035, 12 + MATCH($E70,'check of sales'!$M$1:$P$1, 0), 0), 0)</f>
        <v>0</v>
      </c>
      <c r="R70" s="1">
        <f>SUMIF('emission-rate'!$A$2:$A$551, $D70&amp;R$1&amp;$E70&amp;$F70, 'emission-rate'!$F$2:$F$551) * IFERROR(VLOOKUP($A70&amp;$B70&amp;$C70&amp;$D70&amp;R$1, 'check of sales'!$A$2:$P$1035, 12 + MATCH($E70,'check of sales'!$M$1:$P$1, 0), 0), 0)</f>
        <v>0</v>
      </c>
      <c r="S70" s="1">
        <f>SUMIF('emission-rate'!$A$2:$A$551, $D70&amp;S$1&amp;$E70&amp;$F70, 'emission-rate'!$F$2:$F$551) * IFERROR(VLOOKUP($A70&amp;$B70&amp;$C70&amp;$D70&amp;S$1, 'check of sales'!$A$2:$P$1035, 12 + MATCH($E70,'check of sales'!$M$1:$P$1, 0), 0), 0)</f>
        <v>0</v>
      </c>
      <c r="T70" s="1">
        <f>SUMIF('emission-rate'!$A$2:$A$551, $D70&amp;T$1&amp;$E70&amp;$F70, 'emission-rate'!$F$2:$F$551) * IFERROR(VLOOKUP($A70&amp;$B70&amp;$C70&amp;$D70&amp;T$1, 'check of sales'!$A$2:$P$1035, 12 + MATCH($E70,'check of sales'!$M$1:$P$1, 0), 0), 0)</f>
        <v>0</v>
      </c>
      <c r="U70" s="1">
        <f>SUMIF('emission-rate'!$A$2:$A$551, $D70&amp;U$1&amp;$E70&amp;$F70, 'emission-rate'!$F$2:$F$551) * IFERROR(VLOOKUP($A70&amp;$B70&amp;$C70&amp;$D70&amp;U$1, 'check of sales'!$A$2:$P$1035, 12 + MATCH($E70,'check of sales'!$M$1:$P$1, 0), 0), 0)</f>
        <v>0</v>
      </c>
    </row>
    <row r="71" spans="1:21" x14ac:dyDescent="0.2">
      <c r="A71">
        <f>emission!A71</f>
        <v>2013</v>
      </c>
      <c r="B71">
        <f>emission!B71</f>
        <v>1</v>
      </c>
      <c r="C71" t="str">
        <f>emission!C71</f>
        <v>agricultural</v>
      </c>
      <c r="D71" t="str">
        <f>emission!D71</f>
        <v>VCC 22601 (DSL T6 Ag)</v>
      </c>
      <c r="E71" t="str">
        <f>emission!E71</f>
        <v>DSL</v>
      </c>
      <c r="F71" t="str">
        <f>emission!F71</f>
        <v>PM10</v>
      </c>
      <c r="G71" s="1">
        <f>emission!G71 - SUM($K71:$U71)</f>
        <v>-9.9675935416598804E-7</v>
      </c>
      <c r="K71" s="1">
        <f>SUMIF('emission-rate'!$A$2:$A$551, $D71&amp;K$1&amp;$E71&amp;$F71, 'emission-rate'!$F$2:$F$551) * IFERROR(VLOOKUP($A71&amp;$B71&amp;$C71&amp;$D71&amp;K$1, 'check of sales'!$A$2:$P$1035, 12 + MATCH($E71,'check of sales'!$M$1:$P$1, 0), 0), 0)</f>
        <v>3608.9377946975687</v>
      </c>
      <c r="L71" s="1">
        <f>SUMIF('emission-rate'!$A$2:$A$551, $D71&amp;L$1&amp;$E71&amp;$F71, 'emission-rate'!$F$2:$F$551) * IFERROR(VLOOKUP($A71&amp;$B71&amp;$C71&amp;$D71&amp;L$1, 'check of sales'!$A$2:$P$1035, 12 + MATCH($E71,'check of sales'!$M$1:$P$1, 0), 0), 0)</f>
        <v>390.43803336006732</v>
      </c>
      <c r="M71" s="1">
        <f>SUMIF('emission-rate'!$A$2:$A$551, $D71&amp;M$1&amp;$E71&amp;$F71, 'emission-rate'!$F$2:$F$551) * IFERROR(VLOOKUP($A71&amp;$B71&amp;$C71&amp;$D71&amp;M$1, 'check of sales'!$A$2:$P$1035, 12 + MATCH($E71,'check of sales'!$M$1:$P$1, 0), 0), 0)</f>
        <v>85.442051233473151</v>
      </c>
      <c r="N71" s="1">
        <f>SUMIF('emission-rate'!$A$2:$A$551, $D71&amp;N$1&amp;$E71&amp;$F71, 'emission-rate'!$F$2:$F$551) * IFERROR(VLOOKUP($A71&amp;$B71&amp;$C71&amp;$D71&amp;N$1, 'check of sales'!$A$2:$P$1035, 12 + MATCH($E71,'check of sales'!$M$1:$P$1, 0), 0), 0)</f>
        <v>0</v>
      </c>
      <c r="O71" s="1">
        <f>SUMIF('emission-rate'!$A$2:$A$551, $D71&amp;O$1&amp;$E71&amp;$F71, 'emission-rate'!$F$2:$F$551) * IFERROR(VLOOKUP($A71&amp;$B71&amp;$C71&amp;$D71&amp;O$1, 'check of sales'!$A$2:$P$1035, 12 + MATCH($E71,'check of sales'!$M$1:$P$1, 0), 0), 0)</f>
        <v>0</v>
      </c>
      <c r="P71" s="1">
        <f>SUMIF('emission-rate'!$A$2:$A$551, $D71&amp;P$1&amp;$E71&amp;$F71, 'emission-rate'!$F$2:$F$551) * IFERROR(VLOOKUP($A71&amp;$B71&amp;$C71&amp;$D71&amp;P$1, 'check of sales'!$A$2:$P$1035, 12 + MATCH($E71,'check of sales'!$M$1:$P$1, 0), 0), 0)</f>
        <v>0</v>
      </c>
      <c r="Q71" s="1">
        <f>SUMIF('emission-rate'!$A$2:$A$551, $D71&amp;Q$1&amp;$E71&amp;$F71, 'emission-rate'!$F$2:$F$551) * IFERROR(VLOOKUP($A71&amp;$B71&amp;$C71&amp;$D71&amp;Q$1, 'check of sales'!$A$2:$P$1035, 12 + MATCH($E71,'check of sales'!$M$1:$P$1, 0), 0), 0)</f>
        <v>0</v>
      </c>
      <c r="R71" s="1">
        <f>SUMIF('emission-rate'!$A$2:$A$551, $D71&amp;R$1&amp;$E71&amp;$F71, 'emission-rate'!$F$2:$F$551) * IFERROR(VLOOKUP($A71&amp;$B71&amp;$C71&amp;$D71&amp;R$1, 'check of sales'!$A$2:$P$1035, 12 + MATCH($E71,'check of sales'!$M$1:$P$1, 0), 0), 0)</f>
        <v>0</v>
      </c>
      <c r="S71" s="1">
        <f>SUMIF('emission-rate'!$A$2:$A$551, $D71&amp;S$1&amp;$E71&amp;$F71, 'emission-rate'!$F$2:$F$551) * IFERROR(VLOOKUP($A71&amp;$B71&amp;$C71&amp;$D71&amp;S$1, 'check of sales'!$A$2:$P$1035, 12 + MATCH($E71,'check of sales'!$M$1:$P$1, 0), 0), 0)</f>
        <v>0</v>
      </c>
      <c r="T71" s="1">
        <f>SUMIF('emission-rate'!$A$2:$A$551, $D71&amp;T$1&amp;$E71&amp;$F71, 'emission-rate'!$F$2:$F$551) * IFERROR(VLOOKUP($A71&amp;$B71&amp;$C71&amp;$D71&amp;T$1, 'check of sales'!$A$2:$P$1035, 12 + MATCH($E71,'check of sales'!$M$1:$P$1, 0), 0), 0)</f>
        <v>0</v>
      </c>
      <c r="U71" s="1">
        <f>SUMIF('emission-rate'!$A$2:$A$551, $D71&amp;U$1&amp;$E71&amp;$F71, 'emission-rate'!$F$2:$F$551) * IFERROR(VLOOKUP($A71&amp;$B71&amp;$C71&amp;$D71&amp;U$1, 'check of sales'!$A$2:$P$1035, 12 + MATCH($E71,'check of sales'!$M$1:$P$1, 0), 0), 0)</f>
        <v>0</v>
      </c>
    </row>
    <row r="72" spans="1:21" x14ac:dyDescent="0.2">
      <c r="A72">
        <f>emission!A72</f>
        <v>2014</v>
      </c>
      <c r="B72">
        <f>emission!B72</f>
        <v>1</v>
      </c>
      <c r="C72" t="str">
        <f>emission!C72</f>
        <v>agricultural</v>
      </c>
      <c r="D72" t="str">
        <f>emission!D72</f>
        <v>VCC 22601 (DSL T6 Ag)</v>
      </c>
      <c r="E72" t="str">
        <f>emission!E72</f>
        <v>DSL</v>
      </c>
      <c r="F72" t="str">
        <f>emission!F72</f>
        <v>PM10</v>
      </c>
      <c r="G72" s="1">
        <f>emission!G72 - SUM($K72:$U72)</f>
        <v>-8.9851300799637102E-7</v>
      </c>
      <c r="K72" s="1">
        <f>SUMIF('emission-rate'!$A$2:$A$551, $D72&amp;K$1&amp;$E72&amp;$F72, 'emission-rate'!$F$2:$F$551) * IFERROR(VLOOKUP($A72&amp;$B72&amp;$C72&amp;$D72&amp;K$1, 'check of sales'!$A$2:$P$1035, 12 + MATCH($E72,'check of sales'!$M$1:$P$1, 0), 0), 0)</f>
        <v>3259.1747362081328</v>
      </c>
      <c r="L72" s="1">
        <f>SUMIF('emission-rate'!$A$2:$A$551, $D72&amp;L$1&amp;$E72&amp;$F72, 'emission-rate'!$F$2:$F$551) * IFERROR(VLOOKUP($A72&amp;$B72&amp;$C72&amp;$D72&amp;L$1, 'check of sales'!$A$2:$P$1035, 12 + MATCH($E72,'check of sales'!$M$1:$P$1, 0), 0), 0)</f>
        <v>355.31387114956857</v>
      </c>
      <c r="M72" s="1">
        <f>SUMIF('emission-rate'!$A$2:$A$551, $D72&amp;M$1&amp;$E72&amp;$F72, 'emission-rate'!$F$2:$F$551) * IFERROR(VLOOKUP($A72&amp;$B72&amp;$C72&amp;$D72&amp;M$1, 'check of sales'!$A$2:$P$1035, 12 + MATCH($E72,'check of sales'!$M$1:$P$1, 0), 0), 0)</f>
        <v>83.838408917352069</v>
      </c>
      <c r="N72" s="1">
        <f>SUMIF('emission-rate'!$A$2:$A$551, $D72&amp;N$1&amp;$E72&amp;$F72, 'emission-rate'!$F$2:$F$551) * IFERROR(VLOOKUP($A72&amp;$B72&amp;$C72&amp;$D72&amp;N$1, 'check of sales'!$A$2:$P$1035, 12 + MATCH($E72,'check of sales'!$M$1:$P$1, 0), 0), 0)</f>
        <v>0</v>
      </c>
      <c r="O72" s="1">
        <f>SUMIF('emission-rate'!$A$2:$A$551, $D72&amp;O$1&amp;$E72&amp;$F72, 'emission-rate'!$F$2:$F$551) * IFERROR(VLOOKUP($A72&amp;$B72&amp;$C72&amp;$D72&amp;O$1, 'check of sales'!$A$2:$P$1035, 12 + MATCH($E72,'check of sales'!$M$1:$P$1, 0), 0), 0)</f>
        <v>0</v>
      </c>
      <c r="P72" s="1">
        <f>SUMIF('emission-rate'!$A$2:$A$551, $D72&amp;P$1&amp;$E72&amp;$F72, 'emission-rate'!$F$2:$F$551) * IFERROR(VLOOKUP($A72&amp;$B72&amp;$C72&amp;$D72&amp;P$1, 'check of sales'!$A$2:$P$1035, 12 + MATCH($E72,'check of sales'!$M$1:$P$1, 0), 0), 0)</f>
        <v>0</v>
      </c>
      <c r="Q72" s="1">
        <f>SUMIF('emission-rate'!$A$2:$A$551, $D72&amp;Q$1&amp;$E72&amp;$F72, 'emission-rate'!$F$2:$F$551) * IFERROR(VLOOKUP($A72&amp;$B72&amp;$C72&amp;$D72&amp;Q$1, 'check of sales'!$A$2:$P$1035, 12 + MATCH($E72,'check of sales'!$M$1:$P$1, 0), 0), 0)</f>
        <v>0</v>
      </c>
      <c r="R72" s="1">
        <f>SUMIF('emission-rate'!$A$2:$A$551, $D72&amp;R$1&amp;$E72&amp;$F72, 'emission-rate'!$F$2:$F$551) * IFERROR(VLOOKUP($A72&amp;$B72&amp;$C72&amp;$D72&amp;R$1, 'check of sales'!$A$2:$P$1035, 12 + MATCH($E72,'check of sales'!$M$1:$P$1, 0), 0), 0)</f>
        <v>0</v>
      </c>
      <c r="S72" s="1">
        <f>SUMIF('emission-rate'!$A$2:$A$551, $D72&amp;S$1&amp;$E72&amp;$F72, 'emission-rate'!$F$2:$F$551) * IFERROR(VLOOKUP($A72&amp;$B72&amp;$C72&amp;$D72&amp;S$1, 'check of sales'!$A$2:$P$1035, 12 + MATCH($E72,'check of sales'!$M$1:$P$1, 0), 0), 0)</f>
        <v>0</v>
      </c>
      <c r="T72" s="1">
        <f>SUMIF('emission-rate'!$A$2:$A$551, $D72&amp;T$1&amp;$E72&amp;$F72, 'emission-rate'!$F$2:$F$551) * IFERROR(VLOOKUP($A72&amp;$B72&amp;$C72&amp;$D72&amp;T$1, 'check of sales'!$A$2:$P$1035, 12 + MATCH($E72,'check of sales'!$M$1:$P$1, 0), 0), 0)</f>
        <v>0</v>
      </c>
      <c r="U72" s="1">
        <f>SUMIF('emission-rate'!$A$2:$A$551, $D72&amp;U$1&amp;$E72&amp;$F72, 'emission-rate'!$F$2:$F$551) * IFERROR(VLOOKUP($A72&amp;$B72&amp;$C72&amp;$D72&amp;U$1, 'check of sales'!$A$2:$P$1035, 12 + MATCH($E72,'check of sales'!$M$1:$P$1, 0), 0), 0)</f>
        <v>0</v>
      </c>
    </row>
    <row r="73" spans="1:21" x14ac:dyDescent="0.2">
      <c r="A73">
        <f>emission!A73</f>
        <v>2015</v>
      </c>
      <c r="B73">
        <f>emission!B73</f>
        <v>1</v>
      </c>
      <c r="C73" t="str">
        <f>emission!C73</f>
        <v>agricultural</v>
      </c>
      <c r="D73" t="str">
        <f>emission!D73</f>
        <v>VCC 22601 (DSL T6 Ag)</v>
      </c>
      <c r="E73" t="str">
        <f>emission!E73</f>
        <v>DSL</v>
      </c>
      <c r="F73" t="str">
        <f>emission!F73</f>
        <v>PM10</v>
      </c>
      <c r="G73" s="1">
        <f>emission!G73 - SUM($K73:$U73)</f>
        <v>-8.2894939623656683E-7</v>
      </c>
      <c r="K73" s="1">
        <f>SUMIF('emission-rate'!$A$2:$A$551, $D73&amp;K$1&amp;$E73&amp;$F73, 'emission-rate'!$F$2:$F$551) * IFERROR(VLOOKUP($A73&amp;$B73&amp;$C73&amp;$D73&amp;K$1, 'check of sales'!$A$2:$P$1035, 12 + MATCH($E73,'check of sales'!$M$1:$P$1, 0), 0), 0)</f>
        <v>3006.5353159589863</v>
      </c>
      <c r="L73" s="1">
        <f>SUMIF('emission-rate'!$A$2:$A$551, $D73&amp;L$1&amp;$E73&amp;$F73, 'emission-rate'!$F$2:$F$551) * IFERROR(VLOOKUP($A73&amp;$B73&amp;$C73&amp;$D73&amp;L$1, 'check of sales'!$A$2:$P$1035, 12 + MATCH($E73,'check of sales'!$M$1:$P$1, 0), 0), 0)</f>
        <v>320.878346525236</v>
      </c>
      <c r="M73" s="1">
        <f>SUMIF('emission-rate'!$A$2:$A$551, $D73&amp;M$1&amp;$E73&amp;$F73, 'emission-rate'!$F$2:$F$551) * IFERROR(VLOOKUP($A73&amp;$B73&amp;$C73&amp;$D73&amp;M$1, 'check of sales'!$A$2:$P$1035, 12 + MATCH($E73,'check of sales'!$M$1:$P$1, 0), 0), 0)</f>
        <v>76.296229050957166</v>
      </c>
      <c r="N73" s="1">
        <f>SUMIF('emission-rate'!$A$2:$A$551, $D73&amp;N$1&amp;$E73&amp;$F73, 'emission-rate'!$F$2:$F$551) * IFERROR(VLOOKUP($A73&amp;$B73&amp;$C73&amp;$D73&amp;N$1, 'check of sales'!$A$2:$P$1035, 12 + MATCH($E73,'check of sales'!$M$1:$P$1, 0), 0), 0)</f>
        <v>0</v>
      </c>
      <c r="O73" s="1">
        <f>SUMIF('emission-rate'!$A$2:$A$551, $D73&amp;O$1&amp;$E73&amp;$F73, 'emission-rate'!$F$2:$F$551) * IFERROR(VLOOKUP($A73&amp;$B73&amp;$C73&amp;$D73&amp;O$1, 'check of sales'!$A$2:$P$1035, 12 + MATCH($E73,'check of sales'!$M$1:$P$1, 0), 0), 0)</f>
        <v>0</v>
      </c>
      <c r="P73" s="1">
        <f>SUMIF('emission-rate'!$A$2:$A$551, $D73&amp;P$1&amp;$E73&amp;$F73, 'emission-rate'!$F$2:$F$551) * IFERROR(VLOOKUP($A73&amp;$B73&amp;$C73&amp;$D73&amp;P$1, 'check of sales'!$A$2:$P$1035, 12 + MATCH($E73,'check of sales'!$M$1:$P$1, 0), 0), 0)</f>
        <v>0</v>
      </c>
      <c r="Q73" s="1">
        <f>SUMIF('emission-rate'!$A$2:$A$551, $D73&amp;Q$1&amp;$E73&amp;$F73, 'emission-rate'!$F$2:$F$551) * IFERROR(VLOOKUP($A73&amp;$B73&amp;$C73&amp;$D73&amp;Q$1, 'check of sales'!$A$2:$P$1035, 12 + MATCH($E73,'check of sales'!$M$1:$P$1, 0), 0), 0)</f>
        <v>0</v>
      </c>
      <c r="R73" s="1">
        <f>SUMIF('emission-rate'!$A$2:$A$551, $D73&amp;R$1&amp;$E73&amp;$F73, 'emission-rate'!$F$2:$F$551) * IFERROR(VLOOKUP($A73&amp;$B73&amp;$C73&amp;$D73&amp;R$1, 'check of sales'!$A$2:$P$1035, 12 + MATCH($E73,'check of sales'!$M$1:$P$1, 0), 0), 0)</f>
        <v>0</v>
      </c>
      <c r="S73" s="1">
        <f>SUMIF('emission-rate'!$A$2:$A$551, $D73&amp;S$1&amp;$E73&amp;$F73, 'emission-rate'!$F$2:$F$551) * IFERROR(VLOOKUP($A73&amp;$B73&amp;$C73&amp;$D73&amp;S$1, 'check of sales'!$A$2:$P$1035, 12 + MATCH($E73,'check of sales'!$M$1:$P$1, 0), 0), 0)</f>
        <v>0</v>
      </c>
      <c r="T73" s="1">
        <f>SUMIF('emission-rate'!$A$2:$A$551, $D73&amp;T$1&amp;$E73&amp;$F73, 'emission-rate'!$F$2:$F$551) * IFERROR(VLOOKUP($A73&amp;$B73&amp;$C73&amp;$D73&amp;T$1, 'check of sales'!$A$2:$P$1035, 12 + MATCH($E73,'check of sales'!$M$1:$P$1, 0), 0), 0)</f>
        <v>0</v>
      </c>
      <c r="U73" s="1">
        <f>SUMIF('emission-rate'!$A$2:$A$551, $D73&amp;U$1&amp;$E73&amp;$F73, 'emission-rate'!$F$2:$F$551) * IFERROR(VLOOKUP($A73&amp;$B73&amp;$C73&amp;$D73&amp;U$1, 'check of sales'!$A$2:$P$1035, 12 + MATCH($E73,'check of sales'!$M$1:$P$1, 0), 0), 0)</f>
        <v>0</v>
      </c>
    </row>
    <row r="74" spans="1:21" x14ac:dyDescent="0.2">
      <c r="A74">
        <f>emission!A74</f>
        <v>2016</v>
      </c>
      <c r="B74">
        <f>emission!B74</f>
        <v>1</v>
      </c>
      <c r="C74" t="str">
        <f>emission!C74</f>
        <v>agricultural</v>
      </c>
      <c r="D74" t="str">
        <f>emission!D74</f>
        <v>VCC 22601 (DSL T6 Ag)</v>
      </c>
      <c r="E74" t="str">
        <f>emission!E74</f>
        <v>DSL</v>
      </c>
      <c r="F74" t="str">
        <f>emission!F74</f>
        <v>PM10</v>
      </c>
      <c r="G74" s="1">
        <f>emission!G74 - SUM($K74:$U74)</f>
        <v>-7.6785727287642658E-7</v>
      </c>
      <c r="K74" s="1">
        <f>SUMIF('emission-rate'!$A$2:$A$551, $D74&amp;K$1&amp;$E74&amp;$F74, 'emission-rate'!$F$2:$F$551) * IFERROR(VLOOKUP($A74&amp;$B74&amp;$C74&amp;$D74&amp;K$1, 'check of sales'!$A$2:$P$1035, 12 + MATCH($E74,'check of sales'!$M$1:$P$1, 0), 0), 0)</f>
        <v>2783.4200383313773</v>
      </c>
      <c r="L74" s="1">
        <f>SUMIF('emission-rate'!$A$2:$A$551, $D74&amp;L$1&amp;$E74&amp;$F74, 'emission-rate'!$F$2:$F$551) * IFERROR(VLOOKUP($A74&amp;$B74&amp;$C74&amp;$D74&amp;L$1, 'check of sales'!$A$2:$P$1035, 12 + MATCH($E74,'check of sales'!$M$1:$P$1, 0), 0), 0)</f>
        <v>296.00501938017078</v>
      </c>
      <c r="M74" s="1">
        <f>SUMIF('emission-rate'!$A$2:$A$551, $D74&amp;M$1&amp;$E74&amp;$F74, 'emission-rate'!$F$2:$F$551) * IFERROR(VLOOKUP($A74&amp;$B74&amp;$C74&amp;$D74&amp;M$1, 'check of sales'!$A$2:$P$1035, 12 + MATCH($E74,'check of sales'!$M$1:$P$1, 0), 0), 0)</f>
        <v>68.901919716149308</v>
      </c>
      <c r="N74" s="1">
        <f>SUMIF('emission-rate'!$A$2:$A$551, $D74&amp;N$1&amp;$E74&amp;$F74, 'emission-rate'!$F$2:$F$551) * IFERROR(VLOOKUP($A74&amp;$B74&amp;$C74&amp;$D74&amp;N$1, 'check of sales'!$A$2:$P$1035, 12 + MATCH($E74,'check of sales'!$M$1:$P$1, 0), 0), 0)</f>
        <v>0</v>
      </c>
      <c r="O74" s="1">
        <f>SUMIF('emission-rate'!$A$2:$A$551, $D74&amp;O$1&amp;$E74&amp;$F74, 'emission-rate'!$F$2:$F$551) * IFERROR(VLOOKUP($A74&amp;$B74&amp;$C74&amp;$D74&amp;O$1, 'check of sales'!$A$2:$P$1035, 12 + MATCH($E74,'check of sales'!$M$1:$P$1, 0), 0), 0)</f>
        <v>0</v>
      </c>
      <c r="P74" s="1">
        <f>SUMIF('emission-rate'!$A$2:$A$551, $D74&amp;P$1&amp;$E74&amp;$F74, 'emission-rate'!$F$2:$F$551) * IFERROR(VLOOKUP($A74&amp;$B74&amp;$C74&amp;$D74&amp;P$1, 'check of sales'!$A$2:$P$1035, 12 + MATCH($E74,'check of sales'!$M$1:$P$1, 0), 0), 0)</f>
        <v>0</v>
      </c>
      <c r="Q74" s="1">
        <f>SUMIF('emission-rate'!$A$2:$A$551, $D74&amp;Q$1&amp;$E74&amp;$F74, 'emission-rate'!$F$2:$F$551) * IFERROR(VLOOKUP($A74&amp;$B74&amp;$C74&amp;$D74&amp;Q$1, 'check of sales'!$A$2:$P$1035, 12 + MATCH($E74,'check of sales'!$M$1:$P$1, 0), 0), 0)</f>
        <v>0</v>
      </c>
      <c r="R74" s="1">
        <f>SUMIF('emission-rate'!$A$2:$A$551, $D74&amp;R$1&amp;$E74&amp;$F74, 'emission-rate'!$F$2:$F$551) * IFERROR(VLOOKUP($A74&amp;$B74&amp;$C74&amp;$D74&amp;R$1, 'check of sales'!$A$2:$P$1035, 12 + MATCH($E74,'check of sales'!$M$1:$P$1, 0), 0), 0)</f>
        <v>0</v>
      </c>
      <c r="S74" s="1">
        <f>SUMIF('emission-rate'!$A$2:$A$551, $D74&amp;S$1&amp;$E74&amp;$F74, 'emission-rate'!$F$2:$F$551) * IFERROR(VLOOKUP($A74&amp;$B74&amp;$C74&amp;$D74&amp;S$1, 'check of sales'!$A$2:$P$1035, 12 + MATCH($E74,'check of sales'!$M$1:$P$1, 0), 0), 0)</f>
        <v>0</v>
      </c>
      <c r="T74" s="1">
        <f>SUMIF('emission-rate'!$A$2:$A$551, $D74&amp;T$1&amp;$E74&amp;$F74, 'emission-rate'!$F$2:$F$551) * IFERROR(VLOOKUP($A74&amp;$B74&amp;$C74&amp;$D74&amp;T$1, 'check of sales'!$A$2:$P$1035, 12 + MATCH($E74,'check of sales'!$M$1:$P$1, 0), 0), 0)</f>
        <v>0</v>
      </c>
      <c r="U74" s="1">
        <f>SUMIF('emission-rate'!$A$2:$A$551, $D74&amp;U$1&amp;$E74&amp;$F74, 'emission-rate'!$F$2:$F$551) * IFERROR(VLOOKUP($A74&amp;$B74&amp;$C74&amp;$D74&amp;U$1, 'check of sales'!$A$2:$P$1035, 12 + MATCH($E74,'check of sales'!$M$1:$P$1, 0), 0), 0)</f>
        <v>0</v>
      </c>
    </row>
    <row r="75" spans="1:21" x14ac:dyDescent="0.2">
      <c r="A75">
        <f>emission!A75</f>
        <v>2017</v>
      </c>
      <c r="B75">
        <f>emission!B75</f>
        <v>1</v>
      </c>
      <c r="C75" t="str">
        <f>emission!C75</f>
        <v>agricultural</v>
      </c>
      <c r="D75" t="str">
        <f>emission!D75</f>
        <v>VCC 22601 (DSL T6 Ag)</v>
      </c>
      <c r="E75" t="str">
        <f>emission!E75</f>
        <v>DSL</v>
      </c>
      <c r="F75" t="str">
        <f>emission!F75</f>
        <v>PM10</v>
      </c>
      <c r="G75" s="1">
        <f>emission!G75 - SUM($K75:$U75)</f>
        <v>-7.3388719101785682E-7</v>
      </c>
      <c r="K75" s="1">
        <f>SUMIF('emission-rate'!$A$2:$A$551, $D75&amp;K$1&amp;$E75&amp;$F75, 'emission-rate'!$F$2:$F$551) * IFERROR(VLOOKUP($A75&amp;$B75&amp;$C75&amp;$D75&amp;K$1, 'check of sales'!$A$2:$P$1035, 12 + MATCH($E75,'check of sales'!$M$1:$P$1, 0), 0), 0)</f>
        <v>2658.973583193726</v>
      </c>
      <c r="L75" s="1">
        <f>SUMIF('emission-rate'!$A$2:$A$551, $D75&amp;L$1&amp;$E75&amp;$F75, 'emission-rate'!$F$2:$F$551) * IFERROR(VLOOKUP($A75&amp;$B75&amp;$C75&amp;$D75&amp;L$1, 'check of sales'!$A$2:$P$1035, 12 + MATCH($E75,'check of sales'!$M$1:$P$1, 0), 0), 0)</f>
        <v>274.03845816014689</v>
      </c>
      <c r="M75" s="1">
        <f>SUMIF('emission-rate'!$A$2:$A$551, $D75&amp;M$1&amp;$E75&amp;$F75, 'emission-rate'!$F$2:$F$551) * IFERROR(VLOOKUP($A75&amp;$B75&amp;$C75&amp;$D75&amp;M$1, 'check of sales'!$A$2:$P$1035, 12 + MATCH($E75,'check of sales'!$M$1:$P$1, 0), 0), 0)</f>
        <v>63.560892474574366</v>
      </c>
      <c r="N75" s="1">
        <f>SUMIF('emission-rate'!$A$2:$A$551, $D75&amp;N$1&amp;$E75&amp;$F75, 'emission-rate'!$F$2:$F$551) * IFERROR(VLOOKUP($A75&amp;$B75&amp;$C75&amp;$D75&amp;N$1, 'check of sales'!$A$2:$P$1035, 12 + MATCH($E75,'check of sales'!$M$1:$P$1, 0), 0), 0)</f>
        <v>0</v>
      </c>
      <c r="O75" s="1">
        <f>SUMIF('emission-rate'!$A$2:$A$551, $D75&amp;O$1&amp;$E75&amp;$F75, 'emission-rate'!$F$2:$F$551) * IFERROR(VLOOKUP($A75&amp;$B75&amp;$C75&amp;$D75&amp;O$1, 'check of sales'!$A$2:$P$1035, 12 + MATCH($E75,'check of sales'!$M$1:$P$1, 0), 0), 0)</f>
        <v>0</v>
      </c>
      <c r="P75" s="1">
        <f>SUMIF('emission-rate'!$A$2:$A$551, $D75&amp;P$1&amp;$E75&amp;$F75, 'emission-rate'!$F$2:$F$551) * IFERROR(VLOOKUP($A75&amp;$B75&amp;$C75&amp;$D75&amp;P$1, 'check of sales'!$A$2:$P$1035, 12 + MATCH($E75,'check of sales'!$M$1:$P$1, 0), 0), 0)</f>
        <v>0</v>
      </c>
      <c r="Q75" s="1">
        <f>SUMIF('emission-rate'!$A$2:$A$551, $D75&amp;Q$1&amp;$E75&amp;$F75, 'emission-rate'!$F$2:$F$551) * IFERROR(VLOOKUP($A75&amp;$B75&amp;$C75&amp;$D75&amp;Q$1, 'check of sales'!$A$2:$P$1035, 12 + MATCH($E75,'check of sales'!$M$1:$P$1, 0), 0), 0)</f>
        <v>0</v>
      </c>
      <c r="R75" s="1">
        <f>SUMIF('emission-rate'!$A$2:$A$551, $D75&amp;R$1&amp;$E75&amp;$F75, 'emission-rate'!$F$2:$F$551) * IFERROR(VLOOKUP($A75&amp;$B75&amp;$C75&amp;$D75&amp;R$1, 'check of sales'!$A$2:$P$1035, 12 + MATCH($E75,'check of sales'!$M$1:$P$1, 0), 0), 0)</f>
        <v>0</v>
      </c>
      <c r="S75" s="1">
        <f>SUMIF('emission-rate'!$A$2:$A$551, $D75&amp;S$1&amp;$E75&amp;$F75, 'emission-rate'!$F$2:$F$551) * IFERROR(VLOOKUP($A75&amp;$B75&amp;$C75&amp;$D75&amp;S$1, 'check of sales'!$A$2:$P$1035, 12 + MATCH($E75,'check of sales'!$M$1:$P$1, 0), 0), 0)</f>
        <v>0</v>
      </c>
      <c r="T75" s="1">
        <f>SUMIF('emission-rate'!$A$2:$A$551, $D75&amp;T$1&amp;$E75&amp;$F75, 'emission-rate'!$F$2:$F$551) * IFERROR(VLOOKUP($A75&amp;$B75&amp;$C75&amp;$D75&amp;T$1, 'check of sales'!$A$2:$P$1035, 12 + MATCH($E75,'check of sales'!$M$1:$P$1, 0), 0), 0)</f>
        <v>0</v>
      </c>
      <c r="U75" s="1">
        <f>SUMIF('emission-rate'!$A$2:$A$551, $D75&amp;U$1&amp;$E75&amp;$F75, 'emission-rate'!$F$2:$F$551) * IFERROR(VLOOKUP($A75&amp;$B75&amp;$C75&amp;$D75&amp;U$1, 'check of sales'!$A$2:$P$1035, 12 + MATCH($E75,'check of sales'!$M$1:$P$1, 0), 0), 0)</f>
        <v>0</v>
      </c>
    </row>
    <row r="76" spans="1:21" x14ac:dyDescent="0.2">
      <c r="A76">
        <f>emission!A76</f>
        <v>2018</v>
      </c>
      <c r="B76">
        <f>emission!B76</f>
        <v>1</v>
      </c>
      <c r="C76" t="str">
        <f>emission!C76</f>
        <v>agricultural</v>
      </c>
      <c r="D76" t="str">
        <f>emission!D76</f>
        <v>VCC 22601 (DSL T6 Ag)</v>
      </c>
      <c r="E76" t="str">
        <f>emission!E76</f>
        <v>DSL</v>
      </c>
      <c r="F76" t="str">
        <f>emission!F76</f>
        <v>PM10</v>
      </c>
      <c r="G76" s="1">
        <f>emission!G76 - SUM($K76:$U76)</f>
        <v>-7.2116063165594824E-7</v>
      </c>
      <c r="K76" s="1">
        <f>SUMIF('emission-rate'!$A$2:$A$551, $D76&amp;K$1&amp;$E76&amp;$F76, 'emission-rate'!$F$2:$F$551) * IFERROR(VLOOKUP($A76&amp;$B76&amp;$C76&amp;$D76&amp;K$1, 'check of sales'!$A$2:$P$1035, 12 + MATCH($E76,'check of sales'!$M$1:$P$1, 0), 0), 0)</f>
        <v>2610.2397305347304</v>
      </c>
      <c r="L76" s="1">
        <f>SUMIF('emission-rate'!$A$2:$A$551, $D76&amp;L$1&amp;$E76&amp;$F76, 'emission-rate'!$F$2:$F$551) * IFERROR(VLOOKUP($A76&amp;$B76&amp;$C76&amp;$D76&amp;L$1, 'check of sales'!$A$2:$P$1035, 12 + MATCH($E76,'check of sales'!$M$1:$P$1, 0), 0), 0)</f>
        <v>261.78622377950268</v>
      </c>
      <c r="M76" s="1">
        <f>SUMIF('emission-rate'!$A$2:$A$551, $D76&amp;M$1&amp;$E76&amp;$F76, 'emission-rate'!$F$2:$F$551) * IFERROR(VLOOKUP($A76&amp;$B76&amp;$C76&amp;$D76&amp;M$1, 'check of sales'!$A$2:$P$1035, 12 + MATCH($E76,'check of sales'!$M$1:$P$1, 0), 0), 0)</f>
        <v>58.844032474478091</v>
      </c>
      <c r="N76" s="1">
        <f>SUMIF('emission-rate'!$A$2:$A$551, $D76&amp;N$1&amp;$E76&amp;$F76, 'emission-rate'!$F$2:$F$551) * IFERROR(VLOOKUP($A76&amp;$B76&amp;$C76&amp;$D76&amp;N$1, 'check of sales'!$A$2:$P$1035, 12 + MATCH($E76,'check of sales'!$M$1:$P$1, 0), 0), 0)</f>
        <v>0</v>
      </c>
      <c r="O76" s="1">
        <f>SUMIF('emission-rate'!$A$2:$A$551, $D76&amp;O$1&amp;$E76&amp;$F76, 'emission-rate'!$F$2:$F$551) * IFERROR(VLOOKUP($A76&amp;$B76&amp;$C76&amp;$D76&amp;O$1, 'check of sales'!$A$2:$P$1035, 12 + MATCH($E76,'check of sales'!$M$1:$P$1, 0), 0), 0)</f>
        <v>0</v>
      </c>
      <c r="P76" s="1">
        <f>SUMIF('emission-rate'!$A$2:$A$551, $D76&amp;P$1&amp;$E76&amp;$F76, 'emission-rate'!$F$2:$F$551) * IFERROR(VLOOKUP($A76&amp;$B76&amp;$C76&amp;$D76&amp;P$1, 'check of sales'!$A$2:$P$1035, 12 + MATCH($E76,'check of sales'!$M$1:$P$1, 0), 0), 0)</f>
        <v>0</v>
      </c>
      <c r="Q76" s="1">
        <f>SUMIF('emission-rate'!$A$2:$A$551, $D76&amp;Q$1&amp;$E76&amp;$F76, 'emission-rate'!$F$2:$F$551) * IFERROR(VLOOKUP($A76&amp;$B76&amp;$C76&amp;$D76&amp;Q$1, 'check of sales'!$A$2:$P$1035, 12 + MATCH($E76,'check of sales'!$M$1:$P$1, 0), 0), 0)</f>
        <v>0</v>
      </c>
      <c r="R76" s="1">
        <f>SUMIF('emission-rate'!$A$2:$A$551, $D76&amp;R$1&amp;$E76&amp;$F76, 'emission-rate'!$F$2:$F$551) * IFERROR(VLOOKUP($A76&amp;$B76&amp;$C76&amp;$D76&amp;R$1, 'check of sales'!$A$2:$P$1035, 12 + MATCH($E76,'check of sales'!$M$1:$P$1, 0), 0), 0)</f>
        <v>0</v>
      </c>
      <c r="S76" s="1">
        <f>SUMIF('emission-rate'!$A$2:$A$551, $D76&amp;S$1&amp;$E76&amp;$F76, 'emission-rate'!$F$2:$F$551) * IFERROR(VLOOKUP($A76&amp;$B76&amp;$C76&amp;$D76&amp;S$1, 'check of sales'!$A$2:$P$1035, 12 + MATCH($E76,'check of sales'!$M$1:$P$1, 0), 0), 0)</f>
        <v>0</v>
      </c>
      <c r="T76" s="1">
        <f>SUMIF('emission-rate'!$A$2:$A$551, $D76&amp;T$1&amp;$E76&amp;$F76, 'emission-rate'!$F$2:$F$551) * IFERROR(VLOOKUP($A76&amp;$B76&amp;$C76&amp;$D76&amp;T$1, 'check of sales'!$A$2:$P$1035, 12 + MATCH($E76,'check of sales'!$M$1:$P$1, 0), 0), 0)</f>
        <v>0</v>
      </c>
      <c r="U76" s="1">
        <f>SUMIF('emission-rate'!$A$2:$A$551, $D76&amp;U$1&amp;$E76&amp;$F76, 'emission-rate'!$F$2:$F$551) * IFERROR(VLOOKUP($A76&amp;$B76&amp;$C76&amp;$D76&amp;U$1, 'check of sales'!$A$2:$P$1035, 12 + MATCH($E76,'check of sales'!$M$1:$P$1, 0), 0), 0)</f>
        <v>0</v>
      </c>
    </row>
    <row r="77" spans="1:21" x14ac:dyDescent="0.2">
      <c r="A77">
        <f>emission!A77</f>
        <v>2019</v>
      </c>
      <c r="B77">
        <f>emission!B77</f>
        <v>1</v>
      </c>
      <c r="C77" t="str">
        <f>emission!C77</f>
        <v>agricultural</v>
      </c>
      <c r="D77" t="str">
        <f>emission!D77</f>
        <v>VCC 22601 (DSL T6 Ag)</v>
      </c>
      <c r="E77" t="str">
        <f>emission!E77</f>
        <v>DSL</v>
      </c>
      <c r="F77" t="str">
        <f>emission!F77</f>
        <v>PM10</v>
      </c>
      <c r="G77" s="1">
        <f>emission!G77 - SUM($K77:$U77)</f>
        <v>-6.8155486587784253E-7</v>
      </c>
      <c r="K77" s="1">
        <f>SUMIF('emission-rate'!$A$2:$A$551, $D77&amp;K$1&amp;$E77&amp;$F77, 'emission-rate'!$F$2:$F$551) * IFERROR(VLOOKUP($A77&amp;$B77&amp;$C77&amp;$D77&amp;K$1, 'check of sales'!$A$2:$P$1035, 12 + MATCH($E77,'check of sales'!$M$1:$P$1, 0), 0), 0)</f>
        <v>2466.5717570424745</v>
      </c>
      <c r="L77" s="1">
        <f>SUMIF('emission-rate'!$A$2:$A$551, $D77&amp;L$1&amp;$E77&amp;$F77, 'emission-rate'!$F$2:$F$551) * IFERROR(VLOOKUP($A77&amp;$B77&amp;$C77&amp;$D77&amp;L$1, 'check of sales'!$A$2:$P$1035, 12 + MATCH($E77,'check of sales'!$M$1:$P$1, 0), 0), 0)</f>
        <v>256.9881876732166</v>
      </c>
      <c r="M77" s="1">
        <f>SUMIF('emission-rate'!$A$2:$A$551, $D77&amp;M$1&amp;$E77&amp;$F77, 'emission-rate'!$F$2:$F$551) * IFERROR(VLOOKUP($A77&amp;$B77&amp;$C77&amp;$D77&amp;M$1, 'check of sales'!$A$2:$P$1035, 12 + MATCH($E77,'check of sales'!$M$1:$P$1, 0), 0), 0)</f>
        <v>56.213121168743641</v>
      </c>
      <c r="N77" s="1">
        <f>SUMIF('emission-rate'!$A$2:$A$551, $D77&amp;N$1&amp;$E77&amp;$F77, 'emission-rate'!$F$2:$F$551) * IFERROR(VLOOKUP($A77&amp;$B77&amp;$C77&amp;$D77&amp;N$1, 'check of sales'!$A$2:$P$1035, 12 + MATCH($E77,'check of sales'!$M$1:$P$1, 0), 0), 0)</f>
        <v>0</v>
      </c>
      <c r="O77" s="1">
        <f>SUMIF('emission-rate'!$A$2:$A$551, $D77&amp;O$1&amp;$E77&amp;$F77, 'emission-rate'!$F$2:$F$551) * IFERROR(VLOOKUP($A77&amp;$B77&amp;$C77&amp;$D77&amp;O$1, 'check of sales'!$A$2:$P$1035, 12 + MATCH($E77,'check of sales'!$M$1:$P$1, 0), 0), 0)</f>
        <v>0</v>
      </c>
      <c r="P77" s="1">
        <f>SUMIF('emission-rate'!$A$2:$A$551, $D77&amp;P$1&amp;$E77&amp;$F77, 'emission-rate'!$F$2:$F$551) * IFERROR(VLOOKUP($A77&amp;$B77&amp;$C77&amp;$D77&amp;P$1, 'check of sales'!$A$2:$P$1035, 12 + MATCH($E77,'check of sales'!$M$1:$P$1, 0), 0), 0)</f>
        <v>0</v>
      </c>
      <c r="Q77" s="1">
        <f>SUMIF('emission-rate'!$A$2:$A$551, $D77&amp;Q$1&amp;$E77&amp;$F77, 'emission-rate'!$F$2:$F$551) * IFERROR(VLOOKUP($A77&amp;$B77&amp;$C77&amp;$D77&amp;Q$1, 'check of sales'!$A$2:$P$1035, 12 + MATCH($E77,'check of sales'!$M$1:$P$1, 0), 0), 0)</f>
        <v>0</v>
      </c>
      <c r="R77" s="1">
        <f>SUMIF('emission-rate'!$A$2:$A$551, $D77&amp;R$1&amp;$E77&amp;$F77, 'emission-rate'!$F$2:$F$551) * IFERROR(VLOOKUP($A77&amp;$B77&amp;$C77&amp;$D77&amp;R$1, 'check of sales'!$A$2:$P$1035, 12 + MATCH($E77,'check of sales'!$M$1:$P$1, 0), 0), 0)</f>
        <v>0</v>
      </c>
      <c r="S77" s="1">
        <f>SUMIF('emission-rate'!$A$2:$A$551, $D77&amp;S$1&amp;$E77&amp;$F77, 'emission-rate'!$F$2:$F$551) * IFERROR(VLOOKUP($A77&amp;$B77&amp;$C77&amp;$D77&amp;S$1, 'check of sales'!$A$2:$P$1035, 12 + MATCH($E77,'check of sales'!$M$1:$P$1, 0), 0), 0)</f>
        <v>0</v>
      </c>
      <c r="T77" s="1">
        <f>SUMIF('emission-rate'!$A$2:$A$551, $D77&amp;T$1&amp;$E77&amp;$F77, 'emission-rate'!$F$2:$F$551) * IFERROR(VLOOKUP($A77&amp;$B77&amp;$C77&amp;$D77&amp;T$1, 'check of sales'!$A$2:$P$1035, 12 + MATCH($E77,'check of sales'!$M$1:$P$1, 0), 0), 0)</f>
        <v>0</v>
      </c>
      <c r="U77" s="1">
        <f>SUMIF('emission-rate'!$A$2:$A$551, $D77&amp;U$1&amp;$E77&amp;$F77, 'emission-rate'!$F$2:$F$551) * IFERROR(VLOOKUP($A77&amp;$B77&amp;$C77&amp;$D77&amp;U$1, 'check of sales'!$A$2:$P$1035, 12 + MATCH($E77,'check of sales'!$M$1:$P$1, 0), 0), 0)</f>
        <v>0</v>
      </c>
    </row>
    <row r="78" spans="1:21" x14ac:dyDescent="0.2">
      <c r="A78">
        <f>emission!A78</f>
        <v>2020</v>
      </c>
      <c r="B78">
        <f>emission!B78</f>
        <v>1</v>
      </c>
      <c r="C78" t="str">
        <f>emission!C78</f>
        <v>agricultural</v>
      </c>
      <c r="D78" t="str">
        <f>emission!D78</f>
        <v>VCC 22601 (DSL T6 Ag)</v>
      </c>
      <c r="E78" t="str">
        <f>emission!E78</f>
        <v>DSL</v>
      </c>
      <c r="F78" t="str">
        <f>emission!F78</f>
        <v>PM10</v>
      </c>
      <c r="G78" s="1">
        <f>emission!G78 - SUM($K78:$U78)</f>
        <v>-5.939282345934771E-7</v>
      </c>
      <c r="K78" s="1">
        <f>SUMIF('emission-rate'!$A$2:$A$551, $D78&amp;K$1&amp;$E78&amp;$F78, 'emission-rate'!$F$2:$F$551) * IFERROR(VLOOKUP($A78&amp;$B78&amp;$C78&amp;$D78&amp;K$1, 'check of sales'!$A$2:$P$1035, 12 + MATCH($E78,'check of sales'!$M$1:$P$1, 0), 0), 0)</f>
        <v>2153.3929459829715</v>
      </c>
      <c r="L78" s="1">
        <f>SUMIF('emission-rate'!$A$2:$A$551, $D78&amp;L$1&amp;$E78&amp;$F78, 'emission-rate'!$F$2:$F$551) * IFERROR(VLOOKUP($A78&amp;$B78&amp;$C78&amp;$D78&amp;L$1, 'check of sales'!$A$2:$P$1035, 12 + MATCH($E78,'check of sales'!$M$1:$P$1, 0), 0), 0)</f>
        <v>242.84352053687806</v>
      </c>
      <c r="M78" s="1">
        <f>SUMIF('emission-rate'!$A$2:$A$551, $D78&amp;M$1&amp;$E78&amp;$F78, 'emission-rate'!$F$2:$F$551) * IFERROR(VLOOKUP($A78&amp;$B78&amp;$C78&amp;$D78&amp;M$1, 'check of sales'!$A$2:$P$1035, 12 + MATCH($E78,'check of sales'!$M$1:$P$1, 0), 0), 0)</f>
        <v>55.18284317656839</v>
      </c>
      <c r="N78" s="1">
        <f>SUMIF('emission-rate'!$A$2:$A$551, $D78&amp;N$1&amp;$E78&amp;$F78, 'emission-rate'!$F$2:$F$551) * IFERROR(VLOOKUP($A78&amp;$B78&amp;$C78&amp;$D78&amp;N$1, 'check of sales'!$A$2:$P$1035, 12 + MATCH($E78,'check of sales'!$M$1:$P$1, 0), 0), 0)</f>
        <v>0</v>
      </c>
      <c r="O78" s="1">
        <f>SUMIF('emission-rate'!$A$2:$A$551, $D78&amp;O$1&amp;$E78&amp;$F78, 'emission-rate'!$F$2:$F$551) * IFERROR(VLOOKUP($A78&amp;$B78&amp;$C78&amp;$D78&amp;O$1, 'check of sales'!$A$2:$P$1035, 12 + MATCH($E78,'check of sales'!$M$1:$P$1, 0), 0), 0)</f>
        <v>0</v>
      </c>
      <c r="P78" s="1">
        <f>SUMIF('emission-rate'!$A$2:$A$551, $D78&amp;P$1&amp;$E78&amp;$F78, 'emission-rate'!$F$2:$F$551) * IFERROR(VLOOKUP($A78&amp;$B78&amp;$C78&amp;$D78&amp;P$1, 'check of sales'!$A$2:$P$1035, 12 + MATCH($E78,'check of sales'!$M$1:$P$1, 0), 0), 0)</f>
        <v>0</v>
      </c>
      <c r="Q78" s="1">
        <f>SUMIF('emission-rate'!$A$2:$A$551, $D78&amp;Q$1&amp;$E78&amp;$F78, 'emission-rate'!$F$2:$F$551) * IFERROR(VLOOKUP($A78&amp;$B78&amp;$C78&amp;$D78&amp;Q$1, 'check of sales'!$A$2:$P$1035, 12 + MATCH($E78,'check of sales'!$M$1:$P$1, 0), 0), 0)</f>
        <v>0</v>
      </c>
      <c r="R78" s="1">
        <f>SUMIF('emission-rate'!$A$2:$A$551, $D78&amp;R$1&amp;$E78&amp;$F78, 'emission-rate'!$F$2:$F$551) * IFERROR(VLOOKUP($A78&amp;$B78&amp;$C78&amp;$D78&amp;R$1, 'check of sales'!$A$2:$P$1035, 12 + MATCH($E78,'check of sales'!$M$1:$P$1, 0), 0), 0)</f>
        <v>0</v>
      </c>
      <c r="S78" s="1">
        <f>SUMIF('emission-rate'!$A$2:$A$551, $D78&amp;S$1&amp;$E78&amp;$F78, 'emission-rate'!$F$2:$F$551) * IFERROR(VLOOKUP($A78&amp;$B78&amp;$C78&amp;$D78&amp;S$1, 'check of sales'!$A$2:$P$1035, 12 + MATCH($E78,'check of sales'!$M$1:$P$1, 0), 0), 0)</f>
        <v>0</v>
      </c>
      <c r="T78" s="1">
        <f>SUMIF('emission-rate'!$A$2:$A$551, $D78&amp;T$1&amp;$E78&amp;$F78, 'emission-rate'!$F$2:$F$551) * IFERROR(VLOOKUP($A78&amp;$B78&amp;$C78&amp;$D78&amp;T$1, 'check of sales'!$A$2:$P$1035, 12 + MATCH($E78,'check of sales'!$M$1:$P$1, 0), 0), 0)</f>
        <v>0</v>
      </c>
      <c r="U78" s="1">
        <f>SUMIF('emission-rate'!$A$2:$A$551, $D78&amp;U$1&amp;$E78&amp;$F78, 'emission-rate'!$F$2:$F$551) * IFERROR(VLOOKUP($A78&amp;$B78&amp;$C78&amp;$D78&amp;U$1, 'check of sales'!$A$2:$P$1035, 12 + MATCH($E78,'check of sales'!$M$1:$P$1, 0), 0), 0)</f>
        <v>0</v>
      </c>
    </row>
    <row r="79" spans="1:21" x14ac:dyDescent="0.2">
      <c r="A79">
        <f>emission!A79</f>
        <v>2010</v>
      </c>
      <c r="B79">
        <f>emission!B79</f>
        <v>1</v>
      </c>
      <c r="C79" t="str">
        <f>emission!C79</f>
        <v>agricultural</v>
      </c>
      <c r="D79" t="str">
        <f>emission!D79</f>
        <v>VCC 22601 (DSL T6 Ag)</v>
      </c>
      <c r="E79" t="str">
        <f>emission!E79</f>
        <v>DSL</v>
      </c>
      <c r="F79" t="str">
        <f>emission!F79</f>
        <v>PM25</v>
      </c>
      <c r="G79" s="1">
        <f>emission!G79 - SUM($K79:$U79)</f>
        <v>-5.2981295084464364E-7</v>
      </c>
      <c r="K79" s="1">
        <f>SUMIF('emission-rate'!$A$2:$A$551, $D79&amp;K$1&amp;$E79&amp;$F79, 'emission-rate'!$F$2:$F$551) * IFERROR(VLOOKUP($A79&amp;$B79&amp;$C79&amp;$D79&amp;K$1, 'check of sales'!$A$2:$P$1035, 12 + MATCH($E79,'check of sales'!$M$1:$P$1, 0), 0), 0)</f>
        <v>2102.5054408862729</v>
      </c>
      <c r="L79" s="1">
        <f>SUMIF('emission-rate'!$A$2:$A$551, $D79&amp;L$1&amp;$E79&amp;$F79, 'emission-rate'!$F$2:$F$551) * IFERROR(VLOOKUP($A79&amp;$B79&amp;$C79&amp;$D79&amp;L$1, 'check of sales'!$A$2:$P$1035, 12 + MATCH($E79,'check of sales'!$M$1:$P$1, 0), 0), 0)</f>
        <v>0</v>
      </c>
      <c r="M79" s="1">
        <f>SUMIF('emission-rate'!$A$2:$A$551, $D79&amp;M$1&amp;$E79&amp;$F79, 'emission-rate'!$F$2:$F$551) * IFERROR(VLOOKUP($A79&amp;$B79&amp;$C79&amp;$D79&amp;M$1, 'check of sales'!$A$2:$P$1035, 12 + MATCH($E79,'check of sales'!$M$1:$P$1, 0), 0), 0)</f>
        <v>0</v>
      </c>
      <c r="N79" s="1">
        <f>SUMIF('emission-rate'!$A$2:$A$551, $D79&amp;N$1&amp;$E79&amp;$F79, 'emission-rate'!$F$2:$F$551) * IFERROR(VLOOKUP($A79&amp;$B79&amp;$C79&amp;$D79&amp;N$1, 'check of sales'!$A$2:$P$1035, 12 + MATCH($E79,'check of sales'!$M$1:$P$1, 0), 0), 0)</f>
        <v>0</v>
      </c>
      <c r="O79" s="1">
        <f>SUMIF('emission-rate'!$A$2:$A$551, $D79&amp;O$1&amp;$E79&amp;$F79, 'emission-rate'!$F$2:$F$551) * IFERROR(VLOOKUP($A79&amp;$B79&amp;$C79&amp;$D79&amp;O$1, 'check of sales'!$A$2:$P$1035, 12 + MATCH($E79,'check of sales'!$M$1:$P$1, 0), 0), 0)</f>
        <v>0</v>
      </c>
      <c r="P79" s="1">
        <f>SUMIF('emission-rate'!$A$2:$A$551, $D79&amp;P$1&amp;$E79&amp;$F79, 'emission-rate'!$F$2:$F$551) * IFERROR(VLOOKUP($A79&amp;$B79&amp;$C79&amp;$D79&amp;P$1, 'check of sales'!$A$2:$P$1035, 12 + MATCH($E79,'check of sales'!$M$1:$P$1, 0), 0), 0)</f>
        <v>0</v>
      </c>
      <c r="Q79" s="1">
        <f>SUMIF('emission-rate'!$A$2:$A$551, $D79&amp;Q$1&amp;$E79&amp;$F79, 'emission-rate'!$F$2:$F$551) * IFERROR(VLOOKUP($A79&amp;$B79&amp;$C79&amp;$D79&amp;Q$1, 'check of sales'!$A$2:$P$1035, 12 + MATCH($E79,'check of sales'!$M$1:$P$1, 0), 0), 0)</f>
        <v>0</v>
      </c>
      <c r="R79" s="1">
        <f>SUMIF('emission-rate'!$A$2:$A$551, $D79&amp;R$1&amp;$E79&amp;$F79, 'emission-rate'!$F$2:$F$551) * IFERROR(VLOOKUP($A79&amp;$B79&amp;$C79&amp;$D79&amp;R$1, 'check of sales'!$A$2:$P$1035, 12 + MATCH($E79,'check of sales'!$M$1:$P$1, 0), 0), 0)</f>
        <v>0</v>
      </c>
      <c r="S79" s="1">
        <f>SUMIF('emission-rate'!$A$2:$A$551, $D79&amp;S$1&amp;$E79&amp;$F79, 'emission-rate'!$F$2:$F$551) * IFERROR(VLOOKUP($A79&amp;$B79&amp;$C79&amp;$D79&amp;S$1, 'check of sales'!$A$2:$P$1035, 12 + MATCH($E79,'check of sales'!$M$1:$P$1, 0), 0), 0)</f>
        <v>0</v>
      </c>
      <c r="T79" s="1">
        <f>SUMIF('emission-rate'!$A$2:$A$551, $D79&amp;T$1&amp;$E79&amp;$F79, 'emission-rate'!$F$2:$F$551) * IFERROR(VLOOKUP($A79&amp;$B79&amp;$C79&amp;$D79&amp;T$1, 'check of sales'!$A$2:$P$1035, 12 + MATCH($E79,'check of sales'!$M$1:$P$1, 0), 0), 0)</f>
        <v>0</v>
      </c>
      <c r="U79" s="1">
        <f>SUMIF('emission-rate'!$A$2:$A$551, $D79&amp;U$1&amp;$E79&amp;$F79, 'emission-rate'!$F$2:$F$551) * IFERROR(VLOOKUP($A79&amp;$B79&amp;$C79&amp;$D79&amp;U$1, 'check of sales'!$A$2:$P$1035, 12 + MATCH($E79,'check of sales'!$M$1:$P$1, 0), 0), 0)</f>
        <v>0</v>
      </c>
    </row>
    <row r="80" spans="1:21" x14ac:dyDescent="0.2">
      <c r="A80">
        <f>emission!A80</f>
        <v>2011</v>
      </c>
      <c r="B80">
        <f>emission!B80</f>
        <v>1</v>
      </c>
      <c r="C80" t="str">
        <f>emission!C80</f>
        <v>agricultural</v>
      </c>
      <c r="D80" t="str">
        <f>emission!D80</f>
        <v>VCC 22601 (DSL T6 Ag)</v>
      </c>
      <c r="E80" t="str">
        <f>emission!E80</f>
        <v>DSL</v>
      </c>
      <c r="F80" t="str">
        <f>emission!F80</f>
        <v>PM25</v>
      </c>
      <c r="G80" s="1">
        <f>emission!G80 - SUM($K80:$U80)</f>
        <v>-3.8673306335113011E-7</v>
      </c>
      <c r="K80" s="1">
        <f>SUMIF('emission-rate'!$A$2:$A$551, $D80&amp;K$1&amp;$E80&amp;$F80, 'emission-rate'!$F$2:$F$551) * IFERROR(VLOOKUP($A80&amp;$B80&amp;$C80&amp;$D80&amp;K$1, 'check of sales'!$A$2:$P$1035, 12 + MATCH($E80,'check of sales'!$M$1:$P$1, 0), 0), 0)</f>
        <v>1918.4372860278231</v>
      </c>
      <c r="L80" s="1">
        <f>SUMIF('emission-rate'!$A$2:$A$551, $D80&amp;L$1&amp;$E80&amp;$F80, 'emission-rate'!$F$2:$F$551) * IFERROR(VLOOKUP($A80&amp;$B80&amp;$C80&amp;$D80&amp;L$1, 'check of sales'!$A$2:$P$1035, 12 + MATCH($E80,'check of sales'!$M$1:$P$1, 0), 0), 0)</f>
        <v>190.30149714244013</v>
      </c>
      <c r="M80" s="1">
        <f>SUMIF('emission-rate'!$A$2:$A$551, $D80&amp;M$1&amp;$E80&amp;$F80, 'emission-rate'!$F$2:$F$551) * IFERROR(VLOOKUP($A80&amp;$B80&amp;$C80&amp;$D80&amp;M$1, 'check of sales'!$A$2:$P$1035, 12 + MATCH($E80,'check of sales'!$M$1:$P$1, 0), 0), 0)</f>
        <v>0</v>
      </c>
      <c r="N80" s="1">
        <f>SUMIF('emission-rate'!$A$2:$A$551, $D80&amp;N$1&amp;$E80&amp;$F80, 'emission-rate'!$F$2:$F$551) * IFERROR(VLOOKUP($A80&amp;$B80&amp;$C80&amp;$D80&amp;N$1, 'check of sales'!$A$2:$P$1035, 12 + MATCH($E80,'check of sales'!$M$1:$P$1, 0), 0), 0)</f>
        <v>0</v>
      </c>
      <c r="O80" s="1">
        <f>SUMIF('emission-rate'!$A$2:$A$551, $D80&amp;O$1&amp;$E80&amp;$F80, 'emission-rate'!$F$2:$F$551) * IFERROR(VLOOKUP($A80&amp;$B80&amp;$C80&amp;$D80&amp;O$1, 'check of sales'!$A$2:$P$1035, 12 + MATCH($E80,'check of sales'!$M$1:$P$1, 0), 0), 0)</f>
        <v>0</v>
      </c>
      <c r="P80" s="1">
        <f>SUMIF('emission-rate'!$A$2:$A$551, $D80&amp;P$1&amp;$E80&amp;$F80, 'emission-rate'!$F$2:$F$551) * IFERROR(VLOOKUP($A80&amp;$B80&amp;$C80&amp;$D80&amp;P$1, 'check of sales'!$A$2:$P$1035, 12 + MATCH($E80,'check of sales'!$M$1:$P$1, 0), 0), 0)</f>
        <v>0</v>
      </c>
      <c r="Q80" s="1">
        <f>SUMIF('emission-rate'!$A$2:$A$551, $D80&amp;Q$1&amp;$E80&amp;$F80, 'emission-rate'!$F$2:$F$551) * IFERROR(VLOOKUP($A80&amp;$B80&amp;$C80&amp;$D80&amp;Q$1, 'check of sales'!$A$2:$P$1035, 12 + MATCH($E80,'check of sales'!$M$1:$P$1, 0), 0), 0)</f>
        <v>0</v>
      </c>
      <c r="R80" s="1">
        <f>SUMIF('emission-rate'!$A$2:$A$551, $D80&amp;R$1&amp;$E80&amp;$F80, 'emission-rate'!$F$2:$F$551) * IFERROR(VLOOKUP($A80&amp;$B80&amp;$C80&amp;$D80&amp;R$1, 'check of sales'!$A$2:$P$1035, 12 + MATCH($E80,'check of sales'!$M$1:$P$1, 0), 0), 0)</f>
        <v>0</v>
      </c>
      <c r="S80" s="1">
        <f>SUMIF('emission-rate'!$A$2:$A$551, $D80&amp;S$1&amp;$E80&amp;$F80, 'emission-rate'!$F$2:$F$551) * IFERROR(VLOOKUP($A80&amp;$B80&amp;$C80&amp;$D80&amp;S$1, 'check of sales'!$A$2:$P$1035, 12 + MATCH($E80,'check of sales'!$M$1:$P$1, 0), 0), 0)</f>
        <v>0</v>
      </c>
      <c r="T80" s="1">
        <f>SUMIF('emission-rate'!$A$2:$A$551, $D80&amp;T$1&amp;$E80&amp;$F80, 'emission-rate'!$F$2:$F$551) * IFERROR(VLOOKUP($A80&amp;$B80&amp;$C80&amp;$D80&amp;T$1, 'check of sales'!$A$2:$P$1035, 12 + MATCH($E80,'check of sales'!$M$1:$P$1, 0), 0), 0)</f>
        <v>0</v>
      </c>
      <c r="U80" s="1">
        <f>SUMIF('emission-rate'!$A$2:$A$551, $D80&amp;U$1&amp;$E80&amp;$F80, 'emission-rate'!$F$2:$F$551) * IFERROR(VLOOKUP($A80&amp;$B80&amp;$C80&amp;$D80&amp;U$1, 'check of sales'!$A$2:$P$1035, 12 + MATCH($E80,'check of sales'!$M$1:$P$1, 0), 0), 0)</f>
        <v>0</v>
      </c>
    </row>
    <row r="81" spans="1:21" x14ac:dyDescent="0.2">
      <c r="A81">
        <f>emission!A81</f>
        <v>2012</v>
      </c>
      <c r="B81">
        <f>emission!B81</f>
        <v>1</v>
      </c>
      <c r="C81" t="str">
        <f>emission!C81</f>
        <v>agricultural</v>
      </c>
      <c r="D81" t="str">
        <f>emission!D81</f>
        <v>VCC 22601 (DSL T6 Ag)</v>
      </c>
      <c r="E81" t="str">
        <f>emission!E81</f>
        <v>DSL</v>
      </c>
      <c r="F81" t="str">
        <f>emission!F81</f>
        <v>PM25</v>
      </c>
      <c r="G81" s="1">
        <f>emission!G81 - SUM($K81:$U81)</f>
        <v>-3.6128085412201472E-7</v>
      </c>
      <c r="K81" s="1">
        <f>SUMIF('emission-rate'!$A$2:$A$551, $D81&amp;K$1&amp;$E81&amp;$F81, 'emission-rate'!$F$2:$F$551) * IFERROR(VLOOKUP($A81&amp;$B81&amp;$C81&amp;$D81&amp;K$1, 'check of sales'!$A$2:$P$1035, 12 + MATCH($E81,'check of sales'!$M$1:$P$1, 0), 0), 0)</f>
        <v>1882.4305754177087</v>
      </c>
      <c r="L81" s="1">
        <f>SUMIF('emission-rate'!$A$2:$A$551, $D81&amp;L$1&amp;$E81&amp;$F81, 'emission-rate'!$F$2:$F$551) * IFERROR(VLOOKUP($A81&amp;$B81&amp;$C81&amp;$D81&amp;L$1, 'check of sales'!$A$2:$P$1035, 12 + MATCH($E81,'check of sales'!$M$1:$P$1, 0), 0), 0)</f>
        <v>173.64116192302575</v>
      </c>
      <c r="M81" s="1">
        <f>SUMIF('emission-rate'!$A$2:$A$551, $D81&amp;M$1&amp;$E81&amp;$F81, 'emission-rate'!$F$2:$F$551) * IFERROR(VLOOKUP($A81&amp;$B81&amp;$C81&amp;$D81&amp;M$1, 'check of sales'!$A$2:$P$1035, 12 + MATCH($E81,'check of sales'!$M$1:$P$1, 0), 0), 0)</f>
        <v>40.297213305416349</v>
      </c>
      <c r="N81" s="1">
        <f>SUMIF('emission-rate'!$A$2:$A$551, $D81&amp;N$1&amp;$E81&amp;$F81, 'emission-rate'!$F$2:$F$551) * IFERROR(VLOOKUP($A81&amp;$B81&amp;$C81&amp;$D81&amp;N$1, 'check of sales'!$A$2:$P$1035, 12 + MATCH($E81,'check of sales'!$M$1:$P$1, 0), 0), 0)</f>
        <v>0</v>
      </c>
      <c r="O81" s="1">
        <f>SUMIF('emission-rate'!$A$2:$A$551, $D81&amp;O$1&amp;$E81&amp;$F81, 'emission-rate'!$F$2:$F$551) * IFERROR(VLOOKUP($A81&amp;$B81&amp;$C81&amp;$D81&amp;O$1, 'check of sales'!$A$2:$P$1035, 12 + MATCH($E81,'check of sales'!$M$1:$P$1, 0), 0), 0)</f>
        <v>0</v>
      </c>
      <c r="P81" s="1">
        <f>SUMIF('emission-rate'!$A$2:$A$551, $D81&amp;P$1&amp;$E81&amp;$F81, 'emission-rate'!$F$2:$F$551) * IFERROR(VLOOKUP($A81&amp;$B81&amp;$C81&amp;$D81&amp;P$1, 'check of sales'!$A$2:$P$1035, 12 + MATCH($E81,'check of sales'!$M$1:$P$1, 0), 0), 0)</f>
        <v>0</v>
      </c>
      <c r="Q81" s="1">
        <f>SUMIF('emission-rate'!$A$2:$A$551, $D81&amp;Q$1&amp;$E81&amp;$F81, 'emission-rate'!$F$2:$F$551) * IFERROR(VLOOKUP($A81&amp;$B81&amp;$C81&amp;$D81&amp;Q$1, 'check of sales'!$A$2:$P$1035, 12 + MATCH($E81,'check of sales'!$M$1:$P$1, 0), 0), 0)</f>
        <v>0</v>
      </c>
      <c r="R81" s="1">
        <f>SUMIF('emission-rate'!$A$2:$A$551, $D81&amp;R$1&amp;$E81&amp;$F81, 'emission-rate'!$F$2:$F$551) * IFERROR(VLOOKUP($A81&amp;$B81&amp;$C81&amp;$D81&amp;R$1, 'check of sales'!$A$2:$P$1035, 12 + MATCH($E81,'check of sales'!$M$1:$P$1, 0), 0), 0)</f>
        <v>0</v>
      </c>
      <c r="S81" s="1">
        <f>SUMIF('emission-rate'!$A$2:$A$551, $D81&amp;S$1&amp;$E81&amp;$F81, 'emission-rate'!$F$2:$F$551) * IFERROR(VLOOKUP($A81&amp;$B81&amp;$C81&amp;$D81&amp;S$1, 'check of sales'!$A$2:$P$1035, 12 + MATCH($E81,'check of sales'!$M$1:$P$1, 0), 0), 0)</f>
        <v>0</v>
      </c>
      <c r="T81" s="1">
        <f>SUMIF('emission-rate'!$A$2:$A$551, $D81&amp;T$1&amp;$E81&amp;$F81, 'emission-rate'!$F$2:$F$551) * IFERROR(VLOOKUP($A81&amp;$B81&amp;$C81&amp;$D81&amp;T$1, 'check of sales'!$A$2:$P$1035, 12 + MATCH($E81,'check of sales'!$M$1:$P$1, 0), 0), 0)</f>
        <v>0</v>
      </c>
      <c r="U81" s="1">
        <f>SUMIF('emission-rate'!$A$2:$A$551, $D81&amp;U$1&amp;$E81&amp;$F81, 'emission-rate'!$F$2:$F$551) * IFERROR(VLOOKUP($A81&amp;$B81&amp;$C81&amp;$D81&amp;U$1, 'check of sales'!$A$2:$P$1035, 12 + MATCH($E81,'check of sales'!$M$1:$P$1, 0), 0), 0)</f>
        <v>0</v>
      </c>
    </row>
    <row r="82" spans="1:21" x14ac:dyDescent="0.2">
      <c r="A82">
        <f>emission!A82</f>
        <v>2013</v>
      </c>
      <c r="B82">
        <f>emission!B82</f>
        <v>1</v>
      </c>
      <c r="C82" t="str">
        <f>emission!C82</f>
        <v>agricultural</v>
      </c>
      <c r="D82" t="str">
        <f>emission!D82</f>
        <v>VCC 22601 (DSL T6 Ag)</v>
      </c>
      <c r="E82" t="str">
        <f>emission!E82</f>
        <v>DSL</v>
      </c>
      <c r="F82" t="str">
        <f>emission!F82</f>
        <v>PM25</v>
      </c>
      <c r="G82" s="1">
        <f>emission!G82 - SUM($K82:$U82)</f>
        <v>-3.2244702197203878E-7</v>
      </c>
      <c r="K82" s="1">
        <f>SUMIF('emission-rate'!$A$2:$A$551, $D82&amp;K$1&amp;$E82&amp;$F82, 'emission-rate'!$F$2:$F$551) * IFERROR(VLOOKUP($A82&amp;$B82&amp;$C82&amp;$D82&amp;K$1, 'check of sales'!$A$2:$P$1035, 12 + MATCH($E82,'check of sales'!$M$1:$P$1, 0), 0), 0)</f>
        <v>1713.0854009428747</v>
      </c>
      <c r="L82" s="1">
        <f>SUMIF('emission-rate'!$A$2:$A$551, $D82&amp;L$1&amp;$E82&amp;$F82, 'emission-rate'!$F$2:$F$551) * IFERROR(VLOOKUP($A82&amp;$B82&amp;$C82&amp;$D82&amp;L$1, 'check of sales'!$A$2:$P$1035, 12 + MATCH($E82,'check of sales'!$M$1:$P$1, 0), 0), 0)</f>
        <v>170.38213067248518</v>
      </c>
      <c r="M82" s="1">
        <f>SUMIF('emission-rate'!$A$2:$A$551, $D82&amp;M$1&amp;$E82&amp;$F82, 'emission-rate'!$F$2:$F$551) * IFERROR(VLOOKUP($A82&amp;$B82&amp;$C82&amp;$D82&amp;M$1, 'check of sales'!$A$2:$P$1035, 12 + MATCH($E82,'check of sales'!$M$1:$P$1, 0), 0), 0)</f>
        <v>36.76931104422723</v>
      </c>
      <c r="N82" s="1">
        <f>SUMIF('emission-rate'!$A$2:$A$551, $D82&amp;N$1&amp;$E82&amp;$F82, 'emission-rate'!$F$2:$F$551) * IFERROR(VLOOKUP($A82&amp;$B82&amp;$C82&amp;$D82&amp;N$1, 'check of sales'!$A$2:$P$1035, 12 + MATCH($E82,'check of sales'!$M$1:$P$1, 0), 0), 0)</f>
        <v>0</v>
      </c>
      <c r="O82" s="1">
        <f>SUMIF('emission-rate'!$A$2:$A$551, $D82&amp;O$1&amp;$E82&amp;$F82, 'emission-rate'!$F$2:$F$551) * IFERROR(VLOOKUP($A82&amp;$B82&amp;$C82&amp;$D82&amp;O$1, 'check of sales'!$A$2:$P$1035, 12 + MATCH($E82,'check of sales'!$M$1:$P$1, 0), 0), 0)</f>
        <v>0</v>
      </c>
      <c r="P82" s="1">
        <f>SUMIF('emission-rate'!$A$2:$A$551, $D82&amp;P$1&amp;$E82&amp;$F82, 'emission-rate'!$F$2:$F$551) * IFERROR(VLOOKUP($A82&amp;$B82&amp;$C82&amp;$D82&amp;P$1, 'check of sales'!$A$2:$P$1035, 12 + MATCH($E82,'check of sales'!$M$1:$P$1, 0), 0), 0)</f>
        <v>0</v>
      </c>
      <c r="Q82" s="1">
        <f>SUMIF('emission-rate'!$A$2:$A$551, $D82&amp;Q$1&amp;$E82&amp;$F82, 'emission-rate'!$F$2:$F$551) * IFERROR(VLOOKUP($A82&amp;$B82&amp;$C82&amp;$D82&amp;Q$1, 'check of sales'!$A$2:$P$1035, 12 + MATCH($E82,'check of sales'!$M$1:$P$1, 0), 0), 0)</f>
        <v>0</v>
      </c>
      <c r="R82" s="1">
        <f>SUMIF('emission-rate'!$A$2:$A$551, $D82&amp;R$1&amp;$E82&amp;$F82, 'emission-rate'!$F$2:$F$551) * IFERROR(VLOOKUP($A82&amp;$B82&amp;$C82&amp;$D82&amp;R$1, 'check of sales'!$A$2:$P$1035, 12 + MATCH($E82,'check of sales'!$M$1:$P$1, 0), 0), 0)</f>
        <v>0</v>
      </c>
      <c r="S82" s="1">
        <f>SUMIF('emission-rate'!$A$2:$A$551, $D82&amp;S$1&amp;$E82&amp;$F82, 'emission-rate'!$F$2:$F$551) * IFERROR(VLOOKUP($A82&amp;$B82&amp;$C82&amp;$D82&amp;S$1, 'check of sales'!$A$2:$P$1035, 12 + MATCH($E82,'check of sales'!$M$1:$P$1, 0), 0), 0)</f>
        <v>0</v>
      </c>
      <c r="T82" s="1">
        <f>SUMIF('emission-rate'!$A$2:$A$551, $D82&amp;T$1&amp;$E82&amp;$F82, 'emission-rate'!$F$2:$F$551) * IFERROR(VLOOKUP($A82&amp;$B82&amp;$C82&amp;$D82&amp;T$1, 'check of sales'!$A$2:$P$1035, 12 + MATCH($E82,'check of sales'!$M$1:$P$1, 0), 0), 0)</f>
        <v>0</v>
      </c>
      <c r="U82" s="1">
        <f>SUMIF('emission-rate'!$A$2:$A$551, $D82&amp;U$1&amp;$E82&amp;$F82, 'emission-rate'!$F$2:$F$551) * IFERROR(VLOOKUP($A82&amp;$B82&amp;$C82&amp;$D82&amp;U$1, 'check of sales'!$A$2:$P$1035, 12 + MATCH($E82,'check of sales'!$M$1:$P$1, 0), 0), 0)</f>
        <v>0</v>
      </c>
    </row>
    <row r="83" spans="1:21" x14ac:dyDescent="0.2">
      <c r="A83">
        <f>emission!A83</f>
        <v>2014</v>
      </c>
      <c r="B83">
        <f>emission!B83</f>
        <v>1</v>
      </c>
      <c r="C83" t="str">
        <f>emission!C83</f>
        <v>agricultural</v>
      </c>
      <c r="D83" t="str">
        <f>emission!D83</f>
        <v>VCC 22601 (DSL T6 Ag)</v>
      </c>
      <c r="E83" t="str">
        <f>emission!E83</f>
        <v>DSL</v>
      </c>
      <c r="F83" t="str">
        <f>emission!F83</f>
        <v>PM25</v>
      </c>
      <c r="G83" s="1">
        <f>emission!G83 - SUM($K83:$U83)</f>
        <v>-2.8882300284749363E-7</v>
      </c>
      <c r="K83" s="1">
        <f>SUMIF('emission-rate'!$A$2:$A$551, $D83&amp;K$1&amp;$E83&amp;$F83, 'emission-rate'!$F$2:$F$551) * IFERROR(VLOOKUP($A83&amp;$B83&amp;$C83&amp;$D83&amp;K$1, 'check of sales'!$A$2:$P$1035, 12 + MATCH($E83,'check of sales'!$M$1:$P$1, 0), 0), 0)</f>
        <v>1547.0603754720232</v>
      </c>
      <c r="L83" s="1">
        <f>SUMIF('emission-rate'!$A$2:$A$551, $D83&amp;L$1&amp;$E83&amp;$F83, 'emission-rate'!$F$2:$F$551) * IFERROR(VLOOKUP($A83&amp;$B83&amp;$C83&amp;$D83&amp;L$1, 'check of sales'!$A$2:$P$1035, 12 + MATCH($E83,'check of sales'!$M$1:$P$1, 0), 0), 0)</f>
        <v>155.0543985250595</v>
      </c>
      <c r="M83" s="1">
        <f>SUMIF('emission-rate'!$A$2:$A$551, $D83&amp;M$1&amp;$E83&amp;$F83, 'emission-rate'!$F$2:$F$551) * IFERROR(VLOOKUP($A83&amp;$B83&amp;$C83&amp;$D83&amp;M$1, 'check of sales'!$A$2:$P$1035, 12 + MATCH($E83,'check of sales'!$M$1:$P$1, 0), 0), 0)</f>
        <v>36.079196255620175</v>
      </c>
      <c r="N83" s="1">
        <f>SUMIF('emission-rate'!$A$2:$A$551, $D83&amp;N$1&amp;$E83&amp;$F83, 'emission-rate'!$F$2:$F$551) * IFERROR(VLOOKUP($A83&amp;$B83&amp;$C83&amp;$D83&amp;N$1, 'check of sales'!$A$2:$P$1035, 12 + MATCH($E83,'check of sales'!$M$1:$P$1, 0), 0), 0)</f>
        <v>0</v>
      </c>
      <c r="O83" s="1">
        <f>SUMIF('emission-rate'!$A$2:$A$551, $D83&amp;O$1&amp;$E83&amp;$F83, 'emission-rate'!$F$2:$F$551) * IFERROR(VLOOKUP($A83&amp;$B83&amp;$C83&amp;$D83&amp;O$1, 'check of sales'!$A$2:$P$1035, 12 + MATCH($E83,'check of sales'!$M$1:$P$1, 0), 0), 0)</f>
        <v>0</v>
      </c>
      <c r="P83" s="1">
        <f>SUMIF('emission-rate'!$A$2:$A$551, $D83&amp;P$1&amp;$E83&amp;$F83, 'emission-rate'!$F$2:$F$551) * IFERROR(VLOOKUP($A83&amp;$B83&amp;$C83&amp;$D83&amp;P$1, 'check of sales'!$A$2:$P$1035, 12 + MATCH($E83,'check of sales'!$M$1:$P$1, 0), 0), 0)</f>
        <v>0</v>
      </c>
      <c r="Q83" s="1">
        <f>SUMIF('emission-rate'!$A$2:$A$551, $D83&amp;Q$1&amp;$E83&amp;$F83, 'emission-rate'!$F$2:$F$551) * IFERROR(VLOOKUP($A83&amp;$B83&amp;$C83&amp;$D83&amp;Q$1, 'check of sales'!$A$2:$P$1035, 12 + MATCH($E83,'check of sales'!$M$1:$P$1, 0), 0), 0)</f>
        <v>0</v>
      </c>
      <c r="R83" s="1">
        <f>SUMIF('emission-rate'!$A$2:$A$551, $D83&amp;R$1&amp;$E83&amp;$F83, 'emission-rate'!$F$2:$F$551) * IFERROR(VLOOKUP($A83&amp;$B83&amp;$C83&amp;$D83&amp;R$1, 'check of sales'!$A$2:$P$1035, 12 + MATCH($E83,'check of sales'!$M$1:$P$1, 0), 0), 0)</f>
        <v>0</v>
      </c>
      <c r="S83" s="1">
        <f>SUMIF('emission-rate'!$A$2:$A$551, $D83&amp;S$1&amp;$E83&amp;$F83, 'emission-rate'!$F$2:$F$551) * IFERROR(VLOOKUP($A83&amp;$B83&amp;$C83&amp;$D83&amp;S$1, 'check of sales'!$A$2:$P$1035, 12 + MATCH($E83,'check of sales'!$M$1:$P$1, 0), 0), 0)</f>
        <v>0</v>
      </c>
      <c r="T83" s="1">
        <f>SUMIF('emission-rate'!$A$2:$A$551, $D83&amp;T$1&amp;$E83&amp;$F83, 'emission-rate'!$F$2:$F$551) * IFERROR(VLOOKUP($A83&amp;$B83&amp;$C83&amp;$D83&amp;T$1, 'check of sales'!$A$2:$P$1035, 12 + MATCH($E83,'check of sales'!$M$1:$P$1, 0), 0), 0)</f>
        <v>0</v>
      </c>
      <c r="U83" s="1">
        <f>SUMIF('emission-rate'!$A$2:$A$551, $D83&amp;U$1&amp;$E83&amp;$F83, 'emission-rate'!$F$2:$F$551) * IFERROR(VLOOKUP($A83&amp;$B83&amp;$C83&amp;$D83&amp;U$1, 'check of sales'!$A$2:$P$1035, 12 + MATCH($E83,'check of sales'!$M$1:$P$1, 0), 0), 0)</f>
        <v>0</v>
      </c>
    </row>
    <row r="84" spans="1:21" x14ac:dyDescent="0.2">
      <c r="A84">
        <f>emission!A84</f>
        <v>2015</v>
      </c>
      <c r="B84">
        <f>emission!B84</f>
        <v>1</v>
      </c>
      <c r="C84" t="str">
        <f>emission!C84</f>
        <v>agricultural</v>
      </c>
      <c r="D84" t="str">
        <f>emission!D84</f>
        <v>VCC 22601 (DSL T6 Ag)</v>
      </c>
      <c r="E84" t="str">
        <f>emission!E84</f>
        <v>DSL</v>
      </c>
      <c r="F84" t="str">
        <f>emission!F84</f>
        <v>PM25</v>
      </c>
      <c r="G84" s="1">
        <f>emission!G84 - SUM($K84:$U84)</f>
        <v>-2.6823568077816162E-7</v>
      </c>
      <c r="K84" s="1">
        <f>SUMIF('emission-rate'!$A$2:$A$551, $D84&amp;K$1&amp;$E84&amp;$F84, 'emission-rate'!$F$2:$F$551) * IFERROR(VLOOKUP($A84&amp;$B84&amp;$C84&amp;$D84&amp;K$1, 'check of sales'!$A$2:$P$1035, 12 + MATCH($E84,'check of sales'!$M$1:$P$1, 0), 0), 0)</f>
        <v>1427.137858889065</v>
      </c>
      <c r="L84" s="1">
        <f>SUMIF('emission-rate'!$A$2:$A$551, $D84&amp;L$1&amp;$E84&amp;$F84, 'emission-rate'!$F$2:$F$551) * IFERROR(VLOOKUP($A84&amp;$B84&amp;$C84&amp;$D84&amp;L$1, 'check of sales'!$A$2:$P$1035, 12 + MATCH($E84,'check of sales'!$M$1:$P$1, 0), 0), 0)</f>
        <v>140.02717895368181</v>
      </c>
      <c r="M84" s="1">
        <f>SUMIF('emission-rate'!$A$2:$A$551, $D84&amp;M$1&amp;$E84&amp;$F84, 'emission-rate'!$F$2:$F$551) * IFERROR(VLOOKUP($A84&amp;$B84&amp;$C84&amp;$D84&amp;M$1, 'check of sales'!$A$2:$P$1035, 12 + MATCH($E84,'check of sales'!$M$1:$P$1, 0), 0), 0)</f>
        <v>32.833478796178639</v>
      </c>
      <c r="N84" s="1">
        <f>SUMIF('emission-rate'!$A$2:$A$551, $D84&amp;N$1&amp;$E84&amp;$F84, 'emission-rate'!$F$2:$F$551) * IFERROR(VLOOKUP($A84&amp;$B84&amp;$C84&amp;$D84&amp;N$1, 'check of sales'!$A$2:$P$1035, 12 + MATCH($E84,'check of sales'!$M$1:$P$1, 0), 0), 0)</f>
        <v>0</v>
      </c>
      <c r="O84" s="1">
        <f>SUMIF('emission-rate'!$A$2:$A$551, $D84&amp;O$1&amp;$E84&amp;$F84, 'emission-rate'!$F$2:$F$551) * IFERROR(VLOOKUP($A84&amp;$B84&amp;$C84&amp;$D84&amp;O$1, 'check of sales'!$A$2:$P$1035, 12 + MATCH($E84,'check of sales'!$M$1:$P$1, 0), 0), 0)</f>
        <v>0</v>
      </c>
      <c r="P84" s="1">
        <f>SUMIF('emission-rate'!$A$2:$A$551, $D84&amp;P$1&amp;$E84&amp;$F84, 'emission-rate'!$F$2:$F$551) * IFERROR(VLOOKUP($A84&amp;$B84&amp;$C84&amp;$D84&amp;P$1, 'check of sales'!$A$2:$P$1035, 12 + MATCH($E84,'check of sales'!$M$1:$P$1, 0), 0), 0)</f>
        <v>0</v>
      </c>
      <c r="Q84" s="1">
        <f>SUMIF('emission-rate'!$A$2:$A$551, $D84&amp;Q$1&amp;$E84&amp;$F84, 'emission-rate'!$F$2:$F$551) * IFERROR(VLOOKUP($A84&amp;$B84&amp;$C84&amp;$D84&amp;Q$1, 'check of sales'!$A$2:$P$1035, 12 + MATCH($E84,'check of sales'!$M$1:$P$1, 0), 0), 0)</f>
        <v>0</v>
      </c>
      <c r="R84" s="1">
        <f>SUMIF('emission-rate'!$A$2:$A$551, $D84&amp;R$1&amp;$E84&amp;$F84, 'emission-rate'!$F$2:$F$551) * IFERROR(VLOOKUP($A84&amp;$B84&amp;$C84&amp;$D84&amp;R$1, 'check of sales'!$A$2:$P$1035, 12 + MATCH($E84,'check of sales'!$M$1:$P$1, 0), 0), 0)</f>
        <v>0</v>
      </c>
      <c r="S84" s="1">
        <f>SUMIF('emission-rate'!$A$2:$A$551, $D84&amp;S$1&amp;$E84&amp;$F84, 'emission-rate'!$F$2:$F$551) * IFERROR(VLOOKUP($A84&amp;$B84&amp;$C84&amp;$D84&amp;S$1, 'check of sales'!$A$2:$P$1035, 12 + MATCH($E84,'check of sales'!$M$1:$P$1, 0), 0), 0)</f>
        <v>0</v>
      </c>
      <c r="T84" s="1">
        <f>SUMIF('emission-rate'!$A$2:$A$551, $D84&amp;T$1&amp;$E84&amp;$F84, 'emission-rate'!$F$2:$F$551) * IFERROR(VLOOKUP($A84&amp;$B84&amp;$C84&amp;$D84&amp;T$1, 'check of sales'!$A$2:$P$1035, 12 + MATCH($E84,'check of sales'!$M$1:$P$1, 0), 0), 0)</f>
        <v>0</v>
      </c>
      <c r="U84" s="1">
        <f>SUMIF('emission-rate'!$A$2:$A$551, $D84&amp;U$1&amp;$E84&amp;$F84, 'emission-rate'!$F$2:$F$551) * IFERROR(VLOOKUP($A84&amp;$B84&amp;$C84&amp;$D84&amp;U$1, 'check of sales'!$A$2:$P$1035, 12 + MATCH($E84,'check of sales'!$M$1:$P$1, 0), 0), 0)</f>
        <v>0</v>
      </c>
    </row>
    <row r="85" spans="1:21" x14ac:dyDescent="0.2">
      <c r="A85">
        <f>emission!A85</f>
        <v>2016</v>
      </c>
      <c r="B85">
        <f>emission!B85</f>
        <v>1</v>
      </c>
      <c r="C85" t="str">
        <f>emission!C85</f>
        <v>agricultural</v>
      </c>
      <c r="D85" t="str">
        <f>emission!D85</f>
        <v>VCC 22601 (DSL T6 Ag)</v>
      </c>
      <c r="E85" t="str">
        <f>emission!E85</f>
        <v>DSL</v>
      </c>
      <c r="F85" t="str">
        <f>emission!F85</f>
        <v>PM25</v>
      </c>
      <c r="G85" s="1">
        <f>emission!G85 - SUM($K85:$U85)</f>
        <v>-2.4901964934542775E-7</v>
      </c>
      <c r="K85" s="1">
        <f>SUMIF('emission-rate'!$A$2:$A$551, $D85&amp;K$1&amp;$E85&amp;$F85, 'emission-rate'!$F$2:$F$551) * IFERROR(VLOOKUP($A85&amp;$B85&amp;$C85&amp;$D85&amp;K$1, 'check of sales'!$A$2:$P$1035, 12 + MATCH($E85,'check of sales'!$M$1:$P$1, 0), 0), 0)</f>
        <v>1321.229819855324</v>
      </c>
      <c r="L85" s="1">
        <f>SUMIF('emission-rate'!$A$2:$A$551, $D85&amp;L$1&amp;$E85&amp;$F85, 'emission-rate'!$F$2:$F$551) * IFERROR(VLOOKUP($A85&amp;$B85&amp;$C85&amp;$D85&amp;L$1, 'check of sales'!$A$2:$P$1035, 12 + MATCH($E85,'check of sales'!$M$1:$P$1, 0), 0), 0)</f>
        <v>129.1727792441595</v>
      </c>
      <c r="M85" s="1">
        <f>SUMIF('emission-rate'!$A$2:$A$551, $D85&amp;M$1&amp;$E85&amp;$F85, 'emission-rate'!$F$2:$F$551) * IFERROR(VLOOKUP($A85&amp;$B85&amp;$C85&amp;$D85&amp;M$1, 'check of sales'!$A$2:$P$1035, 12 + MATCH($E85,'check of sales'!$M$1:$P$1, 0), 0), 0)</f>
        <v>29.651396250596346</v>
      </c>
      <c r="N85" s="1">
        <f>SUMIF('emission-rate'!$A$2:$A$551, $D85&amp;N$1&amp;$E85&amp;$F85, 'emission-rate'!$F$2:$F$551) * IFERROR(VLOOKUP($A85&amp;$B85&amp;$C85&amp;$D85&amp;N$1, 'check of sales'!$A$2:$P$1035, 12 + MATCH($E85,'check of sales'!$M$1:$P$1, 0), 0), 0)</f>
        <v>0</v>
      </c>
      <c r="O85" s="1">
        <f>SUMIF('emission-rate'!$A$2:$A$551, $D85&amp;O$1&amp;$E85&amp;$F85, 'emission-rate'!$F$2:$F$551) * IFERROR(VLOOKUP($A85&amp;$B85&amp;$C85&amp;$D85&amp;O$1, 'check of sales'!$A$2:$P$1035, 12 + MATCH($E85,'check of sales'!$M$1:$P$1, 0), 0), 0)</f>
        <v>0</v>
      </c>
      <c r="P85" s="1">
        <f>SUMIF('emission-rate'!$A$2:$A$551, $D85&amp;P$1&amp;$E85&amp;$F85, 'emission-rate'!$F$2:$F$551) * IFERROR(VLOOKUP($A85&amp;$B85&amp;$C85&amp;$D85&amp;P$1, 'check of sales'!$A$2:$P$1035, 12 + MATCH($E85,'check of sales'!$M$1:$P$1, 0), 0), 0)</f>
        <v>0</v>
      </c>
      <c r="Q85" s="1">
        <f>SUMIF('emission-rate'!$A$2:$A$551, $D85&amp;Q$1&amp;$E85&amp;$F85, 'emission-rate'!$F$2:$F$551) * IFERROR(VLOOKUP($A85&amp;$B85&amp;$C85&amp;$D85&amp;Q$1, 'check of sales'!$A$2:$P$1035, 12 + MATCH($E85,'check of sales'!$M$1:$P$1, 0), 0), 0)</f>
        <v>0</v>
      </c>
      <c r="R85" s="1">
        <f>SUMIF('emission-rate'!$A$2:$A$551, $D85&amp;R$1&amp;$E85&amp;$F85, 'emission-rate'!$F$2:$F$551) * IFERROR(VLOOKUP($A85&amp;$B85&amp;$C85&amp;$D85&amp;R$1, 'check of sales'!$A$2:$P$1035, 12 + MATCH($E85,'check of sales'!$M$1:$P$1, 0), 0), 0)</f>
        <v>0</v>
      </c>
      <c r="S85" s="1">
        <f>SUMIF('emission-rate'!$A$2:$A$551, $D85&amp;S$1&amp;$E85&amp;$F85, 'emission-rate'!$F$2:$F$551) * IFERROR(VLOOKUP($A85&amp;$B85&amp;$C85&amp;$D85&amp;S$1, 'check of sales'!$A$2:$P$1035, 12 + MATCH($E85,'check of sales'!$M$1:$P$1, 0), 0), 0)</f>
        <v>0</v>
      </c>
      <c r="T85" s="1">
        <f>SUMIF('emission-rate'!$A$2:$A$551, $D85&amp;T$1&amp;$E85&amp;$F85, 'emission-rate'!$F$2:$F$551) * IFERROR(VLOOKUP($A85&amp;$B85&amp;$C85&amp;$D85&amp;T$1, 'check of sales'!$A$2:$P$1035, 12 + MATCH($E85,'check of sales'!$M$1:$P$1, 0), 0), 0)</f>
        <v>0</v>
      </c>
      <c r="U85" s="1">
        <f>SUMIF('emission-rate'!$A$2:$A$551, $D85&amp;U$1&amp;$E85&amp;$F85, 'emission-rate'!$F$2:$F$551) * IFERROR(VLOOKUP($A85&amp;$B85&amp;$C85&amp;$D85&amp;U$1, 'check of sales'!$A$2:$P$1035, 12 + MATCH($E85,'check of sales'!$M$1:$P$1, 0), 0), 0)</f>
        <v>0</v>
      </c>
    </row>
    <row r="86" spans="1:21" x14ac:dyDescent="0.2">
      <c r="A86">
        <f>emission!A86</f>
        <v>2017</v>
      </c>
      <c r="B86">
        <f>emission!B86</f>
        <v>1</v>
      </c>
      <c r="C86" t="str">
        <f>emission!C86</f>
        <v>agricultural</v>
      </c>
      <c r="D86" t="str">
        <f>emission!D86</f>
        <v>VCC 22601 (DSL T6 Ag)</v>
      </c>
      <c r="E86" t="str">
        <f>emission!E86</f>
        <v>DSL</v>
      </c>
      <c r="F86" t="str">
        <f>emission!F86</f>
        <v>PM25</v>
      </c>
      <c r="G86" s="1">
        <f>emission!G86 - SUM($K86:$U86)</f>
        <v>-2.4043038138188422E-7</v>
      </c>
      <c r="K86" s="1">
        <f>SUMIF('emission-rate'!$A$2:$A$551, $D86&amp;K$1&amp;$E86&amp;$F86, 'emission-rate'!$F$2:$F$551) * IFERROR(VLOOKUP($A86&amp;$B86&amp;$C86&amp;$D86&amp;K$1, 'check of sales'!$A$2:$P$1035, 12 + MATCH($E86,'check of sales'!$M$1:$P$1, 0), 0), 0)</f>
        <v>1262.1577555463662</v>
      </c>
      <c r="L86" s="1">
        <f>SUMIF('emission-rate'!$A$2:$A$551, $D86&amp;L$1&amp;$E86&amp;$F86, 'emission-rate'!$F$2:$F$551) * IFERROR(VLOOKUP($A86&amp;$B86&amp;$C86&amp;$D86&amp;L$1, 'check of sales'!$A$2:$P$1035, 12 + MATCH($E86,'check of sales'!$M$1:$P$1, 0), 0), 0)</f>
        <v>119.58685475825351</v>
      </c>
      <c r="M86" s="1">
        <f>SUMIF('emission-rate'!$A$2:$A$551, $D86&amp;M$1&amp;$E86&amp;$F86, 'emission-rate'!$F$2:$F$551) * IFERROR(VLOOKUP($A86&amp;$B86&amp;$C86&amp;$D86&amp;M$1, 'check of sales'!$A$2:$P$1035, 12 + MATCH($E86,'check of sales'!$M$1:$P$1, 0), 0), 0)</f>
        <v>27.352927415800593</v>
      </c>
      <c r="N86" s="1">
        <f>SUMIF('emission-rate'!$A$2:$A$551, $D86&amp;N$1&amp;$E86&amp;$F86, 'emission-rate'!$F$2:$F$551) * IFERROR(VLOOKUP($A86&amp;$B86&amp;$C86&amp;$D86&amp;N$1, 'check of sales'!$A$2:$P$1035, 12 + MATCH($E86,'check of sales'!$M$1:$P$1, 0), 0), 0)</f>
        <v>0</v>
      </c>
      <c r="O86" s="1">
        <f>SUMIF('emission-rate'!$A$2:$A$551, $D86&amp;O$1&amp;$E86&amp;$F86, 'emission-rate'!$F$2:$F$551) * IFERROR(VLOOKUP($A86&amp;$B86&amp;$C86&amp;$D86&amp;O$1, 'check of sales'!$A$2:$P$1035, 12 + MATCH($E86,'check of sales'!$M$1:$P$1, 0), 0), 0)</f>
        <v>0</v>
      </c>
      <c r="P86" s="1">
        <f>SUMIF('emission-rate'!$A$2:$A$551, $D86&amp;P$1&amp;$E86&amp;$F86, 'emission-rate'!$F$2:$F$551) * IFERROR(VLOOKUP($A86&amp;$B86&amp;$C86&amp;$D86&amp;P$1, 'check of sales'!$A$2:$P$1035, 12 + MATCH($E86,'check of sales'!$M$1:$P$1, 0), 0), 0)</f>
        <v>0</v>
      </c>
      <c r="Q86" s="1">
        <f>SUMIF('emission-rate'!$A$2:$A$551, $D86&amp;Q$1&amp;$E86&amp;$F86, 'emission-rate'!$F$2:$F$551) * IFERROR(VLOOKUP($A86&amp;$B86&amp;$C86&amp;$D86&amp;Q$1, 'check of sales'!$A$2:$P$1035, 12 + MATCH($E86,'check of sales'!$M$1:$P$1, 0), 0), 0)</f>
        <v>0</v>
      </c>
      <c r="R86" s="1">
        <f>SUMIF('emission-rate'!$A$2:$A$551, $D86&amp;R$1&amp;$E86&amp;$F86, 'emission-rate'!$F$2:$F$551) * IFERROR(VLOOKUP($A86&amp;$B86&amp;$C86&amp;$D86&amp;R$1, 'check of sales'!$A$2:$P$1035, 12 + MATCH($E86,'check of sales'!$M$1:$P$1, 0), 0), 0)</f>
        <v>0</v>
      </c>
      <c r="S86" s="1">
        <f>SUMIF('emission-rate'!$A$2:$A$551, $D86&amp;S$1&amp;$E86&amp;$F86, 'emission-rate'!$F$2:$F$551) * IFERROR(VLOOKUP($A86&amp;$B86&amp;$C86&amp;$D86&amp;S$1, 'check of sales'!$A$2:$P$1035, 12 + MATCH($E86,'check of sales'!$M$1:$P$1, 0), 0), 0)</f>
        <v>0</v>
      </c>
      <c r="T86" s="1">
        <f>SUMIF('emission-rate'!$A$2:$A$551, $D86&amp;T$1&amp;$E86&amp;$F86, 'emission-rate'!$F$2:$F$551) * IFERROR(VLOOKUP($A86&amp;$B86&amp;$C86&amp;$D86&amp;T$1, 'check of sales'!$A$2:$P$1035, 12 + MATCH($E86,'check of sales'!$M$1:$P$1, 0), 0), 0)</f>
        <v>0</v>
      </c>
      <c r="U86" s="1">
        <f>SUMIF('emission-rate'!$A$2:$A$551, $D86&amp;U$1&amp;$E86&amp;$F86, 'emission-rate'!$F$2:$F$551) * IFERROR(VLOOKUP($A86&amp;$B86&amp;$C86&amp;$D86&amp;U$1, 'check of sales'!$A$2:$P$1035, 12 + MATCH($E86,'check of sales'!$M$1:$P$1, 0), 0), 0)</f>
        <v>0</v>
      </c>
    </row>
    <row r="87" spans="1:21" x14ac:dyDescent="0.2">
      <c r="A87">
        <f>emission!A87</f>
        <v>2018</v>
      </c>
      <c r="B87">
        <f>emission!B87</f>
        <v>1</v>
      </c>
      <c r="C87" t="str">
        <f>emission!C87</f>
        <v>agricultural</v>
      </c>
      <c r="D87" t="str">
        <f>emission!D87</f>
        <v>VCC 22601 (DSL T6 Ag)</v>
      </c>
      <c r="E87" t="str">
        <f>emission!E87</f>
        <v>DSL</v>
      </c>
      <c r="F87" t="str">
        <f>emission!F87</f>
        <v>PM25</v>
      </c>
      <c r="G87" s="1">
        <f>emission!G87 - SUM($K87:$U87)</f>
        <v>-2.3856546249589883E-7</v>
      </c>
      <c r="K87" s="1">
        <f>SUMIF('emission-rate'!$A$2:$A$551, $D87&amp;K$1&amp;$E87&amp;$F87, 'emission-rate'!$F$2:$F$551) * IFERROR(VLOOKUP($A87&amp;$B87&amp;$C87&amp;$D87&amp;K$1, 'check of sales'!$A$2:$P$1035, 12 + MATCH($E87,'check of sales'!$M$1:$P$1, 0), 0), 0)</f>
        <v>1239.0248404696679</v>
      </c>
      <c r="L87" s="1">
        <f>SUMIF('emission-rate'!$A$2:$A$551, $D87&amp;L$1&amp;$E87&amp;$F87, 'emission-rate'!$F$2:$F$551) * IFERROR(VLOOKUP($A87&amp;$B87&amp;$C87&amp;$D87&amp;L$1, 'check of sales'!$A$2:$P$1035, 12 + MATCH($E87,'check of sales'!$M$1:$P$1, 0), 0), 0)</f>
        <v>114.24013742821394</v>
      </c>
      <c r="M87" s="1">
        <f>SUMIF('emission-rate'!$A$2:$A$551, $D87&amp;M$1&amp;$E87&amp;$F87, 'emission-rate'!$F$2:$F$551) * IFERROR(VLOOKUP($A87&amp;$B87&amp;$C87&amp;$D87&amp;M$1, 'check of sales'!$A$2:$P$1035, 12 + MATCH($E87,'check of sales'!$M$1:$P$1, 0), 0), 0)</f>
        <v>25.323064017253486</v>
      </c>
      <c r="N87" s="1">
        <f>SUMIF('emission-rate'!$A$2:$A$551, $D87&amp;N$1&amp;$E87&amp;$F87, 'emission-rate'!$F$2:$F$551) * IFERROR(VLOOKUP($A87&amp;$B87&amp;$C87&amp;$D87&amp;N$1, 'check of sales'!$A$2:$P$1035, 12 + MATCH($E87,'check of sales'!$M$1:$P$1, 0), 0), 0)</f>
        <v>0</v>
      </c>
      <c r="O87" s="1">
        <f>SUMIF('emission-rate'!$A$2:$A$551, $D87&amp;O$1&amp;$E87&amp;$F87, 'emission-rate'!$F$2:$F$551) * IFERROR(VLOOKUP($A87&amp;$B87&amp;$C87&amp;$D87&amp;O$1, 'check of sales'!$A$2:$P$1035, 12 + MATCH($E87,'check of sales'!$M$1:$P$1, 0), 0), 0)</f>
        <v>0</v>
      </c>
      <c r="P87" s="1">
        <f>SUMIF('emission-rate'!$A$2:$A$551, $D87&amp;P$1&amp;$E87&amp;$F87, 'emission-rate'!$F$2:$F$551) * IFERROR(VLOOKUP($A87&amp;$B87&amp;$C87&amp;$D87&amp;P$1, 'check of sales'!$A$2:$P$1035, 12 + MATCH($E87,'check of sales'!$M$1:$P$1, 0), 0), 0)</f>
        <v>0</v>
      </c>
      <c r="Q87" s="1">
        <f>SUMIF('emission-rate'!$A$2:$A$551, $D87&amp;Q$1&amp;$E87&amp;$F87, 'emission-rate'!$F$2:$F$551) * IFERROR(VLOOKUP($A87&amp;$B87&amp;$C87&amp;$D87&amp;Q$1, 'check of sales'!$A$2:$P$1035, 12 + MATCH($E87,'check of sales'!$M$1:$P$1, 0), 0), 0)</f>
        <v>0</v>
      </c>
      <c r="R87" s="1">
        <f>SUMIF('emission-rate'!$A$2:$A$551, $D87&amp;R$1&amp;$E87&amp;$F87, 'emission-rate'!$F$2:$F$551) * IFERROR(VLOOKUP($A87&amp;$B87&amp;$C87&amp;$D87&amp;R$1, 'check of sales'!$A$2:$P$1035, 12 + MATCH($E87,'check of sales'!$M$1:$P$1, 0), 0), 0)</f>
        <v>0</v>
      </c>
      <c r="S87" s="1">
        <f>SUMIF('emission-rate'!$A$2:$A$551, $D87&amp;S$1&amp;$E87&amp;$F87, 'emission-rate'!$F$2:$F$551) * IFERROR(VLOOKUP($A87&amp;$B87&amp;$C87&amp;$D87&amp;S$1, 'check of sales'!$A$2:$P$1035, 12 + MATCH($E87,'check of sales'!$M$1:$P$1, 0), 0), 0)</f>
        <v>0</v>
      </c>
      <c r="T87" s="1">
        <f>SUMIF('emission-rate'!$A$2:$A$551, $D87&amp;T$1&amp;$E87&amp;$F87, 'emission-rate'!$F$2:$F$551) * IFERROR(VLOOKUP($A87&amp;$B87&amp;$C87&amp;$D87&amp;T$1, 'check of sales'!$A$2:$P$1035, 12 + MATCH($E87,'check of sales'!$M$1:$P$1, 0), 0), 0)</f>
        <v>0</v>
      </c>
      <c r="U87" s="1">
        <f>SUMIF('emission-rate'!$A$2:$A$551, $D87&amp;U$1&amp;$E87&amp;$F87, 'emission-rate'!$F$2:$F$551) * IFERROR(VLOOKUP($A87&amp;$B87&amp;$C87&amp;$D87&amp;U$1, 'check of sales'!$A$2:$P$1035, 12 + MATCH($E87,'check of sales'!$M$1:$P$1, 0), 0), 0)</f>
        <v>0</v>
      </c>
    </row>
    <row r="88" spans="1:21" x14ac:dyDescent="0.2">
      <c r="A88">
        <f>emission!A88</f>
        <v>2019</v>
      </c>
      <c r="B88">
        <f>emission!B88</f>
        <v>1</v>
      </c>
      <c r="C88" t="str">
        <f>emission!C88</f>
        <v>agricultural</v>
      </c>
      <c r="D88" t="str">
        <f>emission!D88</f>
        <v>VCC 22601 (DSL T6 Ag)</v>
      </c>
      <c r="E88" t="str">
        <f>emission!E88</f>
        <v>DSL</v>
      </c>
      <c r="F88" t="str">
        <f>emission!F88</f>
        <v>PM25</v>
      </c>
      <c r="G88" s="1">
        <f>emission!G88 - SUM($K88:$U88)</f>
        <v>-2.2314861780614592E-7</v>
      </c>
      <c r="K88" s="1">
        <f>SUMIF('emission-rate'!$A$2:$A$551, $D88&amp;K$1&amp;$E88&amp;$F88, 'emission-rate'!$F$2:$F$551) * IFERROR(VLOOKUP($A88&amp;$B88&amp;$C88&amp;$D88&amp;K$1, 'check of sales'!$A$2:$P$1035, 12 + MATCH($E88,'check of sales'!$M$1:$P$1, 0), 0), 0)</f>
        <v>1170.8287334782319</v>
      </c>
      <c r="L88" s="1">
        <f>SUMIF('emission-rate'!$A$2:$A$551, $D88&amp;L$1&amp;$E88&amp;$F88, 'emission-rate'!$F$2:$F$551) * IFERROR(VLOOKUP($A88&amp;$B88&amp;$C88&amp;$D88&amp;L$1, 'check of sales'!$A$2:$P$1035, 12 + MATCH($E88,'check of sales'!$M$1:$P$1, 0), 0), 0)</f>
        <v>112.14633624855627</v>
      </c>
      <c r="M88" s="1">
        <f>SUMIF('emission-rate'!$A$2:$A$551, $D88&amp;M$1&amp;$E88&amp;$F88, 'emission-rate'!$F$2:$F$551) * IFERROR(VLOOKUP($A88&amp;$B88&amp;$C88&amp;$D88&amp;M$1, 'check of sales'!$A$2:$P$1035, 12 + MATCH($E88,'check of sales'!$M$1:$P$1, 0), 0), 0)</f>
        <v>24.190872142950429</v>
      </c>
      <c r="N88" s="1">
        <f>SUMIF('emission-rate'!$A$2:$A$551, $D88&amp;N$1&amp;$E88&amp;$F88, 'emission-rate'!$F$2:$F$551) * IFERROR(VLOOKUP($A88&amp;$B88&amp;$C88&amp;$D88&amp;N$1, 'check of sales'!$A$2:$P$1035, 12 + MATCH($E88,'check of sales'!$M$1:$P$1, 0), 0), 0)</f>
        <v>0</v>
      </c>
      <c r="O88" s="1">
        <f>SUMIF('emission-rate'!$A$2:$A$551, $D88&amp;O$1&amp;$E88&amp;$F88, 'emission-rate'!$F$2:$F$551) * IFERROR(VLOOKUP($A88&amp;$B88&amp;$C88&amp;$D88&amp;O$1, 'check of sales'!$A$2:$P$1035, 12 + MATCH($E88,'check of sales'!$M$1:$P$1, 0), 0), 0)</f>
        <v>0</v>
      </c>
      <c r="P88" s="1">
        <f>SUMIF('emission-rate'!$A$2:$A$551, $D88&amp;P$1&amp;$E88&amp;$F88, 'emission-rate'!$F$2:$F$551) * IFERROR(VLOOKUP($A88&amp;$B88&amp;$C88&amp;$D88&amp;P$1, 'check of sales'!$A$2:$P$1035, 12 + MATCH($E88,'check of sales'!$M$1:$P$1, 0), 0), 0)</f>
        <v>0</v>
      </c>
      <c r="Q88" s="1">
        <f>SUMIF('emission-rate'!$A$2:$A$551, $D88&amp;Q$1&amp;$E88&amp;$F88, 'emission-rate'!$F$2:$F$551) * IFERROR(VLOOKUP($A88&amp;$B88&amp;$C88&amp;$D88&amp;Q$1, 'check of sales'!$A$2:$P$1035, 12 + MATCH($E88,'check of sales'!$M$1:$P$1, 0), 0), 0)</f>
        <v>0</v>
      </c>
      <c r="R88" s="1">
        <f>SUMIF('emission-rate'!$A$2:$A$551, $D88&amp;R$1&amp;$E88&amp;$F88, 'emission-rate'!$F$2:$F$551) * IFERROR(VLOOKUP($A88&amp;$B88&amp;$C88&amp;$D88&amp;R$1, 'check of sales'!$A$2:$P$1035, 12 + MATCH($E88,'check of sales'!$M$1:$P$1, 0), 0), 0)</f>
        <v>0</v>
      </c>
      <c r="S88" s="1">
        <f>SUMIF('emission-rate'!$A$2:$A$551, $D88&amp;S$1&amp;$E88&amp;$F88, 'emission-rate'!$F$2:$F$551) * IFERROR(VLOOKUP($A88&amp;$B88&amp;$C88&amp;$D88&amp;S$1, 'check of sales'!$A$2:$P$1035, 12 + MATCH($E88,'check of sales'!$M$1:$P$1, 0), 0), 0)</f>
        <v>0</v>
      </c>
      <c r="T88" s="1">
        <f>SUMIF('emission-rate'!$A$2:$A$551, $D88&amp;T$1&amp;$E88&amp;$F88, 'emission-rate'!$F$2:$F$551) * IFERROR(VLOOKUP($A88&amp;$B88&amp;$C88&amp;$D88&amp;T$1, 'check of sales'!$A$2:$P$1035, 12 + MATCH($E88,'check of sales'!$M$1:$P$1, 0), 0), 0)</f>
        <v>0</v>
      </c>
      <c r="U88" s="1">
        <f>SUMIF('emission-rate'!$A$2:$A$551, $D88&amp;U$1&amp;$E88&amp;$F88, 'emission-rate'!$F$2:$F$551) * IFERROR(VLOOKUP($A88&amp;$B88&amp;$C88&amp;$D88&amp;U$1, 'check of sales'!$A$2:$P$1035, 12 + MATCH($E88,'check of sales'!$M$1:$P$1, 0), 0), 0)</f>
        <v>0</v>
      </c>
    </row>
    <row r="89" spans="1:21" x14ac:dyDescent="0.2">
      <c r="A89">
        <f>emission!A89</f>
        <v>2020</v>
      </c>
      <c r="B89">
        <f>emission!B89</f>
        <v>1</v>
      </c>
      <c r="C89" t="str">
        <f>emission!C89</f>
        <v>agricultural</v>
      </c>
      <c r="D89" t="str">
        <f>emission!D89</f>
        <v>VCC 22601 (DSL T6 Ag)</v>
      </c>
      <c r="E89" t="str">
        <f>emission!E89</f>
        <v>DSL</v>
      </c>
      <c r="F89" t="str">
        <f>emission!F89</f>
        <v>PM25</v>
      </c>
      <c r="G89" s="1">
        <f>emission!G89 - SUM($K89:$U89)</f>
        <v>-1.8909418031398673E-7</v>
      </c>
      <c r="K89" s="1">
        <f>SUMIF('emission-rate'!$A$2:$A$551, $D89&amp;K$1&amp;$E89&amp;$F89, 'emission-rate'!$F$2:$F$551) * IFERROR(VLOOKUP($A89&amp;$B89&amp;$C89&amp;$D89&amp;K$1, 'check of sales'!$A$2:$P$1035, 12 + MATCH($E89,'check of sales'!$M$1:$P$1, 0), 0), 0)</f>
        <v>1022.1694659511118</v>
      </c>
      <c r="L89" s="1">
        <f>SUMIF('emission-rate'!$A$2:$A$551, $D89&amp;L$1&amp;$E89&amp;$F89, 'emission-rate'!$F$2:$F$551) * IFERROR(VLOOKUP($A89&amp;$B89&amp;$C89&amp;$D89&amp;L$1, 'check of sales'!$A$2:$P$1035, 12 + MATCH($E89,'check of sales'!$M$1:$P$1, 0), 0), 0)</f>
        <v>105.97378562995424</v>
      </c>
      <c r="M89" s="1">
        <f>SUMIF('emission-rate'!$A$2:$A$551, $D89&amp;M$1&amp;$E89&amp;$F89, 'emission-rate'!$F$2:$F$551) * IFERROR(VLOOKUP($A89&amp;$B89&amp;$C89&amp;$D89&amp;M$1, 'check of sales'!$A$2:$P$1035, 12 + MATCH($E89,'check of sales'!$M$1:$P$1, 0), 0), 0)</f>
        <v>23.747500156798104</v>
      </c>
      <c r="N89" s="1">
        <f>SUMIF('emission-rate'!$A$2:$A$551, $D89&amp;N$1&amp;$E89&amp;$F89, 'emission-rate'!$F$2:$F$551) * IFERROR(VLOOKUP($A89&amp;$B89&amp;$C89&amp;$D89&amp;N$1, 'check of sales'!$A$2:$P$1035, 12 + MATCH($E89,'check of sales'!$M$1:$P$1, 0), 0), 0)</f>
        <v>0</v>
      </c>
      <c r="O89" s="1">
        <f>SUMIF('emission-rate'!$A$2:$A$551, $D89&amp;O$1&amp;$E89&amp;$F89, 'emission-rate'!$F$2:$F$551) * IFERROR(VLOOKUP($A89&amp;$B89&amp;$C89&amp;$D89&amp;O$1, 'check of sales'!$A$2:$P$1035, 12 + MATCH($E89,'check of sales'!$M$1:$P$1, 0), 0), 0)</f>
        <v>0</v>
      </c>
      <c r="P89" s="1">
        <f>SUMIF('emission-rate'!$A$2:$A$551, $D89&amp;P$1&amp;$E89&amp;$F89, 'emission-rate'!$F$2:$F$551) * IFERROR(VLOOKUP($A89&amp;$B89&amp;$C89&amp;$D89&amp;P$1, 'check of sales'!$A$2:$P$1035, 12 + MATCH($E89,'check of sales'!$M$1:$P$1, 0), 0), 0)</f>
        <v>0</v>
      </c>
      <c r="Q89" s="1">
        <f>SUMIF('emission-rate'!$A$2:$A$551, $D89&amp;Q$1&amp;$E89&amp;$F89, 'emission-rate'!$F$2:$F$551) * IFERROR(VLOOKUP($A89&amp;$B89&amp;$C89&amp;$D89&amp;Q$1, 'check of sales'!$A$2:$P$1035, 12 + MATCH($E89,'check of sales'!$M$1:$P$1, 0), 0), 0)</f>
        <v>0</v>
      </c>
      <c r="R89" s="1">
        <f>SUMIF('emission-rate'!$A$2:$A$551, $D89&amp;R$1&amp;$E89&amp;$F89, 'emission-rate'!$F$2:$F$551) * IFERROR(VLOOKUP($A89&amp;$B89&amp;$C89&amp;$D89&amp;R$1, 'check of sales'!$A$2:$P$1035, 12 + MATCH($E89,'check of sales'!$M$1:$P$1, 0), 0), 0)</f>
        <v>0</v>
      </c>
      <c r="S89" s="1">
        <f>SUMIF('emission-rate'!$A$2:$A$551, $D89&amp;S$1&amp;$E89&amp;$F89, 'emission-rate'!$F$2:$F$551) * IFERROR(VLOOKUP($A89&amp;$B89&amp;$C89&amp;$D89&amp;S$1, 'check of sales'!$A$2:$P$1035, 12 + MATCH($E89,'check of sales'!$M$1:$P$1, 0), 0), 0)</f>
        <v>0</v>
      </c>
      <c r="T89" s="1">
        <f>SUMIF('emission-rate'!$A$2:$A$551, $D89&amp;T$1&amp;$E89&amp;$F89, 'emission-rate'!$F$2:$F$551) * IFERROR(VLOOKUP($A89&amp;$B89&amp;$C89&amp;$D89&amp;T$1, 'check of sales'!$A$2:$P$1035, 12 + MATCH($E89,'check of sales'!$M$1:$P$1, 0), 0), 0)</f>
        <v>0</v>
      </c>
      <c r="U89" s="1">
        <f>SUMIF('emission-rate'!$A$2:$A$551, $D89&amp;U$1&amp;$E89&amp;$F89, 'emission-rate'!$F$2:$F$551) * IFERROR(VLOOKUP($A89&amp;$B89&amp;$C89&amp;$D89&amp;U$1, 'check of sales'!$A$2:$P$1035, 12 + MATCH($E89,'check of sales'!$M$1:$P$1, 0), 0), 0)</f>
        <v>0</v>
      </c>
    </row>
    <row r="90" spans="1:21" x14ac:dyDescent="0.2">
      <c r="A90">
        <f>emission!A90</f>
        <v>2010</v>
      </c>
      <c r="B90">
        <f>emission!B90</f>
        <v>1</v>
      </c>
      <c r="C90" t="str">
        <f>emission!C90</f>
        <v>agricultural</v>
      </c>
      <c r="D90" t="str">
        <f>emission!D90</f>
        <v>VCC 22601 (DSL T6 Ag)</v>
      </c>
      <c r="E90" t="str">
        <f>emission!E90</f>
        <v>DSL</v>
      </c>
      <c r="F90" t="str">
        <f>emission!F90</f>
        <v>ROG</v>
      </c>
      <c r="G90" s="1">
        <f>emission!G90 - SUM($K90:$U90)</f>
        <v>6.1475475376937538E-7</v>
      </c>
      <c r="K90" s="1">
        <f>SUMIF('emission-rate'!$A$2:$A$551, $D90&amp;K$1&amp;$E90&amp;$F90, 'emission-rate'!$F$2:$F$551) * IFERROR(VLOOKUP($A90&amp;$B90&amp;$C90&amp;$D90&amp;K$1, 'check of sales'!$A$2:$P$1035, 12 + MATCH($E90,'check of sales'!$M$1:$P$1, 0), 0), 0)</f>
        <v>3505.8307161565353</v>
      </c>
      <c r="L90" s="1">
        <f>SUMIF('emission-rate'!$A$2:$A$551, $D90&amp;L$1&amp;$E90&amp;$F90, 'emission-rate'!$F$2:$F$551) * IFERROR(VLOOKUP($A90&amp;$B90&amp;$C90&amp;$D90&amp;L$1, 'check of sales'!$A$2:$P$1035, 12 + MATCH($E90,'check of sales'!$M$1:$P$1, 0), 0), 0)</f>
        <v>0</v>
      </c>
      <c r="M90" s="1">
        <f>SUMIF('emission-rate'!$A$2:$A$551, $D90&amp;M$1&amp;$E90&amp;$F90, 'emission-rate'!$F$2:$F$551) * IFERROR(VLOOKUP($A90&amp;$B90&amp;$C90&amp;$D90&amp;M$1, 'check of sales'!$A$2:$P$1035, 12 + MATCH($E90,'check of sales'!$M$1:$P$1, 0), 0), 0)</f>
        <v>0</v>
      </c>
      <c r="N90" s="1">
        <f>SUMIF('emission-rate'!$A$2:$A$551, $D90&amp;N$1&amp;$E90&amp;$F90, 'emission-rate'!$F$2:$F$551) * IFERROR(VLOOKUP($A90&amp;$B90&amp;$C90&amp;$D90&amp;N$1, 'check of sales'!$A$2:$P$1035, 12 + MATCH($E90,'check of sales'!$M$1:$P$1, 0), 0), 0)</f>
        <v>0</v>
      </c>
      <c r="O90" s="1">
        <f>SUMIF('emission-rate'!$A$2:$A$551, $D90&amp;O$1&amp;$E90&amp;$F90, 'emission-rate'!$F$2:$F$551) * IFERROR(VLOOKUP($A90&amp;$B90&amp;$C90&amp;$D90&amp;O$1, 'check of sales'!$A$2:$P$1035, 12 + MATCH($E90,'check of sales'!$M$1:$P$1, 0), 0), 0)</f>
        <v>0</v>
      </c>
      <c r="P90" s="1">
        <f>SUMIF('emission-rate'!$A$2:$A$551, $D90&amp;P$1&amp;$E90&amp;$F90, 'emission-rate'!$F$2:$F$551) * IFERROR(VLOOKUP($A90&amp;$B90&amp;$C90&amp;$D90&amp;P$1, 'check of sales'!$A$2:$P$1035, 12 + MATCH($E90,'check of sales'!$M$1:$P$1, 0), 0), 0)</f>
        <v>0</v>
      </c>
      <c r="Q90" s="1">
        <f>SUMIF('emission-rate'!$A$2:$A$551, $D90&amp;Q$1&amp;$E90&amp;$F90, 'emission-rate'!$F$2:$F$551) * IFERROR(VLOOKUP($A90&amp;$B90&amp;$C90&amp;$D90&amp;Q$1, 'check of sales'!$A$2:$P$1035, 12 + MATCH($E90,'check of sales'!$M$1:$P$1, 0), 0), 0)</f>
        <v>0</v>
      </c>
      <c r="R90" s="1">
        <f>SUMIF('emission-rate'!$A$2:$A$551, $D90&amp;R$1&amp;$E90&amp;$F90, 'emission-rate'!$F$2:$F$551) * IFERROR(VLOOKUP($A90&amp;$B90&amp;$C90&amp;$D90&amp;R$1, 'check of sales'!$A$2:$P$1035, 12 + MATCH($E90,'check of sales'!$M$1:$P$1, 0), 0), 0)</f>
        <v>0</v>
      </c>
      <c r="S90" s="1">
        <f>SUMIF('emission-rate'!$A$2:$A$551, $D90&amp;S$1&amp;$E90&amp;$F90, 'emission-rate'!$F$2:$F$551) * IFERROR(VLOOKUP($A90&amp;$B90&amp;$C90&amp;$D90&amp;S$1, 'check of sales'!$A$2:$P$1035, 12 + MATCH($E90,'check of sales'!$M$1:$P$1, 0), 0), 0)</f>
        <v>0</v>
      </c>
      <c r="T90" s="1">
        <f>SUMIF('emission-rate'!$A$2:$A$551, $D90&amp;T$1&amp;$E90&amp;$F90, 'emission-rate'!$F$2:$F$551) * IFERROR(VLOOKUP($A90&amp;$B90&amp;$C90&amp;$D90&amp;T$1, 'check of sales'!$A$2:$P$1035, 12 + MATCH($E90,'check of sales'!$M$1:$P$1, 0), 0), 0)</f>
        <v>0</v>
      </c>
      <c r="U90" s="1">
        <f>SUMIF('emission-rate'!$A$2:$A$551, $D90&amp;U$1&amp;$E90&amp;$F90, 'emission-rate'!$F$2:$F$551) * IFERROR(VLOOKUP($A90&amp;$B90&amp;$C90&amp;$D90&amp;U$1, 'check of sales'!$A$2:$P$1035, 12 + MATCH($E90,'check of sales'!$M$1:$P$1, 0), 0), 0)</f>
        <v>0</v>
      </c>
    </row>
    <row r="91" spans="1:21" x14ac:dyDescent="0.2">
      <c r="A91">
        <f>emission!A91</f>
        <v>2011</v>
      </c>
      <c r="B91">
        <f>emission!B91</f>
        <v>1</v>
      </c>
      <c r="C91" t="str">
        <f>emission!C91</f>
        <v>agricultural</v>
      </c>
      <c r="D91" t="str">
        <f>emission!D91</f>
        <v>VCC 22601 (DSL T6 Ag)</v>
      </c>
      <c r="E91" t="str">
        <f>emission!E91</f>
        <v>DSL</v>
      </c>
      <c r="F91" t="str">
        <f>emission!F91</f>
        <v>ROG</v>
      </c>
      <c r="G91" s="1">
        <f>emission!G91 - SUM($K91:$U91)</f>
        <v>4.4251146391616203E-7</v>
      </c>
      <c r="K91" s="1">
        <f>SUMIF('emission-rate'!$A$2:$A$551, $D91&amp;K$1&amp;$E91&amp;$F91, 'emission-rate'!$F$2:$F$551) * IFERROR(VLOOKUP($A91&amp;$B91&amp;$C91&amp;$D91&amp;K$1, 'check of sales'!$A$2:$P$1035, 12 + MATCH($E91,'check of sales'!$M$1:$P$1, 0), 0), 0)</f>
        <v>3198.9055693198211</v>
      </c>
      <c r="L91" s="1">
        <f>SUMIF('emission-rate'!$A$2:$A$551, $D91&amp;L$1&amp;$E91&amp;$F91, 'emission-rate'!$F$2:$F$551) * IFERROR(VLOOKUP($A91&amp;$B91&amp;$C91&amp;$D91&amp;L$1, 'check of sales'!$A$2:$P$1035, 12 + MATCH($E91,'check of sales'!$M$1:$P$1, 0), 0), 0)</f>
        <v>181.90805813846745</v>
      </c>
      <c r="M91" s="1">
        <f>SUMIF('emission-rate'!$A$2:$A$551, $D91&amp;M$1&amp;$E91&amp;$F91, 'emission-rate'!$F$2:$F$551) * IFERROR(VLOOKUP($A91&amp;$B91&amp;$C91&amp;$D91&amp;M$1, 'check of sales'!$A$2:$P$1035, 12 + MATCH($E91,'check of sales'!$M$1:$P$1, 0), 0), 0)</f>
        <v>0</v>
      </c>
      <c r="N91" s="1">
        <f>SUMIF('emission-rate'!$A$2:$A$551, $D91&amp;N$1&amp;$E91&amp;$F91, 'emission-rate'!$F$2:$F$551) * IFERROR(VLOOKUP($A91&amp;$B91&amp;$C91&amp;$D91&amp;N$1, 'check of sales'!$A$2:$P$1035, 12 + MATCH($E91,'check of sales'!$M$1:$P$1, 0), 0), 0)</f>
        <v>0</v>
      </c>
      <c r="O91" s="1">
        <f>SUMIF('emission-rate'!$A$2:$A$551, $D91&amp;O$1&amp;$E91&amp;$F91, 'emission-rate'!$F$2:$F$551) * IFERROR(VLOOKUP($A91&amp;$B91&amp;$C91&amp;$D91&amp;O$1, 'check of sales'!$A$2:$P$1035, 12 + MATCH($E91,'check of sales'!$M$1:$P$1, 0), 0), 0)</f>
        <v>0</v>
      </c>
      <c r="P91" s="1">
        <f>SUMIF('emission-rate'!$A$2:$A$551, $D91&amp;P$1&amp;$E91&amp;$F91, 'emission-rate'!$F$2:$F$551) * IFERROR(VLOOKUP($A91&amp;$B91&amp;$C91&amp;$D91&amp;P$1, 'check of sales'!$A$2:$P$1035, 12 + MATCH($E91,'check of sales'!$M$1:$P$1, 0), 0), 0)</f>
        <v>0</v>
      </c>
      <c r="Q91" s="1">
        <f>SUMIF('emission-rate'!$A$2:$A$551, $D91&amp;Q$1&amp;$E91&amp;$F91, 'emission-rate'!$F$2:$F$551) * IFERROR(VLOOKUP($A91&amp;$B91&amp;$C91&amp;$D91&amp;Q$1, 'check of sales'!$A$2:$P$1035, 12 + MATCH($E91,'check of sales'!$M$1:$P$1, 0), 0), 0)</f>
        <v>0</v>
      </c>
      <c r="R91" s="1">
        <f>SUMIF('emission-rate'!$A$2:$A$551, $D91&amp;R$1&amp;$E91&amp;$F91, 'emission-rate'!$F$2:$F$551) * IFERROR(VLOOKUP($A91&amp;$B91&amp;$C91&amp;$D91&amp;R$1, 'check of sales'!$A$2:$P$1035, 12 + MATCH($E91,'check of sales'!$M$1:$P$1, 0), 0), 0)</f>
        <v>0</v>
      </c>
      <c r="S91" s="1">
        <f>SUMIF('emission-rate'!$A$2:$A$551, $D91&amp;S$1&amp;$E91&amp;$F91, 'emission-rate'!$F$2:$F$551) * IFERROR(VLOOKUP($A91&amp;$B91&amp;$C91&amp;$D91&amp;S$1, 'check of sales'!$A$2:$P$1035, 12 + MATCH($E91,'check of sales'!$M$1:$P$1, 0), 0), 0)</f>
        <v>0</v>
      </c>
      <c r="T91" s="1">
        <f>SUMIF('emission-rate'!$A$2:$A$551, $D91&amp;T$1&amp;$E91&amp;$F91, 'emission-rate'!$F$2:$F$551) * IFERROR(VLOOKUP($A91&amp;$B91&amp;$C91&amp;$D91&amp;T$1, 'check of sales'!$A$2:$P$1035, 12 + MATCH($E91,'check of sales'!$M$1:$P$1, 0), 0), 0)</f>
        <v>0</v>
      </c>
      <c r="U91" s="1">
        <f>SUMIF('emission-rate'!$A$2:$A$551, $D91&amp;U$1&amp;$E91&amp;$F91, 'emission-rate'!$F$2:$F$551) * IFERROR(VLOOKUP($A91&amp;$B91&amp;$C91&amp;$D91&amp;U$1, 'check of sales'!$A$2:$P$1035, 12 + MATCH($E91,'check of sales'!$M$1:$P$1, 0), 0), 0)</f>
        <v>0</v>
      </c>
    </row>
    <row r="92" spans="1:21" x14ac:dyDescent="0.2">
      <c r="A92">
        <f>emission!A92</f>
        <v>2012</v>
      </c>
      <c r="B92">
        <f>emission!B92</f>
        <v>1</v>
      </c>
      <c r="C92" t="str">
        <f>emission!C92</f>
        <v>agricultural</v>
      </c>
      <c r="D92" t="str">
        <f>emission!D92</f>
        <v>VCC 22601 (DSL T6 Ag)</v>
      </c>
      <c r="E92" t="str">
        <f>emission!E92</f>
        <v>DSL</v>
      </c>
      <c r="F92" t="str">
        <f>emission!F92</f>
        <v>ROG</v>
      </c>
      <c r="G92" s="1">
        <f>emission!G92 - SUM($K92:$U92)</f>
        <v>4.6257673602667637E-7</v>
      </c>
      <c r="K92" s="1">
        <f>SUMIF('emission-rate'!$A$2:$A$551, $D92&amp;K$1&amp;$E92&amp;$F92, 'emission-rate'!$F$2:$F$551) * IFERROR(VLOOKUP($A92&amp;$B92&amp;$C92&amp;$D92&amp;K$1, 'check of sales'!$A$2:$P$1035, 12 + MATCH($E92,'check of sales'!$M$1:$P$1, 0), 0), 0)</f>
        <v>3138.8660423869028</v>
      </c>
      <c r="L92" s="1">
        <f>SUMIF('emission-rate'!$A$2:$A$551, $D92&amp;L$1&amp;$E92&amp;$F92, 'emission-rate'!$F$2:$F$551) * IFERROR(VLOOKUP($A92&amp;$B92&amp;$C92&amp;$D92&amp;L$1, 'check of sales'!$A$2:$P$1035, 12 + MATCH($E92,'check of sales'!$M$1:$P$1, 0), 0), 0)</f>
        <v>165.98254376675891</v>
      </c>
      <c r="M92" s="1">
        <f>SUMIF('emission-rate'!$A$2:$A$551, $D92&amp;M$1&amp;$E92&amp;$F92, 'emission-rate'!$F$2:$F$551) * IFERROR(VLOOKUP($A92&amp;$B92&amp;$C92&amp;$D92&amp;M$1, 'check of sales'!$A$2:$P$1035, 12 + MATCH($E92,'check of sales'!$M$1:$P$1, 0), 0), 0)</f>
        <v>38.710212350591426</v>
      </c>
      <c r="N92" s="1">
        <f>SUMIF('emission-rate'!$A$2:$A$551, $D92&amp;N$1&amp;$E92&amp;$F92, 'emission-rate'!$F$2:$F$551) * IFERROR(VLOOKUP($A92&amp;$B92&amp;$C92&amp;$D92&amp;N$1, 'check of sales'!$A$2:$P$1035, 12 + MATCH($E92,'check of sales'!$M$1:$P$1, 0), 0), 0)</f>
        <v>0</v>
      </c>
      <c r="O92" s="1">
        <f>SUMIF('emission-rate'!$A$2:$A$551, $D92&amp;O$1&amp;$E92&amp;$F92, 'emission-rate'!$F$2:$F$551) * IFERROR(VLOOKUP($A92&amp;$B92&amp;$C92&amp;$D92&amp;O$1, 'check of sales'!$A$2:$P$1035, 12 + MATCH($E92,'check of sales'!$M$1:$P$1, 0), 0), 0)</f>
        <v>0</v>
      </c>
      <c r="P92" s="1">
        <f>SUMIF('emission-rate'!$A$2:$A$551, $D92&amp;P$1&amp;$E92&amp;$F92, 'emission-rate'!$F$2:$F$551) * IFERROR(VLOOKUP($A92&amp;$B92&amp;$C92&amp;$D92&amp;P$1, 'check of sales'!$A$2:$P$1035, 12 + MATCH($E92,'check of sales'!$M$1:$P$1, 0), 0), 0)</f>
        <v>0</v>
      </c>
      <c r="Q92" s="1">
        <f>SUMIF('emission-rate'!$A$2:$A$551, $D92&amp;Q$1&amp;$E92&amp;$F92, 'emission-rate'!$F$2:$F$551) * IFERROR(VLOOKUP($A92&amp;$B92&amp;$C92&amp;$D92&amp;Q$1, 'check of sales'!$A$2:$P$1035, 12 + MATCH($E92,'check of sales'!$M$1:$P$1, 0), 0), 0)</f>
        <v>0</v>
      </c>
      <c r="R92" s="1">
        <f>SUMIF('emission-rate'!$A$2:$A$551, $D92&amp;R$1&amp;$E92&amp;$F92, 'emission-rate'!$F$2:$F$551) * IFERROR(VLOOKUP($A92&amp;$B92&amp;$C92&amp;$D92&amp;R$1, 'check of sales'!$A$2:$P$1035, 12 + MATCH($E92,'check of sales'!$M$1:$P$1, 0), 0), 0)</f>
        <v>0</v>
      </c>
      <c r="S92" s="1">
        <f>SUMIF('emission-rate'!$A$2:$A$551, $D92&amp;S$1&amp;$E92&amp;$F92, 'emission-rate'!$F$2:$F$551) * IFERROR(VLOOKUP($A92&amp;$B92&amp;$C92&amp;$D92&amp;S$1, 'check of sales'!$A$2:$P$1035, 12 + MATCH($E92,'check of sales'!$M$1:$P$1, 0), 0), 0)</f>
        <v>0</v>
      </c>
      <c r="T92" s="1">
        <f>SUMIF('emission-rate'!$A$2:$A$551, $D92&amp;T$1&amp;$E92&amp;$F92, 'emission-rate'!$F$2:$F$551) * IFERROR(VLOOKUP($A92&amp;$B92&amp;$C92&amp;$D92&amp;T$1, 'check of sales'!$A$2:$P$1035, 12 + MATCH($E92,'check of sales'!$M$1:$P$1, 0), 0), 0)</f>
        <v>0</v>
      </c>
      <c r="U92" s="1">
        <f>SUMIF('emission-rate'!$A$2:$A$551, $D92&amp;U$1&amp;$E92&amp;$F92, 'emission-rate'!$F$2:$F$551) * IFERROR(VLOOKUP($A92&amp;$B92&amp;$C92&amp;$D92&amp;U$1, 'check of sales'!$A$2:$P$1035, 12 + MATCH($E92,'check of sales'!$M$1:$P$1, 0), 0), 0)</f>
        <v>0</v>
      </c>
    </row>
    <row r="93" spans="1:21" x14ac:dyDescent="0.2">
      <c r="A93">
        <f>emission!A93</f>
        <v>2013</v>
      </c>
      <c r="B93">
        <f>emission!B93</f>
        <v>1</v>
      </c>
      <c r="C93" t="str">
        <f>emission!C93</f>
        <v>agricultural</v>
      </c>
      <c r="D93" t="str">
        <f>emission!D93</f>
        <v>VCC 22601 (DSL T6 Ag)</v>
      </c>
      <c r="E93" t="str">
        <f>emission!E93</f>
        <v>DSL</v>
      </c>
      <c r="F93" t="str">
        <f>emission!F93</f>
        <v>ROG</v>
      </c>
      <c r="G93" s="1">
        <f>emission!G93 - SUM($K93:$U93)</f>
        <v>4.1331395550514571E-7</v>
      </c>
      <c r="K93" s="1">
        <f>SUMIF('emission-rate'!$A$2:$A$551, $D93&amp;K$1&amp;$E93&amp;$F93, 'emission-rate'!$F$2:$F$551) * IFERROR(VLOOKUP($A93&amp;$B93&amp;$C93&amp;$D93&amp;K$1, 'check of sales'!$A$2:$P$1035, 12 + MATCH($E93,'check of sales'!$M$1:$P$1, 0), 0), 0)</f>
        <v>2856.4907853428595</v>
      </c>
      <c r="L93" s="1">
        <f>SUMIF('emission-rate'!$A$2:$A$551, $D93&amp;L$1&amp;$E93&amp;$F93, 'emission-rate'!$F$2:$F$551) * IFERROR(VLOOKUP($A93&amp;$B93&amp;$C93&amp;$D93&amp;L$1, 'check of sales'!$A$2:$P$1035, 12 + MATCH($E93,'check of sales'!$M$1:$P$1, 0), 0), 0)</f>
        <v>162.86725536860888</v>
      </c>
      <c r="M93" s="1">
        <f>SUMIF('emission-rate'!$A$2:$A$551, $D93&amp;M$1&amp;$E93&amp;$F93, 'emission-rate'!$F$2:$F$551) * IFERROR(VLOOKUP($A93&amp;$B93&amp;$C93&amp;$D93&amp;M$1, 'check of sales'!$A$2:$P$1035, 12 + MATCH($E93,'check of sales'!$M$1:$P$1, 0), 0), 0)</f>
        <v>35.321247345797737</v>
      </c>
      <c r="N93" s="1">
        <f>SUMIF('emission-rate'!$A$2:$A$551, $D93&amp;N$1&amp;$E93&amp;$F93, 'emission-rate'!$F$2:$F$551) * IFERROR(VLOOKUP($A93&amp;$B93&amp;$C93&amp;$D93&amp;N$1, 'check of sales'!$A$2:$P$1035, 12 + MATCH($E93,'check of sales'!$M$1:$P$1, 0), 0), 0)</f>
        <v>0</v>
      </c>
      <c r="O93" s="1">
        <f>SUMIF('emission-rate'!$A$2:$A$551, $D93&amp;O$1&amp;$E93&amp;$F93, 'emission-rate'!$F$2:$F$551) * IFERROR(VLOOKUP($A93&amp;$B93&amp;$C93&amp;$D93&amp;O$1, 'check of sales'!$A$2:$P$1035, 12 + MATCH($E93,'check of sales'!$M$1:$P$1, 0), 0), 0)</f>
        <v>0</v>
      </c>
      <c r="P93" s="1">
        <f>SUMIF('emission-rate'!$A$2:$A$551, $D93&amp;P$1&amp;$E93&amp;$F93, 'emission-rate'!$F$2:$F$551) * IFERROR(VLOOKUP($A93&amp;$B93&amp;$C93&amp;$D93&amp;P$1, 'check of sales'!$A$2:$P$1035, 12 + MATCH($E93,'check of sales'!$M$1:$P$1, 0), 0), 0)</f>
        <v>0</v>
      </c>
      <c r="Q93" s="1">
        <f>SUMIF('emission-rate'!$A$2:$A$551, $D93&amp;Q$1&amp;$E93&amp;$F93, 'emission-rate'!$F$2:$F$551) * IFERROR(VLOOKUP($A93&amp;$B93&amp;$C93&amp;$D93&amp;Q$1, 'check of sales'!$A$2:$P$1035, 12 + MATCH($E93,'check of sales'!$M$1:$P$1, 0), 0), 0)</f>
        <v>0</v>
      </c>
      <c r="R93" s="1">
        <f>SUMIF('emission-rate'!$A$2:$A$551, $D93&amp;R$1&amp;$E93&amp;$F93, 'emission-rate'!$F$2:$F$551) * IFERROR(VLOOKUP($A93&amp;$B93&amp;$C93&amp;$D93&amp;R$1, 'check of sales'!$A$2:$P$1035, 12 + MATCH($E93,'check of sales'!$M$1:$P$1, 0), 0), 0)</f>
        <v>0</v>
      </c>
      <c r="S93" s="1">
        <f>SUMIF('emission-rate'!$A$2:$A$551, $D93&amp;S$1&amp;$E93&amp;$F93, 'emission-rate'!$F$2:$F$551) * IFERROR(VLOOKUP($A93&amp;$B93&amp;$C93&amp;$D93&amp;S$1, 'check of sales'!$A$2:$P$1035, 12 + MATCH($E93,'check of sales'!$M$1:$P$1, 0), 0), 0)</f>
        <v>0</v>
      </c>
      <c r="T93" s="1">
        <f>SUMIF('emission-rate'!$A$2:$A$551, $D93&amp;T$1&amp;$E93&amp;$F93, 'emission-rate'!$F$2:$F$551) * IFERROR(VLOOKUP($A93&amp;$B93&amp;$C93&amp;$D93&amp;T$1, 'check of sales'!$A$2:$P$1035, 12 + MATCH($E93,'check of sales'!$M$1:$P$1, 0), 0), 0)</f>
        <v>0</v>
      </c>
      <c r="U93" s="1">
        <f>SUMIF('emission-rate'!$A$2:$A$551, $D93&amp;U$1&amp;$E93&amp;$F93, 'emission-rate'!$F$2:$F$551) * IFERROR(VLOOKUP($A93&amp;$B93&amp;$C93&amp;$D93&amp;U$1, 'check of sales'!$A$2:$P$1035, 12 + MATCH($E93,'check of sales'!$M$1:$P$1, 0), 0), 0)</f>
        <v>0</v>
      </c>
    </row>
    <row r="94" spans="1:21" x14ac:dyDescent="0.2">
      <c r="A94">
        <f>emission!A94</f>
        <v>2014</v>
      </c>
      <c r="B94">
        <f>emission!B94</f>
        <v>1</v>
      </c>
      <c r="C94" t="str">
        <f>emission!C94</f>
        <v>agricultural</v>
      </c>
      <c r="D94" t="str">
        <f>emission!D94</f>
        <v>VCC 22601 (DSL T6 Ag)</v>
      </c>
      <c r="E94" t="str">
        <f>emission!E94</f>
        <v>DSL</v>
      </c>
      <c r="F94" t="str">
        <f>emission!F94</f>
        <v>ROG</v>
      </c>
      <c r="G94" s="1">
        <f>emission!G94 - SUM($K94:$U94)</f>
        <v>3.7396694096969441E-7</v>
      </c>
      <c r="K94" s="1">
        <f>SUMIF('emission-rate'!$A$2:$A$551, $D94&amp;K$1&amp;$E94&amp;$F94, 'emission-rate'!$F$2:$F$551) * IFERROR(VLOOKUP($A94&amp;$B94&amp;$C94&amp;$D94&amp;K$1, 'check of sales'!$A$2:$P$1035, 12 + MATCH($E94,'check of sales'!$M$1:$P$1, 0), 0), 0)</f>
        <v>2579.6517234182315</v>
      </c>
      <c r="L94" s="1">
        <f>SUMIF('emission-rate'!$A$2:$A$551, $D94&amp;L$1&amp;$E94&amp;$F94, 'emission-rate'!$F$2:$F$551) * IFERROR(VLOOKUP($A94&amp;$B94&amp;$C94&amp;$D94&amp;L$1, 'check of sales'!$A$2:$P$1035, 12 + MATCH($E94,'check of sales'!$M$1:$P$1, 0), 0), 0)</f>
        <v>148.21556826959579</v>
      </c>
      <c r="M94" s="1">
        <f>SUMIF('emission-rate'!$A$2:$A$551, $D94&amp;M$1&amp;$E94&amp;$F94, 'emission-rate'!$F$2:$F$551) * IFERROR(VLOOKUP($A94&amp;$B94&amp;$C94&amp;$D94&amp;M$1, 'check of sales'!$A$2:$P$1035, 12 + MATCH($E94,'check of sales'!$M$1:$P$1, 0), 0), 0)</f>
        <v>34.658310933525485</v>
      </c>
      <c r="N94" s="1">
        <f>SUMIF('emission-rate'!$A$2:$A$551, $D94&amp;N$1&amp;$E94&amp;$F94, 'emission-rate'!$F$2:$F$551) * IFERROR(VLOOKUP($A94&amp;$B94&amp;$C94&amp;$D94&amp;N$1, 'check of sales'!$A$2:$P$1035, 12 + MATCH($E94,'check of sales'!$M$1:$P$1, 0), 0), 0)</f>
        <v>0</v>
      </c>
      <c r="O94" s="1">
        <f>SUMIF('emission-rate'!$A$2:$A$551, $D94&amp;O$1&amp;$E94&amp;$F94, 'emission-rate'!$F$2:$F$551) * IFERROR(VLOOKUP($A94&amp;$B94&amp;$C94&amp;$D94&amp;O$1, 'check of sales'!$A$2:$P$1035, 12 + MATCH($E94,'check of sales'!$M$1:$P$1, 0), 0), 0)</f>
        <v>0</v>
      </c>
      <c r="P94" s="1">
        <f>SUMIF('emission-rate'!$A$2:$A$551, $D94&amp;P$1&amp;$E94&amp;$F94, 'emission-rate'!$F$2:$F$551) * IFERROR(VLOOKUP($A94&amp;$B94&amp;$C94&amp;$D94&amp;P$1, 'check of sales'!$A$2:$P$1035, 12 + MATCH($E94,'check of sales'!$M$1:$P$1, 0), 0), 0)</f>
        <v>0</v>
      </c>
      <c r="Q94" s="1">
        <f>SUMIF('emission-rate'!$A$2:$A$551, $D94&amp;Q$1&amp;$E94&amp;$F94, 'emission-rate'!$F$2:$F$551) * IFERROR(VLOOKUP($A94&amp;$B94&amp;$C94&amp;$D94&amp;Q$1, 'check of sales'!$A$2:$P$1035, 12 + MATCH($E94,'check of sales'!$M$1:$P$1, 0), 0), 0)</f>
        <v>0</v>
      </c>
      <c r="R94" s="1">
        <f>SUMIF('emission-rate'!$A$2:$A$551, $D94&amp;R$1&amp;$E94&amp;$F94, 'emission-rate'!$F$2:$F$551) * IFERROR(VLOOKUP($A94&amp;$B94&amp;$C94&amp;$D94&amp;R$1, 'check of sales'!$A$2:$P$1035, 12 + MATCH($E94,'check of sales'!$M$1:$P$1, 0), 0), 0)</f>
        <v>0</v>
      </c>
      <c r="S94" s="1">
        <f>SUMIF('emission-rate'!$A$2:$A$551, $D94&amp;S$1&amp;$E94&amp;$F94, 'emission-rate'!$F$2:$F$551) * IFERROR(VLOOKUP($A94&amp;$B94&amp;$C94&amp;$D94&amp;S$1, 'check of sales'!$A$2:$P$1035, 12 + MATCH($E94,'check of sales'!$M$1:$P$1, 0), 0), 0)</f>
        <v>0</v>
      </c>
      <c r="T94" s="1">
        <f>SUMIF('emission-rate'!$A$2:$A$551, $D94&amp;T$1&amp;$E94&amp;$F94, 'emission-rate'!$F$2:$F$551) * IFERROR(VLOOKUP($A94&amp;$B94&amp;$C94&amp;$D94&amp;T$1, 'check of sales'!$A$2:$P$1035, 12 + MATCH($E94,'check of sales'!$M$1:$P$1, 0), 0), 0)</f>
        <v>0</v>
      </c>
      <c r="U94" s="1">
        <f>SUMIF('emission-rate'!$A$2:$A$551, $D94&amp;U$1&amp;$E94&amp;$F94, 'emission-rate'!$F$2:$F$551) * IFERROR(VLOOKUP($A94&amp;$B94&amp;$C94&amp;$D94&amp;U$1, 'check of sales'!$A$2:$P$1035, 12 + MATCH($E94,'check of sales'!$M$1:$P$1, 0), 0), 0)</f>
        <v>0</v>
      </c>
    </row>
    <row r="95" spans="1:21" x14ac:dyDescent="0.2">
      <c r="A95">
        <f>emission!A95</f>
        <v>2015</v>
      </c>
      <c r="B95">
        <f>emission!B95</f>
        <v>1</v>
      </c>
      <c r="C95" t="str">
        <f>emission!C95</f>
        <v>agricultural</v>
      </c>
      <c r="D95" t="str">
        <f>emission!D95</f>
        <v>VCC 22601 (DSL T6 Ag)</v>
      </c>
      <c r="E95" t="str">
        <f>emission!E95</f>
        <v>DSL</v>
      </c>
      <c r="F95" t="str">
        <f>emission!F95</f>
        <v>ROG</v>
      </c>
      <c r="G95" s="1">
        <f>emission!G95 - SUM($K95:$U95)</f>
        <v>3.4663162296055816E-7</v>
      </c>
      <c r="K95" s="1">
        <f>SUMIF('emission-rate'!$A$2:$A$551, $D95&amp;K$1&amp;$E95&amp;$F95, 'emission-rate'!$F$2:$F$551) * IFERROR(VLOOKUP($A95&amp;$B95&amp;$C95&amp;$D95&amp;K$1, 'check of sales'!$A$2:$P$1035, 12 + MATCH($E95,'check of sales'!$M$1:$P$1, 0), 0), 0)</f>
        <v>2379.686465769194</v>
      </c>
      <c r="L95" s="1">
        <f>SUMIF('emission-rate'!$A$2:$A$551, $D95&amp;L$1&amp;$E95&amp;$F95, 'emission-rate'!$F$2:$F$551) * IFERROR(VLOOKUP($A95&amp;$B95&amp;$C95&amp;$D95&amp;L$1, 'check of sales'!$A$2:$P$1035, 12 + MATCH($E95,'check of sales'!$M$1:$P$1, 0), 0), 0)</f>
        <v>133.85113933710235</v>
      </c>
      <c r="M95" s="1">
        <f>SUMIF('emission-rate'!$A$2:$A$551, $D95&amp;M$1&amp;$E95&amp;$F95, 'emission-rate'!$F$2:$F$551) * IFERROR(VLOOKUP($A95&amp;$B95&amp;$C95&amp;$D95&amp;M$1, 'check of sales'!$A$2:$P$1035, 12 + MATCH($E95,'check of sales'!$M$1:$P$1, 0), 0), 0)</f>
        <v>31.540417615872265</v>
      </c>
      <c r="N95" s="1">
        <f>SUMIF('emission-rate'!$A$2:$A$551, $D95&amp;N$1&amp;$E95&amp;$F95, 'emission-rate'!$F$2:$F$551) * IFERROR(VLOOKUP($A95&amp;$B95&amp;$C95&amp;$D95&amp;N$1, 'check of sales'!$A$2:$P$1035, 12 + MATCH($E95,'check of sales'!$M$1:$P$1, 0), 0), 0)</f>
        <v>0</v>
      </c>
      <c r="O95" s="1">
        <f>SUMIF('emission-rate'!$A$2:$A$551, $D95&amp;O$1&amp;$E95&amp;$F95, 'emission-rate'!$F$2:$F$551) * IFERROR(VLOOKUP($A95&amp;$B95&amp;$C95&amp;$D95&amp;O$1, 'check of sales'!$A$2:$P$1035, 12 + MATCH($E95,'check of sales'!$M$1:$P$1, 0), 0), 0)</f>
        <v>0</v>
      </c>
      <c r="P95" s="1">
        <f>SUMIF('emission-rate'!$A$2:$A$551, $D95&amp;P$1&amp;$E95&amp;$F95, 'emission-rate'!$F$2:$F$551) * IFERROR(VLOOKUP($A95&amp;$B95&amp;$C95&amp;$D95&amp;P$1, 'check of sales'!$A$2:$P$1035, 12 + MATCH($E95,'check of sales'!$M$1:$P$1, 0), 0), 0)</f>
        <v>0</v>
      </c>
      <c r="Q95" s="1">
        <f>SUMIF('emission-rate'!$A$2:$A$551, $D95&amp;Q$1&amp;$E95&amp;$F95, 'emission-rate'!$F$2:$F$551) * IFERROR(VLOOKUP($A95&amp;$B95&amp;$C95&amp;$D95&amp;Q$1, 'check of sales'!$A$2:$P$1035, 12 + MATCH($E95,'check of sales'!$M$1:$P$1, 0), 0), 0)</f>
        <v>0</v>
      </c>
      <c r="R95" s="1">
        <f>SUMIF('emission-rate'!$A$2:$A$551, $D95&amp;R$1&amp;$E95&amp;$F95, 'emission-rate'!$F$2:$F$551) * IFERROR(VLOOKUP($A95&amp;$B95&amp;$C95&amp;$D95&amp;R$1, 'check of sales'!$A$2:$P$1035, 12 + MATCH($E95,'check of sales'!$M$1:$P$1, 0), 0), 0)</f>
        <v>0</v>
      </c>
      <c r="S95" s="1">
        <f>SUMIF('emission-rate'!$A$2:$A$551, $D95&amp;S$1&amp;$E95&amp;$F95, 'emission-rate'!$F$2:$F$551) * IFERROR(VLOOKUP($A95&amp;$B95&amp;$C95&amp;$D95&amp;S$1, 'check of sales'!$A$2:$P$1035, 12 + MATCH($E95,'check of sales'!$M$1:$P$1, 0), 0), 0)</f>
        <v>0</v>
      </c>
      <c r="T95" s="1">
        <f>SUMIF('emission-rate'!$A$2:$A$551, $D95&amp;T$1&amp;$E95&amp;$F95, 'emission-rate'!$F$2:$F$551) * IFERROR(VLOOKUP($A95&amp;$B95&amp;$C95&amp;$D95&amp;T$1, 'check of sales'!$A$2:$P$1035, 12 + MATCH($E95,'check of sales'!$M$1:$P$1, 0), 0), 0)</f>
        <v>0</v>
      </c>
      <c r="U95" s="1">
        <f>SUMIF('emission-rate'!$A$2:$A$551, $D95&amp;U$1&amp;$E95&amp;$F95, 'emission-rate'!$F$2:$F$551) * IFERROR(VLOOKUP($A95&amp;$B95&amp;$C95&amp;$D95&amp;U$1, 'check of sales'!$A$2:$P$1035, 12 + MATCH($E95,'check of sales'!$M$1:$P$1, 0), 0), 0)</f>
        <v>0</v>
      </c>
    </row>
    <row r="96" spans="1:21" x14ac:dyDescent="0.2">
      <c r="A96">
        <f>emission!A96</f>
        <v>2016</v>
      </c>
      <c r="B96">
        <f>emission!B96</f>
        <v>1</v>
      </c>
      <c r="C96" t="str">
        <f>emission!C96</f>
        <v>agricultural</v>
      </c>
      <c r="D96" t="str">
        <f>emission!D96</f>
        <v>VCC 22601 (DSL T6 Ag)</v>
      </c>
      <c r="E96" t="str">
        <f>emission!E96</f>
        <v>DSL</v>
      </c>
      <c r="F96" t="str">
        <f>emission!F96</f>
        <v>ROG</v>
      </c>
      <c r="G96" s="1">
        <f>emission!G96 - SUM($K96:$U96)</f>
        <v>3.2081425160868093E-7</v>
      </c>
      <c r="K96" s="1">
        <f>SUMIF('emission-rate'!$A$2:$A$551, $D96&amp;K$1&amp;$E96&amp;$F96, 'emission-rate'!$F$2:$F$551) * IFERROR(VLOOKUP($A96&amp;$B96&amp;$C96&amp;$D96&amp;K$1, 'check of sales'!$A$2:$P$1035, 12 + MATCH($E96,'check of sales'!$M$1:$P$1, 0), 0), 0)</f>
        <v>2203.0897021594496</v>
      </c>
      <c r="L96" s="1">
        <f>SUMIF('emission-rate'!$A$2:$A$551, $D96&amp;L$1&amp;$E96&amp;$F96, 'emission-rate'!$F$2:$F$551) * IFERROR(VLOOKUP($A96&amp;$B96&amp;$C96&amp;$D96&amp;L$1, 'check of sales'!$A$2:$P$1035, 12 + MATCH($E96,'check of sales'!$M$1:$P$1, 0), 0), 0)</f>
        <v>123.47548384796009</v>
      </c>
      <c r="M96" s="1">
        <f>SUMIF('emission-rate'!$A$2:$A$551, $D96&amp;M$1&amp;$E96&amp;$F96, 'emission-rate'!$F$2:$F$551) * IFERROR(VLOOKUP($A96&amp;$B96&amp;$C96&amp;$D96&amp;M$1, 'check of sales'!$A$2:$P$1035, 12 + MATCH($E96,'check of sales'!$M$1:$P$1, 0), 0), 0)</f>
        <v>28.48365311647586</v>
      </c>
      <c r="N96" s="1">
        <f>SUMIF('emission-rate'!$A$2:$A$551, $D96&amp;N$1&amp;$E96&amp;$F96, 'emission-rate'!$F$2:$F$551) * IFERROR(VLOOKUP($A96&amp;$B96&amp;$C96&amp;$D96&amp;N$1, 'check of sales'!$A$2:$P$1035, 12 + MATCH($E96,'check of sales'!$M$1:$P$1, 0), 0), 0)</f>
        <v>0</v>
      </c>
      <c r="O96" s="1">
        <f>SUMIF('emission-rate'!$A$2:$A$551, $D96&amp;O$1&amp;$E96&amp;$F96, 'emission-rate'!$F$2:$F$551) * IFERROR(VLOOKUP($A96&amp;$B96&amp;$C96&amp;$D96&amp;O$1, 'check of sales'!$A$2:$P$1035, 12 + MATCH($E96,'check of sales'!$M$1:$P$1, 0), 0), 0)</f>
        <v>0</v>
      </c>
      <c r="P96" s="1">
        <f>SUMIF('emission-rate'!$A$2:$A$551, $D96&amp;P$1&amp;$E96&amp;$F96, 'emission-rate'!$F$2:$F$551) * IFERROR(VLOOKUP($A96&amp;$B96&amp;$C96&amp;$D96&amp;P$1, 'check of sales'!$A$2:$P$1035, 12 + MATCH($E96,'check of sales'!$M$1:$P$1, 0), 0), 0)</f>
        <v>0</v>
      </c>
      <c r="Q96" s="1">
        <f>SUMIF('emission-rate'!$A$2:$A$551, $D96&amp;Q$1&amp;$E96&amp;$F96, 'emission-rate'!$F$2:$F$551) * IFERROR(VLOOKUP($A96&amp;$B96&amp;$C96&amp;$D96&amp;Q$1, 'check of sales'!$A$2:$P$1035, 12 + MATCH($E96,'check of sales'!$M$1:$P$1, 0), 0), 0)</f>
        <v>0</v>
      </c>
      <c r="R96" s="1">
        <f>SUMIF('emission-rate'!$A$2:$A$551, $D96&amp;R$1&amp;$E96&amp;$F96, 'emission-rate'!$F$2:$F$551) * IFERROR(VLOOKUP($A96&amp;$B96&amp;$C96&amp;$D96&amp;R$1, 'check of sales'!$A$2:$P$1035, 12 + MATCH($E96,'check of sales'!$M$1:$P$1, 0), 0), 0)</f>
        <v>0</v>
      </c>
      <c r="S96" s="1">
        <f>SUMIF('emission-rate'!$A$2:$A$551, $D96&amp;S$1&amp;$E96&amp;$F96, 'emission-rate'!$F$2:$F$551) * IFERROR(VLOOKUP($A96&amp;$B96&amp;$C96&amp;$D96&amp;S$1, 'check of sales'!$A$2:$P$1035, 12 + MATCH($E96,'check of sales'!$M$1:$P$1, 0), 0), 0)</f>
        <v>0</v>
      </c>
      <c r="T96" s="1">
        <f>SUMIF('emission-rate'!$A$2:$A$551, $D96&amp;T$1&amp;$E96&amp;$F96, 'emission-rate'!$F$2:$F$551) * IFERROR(VLOOKUP($A96&amp;$B96&amp;$C96&amp;$D96&amp;T$1, 'check of sales'!$A$2:$P$1035, 12 + MATCH($E96,'check of sales'!$M$1:$P$1, 0), 0), 0)</f>
        <v>0</v>
      </c>
      <c r="U96" s="1">
        <f>SUMIF('emission-rate'!$A$2:$A$551, $D96&amp;U$1&amp;$E96&amp;$F96, 'emission-rate'!$F$2:$F$551) * IFERROR(VLOOKUP($A96&amp;$B96&amp;$C96&amp;$D96&amp;U$1, 'check of sales'!$A$2:$P$1035, 12 + MATCH($E96,'check of sales'!$M$1:$P$1, 0), 0), 0)</f>
        <v>0</v>
      </c>
    </row>
    <row r="97" spans="1:22" x14ac:dyDescent="0.2">
      <c r="A97">
        <f>emission!A97</f>
        <v>2017</v>
      </c>
      <c r="B97">
        <f>emission!B97</f>
        <v>1</v>
      </c>
      <c r="C97" t="str">
        <f>emission!C97</f>
        <v>agricultural</v>
      </c>
      <c r="D97" t="str">
        <f>emission!D97</f>
        <v>VCC 22601 (DSL T6 Ag)</v>
      </c>
      <c r="E97" t="str">
        <f>emission!E97</f>
        <v>DSL</v>
      </c>
      <c r="F97" t="str">
        <f>emission!F97</f>
        <v>ROG</v>
      </c>
      <c r="G97" s="1">
        <f>emission!G97 - SUM($K97:$U97)</f>
        <v>3.0835190045763738E-7</v>
      </c>
      <c r="K97" s="1">
        <f>SUMIF('emission-rate'!$A$2:$A$551, $D97&amp;K$1&amp;$E97&amp;$F97, 'emission-rate'!$F$2:$F$551) * IFERROR(VLOOKUP($A97&amp;$B97&amp;$C97&amp;$D97&amp;K$1, 'check of sales'!$A$2:$P$1035, 12 + MATCH($E97,'check of sales'!$M$1:$P$1, 0), 0), 0)</f>
        <v>2104.5897632323854</v>
      </c>
      <c r="L97" s="1">
        <f>SUMIF('emission-rate'!$A$2:$A$551, $D97&amp;L$1&amp;$E97&amp;$F97, 'emission-rate'!$F$2:$F$551) * IFERROR(VLOOKUP($A97&amp;$B97&amp;$C97&amp;$D97&amp;L$1, 'check of sales'!$A$2:$P$1035, 12 + MATCH($E97,'check of sales'!$M$1:$P$1, 0), 0), 0)</f>
        <v>114.31235620641584</v>
      </c>
      <c r="M97" s="1">
        <f>SUMIF('emission-rate'!$A$2:$A$551, $D97&amp;M$1&amp;$E97&amp;$F97, 'emission-rate'!$F$2:$F$551) * IFERROR(VLOOKUP($A97&amp;$B97&amp;$C97&amp;$D97&amp;M$1, 'check of sales'!$A$2:$P$1035, 12 + MATCH($E97,'check of sales'!$M$1:$P$1, 0), 0), 0)</f>
        <v>26.275703499666971</v>
      </c>
      <c r="N97" s="1">
        <f>SUMIF('emission-rate'!$A$2:$A$551, $D97&amp;N$1&amp;$E97&amp;$F97, 'emission-rate'!$F$2:$F$551) * IFERROR(VLOOKUP($A97&amp;$B97&amp;$C97&amp;$D97&amp;N$1, 'check of sales'!$A$2:$P$1035, 12 + MATCH($E97,'check of sales'!$M$1:$P$1, 0), 0), 0)</f>
        <v>0</v>
      </c>
      <c r="O97" s="1">
        <f>SUMIF('emission-rate'!$A$2:$A$551, $D97&amp;O$1&amp;$E97&amp;$F97, 'emission-rate'!$F$2:$F$551) * IFERROR(VLOOKUP($A97&amp;$B97&amp;$C97&amp;$D97&amp;O$1, 'check of sales'!$A$2:$P$1035, 12 + MATCH($E97,'check of sales'!$M$1:$P$1, 0), 0), 0)</f>
        <v>0</v>
      </c>
      <c r="P97" s="1">
        <f>SUMIF('emission-rate'!$A$2:$A$551, $D97&amp;P$1&amp;$E97&amp;$F97, 'emission-rate'!$F$2:$F$551) * IFERROR(VLOOKUP($A97&amp;$B97&amp;$C97&amp;$D97&amp;P$1, 'check of sales'!$A$2:$P$1035, 12 + MATCH($E97,'check of sales'!$M$1:$P$1, 0), 0), 0)</f>
        <v>0</v>
      </c>
      <c r="Q97" s="1">
        <f>SUMIF('emission-rate'!$A$2:$A$551, $D97&amp;Q$1&amp;$E97&amp;$F97, 'emission-rate'!$F$2:$F$551) * IFERROR(VLOOKUP($A97&amp;$B97&amp;$C97&amp;$D97&amp;Q$1, 'check of sales'!$A$2:$P$1035, 12 + MATCH($E97,'check of sales'!$M$1:$P$1, 0), 0), 0)</f>
        <v>0</v>
      </c>
      <c r="R97" s="1">
        <f>SUMIF('emission-rate'!$A$2:$A$551, $D97&amp;R$1&amp;$E97&amp;$F97, 'emission-rate'!$F$2:$F$551) * IFERROR(VLOOKUP($A97&amp;$B97&amp;$C97&amp;$D97&amp;R$1, 'check of sales'!$A$2:$P$1035, 12 + MATCH($E97,'check of sales'!$M$1:$P$1, 0), 0), 0)</f>
        <v>0</v>
      </c>
      <c r="S97" s="1">
        <f>SUMIF('emission-rate'!$A$2:$A$551, $D97&amp;S$1&amp;$E97&amp;$F97, 'emission-rate'!$F$2:$F$551) * IFERROR(VLOOKUP($A97&amp;$B97&amp;$C97&amp;$D97&amp;S$1, 'check of sales'!$A$2:$P$1035, 12 + MATCH($E97,'check of sales'!$M$1:$P$1, 0), 0), 0)</f>
        <v>0</v>
      </c>
      <c r="T97" s="1">
        <f>SUMIF('emission-rate'!$A$2:$A$551, $D97&amp;T$1&amp;$E97&amp;$F97, 'emission-rate'!$F$2:$F$551) * IFERROR(VLOOKUP($A97&amp;$B97&amp;$C97&amp;$D97&amp;T$1, 'check of sales'!$A$2:$P$1035, 12 + MATCH($E97,'check of sales'!$M$1:$P$1, 0), 0), 0)</f>
        <v>0</v>
      </c>
      <c r="U97" s="1">
        <f>SUMIF('emission-rate'!$A$2:$A$551, $D97&amp;U$1&amp;$E97&amp;$F97, 'emission-rate'!$F$2:$F$551) * IFERROR(VLOOKUP($A97&amp;$B97&amp;$C97&amp;$D97&amp;U$1, 'check of sales'!$A$2:$P$1035, 12 + MATCH($E97,'check of sales'!$M$1:$P$1, 0), 0), 0)</f>
        <v>0</v>
      </c>
    </row>
    <row r="98" spans="1:22" x14ac:dyDescent="0.2">
      <c r="A98">
        <f>emission!A98</f>
        <v>2018</v>
      </c>
      <c r="B98">
        <f>emission!B98</f>
        <v>1</v>
      </c>
      <c r="C98" t="str">
        <f>emission!C98</f>
        <v>agricultural</v>
      </c>
      <c r="D98" t="str">
        <f>emission!D98</f>
        <v>VCC 22601 (DSL T6 Ag)</v>
      </c>
      <c r="E98" t="str">
        <f>emission!E98</f>
        <v>DSL</v>
      </c>
      <c r="F98" t="str">
        <f>emission!F98</f>
        <v>ROG</v>
      </c>
      <c r="G98" s="1">
        <f>emission!G98 - SUM($K98:$U98)</f>
        <v>3.0389492167159915E-7</v>
      </c>
      <c r="K98" s="1">
        <f>SUMIF('emission-rate'!$A$2:$A$551, $D98&amp;K$1&amp;$E98&amp;$F98, 'emission-rate'!$F$2:$F$551) * IFERROR(VLOOKUP($A98&amp;$B98&amp;$C98&amp;$D98&amp;K$1, 'check of sales'!$A$2:$P$1035, 12 + MATCH($E98,'check of sales'!$M$1:$P$1, 0), 0), 0)</f>
        <v>2066.0166957610622</v>
      </c>
      <c r="L98" s="1">
        <f>SUMIF('emission-rate'!$A$2:$A$551, $D98&amp;L$1&amp;$E98&amp;$F98, 'emission-rate'!$F$2:$F$551) * IFERROR(VLOOKUP($A98&amp;$B98&amp;$C98&amp;$D98&amp;L$1, 'check of sales'!$A$2:$P$1035, 12 + MATCH($E98,'check of sales'!$M$1:$P$1, 0), 0), 0)</f>
        <v>109.20146122383569</v>
      </c>
      <c r="M98" s="1">
        <f>SUMIF('emission-rate'!$A$2:$A$551, $D98&amp;M$1&amp;$E98&amp;$F98, 'emission-rate'!$F$2:$F$551) * IFERROR(VLOOKUP($A98&amp;$B98&amp;$C98&amp;$D98&amp;M$1, 'check of sales'!$A$2:$P$1035, 12 + MATCH($E98,'check of sales'!$M$1:$P$1, 0), 0), 0)</f>
        <v>24.325780992497222</v>
      </c>
      <c r="N98" s="1">
        <f>SUMIF('emission-rate'!$A$2:$A$551, $D98&amp;N$1&amp;$E98&amp;$F98, 'emission-rate'!$F$2:$F$551) * IFERROR(VLOOKUP($A98&amp;$B98&amp;$C98&amp;$D98&amp;N$1, 'check of sales'!$A$2:$P$1035, 12 + MATCH($E98,'check of sales'!$M$1:$P$1, 0), 0), 0)</f>
        <v>0</v>
      </c>
      <c r="O98" s="1">
        <f>SUMIF('emission-rate'!$A$2:$A$551, $D98&amp;O$1&amp;$E98&amp;$F98, 'emission-rate'!$F$2:$F$551) * IFERROR(VLOOKUP($A98&amp;$B98&amp;$C98&amp;$D98&amp;O$1, 'check of sales'!$A$2:$P$1035, 12 + MATCH($E98,'check of sales'!$M$1:$P$1, 0), 0), 0)</f>
        <v>0</v>
      </c>
      <c r="P98" s="1">
        <f>SUMIF('emission-rate'!$A$2:$A$551, $D98&amp;P$1&amp;$E98&amp;$F98, 'emission-rate'!$F$2:$F$551) * IFERROR(VLOOKUP($A98&amp;$B98&amp;$C98&amp;$D98&amp;P$1, 'check of sales'!$A$2:$P$1035, 12 + MATCH($E98,'check of sales'!$M$1:$P$1, 0), 0), 0)</f>
        <v>0</v>
      </c>
      <c r="Q98" s="1">
        <f>SUMIF('emission-rate'!$A$2:$A$551, $D98&amp;Q$1&amp;$E98&amp;$F98, 'emission-rate'!$F$2:$F$551) * IFERROR(VLOOKUP($A98&amp;$B98&amp;$C98&amp;$D98&amp;Q$1, 'check of sales'!$A$2:$P$1035, 12 + MATCH($E98,'check of sales'!$M$1:$P$1, 0), 0), 0)</f>
        <v>0</v>
      </c>
      <c r="R98" s="1">
        <f>SUMIF('emission-rate'!$A$2:$A$551, $D98&amp;R$1&amp;$E98&amp;$F98, 'emission-rate'!$F$2:$F$551) * IFERROR(VLOOKUP($A98&amp;$B98&amp;$C98&amp;$D98&amp;R$1, 'check of sales'!$A$2:$P$1035, 12 + MATCH($E98,'check of sales'!$M$1:$P$1, 0), 0), 0)</f>
        <v>0</v>
      </c>
      <c r="S98" s="1">
        <f>SUMIF('emission-rate'!$A$2:$A$551, $D98&amp;S$1&amp;$E98&amp;$F98, 'emission-rate'!$F$2:$F$551) * IFERROR(VLOOKUP($A98&amp;$B98&amp;$C98&amp;$D98&amp;S$1, 'check of sales'!$A$2:$P$1035, 12 + MATCH($E98,'check of sales'!$M$1:$P$1, 0), 0), 0)</f>
        <v>0</v>
      </c>
      <c r="T98" s="1">
        <f>SUMIF('emission-rate'!$A$2:$A$551, $D98&amp;T$1&amp;$E98&amp;$F98, 'emission-rate'!$F$2:$F$551) * IFERROR(VLOOKUP($A98&amp;$B98&amp;$C98&amp;$D98&amp;T$1, 'check of sales'!$A$2:$P$1035, 12 + MATCH($E98,'check of sales'!$M$1:$P$1, 0), 0), 0)</f>
        <v>0</v>
      </c>
      <c r="U98" s="1">
        <f>SUMIF('emission-rate'!$A$2:$A$551, $D98&amp;U$1&amp;$E98&amp;$F98, 'emission-rate'!$F$2:$F$551) * IFERROR(VLOOKUP($A98&amp;$B98&amp;$C98&amp;$D98&amp;U$1, 'check of sales'!$A$2:$P$1035, 12 + MATCH($E98,'check of sales'!$M$1:$P$1, 0), 0), 0)</f>
        <v>0</v>
      </c>
    </row>
    <row r="99" spans="1:22" x14ac:dyDescent="0.2">
      <c r="A99">
        <f>emission!A99</f>
        <v>2019</v>
      </c>
      <c r="B99">
        <f>emission!B99</f>
        <v>1</v>
      </c>
      <c r="C99" t="str">
        <f>emission!C99</f>
        <v>agricultural</v>
      </c>
      <c r="D99" t="str">
        <f>emission!D99</f>
        <v>VCC 22601 (DSL T6 Ag)</v>
      </c>
      <c r="E99" t="str">
        <f>emission!E99</f>
        <v>DSL</v>
      </c>
      <c r="F99" t="str">
        <f>emission!F99</f>
        <v>ROG</v>
      </c>
      <c r="G99" s="1">
        <f>emission!G99 - SUM($K99:$U99)</f>
        <v>2.8469094104366377E-7</v>
      </c>
      <c r="K99" s="1">
        <f>SUMIF('emission-rate'!$A$2:$A$551, $D99&amp;K$1&amp;$E99&amp;$F99, 'emission-rate'!$F$2:$F$551) * IFERROR(VLOOKUP($A99&amp;$B99&amp;$C99&amp;$D99&amp;K$1, 'check of sales'!$A$2:$P$1035, 12 + MATCH($E99,'check of sales'!$M$1:$P$1, 0), 0), 0)</f>
        <v>1952.3028370648908</v>
      </c>
      <c r="L99" s="1">
        <f>SUMIF('emission-rate'!$A$2:$A$551, $D99&amp;L$1&amp;$E99&amp;$F99, 'emission-rate'!$F$2:$F$551) * IFERROR(VLOOKUP($A99&amp;$B99&amp;$C99&amp;$D99&amp;L$1, 'check of sales'!$A$2:$P$1035, 12 + MATCH($E99,'check of sales'!$M$1:$P$1, 0), 0), 0)</f>
        <v>107.20000925189207</v>
      </c>
      <c r="M99" s="1">
        <f>SUMIF('emission-rate'!$A$2:$A$551, $D99&amp;M$1&amp;$E99&amp;$F99, 'emission-rate'!$F$2:$F$551) * IFERROR(VLOOKUP($A99&amp;$B99&amp;$C99&amp;$D99&amp;M$1, 'check of sales'!$A$2:$P$1035, 12 + MATCH($E99,'check of sales'!$M$1:$P$1, 0), 0), 0)</f>
        <v>23.238177550946222</v>
      </c>
      <c r="N99" s="1">
        <f>SUMIF('emission-rate'!$A$2:$A$551, $D99&amp;N$1&amp;$E99&amp;$F99, 'emission-rate'!$F$2:$F$551) * IFERROR(VLOOKUP($A99&amp;$B99&amp;$C99&amp;$D99&amp;N$1, 'check of sales'!$A$2:$P$1035, 12 + MATCH($E99,'check of sales'!$M$1:$P$1, 0), 0), 0)</f>
        <v>0</v>
      </c>
      <c r="O99" s="1">
        <f>SUMIF('emission-rate'!$A$2:$A$551, $D99&amp;O$1&amp;$E99&amp;$F99, 'emission-rate'!$F$2:$F$551) * IFERROR(VLOOKUP($A99&amp;$B99&amp;$C99&amp;$D99&amp;O$1, 'check of sales'!$A$2:$P$1035, 12 + MATCH($E99,'check of sales'!$M$1:$P$1, 0), 0), 0)</f>
        <v>0</v>
      </c>
      <c r="P99" s="1">
        <f>SUMIF('emission-rate'!$A$2:$A$551, $D99&amp;P$1&amp;$E99&amp;$F99, 'emission-rate'!$F$2:$F$551) * IFERROR(VLOOKUP($A99&amp;$B99&amp;$C99&amp;$D99&amp;P$1, 'check of sales'!$A$2:$P$1035, 12 + MATCH($E99,'check of sales'!$M$1:$P$1, 0), 0), 0)</f>
        <v>0</v>
      </c>
      <c r="Q99" s="1">
        <f>SUMIF('emission-rate'!$A$2:$A$551, $D99&amp;Q$1&amp;$E99&amp;$F99, 'emission-rate'!$F$2:$F$551) * IFERROR(VLOOKUP($A99&amp;$B99&amp;$C99&amp;$D99&amp;Q$1, 'check of sales'!$A$2:$P$1035, 12 + MATCH($E99,'check of sales'!$M$1:$P$1, 0), 0), 0)</f>
        <v>0</v>
      </c>
      <c r="R99" s="1">
        <f>SUMIF('emission-rate'!$A$2:$A$551, $D99&amp;R$1&amp;$E99&amp;$F99, 'emission-rate'!$F$2:$F$551) * IFERROR(VLOOKUP($A99&amp;$B99&amp;$C99&amp;$D99&amp;R$1, 'check of sales'!$A$2:$P$1035, 12 + MATCH($E99,'check of sales'!$M$1:$P$1, 0), 0), 0)</f>
        <v>0</v>
      </c>
      <c r="S99" s="1">
        <f>SUMIF('emission-rate'!$A$2:$A$551, $D99&amp;S$1&amp;$E99&amp;$F99, 'emission-rate'!$F$2:$F$551) * IFERROR(VLOOKUP($A99&amp;$B99&amp;$C99&amp;$D99&amp;S$1, 'check of sales'!$A$2:$P$1035, 12 + MATCH($E99,'check of sales'!$M$1:$P$1, 0), 0), 0)</f>
        <v>0</v>
      </c>
      <c r="T99" s="1">
        <f>SUMIF('emission-rate'!$A$2:$A$551, $D99&amp;T$1&amp;$E99&amp;$F99, 'emission-rate'!$F$2:$F$551) * IFERROR(VLOOKUP($A99&amp;$B99&amp;$C99&amp;$D99&amp;T$1, 'check of sales'!$A$2:$P$1035, 12 + MATCH($E99,'check of sales'!$M$1:$P$1, 0), 0), 0)</f>
        <v>0</v>
      </c>
      <c r="U99" s="1">
        <f>SUMIF('emission-rate'!$A$2:$A$551, $D99&amp;U$1&amp;$E99&amp;$F99, 'emission-rate'!$F$2:$F$551) * IFERROR(VLOOKUP($A99&amp;$B99&amp;$C99&amp;$D99&amp;U$1, 'check of sales'!$A$2:$P$1035, 12 + MATCH($E99,'check of sales'!$M$1:$P$1, 0), 0), 0)</f>
        <v>0</v>
      </c>
    </row>
    <row r="100" spans="1:22" x14ac:dyDescent="0.2">
      <c r="A100">
        <f>emission!A100</f>
        <v>2020</v>
      </c>
      <c r="B100">
        <f>emission!B100</f>
        <v>1</v>
      </c>
      <c r="C100" t="str">
        <f>emission!C100</f>
        <v>agricultural</v>
      </c>
      <c r="D100" t="str">
        <f>emission!D100</f>
        <v>VCC 22601 (DSL T6 Ag)</v>
      </c>
      <c r="E100" t="str">
        <f>emission!E100</f>
        <v>DSL</v>
      </c>
      <c r="F100" t="str">
        <f>emission!F100</f>
        <v>ROG</v>
      </c>
      <c r="G100" s="1">
        <f>emission!G100 - SUM($K100:$U100)</f>
        <v>2.448402938171057E-7</v>
      </c>
      <c r="K100" s="1">
        <f>SUMIF('emission-rate'!$A$2:$A$551, $D100&amp;K$1&amp;$E100&amp;$F100, 'emission-rate'!$F$2:$F$551) * IFERROR(VLOOKUP($A100&amp;$B100&amp;$C100&amp;$D100&amp;K$1, 'check of sales'!$A$2:$P$1035, 12 + MATCH($E100,'check of sales'!$M$1:$P$1, 0), 0), 0)</f>
        <v>1704.4203744548449</v>
      </c>
      <c r="L100" s="1">
        <f>SUMIF('emission-rate'!$A$2:$A$551, $D100&amp;L$1&amp;$E100&amp;$F100, 'emission-rate'!$F$2:$F$551) * IFERROR(VLOOKUP($A100&amp;$B100&amp;$C100&amp;$D100&amp;L$1, 'check of sales'!$A$2:$P$1035, 12 + MATCH($E100,'check of sales'!$M$1:$P$1, 0), 0), 0)</f>
        <v>101.29970518885649</v>
      </c>
      <c r="M100" s="1">
        <f>SUMIF('emission-rate'!$A$2:$A$551, $D100&amp;M$1&amp;$E100&amp;$F100, 'emission-rate'!$F$2:$F$551) * IFERROR(VLOOKUP($A100&amp;$B100&amp;$C100&amp;$D100&amp;M$1, 'check of sales'!$A$2:$P$1035, 12 + MATCH($E100,'check of sales'!$M$1:$P$1, 0), 0), 0)</f>
        <v>22.812266617498299</v>
      </c>
      <c r="N100" s="1">
        <f>SUMIF('emission-rate'!$A$2:$A$551, $D100&amp;N$1&amp;$E100&amp;$F100, 'emission-rate'!$F$2:$F$551) * IFERROR(VLOOKUP($A100&amp;$B100&amp;$C100&amp;$D100&amp;N$1, 'check of sales'!$A$2:$P$1035, 12 + MATCH($E100,'check of sales'!$M$1:$P$1, 0), 0), 0)</f>
        <v>0</v>
      </c>
      <c r="O100" s="1">
        <f>SUMIF('emission-rate'!$A$2:$A$551, $D100&amp;O$1&amp;$E100&amp;$F100, 'emission-rate'!$F$2:$F$551) * IFERROR(VLOOKUP($A100&amp;$B100&amp;$C100&amp;$D100&amp;O$1, 'check of sales'!$A$2:$P$1035, 12 + MATCH($E100,'check of sales'!$M$1:$P$1, 0), 0), 0)</f>
        <v>0</v>
      </c>
      <c r="P100" s="1">
        <f>SUMIF('emission-rate'!$A$2:$A$551, $D100&amp;P$1&amp;$E100&amp;$F100, 'emission-rate'!$F$2:$F$551) * IFERROR(VLOOKUP($A100&amp;$B100&amp;$C100&amp;$D100&amp;P$1, 'check of sales'!$A$2:$P$1035, 12 + MATCH($E100,'check of sales'!$M$1:$P$1, 0), 0), 0)</f>
        <v>0</v>
      </c>
      <c r="Q100" s="1">
        <f>SUMIF('emission-rate'!$A$2:$A$551, $D100&amp;Q$1&amp;$E100&amp;$F100, 'emission-rate'!$F$2:$F$551) * IFERROR(VLOOKUP($A100&amp;$B100&amp;$C100&amp;$D100&amp;Q$1, 'check of sales'!$A$2:$P$1035, 12 + MATCH($E100,'check of sales'!$M$1:$P$1, 0), 0), 0)</f>
        <v>0</v>
      </c>
      <c r="R100" s="1">
        <f>SUMIF('emission-rate'!$A$2:$A$551, $D100&amp;R$1&amp;$E100&amp;$F100, 'emission-rate'!$F$2:$F$551) * IFERROR(VLOOKUP($A100&amp;$B100&amp;$C100&amp;$D100&amp;R$1, 'check of sales'!$A$2:$P$1035, 12 + MATCH($E100,'check of sales'!$M$1:$P$1, 0), 0), 0)</f>
        <v>0</v>
      </c>
      <c r="S100" s="1">
        <f>SUMIF('emission-rate'!$A$2:$A$551, $D100&amp;S$1&amp;$E100&amp;$F100, 'emission-rate'!$F$2:$F$551) * IFERROR(VLOOKUP($A100&amp;$B100&amp;$C100&amp;$D100&amp;S$1, 'check of sales'!$A$2:$P$1035, 12 + MATCH($E100,'check of sales'!$M$1:$P$1, 0), 0), 0)</f>
        <v>0</v>
      </c>
      <c r="T100" s="1">
        <f>SUMIF('emission-rate'!$A$2:$A$551, $D100&amp;T$1&amp;$E100&amp;$F100, 'emission-rate'!$F$2:$F$551) * IFERROR(VLOOKUP($A100&amp;$B100&amp;$C100&amp;$D100&amp;T$1, 'check of sales'!$A$2:$P$1035, 12 + MATCH($E100,'check of sales'!$M$1:$P$1, 0), 0), 0)</f>
        <v>0</v>
      </c>
      <c r="U100" s="1">
        <f>SUMIF('emission-rate'!$A$2:$A$551, $D100&amp;U$1&amp;$E100&amp;$F100, 'emission-rate'!$F$2:$F$551) * IFERROR(VLOOKUP($A100&amp;$B100&amp;$C100&amp;$D100&amp;U$1, 'check of sales'!$A$2:$P$1035, 12 + MATCH($E100,'check of sales'!$M$1:$P$1, 0), 0), 0)</f>
        <v>0</v>
      </c>
    </row>
    <row r="101" spans="1:22" x14ac:dyDescent="0.2">
      <c r="A101">
        <f>emission!A101</f>
        <v>2010</v>
      </c>
      <c r="B101">
        <f>emission!B101</f>
        <v>1</v>
      </c>
      <c r="C101" t="str">
        <f>emission!C101</f>
        <v>agricultural</v>
      </c>
      <c r="D101" t="str">
        <f>emission!D101</f>
        <v>VCC 22601 (DSL T6 Ag)</v>
      </c>
      <c r="E101" t="str">
        <f>emission!E101</f>
        <v>DSL</v>
      </c>
      <c r="F101" t="str">
        <f>emission!F101</f>
        <v>TOG</v>
      </c>
      <c r="G101" s="1">
        <f>emission!G101 - SUM($K101:$U101)</f>
        <v>5.2210816647857428E-7</v>
      </c>
      <c r="K101" s="1">
        <f>SUMIF('emission-rate'!$A$2:$A$551, $D101&amp;K$1&amp;$E101&amp;$F101, 'emission-rate'!$F$2:$F$551) * IFERROR(VLOOKUP($A101&amp;$B101&amp;$C101&amp;$D101&amp;K$1, 'check of sales'!$A$2:$P$1035, 12 + MATCH($E101,'check of sales'!$M$1:$P$1, 0), 0), 0)</f>
        <v>3991.1209709899117</v>
      </c>
      <c r="L101" s="1">
        <f>SUMIF('emission-rate'!$A$2:$A$551, $D101&amp;L$1&amp;$E101&amp;$F101, 'emission-rate'!$F$2:$F$551) * IFERROR(VLOOKUP($A101&amp;$B101&amp;$C101&amp;$D101&amp;L$1, 'check of sales'!$A$2:$P$1035, 12 + MATCH($E101,'check of sales'!$M$1:$P$1, 0), 0), 0)</f>
        <v>0</v>
      </c>
      <c r="M101" s="1">
        <f>SUMIF('emission-rate'!$A$2:$A$551, $D101&amp;M$1&amp;$E101&amp;$F101, 'emission-rate'!$F$2:$F$551) * IFERROR(VLOOKUP($A101&amp;$B101&amp;$C101&amp;$D101&amp;M$1, 'check of sales'!$A$2:$P$1035, 12 + MATCH($E101,'check of sales'!$M$1:$P$1, 0), 0), 0)</f>
        <v>0</v>
      </c>
      <c r="N101" s="1">
        <f>SUMIF('emission-rate'!$A$2:$A$551, $D101&amp;N$1&amp;$E101&amp;$F101, 'emission-rate'!$F$2:$F$551) * IFERROR(VLOOKUP($A101&amp;$B101&amp;$C101&amp;$D101&amp;N$1, 'check of sales'!$A$2:$P$1035, 12 + MATCH($E101,'check of sales'!$M$1:$P$1, 0), 0), 0)</f>
        <v>0</v>
      </c>
      <c r="O101" s="1">
        <f>SUMIF('emission-rate'!$A$2:$A$551, $D101&amp;O$1&amp;$E101&amp;$F101, 'emission-rate'!$F$2:$F$551) * IFERROR(VLOOKUP($A101&amp;$B101&amp;$C101&amp;$D101&amp;O$1, 'check of sales'!$A$2:$P$1035, 12 + MATCH($E101,'check of sales'!$M$1:$P$1, 0), 0), 0)</f>
        <v>0</v>
      </c>
      <c r="P101" s="1">
        <f>SUMIF('emission-rate'!$A$2:$A$551, $D101&amp;P$1&amp;$E101&amp;$F101, 'emission-rate'!$F$2:$F$551) * IFERROR(VLOOKUP($A101&amp;$B101&amp;$C101&amp;$D101&amp;P$1, 'check of sales'!$A$2:$P$1035, 12 + MATCH($E101,'check of sales'!$M$1:$P$1, 0), 0), 0)</f>
        <v>0</v>
      </c>
      <c r="Q101" s="1">
        <f>SUMIF('emission-rate'!$A$2:$A$551, $D101&amp;Q$1&amp;$E101&amp;$F101, 'emission-rate'!$F$2:$F$551) * IFERROR(VLOOKUP($A101&amp;$B101&amp;$C101&amp;$D101&amp;Q$1, 'check of sales'!$A$2:$P$1035, 12 + MATCH($E101,'check of sales'!$M$1:$P$1, 0), 0), 0)</f>
        <v>0</v>
      </c>
      <c r="R101" s="1">
        <f>SUMIF('emission-rate'!$A$2:$A$551, $D101&amp;R$1&amp;$E101&amp;$F101, 'emission-rate'!$F$2:$F$551) * IFERROR(VLOOKUP($A101&amp;$B101&amp;$C101&amp;$D101&amp;R$1, 'check of sales'!$A$2:$P$1035, 12 + MATCH($E101,'check of sales'!$M$1:$P$1, 0), 0), 0)</f>
        <v>0</v>
      </c>
      <c r="S101" s="1">
        <f>SUMIF('emission-rate'!$A$2:$A$551, $D101&amp;S$1&amp;$E101&amp;$F101, 'emission-rate'!$F$2:$F$551) * IFERROR(VLOOKUP($A101&amp;$B101&amp;$C101&amp;$D101&amp;S$1, 'check of sales'!$A$2:$P$1035, 12 + MATCH($E101,'check of sales'!$M$1:$P$1, 0), 0), 0)</f>
        <v>0</v>
      </c>
      <c r="T101" s="1">
        <f>SUMIF('emission-rate'!$A$2:$A$551, $D101&amp;T$1&amp;$E101&amp;$F101, 'emission-rate'!$F$2:$F$551) * IFERROR(VLOOKUP($A101&amp;$B101&amp;$C101&amp;$D101&amp;T$1, 'check of sales'!$A$2:$P$1035, 12 + MATCH($E101,'check of sales'!$M$1:$P$1, 0), 0), 0)</f>
        <v>0</v>
      </c>
      <c r="U101" s="1">
        <f>SUMIF('emission-rate'!$A$2:$A$551, $D101&amp;U$1&amp;$E101&amp;$F101, 'emission-rate'!$F$2:$F$551) * IFERROR(VLOOKUP($A101&amp;$B101&amp;$C101&amp;$D101&amp;U$1, 'check of sales'!$A$2:$P$1035, 12 + MATCH($E101,'check of sales'!$M$1:$P$1, 0), 0), 0)</f>
        <v>0</v>
      </c>
    </row>
    <row r="102" spans="1:22" x14ac:dyDescent="0.2">
      <c r="A102">
        <f>emission!A102</f>
        <v>2011</v>
      </c>
      <c r="B102">
        <f>emission!B102</f>
        <v>1</v>
      </c>
      <c r="C102" t="str">
        <f>emission!C102</f>
        <v>agricultural</v>
      </c>
      <c r="D102" t="str">
        <f>emission!D102</f>
        <v>VCC 22601 (DSL T6 Ag)</v>
      </c>
      <c r="E102" t="str">
        <f>emission!E102</f>
        <v>DSL</v>
      </c>
      <c r="F102" t="str">
        <f>emission!F102</f>
        <v>TOG</v>
      </c>
      <c r="G102" s="1">
        <f>emission!G102 - SUM($K102:$U102)</f>
        <v>6.2497883845935576E-7</v>
      </c>
      <c r="K102" s="1">
        <f>SUMIF('emission-rate'!$A$2:$A$551, $D102&amp;K$1&amp;$E102&amp;$F102, 'emission-rate'!$F$2:$F$551) * IFERROR(VLOOKUP($A102&amp;$B102&amp;$C102&amp;$D102&amp;K$1, 'check of sales'!$A$2:$P$1035, 12 + MATCH($E102,'check of sales'!$M$1:$P$1, 0), 0), 0)</f>
        <v>3641.7100925869986</v>
      </c>
      <c r="L102" s="1">
        <f>SUMIF('emission-rate'!$A$2:$A$551, $D102&amp;L$1&amp;$E102&amp;$F102, 'emission-rate'!$F$2:$F$551) * IFERROR(VLOOKUP($A102&amp;$B102&amp;$C102&amp;$D102&amp;L$1, 'check of sales'!$A$2:$P$1035, 12 + MATCH($E102,'check of sales'!$M$1:$P$1, 0), 0), 0)</f>
        <v>207.08833319424295</v>
      </c>
      <c r="M102" s="1">
        <f>SUMIF('emission-rate'!$A$2:$A$551, $D102&amp;M$1&amp;$E102&amp;$F102, 'emission-rate'!$F$2:$F$551) * IFERROR(VLOOKUP($A102&amp;$B102&amp;$C102&amp;$D102&amp;M$1, 'check of sales'!$A$2:$P$1035, 12 + MATCH($E102,'check of sales'!$M$1:$P$1, 0), 0), 0)</f>
        <v>0</v>
      </c>
      <c r="N102" s="1">
        <f>SUMIF('emission-rate'!$A$2:$A$551, $D102&amp;N$1&amp;$E102&amp;$F102, 'emission-rate'!$F$2:$F$551) * IFERROR(VLOOKUP($A102&amp;$B102&amp;$C102&amp;$D102&amp;N$1, 'check of sales'!$A$2:$P$1035, 12 + MATCH($E102,'check of sales'!$M$1:$P$1, 0), 0), 0)</f>
        <v>0</v>
      </c>
      <c r="O102" s="1">
        <f>SUMIF('emission-rate'!$A$2:$A$551, $D102&amp;O$1&amp;$E102&amp;$F102, 'emission-rate'!$F$2:$F$551) * IFERROR(VLOOKUP($A102&amp;$B102&amp;$C102&amp;$D102&amp;O$1, 'check of sales'!$A$2:$P$1035, 12 + MATCH($E102,'check of sales'!$M$1:$P$1, 0), 0), 0)</f>
        <v>0</v>
      </c>
      <c r="P102" s="1">
        <f>SUMIF('emission-rate'!$A$2:$A$551, $D102&amp;P$1&amp;$E102&amp;$F102, 'emission-rate'!$F$2:$F$551) * IFERROR(VLOOKUP($A102&amp;$B102&amp;$C102&amp;$D102&amp;P$1, 'check of sales'!$A$2:$P$1035, 12 + MATCH($E102,'check of sales'!$M$1:$P$1, 0), 0), 0)</f>
        <v>0</v>
      </c>
      <c r="Q102" s="1">
        <f>SUMIF('emission-rate'!$A$2:$A$551, $D102&amp;Q$1&amp;$E102&amp;$F102, 'emission-rate'!$F$2:$F$551) * IFERROR(VLOOKUP($A102&amp;$B102&amp;$C102&amp;$D102&amp;Q$1, 'check of sales'!$A$2:$P$1035, 12 + MATCH($E102,'check of sales'!$M$1:$P$1, 0), 0), 0)</f>
        <v>0</v>
      </c>
      <c r="R102" s="1">
        <f>SUMIF('emission-rate'!$A$2:$A$551, $D102&amp;R$1&amp;$E102&amp;$F102, 'emission-rate'!$F$2:$F$551) * IFERROR(VLOOKUP($A102&amp;$B102&amp;$C102&amp;$D102&amp;R$1, 'check of sales'!$A$2:$P$1035, 12 + MATCH($E102,'check of sales'!$M$1:$P$1, 0), 0), 0)</f>
        <v>0</v>
      </c>
      <c r="S102" s="1">
        <f>SUMIF('emission-rate'!$A$2:$A$551, $D102&amp;S$1&amp;$E102&amp;$F102, 'emission-rate'!$F$2:$F$551) * IFERROR(VLOOKUP($A102&amp;$B102&amp;$C102&amp;$D102&amp;S$1, 'check of sales'!$A$2:$P$1035, 12 + MATCH($E102,'check of sales'!$M$1:$P$1, 0), 0), 0)</f>
        <v>0</v>
      </c>
      <c r="T102" s="1">
        <f>SUMIF('emission-rate'!$A$2:$A$551, $D102&amp;T$1&amp;$E102&amp;$F102, 'emission-rate'!$F$2:$F$551) * IFERROR(VLOOKUP($A102&amp;$B102&amp;$C102&amp;$D102&amp;T$1, 'check of sales'!$A$2:$P$1035, 12 + MATCH($E102,'check of sales'!$M$1:$P$1, 0), 0), 0)</f>
        <v>0</v>
      </c>
      <c r="U102" s="1">
        <f>SUMIF('emission-rate'!$A$2:$A$551, $D102&amp;U$1&amp;$E102&amp;$F102, 'emission-rate'!$F$2:$F$551) * IFERROR(VLOOKUP($A102&amp;$B102&amp;$C102&amp;$D102&amp;U$1, 'check of sales'!$A$2:$P$1035, 12 + MATCH($E102,'check of sales'!$M$1:$P$1, 0), 0), 0)</f>
        <v>0</v>
      </c>
    </row>
    <row r="103" spans="1:22" x14ac:dyDescent="0.2">
      <c r="A103">
        <f>emission!A103</f>
        <v>2012</v>
      </c>
      <c r="B103">
        <f>emission!B103</f>
        <v>1</v>
      </c>
      <c r="C103" t="str">
        <f>emission!C103</f>
        <v>agricultural</v>
      </c>
      <c r="D103" t="str">
        <f>emission!D103</f>
        <v>VCC 22601 (DSL T6 Ag)</v>
      </c>
      <c r="E103" t="str">
        <f>emission!E103</f>
        <v>DSL</v>
      </c>
      <c r="F103" t="str">
        <f>emission!F103</f>
        <v>TOG</v>
      </c>
      <c r="G103" s="1">
        <f>emission!G103 - SUM($K103:$U103)</f>
        <v>5.8481737141846679E-7</v>
      </c>
      <c r="K103" s="1">
        <f>SUMIF('emission-rate'!$A$2:$A$551, $D103&amp;K$1&amp;$E103&amp;$F103, 'emission-rate'!$F$2:$F$551) * IFERROR(VLOOKUP($A103&amp;$B103&amp;$C103&amp;$D103&amp;K$1, 'check of sales'!$A$2:$P$1035, 12 + MATCH($E103,'check of sales'!$M$1:$P$1, 0), 0), 0)</f>
        <v>3573.3596688412144</v>
      </c>
      <c r="L103" s="1">
        <f>SUMIF('emission-rate'!$A$2:$A$551, $D103&amp;L$1&amp;$E103&amp;$F103, 'emission-rate'!$F$2:$F$551) * IFERROR(VLOOKUP($A103&amp;$B103&amp;$C103&amp;$D103&amp;L$1, 'check of sales'!$A$2:$P$1035, 12 + MATCH($E103,'check of sales'!$M$1:$P$1, 0), 0), 0)</f>
        <v>188.95835995255359</v>
      </c>
      <c r="M103" s="1">
        <f>SUMIF('emission-rate'!$A$2:$A$551, $D103&amp;M$1&amp;$E103&amp;$F103, 'emission-rate'!$F$2:$F$551) * IFERROR(VLOOKUP($A103&amp;$B103&amp;$C103&amp;$D103&amp;M$1, 'check of sales'!$A$2:$P$1035, 12 + MATCH($E103,'check of sales'!$M$1:$P$1, 0), 0), 0)</f>
        <v>44.068628913935044</v>
      </c>
      <c r="N103" s="1">
        <f>SUMIF('emission-rate'!$A$2:$A$551, $D103&amp;N$1&amp;$E103&amp;$F103, 'emission-rate'!$F$2:$F$551) * IFERROR(VLOOKUP($A103&amp;$B103&amp;$C103&amp;$D103&amp;N$1, 'check of sales'!$A$2:$P$1035, 12 + MATCH($E103,'check of sales'!$M$1:$P$1, 0), 0), 0)</f>
        <v>0</v>
      </c>
      <c r="O103" s="1">
        <f>SUMIF('emission-rate'!$A$2:$A$551, $D103&amp;O$1&amp;$E103&amp;$F103, 'emission-rate'!$F$2:$F$551) * IFERROR(VLOOKUP($A103&amp;$B103&amp;$C103&amp;$D103&amp;O$1, 'check of sales'!$A$2:$P$1035, 12 + MATCH($E103,'check of sales'!$M$1:$P$1, 0), 0), 0)</f>
        <v>0</v>
      </c>
      <c r="P103" s="1">
        <f>SUMIF('emission-rate'!$A$2:$A$551, $D103&amp;P$1&amp;$E103&amp;$F103, 'emission-rate'!$F$2:$F$551) * IFERROR(VLOOKUP($A103&amp;$B103&amp;$C103&amp;$D103&amp;P$1, 'check of sales'!$A$2:$P$1035, 12 + MATCH($E103,'check of sales'!$M$1:$P$1, 0), 0), 0)</f>
        <v>0</v>
      </c>
      <c r="Q103" s="1">
        <f>SUMIF('emission-rate'!$A$2:$A$551, $D103&amp;Q$1&amp;$E103&amp;$F103, 'emission-rate'!$F$2:$F$551) * IFERROR(VLOOKUP($A103&amp;$B103&amp;$C103&amp;$D103&amp;Q$1, 'check of sales'!$A$2:$P$1035, 12 + MATCH($E103,'check of sales'!$M$1:$P$1, 0), 0), 0)</f>
        <v>0</v>
      </c>
      <c r="R103" s="1">
        <f>SUMIF('emission-rate'!$A$2:$A$551, $D103&amp;R$1&amp;$E103&amp;$F103, 'emission-rate'!$F$2:$F$551) * IFERROR(VLOOKUP($A103&amp;$B103&amp;$C103&amp;$D103&amp;R$1, 'check of sales'!$A$2:$P$1035, 12 + MATCH($E103,'check of sales'!$M$1:$P$1, 0), 0), 0)</f>
        <v>0</v>
      </c>
      <c r="S103" s="1">
        <f>SUMIF('emission-rate'!$A$2:$A$551, $D103&amp;S$1&amp;$E103&amp;$F103, 'emission-rate'!$F$2:$F$551) * IFERROR(VLOOKUP($A103&amp;$B103&amp;$C103&amp;$D103&amp;S$1, 'check of sales'!$A$2:$P$1035, 12 + MATCH($E103,'check of sales'!$M$1:$P$1, 0), 0), 0)</f>
        <v>0</v>
      </c>
      <c r="T103" s="1">
        <f>SUMIF('emission-rate'!$A$2:$A$551, $D103&amp;T$1&amp;$E103&amp;$F103, 'emission-rate'!$F$2:$F$551) * IFERROR(VLOOKUP($A103&amp;$B103&amp;$C103&amp;$D103&amp;T$1, 'check of sales'!$A$2:$P$1035, 12 + MATCH($E103,'check of sales'!$M$1:$P$1, 0), 0), 0)</f>
        <v>0</v>
      </c>
      <c r="U103" s="1">
        <f>SUMIF('emission-rate'!$A$2:$A$551, $D103&amp;U$1&amp;$E103&amp;$F103, 'emission-rate'!$F$2:$F$551) * IFERROR(VLOOKUP($A103&amp;$B103&amp;$C103&amp;$D103&amp;U$1, 'check of sales'!$A$2:$P$1035, 12 + MATCH($E103,'check of sales'!$M$1:$P$1, 0), 0), 0)</f>
        <v>0</v>
      </c>
    </row>
    <row r="104" spans="1:22" x14ac:dyDescent="0.2">
      <c r="A104">
        <f>emission!A104</f>
        <v>2013</v>
      </c>
      <c r="B104">
        <f>emission!B104</f>
        <v>1</v>
      </c>
      <c r="C104" t="str">
        <f>emission!C104</f>
        <v>agricultural</v>
      </c>
      <c r="D104" t="str">
        <f>emission!D104</f>
        <v>VCC 22601 (DSL T6 Ag)</v>
      </c>
      <c r="E104" t="str">
        <f>emission!E104</f>
        <v>DSL</v>
      </c>
      <c r="F104" t="str">
        <f>emission!F104</f>
        <v>TOG</v>
      </c>
      <c r="G104" s="1">
        <f>emission!G104 - SUM($K104:$U104)</f>
        <v>5.4180236475076526E-7</v>
      </c>
      <c r="K104" s="1">
        <f>SUMIF('emission-rate'!$A$2:$A$551, $D104&amp;K$1&amp;$E104&amp;$F104, 'emission-rate'!$F$2:$F$551) * IFERROR(VLOOKUP($A104&amp;$B104&amp;$C104&amp;$D104&amp;K$1, 'check of sales'!$A$2:$P$1035, 12 + MATCH($E104,'check of sales'!$M$1:$P$1, 0), 0), 0)</f>
        <v>3251.8969681798776</v>
      </c>
      <c r="L104" s="1">
        <f>SUMIF('emission-rate'!$A$2:$A$551, $D104&amp;L$1&amp;$E104&amp;$F104, 'emission-rate'!$F$2:$F$551) * IFERROR(VLOOKUP($A104&amp;$B104&amp;$C104&amp;$D104&amp;L$1, 'check of sales'!$A$2:$P$1035, 12 + MATCH($E104,'check of sales'!$M$1:$P$1, 0), 0), 0)</f>
        <v>185.41184371575682</v>
      </c>
      <c r="M104" s="1">
        <f>SUMIF('emission-rate'!$A$2:$A$551, $D104&amp;M$1&amp;$E104&amp;$F104, 'emission-rate'!$F$2:$F$551) * IFERROR(VLOOKUP($A104&amp;$B104&amp;$C104&amp;$D104&amp;M$1, 'check of sales'!$A$2:$P$1035, 12 + MATCH($E104,'check of sales'!$M$1:$P$1, 0), 0), 0)</f>
        <v>40.21055033131308</v>
      </c>
      <c r="N104" s="1">
        <f>SUMIF('emission-rate'!$A$2:$A$551, $D104&amp;N$1&amp;$E104&amp;$F104, 'emission-rate'!$F$2:$F$551) * IFERROR(VLOOKUP($A104&amp;$B104&amp;$C104&amp;$D104&amp;N$1, 'check of sales'!$A$2:$P$1035, 12 + MATCH($E104,'check of sales'!$M$1:$P$1, 0), 0), 0)</f>
        <v>0</v>
      </c>
      <c r="O104" s="1">
        <f>SUMIF('emission-rate'!$A$2:$A$551, $D104&amp;O$1&amp;$E104&amp;$F104, 'emission-rate'!$F$2:$F$551) * IFERROR(VLOOKUP($A104&amp;$B104&amp;$C104&amp;$D104&amp;O$1, 'check of sales'!$A$2:$P$1035, 12 + MATCH($E104,'check of sales'!$M$1:$P$1, 0), 0), 0)</f>
        <v>0</v>
      </c>
      <c r="P104" s="1">
        <f>SUMIF('emission-rate'!$A$2:$A$551, $D104&amp;P$1&amp;$E104&amp;$F104, 'emission-rate'!$F$2:$F$551) * IFERROR(VLOOKUP($A104&amp;$B104&amp;$C104&amp;$D104&amp;P$1, 'check of sales'!$A$2:$P$1035, 12 + MATCH($E104,'check of sales'!$M$1:$P$1, 0), 0), 0)</f>
        <v>0</v>
      </c>
      <c r="Q104" s="1">
        <f>SUMIF('emission-rate'!$A$2:$A$551, $D104&amp;Q$1&amp;$E104&amp;$F104, 'emission-rate'!$F$2:$F$551) * IFERROR(VLOOKUP($A104&amp;$B104&amp;$C104&amp;$D104&amp;Q$1, 'check of sales'!$A$2:$P$1035, 12 + MATCH($E104,'check of sales'!$M$1:$P$1, 0), 0), 0)</f>
        <v>0</v>
      </c>
      <c r="R104" s="1">
        <f>SUMIF('emission-rate'!$A$2:$A$551, $D104&amp;R$1&amp;$E104&amp;$F104, 'emission-rate'!$F$2:$F$551) * IFERROR(VLOOKUP($A104&amp;$B104&amp;$C104&amp;$D104&amp;R$1, 'check of sales'!$A$2:$P$1035, 12 + MATCH($E104,'check of sales'!$M$1:$P$1, 0), 0), 0)</f>
        <v>0</v>
      </c>
      <c r="S104" s="1">
        <f>SUMIF('emission-rate'!$A$2:$A$551, $D104&amp;S$1&amp;$E104&amp;$F104, 'emission-rate'!$F$2:$F$551) * IFERROR(VLOOKUP($A104&amp;$B104&amp;$C104&amp;$D104&amp;S$1, 'check of sales'!$A$2:$P$1035, 12 + MATCH($E104,'check of sales'!$M$1:$P$1, 0), 0), 0)</f>
        <v>0</v>
      </c>
      <c r="T104" s="1">
        <f>SUMIF('emission-rate'!$A$2:$A$551, $D104&amp;T$1&amp;$E104&amp;$F104, 'emission-rate'!$F$2:$F$551) * IFERROR(VLOOKUP($A104&amp;$B104&amp;$C104&amp;$D104&amp;T$1, 'check of sales'!$A$2:$P$1035, 12 + MATCH($E104,'check of sales'!$M$1:$P$1, 0), 0), 0)</f>
        <v>0</v>
      </c>
      <c r="U104" s="1">
        <f>SUMIF('emission-rate'!$A$2:$A$551, $D104&amp;U$1&amp;$E104&amp;$F104, 'emission-rate'!$F$2:$F$551) * IFERROR(VLOOKUP($A104&amp;$B104&amp;$C104&amp;$D104&amp;U$1, 'check of sales'!$A$2:$P$1035, 12 + MATCH($E104,'check of sales'!$M$1:$P$1, 0), 0), 0)</f>
        <v>0</v>
      </c>
    </row>
    <row r="105" spans="1:22" x14ac:dyDescent="0.2">
      <c r="A105">
        <f>emission!A105</f>
        <v>2014</v>
      </c>
      <c r="B105">
        <f>emission!B105</f>
        <v>1</v>
      </c>
      <c r="C105" t="str">
        <f>emission!C105</f>
        <v>agricultural</v>
      </c>
      <c r="D105" t="str">
        <f>emission!D105</f>
        <v>VCC 22601 (DSL T6 Ag)</v>
      </c>
      <c r="E105" t="str">
        <f>emission!E105</f>
        <v>DSL</v>
      </c>
      <c r="F105" t="str">
        <f>emission!F105</f>
        <v>TOG</v>
      </c>
      <c r="G105" s="1">
        <f>emission!G105 - SUM($K105:$U105)</f>
        <v>4.8892843551584519E-7</v>
      </c>
      <c r="K105" s="1">
        <f>SUMIF('emission-rate'!$A$2:$A$551, $D105&amp;K$1&amp;$E105&amp;$F105, 'emission-rate'!$F$2:$F$551) * IFERROR(VLOOKUP($A105&amp;$B105&amp;$C105&amp;$D105&amp;K$1, 'check of sales'!$A$2:$P$1035, 12 + MATCH($E105,'check of sales'!$M$1:$P$1, 0), 0), 0)</f>
        <v>2936.7368035590762</v>
      </c>
      <c r="L105" s="1">
        <f>SUMIF('emission-rate'!$A$2:$A$551, $D105&amp;L$1&amp;$E105&amp;$F105, 'emission-rate'!$F$2:$F$551) * IFERROR(VLOOKUP($A105&amp;$B105&amp;$C105&amp;$D105&amp;L$1, 'check of sales'!$A$2:$P$1035, 12 + MATCH($E105,'check of sales'!$M$1:$P$1, 0), 0), 0)</f>
        <v>168.73202485084099</v>
      </c>
      <c r="M105" s="1">
        <f>SUMIF('emission-rate'!$A$2:$A$551, $D105&amp;M$1&amp;$E105&amp;$F105, 'emission-rate'!$F$2:$F$551) * IFERROR(VLOOKUP($A105&amp;$B105&amp;$C105&amp;$D105&amp;M$1, 'check of sales'!$A$2:$P$1035, 12 + MATCH($E105,'check of sales'!$M$1:$P$1, 0), 0), 0)</f>
        <v>39.45584770965425</v>
      </c>
      <c r="N105" s="1">
        <f>SUMIF('emission-rate'!$A$2:$A$551, $D105&amp;N$1&amp;$E105&amp;$F105, 'emission-rate'!$F$2:$F$551) * IFERROR(VLOOKUP($A105&amp;$B105&amp;$C105&amp;$D105&amp;N$1, 'check of sales'!$A$2:$P$1035, 12 + MATCH($E105,'check of sales'!$M$1:$P$1, 0), 0), 0)</f>
        <v>0</v>
      </c>
      <c r="O105" s="1">
        <f>SUMIF('emission-rate'!$A$2:$A$551, $D105&amp;O$1&amp;$E105&amp;$F105, 'emission-rate'!$F$2:$F$551) * IFERROR(VLOOKUP($A105&amp;$B105&amp;$C105&amp;$D105&amp;O$1, 'check of sales'!$A$2:$P$1035, 12 + MATCH($E105,'check of sales'!$M$1:$P$1, 0), 0), 0)</f>
        <v>0</v>
      </c>
      <c r="P105" s="1">
        <f>SUMIF('emission-rate'!$A$2:$A$551, $D105&amp;P$1&amp;$E105&amp;$F105, 'emission-rate'!$F$2:$F$551) * IFERROR(VLOOKUP($A105&amp;$B105&amp;$C105&amp;$D105&amp;P$1, 'check of sales'!$A$2:$P$1035, 12 + MATCH($E105,'check of sales'!$M$1:$P$1, 0), 0), 0)</f>
        <v>0</v>
      </c>
      <c r="Q105" s="1">
        <f>SUMIF('emission-rate'!$A$2:$A$551, $D105&amp;Q$1&amp;$E105&amp;$F105, 'emission-rate'!$F$2:$F$551) * IFERROR(VLOOKUP($A105&amp;$B105&amp;$C105&amp;$D105&amp;Q$1, 'check of sales'!$A$2:$P$1035, 12 + MATCH($E105,'check of sales'!$M$1:$P$1, 0), 0), 0)</f>
        <v>0</v>
      </c>
      <c r="R105" s="1">
        <f>SUMIF('emission-rate'!$A$2:$A$551, $D105&amp;R$1&amp;$E105&amp;$F105, 'emission-rate'!$F$2:$F$551) * IFERROR(VLOOKUP($A105&amp;$B105&amp;$C105&amp;$D105&amp;R$1, 'check of sales'!$A$2:$P$1035, 12 + MATCH($E105,'check of sales'!$M$1:$P$1, 0), 0), 0)</f>
        <v>0</v>
      </c>
      <c r="S105" s="1">
        <f>SUMIF('emission-rate'!$A$2:$A$551, $D105&amp;S$1&amp;$E105&amp;$F105, 'emission-rate'!$F$2:$F$551) * IFERROR(VLOOKUP($A105&amp;$B105&amp;$C105&amp;$D105&amp;S$1, 'check of sales'!$A$2:$P$1035, 12 + MATCH($E105,'check of sales'!$M$1:$P$1, 0), 0), 0)</f>
        <v>0</v>
      </c>
      <c r="T105" s="1">
        <f>SUMIF('emission-rate'!$A$2:$A$551, $D105&amp;T$1&amp;$E105&amp;$F105, 'emission-rate'!$F$2:$F$551) * IFERROR(VLOOKUP($A105&amp;$B105&amp;$C105&amp;$D105&amp;T$1, 'check of sales'!$A$2:$P$1035, 12 + MATCH($E105,'check of sales'!$M$1:$P$1, 0), 0), 0)</f>
        <v>0</v>
      </c>
      <c r="U105" s="1">
        <f>SUMIF('emission-rate'!$A$2:$A$551, $D105&amp;U$1&amp;$E105&amp;$F105, 'emission-rate'!$F$2:$F$551) * IFERROR(VLOOKUP($A105&amp;$B105&amp;$C105&amp;$D105&amp;U$1, 'check of sales'!$A$2:$P$1035, 12 + MATCH($E105,'check of sales'!$M$1:$P$1, 0), 0), 0)</f>
        <v>0</v>
      </c>
    </row>
    <row r="106" spans="1:22" x14ac:dyDescent="0.2">
      <c r="A106">
        <f>emission!A106</f>
        <v>2015</v>
      </c>
      <c r="B106">
        <f>emission!B106</f>
        <v>1</v>
      </c>
      <c r="C106" t="str">
        <f>emission!C106</f>
        <v>agricultural</v>
      </c>
      <c r="D106" t="str">
        <f>emission!D106</f>
        <v>VCC 22601 (DSL T6 Ag)</v>
      </c>
      <c r="E106" t="str">
        <f>emission!E106</f>
        <v>DSL</v>
      </c>
      <c r="F106" t="str">
        <f>emission!F106</f>
        <v>TOG</v>
      </c>
      <c r="G106" s="1">
        <f>emission!G106 - SUM($K106:$U106)</f>
        <v>4.4889338823850267E-7</v>
      </c>
      <c r="K106" s="1">
        <f>SUMIF('emission-rate'!$A$2:$A$551, $D106&amp;K$1&amp;$E106&amp;$F106, 'emission-rate'!$F$2:$F$551) * IFERROR(VLOOKUP($A106&amp;$B106&amp;$C106&amp;$D106&amp;K$1, 'check of sales'!$A$2:$P$1035, 12 + MATCH($E106,'check of sales'!$M$1:$P$1, 0), 0), 0)</f>
        <v>2709.0916039222207</v>
      </c>
      <c r="L106" s="1">
        <f>SUMIF('emission-rate'!$A$2:$A$551, $D106&amp;L$1&amp;$E106&amp;$F106, 'emission-rate'!$F$2:$F$551) * IFERROR(VLOOKUP($A106&amp;$B106&amp;$C106&amp;$D106&amp;L$1, 'check of sales'!$A$2:$P$1035, 12 + MATCH($E106,'check of sales'!$M$1:$P$1, 0), 0), 0)</f>
        <v>152.37922731477531</v>
      </c>
      <c r="M106" s="1">
        <f>SUMIF('emission-rate'!$A$2:$A$551, $D106&amp;M$1&amp;$E106&amp;$F106, 'emission-rate'!$F$2:$F$551) * IFERROR(VLOOKUP($A106&amp;$B106&amp;$C106&amp;$D106&amp;M$1, 'check of sales'!$A$2:$P$1035, 12 + MATCH($E106,'check of sales'!$M$1:$P$1, 0), 0), 0)</f>
        <v>35.906363600280763</v>
      </c>
      <c r="N106" s="1">
        <f>SUMIF('emission-rate'!$A$2:$A$551, $D106&amp;N$1&amp;$E106&amp;$F106, 'emission-rate'!$F$2:$F$551) * IFERROR(VLOOKUP($A106&amp;$B106&amp;$C106&amp;$D106&amp;N$1, 'check of sales'!$A$2:$P$1035, 12 + MATCH($E106,'check of sales'!$M$1:$P$1, 0), 0), 0)</f>
        <v>0</v>
      </c>
      <c r="O106" s="1">
        <f>SUMIF('emission-rate'!$A$2:$A$551, $D106&amp;O$1&amp;$E106&amp;$F106, 'emission-rate'!$F$2:$F$551) * IFERROR(VLOOKUP($A106&amp;$B106&amp;$C106&amp;$D106&amp;O$1, 'check of sales'!$A$2:$P$1035, 12 + MATCH($E106,'check of sales'!$M$1:$P$1, 0), 0), 0)</f>
        <v>0</v>
      </c>
      <c r="P106" s="1">
        <f>SUMIF('emission-rate'!$A$2:$A$551, $D106&amp;P$1&amp;$E106&amp;$F106, 'emission-rate'!$F$2:$F$551) * IFERROR(VLOOKUP($A106&amp;$B106&amp;$C106&amp;$D106&amp;P$1, 'check of sales'!$A$2:$P$1035, 12 + MATCH($E106,'check of sales'!$M$1:$P$1, 0), 0), 0)</f>
        <v>0</v>
      </c>
      <c r="Q106" s="1">
        <f>SUMIF('emission-rate'!$A$2:$A$551, $D106&amp;Q$1&amp;$E106&amp;$F106, 'emission-rate'!$F$2:$F$551) * IFERROR(VLOOKUP($A106&amp;$B106&amp;$C106&amp;$D106&amp;Q$1, 'check of sales'!$A$2:$P$1035, 12 + MATCH($E106,'check of sales'!$M$1:$P$1, 0), 0), 0)</f>
        <v>0</v>
      </c>
      <c r="R106" s="1">
        <f>SUMIF('emission-rate'!$A$2:$A$551, $D106&amp;R$1&amp;$E106&amp;$F106, 'emission-rate'!$F$2:$F$551) * IFERROR(VLOOKUP($A106&amp;$B106&amp;$C106&amp;$D106&amp;R$1, 'check of sales'!$A$2:$P$1035, 12 + MATCH($E106,'check of sales'!$M$1:$P$1, 0), 0), 0)</f>
        <v>0</v>
      </c>
      <c r="S106" s="1">
        <f>SUMIF('emission-rate'!$A$2:$A$551, $D106&amp;S$1&amp;$E106&amp;$F106, 'emission-rate'!$F$2:$F$551) * IFERROR(VLOOKUP($A106&amp;$B106&amp;$C106&amp;$D106&amp;S$1, 'check of sales'!$A$2:$P$1035, 12 + MATCH($E106,'check of sales'!$M$1:$P$1, 0), 0), 0)</f>
        <v>0</v>
      </c>
      <c r="T106" s="1">
        <f>SUMIF('emission-rate'!$A$2:$A$551, $D106&amp;T$1&amp;$E106&amp;$F106, 'emission-rate'!$F$2:$F$551) * IFERROR(VLOOKUP($A106&amp;$B106&amp;$C106&amp;$D106&amp;T$1, 'check of sales'!$A$2:$P$1035, 12 + MATCH($E106,'check of sales'!$M$1:$P$1, 0), 0), 0)</f>
        <v>0</v>
      </c>
      <c r="U106" s="1">
        <f>SUMIF('emission-rate'!$A$2:$A$551, $D106&amp;U$1&amp;$E106&amp;$F106, 'emission-rate'!$F$2:$F$551) * IFERROR(VLOOKUP($A106&amp;$B106&amp;$C106&amp;$D106&amp;U$1, 'check of sales'!$A$2:$P$1035, 12 + MATCH($E106,'check of sales'!$M$1:$P$1, 0), 0), 0)</f>
        <v>0</v>
      </c>
    </row>
    <row r="107" spans="1:22" x14ac:dyDescent="0.2">
      <c r="A107">
        <f>emission!A107</f>
        <v>2016</v>
      </c>
      <c r="B107">
        <f>emission!B107</f>
        <v>1</v>
      </c>
      <c r="C107" t="str">
        <f>emission!C107</f>
        <v>agricultural</v>
      </c>
      <c r="D107" t="str">
        <f>emission!D107</f>
        <v>VCC 22601 (DSL T6 Ag)</v>
      </c>
      <c r="E107" t="str">
        <f>emission!E107</f>
        <v>DSL</v>
      </c>
      <c r="F107" t="str">
        <f>emission!F107</f>
        <v>TOG</v>
      </c>
      <c r="G107" s="1">
        <f>emission!G107 - SUM($K107:$U107)</f>
        <v>4.1554812924005091E-7</v>
      </c>
      <c r="K107" s="1">
        <f>SUMIF('emission-rate'!$A$2:$A$551, $D107&amp;K$1&amp;$E107&amp;$F107, 'emission-rate'!$F$2:$F$551) * IFERROR(VLOOKUP($A107&amp;$B107&amp;$C107&amp;$D107&amp;K$1, 'check of sales'!$A$2:$P$1035, 12 + MATCH($E107,'check of sales'!$M$1:$P$1, 0), 0), 0)</f>
        <v>2508.0496530363275</v>
      </c>
      <c r="L107" s="1">
        <f>SUMIF('emission-rate'!$A$2:$A$551, $D107&amp;L$1&amp;$E107&amp;$F107, 'emission-rate'!$F$2:$F$551) * IFERROR(VLOOKUP($A107&amp;$B107&amp;$C107&amp;$D107&amp;L$1, 'check of sales'!$A$2:$P$1035, 12 + MATCH($E107,'check of sales'!$M$1:$P$1, 0), 0), 0)</f>
        <v>140.56734155758357</v>
      </c>
      <c r="M107" s="1">
        <f>SUMIF('emission-rate'!$A$2:$A$551, $D107&amp;M$1&amp;$E107&amp;$F107, 'emission-rate'!$F$2:$F$551) * IFERROR(VLOOKUP($A107&amp;$B107&amp;$C107&amp;$D107&amp;M$1, 'check of sales'!$A$2:$P$1035, 12 + MATCH($E107,'check of sales'!$M$1:$P$1, 0), 0), 0)</f>
        <v>32.426469995431226</v>
      </c>
      <c r="N107" s="1">
        <f>SUMIF('emission-rate'!$A$2:$A$551, $D107&amp;N$1&amp;$E107&amp;$F107, 'emission-rate'!$F$2:$F$551) * IFERROR(VLOOKUP($A107&amp;$B107&amp;$C107&amp;$D107&amp;N$1, 'check of sales'!$A$2:$P$1035, 12 + MATCH($E107,'check of sales'!$M$1:$P$1, 0), 0), 0)</f>
        <v>0</v>
      </c>
      <c r="O107" s="1">
        <f>SUMIF('emission-rate'!$A$2:$A$551, $D107&amp;O$1&amp;$E107&amp;$F107, 'emission-rate'!$F$2:$F$551) * IFERROR(VLOOKUP($A107&amp;$B107&amp;$C107&amp;$D107&amp;O$1, 'check of sales'!$A$2:$P$1035, 12 + MATCH($E107,'check of sales'!$M$1:$P$1, 0), 0), 0)</f>
        <v>0</v>
      </c>
      <c r="P107" s="1">
        <f>SUMIF('emission-rate'!$A$2:$A$551, $D107&amp;P$1&amp;$E107&amp;$F107, 'emission-rate'!$F$2:$F$551) * IFERROR(VLOOKUP($A107&amp;$B107&amp;$C107&amp;$D107&amp;P$1, 'check of sales'!$A$2:$P$1035, 12 + MATCH($E107,'check of sales'!$M$1:$P$1, 0), 0), 0)</f>
        <v>0</v>
      </c>
      <c r="Q107" s="1">
        <f>SUMIF('emission-rate'!$A$2:$A$551, $D107&amp;Q$1&amp;$E107&amp;$F107, 'emission-rate'!$F$2:$F$551) * IFERROR(VLOOKUP($A107&amp;$B107&amp;$C107&amp;$D107&amp;Q$1, 'check of sales'!$A$2:$P$1035, 12 + MATCH($E107,'check of sales'!$M$1:$P$1, 0), 0), 0)</f>
        <v>0</v>
      </c>
      <c r="R107" s="1">
        <f>SUMIF('emission-rate'!$A$2:$A$551, $D107&amp;R$1&amp;$E107&amp;$F107, 'emission-rate'!$F$2:$F$551) * IFERROR(VLOOKUP($A107&amp;$B107&amp;$C107&amp;$D107&amp;R$1, 'check of sales'!$A$2:$P$1035, 12 + MATCH($E107,'check of sales'!$M$1:$P$1, 0), 0), 0)</f>
        <v>0</v>
      </c>
      <c r="S107" s="1">
        <f>SUMIF('emission-rate'!$A$2:$A$551, $D107&amp;S$1&amp;$E107&amp;$F107, 'emission-rate'!$F$2:$F$551) * IFERROR(VLOOKUP($A107&amp;$B107&amp;$C107&amp;$D107&amp;S$1, 'check of sales'!$A$2:$P$1035, 12 + MATCH($E107,'check of sales'!$M$1:$P$1, 0), 0), 0)</f>
        <v>0</v>
      </c>
      <c r="T107" s="1">
        <f>SUMIF('emission-rate'!$A$2:$A$551, $D107&amp;T$1&amp;$E107&amp;$F107, 'emission-rate'!$F$2:$F$551) * IFERROR(VLOOKUP($A107&amp;$B107&amp;$C107&amp;$D107&amp;T$1, 'check of sales'!$A$2:$P$1035, 12 + MATCH($E107,'check of sales'!$M$1:$P$1, 0), 0), 0)</f>
        <v>0</v>
      </c>
      <c r="U107" s="1">
        <f>SUMIF('emission-rate'!$A$2:$A$551, $D107&amp;U$1&amp;$E107&amp;$F107, 'emission-rate'!$F$2:$F$551) * IFERROR(VLOOKUP($A107&amp;$B107&amp;$C107&amp;$D107&amp;U$1, 'check of sales'!$A$2:$P$1035, 12 + MATCH($E107,'check of sales'!$M$1:$P$1, 0), 0), 0)</f>
        <v>0</v>
      </c>
    </row>
    <row r="108" spans="1:22" x14ac:dyDescent="0.2">
      <c r="A108">
        <f>emission!A108</f>
        <v>2017</v>
      </c>
      <c r="B108">
        <f>emission!B108</f>
        <v>1</v>
      </c>
      <c r="C108" t="str">
        <f>emission!C108</f>
        <v>agricultural</v>
      </c>
      <c r="D108" t="str">
        <f>emission!D108</f>
        <v>VCC 22601 (DSL T6 Ag)</v>
      </c>
      <c r="E108" t="str">
        <f>emission!E108</f>
        <v>DSL</v>
      </c>
      <c r="F108" t="str">
        <f>emission!F108</f>
        <v>TOG</v>
      </c>
      <c r="G108" s="1">
        <f>emission!G108 - SUM($K108:$U108)</f>
        <v>3.9442329580197111E-7</v>
      </c>
      <c r="K108" s="1">
        <f>SUMIF('emission-rate'!$A$2:$A$551, $D108&amp;K$1&amp;$E108&amp;$F108, 'emission-rate'!$F$2:$F$551) * IFERROR(VLOOKUP($A108&amp;$B108&amp;$C108&amp;$D108&amp;K$1, 'check of sales'!$A$2:$P$1035, 12 + MATCH($E108,'check of sales'!$M$1:$P$1, 0), 0), 0)</f>
        <v>2395.9149826196058</v>
      </c>
      <c r="L108" s="1">
        <f>SUMIF('emission-rate'!$A$2:$A$551, $D108&amp;L$1&amp;$E108&amp;$F108, 'emission-rate'!$F$2:$F$551) * IFERROR(VLOOKUP($A108&amp;$B108&amp;$C108&amp;$D108&amp;L$1, 'check of sales'!$A$2:$P$1035, 12 + MATCH($E108,'check of sales'!$M$1:$P$1, 0), 0), 0)</f>
        <v>130.13582549638156</v>
      </c>
      <c r="M108" s="1">
        <f>SUMIF('emission-rate'!$A$2:$A$551, $D108&amp;M$1&amp;$E108&amp;$F108, 'emission-rate'!$F$2:$F$551) * IFERROR(VLOOKUP($A108&amp;$B108&amp;$C108&amp;$D108&amp;M$1, 'check of sales'!$A$2:$P$1035, 12 + MATCH($E108,'check of sales'!$M$1:$P$1, 0), 0), 0)</f>
        <v>29.912887495739014</v>
      </c>
      <c r="N108" s="1">
        <f>SUMIF('emission-rate'!$A$2:$A$551, $D108&amp;N$1&amp;$E108&amp;$F108, 'emission-rate'!$F$2:$F$551) * IFERROR(VLOOKUP($A108&amp;$B108&amp;$C108&amp;$D108&amp;N$1, 'check of sales'!$A$2:$P$1035, 12 + MATCH($E108,'check of sales'!$M$1:$P$1, 0), 0), 0)</f>
        <v>0</v>
      </c>
      <c r="O108" s="1">
        <f>SUMIF('emission-rate'!$A$2:$A$551, $D108&amp;O$1&amp;$E108&amp;$F108, 'emission-rate'!$F$2:$F$551) * IFERROR(VLOOKUP($A108&amp;$B108&amp;$C108&amp;$D108&amp;O$1, 'check of sales'!$A$2:$P$1035, 12 + MATCH($E108,'check of sales'!$M$1:$P$1, 0), 0), 0)</f>
        <v>0</v>
      </c>
      <c r="P108" s="1">
        <f>SUMIF('emission-rate'!$A$2:$A$551, $D108&amp;P$1&amp;$E108&amp;$F108, 'emission-rate'!$F$2:$F$551) * IFERROR(VLOOKUP($A108&amp;$B108&amp;$C108&amp;$D108&amp;P$1, 'check of sales'!$A$2:$P$1035, 12 + MATCH($E108,'check of sales'!$M$1:$P$1, 0), 0), 0)</f>
        <v>0</v>
      </c>
      <c r="Q108" s="1">
        <f>SUMIF('emission-rate'!$A$2:$A$551, $D108&amp;Q$1&amp;$E108&amp;$F108, 'emission-rate'!$F$2:$F$551) * IFERROR(VLOOKUP($A108&amp;$B108&amp;$C108&amp;$D108&amp;Q$1, 'check of sales'!$A$2:$P$1035, 12 + MATCH($E108,'check of sales'!$M$1:$P$1, 0), 0), 0)</f>
        <v>0</v>
      </c>
      <c r="R108" s="1">
        <f>SUMIF('emission-rate'!$A$2:$A$551, $D108&amp;R$1&amp;$E108&amp;$F108, 'emission-rate'!$F$2:$F$551) * IFERROR(VLOOKUP($A108&amp;$B108&amp;$C108&amp;$D108&amp;R$1, 'check of sales'!$A$2:$P$1035, 12 + MATCH($E108,'check of sales'!$M$1:$P$1, 0), 0), 0)</f>
        <v>0</v>
      </c>
      <c r="S108" s="1">
        <f>SUMIF('emission-rate'!$A$2:$A$551, $D108&amp;S$1&amp;$E108&amp;$F108, 'emission-rate'!$F$2:$F$551) * IFERROR(VLOOKUP($A108&amp;$B108&amp;$C108&amp;$D108&amp;S$1, 'check of sales'!$A$2:$P$1035, 12 + MATCH($E108,'check of sales'!$M$1:$P$1, 0), 0), 0)</f>
        <v>0</v>
      </c>
      <c r="T108" s="1">
        <f>SUMIF('emission-rate'!$A$2:$A$551, $D108&amp;T$1&amp;$E108&amp;$F108, 'emission-rate'!$F$2:$F$551) * IFERROR(VLOOKUP($A108&amp;$B108&amp;$C108&amp;$D108&amp;T$1, 'check of sales'!$A$2:$P$1035, 12 + MATCH($E108,'check of sales'!$M$1:$P$1, 0), 0), 0)</f>
        <v>0</v>
      </c>
      <c r="U108" s="1">
        <f>SUMIF('emission-rate'!$A$2:$A$551, $D108&amp;U$1&amp;$E108&amp;$F108, 'emission-rate'!$F$2:$F$551) * IFERROR(VLOOKUP($A108&amp;$B108&amp;$C108&amp;$D108&amp;U$1, 'check of sales'!$A$2:$P$1035, 12 + MATCH($E108,'check of sales'!$M$1:$P$1, 0), 0), 0)</f>
        <v>0</v>
      </c>
    </row>
    <row r="109" spans="1:22" x14ac:dyDescent="0.2">
      <c r="A109">
        <f>emission!A109</f>
        <v>2018</v>
      </c>
      <c r="B109">
        <f>emission!B109</f>
        <v>1</v>
      </c>
      <c r="C109" t="str">
        <f>emission!C109</f>
        <v>agricultural</v>
      </c>
      <c r="D109" t="str">
        <f>emission!D109</f>
        <v>VCC 22601 (DSL T6 Ag)</v>
      </c>
      <c r="E109" t="str">
        <f>emission!E109</f>
        <v>DSL</v>
      </c>
      <c r="F109" t="str">
        <f>emission!F109</f>
        <v>TOG</v>
      </c>
      <c r="G109" s="1">
        <f>emission!G109 - SUM($K109:$U109)</f>
        <v>3.8542748370673507E-7</v>
      </c>
      <c r="K109" s="1">
        <f>SUMIF('emission-rate'!$A$2:$A$551, $D109&amp;K$1&amp;$E109&amp;$F109, 'emission-rate'!$F$2:$F$551) * IFERROR(VLOOKUP($A109&amp;$B109&amp;$C109&amp;$D109&amp;K$1, 'check of sales'!$A$2:$P$1035, 12 + MATCH($E109,'check of sales'!$M$1:$P$1, 0), 0), 0)</f>
        <v>2352.0024862772316</v>
      </c>
      <c r="L109" s="1">
        <f>SUMIF('emission-rate'!$A$2:$A$551, $D109&amp;L$1&amp;$E109&amp;$F109, 'emission-rate'!$F$2:$F$551) * IFERROR(VLOOKUP($A109&amp;$B109&amp;$C109&amp;$D109&amp;L$1, 'check of sales'!$A$2:$P$1035, 12 + MATCH($E109,'check of sales'!$M$1:$P$1, 0), 0), 0)</f>
        <v>124.31746465022437</v>
      </c>
      <c r="M109" s="1">
        <f>SUMIF('emission-rate'!$A$2:$A$551, $D109&amp;M$1&amp;$E109&amp;$F109, 'emission-rate'!$F$2:$F$551) * IFERROR(VLOOKUP($A109&amp;$B109&amp;$C109&amp;$D109&amp;M$1, 'check of sales'!$A$2:$P$1035, 12 + MATCH($E109,'check of sales'!$M$1:$P$1, 0), 0), 0)</f>
        <v>27.693049211176344</v>
      </c>
      <c r="N109" s="1">
        <f>SUMIF('emission-rate'!$A$2:$A$551, $D109&amp;N$1&amp;$E109&amp;$F109, 'emission-rate'!$F$2:$F$551) * IFERROR(VLOOKUP($A109&amp;$B109&amp;$C109&amp;$D109&amp;N$1, 'check of sales'!$A$2:$P$1035, 12 + MATCH($E109,'check of sales'!$M$1:$P$1, 0), 0), 0)</f>
        <v>0</v>
      </c>
      <c r="O109" s="1">
        <f>SUMIF('emission-rate'!$A$2:$A$551, $D109&amp;O$1&amp;$E109&amp;$F109, 'emission-rate'!$F$2:$F$551) * IFERROR(VLOOKUP($A109&amp;$B109&amp;$C109&amp;$D109&amp;O$1, 'check of sales'!$A$2:$P$1035, 12 + MATCH($E109,'check of sales'!$M$1:$P$1, 0), 0), 0)</f>
        <v>0</v>
      </c>
      <c r="P109" s="1">
        <f>SUMIF('emission-rate'!$A$2:$A$551, $D109&amp;P$1&amp;$E109&amp;$F109, 'emission-rate'!$F$2:$F$551) * IFERROR(VLOOKUP($A109&amp;$B109&amp;$C109&amp;$D109&amp;P$1, 'check of sales'!$A$2:$P$1035, 12 + MATCH($E109,'check of sales'!$M$1:$P$1, 0), 0), 0)</f>
        <v>0</v>
      </c>
      <c r="Q109" s="1">
        <f>SUMIF('emission-rate'!$A$2:$A$551, $D109&amp;Q$1&amp;$E109&amp;$F109, 'emission-rate'!$F$2:$F$551) * IFERROR(VLOOKUP($A109&amp;$B109&amp;$C109&amp;$D109&amp;Q$1, 'check of sales'!$A$2:$P$1035, 12 + MATCH($E109,'check of sales'!$M$1:$P$1, 0), 0), 0)</f>
        <v>0</v>
      </c>
      <c r="R109" s="1">
        <f>SUMIF('emission-rate'!$A$2:$A$551, $D109&amp;R$1&amp;$E109&amp;$F109, 'emission-rate'!$F$2:$F$551) * IFERROR(VLOOKUP($A109&amp;$B109&amp;$C109&amp;$D109&amp;R$1, 'check of sales'!$A$2:$P$1035, 12 + MATCH($E109,'check of sales'!$M$1:$P$1, 0), 0), 0)</f>
        <v>0</v>
      </c>
      <c r="S109" s="1">
        <f>SUMIF('emission-rate'!$A$2:$A$551, $D109&amp;S$1&amp;$E109&amp;$F109, 'emission-rate'!$F$2:$F$551) * IFERROR(VLOOKUP($A109&amp;$B109&amp;$C109&amp;$D109&amp;S$1, 'check of sales'!$A$2:$P$1035, 12 + MATCH($E109,'check of sales'!$M$1:$P$1, 0), 0), 0)</f>
        <v>0</v>
      </c>
      <c r="T109" s="1">
        <f>SUMIF('emission-rate'!$A$2:$A$551, $D109&amp;T$1&amp;$E109&amp;$F109, 'emission-rate'!$F$2:$F$551) * IFERROR(VLOOKUP($A109&amp;$B109&amp;$C109&amp;$D109&amp;T$1, 'check of sales'!$A$2:$P$1035, 12 + MATCH($E109,'check of sales'!$M$1:$P$1, 0), 0), 0)</f>
        <v>0</v>
      </c>
      <c r="U109" s="1">
        <f>SUMIF('emission-rate'!$A$2:$A$551, $D109&amp;U$1&amp;$E109&amp;$F109, 'emission-rate'!$F$2:$F$551) * IFERROR(VLOOKUP($A109&amp;$B109&amp;$C109&amp;$D109&amp;U$1, 'check of sales'!$A$2:$P$1035, 12 + MATCH($E109,'check of sales'!$M$1:$P$1, 0), 0), 0)</f>
        <v>0</v>
      </c>
    </row>
    <row r="110" spans="1:22" x14ac:dyDescent="0.2">
      <c r="A110">
        <f>emission!A110</f>
        <v>2019</v>
      </c>
      <c r="B110">
        <f>emission!B110</f>
        <v>1</v>
      </c>
      <c r="C110" t="str">
        <f>emission!C110</f>
        <v>agricultural</v>
      </c>
      <c r="D110" t="str">
        <f>emission!D110</f>
        <v>VCC 22601 (DSL T6 Ag)</v>
      </c>
      <c r="E110" t="str">
        <f>emission!E110</f>
        <v>DSL</v>
      </c>
      <c r="F110" t="str">
        <f>emission!F110</f>
        <v>TOG</v>
      </c>
      <c r="G110" s="1">
        <f>emission!G110 - SUM($K110:$U110)</f>
        <v>3.6737128539243713E-7</v>
      </c>
      <c r="K110" s="1">
        <f>SUMIF('emission-rate'!$A$2:$A$551, $D110&amp;K$1&amp;$E110&amp;$F110, 'emission-rate'!$F$2:$F$551) * IFERROR(VLOOKUP($A110&amp;$B110&amp;$C110&amp;$D110&amp;K$1, 'check of sales'!$A$2:$P$1035, 12 + MATCH($E110,'check of sales'!$M$1:$P$1, 0), 0), 0)</f>
        <v>2222.5479281769399</v>
      </c>
      <c r="L110" s="1">
        <f>SUMIF('emission-rate'!$A$2:$A$551, $D110&amp;L$1&amp;$E110&amp;$F110, 'emission-rate'!$F$2:$F$551) * IFERROR(VLOOKUP($A110&amp;$B110&amp;$C110&amp;$D110&amp;L$1, 'check of sales'!$A$2:$P$1035, 12 + MATCH($E110,'check of sales'!$M$1:$P$1, 0), 0), 0)</f>
        <v>122.03896551676301</v>
      </c>
      <c r="M110" s="1">
        <f>SUMIF('emission-rate'!$A$2:$A$551, $D110&amp;M$1&amp;$E110&amp;$F110, 'emission-rate'!$F$2:$F$551) * IFERROR(VLOOKUP($A110&amp;$B110&amp;$C110&amp;$D110&amp;M$1, 'check of sales'!$A$2:$P$1035, 12 + MATCH($E110,'check of sales'!$M$1:$P$1, 0), 0), 0)</f>
        <v>26.454895515786003</v>
      </c>
      <c r="N110" s="1">
        <f>SUMIF('emission-rate'!$A$2:$A$551, $D110&amp;N$1&amp;$E110&amp;$F110, 'emission-rate'!$F$2:$F$551) * IFERROR(VLOOKUP($A110&amp;$B110&amp;$C110&amp;$D110&amp;N$1, 'check of sales'!$A$2:$P$1035, 12 + MATCH($E110,'check of sales'!$M$1:$P$1, 0), 0), 0)</f>
        <v>0</v>
      </c>
      <c r="O110" s="1">
        <f>SUMIF('emission-rate'!$A$2:$A$551, $D110&amp;O$1&amp;$E110&amp;$F110, 'emission-rate'!$F$2:$F$551) * IFERROR(VLOOKUP($A110&amp;$B110&amp;$C110&amp;$D110&amp;O$1, 'check of sales'!$A$2:$P$1035, 12 + MATCH($E110,'check of sales'!$M$1:$P$1, 0), 0), 0)</f>
        <v>0</v>
      </c>
      <c r="P110" s="1">
        <f>SUMIF('emission-rate'!$A$2:$A$551, $D110&amp;P$1&amp;$E110&amp;$F110, 'emission-rate'!$F$2:$F$551) * IFERROR(VLOOKUP($A110&amp;$B110&amp;$C110&amp;$D110&amp;P$1, 'check of sales'!$A$2:$P$1035, 12 + MATCH($E110,'check of sales'!$M$1:$P$1, 0), 0), 0)</f>
        <v>0</v>
      </c>
      <c r="Q110" s="1">
        <f>SUMIF('emission-rate'!$A$2:$A$551, $D110&amp;Q$1&amp;$E110&amp;$F110, 'emission-rate'!$F$2:$F$551) * IFERROR(VLOOKUP($A110&amp;$B110&amp;$C110&amp;$D110&amp;Q$1, 'check of sales'!$A$2:$P$1035, 12 + MATCH($E110,'check of sales'!$M$1:$P$1, 0), 0), 0)</f>
        <v>0</v>
      </c>
      <c r="R110" s="1">
        <f>SUMIF('emission-rate'!$A$2:$A$551, $D110&amp;R$1&amp;$E110&amp;$F110, 'emission-rate'!$F$2:$F$551) * IFERROR(VLOOKUP($A110&amp;$B110&amp;$C110&amp;$D110&amp;R$1, 'check of sales'!$A$2:$P$1035, 12 + MATCH($E110,'check of sales'!$M$1:$P$1, 0), 0), 0)</f>
        <v>0</v>
      </c>
      <c r="S110" s="1">
        <f>SUMIF('emission-rate'!$A$2:$A$551, $D110&amp;S$1&amp;$E110&amp;$F110, 'emission-rate'!$F$2:$F$551) * IFERROR(VLOOKUP($A110&amp;$B110&amp;$C110&amp;$D110&amp;S$1, 'check of sales'!$A$2:$P$1035, 12 + MATCH($E110,'check of sales'!$M$1:$P$1, 0), 0), 0)</f>
        <v>0</v>
      </c>
      <c r="T110" s="1">
        <f>SUMIF('emission-rate'!$A$2:$A$551, $D110&amp;T$1&amp;$E110&amp;$F110, 'emission-rate'!$F$2:$F$551) * IFERROR(VLOOKUP($A110&amp;$B110&amp;$C110&amp;$D110&amp;T$1, 'check of sales'!$A$2:$P$1035, 12 + MATCH($E110,'check of sales'!$M$1:$P$1, 0), 0), 0)</f>
        <v>0</v>
      </c>
      <c r="U110" s="1">
        <f>SUMIF('emission-rate'!$A$2:$A$551, $D110&amp;U$1&amp;$E110&amp;$F110, 'emission-rate'!$F$2:$F$551) * IFERROR(VLOOKUP($A110&amp;$B110&amp;$C110&amp;$D110&amp;U$1, 'check of sales'!$A$2:$P$1035, 12 + MATCH($E110,'check of sales'!$M$1:$P$1, 0), 0), 0)</f>
        <v>0</v>
      </c>
    </row>
    <row r="111" spans="1:22" x14ac:dyDescent="0.2">
      <c r="A111">
        <f>emission!A111</f>
        <v>2020</v>
      </c>
      <c r="B111">
        <f>emission!B111</f>
        <v>1</v>
      </c>
      <c r="C111" t="str">
        <f>emission!C111</f>
        <v>agricultural</v>
      </c>
      <c r="D111" t="str">
        <f>emission!D111</f>
        <v>VCC 22601 (DSL T6 Ag)</v>
      </c>
      <c r="E111" t="str">
        <f>emission!E111</f>
        <v>DSL</v>
      </c>
      <c r="F111" t="str">
        <f>emission!F111</f>
        <v>TOG</v>
      </c>
      <c r="G111" s="1">
        <f>emission!G111 - SUM($K111:$U111)</f>
        <v>3.2583693609922193E-7</v>
      </c>
      <c r="K111" s="1">
        <f>SUMIF('emission-rate'!$A$2:$A$551, $D111&amp;K$1&amp;$E111&amp;$F111, 'emission-rate'!$F$2:$F$551) * IFERROR(VLOOKUP($A111&amp;$B111&amp;$C111&amp;$D111&amp;K$1, 'check of sales'!$A$2:$P$1035, 12 + MATCH($E111,'check of sales'!$M$1:$P$1, 0), 0), 0)</f>
        <v>1940.3526441022473</v>
      </c>
      <c r="L111" s="1">
        <f>SUMIF('emission-rate'!$A$2:$A$551, $D111&amp;L$1&amp;$E111&amp;$F111, 'emission-rate'!$F$2:$F$551) * IFERROR(VLOOKUP($A111&amp;$B111&amp;$C111&amp;$D111&amp;L$1, 'check of sales'!$A$2:$P$1035, 12 + MATCH($E111,'check of sales'!$M$1:$P$1, 0), 0), 0)</f>
        <v>115.32192314790235</v>
      </c>
      <c r="M111" s="1">
        <f>SUMIF('emission-rate'!$A$2:$A$551, $D111&amp;M$1&amp;$E111&amp;$F111, 'emission-rate'!$F$2:$F$551) * IFERROR(VLOOKUP($A111&amp;$B111&amp;$C111&amp;$D111&amp;M$1, 'check of sales'!$A$2:$P$1035, 12 + MATCH($E111,'check of sales'!$M$1:$P$1, 0), 0), 0)</f>
        <v>25.970028351883261</v>
      </c>
      <c r="N111" s="1">
        <f>SUMIF('emission-rate'!$A$2:$A$551, $D111&amp;N$1&amp;$E111&amp;$F111, 'emission-rate'!$F$2:$F$551) * IFERROR(VLOOKUP($A111&amp;$B111&amp;$C111&amp;$D111&amp;N$1, 'check of sales'!$A$2:$P$1035, 12 + MATCH($E111,'check of sales'!$M$1:$P$1, 0), 0), 0)</f>
        <v>0</v>
      </c>
      <c r="O111" s="1">
        <f>SUMIF('emission-rate'!$A$2:$A$551, $D111&amp;O$1&amp;$E111&amp;$F111, 'emission-rate'!$F$2:$F$551) * IFERROR(VLOOKUP($A111&amp;$B111&amp;$C111&amp;$D111&amp;O$1, 'check of sales'!$A$2:$P$1035, 12 + MATCH($E111,'check of sales'!$M$1:$P$1, 0), 0), 0)</f>
        <v>0</v>
      </c>
      <c r="P111" s="1">
        <f>SUMIF('emission-rate'!$A$2:$A$551, $D111&amp;P$1&amp;$E111&amp;$F111, 'emission-rate'!$F$2:$F$551) * IFERROR(VLOOKUP($A111&amp;$B111&amp;$C111&amp;$D111&amp;P$1, 'check of sales'!$A$2:$P$1035, 12 + MATCH($E111,'check of sales'!$M$1:$P$1, 0), 0), 0)</f>
        <v>0</v>
      </c>
      <c r="Q111" s="1">
        <f>SUMIF('emission-rate'!$A$2:$A$551, $D111&amp;Q$1&amp;$E111&amp;$F111, 'emission-rate'!$F$2:$F$551) * IFERROR(VLOOKUP($A111&amp;$B111&amp;$C111&amp;$D111&amp;Q$1, 'check of sales'!$A$2:$P$1035, 12 + MATCH($E111,'check of sales'!$M$1:$P$1, 0), 0), 0)</f>
        <v>0</v>
      </c>
      <c r="R111" s="1">
        <f>SUMIF('emission-rate'!$A$2:$A$551, $D111&amp;R$1&amp;$E111&amp;$F111, 'emission-rate'!$F$2:$F$551) * IFERROR(VLOOKUP($A111&amp;$B111&amp;$C111&amp;$D111&amp;R$1, 'check of sales'!$A$2:$P$1035, 12 + MATCH($E111,'check of sales'!$M$1:$P$1, 0), 0), 0)</f>
        <v>0</v>
      </c>
      <c r="S111" s="1">
        <f>SUMIF('emission-rate'!$A$2:$A$551, $D111&amp;S$1&amp;$E111&amp;$F111, 'emission-rate'!$F$2:$F$551) * IFERROR(VLOOKUP($A111&amp;$B111&amp;$C111&amp;$D111&amp;S$1, 'check of sales'!$A$2:$P$1035, 12 + MATCH($E111,'check of sales'!$M$1:$P$1, 0), 0), 0)</f>
        <v>0</v>
      </c>
      <c r="T111" s="1">
        <f>SUMIF('emission-rate'!$A$2:$A$551, $D111&amp;T$1&amp;$E111&amp;$F111, 'emission-rate'!$F$2:$F$551) * IFERROR(VLOOKUP($A111&amp;$B111&amp;$C111&amp;$D111&amp;T$1, 'check of sales'!$A$2:$P$1035, 12 + MATCH($E111,'check of sales'!$M$1:$P$1, 0), 0), 0)</f>
        <v>0</v>
      </c>
      <c r="U111" s="1">
        <f>SUMIF('emission-rate'!$A$2:$A$551, $D111&amp;U$1&amp;$E111&amp;$F111, 'emission-rate'!$F$2:$F$551) * IFERROR(VLOOKUP($A111&amp;$B111&amp;$C111&amp;$D111&amp;U$1, 'check of sales'!$A$2:$P$1035, 12 + MATCH($E111,'check of sales'!$M$1:$P$1, 0), 0), 0)</f>
        <v>0</v>
      </c>
      <c r="V111" s="1"/>
    </row>
    <row r="112" spans="1:22" x14ac:dyDescent="0.2">
      <c r="A112">
        <f>emission!A112</f>
        <v>2010</v>
      </c>
      <c r="B112">
        <f>emission!B112</f>
        <v>1</v>
      </c>
      <c r="C112" t="str">
        <f>emission!C112</f>
        <v>commercial</v>
      </c>
      <c r="D112" t="str">
        <f>emission!D112</f>
        <v>VCC 21400 (GAS LHD1)</v>
      </c>
      <c r="E112" t="str">
        <f>emission!E112</f>
        <v>GAS</v>
      </c>
      <c r="F112" t="str">
        <f>emission!F112</f>
        <v>CH4</v>
      </c>
      <c r="G112" s="1">
        <f>emission!G112 - SUM($K112:$U112)</f>
        <v>1.4380339052877389E-5</v>
      </c>
      <c r="K112" s="1">
        <f>SUMIF('emission-rate'!$A$2:$A$551, $D112&amp;K$1&amp;$E112&amp;$F112, 'emission-rate'!$F$2:$F$551) * IFERROR(VLOOKUP($A112&amp;$B112&amp;$C112&amp;$D112&amp;K$1, 'check of sales'!$A$2:$P$1035, 12 + MATCH($E112,'check of sales'!$M$1:$P$1, 0), 0), 0)</f>
        <v>15192.628165211061</v>
      </c>
      <c r="L112" s="1">
        <f>SUMIF('emission-rate'!$A$2:$A$551, $D112&amp;L$1&amp;$E112&amp;$F112, 'emission-rate'!$F$2:$F$551) * IFERROR(VLOOKUP($A112&amp;$B112&amp;$C112&amp;$D112&amp;L$1, 'check of sales'!$A$2:$P$1035, 12 + MATCH($E112,'check of sales'!$M$1:$P$1, 0), 0), 0)</f>
        <v>0</v>
      </c>
      <c r="M112" s="1">
        <f>SUMIF('emission-rate'!$A$2:$A$551, $D112&amp;M$1&amp;$E112&amp;$F112, 'emission-rate'!$F$2:$F$551) * IFERROR(VLOOKUP($A112&amp;$B112&amp;$C112&amp;$D112&amp;M$1, 'check of sales'!$A$2:$P$1035, 12 + MATCH($E112,'check of sales'!$M$1:$P$1, 0), 0), 0)</f>
        <v>0</v>
      </c>
      <c r="N112" s="1">
        <f>SUMIF('emission-rate'!$A$2:$A$551, $D112&amp;N$1&amp;$E112&amp;$F112, 'emission-rate'!$F$2:$F$551) * IFERROR(VLOOKUP($A112&amp;$B112&amp;$C112&amp;$D112&amp;N$1, 'check of sales'!$A$2:$P$1035, 12 + MATCH($E112,'check of sales'!$M$1:$P$1, 0), 0), 0)</f>
        <v>0</v>
      </c>
      <c r="O112" s="1">
        <f>SUMIF('emission-rate'!$A$2:$A$551, $D112&amp;O$1&amp;$E112&amp;$F112, 'emission-rate'!$F$2:$F$551) * IFERROR(VLOOKUP($A112&amp;$B112&amp;$C112&amp;$D112&amp;O$1, 'check of sales'!$A$2:$P$1035, 12 + MATCH($E112,'check of sales'!$M$1:$P$1, 0), 0), 0)</f>
        <v>0</v>
      </c>
      <c r="P112" s="1">
        <f>SUMIF('emission-rate'!$A$2:$A$551, $D112&amp;P$1&amp;$E112&amp;$F112, 'emission-rate'!$F$2:$F$551) * IFERROR(VLOOKUP($A112&amp;$B112&amp;$C112&amp;$D112&amp;P$1, 'check of sales'!$A$2:$P$1035, 12 + MATCH($E112,'check of sales'!$M$1:$P$1, 0), 0), 0)</f>
        <v>0</v>
      </c>
      <c r="Q112" s="1">
        <f>SUMIF('emission-rate'!$A$2:$A$551, $D112&amp;Q$1&amp;$E112&amp;$F112, 'emission-rate'!$F$2:$F$551) * IFERROR(VLOOKUP($A112&amp;$B112&amp;$C112&amp;$D112&amp;Q$1, 'check of sales'!$A$2:$P$1035, 12 + MATCH($E112,'check of sales'!$M$1:$P$1, 0), 0), 0)</f>
        <v>0</v>
      </c>
      <c r="R112" s="1">
        <f>SUMIF('emission-rate'!$A$2:$A$551, $D112&amp;R$1&amp;$E112&amp;$F112, 'emission-rate'!$F$2:$F$551) * IFERROR(VLOOKUP($A112&amp;$B112&amp;$C112&amp;$D112&amp;R$1, 'check of sales'!$A$2:$P$1035, 12 + MATCH($E112,'check of sales'!$M$1:$P$1, 0), 0), 0)</f>
        <v>0</v>
      </c>
      <c r="S112" s="1">
        <f>SUMIF('emission-rate'!$A$2:$A$551, $D112&amp;S$1&amp;$E112&amp;$F112, 'emission-rate'!$F$2:$F$551) * IFERROR(VLOOKUP($A112&amp;$B112&amp;$C112&amp;$D112&amp;S$1, 'check of sales'!$A$2:$P$1035, 12 + MATCH($E112,'check of sales'!$M$1:$P$1, 0), 0), 0)</f>
        <v>0</v>
      </c>
      <c r="T112" s="1">
        <f>SUMIF('emission-rate'!$A$2:$A$551, $D112&amp;T$1&amp;$E112&amp;$F112, 'emission-rate'!$F$2:$F$551) * IFERROR(VLOOKUP($A112&amp;$B112&amp;$C112&amp;$D112&amp;T$1, 'check of sales'!$A$2:$P$1035, 12 + MATCH($E112,'check of sales'!$M$1:$P$1, 0), 0), 0)</f>
        <v>0</v>
      </c>
      <c r="U112" s="1">
        <f>SUMIF('emission-rate'!$A$2:$A$551, $D112&amp;U$1&amp;$E112&amp;$F112, 'emission-rate'!$F$2:$F$551) * IFERROR(VLOOKUP($A112&amp;$B112&amp;$C112&amp;$D112&amp;U$1, 'check of sales'!$A$2:$P$1035, 12 + MATCH($E112,'check of sales'!$M$1:$P$1, 0), 0), 0)</f>
        <v>0</v>
      </c>
    </row>
    <row r="113" spans="1:22" x14ac:dyDescent="0.2">
      <c r="A113">
        <f>emission!A113</f>
        <v>2011</v>
      </c>
      <c r="B113">
        <f>emission!B113</f>
        <v>1</v>
      </c>
      <c r="C113" t="str">
        <f>emission!C113</f>
        <v>commercial</v>
      </c>
      <c r="D113" t="str">
        <f>emission!D113</f>
        <v>VCC 21400 (GAS LHD1)</v>
      </c>
      <c r="E113" t="str">
        <f>emission!E113</f>
        <v>GAS</v>
      </c>
      <c r="F113" t="str">
        <f>emission!F113</f>
        <v>CH4</v>
      </c>
      <c r="G113" s="1">
        <f>emission!G113 - SUM($K113:$U113)</f>
        <v>4.2675739678088576E-5</v>
      </c>
      <c r="K113" s="1">
        <f>SUMIF('emission-rate'!$A$2:$A$551, $D113&amp;K$1&amp;$E113&amp;$F113, 'emission-rate'!$F$2:$F$551) * IFERROR(VLOOKUP($A113&amp;$B113&amp;$C113&amp;$D113&amp;K$1, 'check of sales'!$A$2:$P$1035, 12 + MATCH($E113,'check of sales'!$M$1:$P$1, 0), 0), 0)</f>
        <v>12882.862367278341</v>
      </c>
      <c r="L113" s="1">
        <f>SUMIF('emission-rate'!$A$2:$A$551, $D113&amp;L$1&amp;$E113&amp;$F113, 'emission-rate'!$F$2:$F$551) * IFERROR(VLOOKUP($A113&amp;$B113&amp;$C113&amp;$D113&amp;L$1, 'check of sales'!$A$2:$P$1035, 12 + MATCH($E113,'check of sales'!$M$1:$P$1, 0), 0), 0)</f>
        <v>11133.221127708617</v>
      </c>
      <c r="M113" s="1">
        <f>SUMIF('emission-rate'!$A$2:$A$551, $D113&amp;M$1&amp;$E113&amp;$F113, 'emission-rate'!$F$2:$F$551) * IFERROR(VLOOKUP($A113&amp;$B113&amp;$C113&amp;$D113&amp;M$1, 'check of sales'!$A$2:$P$1035, 12 + MATCH($E113,'check of sales'!$M$1:$P$1, 0), 0), 0)</f>
        <v>0</v>
      </c>
      <c r="N113" s="1">
        <f>SUMIF('emission-rate'!$A$2:$A$551, $D113&amp;N$1&amp;$E113&amp;$F113, 'emission-rate'!$F$2:$F$551) * IFERROR(VLOOKUP($A113&amp;$B113&amp;$C113&amp;$D113&amp;N$1, 'check of sales'!$A$2:$P$1035, 12 + MATCH($E113,'check of sales'!$M$1:$P$1, 0), 0), 0)</f>
        <v>0</v>
      </c>
      <c r="O113" s="1">
        <f>SUMIF('emission-rate'!$A$2:$A$551, $D113&amp;O$1&amp;$E113&amp;$F113, 'emission-rate'!$F$2:$F$551) * IFERROR(VLOOKUP($A113&amp;$B113&amp;$C113&amp;$D113&amp;O$1, 'check of sales'!$A$2:$P$1035, 12 + MATCH($E113,'check of sales'!$M$1:$P$1, 0), 0), 0)</f>
        <v>0</v>
      </c>
      <c r="P113" s="1">
        <f>SUMIF('emission-rate'!$A$2:$A$551, $D113&amp;P$1&amp;$E113&amp;$F113, 'emission-rate'!$F$2:$F$551) * IFERROR(VLOOKUP($A113&amp;$B113&amp;$C113&amp;$D113&amp;P$1, 'check of sales'!$A$2:$P$1035, 12 + MATCH($E113,'check of sales'!$M$1:$P$1, 0), 0), 0)</f>
        <v>0</v>
      </c>
      <c r="Q113" s="1">
        <f>SUMIF('emission-rate'!$A$2:$A$551, $D113&amp;Q$1&amp;$E113&amp;$F113, 'emission-rate'!$F$2:$F$551) * IFERROR(VLOOKUP($A113&amp;$B113&amp;$C113&amp;$D113&amp;Q$1, 'check of sales'!$A$2:$P$1035, 12 + MATCH($E113,'check of sales'!$M$1:$P$1, 0), 0), 0)</f>
        <v>0</v>
      </c>
      <c r="R113" s="1">
        <f>SUMIF('emission-rate'!$A$2:$A$551, $D113&amp;R$1&amp;$E113&amp;$F113, 'emission-rate'!$F$2:$F$551) * IFERROR(VLOOKUP($A113&amp;$B113&amp;$C113&amp;$D113&amp;R$1, 'check of sales'!$A$2:$P$1035, 12 + MATCH($E113,'check of sales'!$M$1:$P$1, 0), 0), 0)</f>
        <v>0</v>
      </c>
      <c r="S113" s="1">
        <f>SUMIF('emission-rate'!$A$2:$A$551, $D113&amp;S$1&amp;$E113&amp;$F113, 'emission-rate'!$F$2:$F$551) * IFERROR(VLOOKUP($A113&amp;$B113&amp;$C113&amp;$D113&amp;S$1, 'check of sales'!$A$2:$P$1035, 12 + MATCH($E113,'check of sales'!$M$1:$P$1, 0), 0), 0)</f>
        <v>0</v>
      </c>
      <c r="T113" s="1">
        <f>SUMIF('emission-rate'!$A$2:$A$551, $D113&amp;T$1&amp;$E113&amp;$F113, 'emission-rate'!$F$2:$F$551) * IFERROR(VLOOKUP($A113&amp;$B113&amp;$C113&amp;$D113&amp;T$1, 'check of sales'!$A$2:$P$1035, 12 + MATCH($E113,'check of sales'!$M$1:$P$1, 0), 0), 0)</f>
        <v>0</v>
      </c>
      <c r="U113" s="1">
        <f>SUMIF('emission-rate'!$A$2:$A$551, $D113&amp;U$1&amp;$E113&amp;$F113, 'emission-rate'!$F$2:$F$551) * IFERROR(VLOOKUP($A113&amp;$B113&amp;$C113&amp;$D113&amp;U$1, 'check of sales'!$A$2:$P$1035, 12 + MATCH($E113,'check of sales'!$M$1:$P$1, 0), 0), 0)</f>
        <v>0</v>
      </c>
    </row>
    <row r="114" spans="1:22" x14ac:dyDescent="0.2">
      <c r="A114">
        <f>emission!A114</f>
        <v>2012</v>
      </c>
      <c r="B114">
        <f>emission!B114</f>
        <v>1</v>
      </c>
      <c r="C114" t="str">
        <f>emission!C114</f>
        <v>commercial</v>
      </c>
      <c r="D114" t="str">
        <f>emission!D114</f>
        <v>VCC 21400 (GAS LHD1)</v>
      </c>
      <c r="E114" t="str">
        <f>emission!E114</f>
        <v>GAS</v>
      </c>
      <c r="F114" t="str">
        <f>emission!F114</f>
        <v>CH4</v>
      </c>
      <c r="G114" s="1">
        <f>emission!G114 - SUM($K114:$U114)</f>
        <v>2.2497332247439772E-4</v>
      </c>
      <c r="K114" s="1">
        <f>SUMIF('emission-rate'!$A$2:$A$551, $D114&amp;K$1&amp;$E114&amp;$F114, 'emission-rate'!$F$2:$F$551) * IFERROR(VLOOKUP($A114&amp;$B114&amp;$C114&amp;$D114&amp;K$1, 'check of sales'!$A$2:$P$1035, 12 + MATCH($E114,'check of sales'!$M$1:$P$1, 0), 0), 0)</f>
        <v>11511.447056483437</v>
      </c>
      <c r="L114" s="1">
        <f>SUMIF('emission-rate'!$A$2:$A$551, $D114&amp;L$1&amp;$E114&amp;$F114, 'emission-rate'!$F$2:$F$551) * IFERROR(VLOOKUP($A114&amp;$B114&amp;$C114&amp;$D114&amp;L$1, 'check of sales'!$A$2:$P$1035, 12 + MATCH($E114,'check of sales'!$M$1:$P$1, 0), 0), 0)</f>
        <v>9440.6151413074094</v>
      </c>
      <c r="M114" s="1">
        <f>SUMIF('emission-rate'!$A$2:$A$551, $D114&amp;M$1&amp;$E114&amp;$F114, 'emission-rate'!$F$2:$F$551) * IFERROR(VLOOKUP($A114&amp;$B114&amp;$C114&amp;$D114&amp;M$1, 'check of sales'!$A$2:$P$1035, 12 + MATCH($E114,'check of sales'!$M$1:$P$1, 0), 0), 0)</f>
        <v>60132.59630870953</v>
      </c>
      <c r="N114" s="1">
        <f>SUMIF('emission-rate'!$A$2:$A$551, $D114&amp;N$1&amp;$E114&amp;$F114, 'emission-rate'!$F$2:$F$551) * IFERROR(VLOOKUP($A114&amp;$B114&amp;$C114&amp;$D114&amp;N$1, 'check of sales'!$A$2:$P$1035, 12 + MATCH($E114,'check of sales'!$M$1:$P$1, 0), 0), 0)</f>
        <v>0</v>
      </c>
      <c r="O114" s="1">
        <f>SUMIF('emission-rate'!$A$2:$A$551, $D114&amp;O$1&amp;$E114&amp;$F114, 'emission-rate'!$F$2:$F$551) * IFERROR(VLOOKUP($A114&amp;$B114&amp;$C114&amp;$D114&amp;O$1, 'check of sales'!$A$2:$P$1035, 12 + MATCH($E114,'check of sales'!$M$1:$P$1, 0), 0), 0)</f>
        <v>0</v>
      </c>
      <c r="P114" s="1">
        <f>SUMIF('emission-rate'!$A$2:$A$551, $D114&amp;P$1&amp;$E114&amp;$F114, 'emission-rate'!$F$2:$F$551) * IFERROR(VLOOKUP($A114&amp;$B114&amp;$C114&amp;$D114&amp;P$1, 'check of sales'!$A$2:$P$1035, 12 + MATCH($E114,'check of sales'!$M$1:$P$1, 0), 0), 0)</f>
        <v>0</v>
      </c>
      <c r="Q114" s="1">
        <f>SUMIF('emission-rate'!$A$2:$A$551, $D114&amp;Q$1&amp;$E114&amp;$F114, 'emission-rate'!$F$2:$F$551) * IFERROR(VLOOKUP($A114&amp;$B114&amp;$C114&amp;$D114&amp;Q$1, 'check of sales'!$A$2:$P$1035, 12 + MATCH($E114,'check of sales'!$M$1:$P$1, 0), 0), 0)</f>
        <v>0</v>
      </c>
      <c r="R114" s="1">
        <f>SUMIF('emission-rate'!$A$2:$A$551, $D114&amp;R$1&amp;$E114&amp;$F114, 'emission-rate'!$F$2:$F$551) * IFERROR(VLOOKUP($A114&amp;$B114&amp;$C114&amp;$D114&amp;R$1, 'check of sales'!$A$2:$P$1035, 12 + MATCH($E114,'check of sales'!$M$1:$P$1, 0), 0), 0)</f>
        <v>0</v>
      </c>
      <c r="S114" s="1">
        <f>SUMIF('emission-rate'!$A$2:$A$551, $D114&amp;S$1&amp;$E114&amp;$F114, 'emission-rate'!$F$2:$F$551) * IFERROR(VLOOKUP($A114&amp;$B114&amp;$C114&amp;$D114&amp;S$1, 'check of sales'!$A$2:$P$1035, 12 + MATCH($E114,'check of sales'!$M$1:$P$1, 0), 0), 0)</f>
        <v>0</v>
      </c>
      <c r="T114" s="1">
        <f>SUMIF('emission-rate'!$A$2:$A$551, $D114&amp;T$1&amp;$E114&amp;$F114, 'emission-rate'!$F$2:$F$551) * IFERROR(VLOOKUP($A114&amp;$B114&amp;$C114&amp;$D114&amp;T$1, 'check of sales'!$A$2:$P$1035, 12 + MATCH($E114,'check of sales'!$M$1:$P$1, 0), 0), 0)</f>
        <v>0</v>
      </c>
      <c r="U114" s="1">
        <f>SUMIF('emission-rate'!$A$2:$A$551, $D114&amp;U$1&amp;$E114&amp;$F114, 'emission-rate'!$F$2:$F$551) * IFERROR(VLOOKUP($A114&amp;$B114&amp;$C114&amp;$D114&amp;U$1, 'check of sales'!$A$2:$P$1035, 12 + MATCH($E114,'check of sales'!$M$1:$P$1, 0), 0), 0)</f>
        <v>0</v>
      </c>
    </row>
    <row r="115" spans="1:22" x14ac:dyDescent="0.2">
      <c r="A115">
        <f>emission!A115</f>
        <v>2013</v>
      </c>
      <c r="B115">
        <f>emission!B115</f>
        <v>1</v>
      </c>
      <c r="C115" t="str">
        <f>emission!C115</f>
        <v>commercial</v>
      </c>
      <c r="D115" t="str">
        <f>emission!D115</f>
        <v>VCC 21400 (GAS LHD1)</v>
      </c>
      <c r="E115" t="str">
        <f>emission!E115</f>
        <v>GAS</v>
      </c>
      <c r="F115" t="str">
        <f>emission!F115</f>
        <v>CH4</v>
      </c>
      <c r="G115" s="1">
        <f>emission!G115 - SUM($K115:$U115)</f>
        <v>3.8489524740725756E-4</v>
      </c>
      <c r="K115" s="1">
        <f>SUMIF('emission-rate'!$A$2:$A$551, $D115&amp;K$1&amp;$E115&amp;$F115, 'emission-rate'!$F$2:$F$551) * IFERROR(VLOOKUP($A115&amp;$B115&amp;$C115&amp;$D115&amp;K$1, 'check of sales'!$A$2:$P$1035, 12 + MATCH($E115,'check of sales'!$M$1:$P$1, 0), 0), 0)</f>
        <v>10514.6988451004</v>
      </c>
      <c r="L115" s="1">
        <f>SUMIF('emission-rate'!$A$2:$A$551, $D115&amp;L$1&amp;$E115&amp;$F115, 'emission-rate'!$F$2:$F$551) * IFERROR(VLOOKUP($A115&amp;$B115&amp;$C115&amp;$D115&amp;L$1, 'check of sales'!$A$2:$P$1035, 12 + MATCH($E115,'check of sales'!$M$1:$P$1, 0), 0), 0)</f>
        <v>8435.6362958455356</v>
      </c>
      <c r="M115" s="1">
        <f>SUMIF('emission-rate'!$A$2:$A$551, $D115&amp;M$1&amp;$E115&amp;$F115, 'emission-rate'!$F$2:$F$551) * IFERROR(VLOOKUP($A115&amp;$B115&amp;$C115&amp;$D115&amp;M$1, 'check of sales'!$A$2:$P$1035, 12 + MATCH($E115,'check of sales'!$M$1:$P$1, 0), 0), 0)</f>
        <v>50990.516822238715</v>
      </c>
      <c r="N115" s="1">
        <f>SUMIF('emission-rate'!$A$2:$A$551, $D115&amp;N$1&amp;$E115&amp;$F115, 'emission-rate'!$F$2:$F$551) * IFERROR(VLOOKUP($A115&amp;$B115&amp;$C115&amp;$D115&amp;N$1, 'check of sales'!$A$2:$P$1035, 12 + MATCH($E115,'check of sales'!$M$1:$P$1, 0), 0), 0)</f>
        <v>82655.455065401082</v>
      </c>
      <c r="O115" s="1">
        <f>SUMIF('emission-rate'!$A$2:$A$551, $D115&amp;O$1&amp;$E115&amp;$F115, 'emission-rate'!$F$2:$F$551) * IFERROR(VLOOKUP($A115&amp;$B115&amp;$C115&amp;$D115&amp;O$1, 'check of sales'!$A$2:$P$1035, 12 + MATCH($E115,'check of sales'!$M$1:$P$1, 0), 0), 0)</f>
        <v>0</v>
      </c>
      <c r="P115" s="1">
        <f>SUMIF('emission-rate'!$A$2:$A$551, $D115&amp;P$1&amp;$E115&amp;$F115, 'emission-rate'!$F$2:$F$551) * IFERROR(VLOOKUP($A115&amp;$B115&amp;$C115&amp;$D115&amp;P$1, 'check of sales'!$A$2:$P$1035, 12 + MATCH($E115,'check of sales'!$M$1:$P$1, 0), 0), 0)</f>
        <v>0</v>
      </c>
      <c r="Q115" s="1">
        <f>SUMIF('emission-rate'!$A$2:$A$551, $D115&amp;Q$1&amp;$E115&amp;$F115, 'emission-rate'!$F$2:$F$551) * IFERROR(VLOOKUP($A115&amp;$B115&amp;$C115&amp;$D115&amp;Q$1, 'check of sales'!$A$2:$P$1035, 12 + MATCH($E115,'check of sales'!$M$1:$P$1, 0), 0), 0)</f>
        <v>0</v>
      </c>
      <c r="R115" s="1">
        <f>SUMIF('emission-rate'!$A$2:$A$551, $D115&amp;R$1&amp;$E115&amp;$F115, 'emission-rate'!$F$2:$F$551) * IFERROR(VLOOKUP($A115&amp;$B115&amp;$C115&amp;$D115&amp;R$1, 'check of sales'!$A$2:$P$1035, 12 + MATCH($E115,'check of sales'!$M$1:$P$1, 0), 0), 0)</f>
        <v>0</v>
      </c>
      <c r="S115" s="1">
        <f>SUMIF('emission-rate'!$A$2:$A$551, $D115&amp;S$1&amp;$E115&amp;$F115, 'emission-rate'!$F$2:$F$551) * IFERROR(VLOOKUP($A115&amp;$B115&amp;$C115&amp;$D115&amp;S$1, 'check of sales'!$A$2:$P$1035, 12 + MATCH($E115,'check of sales'!$M$1:$P$1, 0), 0), 0)</f>
        <v>0</v>
      </c>
      <c r="T115" s="1">
        <f>SUMIF('emission-rate'!$A$2:$A$551, $D115&amp;T$1&amp;$E115&amp;$F115, 'emission-rate'!$F$2:$F$551) * IFERROR(VLOOKUP($A115&amp;$B115&amp;$C115&amp;$D115&amp;T$1, 'check of sales'!$A$2:$P$1035, 12 + MATCH($E115,'check of sales'!$M$1:$P$1, 0), 0), 0)</f>
        <v>0</v>
      </c>
      <c r="U115" s="1">
        <f>SUMIF('emission-rate'!$A$2:$A$551, $D115&amp;U$1&amp;$E115&amp;$F115, 'emission-rate'!$F$2:$F$551) * IFERROR(VLOOKUP($A115&amp;$B115&amp;$C115&amp;$D115&amp;U$1, 'check of sales'!$A$2:$P$1035, 12 + MATCH($E115,'check of sales'!$M$1:$P$1, 0), 0), 0)</f>
        <v>0</v>
      </c>
    </row>
    <row r="116" spans="1:22" x14ac:dyDescent="0.2">
      <c r="A116">
        <f>emission!A116</f>
        <v>2014</v>
      </c>
      <c r="B116">
        <f>emission!B116</f>
        <v>1</v>
      </c>
      <c r="C116" t="str">
        <f>emission!C116</f>
        <v>commercial</v>
      </c>
      <c r="D116" t="str">
        <f>emission!D116</f>
        <v>VCC 21400 (GAS LHD1)</v>
      </c>
      <c r="E116" t="str">
        <f>emission!E116</f>
        <v>GAS</v>
      </c>
      <c r="F116" t="str">
        <f>emission!F116</f>
        <v>CH4</v>
      </c>
      <c r="G116" s="1">
        <f>emission!G116 - SUM($K116:$U116)</f>
        <v>2.6705162599682808E-4</v>
      </c>
      <c r="K116" s="1">
        <f>SUMIF('emission-rate'!$A$2:$A$551, $D116&amp;K$1&amp;$E116&amp;$F116, 'emission-rate'!$F$2:$F$551) * IFERROR(VLOOKUP($A116&amp;$B116&amp;$C116&amp;$D116&amp;K$1, 'check of sales'!$A$2:$P$1035, 12 + MATCH($E116,'check of sales'!$M$1:$P$1, 0), 0), 0)</f>
        <v>9726.0880276154967</v>
      </c>
      <c r="L116" s="1">
        <f>SUMIF('emission-rate'!$A$2:$A$551, $D116&amp;L$1&amp;$E116&amp;$F116, 'emission-rate'!$F$2:$F$551) * IFERROR(VLOOKUP($A116&amp;$B116&amp;$C116&amp;$D116&amp;L$1, 'check of sales'!$A$2:$P$1035, 12 + MATCH($E116,'check of sales'!$M$1:$P$1, 0), 0), 0)</f>
        <v>7705.215059618231</v>
      </c>
      <c r="M116" s="1">
        <f>SUMIF('emission-rate'!$A$2:$A$551, $D116&amp;M$1&amp;$E116&amp;$F116, 'emission-rate'!$F$2:$F$551) * IFERROR(VLOOKUP($A116&amp;$B116&amp;$C116&amp;$D116&amp;M$1, 'check of sales'!$A$2:$P$1035, 12 + MATCH($E116,'check of sales'!$M$1:$P$1, 0), 0), 0)</f>
        <v>45562.439312617789</v>
      </c>
      <c r="N116" s="1">
        <f>SUMIF('emission-rate'!$A$2:$A$551, $D116&amp;N$1&amp;$E116&amp;$F116, 'emission-rate'!$F$2:$F$551) * IFERROR(VLOOKUP($A116&amp;$B116&amp;$C116&amp;$D116&amp;N$1, 'check of sales'!$A$2:$P$1035, 12 + MATCH($E116,'check of sales'!$M$1:$P$1, 0), 0), 0)</f>
        <v>70089.180090028618</v>
      </c>
      <c r="O116" s="1">
        <f>SUMIF('emission-rate'!$A$2:$A$551, $D116&amp;O$1&amp;$E116&amp;$F116, 'emission-rate'!$F$2:$F$551) * IFERROR(VLOOKUP($A116&amp;$B116&amp;$C116&amp;$D116&amp;O$1, 'check of sales'!$A$2:$P$1035, 12 + MATCH($E116,'check of sales'!$M$1:$P$1, 0), 0), 0)</f>
        <v>65211.700014449241</v>
      </c>
      <c r="P116" s="1">
        <f>SUMIF('emission-rate'!$A$2:$A$551, $D116&amp;P$1&amp;$E116&amp;$F116, 'emission-rate'!$F$2:$F$551) * IFERROR(VLOOKUP($A116&amp;$B116&amp;$C116&amp;$D116&amp;P$1, 'check of sales'!$A$2:$P$1035, 12 + MATCH($E116,'check of sales'!$M$1:$P$1, 0), 0), 0)</f>
        <v>0</v>
      </c>
      <c r="Q116" s="1">
        <f>SUMIF('emission-rate'!$A$2:$A$551, $D116&amp;Q$1&amp;$E116&amp;$F116, 'emission-rate'!$F$2:$F$551) * IFERROR(VLOOKUP($A116&amp;$B116&amp;$C116&amp;$D116&amp;Q$1, 'check of sales'!$A$2:$P$1035, 12 + MATCH($E116,'check of sales'!$M$1:$P$1, 0), 0), 0)</f>
        <v>0</v>
      </c>
      <c r="R116" s="1">
        <f>SUMIF('emission-rate'!$A$2:$A$551, $D116&amp;R$1&amp;$E116&amp;$F116, 'emission-rate'!$F$2:$F$551) * IFERROR(VLOOKUP($A116&amp;$B116&amp;$C116&amp;$D116&amp;R$1, 'check of sales'!$A$2:$P$1035, 12 + MATCH($E116,'check of sales'!$M$1:$P$1, 0), 0), 0)</f>
        <v>0</v>
      </c>
      <c r="S116" s="1">
        <f>SUMIF('emission-rate'!$A$2:$A$551, $D116&amp;S$1&amp;$E116&amp;$F116, 'emission-rate'!$F$2:$F$551) * IFERROR(VLOOKUP($A116&amp;$B116&amp;$C116&amp;$D116&amp;S$1, 'check of sales'!$A$2:$P$1035, 12 + MATCH($E116,'check of sales'!$M$1:$P$1, 0), 0), 0)</f>
        <v>0</v>
      </c>
      <c r="T116" s="1">
        <f>SUMIF('emission-rate'!$A$2:$A$551, $D116&amp;T$1&amp;$E116&amp;$F116, 'emission-rate'!$F$2:$F$551) * IFERROR(VLOOKUP($A116&amp;$B116&amp;$C116&amp;$D116&amp;T$1, 'check of sales'!$A$2:$P$1035, 12 + MATCH($E116,'check of sales'!$M$1:$P$1, 0), 0), 0)</f>
        <v>0</v>
      </c>
      <c r="U116" s="1">
        <f>SUMIF('emission-rate'!$A$2:$A$551, $D116&amp;U$1&amp;$E116&amp;$F116, 'emission-rate'!$F$2:$F$551) * IFERROR(VLOOKUP($A116&amp;$B116&amp;$C116&amp;$D116&amp;U$1, 'check of sales'!$A$2:$P$1035, 12 + MATCH($E116,'check of sales'!$M$1:$P$1, 0), 0), 0)</f>
        <v>0</v>
      </c>
      <c r="V116" s="1"/>
    </row>
    <row r="117" spans="1:22" x14ac:dyDescent="0.2">
      <c r="A117">
        <f>emission!A117</f>
        <v>2015</v>
      </c>
      <c r="B117">
        <f>emission!B117</f>
        <v>1</v>
      </c>
      <c r="C117" t="str">
        <f>emission!C117</f>
        <v>commercial</v>
      </c>
      <c r="D117" t="str">
        <f>emission!D117</f>
        <v>VCC 21400 (GAS LHD1)</v>
      </c>
      <c r="E117" t="str">
        <f>emission!E117</f>
        <v>GAS</v>
      </c>
      <c r="F117" t="str">
        <f>emission!F117</f>
        <v>CH4</v>
      </c>
      <c r="G117" s="1">
        <f>emission!G117 - SUM($K117:$U117)</f>
        <v>2.3377200704999268E-4</v>
      </c>
      <c r="K117" s="1">
        <f>SUMIF('emission-rate'!$A$2:$A$551, $D117&amp;K$1&amp;$E117&amp;$F117, 'emission-rate'!$F$2:$F$551) * IFERROR(VLOOKUP($A117&amp;$B117&amp;$C117&amp;$D117&amp;K$1, 'check of sales'!$A$2:$P$1035, 12 + MATCH($E117,'check of sales'!$M$1:$P$1, 0), 0), 0)</f>
        <v>9031.5742290289018</v>
      </c>
      <c r="L117" s="1">
        <f>SUMIF('emission-rate'!$A$2:$A$551, $D117&amp;L$1&amp;$E117&amp;$F117, 'emission-rate'!$F$2:$F$551) * IFERROR(VLOOKUP($A117&amp;$B117&amp;$C117&amp;$D117&amp;L$1, 'check of sales'!$A$2:$P$1035, 12 + MATCH($E117,'check of sales'!$M$1:$P$1, 0), 0), 0)</f>
        <v>7127.3177715856773</v>
      </c>
      <c r="M117" s="1">
        <f>SUMIF('emission-rate'!$A$2:$A$551, $D117&amp;M$1&amp;$E117&amp;$F117, 'emission-rate'!$F$2:$F$551) * IFERROR(VLOOKUP($A117&amp;$B117&amp;$C117&amp;$D117&amp;M$1, 'check of sales'!$A$2:$P$1035, 12 + MATCH($E117,'check of sales'!$M$1:$P$1, 0), 0), 0)</f>
        <v>41617.298474262272</v>
      </c>
      <c r="N117" s="1">
        <f>SUMIF('emission-rate'!$A$2:$A$551, $D117&amp;N$1&amp;$E117&amp;$F117, 'emission-rate'!$F$2:$F$551) * IFERROR(VLOOKUP($A117&amp;$B117&amp;$C117&amp;$D117&amp;N$1, 'check of sales'!$A$2:$P$1035, 12 + MATCH($E117,'check of sales'!$M$1:$P$1, 0), 0), 0)</f>
        <v>62627.998564044785</v>
      </c>
      <c r="O117" s="1">
        <f>SUMIF('emission-rate'!$A$2:$A$551, $D117&amp;O$1&amp;$E117&amp;$F117, 'emission-rate'!$F$2:$F$551) * IFERROR(VLOOKUP($A117&amp;$B117&amp;$C117&amp;$D117&amp;O$1, 'check of sales'!$A$2:$P$1035, 12 + MATCH($E117,'check of sales'!$M$1:$P$1, 0), 0), 0)</f>
        <v>55297.434182331235</v>
      </c>
      <c r="P117" s="1">
        <f>SUMIF('emission-rate'!$A$2:$A$551, $D117&amp;P$1&amp;$E117&amp;$F117, 'emission-rate'!$F$2:$F$551) * IFERROR(VLOOKUP($A117&amp;$B117&amp;$C117&amp;$D117&amp;P$1, 'check of sales'!$A$2:$P$1035, 12 + MATCH($E117,'check of sales'!$M$1:$P$1, 0), 0), 0)</f>
        <v>9504.2004229421291</v>
      </c>
      <c r="Q117" s="1">
        <f>SUMIF('emission-rate'!$A$2:$A$551, $D117&amp;Q$1&amp;$E117&amp;$F117, 'emission-rate'!$F$2:$F$551) * IFERROR(VLOOKUP($A117&amp;$B117&amp;$C117&amp;$D117&amp;Q$1, 'check of sales'!$A$2:$P$1035, 12 + MATCH($E117,'check of sales'!$M$1:$P$1, 0), 0), 0)</f>
        <v>0</v>
      </c>
      <c r="R117" s="1">
        <f>SUMIF('emission-rate'!$A$2:$A$551, $D117&amp;R$1&amp;$E117&amp;$F117, 'emission-rate'!$F$2:$F$551) * IFERROR(VLOOKUP($A117&amp;$B117&amp;$C117&amp;$D117&amp;R$1, 'check of sales'!$A$2:$P$1035, 12 + MATCH($E117,'check of sales'!$M$1:$P$1, 0), 0), 0)</f>
        <v>0</v>
      </c>
      <c r="S117" s="1">
        <f>SUMIF('emission-rate'!$A$2:$A$551, $D117&amp;S$1&amp;$E117&amp;$F117, 'emission-rate'!$F$2:$F$551) * IFERROR(VLOOKUP($A117&amp;$B117&amp;$C117&amp;$D117&amp;S$1, 'check of sales'!$A$2:$P$1035, 12 + MATCH($E117,'check of sales'!$M$1:$P$1, 0), 0), 0)</f>
        <v>0</v>
      </c>
      <c r="T117" s="1">
        <f>SUMIF('emission-rate'!$A$2:$A$551, $D117&amp;T$1&amp;$E117&amp;$F117, 'emission-rate'!$F$2:$F$551) * IFERROR(VLOOKUP($A117&amp;$B117&amp;$C117&amp;$D117&amp;T$1, 'check of sales'!$A$2:$P$1035, 12 + MATCH($E117,'check of sales'!$M$1:$P$1, 0), 0), 0)</f>
        <v>0</v>
      </c>
      <c r="U117" s="1">
        <f>SUMIF('emission-rate'!$A$2:$A$551, $D117&amp;U$1&amp;$E117&amp;$F117, 'emission-rate'!$F$2:$F$551) * IFERROR(VLOOKUP($A117&amp;$B117&amp;$C117&amp;$D117&amp;U$1, 'check of sales'!$A$2:$P$1035, 12 + MATCH($E117,'check of sales'!$M$1:$P$1, 0), 0), 0)</f>
        <v>0</v>
      </c>
    </row>
    <row r="118" spans="1:22" x14ac:dyDescent="0.2">
      <c r="A118">
        <f>emission!A118</f>
        <v>2016</v>
      </c>
      <c r="B118">
        <f>emission!B118</f>
        <v>1</v>
      </c>
      <c r="C118" t="str">
        <f>emission!C118</f>
        <v>commercial</v>
      </c>
      <c r="D118" t="str">
        <f>emission!D118</f>
        <v>VCC 21400 (GAS LHD1)</v>
      </c>
      <c r="E118" t="str">
        <f>emission!E118</f>
        <v>GAS</v>
      </c>
      <c r="F118" t="str">
        <f>emission!F118</f>
        <v>CH4</v>
      </c>
      <c r="G118" s="1">
        <f>emission!G118 - SUM($K118:$U118)</f>
        <v>2.3846232215873897E-4</v>
      </c>
      <c r="K118" s="1">
        <f>SUMIF('emission-rate'!$A$2:$A$551, $D118&amp;K$1&amp;$E118&amp;$F118, 'emission-rate'!$F$2:$F$551) * IFERROR(VLOOKUP($A118&amp;$B118&amp;$C118&amp;$D118&amp;K$1, 'check of sales'!$A$2:$P$1035, 12 + MATCH($E118,'check of sales'!$M$1:$P$1, 0), 0), 0)</f>
        <v>8468.8008371674314</v>
      </c>
      <c r="L118" s="1">
        <f>SUMIF('emission-rate'!$A$2:$A$551, $D118&amp;L$1&amp;$E118&amp;$F118, 'emission-rate'!$F$2:$F$551) * IFERROR(VLOOKUP($A118&amp;$B118&amp;$C118&amp;$D118&amp;L$1, 'check of sales'!$A$2:$P$1035, 12 + MATCH($E118,'check of sales'!$M$1:$P$1, 0), 0), 0)</f>
        <v>6618.3751704881861</v>
      </c>
      <c r="M118" s="1">
        <f>SUMIF('emission-rate'!$A$2:$A$551, $D118&amp;M$1&amp;$E118&amp;$F118, 'emission-rate'!$F$2:$F$551) * IFERROR(VLOOKUP($A118&amp;$B118&amp;$C118&amp;$D118&amp;M$1, 'check of sales'!$A$2:$P$1035, 12 + MATCH($E118,'check of sales'!$M$1:$P$1, 0), 0), 0)</f>
        <v>38495.967825159081</v>
      </c>
      <c r="N118" s="1">
        <f>SUMIF('emission-rate'!$A$2:$A$551, $D118&amp;N$1&amp;$E118&amp;$F118, 'emission-rate'!$F$2:$F$551) * IFERROR(VLOOKUP($A118&amp;$B118&amp;$C118&amp;$D118&amp;N$1, 'check of sales'!$A$2:$P$1035, 12 + MATCH($E118,'check of sales'!$M$1:$P$1, 0), 0), 0)</f>
        <v>57205.192443761778</v>
      </c>
      <c r="O118" s="1">
        <f>SUMIF('emission-rate'!$A$2:$A$551, $D118&amp;O$1&amp;$E118&amp;$F118, 'emission-rate'!$F$2:$F$551) * IFERROR(VLOOKUP($A118&amp;$B118&amp;$C118&amp;$D118&amp;O$1, 'check of sales'!$A$2:$P$1035, 12 + MATCH($E118,'check of sales'!$M$1:$P$1, 0), 0), 0)</f>
        <v>49410.873748530234</v>
      </c>
      <c r="P118" s="1">
        <f>SUMIF('emission-rate'!$A$2:$A$551, $D118&amp;P$1&amp;$E118&amp;$F118, 'emission-rate'!$F$2:$F$551) * IFERROR(VLOOKUP($A118&amp;$B118&amp;$C118&amp;$D118&amp;P$1, 'check of sales'!$A$2:$P$1035, 12 + MATCH($E118,'check of sales'!$M$1:$P$1, 0), 0), 0)</f>
        <v>8059.2577287032291</v>
      </c>
      <c r="Q118" s="1">
        <f>SUMIF('emission-rate'!$A$2:$A$551, $D118&amp;Q$1&amp;$E118&amp;$F118, 'emission-rate'!$F$2:$F$551) * IFERROR(VLOOKUP($A118&amp;$B118&amp;$C118&amp;$D118&amp;Q$1, 'check of sales'!$A$2:$P$1035, 12 + MATCH($E118,'check of sales'!$M$1:$P$1, 0), 0), 0)</f>
        <v>45096.816913614733</v>
      </c>
      <c r="R118" s="1">
        <f>SUMIF('emission-rate'!$A$2:$A$551, $D118&amp;R$1&amp;$E118&amp;$F118, 'emission-rate'!$F$2:$F$551) * IFERROR(VLOOKUP($A118&amp;$B118&amp;$C118&amp;$D118&amp;R$1, 'check of sales'!$A$2:$P$1035, 12 + MATCH($E118,'check of sales'!$M$1:$P$1, 0), 0), 0)</f>
        <v>0</v>
      </c>
      <c r="S118" s="1">
        <f>SUMIF('emission-rate'!$A$2:$A$551, $D118&amp;S$1&amp;$E118&amp;$F118, 'emission-rate'!$F$2:$F$551) * IFERROR(VLOOKUP($A118&amp;$B118&amp;$C118&amp;$D118&amp;S$1, 'check of sales'!$A$2:$P$1035, 12 + MATCH($E118,'check of sales'!$M$1:$P$1, 0), 0), 0)</f>
        <v>0</v>
      </c>
      <c r="T118" s="1">
        <f>SUMIF('emission-rate'!$A$2:$A$551, $D118&amp;T$1&amp;$E118&amp;$F118, 'emission-rate'!$F$2:$F$551) * IFERROR(VLOOKUP($A118&amp;$B118&amp;$C118&amp;$D118&amp;T$1, 'check of sales'!$A$2:$P$1035, 12 + MATCH($E118,'check of sales'!$M$1:$P$1, 0), 0), 0)</f>
        <v>0</v>
      </c>
      <c r="U118" s="1">
        <f>SUMIF('emission-rate'!$A$2:$A$551, $D118&amp;U$1&amp;$E118&amp;$F118, 'emission-rate'!$F$2:$F$551) * IFERROR(VLOOKUP($A118&amp;$B118&amp;$C118&amp;$D118&amp;U$1, 'check of sales'!$A$2:$P$1035, 12 + MATCH($E118,'check of sales'!$M$1:$P$1, 0), 0), 0)</f>
        <v>0</v>
      </c>
      <c r="V118" s="1"/>
    </row>
    <row r="119" spans="1:22" x14ac:dyDescent="0.2">
      <c r="A119">
        <f>emission!A119</f>
        <v>2017</v>
      </c>
      <c r="B119">
        <f>emission!B119</f>
        <v>1</v>
      </c>
      <c r="C119" t="str">
        <f>emission!C119</f>
        <v>commercial</v>
      </c>
      <c r="D119" t="str">
        <f>emission!D119</f>
        <v>VCC 21400 (GAS LHD1)</v>
      </c>
      <c r="E119" t="str">
        <f>emission!E119</f>
        <v>GAS</v>
      </c>
      <c r="F119" t="str">
        <f>emission!F119</f>
        <v>CH4</v>
      </c>
      <c r="G119" s="1">
        <f>emission!G119 - SUM($K119:$U119)</f>
        <v>1.5641481149941683E-4</v>
      </c>
      <c r="K119" s="1">
        <f>SUMIF('emission-rate'!$A$2:$A$551, $D119&amp;K$1&amp;$E119&amp;$F119, 'emission-rate'!$F$2:$F$551) * IFERROR(VLOOKUP($A119&amp;$B119&amp;$C119&amp;$D119&amp;K$1, 'check of sales'!$A$2:$P$1035, 12 + MATCH($E119,'check of sales'!$M$1:$P$1, 0), 0), 0)</f>
        <v>7982.5513642148517</v>
      </c>
      <c r="L119" s="1">
        <f>SUMIF('emission-rate'!$A$2:$A$551, $D119&amp;L$1&amp;$E119&amp;$F119, 'emission-rate'!$F$2:$F$551) * IFERROR(VLOOKUP($A119&amp;$B119&amp;$C119&amp;$D119&amp;L$1, 'check of sales'!$A$2:$P$1035, 12 + MATCH($E119,'check of sales'!$M$1:$P$1, 0), 0), 0)</f>
        <v>6205.9724875388729</v>
      </c>
      <c r="M119" s="1">
        <f>SUMIF('emission-rate'!$A$2:$A$551, $D119&amp;M$1&amp;$E119&amp;$F119, 'emission-rate'!$F$2:$F$551) * IFERROR(VLOOKUP($A119&amp;$B119&amp;$C119&amp;$D119&amp;M$1, 'check of sales'!$A$2:$P$1035, 12 + MATCH($E119,'check of sales'!$M$1:$P$1, 0), 0), 0)</f>
        <v>35747.074254732208</v>
      </c>
      <c r="N119" s="1">
        <f>SUMIF('emission-rate'!$A$2:$A$551, $D119&amp;N$1&amp;$E119&amp;$F119, 'emission-rate'!$F$2:$F$551) * IFERROR(VLOOKUP($A119&amp;$B119&amp;$C119&amp;$D119&amp;N$1, 'check of sales'!$A$2:$P$1035, 12 + MATCH($E119,'check of sales'!$M$1:$P$1, 0), 0), 0)</f>
        <v>52914.757287981971</v>
      </c>
      <c r="O119" s="1">
        <f>SUMIF('emission-rate'!$A$2:$A$551, $D119&amp;O$1&amp;$E119&amp;$F119, 'emission-rate'!$F$2:$F$551) * IFERROR(VLOOKUP($A119&amp;$B119&amp;$C119&amp;$D119&amp;O$1, 'check of sales'!$A$2:$P$1035, 12 + MATCH($E119,'check of sales'!$M$1:$P$1, 0), 0), 0)</f>
        <v>45132.506329554672</v>
      </c>
      <c r="P119" s="1">
        <f>SUMIF('emission-rate'!$A$2:$A$551, $D119&amp;P$1&amp;$E119&amp;$F119, 'emission-rate'!$F$2:$F$551) * IFERROR(VLOOKUP($A119&amp;$B119&amp;$C119&amp;$D119&amp;P$1, 'check of sales'!$A$2:$P$1035, 12 + MATCH($E119,'check of sales'!$M$1:$P$1, 0), 0), 0)</f>
        <v>7201.3280910429676</v>
      </c>
      <c r="Q119" s="1">
        <f>SUMIF('emission-rate'!$A$2:$A$551, $D119&amp;Q$1&amp;$E119&amp;$F119, 'emission-rate'!$F$2:$F$551) * IFERROR(VLOOKUP($A119&amp;$B119&amp;$C119&amp;$D119&amp;Q$1, 'check of sales'!$A$2:$P$1035, 12 + MATCH($E119,'check of sales'!$M$1:$P$1, 0), 0), 0)</f>
        <v>38240.657191281622</v>
      </c>
      <c r="R119" s="1">
        <f>SUMIF('emission-rate'!$A$2:$A$551, $D119&amp;R$1&amp;$E119&amp;$F119, 'emission-rate'!$F$2:$F$551) * IFERROR(VLOOKUP($A119&amp;$B119&amp;$C119&amp;$D119&amp;R$1, 'check of sales'!$A$2:$P$1035, 12 + MATCH($E119,'check of sales'!$M$1:$P$1, 0), 0), 0)</f>
        <v>44919.619134339002</v>
      </c>
      <c r="S119" s="1">
        <f>SUMIF('emission-rate'!$A$2:$A$551, $D119&amp;S$1&amp;$E119&amp;$F119, 'emission-rate'!$F$2:$F$551) * IFERROR(VLOOKUP($A119&amp;$B119&amp;$C119&amp;$D119&amp;S$1, 'check of sales'!$A$2:$P$1035, 12 + MATCH($E119,'check of sales'!$M$1:$P$1, 0), 0), 0)</f>
        <v>0</v>
      </c>
      <c r="T119" s="1">
        <f>SUMIF('emission-rate'!$A$2:$A$551, $D119&amp;T$1&amp;$E119&amp;$F119, 'emission-rate'!$F$2:$F$551) * IFERROR(VLOOKUP($A119&amp;$B119&amp;$C119&amp;$D119&amp;T$1, 'check of sales'!$A$2:$P$1035, 12 + MATCH($E119,'check of sales'!$M$1:$P$1, 0), 0), 0)</f>
        <v>0</v>
      </c>
      <c r="U119" s="1">
        <f>SUMIF('emission-rate'!$A$2:$A$551, $D119&amp;U$1&amp;$E119&amp;$F119, 'emission-rate'!$F$2:$F$551) * IFERROR(VLOOKUP($A119&amp;$B119&amp;$C119&amp;$D119&amp;U$1, 'check of sales'!$A$2:$P$1035, 12 + MATCH($E119,'check of sales'!$M$1:$P$1, 0), 0), 0)</f>
        <v>0</v>
      </c>
    </row>
    <row r="120" spans="1:22" x14ac:dyDescent="0.2">
      <c r="A120">
        <f>emission!A120</f>
        <v>2018</v>
      </c>
      <c r="B120">
        <f>emission!B120</f>
        <v>1</v>
      </c>
      <c r="C120" t="str">
        <f>emission!C120</f>
        <v>commercial</v>
      </c>
      <c r="D120" t="str">
        <f>emission!D120</f>
        <v>VCC 21400 (GAS LHD1)</v>
      </c>
      <c r="E120" t="str">
        <f>emission!E120</f>
        <v>GAS</v>
      </c>
      <c r="F120" t="str">
        <f>emission!F120</f>
        <v>CH4</v>
      </c>
      <c r="G120" s="1">
        <f>emission!G120 - SUM($K120:$U120)</f>
        <v>6.9612928200513124E-5</v>
      </c>
      <c r="K120" s="1">
        <f>SUMIF('emission-rate'!$A$2:$A$551, $D120&amp;K$1&amp;$E120&amp;$F120, 'emission-rate'!$F$2:$F$551) * IFERROR(VLOOKUP($A120&amp;$B120&amp;$C120&amp;$D120&amp;K$1, 'check of sales'!$A$2:$P$1035, 12 + MATCH($E120,'check of sales'!$M$1:$P$1, 0), 0), 0)</f>
        <v>7560.6234574434866</v>
      </c>
      <c r="L120" s="1">
        <f>SUMIF('emission-rate'!$A$2:$A$551, $D120&amp;L$1&amp;$E120&amp;$F120, 'emission-rate'!$F$2:$F$551) * IFERROR(VLOOKUP($A120&amp;$B120&amp;$C120&amp;$D120&amp;L$1, 'check of sales'!$A$2:$P$1035, 12 + MATCH($E120,'check of sales'!$M$1:$P$1, 0), 0), 0)</f>
        <v>5849.646850740306</v>
      </c>
      <c r="M120" s="1">
        <f>SUMIF('emission-rate'!$A$2:$A$551, $D120&amp;M$1&amp;$E120&amp;$F120, 'emission-rate'!$F$2:$F$551) * IFERROR(VLOOKUP($A120&amp;$B120&amp;$C120&amp;$D120&amp;M$1, 'check of sales'!$A$2:$P$1035, 12 + MATCH($E120,'check of sales'!$M$1:$P$1, 0), 0), 0)</f>
        <v>33519.610723203172</v>
      </c>
      <c r="N120" s="1">
        <f>SUMIF('emission-rate'!$A$2:$A$551, $D120&amp;N$1&amp;$E120&amp;$F120, 'emission-rate'!$F$2:$F$551) * IFERROR(VLOOKUP($A120&amp;$B120&amp;$C120&amp;$D120&amp;N$1, 'check of sales'!$A$2:$P$1035, 12 + MATCH($E120,'check of sales'!$M$1:$P$1, 0), 0), 0)</f>
        <v>49136.256725266641</v>
      </c>
      <c r="O120" s="1">
        <f>SUMIF('emission-rate'!$A$2:$A$551, $D120&amp;O$1&amp;$E120&amp;$F120, 'emission-rate'!$F$2:$F$551) * IFERROR(VLOOKUP($A120&amp;$B120&amp;$C120&amp;$D120&amp;O$1, 'check of sales'!$A$2:$P$1035, 12 + MATCH($E120,'check of sales'!$M$1:$P$1, 0), 0), 0)</f>
        <v>41747.532281698077</v>
      </c>
      <c r="P120" s="1">
        <f>SUMIF('emission-rate'!$A$2:$A$551, $D120&amp;P$1&amp;$E120&amp;$F120, 'emission-rate'!$F$2:$F$551) * IFERROR(VLOOKUP($A120&amp;$B120&amp;$C120&amp;$D120&amp;P$1, 'check of sales'!$A$2:$P$1035, 12 + MATCH($E120,'check of sales'!$M$1:$P$1, 0), 0), 0)</f>
        <v>6577.7826011397847</v>
      </c>
      <c r="Q120" s="1">
        <f>SUMIF('emission-rate'!$A$2:$A$551, $D120&amp;Q$1&amp;$E120&amp;$F120, 'emission-rate'!$F$2:$F$551) * IFERROR(VLOOKUP($A120&amp;$B120&amp;$C120&amp;$D120&amp;Q$1, 'check of sales'!$A$2:$P$1035, 12 + MATCH($E120,'check of sales'!$M$1:$P$1, 0), 0), 0)</f>
        <v>34169.836493841904</v>
      </c>
      <c r="R120" s="1">
        <f>SUMIF('emission-rate'!$A$2:$A$551, $D120&amp;R$1&amp;$E120&amp;$F120, 'emission-rate'!$F$2:$F$551) * IFERROR(VLOOKUP($A120&amp;$B120&amp;$C120&amp;$D120&amp;R$1, 'check of sales'!$A$2:$P$1035, 12 + MATCH($E120,'check of sales'!$M$1:$P$1, 0), 0), 0)</f>
        <v>38090.399146566044</v>
      </c>
      <c r="S120" s="1">
        <f>SUMIF('emission-rate'!$A$2:$A$551, $D120&amp;S$1&amp;$E120&amp;$F120, 'emission-rate'!$F$2:$F$551) * IFERROR(VLOOKUP($A120&amp;$B120&amp;$C120&amp;$D120&amp;S$1, 'check of sales'!$A$2:$P$1035, 12 + MATCH($E120,'check of sales'!$M$1:$P$1, 0), 0), 0)</f>
        <v>71111.932064769673</v>
      </c>
      <c r="T120" s="1">
        <f>SUMIF('emission-rate'!$A$2:$A$551, $D120&amp;T$1&amp;$E120&amp;$F120, 'emission-rate'!$F$2:$F$551) * IFERROR(VLOOKUP($A120&amp;$B120&amp;$C120&amp;$D120&amp;T$1, 'check of sales'!$A$2:$P$1035, 12 + MATCH($E120,'check of sales'!$M$1:$P$1, 0), 0), 0)</f>
        <v>0</v>
      </c>
      <c r="U120" s="1">
        <f>SUMIF('emission-rate'!$A$2:$A$551, $D120&amp;U$1&amp;$E120&amp;$F120, 'emission-rate'!$F$2:$F$551) * IFERROR(VLOOKUP($A120&amp;$B120&amp;$C120&amp;$D120&amp;U$1, 'check of sales'!$A$2:$P$1035, 12 + MATCH($E120,'check of sales'!$M$1:$P$1, 0), 0), 0)</f>
        <v>0</v>
      </c>
    </row>
    <row r="121" spans="1:22" x14ac:dyDescent="0.2">
      <c r="A121">
        <f>emission!A121</f>
        <v>2019</v>
      </c>
      <c r="B121">
        <f>emission!B121</f>
        <v>1</v>
      </c>
      <c r="C121" t="str">
        <f>emission!C121</f>
        <v>commercial</v>
      </c>
      <c r="D121" t="str">
        <f>emission!D121</f>
        <v>VCC 21400 (GAS LHD1)</v>
      </c>
      <c r="E121" t="str">
        <f>emission!E121</f>
        <v>GAS</v>
      </c>
      <c r="F121" t="str">
        <f>emission!F121</f>
        <v>CH4</v>
      </c>
      <c r="G121" s="1">
        <f>emission!G121 - SUM($K121:$U121)</f>
        <v>7.1308051701635122E-5</v>
      </c>
      <c r="K121" s="1">
        <f>SUMIF('emission-rate'!$A$2:$A$551, $D121&amp;K$1&amp;$E121&amp;$F121, 'emission-rate'!$F$2:$F$551) * IFERROR(VLOOKUP($A121&amp;$B121&amp;$C121&amp;$D121&amp;K$1, 'check of sales'!$A$2:$P$1035, 12 + MATCH($E121,'check of sales'!$M$1:$P$1, 0), 0), 0)</f>
        <v>7037.8531765359112</v>
      </c>
      <c r="L121" s="1">
        <f>SUMIF('emission-rate'!$A$2:$A$551, $D121&amp;L$1&amp;$E121&amp;$F121, 'emission-rate'!$F$2:$F$551) * IFERROR(VLOOKUP($A121&amp;$B121&amp;$C121&amp;$D121&amp;L$1, 'check of sales'!$A$2:$P$1035, 12 + MATCH($E121,'check of sales'!$M$1:$P$1, 0), 0), 0)</f>
        <v>5540.4563252462895</v>
      </c>
      <c r="M121" s="1">
        <f>SUMIF('emission-rate'!$A$2:$A$551, $D121&amp;M$1&amp;$E121&amp;$F121, 'emission-rate'!$F$2:$F$551) * IFERROR(VLOOKUP($A121&amp;$B121&amp;$C121&amp;$D121&amp;M$1, 'check of sales'!$A$2:$P$1035, 12 + MATCH($E121,'check of sales'!$M$1:$P$1, 0), 0), 0)</f>
        <v>31595.029739293233</v>
      </c>
      <c r="N121" s="1">
        <f>SUMIF('emission-rate'!$A$2:$A$551, $D121&amp;N$1&amp;$E121&amp;$F121, 'emission-rate'!$F$2:$F$551) * IFERROR(VLOOKUP($A121&amp;$B121&amp;$C121&amp;$D121&amp;N$1, 'check of sales'!$A$2:$P$1035, 12 + MATCH($E121,'check of sales'!$M$1:$P$1, 0), 0), 0)</f>
        <v>46074.489511775202</v>
      </c>
      <c r="O121" s="1">
        <f>SUMIF('emission-rate'!$A$2:$A$551, $D121&amp;O$1&amp;$E121&amp;$F121, 'emission-rate'!$F$2:$F$551) * IFERROR(VLOOKUP($A121&amp;$B121&amp;$C121&amp;$D121&amp;O$1, 'check of sales'!$A$2:$P$1035, 12 + MATCH($E121,'check of sales'!$M$1:$P$1, 0), 0), 0)</f>
        <v>38766.453234885448</v>
      </c>
      <c r="P121" s="1">
        <f>SUMIF('emission-rate'!$A$2:$A$551, $D121&amp;P$1&amp;$E121&amp;$F121, 'emission-rate'!$F$2:$F$551) * IFERROR(VLOOKUP($A121&amp;$B121&amp;$C121&amp;$D121&amp;P$1, 'check of sales'!$A$2:$P$1035, 12 + MATCH($E121,'check of sales'!$M$1:$P$1, 0), 0), 0)</f>
        <v>6084.4436486181066</v>
      </c>
      <c r="Q121" s="1">
        <f>SUMIF('emission-rate'!$A$2:$A$551, $D121&amp;Q$1&amp;$E121&amp;$F121, 'emission-rate'!$F$2:$F$551) * IFERROR(VLOOKUP($A121&amp;$B121&amp;$C121&amp;$D121&amp;Q$1, 'check of sales'!$A$2:$P$1035, 12 + MATCH($E121,'check of sales'!$M$1:$P$1, 0), 0), 0)</f>
        <v>31211.153433287294</v>
      </c>
      <c r="R121" s="1">
        <f>SUMIF('emission-rate'!$A$2:$A$551, $D121&amp;R$1&amp;$E121&amp;$F121, 'emission-rate'!$F$2:$F$551) * IFERROR(VLOOKUP($A121&amp;$B121&amp;$C121&amp;$D121&amp;R$1, 'check of sales'!$A$2:$P$1035, 12 + MATCH($E121,'check of sales'!$M$1:$P$1, 0), 0), 0)</f>
        <v>34035.573821677688</v>
      </c>
      <c r="S121" s="1">
        <f>SUMIF('emission-rate'!$A$2:$A$551, $D121&amp;S$1&amp;$E121&amp;$F121, 'emission-rate'!$F$2:$F$551) * IFERROR(VLOOKUP($A121&amp;$B121&amp;$C121&amp;$D121&amp;S$1, 'check of sales'!$A$2:$P$1035, 12 + MATCH($E121,'check of sales'!$M$1:$P$1, 0), 0), 0)</f>
        <v>60300.642094266979</v>
      </c>
      <c r="T121" s="1">
        <f>SUMIF('emission-rate'!$A$2:$A$551, $D121&amp;T$1&amp;$E121&amp;$F121, 'emission-rate'!$F$2:$F$551) * IFERROR(VLOOKUP($A121&amp;$B121&amp;$C121&amp;$D121&amp;T$1, 'check of sales'!$A$2:$P$1035, 12 + MATCH($E121,'check of sales'!$M$1:$P$1, 0), 0), 0)</f>
        <v>5621.3924414248577</v>
      </c>
      <c r="U121" s="1">
        <f>SUMIF('emission-rate'!$A$2:$A$551, $D121&amp;U$1&amp;$E121&amp;$F121, 'emission-rate'!$F$2:$F$551) * IFERROR(VLOOKUP($A121&amp;$B121&amp;$C121&amp;$D121&amp;U$1, 'check of sales'!$A$2:$P$1035, 12 + MATCH($E121,'check of sales'!$M$1:$P$1, 0), 0), 0)</f>
        <v>0</v>
      </c>
    </row>
    <row r="122" spans="1:22" x14ac:dyDescent="0.2">
      <c r="A122">
        <f>emission!A122</f>
        <v>2020</v>
      </c>
      <c r="B122">
        <f>emission!B122</f>
        <v>1</v>
      </c>
      <c r="C122" t="str">
        <f>emission!C122</f>
        <v>commercial</v>
      </c>
      <c r="D122" t="str">
        <f>emission!D122</f>
        <v>VCC 21400 (GAS LHD1)</v>
      </c>
      <c r="E122" t="str">
        <f>emission!E122</f>
        <v>GAS</v>
      </c>
      <c r="F122" t="str">
        <f>emission!F122</f>
        <v>CH4</v>
      </c>
      <c r="G122" s="1">
        <f>emission!G122 - SUM($K122:$U122)</f>
        <v>1.706776674836874E-5</v>
      </c>
      <c r="K122" s="1">
        <f>SUMIF('emission-rate'!$A$2:$A$551, $D122&amp;K$1&amp;$E122&amp;$F122, 'emission-rate'!$F$2:$F$551) * IFERROR(VLOOKUP($A122&amp;$B122&amp;$C122&amp;$D122&amp;K$1, 'check of sales'!$A$2:$P$1035, 12 + MATCH($E122,'check of sales'!$M$1:$P$1, 0), 0), 0)</f>
        <v>6567.6052008954375</v>
      </c>
      <c r="L122" s="1">
        <f>SUMIF('emission-rate'!$A$2:$A$551, $D122&amp;L$1&amp;$E122&amp;$F122, 'emission-rate'!$F$2:$F$551) * IFERROR(VLOOKUP($A122&amp;$B122&amp;$C122&amp;$D122&amp;L$1, 'check of sales'!$A$2:$P$1035, 12 + MATCH($E122,'check of sales'!$M$1:$P$1, 0), 0), 0)</f>
        <v>5157.3680884351297</v>
      </c>
      <c r="M122" s="1">
        <f>SUMIF('emission-rate'!$A$2:$A$551, $D122&amp;M$1&amp;$E122&amp;$F122, 'emission-rate'!$F$2:$F$551) * IFERROR(VLOOKUP($A122&amp;$B122&amp;$C122&amp;$D122&amp;M$1, 'check of sales'!$A$2:$P$1035, 12 + MATCH($E122,'check of sales'!$M$1:$P$1, 0), 0), 0)</f>
        <v>29925.034251128822</v>
      </c>
      <c r="N122" s="1">
        <f>SUMIF('emission-rate'!$A$2:$A$551, $D122&amp;N$1&amp;$E122&amp;$F122, 'emission-rate'!$F$2:$F$551) * IFERROR(VLOOKUP($A122&amp;$B122&amp;$C122&amp;$D122&amp;N$1, 'check of sales'!$A$2:$P$1035, 12 + MATCH($E122,'check of sales'!$M$1:$P$1, 0), 0), 0)</f>
        <v>43429.050485350694</v>
      </c>
      <c r="O122" s="1">
        <f>SUMIF('emission-rate'!$A$2:$A$551, $D122&amp;O$1&amp;$E122&amp;$F122, 'emission-rate'!$F$2:$F$551) * IFERROR(VLOOKUP($A122&amp;$B122&amp;$C122&amp;$D122&amp;O$1, 'check of sales'!$A$2:$P$1035, 12 + MATCH($E122,'check of sales'!$M$1:$P$1, 0), 0), 0)</f>
        <v>36350.846849532041</v>
      </c>
      <c r="P122" s="1">
        <f>SUMIF('emission-rate'!$A$2:$A$551, $D122&amp;P$1&amp;$E122&amp;$F122, 'emission-rate'!$F$2:$F$551) * IFERROR(VLOOKUP($A122&amp;$B122&amp;$C122&amp;$D122&amp;P$1, 'check of sales'!$A$2:$P$1035, 12 + MATCH($E122,'check of sales'!$M$1:$P$1, 0), 0), 0)</f>
        <v>5649.9698849949818</v>
      </c>
      <c r="Q122" s="1">
        <f>SUMIF('emission-rate'!$A$2:$A$551, $D122&amp;Q$1&amp;$E122&amp;$F122, 'emission-rate'!$F$2:$F$551) * IFERROR(VLOOKUP($A122&amp;$B122&amp;$C122&amp;$D122&amp;Q$1, 'check of sales'!$A$2:$P$1035, 12 + MATCH($E122,'check of sales'!$M$1:$P$1, 0), 0), 0)</f>
        <v>28870.291979595753</v>
      </c>
      <c r="R122" s="1">
        <f>SUMIF('emission-rate'!$A$2:$A$551, $D122&amp;R$1&amp;$E122&amp;$F122, 'emission-rate'!$F$2:$F$551) * IFERROR(VLOOKUP($A122&amp;$B122&amp;$C122&amp;$D122&amp;R$1, 'check of sales'!$A$2:$P$1035, 12 + MATCH($E122,'check of sales'!$M$1:$P$1, 0), 0), 0)</f>
        <v>31088.516239456039</v>
      </c>
      <c r="S122" s="1">
        <f>SUMIF('emission-rate'!$A$2:$A$551, $D122&amp;S$1&amp;$E122&amp;$F122, 'emission-rate'!$F$2:$F$551) * IFERROR(VLOOKUP($A122&amp;$B122&amp;$C122&amp;$D122&amp;S$1, 'check of sales'!$A$2:$P$1035, 12 + MATCH($E122,'check of sales'!$M$1:$P$1, 0), 0), 0)</f>
        <v>53881.47673635016</v>
      </c>
      <c r="T122" s="1">
        <f>SUMIF('emission-rate'!$A$2:$A$551, $D122&amp;T$1&amp;$E122&amp;$F122, 'emission-rate'!$F$2:$F$551) * IFERROR(VLOOKUP($A122&amp;$B122&amp;$C122&amp;$D122&amp;T$1, 'check of sales'!$A$2:$P$1035, 12 + MATCH($E122,'check of sales'!$M$1:$P$1, 0), 0), 0)</f>
        <v>4766.7608492627742</v>
      </c>
      <c r="U122" s="1">
        <f>SUMIF('emission-rate'!$A$2:$A$551, $D122&amp;U$1&amp;$E122&amp;$F122, 'emission-rate'!$F$2:$F$551) * IFERROR(VLOOKUP($A122&amp;$B122&amp;$C122&amp;$D122&amp;U$1, 'check of sales'!$A$2:$P$1035, 12 + MATCH($E122,'check of sales'!$M$1:$P$1, 0), 0), 0)</f>
        <v>36252.113132879414</v>
      </c>
    </row>
    <row r="123" spans="1:22" x14ac:dyDescent="0.2">
      <c r="A123">
        <f>emission!A123</f>
        <v>2010</v>
      </c>
      <c r="B123">
        <f>emission!B123</f>
        <v>1</v>
      </c>
      <c r="C123" t="str">
        <f>emission!C123</f>
        <v>commercial</v>
      </c>
      <c r="D123" t="str">
        <f>emission!D123</f>
        <v>VCC 21400 (GAS LHD1)</v>
      </c>
      <c r="E123" t="str">
        <f>emission!E123</f>
        <v>GAS</v>
      </c>
      <c r="F123" t="str">
        <f>emission!F123</f>
        <v>CO</v>
      </c>
      <c r="G123" s="1">
        <f>emission!G123 - SUM($K123:$U123)</f>
        <v>-1.1527468450367451E-3</v>
      </c>
      <c r="K123" s="1">
        <f>SUMIF('emission-rate'!$A$2:$A$551, $D123&amp;K$1&amp;$E123&amp;$F123, 'emission-rate'!$F$2:$F$551) * IFERROR(VLOOKUP($A123&amp;$B123&amp;$C123&amp;$D123&amp;K$1, 'check of sales'!$A$2:$P$1035, 12 + MATCH($E123,'check of sales'!$M$1:$P$1, 0), 0), 0)</f>
        <v>1497616.7601400868</v>
      </c>
      <c r="L123" s="1">
        <f>SUMIF('emission-rate'!$A$2:$A$551, $D123&amp;L$1&amp;$E123&amp;$F123, 'emission-rate'!$F$2:$F$551) * IFERROR(VLOOKUP($A123&amp;$B123&amp;$C123&amp;$D123&amp;L$1, 'check of sales'!$A$2:$P$1035, 12 + MATCH($E123,'check of sales'!$M$1:$P$1, 0), 0), 0)</f>
        <v>0</v>
      </c>
      <c r="M123" s="1">
        <f>SUMIF('emission-rate'!$A$2:$A$551, $D123&amp;M$1&amp;$E123&amp;$F123, 'emission-rate'!$F$2:$F$551) * IFERROR(VLOOKUP($A123&amp;$B123&amp;$C123&amp;$D123&amp;M$1, 'check of sales'!$A$2:$P$1035, 12 + MATCH($E123,'check of sales'!$M$1:$P$1, 0), 0), 0)</f>
        <v>0</v>
      </c>
      <c r="N123" s="1">
        <f>SUMIF('emission-rate'!$A$2:$A$551, $D123&amp;N$1&amp;$E123&amp;$F123, 'emission-rate'!$F$2:$F$551) * IFERROR(VLOOKUP($A123&amp;$B123&amp;$C123&amp;$D123&amp;N$1, 'check of sales'!$A$2:$P$1035, 12 + MATCH($E123,'check of sales'!$M$1:$P$1, 0), 0), 0)</f>
        <v>0</v>
      </c>
      <c r="O123" s="1">
        <f>SUMIF('emission-rate'!$A$2:$A$551, $D123&amp;O$1&amp;$E123&amp;$F123, 'emission-rate'!$F$2:$F$551) * IFERROR(VLOOKUP($A123&amp;$B123&amp;$C123&amp;$D123&amp;O$1, 'check of sales'!$A$2:$P$1035, 12 + MATCH($E123,'check of sales'!$M$1:$P$1, 0), 0), 0)</f>
        <v>0</v>
      </c>
      <c r="P123" s="1">
        <f>SUMIF('emission-rate'!$A$2:$A$551, $D123&amp;P$1&amp;$E123&amp;$F123, 'emission-rate'!$F$2:$F$551) * IFERROR(VLOOKUP($A123&amp;$B123&amp;$C123&amp;$D123&amp;P$1, 'check of sales'!$A$2:$P$1035, 12 + MATCH($E123,'check of sales'!$M$1:$P$1, 0), 0), 0)</f>
        <v>0</v>
      </c>
      <c r="Q123" s="1">
        <f>SUMIF('emission-rate'!$A$2:$A$551, $D123&amp;Q$1&amp;$E123&amp;$F123, 'emission-rate'!$F$2:$F$551) * IFERROR(VLOOKUP($A123&amp;$B123&amp;$C123&amp;$D123&amp;Q$1, 'check of sales'!$A$2:$P$1035, 12 + MATCH($E123,'check of sales'!$M$1:$P$1, 0), 0), 0)</f>
        <v>0</v>
      </c>
      <c r="R123" s="1">
        <f>SUMIF('emission-rate'!$A$2:$A$551, $D123&amp;R$1&amp;$E123&amp;$F123, 'emission-rate'!$F$2:$F$551) * IFERROR(VLOOKUP($A123&amp;$B123&amp;$C123&amp;$D123&amp;R$1, 'check of sales'!$A$2:$P$1035, 12 + MATCH($E123,'check of sales'!$M$1:$P$1, 0), 0), 0)</f>
        <v>0</v>
      </c>
      <c r="S123" s="1">
        <f>SUMIF('emission-rate'!$A$2:$A$551, $D123&amp;S$1&amp;$E123&amp;$F123, 'emission-rate'!$F$2:$F$551) * IFERROR(VLOOKUP($A123&amp;$B123&amp;$C123&amp;$D123&amp;S$1, 'check of sales'!$A$2:$P$1035, 12 + MATCH($E123,'check of sales'!$M$1:$P$1, 0), 0), 0)</f>
        <v>0</v>
      </c>
      <c r="T123" s="1">
        <f>SUMIF('emission-rate'!$A$2:$A$551, $D123&amp;T$1&amp;$E123&amp;$F123, 'emission-rate'!$F$2:$F$551) * IFERROR(VLOOKUP($A123&amp;$B123&amp;$C123&amp;$D123&amp;T$1, 'check of sales'!$A$2:$P$1035, 12 + MATCH($E123,'check of sales'!$M$1:$P$1, 0), 0), 0)</f>
        <v>0</v>
      </c>
      <c r="U123" s="1">
        <f>SUMIF('emission-rate'!$A$2:$A$551, $D123&amp;U$1&amp;$E123&amp;$F123, 'emission-rate'!$F$2:$F$551) * IFERROR(VLOOKUP($A123&amp;$B123&amp;$C123&amp;$D123&amp;U$1, 'check of sales'!$A$2:$P$1035, 12 + MATCH($E123,'check of sales'!$M$1:$P$1, 0), 0), 0)</f>
        <v>0</v>
      </c>
    </row>
    <row r="124" spans="1:22" x14ac:dyDescent="0.2">
      <c r="A124">
        <f>emission!A124</f>
        <v>2011</v>
      </c>
      <c r="B124">
        <f>emission!B124</f>
        <v>1</v>
      </c>
      <c r="C124" t="str">
        <f>emission!C124</f>
        <v>commercial</v>
      </c>
      <c r="D124" t="str">
        <f>emission!D124</f>
        <v>VCC 21400 (GAS LHD1)</v>
      </c>
      <c r="E124" t="str">
        <f>emission!E124</f>
        <v>GAS</v>
      </c>
      <c r="F124" t="str">
        <f>emission!F124</f>
        <v>CO</v>
      </c>
      <c r="G124" s="1">
        <f>emission!G124 - SUM($K124:$U124)</f>
        <v>-1.0243221186101437E-3</v>
      </c>
      <c r="K124" s="1">
        <f>SUMIF('emission-rate'!$A$2:$A$551, $D124&amp;K$1&amp;$E124&amp;$F124, 'emission-rate'!$F$2:$F$551) * IFERROR(VLOOKUP($A124&amp;$B124&amp;$C124&amp;$D124&amp;K$1, 'check of sales'!$A$2:$P$1035, 12 + MATCH($E124,'check of sales'!$M$1:$P$1, 0), 0), 0)</f>
        <v>1269931.0738081245</v>
      </c>
      <c r="L124" s="1">
        <f>SUMIF('emission-rate'!$A$2:$A$551, $D124&amp;L$1&amp;$E124&amp;$F124, 'emission-rate'!$F$2:$F$551) * IFERROR(VLOOKUP($A124&amp;$B124&amp;$C124&amp;$D124&amp;L$1, 'check of sales'!$A$2:$P$1035, 12 + MATCH($E124,'check of sales'!$M$1:$P$1, 0), 0), 0)</f>
        <v>1081559.1240852878</v>
      </c>
      <c r="M124" s="1">
        <f>SUMIF('emission-rate'!$A$2:$A$551, $D124&amp;M$1&amp;$E124&amp;$F124, 'emission-rate'!$F$2:$F$551) * IFERROR(VLOOKUP($A124&amp;$B124&amp;$C124&amp;$D124&amp;M$1, 'check of sales'!$A$2:$P$1035, 12 + MATCH($E124,'check of sales'!$M$1:$P$1, 0), 0), 0)</f>
        <v>0</v>
      </c>
      <c r="N124" s="1">
        <f>SUMIF('emission-rate'!$A$2:$A$551, $D124&amp;N$1&amp;$E124&amp;$F124, 'emission-rate'!$F$2:$F$551) * IFERROR(VLOOKUP($A124&amp;$B124&amp;$C124&amp;$D124&amp;N$1, 'check of sales'!$A$2:$P$1035, 12 + MATCH($E124,'check of sales'!$M$1:$P$1, 0), 0), 0)</f>
        <v>0</v>
      </c>
      <c r="O124" s="1">
        <f>SUMIF('emission-rate'!$A$2:$A$551, $D124&amp;O$1&amp;$E124&amp;$F124, 'emission-rate'!$F$2:$F$551) * IFERROR(VLOOKUP($A124&amp;$B124&amp;$C124&amp;$D124&amp;O$1, 'check of sales'!$A$2:$P$1035, 12 + MATCH($E124,'check of sales'!$M$1:$P$1, 0), 0), 0)</f>
        <v>0</v>
      </c>
      <c r="P124" s="1">
        <f>SUMIF('emission-rate'!$A$2:$A$551, $D124&amp;P$1&amp;$E124&amp;$F124, 'emission-rate'!$F$2:$F$551) * IFERROR(VLOOKUP($A124&amp;$B124&amp;$C124&amp;$D124&amp;P$1, 'check of sales'!$A$2:$P$1035, 12 + MATCH($E124,'check of sales'!$M$1:$P$1, 0), 0), 0)</f>
        <v>0</v>
      </c>
      <c r="Q124" s="1">
        <f>SUMIF('emission-rate'!$A$2:$A$551, $D124&amp;Q$1&amp;$E124&amp;$F124, 'emission-rate'!$F$2:$F$551) * IFERROR(VLOOKUP($A124&amp;$B124&amp;$C124&amp;$D124&amp;Q$1, 'check of sales'!$A$2:$P$1035, 12 + MATCH($E124,'check of sales'!$M$1:$P$1, 0), 0), 0)</f>
        <v>0</v>
      </c>
      <c r="R124" s="1">
        <f>SUMIF('emission-rate'!$A$2:$A$551, $D124&amp;R$1&amp;$E124&amp;$F124, 'emission-rate'!$F$2:$F$551) * IFERROR(VLOOKUP($A124&amp;$B124&amp;$C124&amp;$D124&amp;R$1, 'check of sales'!$A$2:$P$1035, 12 + MATCH($E124,'check of sales'!$M$1:$P$1, 0), 0), 0)</f>
        <v>0</v>
      </c>
      <c r="S124" s="1">
        <f>SUMIF('emission-rate'!$A$2:$A$551, $D124&amp;S$1&amp;$E124&amp;$F124, 'emission-rate'!$F$2:$F$551) * IFERROR(VLOOKUP($A124&amp;$B124&amp;$C124&amp;$D124&amp;S$1, 'check of sales'!$A$2:$P$1035, 12 + MATCH($E124,'check of sales'!$M$1:$P$1, 0), 0), 0)</f>
        <v>0</v>
      </c>
      <c r="T124" s="1">
        <f>SUMIF('emission-rate'!$A$2:$A$551, $D124&amp;T$1&amp;$E124&amp;$F124, 'emission-rate'!$F$2:$F$551) * IFERROR(VLOOKUP($A124&amp;$B124&amp;$C124&amp;$D124&amp;T$1, 'check of sales'!$A$2:$P$1035, 12 + MATCH($E124,'check of sales'!$M$1:$P$1, 0), 0), 0)</f>
        <v>0</v>
      </c>
      <c r="U124" s="1">
        <f>SUMIF('emission-rate'!$A$2:$A$551, $D124&amp;U$1&amp;$E124&amp;$F124, 'emission-rate'!$F$2:$F$551) * IFERROR(VLOOKUP($A124&amp;$B124&amp;$C124&amp;$D124&amp;U$1, 'check of sales'!$A$2:$P$1035, 12 + MATCH($E124,'check of sales'!$M$1:$P$1, 0), 0), 0)</f>
        <v>0</v>
      </c>
    </row>
    <row r="125" spans="1:22" x14ac:dyDescent="0.2">
      <c r="A125">
        <f>emission!A125</f>
        <v>2012</v>
      </c>
      <c r="B125">
        <f>emission!B125</f>
        <v>1</v>
      </c>
      <c r="C125" t="str">
        <f>emission!C125</f>
        <v>commercial</v>
      </c>
      <c r="D125" t="str">
        <f>emission!D125</f>
        <v>VCC 21400 (GAS LHD1)</v>
      </c>
      <c r="E125" t="str">
        <f>emission!E125</f>
        <v>GAS</v>
      </c>
      <c r="F125" t="str">
        <f>emission!F125</f>
        <v>CO</v>
      </c>
      <c r="G125" s="1">
        <f>emission!G125 - SUM($K125:$U125)</f>
        <v>1.9940314814448357E-3</v>
      </c>
      <c r="K125" s="1">
        <f>SUMIF('emission-rate'!$A$2:$A$551, $D125&amp;K$1&amp;$E125&amp;$F125, 'emission-rate'!$F$2:$F$551) * IFERROR(VLOOKUP($A125&amp;$B125&amp;$C125&amp;$D125&amp;K$1, 'check of sales'!$A$2:$P$1035, 12 + MATCH($E125,'check of sales'!$M$1:$P$1, 0), 0), 0)</f>
        <v>1134743.4991354153</v>
      </c>
      <c r="L125" s="1">
        <f>SUMIF('emission-rate'!$A$2:$A$551, $D125&amp;L$1&amp;$E125&amp;$F125, 'emission-rate'!$F$2:$F$551) * IFERROR(VLOOKUP($A125&amp;$B125&amp;$C125&amp;$D125&amp;L$1, 'check of sales'!$A$2:$P$1035, 12 + MATCH($E125,'check of sales'!$M$1:$P$1, 0), 0), 0)</f>
        <v>917127.51646030031</v>
      </c>
      <c r="M125" s="1">
        <f>SUMIF('emission-rate'!$A$2:$A$551, $D125&amp;M$1&amp;$E125&amp;$F125, 'emission-rate'!$F$2:$F$551) * IFERROR(VLOOKUP($A125&amp;$B125&amp;$C125&amp;$D125&amp;M$1, 'check of sales'!$A$2:$P$1035, 12 + MATCH($E125,'check of sales'!$M$1:$P$1, 0), 0), 0)</f>
        <v>5910848.2191094626</v>
      </c>
      <c r="N125" s="1">
        <f>SUMIF('emission-rate'!$A$2:$A$551, $D125&amp;N$1&amp;$E125&amp;$F125, 'emission-rate'!$F$2:$F$551) * IFERROR(VLOOKUP($A125&amp;$B125&amp;$C125&amp;$D125&amp;N$1, 'check of sales'!$A$2:$P$1035, 12 + MATCH($E125,'check of sales'!$M$1:$P$1, 0), 0), 0)</f>
        <v>0</v>
      </c>
      <c r="O125" s="1">
        <f>SUMIF('emission-rate'!$A$2:$A$551, $D125&amp;O$1&amp;$E125&amp;$F125, 'emission-rate'!$F$2:$F$551) * IFERROR(VLOOKUP($A125&amp;$B125&amp;$C125&amp;$D125&amp;O$1, 'check of sales'!$A$2:$P$1035, 12 + MATCH($E125,'check of sales'!$M$1:$P$1, 0), 0), 0)</f>
        <v>0</v>
      </c>
      <c r="P125" s="1">
        <f>SUMIF('emission-rate'!$A$2:$A$551, $D125&amp;P$1&amp;$E125&amp;$F125, 'emission-rate'!$F$2:$F$551) * IFERROR(VLOOKUP($A125&amp;$B125&amp;$C125&amp;$D125&amp;P$1, 'check of sales'!$A$2:$P$1035, 12 + MATCH($E125,'check of sales'!$M$1:$P$1, 0), 0), 0)</f>
        <v>0</v>
      </c>
      <c r="Q125" s="1">
        <f>SUMIF('emission-rate'!$A$2:$A$551, $D125&amp;Q$1&amp;$E125&amp;$F125, 'emission-rate'!$F$2:$F$551) * IFERROR(VLOOKUP($A125&amp;$B125&amp;$C125&amp;$D125&amp;Q$1, 'check of sales'!$A$2:$P$1035, 12 + MATCH($E125,'check of sales'!$M$1:$P$1, 0), 0), 0)</f>
        <v>0</v>
      </c>
      <c r="R125" s="1">
        <f>SUMIF('emission-rate'!$A$2:$A$551, $D125&amp;R$1&amp;$E125&amp;$F125, 'emission-rate'!$F$2:$F$551) * IFERROR(VLOOKUP($A125&amp;$B125&amp;$C125&amp;$D125&amp;R$1, 'check of sales'!$A$2:$P$1035, 12 + MATCH($E125,'check of sales'!$M$1:$P$1, 0), 0), 0)</f>
        <v>0</v>
      </c>
      <c r="S125" s="1">
        <f>SUMIF('emission-rate'!$A$2:$A$551, $D125&amp;S$1&amp;$E125&amp;$F125, 'emission-rate'!$F$2:$F$551) * IFERROR(VLOOKUP($A125&amp;$B125&amp;$C125&amp;$D125&amp;S$1, 'check of sales'!$A$2:$P$1035, 12 + MATCH($E125,'check of sales'!$M$1:$P$1, 0), 0), 0)</f>
        <v>0</v>
      </c>
      <c r="T125" s="1">
        <f>SUMIF('emission-rate'!$A$2:$A$551, $D125&amp;T$1&amp;$E125&amp;$F125, 'emission-rate'!$F$2:$F$551) * IFERROR(VLOOKUP($A125&amp;$B125&amp;$C125&amp;$D125&amp;T$1, 'check of sales'!$A$2:$P$1035, 12 + MATCH($E125,'check of sales'!$M$1:$P$1, 0), 0), 0)</f>
        <v>0</v>
      </c>
      <c r="U125" s="1">
        <f>SUMIF('emission-rate'!$A$2:$A$551, $D125&amp;U$1&amp;$E125&amp;$F125, 'emission-rate'!$F$2:$F$551) * IFERROR(VLOOKUP($A125&amp;$B125&amp;$C125&amp;$D125&amp;U$1, 'check of sales'!$A$2:$P$1035, 12 + MATCH($E125,'check of sales'!$M$1:$P$1, 0), 0), 0)</f>
        <v>0</v>
      </c>
    </row>
    <row r="126" spans="1:22" x14ac:dyDescent="0.2">
      <c r="A126">
        <f>emission!A126</f>
        <v>2013</v>
      </c>
      <c r="B126">
        <f>emission!B126</f>
        <v>1</v>
      </c>
      <c r="C126" t="str">
        <f>emission!C126</f>
        <v>commercial</v>
      </c>
      <c r="D126" t="str">
        <f>emission!D126</f>
        <v>VCC 21400 (GAS LHD1)</v>
      </c>
      <c r="E126" t="str">
        <f>emission!E126</f>
        <v>GAS</v>
      </c>
      <c r="F126" t="str">
        <f>emission!F126</f>
        <v>CO</v>
      </c>
      <c r="G126" s="1">
        <f>emission!G126 - SUM($K126:$U126)</f>
        <v>6.3420459628105164E-3</v>
      </c>
      <c r="K126" s="1">
        <f>SUMIF('emission-rate'!$A$2:$A$551, $D126&amp;K$1&amp;$E126&amp;$F126, 'emission-rate'!$F$2:$F$551) * IFERROR(VLOOKUP($A126&amp;$B126&amp;$C126&amp;$D126&amp;K$1, 'check of sales'!$A$2:$P$1035, 12 + MATCH($E126,'check of sales'!$M$1:$P$1, 0), 0), 0)</f>
        <v>1036488.8185907372</v>
      </c>
      <c r="L126" s="1">
        <f>SUMIF('emission-rate'!$A$2:$A$551, $D126&amp;L$1&amp;$E126&amp;$F126, 'emission-rate'!$F$2:$F$551) * IFERROR(VLOOKUP($A126&amp;$B126&amp;$C126&amp;$D126&amp;L$1, 'check of sales'!$A$2:$P$1035, 12 + MATCH($E126,'check of sales'!$M$1:$P$1, 0), 0), 0)</f>
        <v>819496.82832847326</v>
      </c>
      <c r="M126" s="1">
        <f>SUMIF('emission-rate'!$A$2:$A$551, $D126&amp;M$1&amp;$E126&amp;$F126, 'emission-rate'!$F$2:$F$551) * IFERROR(VLOOKUP($A126&amp;$B126&amp;$C126&amp;$D126&amp;M$1, 'check of sales'!$A$2:$P$1035, 12 + MATCH($E126,'check of sales'!$M$1:$P$1, 0), 0), 0)</f>
        <v>5012210.0832447642</v>
      </c>
      <c r="N126" s="1">
        <f>SUMIF('emission-rate'!$A$2:$A$551, $D126&amp;N$1&amp;$E126&amp;$F126, 'emission-rate'!$F$2:$F$551) * IFERROR(VLOOKUP($A126&amp;$B126&amp;$C126&amp;$D126&amp;N$1, 'check of sales'!$A$2:$P$1035, 12 + MATCH($E126,'check of sales'!$M$1:$P$1, 0), 0), 0)</f>
        <v>8127066.8327996796</v>
      </c>
      <c r="O126" s="1">
        <f>SUMIF('emission-rate'!$A$2:$A$551, $D126&amp;O$1&amp;$E126&amp;$F126, 'emission-rate'!$F$2:$F$551) * IFERROR(VLOOKUP($A126&amp;$B126&amp;$C126&amp;$D126&amp;O$1, 'check of sales'!$A$2:$P$1035, 12 + MATCH($E126,'check of sales'!$M$1:$P$1, 0), 0), 0)</f>
        <v>0</v>
      </c>
      <c r="P126" s="1">
        <f>SUMIF('emission-rate'!$A$2:$A$551, $D126&amp;P$1&amp;$E126&amp;$F126, 'emission-rate'!$F$2:$F$551) * IFERROR(VLOOKUP($A126&amp;$B126&amp;$C126&amp;$D126&amp;P$1, 'check of sales'!$A$2:$P$1035, 12 + MATCH($E126,'check of sales'!$M$1:$P$1, 0), 0), 0)</f>
        <v>0</v>
      </c>
      <c r="Q126" s="1">
        <f>SUMIF('emission-rate'!$A$2:$A$551, $D126&amp;Q$1&amp;$E126&amp;$F126, 'emission-rate'!$F$2:$F$551) * IFERROR(VLOOKUP($A126&amp;$B126&amp;$C126&amp;$D126&amp;Q$1, 'check of sales'!$A$2:$P$1035, 12 + MATCH($E126,'check of sales'!$M$1:$P$1, 0), 0), 0)</f>
        <v>0</v>
      </c>
      <c r="R126" s="1">
        <f>SUMIF('emission-rate'!$A$2:$A$551, $D126&amp;R$1&amp;$E126&amp;$F126, 'emission-rate'!$F$2:$F$551) * IFERROR(VLOOKUP($A126&amp;$B126&amp;$C126&amp;$D126&amp;R$1, 'check of sales'!$A$2:$P$1035, 12 + MATCH($E126,'check of sales'!$M$1:$P$1, 0), 0), 0)</f>
        <v>0</v>
      </c>
      <c r="S126" s="1">
        <f>SUMIF('emission-rate'!$A$2:$A$551, $D126&amp;S$1&amp;$E126&amp;$F126, 'emission-rate'!$F$2:$F$551) * IFERROR(VLOOKUP($A126&amp;$B126&amp;$C126&amp;$D126&amp;S$1, 'check of sales'!$A$2:$P$1035, 12 + MATCH($E126,'check of sales'!$M$1:$P$1, 0), 0), 0)</f>
        <v>0</v>
      </c>
      <c r="T126" s="1">
        <f>SUMIF('emission-rate'!$A$2:$A$551, $D126&amp;T$1&amp;$E126&amp;$F126, 'emission-rate'!$F$2:$F$551) * IFERROR(VLOOKUP($A126&amp;$B126&amp;$C126&amp;$D126&amp;T$1, 'check of sales'!$A$2:$P$1035, 12 + MATCH($E126,'check of sales'!$M$1:$P$1, 0), 0), 0)</f>
        <v>0</v>
      </c>
      <c r="U126" s="1">
        <f>SUMIF('emission-rate'!$A$2:$A$551, $D126&amp;U$1&amp;$E126&amp;$F126, 'emission-rate'!$F$2:$F$551) * IFERROR(VLOOKUP($A126&amp;$B126&amp;$C126&amp;$D126&amp;U$1, 'check of sales'!$A$2:$P$1035, 12 + MATCH($E126,'check of sales'!$M$1:$P$1, 0), 0), 0)</f>
        <v>0</v>
      </c>
    </row>
    <row r="127" spans="1:22" x14ac:dyDescent="0.2">
      <c r="A127">
        <f>emission!A127</f>
        <v>2014</v>
      </c>
      <c r="B127">
        <f>emission!B127</f>
        <v>1</v>
      </c>
      <c r="C127" t="str">
        <f>emission!C127</f>
        <v>commercial</v>
      </c>
      <c r="D127" t="str">
        <f>emission!D127</f>
        <v>VCC 21400 (GAS LHD1)</v>
      </c>
      <c r="E127" t="str">
        <f>emission!E127</f>
        <v>GAS</v>
      </c>
      <c r="F127" t="str">
        <f>emission!F127</f>
        <v>CO</v>
      </c>
      <c r="G127" s="1">
        <f>emission!G127 - SUM($K127:$U127)</f>
        <v>5.2786022424697876E-3</v>
      </c>
      <c r="K127" s="1">
        <f>SUMIF('emission-rate'!$A$2:$A$551, $D127&amp;K$1&amp;$E127&amp;$F127, 'emission-rate'!$F$2:$F$551) * IFERROR(VLOOKUP($A127&amp;$B127&amp;$C127&amp;$D127&amp;K$1, 'check of sales'!$A$2:$P$1035, 12 + MATCH($E127,'check of sales'!$M$1:$P$1, 0), 0), 0)</f>
        <v>958751.32876013825</v>
      </c>
      <c r="L127" s="1">
        <f>SUMIF('emission-rate'!$A$2:$A$551, $D127&amp;L$1&amp;$E127&amp;$F127, 'emission-rate'!$F$2:$F$551) * IFERROR(VLOOKUP($A127&amp;$B127&amp;$C127&amp;$D127&amp;L$1, 'check of sales'!$A$2:$P$1035, 12 + MATCH($E127,'check of sales'!$M$1:$P$1, 0), 0), 0)</f>
        <v>748538.59050984751</v>
      </c>
      <c r="M127" s="1">
        <f>SUMIF('emission-rate'!$A$2:$A$551, $D127&amp;M$1&amp;$E127&amp;$F127, 'emission-rate'!$F$2:$F$551) * IFERROR(VLOOKUP($A127&amp;$B127&amp;$C127&amp;$D127&amp;M$1, 'check of sales'!$A$2:$P$1035, 12 + MATCH($E127,'check of sales'!$M$1:$P$1, 0), 0), 0)</f>
        <v>4478646.8538073571</v>
      </c>
      <c r="N127" s="1">
        <f>SUMIF('emission-rate'!$A$2:$A$551, $D127&amp;N$1&amp;$E127&amp;$F127, 'emission-rate'!$F$2:$F$551) * IFERROR(VLOOKUP($A127&amp;$B127&amp;$C127&amp;$D127&amp;N$1, 'check of sales'!$A$2:$P$1035, 12 + MATCH($E127,'check of sales'!$M$1:$P$1, 0), 0), 0)</f>
        <v>6891492.5263805538</v>
      </c>
      <c r="O127" s="1">
        <f>SUMIF('emission-rate'!$A$2:$A$551, $D127&amp;O$1&amp;$E127&amp;$F127, 'emission-rate'!$F$2:$F$551) * IFERROR(VLOOKUP($A127&amp;$B127&amp;$C127&amp;$D127&amp;O$1, 'check of sales'!$A$2:$P$1035, 12 + MATCH($E127,'check of sales'!$M$1:$P$1, 0), 0), 0)</f>
        <v>6423691.1701141009</v>
      </c>
      <c r="P127" s="1">
        <f>SUMIF('emission-rate'!$A$2:$A$551, $D127&amp;P$1&amp;$E127&amp;$F127, 'emission-rate'!$F$2:$F$551) * IFERROR(VLOOKUP($A127&amp;$B127&amp;$C127&amp;$D127&amp;P$1, 'check of sales'!$A$2:$P$1035, 12 + MATCH($E127,'check of sales'!$M$1:$P$1, 0), 0), 0)</f>
        <v>0</v>
      </c>
      <c r="Q127" s="1">
        <f>SUMIF('emission-rate'!$A$2:$A$551, $D127&amp;Q$1&amp;$E127&amp;$F127, 'emission-rate'!$F$2:$F$551) * IFERROR(VLOOKUP($A127&amp;$B127&amp;$C127&amp;$D127&amp;Q$1, 'check of sales'!$A$2:$P$1035, 12 + MATCH($E127,'check of sales'!$M$1:$P$1, 0), 0), 0)</f>
        <v>0</v>
      </c>
      <c r="R127" s="1">
        <f>SUMIF('emission-rate'!$A$2:$A$551, $D127&amp;R$1&amp;$E127&amp;$F127, 'emission-rate'!$F$2:$F$551) * IFERROR(VLOOKUP($A127&amp;$B127&amp;$C127&amp;$D127&amp;R$1, 'check of sales'!$A$2:$P$1035, 12 + MATCH($E127,'check of sales'!$M$1:$P$1, 0), 0), 0)</f>
        <v>0</v>
      </c>
      <c r="S127" s="1">
        <f>SUMIF('emission-rate'!$A$2:$A$551, $D127&amp;S$1&amp;$E127&amp;$F127, 'emission-rate'!$F$2:$F$551) * IFERROR(VLOOKUP($A127&amp;$B127&amp;$C127&amp;$D127&amp;S$1, 'check of sales'!$A$2:$P$1035, 12 + MATCH($E127,'check of sales'!$M$1:$P$1, 0), 0), 0)</f>
        <v>0</v>
      </c>
      <c r="T127" s="1">
        <f>SUMIF('emission-rate'!$A$2:$A$551, $D127&amp;T$1&amp;$E127&amp;$F127, 'emission-rate'!$F$2:$F$551) * IFERROR(VLOOKUP($A127&amp;$B127&amp;$C127&amp;$D127&amp;T$1, 'check of sales'!$A$2:$P$1035, 12 + MATCH($E127,'check of sales'!$M$1:$P$1, 0), 0), 0)</f>
        <v>0</v>
      </c>
      <c r="U127" s="1">
        <f>SUMIF('emission-rate'!$A$2:$A$551, $D127&amp;U$1&amp;$E127&amp;$F127, 'emission-rate'!$F$2:$F$551) * IFERROR(VLOOKUP($A127&amp;$B127&amp;$C127&amp;$D127&amp;U$1, 'check of sales'!$A$2:$P$1035, 12 + MATCH($E127,'check of sales'!$M$1:$P$1, 0), 0), 0)</f>
        <v>0</v>
      </c>
    </row>
    <row r="128" spans="1:22" x14ac:dyDescent="0.2">
      <c r="A128">
        <f>emission!A128</f>
        <v>2015</v>
      </c>
      <c r="B128">
        <f>emission!B128</f>
        <v>1</v>
      </c>
      <c r="C128" t="str">
        <f>emission!C128</f>
        <v>commercial</v>
      </c>
      <c r="D128" t="str">
        <f>emission!D128</f>
        <v>VCC 21400 (GAS LHD1)</v>
      </c>
      <c r="E128" t="str">
        <f>emission!E128</f>
        <v>GAS</v>
      </c>
      <c r="F128" t="str">
        <f>emission!F128</f>
        <v>CO</v>
      </c>
      <c r="G128" s="1">
        <f>emission!G128 - SUM($K128:$U128)</f>
        <v>4.6268999576568604E-3</v>
      </c>
      <c r="K128" s="1">
        <f>SUMIF('emission-rate'!$A$2:$A$551, $D128&amp;K$1&amp;$E128&amp;$F128, 'emission-rate'!$F$2:$F$551) * IFERROR(VLOOKUP($A128&amp;$B128&amp;$C128&amp;$D128&amp;K$1, 'check of sales'!$A$2:$P$1035, 12 + MATCH($E128,'check of sales'!$M$1:$P$1, 0), 0), 0)</f>
        <v>890289.47386569972</v>
      </c>
      <c r="L128" s="1">
        <f>SUMIF('emission-rate'!$A$2:$A$551, $D128&amp;L$1&amp;$E128&amp;$F128, 'emission-rate'!$F$2:$F$551) * IFERROR(VLOOKUP($A128&amp;$B128&amp;$C128&amp;$D128&amp;L$1, 'check of sales'!$A$2:$P$1035, 12 + MATCH($E128,'check of sales'!$M$1:$P$1, 0), 0), 0)</f>
        <v>692397.59793581488</v>
      </c>
      <c r="M128" s="1">
        <f>SUMIF('emission-rate'!$A$2:$A$551, $D128&amp;M$1&amp;$E128&amp;$F128, 'emission-rate'!$F$2:$F$551) * IFERROR(VLOOKUP($A128&amp;$B128&amp;$C128&amp;$D128&amp;M$1, 'check of sales'!$A$2:$P$1035, 12 + MATCH($E128,'check of sales'!$M$1:$P$1, 0), 0), 0)</f>
        <v>4090851.7122369907</v>
      </c>
      <c r="N128" s="1">
        <f>SUMIF('emission-rate'!$A$2:$A$551, $D128&amp;N$1&amp;$E128&amp;$F128, 'emission-rate'!$F$2:$F$551) * IFERROR(VLOOKUP($A128&amp;$B128&amp;$C128&amp;$D128&amp;N$1, 'check of sales'!$A$2:$P$1035, 12 + MATCH($E128,'check of sales'!$M$1:$P$1, 0), 0), 0)</f>
        <v>6157874.6318889977</v>
      </c>
      <c r="O128" s="1">
        <f>SUMIF('emission-rate'!$A$2:$A$551, $D128&amp;O$1&amp;$E128&amp;$F128, 'emission-rate'!$F$2:$F$551) * IFERROR(VLOOKUP($A128&amp;$B128&amp;$C128&amp;$D128&amp;O$1, 'check of sales'!$A$2:$P$1035, 12 + MATCH($E128,'check of sales'!$M$1:$P$1, 0), 0), 0)</f>
        <v>5447084.4895670656</v>
      </c>
      <c r="P128" s="1">
        <f>SUMIF('emission-rate'!$A$2:$A$551, $D128&amp;P$1&amp;$E128&amp;$F128, 'emission-rate'!$F$2:$F$551) * IFERROR(VLOOKUP($A128&amp;$B128&amp;$C128&amp;$D128&amp;P$1, 'check of sales'!$A$2:$P$1035, 12 + MATCH($E128,'check of sales'!$M$1:$P$1, 0), 0), 0)</f>
        <v>938145.54990492878</v>
      </c>
      <c r="Q128" s="1">
        <f>SUMIF('emission-rate'!$A$2:$A$551, $D128&amp;Q$1&amp;$E128&amp;$F128, 'emission-rate'!$F$2:$F$551) * IFERROR(VLOOKUP($A128&amp;$B128&amp;$C128&amp;$D128&amp;Q$1, 'check of sales'!$A$2:$P$1035, 12 + MATCH($E128,'check of sales'!$M$1:$P$1, 0), 0), 0)</f>
        <v>0</v>
      </c>
      <c r="R128" s="1">
        <f>SUMIF('emission-rate'!$A$2:$A$551, $D128&amp;R$1&amp;$E128&amp;$F128, 'emission-rate'!$F$2:$F$551) * IFERROR(VLOOKUP($A128&amp;$B128&amp;$C128&amp;$D128&amp;R$1, 'check of sales'!$A$2:$P$1035, 12 + MATCH($E128,'check of sales'!$M$1:$P$1, 0), 0), 0)</f>
        <v>0</v>
      </c>
      <c r="S128" s="1">
        <f>SUMIF('emission-rate'!$A$2:$A$551, $D128&amp;S$1&amp;$E128&amp;$F128, 'emission-rate'!$F$2:$F$551) * IFERROR(VLOOKUP($A128&amp;$B128&amp;$C128&amp;$D128&amp;S$1, 'check of sales'!$A$2:$P$1035, 12 + MATCH($E128,'check of sales'!$M$1:$P$1, 0), 0), 0)</f>
        <v>0</v>
      </c>
      <c r="T128" s="1">
        <f>SUMIF('emission-rate'!$A$2:$A$551, $D128&amp;T$1&amp;$E128&amp;$F128, 'emission-rate'!$F$2:$F$551) * IFERROR(VLOOKUP($A128&amp;$B128&amp;$C128&amp;$D128&amp;T$1, 'check of sales'!$A$2:$P$1035, 12 + MATCH($E128,'check of sales'!$M$1:$P$1, 0), 0), 0)</f>
        <v>0</v>
      </c>
      <c r="U128" s="1">
        <f>SUMIF('emission-rate'!$A$2:$A$551, $D128&amp;U$1&amp;$E128&amp;$F128, 'emission-rate'!$F$2:$F$551) * IFERROR(VLOOKUP($A128&amp;$B128&amp;$C128&amp;$D128&amp;U$1, 'check of sales'!$A$2:$P$1035, 12 + MATCH($E128,'check of sales'!$M$1:$P$1, 0), 0), 0)</f>
        <v>0</v>
      </c>
    </row>
    <row r="129" spans="1:21" x14ac:dyDescent="0.2">
      <c r="A129">
        <f>emission!A129</f>
        <v>2016</v>
      </c>
      <c r="B129">
        <f>emission!B129</f>
        <v>1</v>
      </c>
      <c r="C129" t="str">
        <f>emission!C129</f>
        <v>commercial</v>
      </c>
      <c r="D129" t="str">
        <f>emission!D129</f>
        <v>VCC 21400 (GAS LHD1)</v>
      </c>
      <c r="E129" t="str">
        <f>emission!E129</f>
        <v>GAS</v>
      </c>
      <c r="F129" t="str">
        <f>emission!F129</f>
        <v>CO</v>
      </c>
      <c r="G129" s="1">
        <f>emission!G129 - SUM($K129:$U129)</f>
        <v>8.1137083470821381E-3</v>
      </c>
      <c r="K129" s="1">
        <f>SUMIF('emission-rate'!$A$2:$A$551, $D129&amp;K$1&amp;$E129&amp;$F129, 'emission-rate'!$F$2:$F$551) * IFERROR(VLOOKUP($A129&amp;$B129&amp;$C129&amp;$D129&amp;K$1, 'check of sales'!$A$2:$P$1035, 12 + MATCH($E129,'check of sales'!$M$1:$P$1, 0), 0), 0)</f>
        <v>834813.95938279037</v>
      </c>
      <c r="L129" s="1">
        <f>SUMIF('emission-rate'!$A$2:$A$551, $D129&amp;L$1&amp;$E129&amp;$F129, 'emission-rate'!$F$2:$F$551) * IFERROR(VLOOKUP($A129&amp;$B129&amp;$C129&amp;$D129&amp;L$1, 'check of sales'!$A$2:$P$1035, 12 + MATCH($E129,'check of sales'!$M$1:$P$1, 0), 0), 0)</f>
        <v>642955.34689826798</v>
      </c>
      <c r="M129" s="1">
        <f>SUMIF('emission-rate'!$A$2:$A$551, $D129&amp;M$1&amp;$E129&amp;$F129, 'emission-rate'!$F$2:$F$551) * IFERROR(VLOOKUP($A129&amp;$B129&amp;$C129&amp;$D129&amp;M$1, 'check of sales'!$A$2:$P$1035, 12 + MATCH($E129,'check of sales'!$M$1:$P$1, 0), 0), 0)</f>
        <v>3784034.5641167597</v>
      </c>
      <c r="N129" s="1">
        <f>SUMIF('emission-rate'!$A$2:$A$551, $D129&amp;N$1&amp;$E129&amp;$F129, 'emission-rate'!$F$2:$F$551) * IFERROR(VLOOKUP($A129&amp;$B129&amp;$C129&amp;$D129&amp;N$1, 'check of sales'!$A$2:$P$1035, 12 + MATCH($E129,'check of sales'!$M$1:$P$1, 0), 0), 0)</f>
        <v>5624679.2399335178</v>
      </c>
      <c r="O129" s="1">
        <f>SUMIF('emission-rate'!$A$2:$A$551, $D129&amp;O$1&amp;$E129&amp;$F129, 'emission-rate'!$F$2:$F$551) * IFERROR(VLOOKUP($A129&amp;$B129&amp;$C129&amp;$D129&amp;O$1, 'check of sales'!$A$2:$P$1035, 12 + MATCH($E129,'check of sales'!$M$1:$P$1, 0), 0), 0)</f>
        <v>4867227.7112194365</v>
      </c>
      <c r="P129" s="1">
        <f>SUMIF('emission-rate'!$A$2:$A$551, $D129&amp;P$1&amp;$E129&amp;$F129, 'emission-rate'!$F$2:$F$551) * IFERROR(VLOOKUP($A129&amp;$B129&amp;$C129&amp;$D129&amp;P$1, 'check of sales'!$A$2:$P$1035, 12 + MATCH($E129,'check of sales'!$M$1:$P$1, 0), 0), 0)</f>
        <v>795517.39623135224</v>
      </c>
      <c r="Q129" s="1">
        <f>SUMIF('emission-rate'!$A$2:$A$551, $D129&amp;Q$1&amp;$E129&amp;$F129, 'emission-rate'!$F$2:$F$551) * IFERROR(VLOOKUP($A129&amp;$B129&amp;$C129&amp;$D129&amp;Q$1, 'check of sales'!$A$2:$P$1035, 12 + MATCH($E129,'check of sales'!$M$1:$P$1, 0), 0), 0)</f>
        <v>4710354.4354243679</v>
      </c>
      <c r="R129" s="1">
        <f>SUMIF('emission-rate'!$A$2:$A$551, $D129&amp;R$1&amp;$E129&amp;$F129, 'emission-rate'!$F$2:$F$551) * IFERROR(VLOOKUP($A129&amp;$B129&amp;$C129&amp;$D129&amp;R$1, 'check of sales'!$A$2:$P$1035, 12 + MATCH($E129,'check of sales'!$M$1:$P$1, 0), 0), 0)</f>
        <v>0</v>
      </c>
      <c r="S129" s="1">
        <f>SUMIF('emission-rate'!$A$2:$A$551, $D129&amp;S$1&amp;$E129&amp;$F129, 'emission-rate'!$F$2:$F$551) * IFERROR(VLOOKUP($A129&amp;$B129&amp;$C129&amp;$D129&amp;S$1, 'check of sales'!$A$2:$P$1035, 12 + MATCH($E129,'check of sales'!$M$1:$P$1, 0), 0), 0)</f>
        <v>0</v>
      </c>
      <c r="T129" s="1">
        <f>SUMIF('emission-rate'!$A$2:$A$551, $D129&amp;T$1&amp;$E129&amp;$F129, 'emission-rate'!$F$2:$F$551) * IFERROR(VLOOKUP($A129&amp;$B129&amp;$C129&amp;$D129&amp;T$1, 'check of sales'!$A$2:$P$1035, 12 + MATCH($E129,'check of sales'!$M$1:$P$1, 0), 0), 0)</f>
        <v>0</v>
      </c>
      <c r="U129" s="1">
        <f>SUMIF('emission-rate'!$A$2:$A$551, $D129&amp;U$1&amp;$E129&amp;$F129, 'emission-rate'!$F$2:$F$551) * IFERROR(VLOOKUP($A129&amp;$B129&amp;$C129&amp;$D129&amp;U$1, 'check of sales'!$A$2:$P$1035, 12 + MATCH($E129,'check of sales'!$M$1:$P$1, 0), 0), 0)</f>
        <v>0</v>
      </c>
    </row>
    <row r="130" spans="1:21" x14ac:dyDescent="0.2">
      <c r="A130">
        <f>emission!A130</f>
        <v>2017</v>
      </c>
      <c r="B130">
        <f>emission!B130</f>
        <v>1</v>
      </c>
      <c r="C130" t="str">
        <f>emission!C130</f>
        <v>commercial</v>
      </c>
      <c r="D130" t="str">
        <f>emission!D130</f>
        <v>VCC 21400 (GAS LHD1)</v>
      </c>
      <c r="E130" t="str">
        <f>emission!E130</f>
        <v>GAS</v>
      </c>
      <c r="F130" t="str">
        <f>emission!F130</f>
        <v>CO</v>
      </c>
      <c r="G130" s="1">
        <f>emission!G130 - SUM($K130:$U130)</f>
        <v>9.6529498696327209E-3</v>
      </c>
      <c r="K130" s="1">
        <f>SUMIF('emission-rate'!$A$2:$A$551, $D130&amp;K$1&amp;$E130&amp;$F130, 'emission-rate'!$F$2:$F$551) * IFERROR(VLOOKUP($A130&amp;$B130&amp;$C130&amp;$D130&amp;K$1, 'check of sales'!$A$2:$P$1035, 12 + MATCH($E130,'check of sales'!$M$1:$P$1, 0), 0), 0)</f>
        <v>786881.80752702546</v>
      </c>
      <c r="L130" s="1">
        <f>SUMIF('emission-rate'!$A$2:$A$551, $D130&amp;L$1&amp;$E130&amp;$F130, 'emission-rate'!$F$2:$F$551) * IFERROR(VLOOKUP($A130&amp;$B130&amp;$C130&amp;$D130&amp;L$1, 'check of sales'!$A$2:$P$1035, 12 + MATCH($E130,'check of sales'!$M$1:$P$1, 0), 0), 0)</f>
        <v>602891.66007981682</v>
      </c>
      <c r="M130" s="1">
        <f>SUMIF('emission-rate'!$A$2:$A$551, $D130&amp;M$1&amp;$E130&amp;$F130, 'emission-rate'!$F$2:$F$551) * IFERROR(VLOOKUP($A130&amp;$B130&amp;$C130&amp;$D130&amp;M$1, 'check of sales'!$A$2:$P$1035, 12 + MATCH($E130,'check of sales'!$M$1:$P$1, 0), 0), 0)</f>
        <v>3513826.8288334957</v>
      </c>
      <c r="N130" s="1">
        <f>SUMIF('emission-rate'!$A$2:$A$551, $D130&amp;N$1&amp;$E130&amp;$F130, 'emission-rate'!$F$2:$F$551) * IFERROR(VLOOKUP($A130&amp;$B130&amp;$C130&amp;$D130&amp;N$1, 'check of sales'!$A$2:$P$1035, 12 + MATCH($E130,'check of sales'!$M$1:$P$1, 0), 0), 0)</f>
        <v>5202823.8012909498</v>
      </c>
      <c r="O130" s="1">
        <f>SUMIF('emission-rate'!$A$2:$A$551, $D130&amp;O$1&amp;$E130&amp;$F130, 'emission-rate'!$F$2:$F$551) * IFERROR(VLOOKUP($A130&amp;$B130&amp;$C130&amp;$D130&amp;O$1, 'check of sales'!$A$2:$P$1035, 12 + MATCH($E130,'check of sales'!$M$1:$P$1, 0), 0), 0)</f>
        <v>4445786.2980115665</v>
      </c>
      <c r="P130" s="1">
        <f>SUMIF('emission-rate'!$A$2:$A$551, $D130&amp;P$1&amp;$E130&amp;$F130, 'emission-rate'!$F$2:$F$551) * IFERROR(VLOOKUP($A130&amp;$B130&amp;$C130&amp;$D130&amp;P$1, 'check of sales'!$A$2:$P$1035, 12 + MATCH($E130,'check of sales'!$M$1:$P$1, 0), 0), 0)</f>
        <v>710832.43212225486</v>
      </c>
      <c r="Q130" s="1">
        <f>SUMIF('emission-rate'!$A$2:$A$551, $D130&amp;Q$1&amp;$E130&amp;$F130, 'emission-rate'!$F$2:$F$551) * IFERROR(VLOOKUP($A130&amp;$B130&amp;$C130&amp;$D130&amp;Q$1, 'check of sales'!$A$2:$P$1035, 12 + MATCH($E130,'check of sales'!$M$1:$P$1, 0), 0), 0)</f>
        <v>3994229.7825484835</v>
      </c>
      <c r="R130" s="1">
        <f>SUMIF('emission-rate'!$A$2:$A$551, $D130&amp;R$1&amp;$E130&amp;$F130, 'emission-rate'!$F$2:$F$551) * IFERROR(VLOOKUP($A130&amp;$B130&amp;$C130&amp;$D130&amp;R$1, 'check of sales'!$A$2:$P$1035, 12 + MATCH($E130,'check of sales'!$M$1:$P$1, 0), 0), 0)</f>
        <v>4979989.1297616549</v>
      </c>
      <c r="S130" s="1">
        <f>SUMIF('emission-rate'!$A$2:$A$551, $D130&amp;S$1&amp;$E130&amp;$F130, 'emission-rate'!$F$2:$F$551) * IFERROR(VLOOKUP($A130&amp;$B130&amp;$C130&amp;$D130&amp;S$1, 'check of sales'!$A$2:$P$1035, 12 + MATCH($E130,'check of sales'!$M$1:$P$1, 0), 0), 0)</f>
        <v>0</v>
      </c>
      <c r="T130" s="1">
        <f>SUMIF('emission-rate'!$A$2:$A$551, $D130&amp;T$1&amp;$E130&amp;$F130, 'emission-rate'!$F$2:$F$551) * IFERROR(VLOOKUP($A130&amp;$B130&amp;$C130&amp;$D130&amp;T$1, 'check of sales'!$A$2:$P$1035, 12 + MATCH($E130,'check of sales'!$M$1:$P$1, 0), 0), 0)</f>
        <v>0</v>
      </c>
      <c r="U130" s="1">
        <f>SUMIF('emission-rate'!$A$2:$A$551, $D130&amp;U$1&amp;$E130&amp;$F130, 'emission-rate'!$F$2:$F$551) * IFERROR(VLOOKUP($A130&amp;$B130&amp;$C130&amp;$D130&amp;U$1, 'check of sales'!$A$2:$P$1035, 12 + MATCH($E130,'check of sales'!$M$1:$P$1, 0), 0), 0)</f>
        <v>0</v>
      </c>
    </row>
    <row r="131" spans="1:21" x14ac:dyDescent="0.2">
      <c r="A131">
        <f>emission!A131</f>
        <v>2018</v>
      </c>
      <c r="B131">
        <f>emission!B131</f>
        <v>1</v>
      </c>
      <c r="C131" t="str">
        <f>emission!C131</f>
        <v>commercial</v>
      </c>
      <c r="D131" t="str">
        <f>emission!D131</f>
        <v>VCC 21400 (GAS LHD1)</v>
      </c>
      <c r="E131" t="str">
        <f>emission!E131</f>
        <v>GAS</v>
      </c>
      <c r="F131" t="str">
        <f>emission!F131</f>
        <v>CO</v>
      </c>
      <c r="G131" s="1">
        <f>emission!G131 - SUM($K131:$U131)</f>
        <v>5.8015063405036926E-3</v>
      </c>
      <c r="K131" s="1">
        <f>SUMIF('emission-rate'!$A$2:$A$551, $D131&amp;K$1&amp;$E131&amp;$F131, 'emission-rate'!$F$2:$F$551) * IFERROR(VLOOKUP($A131&amp;$B131&amp;$C131&amp;$D131&amp;K$1, 'check of sales'!$A$2:$P$1035, 12 + MATCH($E131,'check of sales'!$M$1:$P$1, 0), 0), 0)</f>
        <v>745290.16861634969</v>
      </c>
      <c r="L131" s="1">
        <f>SUMIF('emission-rate'!$A$2:$A$551, $D131&amp;L$1&amp;$E131&amp;$F131, 'emission-rate'!$F$2:$F$551) * IFERROR(VLOOKUP($A131&amp;$B131&amp;$C131&amp;$D131&amp;L$1, 'check of sales'!$A$2:$P$1035, 12 + MATCH($E131,'check of sales'!$M$1:$P$1, 0), 0), 0)</f>
        <v>568275.69052309706</v>
      </c>
      <c r="M131" s="1">
        <f>SUMIF('emission-rate'!$A$2:$A$551, $D131&amp;M$1&amp;$E131&amp;$F131, 'emission-rate'!$F$2:$F$551) * IFERROR(VLOOKUP($A131&amp;$B131&amp;$C131&amp;$D131&amp;M$1, 'check of sales'!$A$2:$P$1035, 12 + MATCH($E131,'check of sales'!$M$1:$P$1, 0), 0), 0)</f>
        <v>3294874.0535221347</v>
      </c>
      <c r="N131" s="1">
        <f>SUMIF('emission-rate'!$A$2:$A$551, $D131&amp;N$1&amp;$E131&amp;$F131, 'emission-rate'!$F$2:$F$551) * IFERROR(VLOOKUP($A131&amp;$B131&amp;$C131&amp;$D131&amp;N$1, 'check of sales'!$A$2:$P$1035, 12 + MATCH($E131,'check of sales'!$M$1:$P$1, 0), 0), 0)</f>
        <v>4831304.1408322314</v>
      </c>
      <c r="O131" s="1">
        <f>SUMIF('emission-rate'!$A$2:$A$551, $D131&amp;O$1&amp;$E131&amp;$F131, 'emission-rate'!$F$2:$F$551) * IFERROR(VLOOKUP($A131&amp;$B131&amp;$C131&amp;$D131&amp;O$1, 'check of sales'!$A$2:$P$1035, 12 + MATCH($E131,'check of sales'!$M$1:$P$1, 0), 0), 0)</f>
        <v>4112348.7722690413</v>
      </c>
      <c r="P131" s="1">
        <f>SUMIF('emission-rate'!$A$2:$A$551, $D131&amp;P$1&amp;$E131&amp;$F131, 'emission-rate'!$F$2:$F$551) * IFERROR(VLOOKUP($A131&amp;$B131&amp;$C131&amp;$D131&amp;P$1, 'check of sales'!$A$2:$P$1035, 12 + MATCH($E131,'check of sales'!$M$1:$P$1, 0), 0), 0)</f>
        <v>649283.18016162806</v>
      </c>
      <c r="Q131" s="1">
        <f>SUMIF('emission-rate'!$A$2:$A$551, $D131&amp;Q$1&amp;$E131&amp;$F131, 'emission-rate'!$F$2:$F$551) * IFERROR(VLOOKUP($A131&amp;$B131&amp;$C131&amp;$D131&amp;Q$1, 'check of sales'!$A$2:$P$1035, 12 + MATCH($E131,'check of sales'!$M$1:$P$1, 0), 0), 0)</f>
        <v>3569033.2910813973</v>
      </c>
      <c r="R131" s="1">
        <f>SUMIF('emission-rate'!$A$2:$A$551, $D131&amp;R$1&amp;$E131&amp;$F131, 'emission-rate'!$F$2:$F$551) * IFERROR(VLOOKUP($A131&amp;$B131&amp;$C131&amp;$D131&amp;R$1, 'check of sales'!$A$2:$P$1035, 12 + MATCH($E131,'check of sales'!$M$1:$P$1, 0), 0), 0)</f>
        <v>4222871.3723258693</v>
      </c>
      <c r="S131" s="1">
        <f>SUMIF('emission-rate'!$A$2:$A$551, $D131&amp;S$1&amp;$E131&amp;$F131, 'emission-rate'!$F$2:$F$551) * IFERROR(VLOOKUP($A131&amp;$B131&amp;$C131&amp;$D131&amp;S$1, 'check of sales'!$A$2:$P$1035, 12 + MATCH($E131,'check of sales'!$M$1:$P$1, 0), 0), 0)</f>
        <v>8633298.5077510402</v>
      </c>
      <c r="T131" s="1">
        <f>SUMIF('emission-rate'!$A$2:$A$551, $D131&amp;T$1&amp;$E131&amp;$F131, 'emission-rate'!$F$2:$F$551) * IFERROR(VLOOKUP($A131&amp;$B131&amp;$C131&amp;$D131&amp;T$1, 'check of sales'!$A$2:$P$1035, 12 + MATCH($E131,'check of sales'!$M$1:$P$1, 0), 0), 0)</f>
        <v>0</v>
      </c>
      <c r="U131" s="1">
        <f>SUMIF('emission-rate'!$A$2:$A$551, $D131&amp;U$1&amp;$E131&amp;$F131, 'emission-rate'!$F$2:$F$551) * IFERROR(VLOOKUP($A131&amp;$B131&amp;$C131&amp;$D131&amp;U$1, 'check of sales'!$A$2:$P$1035, 12 + MATCH($E131,'check of sales'!$M$1:$P$1, 0), 0), 0)</f>
        <v>0</v>
      </c>
    </row>
    <row r="132" spans="1:21" x14ac:dyDescent="0.2">
      <c r="A132">
        <f>emission!A132</f>
        <v>2019</v>
      </c>
      <c r="B132">
        <f>emission!B132</f>
        <v>1</v>
      </c>
      <c r="C132" t="str">
        <f>emission!C132</f>
        <v>commercial</v>
      </c>
      <c r="D132" t="str">
        <f>emission!D132</f>
        <v>VCC 21400 (GAS LHD1)</v>
      </c>
      <c r="E132" t="str">
        <f>emission!E132</f>
        <v>GAS</v>
      </c>
      <c r="F132" t="str">
        <f>emission!F132</f>
        <v>CO</v>
      </c>
      <c r="G132" s="1">
        <f>emission!G132 - SUM($K132:$U132)</f>
        <v>5.590144544839859E-3</v>
      </c>
      <c r="K132" s="1">
        <f>SUMIF('emission-rate'!$A$2:$A$551, $D132&amp;K$1&amp;$E132&amp;$F132, 'emission-rate'!$F$2:$F$551) * IFERROR(VLOOKUP($A132&amp;$B132&amp;$C132&amp;$D132&amp;K$1, 'check of sales'!$A$2:$P$1035, 12 + MATCH($E132,'check of sales'!$M$1:$P$1, 0), 0), 0)</f>
        <v>693757.96985016938</v>
      </c>
      <c r="L132" s="1">
        <f>SUMIF('emission-rate'!$A$2:$A$551, $D132&amp;L$1&amp;$E132&amp;$F132, 'emission-rate'!$F$2:$F$551) * IFERROR(VLOOKUP($A132&amp;$B132&amp;$C132&amp;$D132&amp;L$1, 'check of sales'!$A$2:$P$1035, 12 + MATCH($E132,'check of sales'!$M$1:$P$1, 0), 0), 0)</f>
        <v>538238.7560103623</v>
      </c>
      <c r="M132" s="1">
        <f>SUMIF('emission-rate'!$A$2:$A$551, $D132&amp;M$1&amp;$E132&amp;$F132, 'emission-rate'!$F$2:$F$551) * IFERROR(VLOOKUP($A132&amp;$B132&amp;$C132&amp;$D132&amp;M$1, 'check of sales'!$A$2:$P$1035, 12 + MATCH($E132,'check of sales'!$M$1:$P$1, 0), 0), 0)</f>
        <v>3105693.6957861371</v>
      </c>
      <c r="N132" s="1">
        <f>SUMIF('emission-rate'!$A$2:$A$551, $D132&amp;N$1&amp;$E132&amp;$F132, 'emission-rate'!$F$2:$F$551) * IFERROR(VLOOKUP($A132&amp;$B132&amp;$C132&amp;$D132&amp;N$1, 'check of sales'!$A$2:$P$1035, 12 + MATCH($E132,'check of sales'!$M$1:$P$1, 0), 0), 0)</f>
        <v>4530257.0199757675</v>
      </c>
      <c r="O132" s="1">
        <f>SUMIF('emission-rate'!$A$2:$A$551, $D132&amp;O$1&amp;$E132&amp;$F132, 'emission-rate'!$F$2:$F$551) * IFERROR(VLOOKUP($A132&amp;$B132&amp;$C132&amp;$D132&amp;O$1, 'check of sales'!$A$2:$P$1035, 12 + MATCH($E132,'check of sales'!$M$1:$P$1, 0), 0), 0)</f>
        <v>3818697.0020164731</v>
      </c>
      <c r="P132" s="1">
        <f>SUMIF('emission-rate'!$A$2:$A$551, $D132&amp;P$1&amp;$E132&amp;$F132, 'emission-rate'!$F$2:$F$551) * IFERROR(VLOOKUP($A132&amp;$B132&amp;$C132&amp;$D132&amp;P$1, 'check of sales'!$A$2:$P$1035, 12 + MATCH($E132,'check of sales'!$M$1:$P$1, 0), 0), 0)</f>
        <v>600586.42269576446</v>
      </c>
      <c r="Q132" s="1">
        <f>SUMIF('emission-rate'!$A$2:$A$551, $D132&amp;Q$1&amp;$E132&amp;$F132, 'emission-rate'!$F$2:$F$551) * IFERROR(VLOOKUP($A132&amp;$B132&amp;$C132&amp;$D132&amp;Q$1, 'check of sales'!$A$2:$P$1035, 12 + MATCH($E132,'check of sales'!$M$1:$P$1, 0), 0), 0)</f>
        <v>3259999.3762489092</v>
      </c>
      <c r="R132" s="1">
        <f>SUMIF('emission-rate'!$A$2:$A$551, $D132&amp;R$1&amp;$E132&amp;$F132, 'emission-rate'!$F$2:$F$551) * IFERROR(VLOOKUP($A132&amp;$B132&amp;$C132&amp;$D132&amp;R$1, 'check of sales'!$A$2:$P$1035, 12 + MATCH($E132,'check of sales'!$M$1:$P$1, 0), 0), 0)</f>
        <v>3773335.3693460561</v>
      </c>
      <c r="S132" s="1">
        <f>SUMIF('emission-rate'!$A$2:$A$551, $D132&amp;S$1&amp;$E132&amp;$F132, 'emission-rate'!$F$2:$F$551) * IFERROR(VLOOKUP($A132&amp;$B132&amp;$C132&amp;$D132&amp;S$1, 'check of sales'!$A$2:$P$1035, 12 + MATCH($E132,'check of sales'!$M$1:$P$1, 0), 0), 0)</f>
        <v>7320760.7822369589</v>
      </c>
      <c r="T132" s="1">
        <f>SUMIF('emission-rate'!$A$2:$A$551, $D132&amp;T$1&amp;$E132&amp;$F132, 'emission-rate'!$F$2:$F$551) * IFERROR(VLOOKUP($A132&amp;$B132&amp;$C132&amp;$D132&amp;T$1, 'check of sales'!$A$2:$P$1035, 12 + MATCH($E132,'check of sales'!$M$1:$P$1, 0), 0), 0)</f>
        <v>750994.59248465591</v>
      </c>
      <c r="U132" s="1">
        <f>SUMIF('emission-rate'!$A$2:$A$551, $D132&amp;U$1&amp;$E132&amp;$F132, 'emission-rate'!$F$2:$F$551) * IFERROR(VLOOKUP($A132&amp;$B132&amp;$C132&amp;$D132&amp;U$1, 'check of sales'!$A$2:$P$1035, 12 + MATCH($E132,'check of sales'!$M$1:$P$1, 0), 0), 0)</f>
        <v>0</v>
      </c>
    </row>
    <row r="133" spans="1:21" x14ac:dyDescent="0.2">
      <c r="A133">
        <f>emission!A133</f>
        <v>2020</v>
      </c>
      <c r="B133">
        <f>emission!B133</f>
        <v>1</v>
      </c>
      <c r="C133" t="str">
        <f>emission!C133</f>
        <v>commercial</v>
      </c>
      <c r="D133" t="str">
        <f>emission!D133</f>
        <v>VCC 21400 (GAS LHD1)</v>
      </c>
      <c r="E133" t="str">
        <f>emission!E133</f>
        <v>GAS</v>
      </c>
      <c r="F133" t="str">
        <f>emission!F133</f>
        <v>CO</v>
      </c>
      <c r="G133" s="1">
        <f>emission!G133 - SUM($K133:$U133)</f>
        <v>7.2000958025455475E-3</v>
      </c>
      <c r="K133" s="1">
        <f>SUMIF('emission-rate'!$A$2:$A$551, $D133&amp;K$1&amp;$E133&amp;$F133, 'emission-rate'!$F$2:$F$551) * IFERROR(VLOOKUP($A133&amp;$B133&amp;$C133&amp;$D133&amp;K$1, 'check of sales'!$A$2:$P$1035, 12 + MATCH($E133,'check of sales'!$M$1:$P$1, 0), 0), 0)</f>
        <v>647403.16921378206</v>
      </c>
      <c r="L133" s="1">
        <f>SUMIF('emission-rate'!$A$2:$A$551, $D133&amp;L$1&amp;$E133&amp;$F133, 'emission-rate'!$F$2:$F$551) * IFERROR(VLOOKUP($A133&amp;$B133&amp;$C133&amp;$D133&amp;L$1, 'check of sales'!$A$2:$P$1035, 12 + MATCH($E133,'check of sales'!$M$1:$P$1, 0), 0), 0)</f>
        <v>501022.8799310078</v>
      </c>
      <c r="M133" s="1">
        <f>SUMIF('emission-rate'!$A$2:$A$551, $D133&amp;M$1&amp;$E133&amp;$F133, 'emission-rate'!$F$2:$F$551) * IFERROR(VLOOKUP($A133&amp;$B133&amp;$C133&amp;$D133&amp;M$1, 'check of sales'!$A$2:$P$1035, 12 + MATCH($E133,'check of sales'!$M$1:$P$1, 0), 0), 0)</f>
        <v>2941538.3048154707</v>
      </c>
      <c r="N133" s="1">
        <f>SUMIF('emission-rate'!$A$2:$A$551, $D133&amp;N$1&amp;$E133&amp;$F133, 'emission-rate'!$F$2:$F$551) * IFERROR(VLOOKUP($A133&amp;$B133&amp;$C133&amp;$D133&amp;N$1, 'check of sales'!$A$2:$P$1035, 12 + MATCH($E133,'check of sales'!$M$1:$P$1, 0), 0), 0)</f>
        <v>4270145.2130437642</v>
      </c>
      <c r="O133" s="1">
        <f>SUMIF('emission-rate'!$A$2:$A$551, $D133&amp;O$1&amp;$E133&amp;$F133, 'emission-rate'!$F$2:$F$551) * IFERROR(VLOOKUP($A133&amp;$B133&amp;$C133&amp;$D133&amp;O$1, 'check of sales'!$A$2:$P$1035, 12 + MATCH($E133,'check of sales'!$M$1:$P$1, 0), 0), 0)</f>
        <v>3580747.2260617325</v>
      </c>
      <c r="P133" s="1">
        <f>SUMIF('emission-rate'!$A$2:$A$551, $D133&amp;P$1&amp;$E133&amp;$F133, 'emission-rate'!$F$2:$F$551) * IFERROR(VLOOKUP($A133&amp;$B133&amp;$C133&amp;$D133&amp;P$1, 'check of sales'!$A$2:$P$1035, 12 + MATCH($E133,'check of sales'!$M$1:$P$1, 0), 0), 0)</f>
        <v>557700.16085835861</v>
      </c>
      <c r="Q133" s="1">
        <f>SUMIF('emission-rate'!$A$2:$A$551, $D133&amp;Q$1&amp;$E133&amp;$F133, 'emission-rate'!$F$2:$F$551) * IFERROR(VLOOKUP($A133&amp;$B133&amp;$C133&amp;$D133&amp;Q$1, 'check of sales'!$A$2:$P$1035, 12 + MATCH($E133,'check of sales'!$M$1:$P$1, 0), 0), 0)</f>
        <v>3015496.8174046497</v>
      </c>
      <c r="R133" s="1">
        <f>SUMIF('emission-rate'!$A$2:$A$551, $D133&amp;R$1&amp;$E133&amp;$F133, 'emission-rate'!$F$2:$F$551) * IFERROR(VLOOKUP($A133&amp;$B133&amp;$C133&amp;$D133&amp;R$1, 'check of sales'!$A$2:$P$1035, 12 + MATCH($E133,'check of sales'!$M$1:$P$1, 0), 0), 0)</f>
        <v>3446611.4343021344</v>
      </c>
      <c r="S133" s="1">
        <f>SUMIF('emission-rate'!$A$2:$A$551, $D133&amp;S$1&amp;$E133&amp;$F133, 'emission-rate'!$F$2:$F$551) * IFERROR(VLOOKUP($A133&amp;$B133&amp;$C133&amp;$D133&amp;S$1, 'check of sales'!$A$2:$P$1035, 12 + MATCH($E133,'check of sales'!$M$1:$P$1, 0), 0), 0)</f>
        <v>6541446.128614069</v>
      </c>
      <c r="T133" s="1">
        <f>SUMIF('emission-rate'!$A$2:$A$551, $D133&amp;T$1&amp;$E133&amp;$F133, 'emission-rate'!$F$2:$F$551) * IFERROR(VLOOKUP($A133&amp;$B133&amp;$C133&amp;$D133&amp;T$1, 'check of sales'!$A$2:$P$1035, 12 + MATCH($E133,'check of sales'!$M$1:$P$1, 0), 0), 0)</f>
        <v>636819.3750508785</v>
      </c>
      <c r="U133" s="1">
        <f>SUMIF('emission-rate'!$A$2:$A$551, $D133&amp;U$1&amp;$E133&amp;$F133, 'emission-rate'!$F$2:$F$551) * IFERROR(VLOOKUP($A133&amp;$B133&amp;$C133&amp;$D133&amp;U$1, 'check of sales'!$A$2:$P$1035, 12 + MATCH($E133,'check of sales'!$M$1:$P$1, 0), 0), 0)</f>
        <v>5377925.1282402556</v>
      </c>
    </row>
    <row r="134" spans="1:21" x14ac:dyDescent="0.2">
      <c r="A134">
        <f>emission!A134</f>
        <v>2010</v>
      </c>
      <c r="B134">
        <f>emission!B134</f>
        <v>1</v>
      </c>
      <c r="C134" t="str">
        <f>emission!C134</f>
        <v>commercial</v>
      </c>
      <c r="D134" t="str">
        <f>emission!D134</f>
        <v>VCC 21400 (GAS LHD1)</v>
      </c>
      <c r="E134" t="str">
        <f>emission!E134</f>
        <v>GAS</v>
      </c>
      <c r="F134" t="str">
        <f>emission!F134</f>
        <v>CO2</v>
      </c>
      <c r="G134" s="1">
        <f>emission!G134 - SUM($K134:$U134)</f>
        <v>-0.39995741844177246</v>
      </c>
      <c r="K134" s="1">
        <f>SUMIF('emission-rate'!$A$2:$A$551, $D134&amp;K$1&amp;$E134&amp;$F134, 'emission-rate'!$F$2:$F$551) * IFERROR(VLOOKUP($A134&amp;$B134&amp;$C134&amp;$D134&amp;K$1, 'check of sales'!$A$2:$P$1035, 12 + MATCH($E134,'check of sales'!$M$1:$P$1, 0), 0), 0)</f>
        <v>999006446.42223239</v>
      </c>
      <c r="L134" s="1">
        <f>SUMIF('emission-rate'!$A$2:$A$551, $D134&amp;L$1&amp;$E134&amp;$F134, 'emission-rate'!$F$2:$F$551) * IFERROR(VLOOKUP($A134&amp;$B134&amp;$C134&amp;$D134&amp;L$1, 'check of sales'!$A$2:$P$1035, 12 + MATCH($E134,'check of sales'!$M$1:$P$1, 0), 0), 0)</f>
        <v>0</v>
      </c>
      <c r="M134" s="1">
        <f>SUMIF('emission-rate'!$A$2:$A$551, $D134&amp;M$1&amp;$E134&amp;$F134, 'emission-rate'!$F$2:$F$551) * IFERROR(VLOOKUP($A134&amp;$B134&amp;$C134&amp;$D134&amp;M$1, 'check of sales'!$A$2:$P$1035, 12 + MATCH($E134,'check of sales'!$M$1:$P$1, 0), 0), 0)</f>
        <v>0</v>
      </c>
      <c r="N134" s="1">
        <f>SUMIF('emission-rate'!$A$2:$A$551, $D134&amp;N$1&amp;$E134&amp;$F134, 'emission-rate'!$F$2:$F$551) * IFERROR(VLOOKUP($A134&amp;$B134&amp;$C134&amp;$D134&amp;N$1, 'check of sales'!$A$2:$P$1035, 12 + MATCH($E134,'check of sales'!$M$1:$P$1, 0), 0), 0)</f>
        <v>0</v>
      </c>
      <c r="O134" s="1">
        <f>SUMIF('emission-rate'!$A$2:$A$551, $D134&amp;O$1&amp;$E134&amp;$F134, 'emission-rate'!$F$2:$F$551) * IFERROR(VLOOKUP($A134&amp;$B134&amp;$C134&amp;$D134&amp;O$1, 'check of sales'!$A$2:$P$1035, 12 + MATCH($E134,'check of sales'!$M$1:$P$1, 0), 0), 0)</f>
        <v>0</v>
      </c>
      <c r="P134" s="1">
        <f>SUMIF('emission-rate'!$A$2:$A$551, $D134&amp;P$1&amp;$E134&amp;$F134, 'emission-rate'!$F$2:$F$551) * IFERROR(VLOOKUP($A134&amp;$B134&amp;$C134&amp;$D134&amp;P$1, 'check of sales'!$A$2:$P$1035, 12 + MATCH($E134,'check of sales'!$M$1:$P$1, 0), 0), 0)</f>
        <v>0</v>
      </c>
      <c r="Q134" s="1">
        <f>SUMIF('emission-rate'!$A$2:$A$551, $D134&amp;Q$1&amp;$E134&amp;$F134, 'emission-rate'!$F$2:$F$551) * IFERROR(VLOOKUP($A134&amp;$B134&amp;$C134&amp;$D134&amp;Q$1, 'check of sales'!$A$2:$P$1035, 12 + MATCH($E134,'check of sales'!$M$1:$P$1, 0), 0), 0)</f>
        <v>0</v>
      </c>
      <c r="R134" s="1">
        <f>SUMIF('emission-rate'!$A$2:$A$551, $D134&amp;R$1&amp;$E134&amp;$F134, 'emission-rate'!$F$2:$F$551) * IFERROR(VLOOKUP($A134&amp;$B134&amp;$C134&amp;$D134&amp;R$1, 'check of sales'!$A$2:$P$1035, 12 + MATCH($E134,'check of sales'!$M$1:$P$1, 0), 0), 0)</f>
        <v>0</v>
      </c>
      <c r="S134" s="1">
        <f>SUMIF('emission-rate'!$A$2:$A$551, $D134&amp;S$1&amp;$E134&amp;$F134, 'emission-rate'!$F$2:$F$551) * IFERROR(VLOOKUP($A134&amp;$B134&amp;$C134&amp;$D134&amp;S$1, 'check of sales'!$A$2:$P$1035, 12 + MATCH($E134,'check of sales'!$M$1:$P$1, 0), 0), 0)</f>
        <v>0</v>
      </c>
      <c r="T134" s="1">
        <f>SUMIF('emission-rate'!$A$2:$A$551, $D134&amp;T$1&amp;$E134&amp;$F134, 'emission-rate'!$F$2:$F$551) * IFERROR(VLOOKUP($A134&amp;$B134&amp;$C134&amp;$D134&amp;T$1, 'check of sales'!$A$2:$P$1035, 12 + MATCH($E134,'check of sales'!$M$1:$P$1, 0), 0), 0)</f>
        <v>0</v>
      </c>
      <c r="U134" s="1">
        <f>SUMIF('emission-rate'!$A$2:$A$551, $D134&amp;U$1&amp;$E134&amp;$F134, 'emission-rate'!$F$2:$F$551) * IFERROR(VLOOKUP($A134&amp;$B134&amp;$C134&amp;$D134&amp;U$1, 'check of sales'!$A$2:$P$1035, 12 + MATCH($E134,'check of sales'!$M$1:$P$1, 0), 0), 0)</f>
        <v>0</v>
      </c>
    </row>
    <row r="135" spans="1:21" x14ac:dyDescent="0.2">
      <c r="A135">
        <f>emission!A135</f>
        <v>2011</v>
      </c>
      <c r="B135">
        <f>emission!B135</f>
        <v>1</v>
      </c>
      <c r="C135" t="str">
        <f>emission!C135</f>
        <v>commercial</v>
      </c>
      <c r="D135" t="str">
        <f>emission!D135</f>
        <v>VCC 21400 (GAS LHD1)</v>
      </c>
      <c r="E135" t="str">
        <f>emission!E135</f>
        <v>GAS</v>
      </c>
      <c r="F135" t="str">
        <f>emission!F135</f>
        <v>CO2</v>
      </c>
      <c r="G135" s="1">
        <f>emission!G135 - SUM($K135:$U135)</f>
        <v>-0.15305304527282715</v>
      </c>
      <c r="K135" s="1">
        <f>SUMIF('emission-rate'!$A$2:$A$551, $D135&amp;K$1&amp;$E135&amp;$F135, 'emission-rate'!$F$2:$F$551) * IFERROR(VLOOKUP($A135&amp;$B135&amp;$C135&amp;$D135&amp;K$1, 'check of sales'!$A$2:$P$1035, 12 + MATCH($E135,'check of sales'!$M$1:$P$1, 0), 0), 0)</f>
        <v>847125488.317554</v>
      </c>
      <c r="L135" s="1">
        <f>SUMIF('emission-rate'!$A$2:$A$551, $D135&amp;L$1&amp;$E135&amp;$F135, 'emission-rate'!$F$2:$F$551) * IFERROR(VLOOKUP($A135&amp;$B135&amp;$C135&amp;$D135&amp;L$1, 'check of sales'!$A$2:$P$1035, 12 + MATCH($E135,'check of sales'!$M$1:$P$1, 0), 0), 0)</f>
        <v>729035908.99991894</v>
      </c>
      <c r="M135" s="1">
        <f>SUMIF('emission-rate'!$A$2:$A$551, $D135&amp;M$1&amp;$E135&amp;$F135, 'emission-rate'!$F$2:$F$551) * IFERROR(VLOOKUP($A135&amp;$B135&amp;$C135&amp;$D135&amp;M$1, 'check of sales'!$A$2:$P$1035, 12 + MATCH($E135,'check of sales'!$M$1:$P$1, 0), 0), 0)</f>
        <v>0</v>
      </c>
      <c r="N135" s="1">
        <f>SUMIF('emission-rate'!$A$2:$A$551, $D135&amp;N$1&amp;$E135&amp;$F135, 'emission-rate'!$F$2:$F$551) * IFERROR(VLOOKUP($A135&amp;$B135&amp;$C135&amp;$D135&amp;N$1, 'check of sales'!$A$2:$P$1035, 12 + MATCH($E135,'check of sales'!$M$1:$P$1, 0), 0), 0)</f>
        <v>0</v>
      </c>
      <c r="O135" s="1">
        <f>SUMIF('emission-rate'!$A$2:$A$551, $D135&amp;O$1&amp;$E135&amp;$F135, 'emission-rate'!$F$2:$F$551) * IFERROR(VLOOKUP($A135&amp;$B135&amp;$C135&amp;$D135&amp;O$1, 'check of sales'!$A$2:$P$1035, 12 + MATCH($E135,'check of sales'!$M$1:$P$1, 0), 0), 0)</f>
        <v>0</v>
      </c>
      <c r="P135" s="1">
        <f>SUMIF('emission-rate'!$A$2:$A$551, $D135&amp;P$1&amp;$E135&amp;$F135, 'emission-rate'!$F$2:$F$551) * IFERROR(VLOOKUP($A135&amp;$B135&amp;$C135&amp;$D135&amp;P$1, 'check of sales'!$A$2:$P$1035, 12 + MATCH($E135,'check of sales'!$M$1:$P$1, 0), 0), 0)</f>
        <v>0</v>
      </c>
      <c r="Q135" s="1">
        <f>SUMIF('emission-rate'!$A$2:$A$551, $D135&amp;Q$1&amp;$E135&amp;$F135, 'emission-rate'!$F$2:$F$551) * IFERROR(VLOOKUP($A135&amp;$B135&amp;$C135&amp;$D135&amp;Q$1, 'check of sales'!$A$2:$P$1035, 12 + MATCH($E135,'check of sales'!$M$1:$P$1, 0), 0), 0)</f>
        <v>0</v>
      </c>
      <c r="R135" s="1">
        <f>SUMIF('emission-rate'!$A$2:$A$551, $D135&amp;R$1&amp;$E135&amp;$F135, 'emission-rate'!$F$2:$F$551) * IFERROR(VLOOKUP($A135&amp;$B135&amp;$C135&amp;$D135&amp;R$1, 'check of sales'!$A$2:$P$1035, 12 + MATCH($E135,'check of sales'!$M$1:$P$1, 0), 0), 0)</f>
        <v>0</v>
      </c>
      <c r="S135" s="1">
        <f>SUMIF('emission-rate'!$A$2:$A$551, $D135&amp;S$1&amp;$E135&amp;$F135, 'emission-rate'!$F$2:$F$551) * IFERROR(VLOOKUP($A135&amp;$B135&amp;$C135&amp;$D135&amp;S$1, 'check of sales'!$A$2:$P$1035, 12 + MATCH($E135,'check of sales'!$M$1:$P$1, 0), 0), 0)</f>
        <v>0</v>
      </c>
      <c r="T135" s="1">
        <f>SUMIF('emission-rate'!$A$2:$A$551, $D135&amp;T$1&amp;$E135&amp;$F135, 'emission-rate'!$F$2:$F$551) * IFERROR(VLOOKUP($A135&amp;$B135&amp;$C135&amp;$D135&amp;T$1, 'check of sales'!$A$2:$P$1035, 12 + MATCH($E135,'check of sales'!$M$1:$P$1, 0), 0), 0)</f>
        <v>0</v>
      </c>
      <c r="U135" s="1">
        <f>SUMIF('emission-rate'!$A$2:$A$551, $D135&amp;U$1&amp;$E135&amp;$F135, 'emission-rate'!$F$2:$F$551) * IFERROR(VLOOKUP($A135&amp;$B135&amp;$C135&amp;$D135&amp;U$1, 'check of sales'!$A$2:$P$1035, 12 + MATCH($E135,'check of sales'!$M$1:$P$1, 0), 0), 0)</f>
        <v>0</v>
      </c>
    </row>
    <row r="136" spans="1:21" x14ac:dyDescent="0.2">
      <c r="A136">
        <f>emission!A136</f>
        <v>2012</v>
      </c>
      <c r="B136">
        <f>emission!B136</f>
        <v>1</v>
      </c>
      <c r="C136" t="str">
        <f>emission!C136</f>
        <v>commercial</v>
      </c>
      <c r="D136" t="str">
        <f>emission!D136</f>
        <v>VCC 21400 (GAS LHD1)</v>
      </c>
      <c r="E136" t="str">
        <f>emission!E136</f>
        <v>GAS</v>
      </c>
      <c r="F136" t="str">
        <f>emission!F136</f>
        <v>CO2</v>
      </c>
      <c r="G136" s="1">
        <f>emission!G136 - SUM($K136:$U136)</f>
        <v>1.056666374206543</v>
      </c>
      <c r="K136" s="1">
        <f>SUMIF('emission-rate'!$A$2:$A$551, $D136&amp;K$1&amp;$E136&amp;$F136, 'emission-rate'!$F$2:$F$551) * IFERROR(VLOOKUP($A136&amp;$B136&amp;$C136&amp;$D136&amp;K$1, 'check of sales'!$A$2:$P$1035, 12 + MATCH($E136,'check of sales'!$M$1:$P$1, 0), 0), 0)</f>
        <v>756946704.15277839</v>
      </c>
      <c r="L136" s="1">
        <f>SUMIF('emission-rate'!$A$2:$A$551, $D136&amp;L$1&amp;$E136&amp;$F136, 'emission-rate'!$F$2:$F$551) * IFERROR(VLOOKUP($A136&amp;$B136&amp;$C136&amp;$D136&amp;L$1, 'check of sales'!$A$2:$P$1035, 12 + MATCH($E136,'check of sales'!$M$1:$P$1, 0), 0), 0)</f>
        <v>618199114.35442543</v>
      </c>
      <c r="M136" s="1">
        <f>SUMIF('emission-rate'!$A$2:$A$551, $D136&amp;M$1&amp;$E136&amp;$F136, 'emission-rate'!$F$2:$F$551) * IFERROR(VLOOKUP($A136&amp;$B136&amp;$C136&amp;$D136&amp;M$1, 'check of sales'!$A$2:$P$1035, 12 + MATCH($E136,'check of sales'!$M$1:$P$1, 0), 0), 0)</f>
        <v>3978504467.0334001</v>
      </c>
      <c r="N136" s="1">
        <f>SUMIF('emission-rate'!$A$2:$A$551, $D136&amp;N$1&amp;$E136&amp;$F136, 'emission-rate'!$F$2:$F$551) * IFERROR(VLOOKUP($A136&amp;$B136&amp;$C136&amp;$D136&amp;N$1, 'check of sales'!$A$2:$P$1035, 12 + MATCH($E136,'check of sales'!$M$1:$P$1, 0), 0), 0)</f>
        <v>0</v>
      </c>
      <c r="O136" s="1">
        <f>SUMIF('emission-rate'!$A$2:$A$551, $D136&amp;O$1&amp;$E136&amp;$F136, 'emission-rate'!$F$2:$F$551) * IFERROR(VLOOKUP($A136&amp;$B136&amp;$C136&amp;$D136&amp;O$1, 'check of sales'!$A$2:$P$1035, 12 + MATCH($E136,'check of sales'!$M$1:$P$1, 0), 0), 0)</f>
        <v>0</v>
      </c>
      <c r="P136" s="1">
        <f>SUMIF('emission-rate'!$A$2:$A$551, $D136&amp;P$1&amp;$E136&amp;$F136, 'emission-rate'!$F$2:$F$551) * IFERROR(VLOOKUP($A136&amp;$B136&amp;$C136&amp;$D136&amp;P$1, 'check of sales'!$A$2:$P$1035, 12 + MATCH($E136,'check of sales'!$M$1:$P$1, 0), 0), 0)</f>
        <v>0</v>
      </c>
      <c r="Q136" s="1">
        <f>SUMIF('emission-rate'!$A$2:$A$551, $D136&amp;Q$1&amp;$E136&amp;$F136, 'emission-rate'!$F$2:$F$551) * IFERROR(VLOOKUP($A136&amp;$B136&amp;$C136&amp;$D136&amp;Q$1, 'check of sales'!$A$2:$P$1035, 12 + MATCH($E136,'check of sales'!$M$1:$P$1, 0), 0), 0)</f>
        <v>0</v>
      </c>
      <c r="R136" s="1">
        <f>SUMIF('emission-rate'!$A$2:$A$551, $D136&amp;R$1&amp;$E136&amp;$F136, 'emission-rate'!$F$2:$F$551) * IFERROR(VLOOKUP($A136&amp;$B136&amp;$C136&amp;$D136&amp;R$1, 'check of sales'!$A$2:$P$1035, 12 + MATCH($E136,'check of sales'!$M$1:$P$1, 0), 0), 0)</f>
        <v>0</v>
      </c>
      <c r="S136" s="1">
        <f>SUMIF('emission-rate'!$A$2:$A$551, $D136&amp;S$1&amp;$E136&amp;$F136, 'emission-rate'!$F$2:$F$551) * IFERROR(VLOOKUP($A136&amp;$B136&amp;$C136&amp;$D136&amp;S$1, 'check of sales'!$A$2:$P$1035, 12 + MATCH($E136,'check of sales'!$M$1:$P$1, 0), 0), 0)</f>
        <v>0</v>
      </c>
      <c r="T136" s="1">
        <f>SUMIF('emission-rate'!$A$2:$A$551, $D136&amp;T$1&amp;$E136&amp;$F136, 'emission-rate'!$F$2:$F$551) * IFERROR(VLOOKUP($A136&amp;$B136&amp;$C136&amp;$D136&amp;T$1, 'check of sales'!$A$2:$P$1035, 12 + MATCH($E136,'check of sales'!$M$1:$P$1, 0), 0), 0)</f>
        <v>0</v>
      </c>
      <c r="U136" s="1">
        <f>SUMIF('emission-rate'!$A$2:$A$551, $D136&amp;U$1&amp;$E136&amp;$F136, 'emission-rate'!$F$2:$F$551) * IFERROR(VLOOKUP($A136&amp;$B136&amp;$C136&amp;$D136&amp;U$1, 'check of sales'!$A$2:$P$1035, 12 + MATCH($E136,'check of sales'!$M$1:$P$1, 0), 0), 0)</f>
        <v>0</v>
      </c>
    </row>
    <row r="137" spans="1:21" x14ac:dyDescent="0.2">
      <c r="A137">
        <f>emission!A137</f>
        <v>2013</v>
      </c>
      <c r="B137">
        <f>emission!B137</f>
        <v>1</v>
      </c>
      <c r="C137" t="str">
        <f>emission!C137</f>
        <v>commercial</v>
      </c>
      <c r="D137" t="str">
        <f>emission!D137</f>
        <v>VCC 21400 (GAS LHD1)</v>
      </c>
      <c r="E137" t="str">
        <f>emission!E137</f>
        <v>GAS</v>
      </c>
      <c r="F137" t="str">
        <f>emission!F137</f>
        <v>CO2</v>
      </c>
      <c r="G137" s="1">
        <f>emission!G137 - SUM($K137:$U137)</f>
        <v>2.9129867553710937</v>
      </c>
      <c r="K137" s="1">
        <f>SUMIF('emission-rate'!$A$2:$A$551, $D137&amp;K$1&amp;$E137&amp;$F137, 'emission-rate'!$F$2:$F$551) * IFERROR(VLOOKUP($A137&amp;$B137&amp;$C137&amp;$D137&amp;K$1, 'check of sales'!$A$2:$P$1035, 12 + MATCH($E137,'check of sales'!$M$1:$P$1, 0), 0), 0)</f>
        <v>691404529.50049365</v>
      </c>
      <c r="L137" s="1">
        <f>SUMIF('emission-rate'!$A$2:$A$551, $D137&amp;L$1&amp;$E137&amp;$F137, 'emission-rate'!$F$2:$F$551) * IFERROR(VLOOKUP($A137&amp;$B137&amp;$C137&amp;$D137&amp;L$1, 'check of sales'!$A$2:$P$1035, 12 + MATCH($E137,'check of sales'!$M$1:$P$1, 0), 0), 0)</f>
        <v>552390157.74405956</v>
      </c>
      <c r="M137" s="1">
        <f>SUMIF('emission-rate'!$A$2:$A$551, $D137&amp;M$1&amp;$E137&amp;$F137, 'emission-rate'!$F$2:$F$551) * IFERROR(VLOOKUP($A137&amp;$B137&amp;$C137&amp;$D137&amp;M$1, 'check of sales'!$A$2:$P$1035, 12 + MATCH($E137,'check of sales'!$M$1:$P$1, 0), 0), 0)</f>
        <v>3373644435.9086423</v>
      </c>
      <c r="N137" s="1">
        <f>SUMIF('emission-rate'!$A$2:$A$551, $D137&amp;N$1&amp;$E137&amp;$F137, 'emission-rate'!$F$2:$F$551) * IFERROR(VLOOKUP($A137&amp;$B137&amp;$C137&amp;$D137&amp;N$1, 'check of sales'!$A$2:$P$1035, 12 + MATCH($E137,'check of sales'!$M$1:$P$1, 0), 0), 0)</f>
        <v>5470807789.2771187</v>
      </c>
      <c r="O137" s="1">
        <f>SUMIF('emission-rate'!$A$2:$A$551, $D137&amp;O$1&amp;$E137&amp;$F137, 'emission-rate'!$F$2:$F$551) * IFERROR(VLOOKUP($A137&amp;$B137&amp;$C137&amp;$D137&amp;O$1, 'check of sales'!$A$2:$P$1035, 12 + MATCH($E137,'check of sales'!$M$1:$P$1, 0), 0), 0)</f>
        <v>0</v>
      </c>
      <c r="P137" s="1">
        <f>SUMIF('emission-rate'!$A$2:$A$551, $D137&amp;P$1&amp;$E137&amp;$F137, 'emission-rate'!$F$2:$F$551) * IFERROR(VLOOKUP($A137&amp;$B137&amp;$C137&amp;$D137&amp;P$1, 'check of sales'!$A$2:$P$1035, 12 + MATCH($E137,'check of sales'!$M$1:$P$1, 0), 0), 0)</f>
        <v>0</v>
      </c>
      <c r="Q137" s="1">
        <f>SUMIF('emission-rate'!$A$2:$A$551, $D137&amp;Q$1&amp;$E137&amp;$F137, 'emission-rate'!$F$2:$F$551) * IFERROR(VLOOKUP($A137&amp;$B137&amp;$C137&amp;$D137&amp;Q$1, 'check of sales'!$A$2:$P$1035, 12 + MATCH($E137,'check of sales'!$M$1:$P$1, 0), 0), 0)</f>
        <v>0</v>
      </c>
      <c r="R137" s="1">
        <f>SUMIF('emission-rate'!$A$2:$A$551, $D137&amp;R$1&amp;$E137&amp;$F137, 'emission-rate'!$F$2:$F$551) * IFERROR(VLOOKUP($A137&amp;$B137&amp;$C137&amp;$D137&amp;R$1, 'check of sales'!$A$2:$P$1035, 12 + MATCH($E137,'check of sales'!$M$1:$P$1, 0), 0), 0)</f>
        <v>0</v>
      </c>
      <c r="S137" s="1">
        <f>SUMIF('emission-rate'!$A$2:$A$551, $D137&amp;S$1&amp;$E137&amp;$F137, 'emission-rate'!$F$2:$F$551) * IFERROR(VLOOKUP($A137&amp;$B137&amp;$C137&amp;$D137&amp;S$1, 'check of sales'!$A$2:$P$1035, 12 + MATCH($E137,'check of sales'!$M$1:$P$1, 0), 0), 0)</f>
        <v>0</v>
      </c>
      <c r="T137" s="1">
        <f>SUMIF('emission-rate'!$A$2:$A$551, $D137&amp;T$1&amp;$E137&amp;$F137, 'emission-rate'!$F$2:$F$551) * IFERROR(VLOOKUP($A137&amp;$B137&amp;$C137&amp;$D137&amp;T$1, 'check of sales'!$A$2:$P$1035, 12 + MATCH($E137,'check of sales'!$M$1:$P$1, 0), 0), 0)</f>
        <v>0</v>
      </c>
      <c r="U137" s="1">
        <f>SUMIF('emission-rate'!$A$2:$A$551, $D137&amp;U$1&amp;$E137&amp;$F137, 'emission-rate'!$F$2:$F$551) * IFERROR(VLOOKUP($A137&amp;$B137&amp;$C137&amp;$D137&amp;U$1, 'check of sales'!$A$2:$P$1035, 12 + MATCH($E137,'check of sales'!$M$1:$P$1, 0), 0), 0)</f>
        <v>0</v>
      </c>
    </row>
    <row r="138" spans="1:21" x14ac:dyDescent="0.2">
      <c r="A138">
        <f>emission!A138</f>
        <v>2014</v>
      </c>
      <c r="B138">
        <f>emission!B138</f>
        <v>1</v>
      </c>
      <c r="C138" t="str">
        <f>emission!C138</f>
        <v>commercial</v>
      </c>
      <c r="D138" t="str">
        <f>emission!D138</f>
        <v>VCC 21400 (GAS LHD1)</v>
      </c>
      <c r="E138" t="str">
        <f>emission!E138</f>
        <v>GAS</v>
      </c>
      <c r="F138" t="str">
        <f>emission!F138</f>
        <v>CO2</v>
      </c>
      <c r="G138" s="1">
        <f>emission!G138 - SUM($K138:$U138)</f>
        <v>2.4302005767822266</v>
      </c>
      <c r="K138" s="1">
        <f>SUMIF('emission-rate'!$A$2:$A$551, $D138&amp;K$1&amp;$E138&amp;$F138, 'emission-rate'!$F$2:$F$551) * IFERROR(VLOOKUP($A138&amp;$B138&amp;$C138&amp;$D138&amp;K$1, 'check of sales'!$A$2:$P$1035, 12 + MATCH($E138,'check of sales'!$M$1:$P$1, 0), 0), 0)</f>
        <v>639548637.1678071</v>
      </c>
      <c r="L138" s="1">
        <f>SUMIF('emission-rate'!$A$2:$A$551, $D138&amp;L$1&amp;$E138&amp;$F138, 'emission-rate'!$F$2:$F$551) * IFERROR(VLOOKUP($A138&amp;$B138&amp;$C138&amp;$D138&amp;L$1, 'check of sales'!$A$2:$P$1035, 12 + MATCH($E138,'check of sales'!$M$1:$P$1, 0), 0), 0)</f>
        <v>504560037.08109063</v>
      </c>
      <c r="M138" s="1">
        <f>SUMIF('emission-rate'!$A$2:$A$551, $D138&amp;M$1&amp;$E138&amp;$F138, 'emission-rate'!$F$2:$F$551) * IFERROR(VLOOKUP($A138&amp;$B138&amp;$C138&amp;$D138&amp;M$1, 'check of sales'!$A$2:$P$1035, 12 + MATCH($E138,'check of sales'!$M$1:$P$1, 0), 0), 0)</f>
        <v>3014510921.8896828</v>
      </c>
      <c r="N138" s="1">
        <f>SUMIF('emission-rate'!$A$2:$A$551, $D138&amp;N$1&amp;$E138&amp;$F138, 'emission-rate'!$F$2:$F$551) * IFERROR(VLOOKUP($A138&amp;$B138&amp;$C138&amp;$D138&amp;N$1, 'check of sales'!$A$2:$P$1035, 12 + MATCH($E138,'check of sales'!$M$1:$P$1, 0), 0), 0)</f>
        <v>4639069884.4640703</v>
      </c>
      <c r="O138" s="1">
        <f>SUMIF('emission-rate'!$A$2:$A$551, $D138&amp;O$1&amp;$E138&amp;$F138, 'emission-rate'!$F$2:$F$551) * IFERROR(VLOOKUP($A138&amp;$B138&amp;$C138&amp;$D138&amp;O$1, 'check of sales'!$A$2:$P$1035, 12 + MATCH($E138,'check of sales'!$M$1:$P$1, 0), 0), 0)</f>
        <v>4305483832.5154495</v>
      </c>
      <c r="P138" s="1">
        <f>SUMIF('emission-rate'!$A$2:$A$551, $D138&amp;P$1&amp;$E138&amp;$F138, 'emission-rate'!$F$2:$F$551) * IFERROR(VLOOKUP($A138&amp;$B138&amp;$C138&amp;$D138&amp;P$1, 'check of sales'!$A$2:$P$1035, 12 + MATCH($E138,'check of sales'!$M$1:$P$1, 0), 0), 0)</f>
        <v>0</v>
      </c>
      <c r="Q138" s="1">
        <f>SUMIF('emission-rate'!$A$2:$A$551, $D138&amp;Q$1&amp;$E138&amp;$F138, 'emission-rate'!$F$2:$F$551) * IFERROR(VLOOKUP($A138&amp;$B138&amp;$C138&amp;$D138&amp;Q$1, 'check of sales'!$A$2:$P$1035, 12 + MATCH($E138,'check of sales'!$M$1:$P$1, 0), 0), 0)</f>
        <v>0</v>
      </c>
      <c r="R138" s="1">
        <f>SUMIF('emission-rate'!$A$2:$A$551, $D138&amp;R$1&amp;$E138&amp;$F138, 'emission-rate'!$F$2:$F$551) * IFERROR(VLOOKUP($A138&amp;$B138&amp;$C138&amp;$D138&amp;R$1, 'check of sales'!$A$2:$P$1035, 12 + MATCH($E138,'check of sales'!$M$1:$P$1, 0), 0), 0)</f>
        <v>0</v>
      </c>
      <c r="S138" s="1">
        <f>SUMIF('emission-rate'!$A$2:$A$551, $D138&amp;S$1&amp;$E138&amp;$F138, 'emission-rate'!$F$2:$F$551) * IFERROR(VLOOKUP($A138&amp;$B138&amp;$C138&amp;$D138&amp;S$1, 'check of sales'!$A$2:$P$1035, 12 + MATCH($E138,'check of sales'!$M$1:$P$1, 0), 0), 0)</f>
        <v>0</v>
      </c>
      <c r="T138" s="1">
        <f>SUMIF('emission-rate'!$A$2:$A$551, $D138&amp;T$1&amp;$E138&amp;$F138, 'emission-rate'!$F$2:$F$551) * IFERROR(VLOOKUP($A138&amp;$B138&amp;$C138&amp;$D138&amp;T$1, 'check of sales'!$A$2:$P$1035, 12 + MATCH($E138,'check of sales'!$M$1:$P$1, 0), 0), 0)</f>
        <v>0</v>
      </c>
      <c r="U138" s="1">
        <f>SUMIF('emission-rate'!$A$2:$A$551, $D138&amp;U$1&amp;$E138&amp;$F138, 'emission-rate'!$F$2:$F$551) * IFERROR(VLOOKUP($A138&amp;$B138&amp;$C138&amp;$D138&amp;U$1, 'check of sales'!$A$2:$P$1035, 12 + MATCH($E138,'check of sales'!$M$1:$P$1, 0), 0), 0)</f>
        <v>0</v>
      </c>
    </row>
    <row r="139" spans="1:21" x14ac:dyDescent="0.2">
      <c r="A139">
        <f>emission!A139</f>
        <v>2015</v>
      </c>
      <c r="B139">
        <f>emission!B139</f>
        <v>1</v>
      </c>
      <c r="C139" t="str">
        <f>emission!C139</f>
        <v>commercial</v>
      </c>
      <c r="D139" t="str">
        <f>emission!D139</f>
        <v>VCC 21400 (GAS LHD1)</v>
      </c>
      <c r="E139" t="str">
        <f>emission!E139</f>
        <v>GAS</v>
      </c>
      <c r="F139" t="str">
        <f>emission!F139</f>
        <v>CO2</v>
      </c>
      <c r="G139" s="1">
        <f>emission!G139 - SUM($K139:$U139)</f>
        <v>1.9407005310058594</v>
      </c>
      <c r="K139" s="1">
        <f>SUMIF('emission-rate'!$A$2:$A$551, $D139&amp;K$1&amp;$E139&amp;$F139, 'emission-rate'!$F$2:$F$551) * IFERROR(VLOOKUP($A139&amp;$B139&amp;$C139&amp;$D139&amp;K$1, 'check of sales'!$A$2:$P$1035, 12 + MATCH($E139,'check of sales'!$M$1:$P$1, 0), 0), 0)</f>
        <v>593880188.34037149</v>
      </c>
      <c r="L139" s="1">
        <f>SUMIF('emission-rate'!$A$2:$A$551, $D139&amp;L$1&amp;$E139&amp;$F139, 'emission-rate'!$F$2:$F$551) * IFERROR(VLOOKUP($A139&amp;$B139&amp;$C139&amp;$D139&amp;L$1, 'check of sales'!$A$2:$P$1035, 12 + MATCH($E139,'check of sales'!$M$1:$P$1, 0), 0), 0)</f>
        <v>466717631.01939476</v>
      </c>
      <c r="M139" s="1">
        <f>SUMIF('emission-rate'!$A$2:$A$551, $D139&amp;M$1&amp;$E139&amp;$F139, 'emission-rate'!$F$2:$F$551) * IFERROR(VLOOKUP($A139&amp;$B139&amp;$C139&amp;$D139&amp;M$1, 'check of sales'!$A$2:$P$1035, 12 + MATCH($E139,'check of sales'!$M$1:$P$1, 0), 0), 0)</f>
        <v>2753491750.7251081</v>
      </c>
      <c r="N139" s="1">
        <f>SUMIF('emission-rate'!$A$2:$A$551, $D139&amp;N$1&amp;$E139&amp;$F139, 'emission-rate'!$F$2:$F$551) * IFERROR(VLOOKUP($A139&amp;$B139&amp;$C139&amp;$D139&amp;N$1, 'check of sales'!$A$2:$P$1035, 12 + MATCH($E139,'check of sales'!$M$1:$P$1, 0), 0), 0)</f>
        <v>4145228431.6856036</v>
      </c>
      <c r="O139" s="1">
        <f>SUMIF('emission-rate'!$A$2:$A$551, $D139&amp;O$1&amp;$E139&amp;$F139, 'emission-rate'!$F$2:$F$551) * IFERROR(VLOOKUP($A139&amp;$B139&amp;$C139&amp;$D139&amp;O$1, 'check of sales'!$A$2:$P$1035, 12 + MATCH($E139,'check of sales'!$M$1:$P$1, 0), 0), 0)</f>
        <v>3650912471.2108622</v>
      </c>
      <c r="P139" s="1">
        <f>SUMIF('emission-rate'!$A$2:$A$551, $D139&amp;P$1&amp;$E139&amp;$F139, 'emission-rate'!$F$2:$F$551) * IFERROR(VLOOKUP($A139&amp;$B139&amp;$C139&amp;$D139&amp;P$1, 'check of sales'!$A$2:$P$1035, 12 + MATCH($E139,'check of sales'!$M$1:$P$1, 0), 0), 0)</f>
        <v>624273472.5151608</v>
      </c>
      <c r="Q139" s="1">
        <f>SUMIF('emission-rate'!$A$2:$A$551, $D139&amp;Q$1&amp;$E139&amp;$F139, 'emission-rate'!$F$2:$F$551) * IFERROR(VLOOKUP($A139&amp;$B139&amp;$C139&amp;$D139&amp;Q$1, 'check of sales'!$A$2:$P$1035, 12 + MATCH($E139,'check of sales'!$M$1:$P$1, 0), 0), 0)</f>
        <v>0</v>
      </c>
      <c r="R139" s="1">
        <f>SUMIF('emission-rate'!$A$2:$A$551, $D139&amp;R$1&amp;$E139&amp;$F139, 'emission-rate'!$F$2:$F$551) * IFERROR(VLOOKUP($A139&amp;$B139&amp;$C139&amp;$D139&amp;R$1, 'check of sales'!$A$2:$P$1035, 12 + MATCH($E139,'check of sales'!$M$1:$P$1, 0), 0), 0)</f>
        <v>0</v>
      </c>
      <c r="S139" s="1">
        <f>SUMIF('emission-rate'!$A$2:$A$551, $D139&amp;S$1&amp;$E139&amp;$F139, 'emission-rate'!$F$2:$F$551) * IFERROR(VLOOKUP($A139&amp;$B139&amp;$C139&amp;$D139&amp;S$1, 'check of sales'!$A$2:$P$1035, 12 + MATCH($E139,'check of sales'!$M$1:$P$1, 0), 0), 0)</f>
        <v>0</v>
      </c>
      <c r="T139" s="1">
        <f>SUMIF('emission-rate'!$A$2:$A$551, $D139&amp;T$1&amp;$E139&amp;$F139, 'emission-rate'!$F$2:$F$551) * IFERROR(VLOOKUP($A139&amp;$B139&amp;$C139&amp;$D139&amp;T$1, 'check of sales'!$A$2:$P$1035, 12 + MATCH($E139,'check of sales'!$M$1:$P$1, 0), 0), 0)</f>
        <v>0</v>
      </c>
      <c r="U139" s="1">
        <f>SUMIF('emission-rate'!$A$2:$A$551, $D139&amp;U$1&amp;$E139&amp;$F139, 'emission-rate'!$F$2:$F$551) * IFERROR(VLOOKUP($A139&amp;$B139&amp;$C139&amp;$D139&amp;U$1, 'check of sales'!$A$2:$P$1035, 12 + MATCH($E139,'check of sales'!$M$1:$P$1, 0), 0), 0)</f>
        <v>0</v>
      </c>
    </row>
    <row r="140" spans="1:21" x14ac:dyDescent="0.2">
      <c r="A140">
        <f>emission!A140</f>
        <v>2016</v>
      </c>
      <c r="B140">
        <f>emission!B140</f>
        <v>1</v>
      </c>
      <c r="C140" t="str">
        <f>emission!C140</f>
        <v>commercial</v>
      </c>
      <c r="D140" t="str">
        <f>emission!D140</f>
        <v>VCC 21400 (GAS LHD1)</v>
      </c>
      <c r="E140" t="str">
        <f>emission!E140</f>
        <v>GAS</v>
      </c>
      <c r="F140" t="str">
        <f>emission!F140</f>
        <v>CO2</v>
      </c>
      <c r="G140" s="1">
        <f>emission!G140 - SUM($K140:$U140)</f>
        <v>3.0139923095703125</v>
      </c>
      <c r="K140" s="1">
        <f>SUMIF('emission-rate'!$A$2:$A$551, $D140&amp;K$1&amp;$E140&amp;$F140, 'emission-rate'!$F$2:$F$551) * IFERROR(VLOOKUP($A140&amp;$B140&amp;$C140&amp;$D140&amp;K$1, 'check of sales'!$A$2:$P$1035, 12 + MATCH($E140,'check of sales'!$M$1:$P$1, 0), 0), 0)</f>
        <v>556874461.60035264</v>
      </c>
      <c r="L140" s="1">
        <f>SUMIF('emission-rate'!$A$2:$A$551, $D140&amp;L$1&amp;$E140&amp;$F140, 'emission-rate'!$F$2:$F$551) * IFERROR(VLOOKUP($A140&amp;$B140&amp;$C140&amp;$D140&amp;L$1, 'check of sales'!$A$2:$P$1035, 12 + MATCH($E140,'check of sales'!$M$1:$P$1, 0), 0), 0)</f>
        <v>433390579.70479852</v>
      </c>
      <c r="M140" s="1">
        <f>SUMIF('emission-rate'!$A$2:$A$551, $D140&amp;M$1&amp;$E140&amp;$F140, 'emission-rate'!$F$2:$F$551) * IFERROR(VLOOKUP($A140&amp;$B140&amp;$C140&amp;$D140&amp;M$1, 'check of sales'!$A$2:$P$1035, 12 + MATCH($E140,'check of sales'!$M$1:$P$1, 0), 0), 0)</f>
        <v>2546977668.6323867</v>
      </c>
      <c r="N140" s="1">
        <f>SUMIF('emission-rate'!$A$2:$A$551, $D140&amp;N$1&amp;$E140&amp;$F140, 'emission-rate'!$F$2:$F$551) * IFERROR(VLOOKUP($A140&amp;$B140&amp;$C140&amp;$D140&amp;N$1, 'check of sales'!$A$2:$P$1035, 12 + MATCH($E140,'check of sales'!$M$1:$P$1, 0), 0), 0)</f>
        <v>3786303180.6043558</v>
      </c>
      <c r="O140" s="1">
        <f>SUMIF('emission-rate'!$A$2:$A$551, $D140&amp;O$1&amp;$E140&amp;$F140, 'emission-rate'!$F$2:$F$551) * IFERROR(VLOOKUP($A140&amp;$B140&amp;$C140&amp;$D140&amp;O$1, 'check of sales'!$A$2:$P$1035, 12 + MATCH($E140,'check of sales'!$M$1:$P$1, 0), 0), 0)</f>
        <v>3262263029.9106097</v>
      </c>
      <c r="P140" s="1">
        <f>SUMIF('emission-rate'!$A$2:$A$551, $D140&amp;P$1&amp;$E140&amp;$F140, 'emission-rate'!$F$2:$F$551) * IFERROR(VLOOKUP($A140&amp;$B140&amp;$C140&amp;$D140&amp;P$1, 'check of sales'!$A$2:$P$1035, 12 + MATCH($E140,'check of sales'!$M$1:$P$1, 0), 0), 0)</f>
        <v>529363921.66641158</v>
      </c>
      <c r="Q140" s="1">
        <f>SUMIF('emission-rate'!$A$2:$A$551, $D140&amp;Q$1&amp;$E140&amp;$F140, 'emission-rate'!$F$2:$F$551) * IFERROR(VLOOKUP($A140&amp;$B140&amp;$C140&amp;$D140&amp;Q$1, 'check of sales'!$A$2:$P$1035, 12 + MATCH($E140,'check of sales'!$M$1:$P$1, 0), 0), 0)</f>
        <v>3062178862.7951922</v>
      </c>
      <c r="R140" s="1">
        <f>SUMIF('emission-rate'!$A$2:$A$551, $D140&amp;R$1&amp;$E140&amp;$F140, 'emission-rate'!$F$2:$F$551) * IFERROR(VLOOKUP($A140&amp;$B140&amp;$C140&amp;$D140&amp;R$1, 'check of sales'!$A$2:$P$1035, 12 + MATCH($E140,'check of sales'!$M$1:$P$1, 0), 0), 0)</f>
        <v>0</v>
      </c>
      <c r="S140" s="1">
        <f>SUMIF('emission-rate'!$A$2:$A$551, $D140&amp;S$1&amp;$E140&amp;$F140, 'emission-rate'!$F$2:$F$551) * IFERROR(VLOOKUP($A140&amp;$B140&amp;$C140&amp;$D140&amp;S$1, 'check of sales'!$A$2:$P$1035, 12 + MATCH($E140,'check of sales'!$M$1:$P$1, 0), 0), 0)</f>
        <v>0</v>
      </c>
      <c r="T140" s="1">
        <f>SUMIF('emission-rate'!$A$2:$A$551, $D140&amp;T$1&amp;$E140&amp;$F140, 'emission-rate'!$F$2:$F$551) * IFERROR(VLOOKUP($A140&amp;$B140&amp;$C140&amp;$D140&amp;T$1, 'check of sales'!$A$2:$P$1035, 12 + MATCH($E140,'check of sales'!$M$1:$P$1, 0), 0), 0)</f>
        <v>0</v>
      </c>
      <c r="U140" s="1">
        <f>SUMIF('emission-rate'!$A$2:$A$551, $D140&amp;U$1&amp;$E140&amp;$F140, 'emission-rate'!$F$2:$F$551) * IFERROR(VLOOKUP($A140&amp;$B140&amp;$C140&amp;$D140&amp;U$1, 'check of sales'!$A$2:$P$1035, 12 + MATCH($E140,'check of sales'!$M$1:$P$1, 0), 0), 0)</f>
        <v>0</v>
      </c>
    </row>
    <row r="141" spans="1:21" x14ac:dyDescent="0.2">
      <c r="A141">
        <f>emission!A141</f>
        <v>2017</v>
      </c>
      <c r="B141">
        <f>emission!B141</f>
        <v>1</v>
      </c>
      <c r="C141" t="str">
        <f>emission!C141</f>
        <v>commercial</v>
      </c>
      <c r="D141" t="str">
        <f>emission!D141</f>
        <v>VCC 21400 (GAS LHD1)</v>
      </c>
      <c r="E141" t="str">
        <f>emission!E141</f>
        <v>GAS</v>
      </c>
      <c r="F141" t="str">
        <f>emission!F141</f>
        <v>CO2</v>
      </c>
      <c r="G141" s="1">
        <f>emission!G141 - SUM($K141:$U141)</f>
        <v>4.0521354675292969</v>
      </c>
      <c r="K141" s="1">
        <f>SUMIF('emission-rate'!$A$2:$A$551, $D141&amp;K$1&amp;$E141&amp;$F141, 'emission-rate'!$F$2:$F$551) * IFERROR(VLOOKUP($A141&amp;$B141&amp;$C141&amp;$D141&amp;K$1, 'check of sales'!$A$2:$P$1035, 12 + MATCH($E141,'check of sales'!$M$1:$P$1, 0), 0), 0)</f>
        <v>524900641.61564612</v>
      </c>
      <c r="L141" s="1">
        <f>SUMIF('emission-rate'!$A$2:$A$551, $D141&amp;L$1&amp;$E141&amp;$F141, 'emission-rate'!$F$2:$F$551) * IFERROR(VLOOKUP($A141&amp;$B141&amp;$C141&amp;$D141&amp;L$1, 'check of sales'!$A$2:$P$1035, 12 + MATCH($E141,'check of sales'!$M$1:$P$1, 0), 0), 0)</f>
        <v>406385244.8255983</v>
      </c>
      <c r="M141" s="1">
        <f>SUMIF('emission-rate'!$A$2:$A$551, $D141&amp;M$1&amp;$E141&amp;$F141, 'emission-rate'!$F$2:$F$551) * IFERROR(VLOOKUP($A141&amp;$B141&amp;$C141&amp;$D141&amp;M$1, 'check of sales'!$A$2:$P$1035, 12 + MATCH($E141,'check of sales'!$M$1:$P$1, 0), 0), 0)</f>
        <v>2365104840.5709333</v>
      </c>
      <c r="N141" s="1">
        <f>SUMIF('emission-rate'!$A$2:$A$551, $D141&amp;N$1&amp;$E141&amp;$F141, 'emission-rate'!$F$2:$F$551) * IFERROR(VLOOKUP($A141&amp;$B141&amp;$C141&amp;$D141&amp;N$1, 'check of sales'!$A$2:$P$1035, 12 + MATCH($E141,'check of sales'!$M$1:$P$1, 0), 0), 0)</f>
        <v>3502327415.7736344</v>
      </c>
      <c r="O141" s="1">
        <f>SUMIF('emission-rate'!$A$2:$A$551, $D141&amp;O$1&amp;$E141&amp;$F141, 'emission-rate'!$F$2:$F$551) * IFERROR(VLOOKUP($A141&amp;$B141&amp;$C141&amp;$D141&amp;O$1, 'check of sales'!$A$2:$P$1035, 12 + MATCH($E141,'check of sales'!$M$1:$P$1, 0), 0), 0)</f>
        <v>2979791606.1035533</v>
      </c>
      <c r="P141" s="1">
        <f>SUMIF('emission-rate'!$A$2:$A$551, $D141&amp;P$1&amp;$E141&amp;$F141, 'emission-rate'!$F$2:$F$551) * IFERROR(VLOOKUP($A141&amp;$B141&amp;$C141&amp;$D141&amp;P$1, 'check of sales'!$A$2:$P$1035, 12 + MATCH($E141,'check of sales'!$M$1:$P$1, 0), 0), 0)</f>
        <v>473011709.98714131</v>
      </c>
      <c r="Q141" s="1">
        <f>SUMIF('emission-rate'!$A$2:$A$551, $D141&amp;Q$1&amp;$E141&amp;$F141, 'emission-rate'!$F$2:$F$551) * IFERROR(VLOOKUP($A141&amp;$B141&amp;$C141&amp;$D141&amp;Q$1, 'check of sales'!$A$2:$P$1035, 12 + MATCH($E141,'check of sales'!$M$1:$P$1, 0), 0), 0)</f>
        <v>2596629655.1450648</v>
      </c>
      <c r="R141" s="1">
        <f>SUMIF('emission-rate'!$A$2:$A$551, $D141&amp;R$1&amp;$E141&amp;$F141, 'emission-rate'!$F$2:$F$551) * IFERROR(VLOOKUP($A141&amp;$B141&amp;$C141&amp;$D141&amp;R$1, 'check of sales'!$A$2:$P$1035, 12 + MATCH($E141,'check of sales'!$M$1:$P$1, 0), 0), 0)</f>
        <v>3160519227.7269912</v>
      </c>
      <c r="S141" s="1">
        <f>SUMIF('emission-rate'!$A$2:$A$551, $D141&amp;S$1&amp;$E141&amp;$F141, 'emission-rate'!$F$2:$F$551) * IFERROR(VLOOKUP($A141&amp;$B141&amp;$C141&amp;$D141&amp;S$1, 'check of sales'!$A$2:$P$1035, 12 + MATCH($E141,'check of sales'!$M$1:$P$1, 0), 0), 0)</f>
        <v>0</v>
      </c>
      <c r="T141" s="1">
        <f>SUMIF('emission-rate'!$A$2:$A$551, $D141&amp;T$1&amp;$E141&amp;$F141, 'emission-rate'!$F$2:$F$551) * IFERROR(VLOOKUP($A141&amp;$B141&amp;$C141&amp;$D141&amp;T$1, 'check of sales'!$A$2:$P$1035, 12 + MATCH($E141,'check of sales'!$M$1:$P$1, 0), 0), 0)</f>
        <v>0</v>
      </c>
      <c r="U141" s="1">
        <f>SUMIF('emission-rate'!$A$2:$A$551, $D141&amp;U$1&amp;$E141&amp;$F141, 'emission-rate'!$F$2:$F$551) * IFERROR(VLOOKUP($A141&amp;$B141&amp;$C141&amp;$D141&amp;U$1, 'check of sales'!$A$2:$P$1035, 12 + MATCH($E141,'check of sales'!$M$1:$P$1, 0), 0), 0)</f>
        <v>0</v>
      </c>
    </row>
    <row r="142" spans="1:21" x14ac:dyDescent="0.2">
      <c r="A142">
        <f>emission!A142</f>
        <v>2018</v>
      </c>
      <c r="B142">
        <f>emission!B142</f>
        <v>1</v>
      </c>
      <c r="C142" t="str">
        <f>emission!C142</f>
        <v>commercial</v>
      </c>
      <c r="D142" t="str">
        <f>emission!D142</f>
        <v>VCC 21400 (GAS LHD1)</v>
      </c>
      <c r="E142" t="str">
        <f>emission!E142</f>
        <v>GAS</v>
      </c>
      <c r="F142" t="str">
        <f>emission!F142</f>
        <v>CO2</v>
      </c>
      <c r="G142" s="1">
        <f>emission!G142 - SUM($K142:$U142)</f>
        <v>1.9345016479492187</v>
      </c>
      <c r="K142" s="1">
        <f>SUMIF('emission-rate'!$A$2:$A$551, $D142&amp;K$1&amp;$E142&amp;$F142, 'emission-rate'!$F$2:$F$551) * IFERROR(VLOOKUP($A142&amp;$B142&amp;$C142&amp;$D142&amp;K$1, 'check of sales'!$A$2:$P$1035, 12 + MATCH($E142,'check of sales'!$M$1:$P$1, 0), 0), 0)</f>
        <v>497156350.48929399</v>
      </c>
      <c r="L142" s="1">
        <f>SUMIF('emission-rate'!$A$2:$A$551, $D142&amp;L$1&amp;$E142&amp;$F142, 'emission-rate'!$F$2:$F$551) * IFERROR(VLOOKUP($A142&amp;$B142&amp;$C142&amp;$D142&amp;L$1, 'check of sales'!$A$2:$P$1035, 12 + MATCH($E142,'check of sales'!$M$1:$P$1, 0), 0), 0)</f>
        <v>383051999.07905638</v>
      </c>
      <c r="M142" s="1">
        <f>SUMIF('emission-rate'!$A$2:$A$551, $D142&amp;M$1&amp;$E142&amp;$F142, 'emission-rate'!$F$2:$F$551) * IFERROR(VLOOKUP($A142&amp;$B142&amp;$C142&amp;$D142&amp;M$1, 'check of sales'!$A$2:$P$1035, 12 + MATCH($E142,'check of sales'!$M$1:$P$1, 0), 0), 0)</f>
        <v>2217730967.5911846</v>
      </c>
      <c r="N142" s="1">
        <f>SUMIF('emission-rate'!$A$2:$A$551, $D142&amp;N$1&amp;$E142&amp;$F142, 'emission-rate'!$F$2:$F$551) * IFERROR(VLOOKUP($A142&amp;$B142&amp;$C142&amp;$D142&amp;N$1, 'check of sales'!$A$2:$P$1035, 12 + MATCH($E142,'check of sales'!$M$1:$P$1, 0), 0), 0)</f>
        <v>3252235630.616385</v>
      </c>
      <c r="O142" s="1">
        <f>SUMIF('emission-rate'!$A$2:$A$551, $D142&amp;O$1&amp;$E142&amp;$F142, 'emission-rate'!$F$2:$F$551) * IFERROR(VLOOKUP($A142&amp;$B142&amp;$C142&amp;$D142&amp;O$1, 'check of sales'!$A$2:$P$1035, 12 + MATCH($E142,'check of sales'!$M$1:$P$1, 0), 0), 0)</f>
        <v>2756304853.9823585</v>
      </c>
      <c r="P142" s="1">
        <f>SUMIF('emission-rate'!$A$2:$A$551, $D142&amp;P$1&amp;$E142&amp;$F142, 'emission-rate'!$F$2:$F$551) * IFERROR(VLOOKUP($A142&amp;$B142&amp;$C142&amp;$D142&amp;P$1, 'check of sales'!$A$2:$P$1035, 12 + MATCH($E142,'check of sales'!$M$1:$P$1, 0), 0), 0)</f>
        <v>432054776.11257905</v>
      </c>
      <c r="Q142" s="1">
        <f>SUMIF('emission-rate'!$A$2:$A$551, $D142&amp;Q$1&amp;$E142&amp;$F142, 'emission-rate'!$F$2:$F$551) * IFERROR(VLOOKUP($A142&amp;$B142&amp;$C142&amp;$D142&amp;Q$1, 'check of sales'!$A$2:$P$1035, 12 + MATCH($E142,'check of sales'!$M$1:$P$1, 0), 0), 0)</f>
        <v>2320211452.1085277</v>
      </c>
      <c r="R142" s="1">
        <f>SUMIF('emission-rate'!$A$2:$A$551, $D142&amp;R$1&amp;$E142&amp;$F142, 'emission-rate'!$F$2:$F$551) * IFERROR(VLOOKUP($A142&amp;$B142&amp;$C142&amp;$D142&amp;R$1, 'check of sales'!$A$2:$P$1035, 12 + MATCH($E142,'check of sales'!$M$1:$P$1, 0), 0), 0)</f>
        <v>2680019136.7270203</v>
      </c>
      <c r="S142" s="1">
        <f>SUMIF('emission-rate'!$A$2:$A$551, $D142&amp;S$1&amp;$E142&amp;$F142, 'emission-rate'!$F$2:$F$551) * IFERROR(VLOOKUP($A142&amp;$B142&amp;$C142&amp;$D142&amp;S$1, 'check of sales'!$A$2:$P$1035, 12 + MATCH($E142,'check of sales'!$M$1:$P$1, 0), 0), 0)</f>
        <v>5228986863.9871941</v>
      </c>
      <c r="T142" s="1">
        <f>SUMIF('emission-rate'!$A$2:$A$551, $D142&amp;T$1&amp;$E142&amp;$F142, 'emission-rate'!$F$2:$F$551) * IFERROR(VLOOKUP($A142&amp;$B142&amp;$C142&amp;$D142&amp;T$1, 'check of sales'!$A$2:$P$1035, 12 + MATCH($E142,'check of sales'!$M$1:$P$1, 0), 0), 0)</f>
        <v>0</v>
      </c>
      <c r="U142" s="1">
        <f>SUMIF('emission-rate'!$A$2:$A$551, $D142&amp;U$1&amp;$E142&amp;$F142, 'emission-rate'!$F$2:$F$551) * IFERROR(VLOOKUP($A142&amp;$B142&amp;$C142&amp;$D142&amp;U$1, 'check of sales'!$A$2:$P$1035, 12 + MATCH($E142,'check of sales'!$M$1:$P$1, 0), 0), 0)</f>
        <v>0</v>
      </c>
    </row>
    <row r="143" spans="1:21" x14ac:dyDescent="0.2">
      <c r="A143">
        <f>emission!A143</f>
        <v>2019</v>
      </c>
      <c r="B143">
        <f>emission!B143</f>
        <v>1</v>
      </c>
      <c r="C143" t="str">
        <f>emission!C143</f>
        <v>commercial</v>
      </c>
      <c r="D143" t="str">
        <f>emission!D143</f>
        <v>VCC 21400 (GAS LHD1)</v>
      </c>
      <c r="E143" t="str">
        <f>emission!E143</f>
        <v>GAS</v>
      </c>
      <c r="F143" t="str">
        <f>emission!F143</f>
        <v>CO2</v>
      </c>
      <c r="G143" s="1">
        <f>emission!G143 - SUM($K143:$U143)</f>
        <v>1.9024734497070312</v>
      </c>
      <c r="K143" s="1">
        <f>SUMIF('emission-rate'!$A$2:$A$551, $D143&amp;K$1&amp;$E143&amp;$F143, 'emission-rate'!$F$2:$F$551) * IFERROR(VLOOKUP($A143&amp;$B143&amp;$C143&amp;$D143&amp;K$1, 'check of sales'!$A$2:$P$1035, 12 + MATCH($E143,'check of sales'!$M$1:$P$1, 0), 0), 0)</f>
        <v>462781068.2836445</v>
      </c>
      <c r="L143" s="1">
        <f>SUMIF('emission-rate'!$A$2:$A$551, $D143&amp;L$1&amp;$E143&amp;$F143, 'emission-rate'!$F$2:$F$551) * IFERROR(VLOOKUP($A143&amp;$B143&amp;$C143&amp;$D143&amp;L$1, 'check of sales'!$A$2:$P$1035, 12 + MATCH($E143,'check of sales'!$M$1:$P$1, 0), 0), 0)</f>
        <v>362805298.39629668</v>
      </c>
      <c r="M143" s="1">
        <f>SUMIF('emission-rate'!$A$2:$A$551, $D143&amp;M$1&amp;$E143&amp;$F143, 'emission-rate'!$F$2:$F$551) * IFERROR(VLOOKUP($A143&amp;$B143&amp;$C143&amp;$D143&amp;M$1, 'check of sales'!$A$2:$P$1035, 12 + MATCH($E143,'check of sales'!$M$1:$P$1, 0), 0), 0)</f>
        <v>2090396468.3065729</v>
      </c>
      <c r="N143" s="1">
        <f>SUMIF('emission-rate'!$A$2:$A$551, $D143&amp;N$1&amp;$E143&amp;$F143, 'emission-rate'!$F$2:$F$551) * IFERROR(VLOOKUP($A143&amp;$B143&amp;$C143&amp;$D143&amp;N$1, 'check of sales'!$A$2:$P$1035, 12 + MATCH($E143,'check of sales'!$M$1:$P$1, 0), 0), 0)</f>
        <v>3049583066.3389444</v>
      </c>
      <c r="O143" s="1">
        <f>SUMIF('emission-rate'!$A$2:$A$551, $D143&amp;O$1&amp;$E143&amp;$F143, 'emission-rate'!$F$2:$F$551) * IFERROR(VLOOKUP($A143&amp;$B143&amp;$C143&amp;$D143&amp;O$1, 'check of sales'!$A$2:$P$1035, 12 + MATCH($E143,'check of sales'!$M$1:$P$1, 0), 0), 0)</f>
        <v>2559484534.3670373</v>
      </c>
      <c r="P143" s="1">
        <f>SUMIF('emission-rate'!$A$2:$A$551, $D143&amp;P$1&amp;$E143&amp;$F143, 'emission-rate'!$F$2:$F$551) * IFERROR(VLOOKUP($A143&amp;$B143&amp;$C143&amp;$D143&amp;P$1, 'check of sales'!$A$2:$P$1035, 12 + MATCH($E143,'check of sales'!$M$1:$P$1, 0), 0), 0)</f>
        <v>399650322.57493341</v>
      </c>
      <c r="Q143" s="1">
        <f>SUMIF('emission-rate'!$A$2:$A$551, $D143&amp;Q$1&amp;$E143&amp;$F143, 'emission-rate'!$F$2:$F$551) * IFERROR(VLOOKUP($A143&amp;$B143&amp;$C143&amp;$D143&amp;Q$1, 'check of sales'!$A$2:$P$1035, 12 + MATCH($E143,'check of sales'!$M$1:$P$1, 0), 0), 0)</f>
        <v>2119309983.8941431</v>
      </c>
      <c r="R143" s="1">
        <f>SUMIF('emission-rate'!$A$2:$A$551, $D143&amp;R$1&amp;$E143&amp;$F143, 'emission-rate'!$F$2:$F$551) * IFERROR(VLOOKUP($A143&amp;$B143&amp;$C143&amp;$D143&amp;R$1, 'check of sales'!$A$2:$P$1035, 12 + MATCH($E143,'check of sales'!$M$1:$P$1, 0), 0), 0)</f>
        <v>2394723899.3373685</v>
      </c>
      <c r="S143" s="1">
        <f>SUMIF('emission-rate'!$A$2:$A$551, $D143&amp;S$1&amp;$E143&amp;$F143, 'emission-rate'!$F$2:$F$551) * IFERROR(VLOOKUP($A143&amp;$B143&amp;$C143&amp;$D143&amp;S$1, 'check of sales'!$A$2:$P$1035, 12 + MATCH($E143,'check of sales'!$M$1:$P$1, 0), 0), 0)</f>
        <v>4434013480.518652</v>
      </c>
      <c r="T143" s="1">
        <f>SUMIF('emission-rate'!$A$2:$A$551, $D143&amp;T$1&amp;$E143&amp;$F143, 'emission-rate'!$F$2:$F$551) * IFERROR(VLOOKUP($A143&amp;$B143&amp;$C143&amp;$D143&amp;T$1, 'check of sales'!$A$2:$P$1035, 12 + MATCH($E143,'check of sales'!$M$1:$P$1, 0), 0), 0)</f>
        <v>453458786.3658337</v>
      </c>
      <c r="U143" s="1">
        <f>SUMIF('emission-rate'!$A$2:$A$551, $D143&amp;U$1&amp;$E143&amp;$F143, 'emission-rate'!$F$2:$F$551) * IFERROR(VLOOKUP($A143&amp;$B143&amp;$C143&amp;$D143&amp;U$1, 'check of sales'!$A$2:$P$1035, 12 + MATCH($E143,'check of sales'!$M$1:$P$1, 0), 0), 0)</f>
        <v>0</v>
      </c>
    </row>
    <row r="144" spans="1:21" x14ac:dyDescent="0.2">
      <c r="A144">
        <f>emission!A144</f>
        <v>2020</v>
      </c>
      <c r="B144">
        <f>emission!B144</f>
        <v>1</v>
      </c>
      <c r="C144" t="str">
        <f>emission!C144</f>
        <v>commercial</v>
      </c>
      <c r="D144" t="str">
        <f>emission!D144</f>
        <v>VCC 21400 (GAS LHD1)</v>
      </c>
      <c r="E144" t="str">
        <f>emission!E144</f>
        <v>GAS</v>
      </c>
      <c r="F144" t="str">
        <f>emission!F144</f>
        <v>CO2</v>
      </c>
      <c r="G144" s="1">
        <f>emission!G144 - SUM($K144:$U144)</f>
        <v>1.8285636901855469</v>
      </c>
      <c r="K144" s="1">
        <f>SUMIF('emission-rate'!$A$2:$A$551, $D144&amp;K$1&amp;$E144&amp;$F144, 'emission-rate'!$F$2:$F$551) * IFERROR(VLOOKUP($A144&amp;$B144&amp;$C144&amp;$D144&amp;K$1, 'check of sales'!$A$2:$P$1035, 12 + MATCH($E144,'check of sales'!$M$1:$P$1, 0), 0), 0)</f>
        <v>431859442.74438667</v>
      </c>
      <c r="L144" s="1">
        <f>SUMIF('emission-rate'!$A$2:$A$551, $D144&amp;L$1&amp;$E144&amp;$F144, 'emission-rate'!$F$2:$F$551) * IFERROR(VLOOKUP($A144&amp;$B144&amp;$C144&amp;$D144&amp;L$1, 'check of sales'!$A$2:$P$1035, 12 + MATCH($E144,'check of sales'!$M$1:$P$1, 0), 0), 0)</f>
        <v>337719559.26050335</v>
      </c>
      <c r="M144" s="1">
        <f>SUMIF('emission-rate'!$A$2:$A$551, $D144&amp;M$1&amp;$E144&amp;$F144, 'emission-rate'!$F$2:$F$551) * IFERROR(VLOOKUP($A144&amp;$B144&amp;$C144&amp;$D144&amp;M$1, 'check of sales'!$A$2:$P$1035, 12 + MATCH($E144,'check of sales'!$M$1:$P$1, 0), 0), 0)</f>
        <v>1979905903.8300574</v>
      </c>
      <c r="N144" s="1">
        <f>SUMIF('emission-rate'!$A$2:$A$551, $D144&amp;N$1&amp;$E144&amp;$F144, 'emission-rate'!$F$2:$F$551) * IFERROR(VLOOKUP($A144&amp;$B144&amp;$C144&amp;$D144&amp;N$1, 'check of sales'!$A$2:$P$1035, 12 + MATCH($E144,'check of sales'!$M$1:$P$1, 0), 0), 0)</f>
        <v>2874486475.0689631</v>
      </c>
      <c r="O144" s="1">
        <f>SUMIF('emission-rate'!$A$2:$A$551, $D144&amp;O$1&amp;$E144&amp;$F144, 'emission-rate'!$F$2:$F$551) * IFERROR(VLOOKUP($A144&amp;$B144&amp;$C144&amp;$D144&amp;O$1, 'check of sales'!$A$2:$P$1035, 12 + MATCH($E144,'check of sales'!$M$1:$P$1, 0), 0), 0)</f>
        <v>2399998518.2755117</v>
      </c>
      <c r="P144" s="1">
        <f>SUMIF('emission-rate'!$A$2:$A$551, $D144&amp;P$1&amp;$E144&amp;$F144, 'emission-rate'!$F$2:$F$551) * IFERROR(VLOOKUP($A144&amp;$B144&amp;$C144&amp;$D144&amp;P$1, 'check of sales'!$A$2:$P$1035, 12 + MATCH($E144,'check of sales'!$M$1:$P$1, 0), 0), 0)</f>
        <v>371112367.45363593</v>
      </c>
      <c r="Q144" s="1">
        <f>SUMIF('emission-rate'!$A$2:$A$551, $D144&amp;Q$1&amp;$E144&amp;$F144, 'emission-rate'!$F$2:$F$551) * IFERROR(VLOOKUP($A144&amp;$B144&amp;$C144&amp;$D144&amp;Q$1, 'check of sales'!$A$2:$P$1035, 12 + MATCH($E144,'check of sales'!$M$1:$P$1, 0), 0), 0)</f>
        <v>1960360041.1973624</v>
      </c>
      <c r="R144" s="1">
        <f>SUMIF('emission-rate'!$A$2:$A$551, $D144&amp;R$1&amp;$E144&amp;$F144, 'emission-rate'!$F$2:$F$551) * IFERROR(VLOOKUP($A144&amp;$B144&amp;$C144&amp;$D144&amp;R$1, 'check of sales'!$A$2:$P$1035, 12 + MATCH($E144,'check of sales'!$M$1:$P$1, 0), 0), 0)</f>
        <v>2187370579.4889855</v>
      </c>
      <c r="S144" s="1">
        <f>SUMIF('emission-rate'!$A$2:$A$551, $D144&amp;S$1&amp;$E144&amp;$F144, 'emission-rate'!$F$2:$F$551) * IFERROR(VLOOKUP($A144&amp;$B144&amp;$C144&amp;$D144&amp;S$1, 'check of sales'!$A$2:$P$1035, 12 + MATCH($E144,'check of sales'!$M$1:$P$1, 0), 0), 0)</f>
        <v>3962000832.8558574</v>
      </c>
      <c r="T144" s="1">
        <f>SUMIF('emission-rate'!$A$2:$A$551, $D144&amp;T$1&amp;$E144&amp;$F144, 'emission-rate'!$F$2:$F$551) * IFERROR(VLOOKUP($A144&amp;$B144&amp;$C144&amp;$D144&amp;T$1, 'check of sales'!$A$2:$P$1035, 12 + MATCH($E144,'check of sales'!$M$1:$P$1, 0), 0), 0)</f>
        <v>384518535.5988034</v>
      </c>
      <c r="U144" s="1">
        <f>SUMIF('emission-rate'!$A$2:$A$551, $D144&amp;U$1&amp;$E144&amp;$F144, 'emission-rate'!$F$2:$F$551) * IFERROR(VLOOKUP($A144&amp;$B144&amp;$C144&amp;$D144&amp;U$1, 'check of sales'!$A$2:$P$1035, 12 + MATCH($E144,'check of sales'!$M$1:$P$1, 0), 0), 0)</f>
        <v>3236995957.5537663</v>
      </c>
    </row>
    <row r="145" spans="1:21" x14ac:dyDescent="0.2">
      <c r="A145">
        <f>emission!A145</f>
        <v>2010</v>
      </c>
      <c r="B145">
        <f>emission!B145</f>
        <v>1</v>
      </c>
      <c r="C145" t="str">
        <f>emission!C145</f>
        <v>commercial</v>
      </c>
      <c r="D145" t="str">
        <f>emission!D145</f>
        <v>VCC 21400 (GAS LHD1)</v>
      </c>
      <c r="E145" t="str">
        <f>emission!E145</f>
        <v>GAS</v>
      </c>
      <c r="F145" t="str">
        <f>emission!F145</f>
        <v>HC</v>
      </c>
      <c r="G145" s="1">
        <f>emission!G145 - SUM($K145:$U145)</f>
        <v>-1.6271742060780525E-4</v>
      </c>
      <c r="K145" s="1">
        <f>SUMIF('emission-rate'!$A$2:$A$551, $D145&amp;K$1&amp;$E145&amp;$F145, 'emission-rate'!$F$2:$F$551) * IFERROR(VLOOKUP($A145&amp;$B145&amp;$C145&amp;$D145&amp;K$1, 'check of sales'!$A$2:$P$1035, 12 + MATCH($E145,'check of sales'!$M$1:$P$1, 0), 0), 0)</f>
        <v>289213.3379066374</v>
      </c>
      <c r="L145" s="1">
        <f>SUMIF('emission-rate'!$A$2:$A$551, $D145&amp;L$1&amp;$E145&amp;$F145, 'emission-rate'!$F$2:$F$551) * IFERROR(VLOOKUP($A145&amp;$B145&amp;$C145&amp;$D145&amp;L$1, 'check of sales'!$A$2:$P$1035, 12 + MATCH($E145,'check of sales'!$M$1:$P$1, 0), 0), 0)</f>
        <v>0</v>
      </c>
      <c r="M145" s="1">
        <f>SUMIF('emission-rate'!$A$2:$A$551, $D145&amp;M$1&amp;$E145&amp;$F145, 'emission-rate'!$F$2:$F$551) * IFERROR(VLOOKUP($A145&amp;$B145&amp;$C145&amp;$D145&amp;M$1, 'check of sales'!$A$2:$P$1035, 12 + MATCH($E145,'check of sales'!$M$1:$P$1, 0), 0), 0)</f>
        <v>0</v>
      </c>
      <c r="N145" s="1">
        <f>SUMIF('emission-rate'!$A$2:$A$551, $D145&amp;N$1&amp;$E145&amp;$F145, 'emission-rate'!$F$2:$F$551) * IFERROR(VLOOKUP($A145&amp;$B145&amp;$C145&amp;$D145&amp;N$1, 'check of sales'!$A$2:$P$1035, 12 + MATCH($E145,'check of sales'!$M$1:$P$1, 0), 0), 0)</f>
        <v>0</v>
      </c>
      <c r="O145" s="1">
        <f>SUMIF('emission-rate'!$A$2:$A$551, $D145&amp;O$1&amp;$E145&amp;$F145, 'emission-rate'!$F$2:$F$551) * IFERROR(VLOOKUP($A145&amp;$B145&amp;$C145&amp;$D145&amp;O$1, 'check of sales'!$A$2:$P$1035, 12 + MATCH($E145,'check of sales'!$M$1:$P$1, 0), 0), 0)</f>
        <v>0</v>
      </c>
      <c r="P145" s="1">
        <f>SUMIF('emission-rate'!$A$2:$A$551, $D145&amp;P$1&amp;$E145&amp;$F145, 'emission-rate'!$F$2:$F$551) * IFERROR(VLOOKUP($A145&amp;$B145&amp;$C145&amp;$D145&amp;P$1, 'check of sales'!$A$2:$P$1035, 12 + MATCH($E145,'check of sales'!$M$1:$P$1, 0), 0), 0)</f>
        <v>0</v>
      </c>
      <c r="Q145" s="1">
        <f>SUMIF('emission-rate'!$A$2:$A$551, $D145&amp;Q$1&amp;$E145&amp;$F145, 'emission-rate'!$F$2:$F$551) * IFERROR(VLOOKUP($A145&amp;$B145&amp;$C145&amp;$D145&amp;Q$1, 'check of sales'!$A$2:$P$1035, 12 + MATCH($E145,'check of sales'!$M$1:$P$1, 0), 0), 0)</f>
        <v>0</v>
      </c>
      <c r="R145" s="1">
        <f>SUMIF('emission-rate'!$A$2:$A$551, $D145&amp;R$1&amp;$E145&amp;$F145, 'emission-rate'!$F$2:$F$551) * IFERROR(VLOOKUP($A145&amp;$B145&amp;$C145&amp;$D145&amp;R$1, 'check of sales'!$A$2:$P$1035, 12 + MATCH($E145,'check of sales'!$M$1:$P$1, 0), 0), 0)</f>
        <v>0</v>
      </c>
      <c r="S145" s="1">
        <f>SUMIF('emission-rate'!$A$2:$A$551, $D145&amp;S$1&amp;$E145&amp;$F145, 'emission-rate'!$F$2:$F$551) * IFERROR(VLOOKUP($A145&amp;$B145&amp;$C145&amp;$D145&amp;S$1, 'check of sales'!$A$2:$P$1035, 12 + MATCH($E145,'check of sales'!$M$1:$P$1, 0), 0), 0)</f>
        <v>0</v>
      </c>
      <c r="T145" s="1">
        <f>SUMIF('emission-rate'!$A$2:$A$551, $D145&amp;T$1&amp;$E145&amp;$F145, 'emission-rate'!$F$2:$F$551) * IFERROR(VLOOKUP($A145&amp;$B145&amp;$C145&amp;$D145&amp;T$1, 'check of sales'!$A$2:$P$1035, 12 + MATCH($E145,'check of sales'!$M$1:$P$1, 0), 0), 0)</f>
        <v>0</v>
      </c>
      <c r="U145" s="1">
        <f>SUMIF('emission-rate'!$A$2:$A$551, $D145&amp;U$1&amp;$E145&amp;$F145, 'emission-rate'!$F$2:$F$551) * IFERROR(VLOOKUP($A145&amp;$B145&amp;$C145&amp;$D145&amp;U$1, 'check of sales'!$A$2:$P$1035, 12 + MATCH($E145,'check of sales'!$M$1:$P$1, 0), 0), 0)</f>
        <v>0</v>
      </c>
    </row>
    <row r="146" spans="1:21" x14ac:dyDescent="0.2">
      <c r="A146">
        <f>emission!A146</f>
        <v>2011</v>
      </c>
      <c r="B146">
        <f>emission!B146</f>
        <v>1</v>
      </c>
      <c r="C146" t="str">
        <f>emission!C146</f>
        <v>commercial</v>
      </c>
      <c r="D146" t="str">
        <f>emission!D146</f>
        <v>VCC 21400 (GAS LHD1)</v>
      </c>
      <c r="E146" t="str">
        <f>emission!E146</f>
        <v>GAS</v>
      </c>
      <c r="F146" t="str">
        <f>emission!F146</f>
        <v>HC</v>
      </c>
      <c r="G146" s="1">
        <f>emission!G146 - SUM($K146:$U146)</f>
        <v>-1.1032982729375362E-4</v>
      </c>
      <c r="K146" s="1">
        <f>SUMIF('emission-rate'!$A$2:$A$551, $D146&amp;K$1&amp;$E146&amp;$F146, 'emission-rate'!$F$2:$F$551) * IFERROR(VLOOKUP($A146&amp;$B146&amp;$C146&amp;$D146&amp;K$1, 'check of sales'!$A$2:$P$1035, 12 + MATCH($E146,'check of sales'!$M$1:$P$1, 0), 0), 0)</f>
        <v>245243.6528107849</v>
      </c>
      <c r="L146" s="1">
        <f>SUMIF('emission-rate'!$A$2:$A$551, $D146&amp;L$1&amp;$E146&amp;$F146, 'emission-rate'!$F$2:$F$551) * IFERROR(VLOOKUP($A146&amp;$B146&amp;$C146&amp;$D146&amp;L$1, 'check of sales'!$A$2:$P$1035, 12 + MATCH($E146,'check of sales'!$M$1:$P$1, 0), 0), 0)</f>
        <v>208523.27020854596</v>
      </c>
      <c r="M146" s="1">
        <f>SUMIF('emission-rate'!$A$2:$A$551, $D146&amp;M$1&amp;$E146&amp;$F146, 'emission-rate'!$F$2:$F$551) * IFERROR(VLOOKUP($A146&amp;$B146&amp;$C146&amp;$D146&amp;M$1, 'check of sales'!$A$2:$P$1035, 12 + MATCH($E146,'check of sales'!$M$1:$P$1, 0), 0), 0)</f>
        <v>0</v>
      </c>
      <c r="N146" s="1">
        <f>SUMIF('emission-rate'!$A$2:$A$551, $D146&amp;N$1&amp;$E146&amp;$F146, 'emission-rate'!$F$2:$F$551) * IFERROR(VLOOKUP($A146&amp;$B146&amp;$C146&amp;$D146&amp;N$1, 'check of sales'!$A$2:$P$1035, 12 + MATCH($E146,'check of sales'!$M$1:$P$1, 0), 0), 0)</f>
        <v>0</v>
      </c>
      <c r="O146" s="1">
        <f>SUMIF('emission-rate'!$A$2:$A$551, $D146&amp;O$1&amp;$E146&amp;$F146, 'emission-rate'!$F$2:$F$551) * IFERROR(VLOOKUP($A146&amp;$B146&amp;$C146&amp;$D146&amp;O$1, 'check of sales'!$A$2:$P$1035, 12 + MATCH($E146,'check of sales'!$M$1:$P$1, 0), 0), 0)</f>
        <v>0</v>
      </c>
      <c r="P146" s="1">
        <f>SUMIF('emission-rate'!$A$2:$A$551, $D146&amp;P$1&amp;$E146&amp;$F146, 'emission-rate'!$F$2:$F$551) * IFERROR(VLOOKUP($A146&amp;$B146&amp;$C146&amp;$D146&amp;P$1, 'check of sales'!$A$2:$P$1035, 12 + MATCH($E146,'check of sales'!$M$1:$P$1, 0), 0), 0)</f>
        <v>0</v>
      </c>
      <c r="Q146" s="1">
        <f>SUMIF('emission-rate'!$A$2:$A$551, $D146&amp;Q$1&amp;$E146&amp;$F146, 'emission-rate'!$F$2:$F$551) * IFERROR(VLOOKUP($A146&amp;$B146&amp;$C146&amp;$D146&amp;Q$1, 'check of sales'!$A$2:$P$1035, 12 + MATCH($E146,'check of sales'!$M$1:$P$1, 0), 0), 0)</f>
        <v>0</v>
      </c>
      <c r="R146" s="1">
        <f>SUMIF('emission-rate'!$A$2:$A$551, $D146&amp;R$1&amp;$E146&amp;$F146, 'emission-rate'!$F$2:$F$551) * IFERROR(VLOOKUP($A146&amp;$B146&amp;$C146&amp;$D146&amp;R$1, 'check of sales'!$A$2:$P$1035, 12 + MATCH($E146,'check of sales'!$M$1:$P$1, 0), 0), 0)</f>
        <v>0</v>
      </c>
      <c r="S146" s="1">
        <f>SUMIF('emission-rate'!$A$2:$A$551, $D146&amp;S$1&amp;$E146&amp;$F146, 'emission-rate'!$F$2:$F$551) * IFERROR(VLOOKUP($A146&amp;$B146&amp;$C146&amp;$D146&amp;S$1, 'check of sales'!$A$2:$P$1035, 12 + MATCH($E146,'check of sales'!$M$1:$P$1, 0), 0), 0)</f>
        <v>0</v>
      </c>
      <c r="T146" s="1">
        <f>SUMIF('emission-rate'!$A$2:$A$551, $D146&amp;T$1&amp;$E146&amp;$F146, 'emission-rate'!$F$2:$F$551) * IFERROR(VLOOKUP($A146&amp;$B146&amp;$C146&amp;$D146&amp;T$1, 'check of sales'!$A$2:$P$1035, 12 + MATCH($E146,'check of sales'!$M$1:$P$1, 0), 0), 0)</f>
        <v>0</v>
      </c>
      <c r="U146" s="1">
        <f>SUMIF('emission-rate'!$A$2:$A$551, $D146&amp;U$1&amp;$E146&amp;$F146, 'emission-rate'!$F$2:$F$551) * IFERROR(VLOOKUP($A146&amp;$B146&amp;$C146&amp;$D146&amp;U$1, 'check of sales'!$A$2:$P$1035, 12 + MATCH($E146,'check of sales'!$M$1:$P$1, 0), 0), 0)</f>
        <v>0</v>
      </c>
    </row>
    <row r="147" spans="1:21" x14ac:dyDescent="0.2">
      <c r="A147">
        <f>emission!A147</f>
        <v>2012</v>
      </c>
      <c r="B147">
        <f>emission!B147</f>
        <v>1</v>
      </c>
      <c r="C147" t="str">
        <f>emission!C147</f>
        <v>commercial</v>
      </c>
      <c r="D147" t="str">
        <f>emission!D147</f>
        <v>VCC 21400 (GAS LHD1)</v>
      </c>
      <c r="E147" t="str">
        <f>emission!E147</f>
        <v>GAS</v>
      </c>
      <c r="F147" t="str">
        <f>emission!F147</f>
        <v>HC</v>
      </c>
      <c r="G147" s="1">
        <f>emission!G147 - SUM($K147:$U147)</f>
        <v>4.0940055623650551E-4</v>
      </c>
      <c r="K147" s="1">
        <f>SUMIF('emission-rate'!$A$2:$A$551, $D147&amp;K$1&amp;$E147&amp;$F147, 'emission-rate'!$F$2:$F$551) * IFERROR(VLOOKUP($A147&amp;$B147&amp;$C147&amp;$D147&amp;K$1, 'check of sales'!$A$2:$P$1035, 12 + MATCH($E147,'check of sales'!$M$1:$P$1, 0), 0), 0)</f>
        <v>219136.80708415201</v>
      </c>
      <c r="L147" s="1">
        <f>SUMIF('emission-rate'!$A$2:$A$551, $D147&amp;L$1&amp;$E147&amp;$F147, 'emission-rate'!$F$2:$F$551) * IFERROR(VLOOKUP($A147&amp;$B147&amp;$C147&amp;$D147&amp;L$1, 'check of sales'!$A$2:$P$1035, 12 + MATCH($E147,'check of sales'!$M$1:$P$1, 0), 0), 0)</f>
        <v>176821.05829608181</v>
      </c>
      <c r="M147" s="1">
        <f>SUMIF('emission-rate'!$A$2:$A$551, $D147&amp;M$1&amp;$E147&amp;$F147, 'emission-rate'!$F$2:$F$551) * IFERROR(VLOOKUP($A147&amp;$B147&amp;$C147&amp;$D147&amp;M$1, 'check of sales'!$A$2:$P$1035, 12 + MATCH($E147,'check of sales'!$M$1:$P$1, 0), 0), 0)</f>
        <v>1111567.2726373556</v>
      </c>
      <c r="N147" s="1">
        <f>SUMIF('emission-rate'!$A$2:$A$551, $D147&amp;N$1&amp;$E147&amp;$F147, 'emission-rate'!$F$2:$F$551) * IFERROR(VLOOKUP($A147&amp;$B147&amp;$C147&amp;$D147&amp;N$1, 'check of sales'!$A$2:$P$1035, 12 + MATCH($E147,'check of sales'!$M$1:$P$1, 0), 0), 0)</f>
        <v>0</v>
      </c>
      <c r="O147" s="1">
        <f>SUMIF('emission-rate'!$A$2:$A$551, $D147&amp;O$1&amp;$E147&amp;$F147, 'emission-rate'!$F$2:$F$551) * IFERROR(VLOOKUP($A147&amp;$B147&amp;$C147&amp;$D147&amp;O$1, 'check of sales'!$A$2:$P$1035, 12 + MATCH($E147,'check of sales'!$M$1:$P$1, 0), 0), 0)</f>
        <v>0</v>
      </c>
      <c r="P147" s="1">
        <f>SUMIF('emission-rate'!$A$2:$A$551, $D147&amp;P$1&amp;$E147&amp;$F147, 'emission-rate'!$F$2:$F$551) * IFERROR(VLOOKUP($A147&amp;$B147&amp;$C147&amp;$D147&amp;P$1, 'check of sales'!$A$2:$P$1035, 12 + MATCH($E147,'check of sales'!$M$1:$P$1, 0), 0), 0)</f>
        <v>0</v>
      </c>
      <c r="Q147" s="1">
        <f>SUMIF('emission-rate'!$A$2:$A$551, $D147&amp;Q$1&amp;$E147&amp;$F147, 'emission-rate'!$F$2:$F$551) * IFERROR(VLOOKUP($A147&amp;$B147&amp;$C147&amp;$D147&amp;Q$1, 'check of sales'!$A$2:$P$1035, 12 + MATCH($E147,'check of sales'!$M$1:$P$1, 0), 0), 0)</f>
        <v>0</v>
      </c>
      <c r="R147" s="1">
        <f>SUMIF('emission-rate'!$A$2:$A$551, $D147&amp;R$1&amp;$E147&amp;$F147, 'emission-rate'!$F$2:$F$551) * IFERROR(VLOOKUP($A147&amp;$B147&amp;$C147&amp;$D147&amp;R$1, 'check of sales'!$A$2:$P$1035, 12 + MATCH($E147,'check of sales'!$M$1:$P$1, 0), 0), 0)</f>
        <v>0</v>
      </c>
      <c r="S147" s="1">
        <f>SUMIF('emission-rate'!$A$2:$A$551, $D147&amp;S$1&amp;$E147&amp;$F147, 'emission-rate'!$F$2:$F$551) * IFERROR(VLOOKUP($A147&amp;$B147&amp;$C147&amp;$D147&amp;S$1, 'check of sales'!$A$2:$P$1035, 12 + MATCH($E147,'check of sales'!$M$1:$P$1, 0), 0), 0)</f>
        <v>0</v>
      </c>
      <c r="T147" s="1">
        <f>SUMIF('emission-rate'!$A$2:$A$551, $D147&amp;T$1&amp;$E147&amp;$F147, 'emission-rate'!$F$2:$F$551) * IFERROR(VLOOKUP($A147&amp;$B147&amp;$C147&amp;$D147&amp;T$1, 'check of sales'!$A$2:$P$1035, 12 + MATCH($E147,'check of sales'!$M$1:$P$1, 0), 0), 0)</f>
        <v>0</v>
      </c>
      <c r="U147" s="1">
        <f>SUMIF('emission-rate'!$A$2:$A$551, $D147&amp;U$1&amp;$E147&amp;$F147, 'emission-rate'!$F$2:$F$551) * IFERROR(VLOOKUP($A147&amp;$B147&amp;$C147&amp;$D147&amp;U$1, 'check of sales'!$A$2:$P$1035, 12 + MATCH($E147,'check of sales'!$M$1:$P$1, 0), 0), 0)</f>
        <v>0</v>
      </c>
    </row>
    <row r="148" spans="1:21" x14ac:dyDescent="0.2">
      <c r="A148">
        <f>emission!A148</f>
        <v>2013</v>
      </c>
      <c r="B148">
        <f>emission!B148</f>
        <v>1</v>
      </c>
      <c r="C148" t="str">
        <f>emission!C148</f>
        <v>commercial</v>
      </c>
      <c r="D148" t="str">
        <f>emission!D148</f>
        <v>VCC 21400 (GAS LHD1)</v>
      </c>
      <c r="E148" t="str">
        <f>emission!E148</f>
        <v>GAS</v>
      </c>
      <c r="F148" t="str">
        <f>emission!F148</f>
        <v>HC</v>
      </c>
      <c r="G148" s="1">
        <f>emission!G148 - SUM($K148:$U148)</f>
        <v>5.3465832024812698E-4</v>
      </c>
      <c r="K148" s="1">
        <f>SUMIF('emission-rate'!$A$2:$A$551, $D148&amp;K$1&amp;$E148&amp;$F148, 'emission-rate'!$F$2:$F$551) * IFERROR(VLOOKUP($A148&amp;$B148&amp;$C148&amp;$D148&amp;K$1, 'check of sales'!$A$2:$P$1035, 12 + MATCH($E148,'check of sales'!$M$1:$P$1, 0), 0), 0)</f>
        <v>200162.28377378348</v>
      </c>
      <c r="L148" s="1">
        <f>SUMIF('emission-rate'!$A$2:$A$551, $D148&amp;L$1&amp;$E148&amp;$F148, 'emission-rate'!$F$2:$F$551) * IFERROR(VLOOKUP($A148&amp;$B148&amp;$C148&amp;$D148&amp;L$1, 'check of sales'!$A$2:$P$1035, 12 + MATCH($E148,'check of sales'!$M$1:$P$1, 0), 0), 0)</f>
        <v>157997.98158339915</v>
      </c>
      <c r="M148" s="1">
        <f>SUMIF('emission-rate'!$A$2:$A$551, $D148&amp;M$1&amp;$E148&amp;$F148, 'emission-rate'!$F$2:$F$551) * IFERROR(VLOOKUP($A148&amp;$B148&amp;$C148&amp;$D148&amp;M$1, 'check of sales'!$A$2:$P$1035, 12 + MATCH($E148,'check of sales'!$M$1:$P$1, 0), 0), 0)</f>
        <v>942573.46587005281</v>
      </c>
      <c r="N148" s="1">
        <f>SUMIF('emission-rate'!$A$2:$A$551, $D148&amp;N$1&amp;$E148&amp;$F148, 'emission-rate'!$F$2:$F$551) * IFERROR(VLOOKUP($A148&amp;$B148&amp;$C148&amp;$D148&amp;N$1, 'check of sales'!$A$2:$P$1035, 12 + MATCH($E148,'check of sales'!$M$1:$P$1, 0), 0), 0)</f>
        <v>1533974.757262286</v>
      </c>
      <c r="O148" s="1">
        <f>SUMIF('emission-rate'!$A$2:$A$551, $D148&amp;O$1&amp;$E148&amp;$F148, 'emission-rate'!$F$2:$F$551) * IFERROR(VLOOKUP($A148&amp;$B148&amp;$C148&amp;$D148&amp;O$1, 'check of sales'!$A$2:$P$1035, 12 + MATCH($E148,'check of sales'!$M$1:$P$1, 0), 0), 0)</f>
        <v>0</v>
      </c>
      <c r="P148" s="1">
        <f>SUMIF('emission-rate'!$A$2:$A$551, $D148&amp;P$1&amp;$E148&amp;$F148, 'emission-rate'!$F$2:$F$551) * IFERROR(VLOOKUP($A148&amp;$B148&amp;$C148&amp;$D148&amp;P$1, 'check of sales'!$A$2:$P$1035, 12 + MATCH($E148,'check of sales'!$M$1:$P$1, 0), 0), 0)</f>
        <v>0</v>
      </c>
      <c r="Q148" s="1">
        <f>SUMIF('emission-rate'!$A$2:$A$551, $D148&amp;Q$1&amp;$E148&amp;$F148, 'emission-rate'!$F$2:$F$551) * IFERROR(VLOOKUP($A148&amp;$B148&amp;$C148&amp;$D148&amp;Q$1, 'check of sales'!$A$2:$P$1035, 12 + MATCH($E148,'check of sales'!$M$1:$P$1, 0), 0), 0)</f>
        <v>0</v>
      </c>
      <c r="R148" s="1">
        <f>SUMIF('emission-rate'!$A$2:$A$551, $D148&amp;R$1&amp;$E148&amp;$F148, 'emission-rate'!$F$2:$F$551) * IFERROR(VLOOKUP($A148&amp;$B148&amp;$C148&amp;$D148&amp;R$1, 'check of sales'!$A$2:$P$1035, 12 + MATCH($E148,'check of sales'!$M$1:$P$1, 0), 0), 0)</f>
        <v>0</v>
      </c>
      <c r="S148" s="1">
        <f>SUMIF('emission-rate'!$A$2:$A$551, $D148&amp;S$1&amp;$E148&amp;$F148, 'emission-rate'!$F$2:$F$551) * IFERROR(VLOOKUP($A148&amp;$B148&amp;$C148&amp;$D148&amp;S$1, 'check of sales'!$A$2:$P$1035, 12 + MATCH($E148,'check of sales'!$M$1:$P$1, 0), 0), 0)</f>
        <v>0</v>
      </c>
      <c r="T148" s="1">
        <f>SUMIF('emission-rate'!$A$2:$A$551, $D148&amp;T$1&amp;$E148&amp;$F148, 'emission-rate'!$F$2:$F$551) * IFERROR(VLOOKUP($A148&amp;$B148&amp;$C148&amp;$D148&amp;T$1, 'check of sales'!$A$2:$P$1035, 12 + MATCH($E148,'check of sales'!$M$1:$P$1, 0), 0), 0)</f>
        <v>0</v>
      </c>
      <c r="U148" s="1">
        <f>SUMIF('emission-rate'!$A$2:$A$551, $D148&amp;U$1&amp;$E148&amp;$F148, 'emission-rate'!$F$2:$F$551) * IFERROR(VLOOKUP($A148&amp;$B148&amp;$C148&amp;$D148&amp;U$1, 'check of sales'!$A$2:$P$1035, 12 + MATCH($E148,'check of sales'!$M$1:$P$1, 0), 0), 0)</f>
        <v>0</v>
      </c>
    </row>
    <row r="149" spans="1:21" x14ac:dyDescent="0.2">
      <c r="A149">
        <f>emission!A149</f>
        <v>2014</v>
      </c>
      <c r="B149">
        <f>emission!B149</f>
        <v>1</v>
      </c>
      <c r="C149" t="str">
        <f>emission!C149</f>
        <v>commercial</v>
      </c>
      <c r="D149" t="str">
        <f>emission!D149</f>
        <v>VCC 21400 (GAS LHD1)</v>
      </c>
      <c r="E149" t="str">
        <f>emission!E149</f>
        <v>GAS</v>
      </c>
      <c r="F149" t="str">
        <f>emission!F149</f>
        <v>HC</v>
      </c>
      <c r="G149" s="1">
        <f>emission!G149 - SUM($K149:$U149)</f>
        <v>2.3857457563281059E-4</v>
      </c>
      <c r="K149" s="1">
        <f>SUMIF('emission-rate'!$A$2:$A$551, $D149&amp;K$1&amp;$E149&amp;$F149, 'emission-rate'!$F$2:$F$551) * IFERROR(VLOOKUP($A149&amp;$B149&amp;$C149&amp;$D149&amp;K$1, 'check of sales'!$A$2:$P$1035, 12 + MATCH($E149,'check of sales'!$M$1:$P$1, 0), 0), 0)</f>
        <v>185149.95250667896</v>
      </c>
      <c r="L149" s="1">
        <f>SUMIF('emission-rate'!$A$2:$A$551, $D149&amp;L$1&amp;$E149&amp;$F149, 'emission-rate'!$F$2:$F$551) * IFERROR(VLOOKUP($A149&amp;$B149&amp;$C149&amp;$D149&amp;L$1, 'check of sales'!$A$2:$P$1035, 12 + MATCH($E149,'check of sales'!$M$1:$P$1, 0), 0), 0)</f>
        <v>144317.32051857808</v>
      </c>
      <c r="M149" s="1">
        <f>SUMIF('emission-rate'!$A$2:$A$551, $D149&amp;M$1&amp;$E149&amp;$F149, 'emission-rate'!$F$2:$F$551) * IFERROR(VLOOKUP($A149&amp;$B149&amp;$C149&amp;$D149&amp;M$1, 'check of sales'!$A$2:$P$1035, 12 + MATCH($E149,'check of sales'!$M$1:$P$1, 0), 0), 0)</f>
        <v>842233.98805908742</v>
      </c>
      <c r="N149" s="1">
        <f>SUMIF('emission-rate'!$A$2:$A$551, $D149&amp;N$1&amp;$E149&amp;$F149, 'emission-rate'!$F$2:$F$551) * IFERROR(VLOOKUP($A149&amp;$B149&amp;$C149&amp;$D149&amp;N$1, 'check of sales'!$A$2:$P$1035, 12 + MATCH($E149,'check of sales'!$M$1:$P$1, 0), 0), 0)</f>
        <v>1300761.4915463608</v>
      </c>
      <c r="O149" s="1">
        <f>SUMIF('emission-rate'!$A$2:$A$551, $D149&amp;O$1&amp;$E149&amp;$F149, 'emission-rate'!$F$2:$F$551) * IFERROR(VLOOKUP($A149&amp;$B149&amp;$C149&amp;$D149&amp;O$1, 'check of sales'!$A$2:$P$1035, 12 + MATCH($E149,'check of sales'!$M$1:$P$1, 0), 0), 0)</f>
        <v>1210966.9566171903</v>
      </c>
      <c r="P149" s="1">
        <f>SUMIF('emission-rate'!$A$2:$A$551, $D149&amp;P$1&amp;$E149&amp;$F149, 'emission-rate'!$F$2:$F$551) * IFERROR(VLOOKUP($A149&amp;$B149&amp;$C149&amp;$D149&amp;P$1, 'check of sales'!$A$2:$P$1035, 12 + MATCH($E149,'check of sales'!$M$1:$P$1, 0), 0), 0)</f>
        <v>0</v>
      </c>
      <c r="Q149" s="1">
        <f>SUMIF('emission-rate'!$A$2:$A$551, $D149&amp;Q$1&amp;$E149&amp;$F149, 'emission-rate'!$F$2:$F$551) * IFERROR(VLOOKUP($A149&amp;$B149&amp;$C149&amp;$D149&amp;Q$1, 'check of sales'!$A$2:$P$1035, 12 + MATCH($E149,'check of sales'!$M$1:$P$1, 0), 0), 0)</f>
        <v>0</v>
      </c>
      <c r="R149" s="1">
        <f>SUMIF('emission-rate'!$A$2:$A$551, $D149&amp;R$1&amp;$E149&amp;$F149, 'emission-rate'!$F$2:$F$551) * IFERROR(VLOOKUP($A149&amp;$B149&amp;$C149&amp;$D149&amp;R$1, 'check of sales'!$A$2:$P$1035, 12 + MATCH($E149,'check of sales'!$M$1:$P$1, 0), 0), 0)</f>
        <v>0</v>
      </c>
      <c r="S149" s="1">
        <f>SUMIF('emission-rate'!$A$2:$A$551, $D149&amp;S$1&amp;$E149&amp;$F149, 'emission-rate'!$F$2:$F$551) * IFERROR(VLOOKUP($A149&amp;$B149&amp;$C149&amp;$D149&amp;S$1, 'check of sales'!$A$2:$P$1035, 12 + MATCH($E149,'check of sales'!$M$1:$P$1, 0), 0), 0)</f>
        <v>0</v>
      </c>
      <c r="T149" s="1">
        <f>SUMIF('emission-rate'!$A$2:$A$551, $D149&amp;T$1&amp;$E149&amp;$F149, 'emission-rate'!$F$2:$F$551) * IFERROR(VLOOKUP($A149&amp;$B149&amp;$C149&amp;$D149&amp;T$1, 'check of sales'!$A$2:$P$1035, 12 + MATCH($E149,'check of sales'!$M$1:$P$1, 0), 0), 0)</f>
        <v>0</v>
      </c>
      <c r="U149" s="1">
        <f>SUMIF('emission-rate'!$A$2:$A$551, $D149&amp;U$1&amp;$E149&amp;$F149, 'emission-rate'!$F$2:$F$551) * IFERROR(VLOOKUP($A149&amp;$B149&amp;$C149&amp;$D149&amp;U$1, 'check of sales'!$A$2:$P$1035, 12 + MATCH($E149,'check of sales'!$M$1:$P$1, 0), 0), 0)</f>
        <v>0</v>
      </c>
    </row>
    <row r="150" spans="1:21" x14ac:dyDescent="0.2">
      <c r="A150">
        <f>emission!A150</f>
        <v>2015</v>
      </c>
      <c r="B150">
        <f>emission!B150</f>
        <v>1</v>
      </c>
      <c r="C150" t="str">
        <f>emission!C150</f>
        <v>commercial</v>
      </c>
      <c r="D150" t="str">
        <f>emission!D150</f>
        <v>VCC 21400 (GAS LHD1)</v>
      </c>
      <c r="E150" t="str">
        <f>emission!E150</f>
        <v>GAS</v>
      </c>
      <c r="F150" t="str">
        <f>emission!F150</f>
        <v>HC</v>
      </c>
      <c r="G150" s="1">
        <f>emission!G150 - SUM($K150:$U150)</f>
        <v>1.3665994629263878E-4</v>
      </c>
      <c r="K150" s="1">
        <f>SUMIF('emission-rate'!$A$2:$A$551, $D150&amp;K$1&amp;$E150&amp;$F150, 'emission-rate'!$F$2:$F$551) * IFERROR(VLOOKUP($A150&amp;$B150&amp;$C150&amp;$D150&amp;K$1, 'check of sales'!$A$2:$P$1035, 12 + MATCH($E150,'check of sales'!$M$1:$P$1, 0), 0), 0)</f>
        <v>171928.89215246102</v>
      </c>
      <c r="L150" s="1">
        <f>SUMIF('emission-rate'!$A$2:$A$551, $D150&amp;L$1&amp;$E150&amp;$F150, 'emission-rate'!$F$2:$F$551) * IFERROR(VLOOKUP($A150&amp;$B150&amp;$C150&amp;$D150&amp;L$1, 'check of sales'!$A$2:$P$1035, 12 + MATCH($E150,'check of sales'!$M$1:$P$1, 0), 0), 0)</f>
        <v>133493.40613091874</v>
      </c>
      <c r="M150" s="1">
        <f>SUMIF('emission-rate'!$A$2:$A$551, $D150&amp;M$1&amp;$E150&amp;$F150, 'emission-rate'!$F$2:$F$551) * IFERROR(VLOOKUP($A150&amp;$B150&amp;$C150&amp;$D150&amp;M$1, 'check of sales'!$A$2:$P$1035, 12 + MATCH($E150,'check of sales'!$M$1:$P$1, 0), 0), 0)</f>
        <v>769306.99486312037</v>
      </c>
      <c r="N150" s="1">
        <f>SUMIF('emission-rate'!$A$2:$A$551, $D150&amp;N$1&amp;$E150&amp;$F150, 'emission-rate'!$F$2:$F$551) * IFERROR(VLOOKUP($A150&amp;$B150&amp;$C150&amp;$D150&amp;N$1, 'check of sales'!$A$2:$P$1035, 12 + MATCH($E150,'check of sales'!$M$1:$P$1, 0), 0), 0)</f>
        <v>1162291.9360747363</v>
      </c>
      <c r="O150" s="1">
        <f>SUMIF('emission-rate'!$A$2:$A$551, $D150&amp;O$1&amp;$E150&amp;$F150, 'emission-rate'!$F$2:$F$551) * IFERROR(VLOOKUP($A150&amp;$B150&amp;$C150&amp;$D150&amp;O$1, 'check of sales'!$A$2:$P$1035, 12 + MATCH($E150,'check of sales'!$M$1:$P$1, 0), 0), 0)</f>
        <v>1026861.2160958798</v>
      </c>
      <c r="P150" s="1">
        <f>SUMIF('emission-rate'!$A$2:$A$551, $D150&amp;P$1&amp;$E150&amp;$F150, 'emission-rate'!$F$2:$F$551) * IFERROR(VLOOKUP($A150&amp;$B150&amp;$C150&amp;$D150&amp;P$1, 'check of sales'!$A$2:$P$1035, 12 + MATCH($E150,'check of sales'!$M$1:$P$1, 0), 0), 0)</f>
        <v>176373.9148319237</v>
      </c>
      <c r="Q150" s="1">
        <f>SUMIF('emission-rate'!$A$2:$A$551, $D150&amp;Q$1&amp;$E150&amp;$F150, 'emission-rate'!$F$2:$F$551) * IFERROR(VLOOKUP($A150&amp;$B150&amp;$C150&amp;$D150&amp;Q$1, 'check of sales'!$A$2:$P$1035, 12 + MATCH($E150,'check of sales'!$M$1:$P$1, 0), 0), 0)</f>
        <v>0</v>
      </c>
      <c r="R150" s="1">
        <f>SUMIF('emission-rate'!$A$2:$A$551, $D150&amp;R$1&amp;$E150&amp;$F150, 'emission-rate'!$F$2:$F$551) * IFERROR(VLOOKUP($A150&amp;$B150&amp;$C150&amp;$D150&amp;R$1, 'check of sales'!$A$2:$P$1035, 12 + MATCH($E150,'check of sales'!$M$1:$P$1, 0), 0), 0)</f>
        <v>0</v>
      </c>
      <c r="S150" s="1">
        <f>SUMIF('emission-rate'!$A$2:$A$551, $D150&amp;S$1&amp;$E150&amp;$F150, 'emission-rate'!$F$2:$F$551) * IFERROR(VLOOKUP($A150&amp;$B150&amp;$C150&amp;$D150&amp;S$1, 'check of sales'!$A$2:$P$1035, 12 + MATCH($E150,'check of sales'!$M$1:$P$1, 0), 0), 0)</f>
        <v>0</v>
      </c>
      <c r="T150" s="1">
        <f>SUMIF('emission-rate'!$A$2:$A$551, $D150&amp;T$1&amp;$E150&amp;$F150, 'emission-rate'!$F$2:$F$551) * IFERROR(VLOOKUP($A150&amp;$B150&amp;$C150&amp;$D150&amp;T$1, 'check of sales'!$A$2:$P$1035, 12 + MATCH($E150,'check of sales'!$M$1:$P$1, 0), 0), 0)</f>
        <v>0</v>
      </c>
      <c r="U150" s="1">
        <f>SUMIF('emission-rate'!$A$2:$A$551, $D150&amp;U$1&amp;$E150&amp;$F150, 'emission-rate'!$F$2:$F$551) * IFERROR(VLOOKUP($A150&amp;$B150&amp;$C150&amp;$D150&amp;U$1, 'check of sales'!$A$2:$P$1035, 12 + MATCH($E150,'check of sales'!$M$1:$P$1, 0), 0), 0)</f>
        <v>0</v>
      </c>
    </row>
    <row r="151" spans="1:21" x14ac:dyDescent="0.2">
      <c r="A151">
        <f>emission!A151</f>
        <v>2016</v>
      </c>
      <c r="B151">
        <f>emission!B151</f>
        <v>1</v>
      </c>
      <c r="C151" t="str">
        <f>emission!C151</f>
        <v>commercial</v>
      </c>
      <c r="D151" t="str">
        <f>emission!D151</f>
        <v>VCC 21400 (GAS LHD1)</v>
      </c>
      <c r="E151" t="str">
        <f>emission!E151</f>
        <v>GAS</v>
      </c>
      <c r="F151" t="str">
        <f>emission!F151</f>
        <v>HC</v>
      </c>
      <c r="G151" s="1">
        <f>emission!G151 - SUM($K151:$U151)</f>
        <v>5.054897628724575E-4</v>
      </c>
      <c r="K151" s="1">
        <f>SUMIF('emission-rate'!$A$2:$A$551, $D151&amp;K$1&amp;$E151&amp;$F151, 'emission-rate'!$F$2:$F$551) * IFERROR(VLOOKUP($A151&amp;$B151&amp;$C151&amp;$D151&amp;K$1, 'check of sales'!$A$2:$P$1035, 12 + MATCH($E151,'check of sales'!$M$1:$P$1, 0), 0), 0)</f>
        <v>161215.69826820624</v>
      </c>
      <c r="L151" s="1">
        <f>SUMIF('emission-rate'!$A$2:$A$551, $D151&amp;L$1&amp;$E151&amp;$F151, 'emission-rate'!$F$2:$F$551) * IFERROR(VLOOKUP($A151&amp;$B151&amp;$C151&amp;$D151&amp;L$1, 'check of sales'!$A$2:$P$1035, 12 + MATCH($E151,'check of sales'!$M$1:$P$1, 0), 0), 0)</f>
        <v>123961.00088072907</v>
      </c>
      <c r="M151" s="1">
        <f>SUMIF('emission-rate'!$A$2:$A$551, $D151&amp;M$1&amp;$E151&amp;$F151, 'emission-rate'!$F$2:$F$551) * IFERROR(VLOOKUP($A151&amp;$B151&amp;$C151&amp;$D151&amp;M$1, 'check of sales'!$A$2:$P$1035, 12 + MATCH($E151,'check of sales'!$M$1:$P$1, 0), 0), 0)</f>
        <v>711608.35536299134</v>
      </c>
      <c r="N151" s="1">
        <f>SUMIF('emission-rate'!$A$2:$A$551, $D151&amp;N$1&amp;$E151&amp;$F151, 'emission-rate'!$F$2:$F$551) * IFERROR(VLOOKUP($A151&amp;$B151&amp;$C151&amp;$D151&amp;N$1, 'check of sales'!$A$2:$P$1035, 12 + MATCH($E151,'check of sales'!$M$1:$P$1, 0), 0), 0)</f>
        <v>1061651.9033574814</v>
      </c>
      <c r="O151" s="1">
        <f>SUMIF('emission-rate'!$A$2:$A$551, $D151&amp;O$1&amp;$E151&amp;$F151, 'emission-rate'!$F$2:$F$551) * IFERROR(VLOOKUP($A151&amp;$B151&amp;$C151&amp;$D151&amp;O$1, 'check of sales'!$A$2:$P$1035, 12 + MATCH($E151,'check of sales'!$M$1:$P$1, 0), 0), 0)</f>
        <v>917549.08082132484</v>
      </c>
      <c r="P151" s="1">
        <f>SUMIF('emission-rate'!$A$2:$A$551, $D151&amp;P$1&amp;$E151&amp;$F151, 'emission-rate'!$F$2:$F$551) * IFERROR(VLOOKUP($A151&amp;$B151&amp;$C151&amp;$D151&amp;P$1, 'check of sales'!$A$2:$P$1035, 12 + MATCH($E151,'check of sales'!$M$1:$P$1, 0), 0), 0)</f>
        <v>149559.4340392501</v>
      </c>
      <c r="Q151" s="1">
        <f>SUMIF('emission-rate'!$A$2:$A$551, $D151&amp;Q$1&amp;$E151&amp;$F151, 'emission-rate'!$F$2:$F$551) * IFERROR(VLOOKUP($A151&amp;$B151&amp;$C151&amp;$D151&amp;Q$1, 'check of sales'!$A$2:$P$1035, 12 + MATCH($E151,'check of sales'!$M$1:$P$1, 0), 0), 0)</f>
        <v>863038.24570216739</v>
      </c>
      <c r="R151" s="1">
        <f>SUMIF('emission-rate'!$A$2:$A$551, $D151&amp;R$1&amp;$E151&amp;$F151, 'emission-rate'!$F$2:$F$551) * IFERROR(VLOOKUP($A151&amp;$B151&amp;$C151&amp;$D151&amp;R$1, 'check of sales'!$A$2:$P$1035, 12 + MATCH($E151,'check of sales'!$M$1:$P$1, 0), 0), 0)</f>
        <v>0</v>
      </c>
      <c r="S151" s="1">
        <f>SUMIF('emission-rate'!$A$2:$A$551, $D151&amp;S$1&amp;$E151&amp;$F151, 'emission-rate'!$F$2:$F$551) * IFERROR(VLOOKUP($A151&amp;$B151&amp;$C151&amp;$D151&amp;S$1, 'check of sales'!$A$2:$P$1035, 12 + MATCH($E151,'check of sales'!$M$1:$P$1, 0), 0), 0)</f>
        <v>0</v>
      </c>
      <c r="T151" s="1">
        <f>SUMIF('emission-rate'!$A$2:$A$551, $D151&amp;T$1&amp;$E151&amp;$F151, 'emission-rate'!$F$2:$F$551) * IFERROR(VLOOKUP($A151&amp;$B151&amp;$C151&amp;$D151&amp;T$1, 'check of sales'!$A$2:$P$1035, 12 + MATCH($E151,'check of sales'!$M$1:$P$1, 0), 0), 0)</f>
        <v>0</v>
      </c>
      <c r="U151" s="1">
        <f>SUMIF('emission-rate'!$A$2:$A$551, $D151&amp;U$1&amp;$E151&amp;$F151, 'emission-rate'!$F$2:$F$551) * IFERROR(VLOOKUP($A151&amp;$B151&amp;$C151&amp;$D151&amp;U$1, 'check of sales'!$A$2:$P$1035, 12 + MATCH($E151,'check of sales'!$M$1:$P$1, 0), 0), 0)</f>
        <v>0</v>
      </c>
    </row>
    <row r="152" spans="1:21" x14ac:dyDescent="0.2">
      <c r="A152">
        <f>emission!A152</f>
        <v>2017</v>
      </c>
      <c r="B152">
        <f>emission!B152</f>
        <v>1</v>
      </c>
      <c r="C152" t="str">
        <f>emission!C152</f>
        <v>commercial</v>
      </c>
      <c r="D152" t="str">
        <f>emission!D152</f>
        <v>VCC 21400 (GAS LHD1)</v>
      </c>
      <c r="E152" t="str">
        <f>emission!E152</f>
        <v>GAS</v>
      </c>
      <c r="F152" t="str">
        <f>emission!F152</f>
        <v>HC</v>
      </c>
      <c r="G152" s="1">
        <f>emission!G152 - SUM($K152:$U152)</f>
        <v>8.1204064190387726E-4</v>
      </c>
      <c r="K152" s="1">
        <f>SUMIF('emission-rate'!$A$2:$A$551, $D152&amp;K$1&amp;$E152&amp;$F152, 'emission-rate'!$F$2:$F$551) * IFERROR(VLOOKUP($A152&amp;$B152&amp;$C152&amp;$D152&amp;K$1, 'check of sales'!$A$2:$P$1035, 12 + MATCH($E152,'check of sales'!$M$1:$P$1, 0), 0), 0)</f>
        <v>151959.24628381678</v>
      </c>
      <c r="L152" s="1">
        <f>SUMIF('emission-rate'!$A$2:$A$551, $D152&amp;L$1&amp;$E152&amp;$F152, 'emission-rate'!$F$2:$F$551) * IFERROR(VLOOKUP($A152&amp;$B152&amp;$C152&amp;$D152&amp;L$1, 'check of sales'!$A$2:$P$1035, 12 + MATCH($E152,'check of sales'!$M$1:$P$1, 0), 0), 0)</f>
        <v>116236.77128850968</v>
      </c>
      <c r="M152" s="1">
        <f>SUMIF('emission-rate'!$A$2:$A$551, $D152&amp;M$1&amp;$E152&amp;$F152, 'emission-rate'!$F$2:$F$551) * IFERROR(VLOOKUP($A152&amp;$B152&amp;$C152&amp;$D152&amp;M$1, 'check of sales'!$A$2:$P$1035, 12 + MATCH($E152,'check of sales'!$M$1:$P$1, 0), 0), 0)</f>
        <v>660794.31578347634</v>
      </c>
      <c r="N152" s="1">
        <f>SUMIF('emission-rate'!$A$2:$A$551, $D152&amp;N$1&amp;$E152&amp;$F152, 'emission-rate'!$F$2:$F$551) * IFERROR(VLOOKUP($A152&amp;$B152&amp;$C152&amp;$D152&amp;N$1, 'check of sales'!$A$2:$P$1035, 12 + MATCH($E152,'check of sales'!$M$1:$P$1, 0), 0), 0)</f>
        <v>982027.16205723246</v>
      </c>
      <c r="O152" s="1">
        <f>SUMIF('emission-rate'!$A$2:$A$551, $D152&amp;O$1&amp;$E152&amp;$F152, 'emission-rate'!$F$2:$F$551) * IFERROR(VLOOKUP($A152&amp;$B152&amp;$C152&amp;$D152&amp;O$1, 'check of sales'!$A$2:$P$1035, 12 + MATCH($E152,'check of sales'!$M$1:$P$1, 0), 0), 0)</f>
        <v>838100.7368661908</v>
      </c>
      <c r="P152" s="1">
        <f>SUMIF('emission-rate'!$A$2:$A$551, $D152&amp;P$1&amp;$E152&amp;$F152, 'emission-rate'!$F$2:$F$551) * IFERROR(VLOOKUP($A152&amp;$B152&amp;$C152&amp;$D152&amp;P$1, 'check of sales'!$A$2:$P$1035, 12 + MATCH($E152,'check of sales'!$M$1:$P$1, 0), 0), 0)</f>
        <v>133638.43047126848</v>
      </c>
      <c r="Q152" s="1">
        <f>SUMIF('emission-rate'!$A$2:$A$551, $D152&amp;Q$1&amp;$E152&amp;$F152, 'emission-rate'!$F$2:$F$551) * IFERROR(VLOOKUP($A152&amp;$B152&amp;$C152&amp;$D152&amp;Q$1, 'check of sales'!$A$2:$P$1035, 12 + MATCH($E152,'check of sales'!$M$1:$P$1, 0), 0), 0)</f>
        <v>731828.80645613838</v>
      </c>
      <c r="R152" s="1">
        <f>SUMIF('emission-rate'!$A$2:$A$551, $D152&amp;R$1&amp;$E152&amp;$F152, 'emission-rate'!$F$2:$F$551) * IFERROR(VLOOKUP($A152&amp;$B152&amp;$C152&amp;$D152&amp;R$1, 'check of sales'!$A$2:$P$1035, 12 + MATCH($E152,'check of sales'!$M$1:$P$1, 0), 0), 0)</f>
        <v>886932.32836551568</v>
      </c>
      <c r="S152" s="1">
        <f>SUMIF('emission-rate'!$A$2:$A$551, $D152&amp;S$1&amp;$E152&amp;$F152, 'emission-rate'!$F$2:$F$551) * IFERROR(VLOOKUP($A152&amp;$B152&amp;$C152&amp;$D152&amp;S$1, 'check of sales'!$A$2:$P$1035, 12 + MATCH($E152,'check of sales'!$M$1:$P$1, 0), 0), 0)</f>
        <v>0</v>
      </c>
      <c r="T152" s="1">
        <f>SUMIF('emission-rate'!$A$2:$A$551, $D152&amp;T$1&amp;$E152&amp;$F152, 'emission-rate'!$F$2:$F$551) * IFERROR(VLOOKUP($A152&amp;$B152&amp;$C152&amp;$D152&amp;T$1, 'check of sales'!$A$2:$P$1035, 12 + MATCH($E152,'check of sales'!$M$1:$P$1, 0), 0), 0)</f>
        <v>0</v>
      </c>
      <c r="U152" s="1">
        <f>SUMIF('emission-rate'!$A$2:$A$551, $D152&amp;U$1&amp;$E152&amp;$F152, 'emission-rate'!$F$2:$F$551) * IFERROR(VLOOKUP($A152&amp;$B152&amp;$C152&amp;$D152&amp;U$1, 'check of sales'!$A$2:$P$1035, 12 + MATCH($E152,'check of sales'!$M$1:$P$1, 0), 0), 0)</f>
        <v>0</v>
      </c>
    </row>
    <row r="153" spans="1:21" x14ac:dyDescent="0.2">
      <c r="A153">
        <f>emission!A153</f>
        <v>2018</v>
      </c>
      <c r="B153">
        <f>emission!B153</f>
        <v>1</v>
      </c>
      <c r="C153" t="str">
        <f>emission!C153</f>
        <v>commercial</v>
      </c>
      <c r="D153" t="str">
        <f>emission!D153</f>
        <v>VCC 21400 (GAS LHD1)</v>
      </c>
      <c r="E153" t="str">
        <f>emission!E153</f>
        <v>GAS</v>
      </c>
      <c r="F153" t="str">
        <f>emission!F153</f>
        <v>HC</v>
      </c>
      <c r="G153" s="1">
        <f>emission!G153 - SUM($K153:$U153)</f>
        <v>3.7523359060287476E-4</v>
      </c>
      <c r="K153" s="1">
        <f>SUMIF('emission-rate'!$A$2:$A$551, $D153&amp;K$1&amp;$E153&amp;$F153, 'emission-rate'!$F$2:$F$551) * IFERROR(VLOOKUP($A153&amp;$B153&amp;$C153&amp;$D153&amp;K$1, 'check of sales'!$A$2:$P$1035, 12 + MATCH($E153,'check of sales'!$M$1:$P$1, 0), 0), 0)</f>
        <v>143927.24701770351</v>
      </c>
      <c r="L153" s="1">
        <f>SUMIF('emission-rate'!$A$2:$A$551, $D153&amp;L$1&amp;$E153&amp;$F153, 'emission-rate'!$F$2:$F$551) * IFERROR(VLOOKUP($A153&amp;$B153&amp;$C153&amp;$D153&amp;L$1, 'check of sales'!$A$2:$P$1035, 12 + MATCH($E153,'check of sales'!$M$1:$P$1, 0), 0), 0)</f>
        <v>109562.85489072479</v>
      </c>
      <c r="M153" s="1">
        <f>SUMIF('emission-rate'!$A$2:$A$551, $D153&amp;M$1&amp;$E153&amp;$F153, 'emission-rate'!$F$2:$F$551) * IFERROR(VLOOKUP($A153&amp;$B153&amp;$C153&amp;$D153&amp;M$1, 'check of sales'!$A$2:$P$1035, 12 + MATCH($E153,'check of sales'!$M$1:$P$1, 0), 0), 0)</f>
        <v>619619.05120767618</v>
      </c>
      <c r="N153" s="1">
        <f>SUMIF('emission-rate'!$A$2:$A$551, $D153&amp;N$1&amp;$E153&amp;$F153, 'emission-rate'!$F$2:$F$551) * IFERROR(VLOOKUP($A153&amp;$B153&amp;$C153&amp;$D153&amp;N$1, 'check of sales'!$A$2:$P$1035, 12 + MATCH($E153,'check of sales'!$M$1:$P$1, 0), 0), 0)</f>
        <v>911903.24248144065</v>
      </c>
      <c r="O153" s="1">
        <f>SUMIF('emission-rate'!$A$2:$A$551, $D153&amp;O$1&amp;$E153&amp;$F153, 'emission-rate'!$F$2:$F$551) * IFERROR(VLOOKUP($A153&amp;$B153&amp;$C153&amp;$D153&amp;O$1, 'check of sales'!$A$2:$P$1035, 12 + MATCH($E153,'check of sales'!$M$1:$P$1, 0), 0), 0)</f>
        <v>775242.51173093426</v>
      </c>
      <c r="P153" s="1">
        <f>SUMIF('emission-rate'!$A$2:$A$551, $D153&amp;P$1&amp;$E153&amp;$F153, 'emission-rate'!$F$2:$F$551) * IFERROR(VLOOKUP($A153&amp;$B153&amp;$C153&amp;$D153&amp;P$1, 'check of sales'!$A$2:$P$1035, 12 + MATCH($E153,'check of sales'!$M$1:$P$1, 0), 0), 0)</f>
        <v>122067.00370878764</v>
      </c>
      <c r="Q153" s="1">
        <f>SUMIF('emission-rate'!$A$2:$A$551, $D153&amp;Q$1&amp;$E153&amp;$F153, 'emission-rate'!$F$2:$F$551) * IFERROR(VLOOKUP($A153&amp;$B153&amp;$C153&amp;$D153&amp;Q$1, 'check of sales'!$A$2:$P$1035, 12 + MATCH($E153,'check of sales'!$M$1:$P$1, 0), 0), 0)</f>
        <v>653923.66383783985</v>
      </c>
      <c r="R153" s="1">
        <f>SUMIF('emission-rate'!$A$2:$A$551, $D153&amp;R$1&amp;$E153&amp;$F153, 'emission-rate'!$F$2:$F$551) * IFERROR(VLOOKUP($A153&amp;$B153&amp;$C153&amp;$D153&amp;R$1, 'check of sales'!$A$2:$P$1035, 12 + MATCH($E153,'check of sales'!$M$1:$P$1, 0), 0), 0)</f>
        <v>752090.22370382585</v>
      </c>
      <c r="S153" s="1">
        <f>SUMIF('emission-rate'!$A$2:$A$551, $D153&amp;S$1&amp;$E153&amp;$F153, 'emission-rate'!$F$2:$F$551) * IFERROR(VLOOKUP($A153&amp;$B153&amp;$C153&amp;$D153&amp;S$1, 'check of sales'!$A$2:$P$1035, 12 + MATCH($E153,'check of sales'!$M$1:$P$1, 0), 0), 0)</f>
        <v>1476744.2060810842</v>
      </c>
      <c r="T153" s="1">
        <f>SUMIF('emission-rate'!$A$2:$A$551, $D153&amp;T$1&amp;$E153&amp;$F153, 'emission-rate'!$F$2:$F$551) * IFERROR(VLOOKUP($A153&amp;$B153&amp;$C153&amp;$D153&amp;T$1, 'check of sales'!$A$2:$P$1035, 12 + MATCH($E153,'check of sales'!$M$1:$P$1, 0), 0), 0)</f>
        <v>0</v>
      </c>
      <c r="U153" s="1">
        <f>SUMIF('emission-rate'!$A$2:$A$551, $D153&amp;U$1&amp;$E153&amp;$F153, 'emission-rate'!$F$2:$F$551) * IFERROR(VLOOKUP($A153&amp;$B153&amp;$C153&amp;$D153&amp;U$1, 'check of sales'!$A$2:$P$1035, 12 + MATCH($E153,'check of sales'!$M$1:$P$1, 0), 0), 0)</f>
        <v>0</v>
      </c>
    </row>
    <row r="154" spans="1:21" x14ac:dyDescent="0.2">
      <c r="A154">
        <f>emission!A154</f>
        <v>2019</v>
      </c>
      <c r="B154">
        <f>emission!B154</f>
        <v>1</v>
      </c>
      <c r="C154" t="str">
        <f>emission!C154</f>
        <v>commercial</v>
      </c>
      <c r="D154" t="str">
        <f>emission!D154</f>
        <v>VCC 21400 (GAS LHD1)</v>
      </c>
      <c r="E154" t="str">
        <f>emission!E154</f>
        <v>GAS</v>
      </c>
      <c r="F154" t="str">
        <f>emission!F154</f>
        <v>HC</v>
      </c>
      <c r="G154" s="1">
        <f>emission!G154 - SUM($K154:$U154)</f>
        <v>3.4682825207710266E-4</v>
      </c>
      <c r="K154" s="1">
        <f>SUMIF('emission-rate'!$A$2:$A$551, $D154&amp;K$1&amp;$E154&amp;$F154, 'emission-rate'!$F$2:$F$551) * IFERROR(VLOOKUP($A154&amp;$B154&amp;$C154&amp;$D154&amp;K$1, 'check of sales'!$A$2:$P$1035, 12 + MATCH($E154,'check of sales'!$M$1:$P$1, 0), 0), 0)</f>
        <v>133975.56938460784</v>
      </c>
      <c r="L154" s="1">
        <f>SUMIF('emission-rate'!$A$2:$A$551, $D154&amp;L$1&amp;$E154&amp;$F154, 'emission-rate'!$F$2:$F$551) * IFERROR(VLOOKUP($A154&amp;$B154&amp;$C154&amp;$D154&amp;L$1, 'check of sales'!$A$2:$P$1035, 12 + MATCH($E154,'check of sales'!$M$1:$P$1, 0), 0), 0)</f>
        <v>103771.77082314545</v>
      </c>
      <c r="M154" s="1">
        <f>SUMIF('emission-rate'!$A$2:$A$551, $D154&amp;M$1&amp;$E154&amp;$F154, 'emission-rate'!$F$2:$F$551) * IFERROR(VLOOKUP($A154&amp;$B154&amp;$C154&amp;$D154&amp;M$1, 'check of sales'!$A$2:$P$1035, 12 + MATCH($E154,'check of sales'!$M$1:$P$1, 0), 0), 0)</f>
        <v>584042.65227303316</v>
      </c>
      <c r="N154" s="1">
        <f>SUMIF('emission-rate'!$A$2:$A$551, $D154&amp;N$1&amp;$E154&amp;$F154, 'emission-rate'!$F$2:$F$551) * IFERROR(VLOOKUP($A154&amp;$B154&amp;$C154&amp;$D154&amp;N$1, 'check of sales'!$A$2:$P$1035, 12 + MATCH($E154,'check of sales'!$M$1:$P$1, 0), 0), 0)</f>
        <v>855080.93578198657</v>
      </c>
      <c r="O154" s="1">
        <f>SUMIF('emission-rate'!$A$2:$A$551, $D154&amp;O$1&amp;$E154&amp;$F154, 'emission-rate'!$F$2:$F$551) * IFERROR(VLOOKUP($A154&amp;$B154&amp;$C154&amp;$D154&amp;O$1, 'check of sales'!$A$2:$P$1035, 12 + MATCH($E154,'check of sales'!$M$1:$P$1, 0), 0), 0)</f>
        <v>719884.52811826835</v>
      </c>
      <c r="P154" s="1">
        <f>SUMIF('emission-rate'!$A$2:$A$551, $D154&amp;P$1&amp;$E154&amp;$F154, 'emission-rate'!$F$2:$F$551) * IFERROR(VLOOKUP($A154&amp;$B154&amp;$C154&amp;$D154&amp;P$1, 'check of sales'!$A$2:$P$1035, 12 + MATCH($E154,'check of sales'!$M$1:$P$1, 0), 0), 0)</f>
        <v>112911.88086591377</v>
      </c>
      <c r="Q154" s="1">
        <f>SUMIF('emission-rate'!$A$2:$A$551, $D154&amp;Q$1&amp;$E154&amp;$F154, 'emission-rate'!$F$2:$F$551) * IFERROR(VLOOKUP($A154&amp;$B154&amp;$C154&amp;$D154&amp;Q$1, 'check of sales'!$A$2:$P$1035, 12 + MATCH($E154,'check of sales'!$M$1:$P$1, 0), 0), 0)</f>
        <v>597302.00375346967</v>
      </c>
      <c r="R154" s="1">
        <f>SUMIF('emission-rate'!$A$2:$A$551, $D154&amp;R$1&amp;$E154&amp;$F154, 'emission-rate'!$F$2:$F$551) * IFERROR(VLOOKUP($A154&amp;$B154&amp;$C154&amp;$D154&amp;R$1, 'check of sales'!$A$2:$P$1035, 12 + MATCH($E154,'check of sales'!$M$1:$P$1, 0), 0), 0)</f>
        <v>672028.19878408557</v>
      </c>
      <c r="S154" s="1">
        <f>SUMIF('emission-rate'!$A$2:$A$551, $D154&amp;S$1&amp;$E154&amp;$F154, 'emission-rate'!$F$2:$F$551) * IFERROR(VLOOKUP($A154&amp;$B154&amp;$C154&amp;$D154&amp;S$1, 'check of sales'!$A$2:$P$1035, 12 + MATCH($E154,'check of sales'!$M$1:$P$1, 0), 0), 0)</f>
        <v>1252231.8160976311</v>
      </c>
      <c r="T154" s="1">
        <f>SUMIF('emission-rate'!$A$2:$A$551, $D154&amp;T$1&amp;$E154&amp;$F154, 'emission-rate'!$F$2:$F$551) * IFERROR(VLOOKUP($A154&amp;$B154&amp;$C154&amp;$D154&amp;T$1, 'check of sales'!$A$2:$P$1035, 12 + MATCH($E154,'check of sales'!$M$1:$P$1, 0), 0), 0)</f>
        <v>123117.39268501055</v>
      </c>
      <c r="U154" s="1">
        <f>SUMIF('emission-rate'!$A$2:$A$551, $D154&amp;U$1&amp;$E154&amp;$F154, 'emission-rate'!$F$2:$F$551) * IFERROR(VLOOKUP($A154&amp;$B154&amp;$C154&amp;$D154&amp;U$1, 'check of sales'!$A$2:$P$1035, 12 + MATCH($E154,'check of sales'!$M$1:$P$1, 0), 0), 0)</f>
        <v>0</v>
      </c>
    </row>
    <row r="155" spans="1:21" x14ac:dyDescent="0.2">
      <c r="A155">
        <f>emission!A155</f>
        <v>2020</v>
      </c>
      <c r="B155">
        <f>emission!B155</f>
        <v>1</v>
      </c>
      <c r="C155" t="str">
        <f>emission!C155</f>
        <v>commercial</v>
      </c>
      <c r="D155" t="str">
        <f>emission!D155</f>
        <v>VCC 21400 (GAS LHD1)</v>
      </c>
      <c r="E155" t="str">
        <f>emission!E155</f>
        <v>GAS</v>
      </c>
      <c r="F155" t="str">
        <f>emission!F155</f>
        <v>HC</v>
      </c>
      <c r="G155" s="1">
        <f>emission!G155 - SUM($K155:$U155)</f>
        <v>1.6480963677167892E-4</v>
      </c>
      <c r="K155" s="1">
        <f>SUMIF('emission-rate'!$A$2:$A$551, $D155&amp;K$1&amp;$E155&amp;$F155, 'emission-rate'!$F$2:$F$551) * IFERROR(VLOOKUP($A155&amp;$B155&amp;$C155&amp;$D155&amp;K$1, 'check of sales'!$A$2:$P$1035, 12 + MATCH($E155,'check of sales'!$M$1:$P$1, 0), 0), 0)</f>
        <v>125023.72871557563</v>
      </c>
      <c r="L155" s="1">
        <f>SUMIF('emission-rate'!$A$2:$A$551, $D155&amp;L$1&amp;$E155&amp;$F155, 'emission-rate'!$F$2:$F$551) * IFERROR(VLOOKUP($A155&amp;$B155&amp;$C155&amp;$D155&amp;L$1, 'check of sales'!$A$2:$P$1035, 12 + MATCH($E155,'check of sales'!$M$1:$P$1, 0), 0), 0)</f>
        <v>96596.595642309883</v>
      </c>
      <c r="M155" s="1">
        <f>SUMIF('emission-rate'!$A$2:$A$551, $D155&amp;M$1&amp;$E155&amp;$F155, 'emission-rate'!$F$2:$F$551) * IFERROR(VLOOKUP($A155&amp;$B155&amp;$C155&amp;$D155&amp;M$1, 'check of sales'!$A$2:$P$1035, 12 + MATCH($E155,'check of sales'!$M$1:$P$1, 0), 0), 0)</f>
        <v>553172.33494022349</v>
      </c>
      <c r="N155" s="1">
        <f>SUMIF('emission-rate'!$A$2:$A$551, $D155&amp;N$1&amp;$E155&amp;$F155, 'emission-rate'!$F$2:$F$551) * IFERROR(VLOOKUP($A155&amp;$B155&amp;$C155&amp;$D155&amp;N$1, 'check of sales'!$A$2:$P$1035, 12 + MATCH($E155,'check of sales'!$M$1:$P$1, 0), 0), 0)</f>
        <v>805985.12371246517</v>
      </c>
      <c r="O155" s="1">
        <f>SUMIF('emission-rate'!$A$2:$A$551, $D155&amp;O$1&amp;$E155&amp;$F155, 'emission-rate'!$F$2:$F$551) * IFERROR(VLOOKUP($A155&amp;$B155&amp;$C155&amp;$D155&amp;O$1, 'check of sales'!$A$2:$P$1035, 12 + MATCH($E155,'check of sales'!$M$1:$P$1, 0), 0), 0)</f>
        <v>675027.24771907134</v>
      </c>
      <c r="P155" s="1">
        <f>SUMIF('emission-rate'!$A$2:$A$551, $D155&amp;P$1&amp;$E155&amp;$F155, 'emission-rate'!$F$2:$F$551) * IFERROR(VLOOKUP($A155&amp;$B155&amp;$C155&amp;$D155&amp;P$1, 'check of sales'!$A$2:$P$1035, 12 + MATCH($E155,'check of sales'!$M$1:$P$1, 0), 0), 0)</f>
        <v>104849.14700384223</v>
      </c>
      <c r="Q155" s="1">
        <f>SUMIF('emission-rate'!$A$2:$A$551, $D155&amp;Q$1&amp;$E155&amp;$F155, 'emission-rate'!$F$2:$F$551) * IFERROR(VLOOKUP($A155&amp;$B155&amp;$C155&amp;$D155&amp;Q$1, 'check of sales'!$A$2:$P$1035, 12 + MATCH($E155,'check of sales'!$M$1:$P$1, 0), 0), 0)</f>
        <v>552503.87606530776</v>
      </c>
      <c r="R155" s="1">
        <f>SUMIF('emission-rate'!$A$2:$A$551, $D155&amp;R$1&amp;$E155&amp;$F155, 'emission-rate'!$F$2:$F$551) * IFERROR(VLOOKUP($A155&amp;$B155&amp;$C155&amp;$D155&amp;R$1, 'check of sales'!$A$2:$P$1035, 12 + MATCH($E155,'check of sales'!$M$1:$P$1, 0), 0), 0)</f>
        <v>613838.91103856836</v>
      </c>
      <c r="S155" s="1">
        <f>SUMIF('emission-rate'!$A$2:$A$551, $D155&amp;S$1&amp;$E155&amp;$F155, 'emission-rate'!$F$2:$F$551) * IFERROR(VLOOKUP($A155&amp;$B155&amp;$C155&amp;$D155&amp;S$1, 'check of sales'!$A$2:$P$1035, 12 + MATCH($E155,'check of sales'!$M$1:$P$1, 0), 0), 0)</f>
        <v>1118928.3749599883</v>
      </c>
      <c r="T155" s="1">
        <f>SUMIF('emission-rate'!$A$2:$A$551, $D155&amp;T$1&amp;$E155&amp;$F155, 'emission-rate'!$F$2:$F$551) * IFERROR(VLOOKUP($A155&amp;$B155&amp;$C155&amp;$D155&amp;T$1, 'check of sales'!$A$2:$P$1035, 12 + MATCH($E155,'check of sales'!$M$1:$P$1, 0), 0), 0)</f>
        <v>104399.60800272197</v>
      </c>
      <c r="U155" s="1">
        <f>SUMIF('emission-rate'!$A$2:$A$551, $D155&amp;U$1&amp;$E155&amp;$F155, 'emission-rate'!$F$2:$F$551) * IFERROR(VLOOKUP($A155&amp;$B155&amp;$C155&amp;$D155&amp;U$1, 'check of sales'!$A$2:$P$1035, 12 + MATCH($E155,'check of sales'!$M$1:$P$1, 0), 0), 0)</f>
        <v>842146.69447528676</v>
      </c>
    </row>
    <row r="156" spans="1:21" x14ac:dyDescent="0.2">
      <c r="A156">
        <f>emission!A156</f>
        <v>2010</v>
      </c>
      <c r="B156">
        <f>emission!B156</f>
        <v>1</v>
      </c>
      <c r="C156" t="str">
        <f>emission!C156</f>
        <v>commercial</v>
      </c>
      <c r="D156" t="str">
        <f>emission!D156</f>
        <v>VCC 21400 (GAS LHD1)</v>
      </c>
      <c r="E156" t="str">
        <f>emission!E156</f>
        <v>GAS</v>
      </c>
      <c r="F156" t="str">
        <f>emission!F156</f>
        <v>NOx</v>
      </c>
      <c r="G156" s="1">
        <f>emission!G156 - SUM($K156:$U156)</f>
        <v>-1.7056253273040056E-4</v>
      </c>
      <c r="K156" s="1">
        <f>SUMIF('emission-rate'!$A$2:$A$551, $D156&amp;K$1&amp;$E156&amp;$F156, 'emission-rate'!$F$2:$F$551) * IFERROR(VLOOKUP($A156&amp;$B156&amp;$C156&amp;$D156&amp;K$1, 'check of sales'!$A$2:$P$1035, 12 + MATCH($E156,'check of sales'!$M$1:$P$1, 0), 0), 0)</f>
        <v>563893.92048366659</v>
      </c>
      <c r="L156" s="1">
        <f>SUMIF('emission-rate'!$A$2:$A$551, $D156&amp;L$1&amp;$E156&amp;$F156, 'emission-rate'!$F$2:$F$551) * IFERROR(VLOOKUP($A156&amp;$B156&amp;$C156&amp;$D156&amp;L$1, 'check of sales'!$A$2:$P$1035, 12 + MATCH($E156,'check of sales'!$M$1:$P$1, 0), 0), 0)</f>
        <v>0</v>
      </c>
      <c r="M156" s="1">
        <f>SUMIF('emission-rate'!$A$2:$A$551, $D156&amp;M$1&amp;$E156&amp;$F156, 'emission-rate'!$F$2:$F$551) * IFERROR(VLOOKUP($A156&amp;$B156&amp;$C156&amp;$D156&amp;M$1, 'check of sales'!$A$2:$P$1035, 12 + MATCH($E156,'check of sales'!$M$1:$P$1, 0), 0), 0)</f>
        <v>0</v>
      </c>
      <c r="N156" s="1">
        <f>SUMIF('emission-rate'!$A$2:$A$551, $D156&amp;N$1&amp;$E156&amp;$F156, 'emission-rate'!$F$2:$F$551) * IFERROR(VLOOKUP($A156&amp;$B156&amp;$C156&amp;$D156&amp;N$1, 'check of sales'!$A$2:$P$1035, 12 + MATCH($E156,'check of sales'!$M$1:$P$1, 0), 0), 0)</f>
        <v>0</v>
      </c>
      <c r="O156" s="1">
        <f>SUMIF('emission-rate'!$A$2:$A$551, $D156&amp;O$1&amp;$E156&amp;$F156, 'emission-rate'!$F$2:$F$551) * IFERROR(VLOOKUP($A156&amp;$B156&amp;$C156&amp;$D156&amp;O$1, 'check of sales'!$A$2:$P$1035, 12 + MATCH($E156,'check of sales'!$M$1:$P$1, 0), 0), 0)</f>
        <v>0</v>
      </c>
      <c r="P156" s="1">
        <f>SUMIF('emission-rate'!$A$2:$A$551, $D156&amp;P$1&amp;$E156&amp;$F156, 'emission-rate'!$F$2:$F$551) * IFERROR(VLOOKUP($A156&amp;$B156&amp;$C156&amp;$D156&amp;P$1, 'check of sales'!$A$2:$P$1035, 12 + MATCH($E156,'check of sales'!$M$1:$P$1, 0), 0), 0)</f>
        <v>0</v>
      </c>
      <c r="Q156" s="1">
        <f>SUMIF('emission-rate'!$A$2:$A$551, $D156&amp;Q$1&amp;$E156&amp;$F156, 'emission-rate'!$F$2:$F$551) * IFERROR(VLOOKUP($A156&amp;$B156&amp;$C156&amp;$D156&amp;Q$1, 'check of sales'!$A$2:$P$1035, 12 + MATCH($E156,'check of sales'!$M$1:$P$1, 0), 0), 0)</f>
        <v>0</v>
      </c>
      <c r="R156" s="1">
        <f>SUMIF('emission-rate'!$A$2:$A$551, $D156&amp;R$1&amp;$E156&amp;$F156, 'emission-rate'!$F$2:$F$551) * IFERROR(VLOOKUP($A156&amp;$B156&amp;$C156&amp;$D156&amp;R$1, 'check of sales'!$A$2:$P$1035, 12 + MATCH($E156,'check of sales'!$M$1:$P$1, 0), 0), 0)</f>
        <v>0</v>
      </c>
      <c r="S156" s="1">
        <f>SUMIF('emission-rate'!$A$2:$A$551, $D156&amp;S$1&amp;$E156&amp;$F156, 'emission-rate'!$F$2:$F$551) * IFERROR(VLOOKUP($A156&amp;$B156&amp;$C156&amp;$D156&amp;S$1, 'check of sales'!$A$2:$P$1035, 12 + MATCH($E156,'check of sales'!$M$1:$P$1, 0), 0), 0)</f>
        <v>0</v>
      </c>
      <c r="T156" s="1">
        <f>SUMIF('emission-rate'!$A$2:$A$551, $D156&amp;T$1&amp;$E156&amp;$F156, 'emission-rate'!$F$2:$F$551) * IFERROR(VLOOKUP($A156&amp;$B156&amp;$C156&amp;$D156&amp;T$1, 'check of sales'!$A$2:$P$1035, 12 + MATCH($E156,'check of sales'!$M$1:$P$1, 0), 0), 0)</f>
        <v>0</v>
      </c>
      <c r="U156" s="1">
        <f>SUMIF('emission-rate'!$A$2:$A$551, $D156&amp;U$1&amp;$E156&amp;$F156, 'emission-rate'!$F$2:$F$551) * IFERROR(VLOOKUP($A156&amp;$B156&amp;$C156&amp;$D156&amp;U$1, 'check of sales'!$A$2:$P$1035, 12 + MATCH($E156,'check of sales'!$M$1:$P$1, 0), 0), 0)</f>
        <v>0</v>
      </c>
    </row>
    <row r="157" spans="1:21" x14ac:dyDescent="0.2">
      <c r="A157">
        <f>emission!A157</f>
        <v>2011</v>
      </c>
      <c r="B157">
        <f>emission!B157</f>
        <v>1</v>
      </c>
      <c r="C157" t="str">
        <f>emission!C157</f>
        <v>commercial</v>
      </c>
      <c r="D157" t="str">
        <f>emission!D157</f>
        <v>VCC 21400 (GAS LHD1)</v>
      </c>
      <c r="E157" t="str">
        <f>emission!E157</f>
        <v>GAS</v>
      </c>
      <c r="F157" t="str">
        <f>emission!F157</f>
        <v>NOx</v>
      </c>
      <c r="G157" s="1">
        <f>emission!G157 - SUM($K157:$U157)</f>
        <v>-6.2980689108371735E-5</v>
      </c>
      <c r="K157" s="1">
        <f>SUMIF('emission-rate'!$A$2:$A$551, $D157&amp;K$1&amp;$E157&amp;$F157, 'emission-rate'!$F$2:$F$551) * IFERROR(VLOOKUP($A157&amp;$B157&amp;$C157&amp;$D157&amp;K$1, 'check of sales'!$A$2:$P$1035, 12 + MATCH($E157,'check of sales'!$M$1:$P$1, 0), 0), 0)</f>
        <v>478163.99429631885</v>
      </c>
      <c r="L157" s="1">
        <f>SUMIF('emission-rate'!$A$2:$A$551, $D157&amp;L$1&amp;$E157&amp;$F157, 'emission-rate'!$F$2:$F$551) * IFERROR(VLOOKUP($A157&amp;$B157&amp;$C157&amp;$D157&amp;L$1, 'check of sales'!$A$2:$P$1035, 12 + MATCH($E157,'check of sales'!$M$1:$P$1, 0), 0), 0)</f>
        <v>407448.15731415694</v>
      </c>
      <c r="M157" s="1">
        <f>SUMIF('emission-rate'!$A$2:$A$551, $D157&amp;M$1&amp;$E157&amp;$F157, 'emission-rate'!$F$2:$F$551) * IFERROR(VLOOKUP($A157&amp;$B157&amp;$C157&amp;$D157&amp;M$1, 'check of sales'!$A$2:$P$1035, 12 + MATCH($E157,'check of sales'!$M$1:$P$1, 0), 0), 0)</f>
        <v>0</v>
      </c>
      <c r="N157" s="1">
        <f>SUMIF('emission-rate'!$A$2:$A$551, $D157&amp;N$1&amp;$E157&amp;$F157, 'emission-rate'!$F$2:$F$551) * IFERROR(VLOOKUP($A157&amp;$B157&amp;$C157&amp;$D157&amp;N$1, 'check of sales'!$A$2:$P$1035, 12 + MATCH($E157,'check of sales'!$M$1:$P$1, 0), 0), 0)</f>
        <v>0</v>
      </c>
      <c r="O157" s="1">
        <f>SUMIF('emission-rate'!$A$2:$A$551, $D157&amp;O$1&amp;$E157&amp;$F157, 'emission-rate'!$F$2:$F$551) * IFERROR(VLOOKUP($A157&amp;$B157&amp;$C157&amp;$D157&amp;O$1, 'check of sales'!$A$2:$P$1035, 12 + MATCH($E157,'check of sales'!$M$1:$P$1, 0), 0), 0)</f>
        <v>0</v>
      </c>
      <c r="P157" s="1">
        <f>SUMIF('emission-rate'!$A$2:$A$551, $D157&amp;P$1&amp;$E157&amp;$F157, 'emission-rate'!$F$2:$F$551) * IFERROR(VLOOKUP($A157&amp;$B157&amp;$C157&amp;$D157&amp;P$1, 'check of sales'!$A$2:$P$1035, 12 + MATCH($E157,'check of sales'!$M$1:$P$1, 0), 0), 0)</f>
        <v>0</v>
      </c>
      <c r="Q157" s="1">
        <f>SUMIF('emission-rate'!$A$2:$A$551, $D157&amp;Q$1&amp;$E157&amp;$F157, 'emission-rate'!$F$2:$F$551) * IFERROR(VLOOKUP($A157&amp;$B157&amp;$C157&amp;$D157&amp;Q$1, 'check of sales'!$A$2:$P$1035, 12 + MATCH($E157,'check of sales'!$M$1:$P$1, 0), 0), 0)</f>
        <v>0</v>
      </c>
      <c r="R157" s="1">
        <f>SUMIF('emission-rate'!$A$2:$A$551, $D157&amp;R$1&amp;$E157&amp;$F157, 'emission-rate'!$F$2:$F$551) * IFERROR(VLOOKUP($A157&amp;$B157&amp;$C157&amp;$D157&amp;R$1, 'check of sales'!$A$2:$P$1035, 12 + MATCH($E157,'check of sales'!$M$1:$P$1, 0), 0), 0)</f>
        <v>0</v>
      </c>
      <c r="S157" s="1">
        <f>SUMIF('emission-rate'!$A$2:$A$551, $D157&amp;S$1&amp;$E157&amp;$F157, 'emission-rate'!$F$2:$F$551) * IFERROR(VLOOKUP($A157&amp;$B157&amp;$C157&amp;$D157&amp;S$1, 'check of sales'!$A$2:$P$1035, 12 + MATCH($E157,'check of sales'!$M$1:$P$1, 0), 0), 0)</f>
        <v>0</v>
      </c>
      <c r="T157" s="1">
        <f>SUMIF('emission-rate'!$A$2:$A$551, $D157&amp;T$1&amp;$E157&amp;$F157, 'emission-rate'!$F$2:$F$551) * IFERROR(VLOOKUP($A157&amp;$B157&amp;$C157&amp;$D157&amp;T$1, 'check of sales'!$A$2:$P$1035, 12 + MATCH($E157,'check of sales'!$M$1:$P$1, 0), 0), 0)</f>
        <v>0</v>
      </c>
      <c r="U157" s="1">
        <f>SUMIF('emission-rate'!$A$2:$A$551, $D157&amp;U$1&amp;$E157&amp;$F157, 'emission-rate'!$F$2:$F$551) * IFERROR(VLOOKUP($A157&amp;$B157&amp;$C157&amp;$D157&amp;U$1, 'check of sales'!$A$2:$P$1035, 12 + MATCH($E157,'check of sales'!$M$1:$P$1, 0), 0), 0)</f>
        <v>0</v>
      </c>
    </row>
    <row r="158" spans="1:21" x14ac:dyDescent="0.2">
      <c r="A158">
        <f>emission!A158</f>
        <v>2012</v>
      </c>
      <c r="B158">
        <f>emission!B158</f>
        <v>1</v>
      </c>
      <c r="C158" t="str">
        <f>emission!C158</f>
        <v>commercial</v>
      </c>
      <c r="D158" t="str">
        <f>emission!D158</f>
        <v>VCC 21400 (GAS LHD1)</v>
      </c>
      <c r="E158" t="str">
        <f>emission!E158</f>
        <v>GAS</v>
      </c>
      <c r="F158" t="str">
        <f>emission!F158</f>
        <v>NOx</v>
      </c>
      <c r="G158" s="1">
        <f>emission!G158 - SUM($K158:$U158)</f>
        <v>8.6013833060860634E-4</v>
      </c>
      <c r="K158" s="1">
        <f>SUMIF('emission-rate'!$A$2:$A$551, $D158&amp;K$1&amp;$E158&amp;$F158, 'emission-rate'!$F$2:$F$551) * IFERROR(VLOOKUP($A158&amp;$B158&amp;$C158&amp;$D158&amp;K$1, 'check of sales'!$A$2:$P$1035, 12 + MATCH($E158,'check of sales'!$M$1:$P$1, 0), 0), 0)</f>
        <v>427262.15244210389</v>
      </c>
      <c r="L158" s="1">
        <f>SUMIF('emission-rate'!$A$2:$A$551, $D158&amp;L$1&amp;$E158&amp;$F158, 'emission-rate'!$F$2:$F$551) * IFERROR(VLOOKUP($A158&amp;$B158&amp;$C158&amp;$D158&amp;L$1, 'check of sales'!$A$2:$P$1035, 12 + MATCH($E158,'check of sales'!$M$1:$P$1, 0), 0), 0)</f>
        <v>345502.99496561894</v>
      </c>
      <c r="M158" s="1">
        <f>SUMIF('emission-rate'!$A$2:$A$551, $D158&amp;M$1&amp;$E158&amp;$F158, 'emission-rate'!$F$2:$F$551) * IFERROR(VLOOKUP($A158&amp;$B158&amp;$C158&amp;$D158&amp;M$1, 'check of sales'!$A$2:$P$1035, 12 + MATCH($E158,'check of sales'!$M$1:$P$1, 0), 0), 0)</f>
        <v>2227538.414747999</v>
      </c>
      <c r="N158" s="1">
        <f>SUMIF('emission-rate'!$A$2:$A$551, $D158&amp;N$1&amp;$E158&amp;$F158, 'emission-rate'!$F$2:$F$551) * IFERROR(VLOOKUP($A158&amp;$B158&amp;$C158&amp;$D158&amp;N$1, 'check of sales'!$A$2:$P$1035, 12 + MATCH($E158,'check of sales'!$M$1:$P$1, 0), 0), 0)</f>
        <v>0</v>
      </c>
      <c r="O158" s="1">
        <f>SUMIF('emission-rate'!$A$2:$A$551, $D158&amp;O$1&amp;$E158&amp;$F158, 'emission-rate'!$F$2:$F$551) * IFERROR(VLOOKUP($A158&amp;$B158&amp;$C158&amp;$D158&amp;O$1, 'check of sales'!$A$2:$P$1035, 12 + MATCH($E158,'check of sales'!$M$1:$P$1, 0), 0), 0)</f>
        <v>0</v>
      </c>
      <c r="P158" s="1">
        <f>SUMIF('emission-rate'!$A$2:$A$551, $D158&amp;P$1&amp;$E158&amp;$F158, 'emission-rate'!$F$2:$F$551) * IFERROR(VLOOKUP($A158&amp;$B158&amp;$C158&amp;$D158&amp;P$1, 'check of sales'!$A$2:$P$1035, 12 + MATCH($E158,'check of sales'!$M$1:$P$1, 0), 0), 0)</f>
        <v>0</v>
      </c>
      <c r="Q158" s="1">
        <f>SUMIF('emission-rate'!$A$2:$A$551, $D158&amp;Q$1&amp;$E158&amp;$F158, 'emission-rate'!$F$2:$F$551) * IFERROR(VLOOKUP($A158&amp;$B158&amp;$C158&amp;$D158&amp;Q$1, 'check of sales'!$A$2:$P$1035, 12 + MATCH($E158,'check of sales'!$M$1:$P$1, 0), 0), 0)</f>
        <v>0</v>
      </c>
      <c r="R158" s="1">
        <f>SUMIF('emission-rate'!$A$2:$A$551, $D158&amp;R$1&amp;$E158&amp;$F158, 'emission-rate'!$F$2:$F$551) * IFERROR(VLOOKUP($A158&amp;$B158&amp;$C158&amp;$D158&amp;R$1, 'check of sales'!$A$2:$P$1035, 12 + MATCH($E158,'check of sales'!$M$1:$P$1, 0), 0), 0)</f>
        <v>0</v>
      </c>
      <c r="S158" s="1">
        <f>SUMIF('emission-rate'!$A$2:$A$551, $D158&amp;S$1&amp;$E158&amp;$F158, 'emission-rate'!$F$2:$F$551) * IFERROR(VLOOKUP($A158&amp;$B158&amp;$C158&amp;$D158&amp;S$1, 'check of sales'!$A$2:$P$1035, 12 + MATCH($E158,'check of sales'!$M$1:$P$1, 0), 0), 0)</f>
        <v>0</v>
      </c>
      <c r="T158" s="1">
        <f>SUMIF('emission-rate'!$A$2:$A$551, $D158&amp;T$1&amp;$E158&amp;$F158, 'emission-rate'!$F$2:$F$551) * IFERROR(VLOOKUP($A158&amp;$B158&amp;$C158&amp;$D158&amp;T$1, 'check of sales'!$A$2:$P$1035, 12 + MATCH($E158,'check of sales'!$M$1:$P$1, 0), 0), 0)</f>
        <v>0</v>
      </c>
      <c r="U158" s="1">
        <f>SUMIF('emission-rate'!$A$2:$A$551, $D158&amp;U$1&amp;$E158&amp;$F158, 'emission-rate'!$F$2:$F$551) * IFERROR(VLOOKUP($A158&amp;$B158&amp;$C158&amp;$D158&amp;U$1, 'check of sales'!$A$2:$P$1035, 12 + MATCH($E158,'check of sales'!$M$1:$P$1, 0), 0), 0)</f>
        <v>0</v>
      </c>
    </row>
    <row r="159" spans="1:21" x14ac:dyDescent="0.2">
      <c r="A159">
        <f>emission!A159</f>
        <v>2013</v>
      </c>
      <c r="B159">
        <f>emission!B159</f>
        <v>1</v>
      </c>
      <c r="C159" t="str">
        <f>emission!C159</f>
        <v>commercial</v>
      </c>
      <c r="D159" t="str">
        <f>emission!D159</f>
        <v>VCC 21400 (GAS LHD1)</v>
      </c>
      <c r="E159" t="str">
        <f>emission!E159</f>
        <v>GAS</v>
      </c>
      <c r="F159" t="str">
        <f>emission!F159</f>
        <v>NOx</v>
      </c>
      <c r="G159" s="1">
        <f>emission!G159 - SUM($K159:$U159)</f>
        <v>1.4486052095890045E-3</v>
      </c>
      <c r="K159" s="1">
        <f>SUMIF('emission-rate'!$A$2:$A$551, $D159&amp;K$1&amp;$E159&amp;$F159, 'emission-rate'!$F$2:$F$551) * IFERROR(VLOOKUP($A159&amp;$B159&amp;$C159&amp;$D159&amp;K$1, 'check of sales'!$A$2:$P$1035, 12 + MATCH($E159,'check of sales'!$M$1:$P$1, 0), 0), 0)</f>
        <v>390266.56151867821</v>
      </c>
      <c r="L159" s="1">
        <f>SUMIF('emission-rate'!$A$2:$A$551, $D159&amp;L$1&amp;$E159&amp;$F159, 'emission-rate'!$F$2:$F$551) * IFERROR(VLOOKUP($A159&amp;$B159&amp;$C159&amp;$D159&amp;L$1, 'check of sales'!$A$2:$P$1035, 12 + MATCH($E159,'check of sales'!$M$1:$P$1, 0), 0), 0)</f>
        <v>308723.27290440578</v>
      </c>
      <c r="M159" s="1">
        <f>SUMIF('emission-rate'!$A$2:$A$551, $D159&amp;M$1&amp;$E159&amp;$F159, 'emission-rate'!$F$2:$F$551) * IFERROR(VLOOKUP($A159&amp;$B159&amp;$C159&amp;$D159&amp;M$1, 'check of sales'!$A$2:$P$1035, 12 + MATCH($E159,'check of sales'!$M$1:$P$1, 0), 0), 0)</f>
        <v>1888881.2720853619</v>
      </c>
      <c r="N159" s="1">
        <f>SUMIF('emission-rate'!$A$2:$A$551, $D159&amp;N$1&amp;$E159&amp;$F159, 'emission-rate'!$F$2:$F$551) * IFERROR(VLOOKUP($A159&amp;$B159&amp;$C159&amp;$D159&amp;N$1, 'check of sales'!$A$2:$P$1035, 12 + MATCH($E159,'check of sales'!$M$1:$P$1, 0), 0), 0)</f>
        <v>3071532.0297179092</v>
      </c>
      <c r="O159" s="1">
        <f>SUMIF('emission-rate'!$A$2:$A$551, $D159&amp;O$1&amp;$E159&amp;$F159, 'emission-rate'!$F$2:$F$551) * IFERROR(VLOOKUP($A159&amp;$B159&amp;$C159&amp;$D159&amp;O$1, 'check of sales'!$A$2:$P$1035, 12 + MATCH($E159,'check of sales'!$M$1:$P$1, 0), 0), 0)</f>
        <v>0</v>
      </c>
      <c r="P159" s="1">
        <f>SUMIF('emission-rate'!$A$2:$A$551, $D159&amp;P$1&amp;$E159&amp;$F159, 'emission-rate'!$F$2:$F$551) * IFERROR(VLOOKUP($A159&amp;$B159&amp;$C159&amp;$D159&amp;P$1, 'check of sales'!$A$2:$P$1035, 12 + MATCH($E159,'check of sales'!$M$1:$P$1, 0), 0), 0)</f>
        <v>0</v>
      </c>
      <c r="Q159" s="1">
        <f>SUMIF('emission-rate'!$A$2:$A$551, $D159&amp;Q$1&amp;$E159&amp;$F159, 'emission-rate'!$F$2:$F$551) * IFERROR(VLOOKUP($A159&amp;$B159&amp;$C159&amp;$D159&amp;Q$1, 'check of sales'!$A$2:$P$1035, 12 + MATCH($E159,'check of sales'!$M$1:$P$1, 0), 0), 0)</f>
        <v>0</v>
      </c>
      <c r="R159" s="1">
        <f>SUMIF('emission-rate'!$A$2:$A$551, $D159&amp;R$1&amp;$E159&amp;$F159, 'emission-rate'!$F$2:$F$551) * IFERROR(VLOOKUP($A159&amp;$B159&amp;$C159&amp;$D159&amp;R$1, 'check of sales'!$A$2:$P$1035, 12 + MATCH($E159,'check of sales'!$M$1:$P$1, 0), 0), 0)</f>
        <v>0</v>
      </c>
      <c r="S159" s="1">
        <f>SUMIF('emission-rate'!$A$2:$A$551, $D159&amp;S$1&amp;$E159&amp;$F159, 'emission-rate'!$F$2:$F$551) * IFERROR(VLOOKUP($A159&amp;$B159&amp;$C159&amp;$D159&amp;S$1, 'check of sales'!$A$2:$P$1035, 12 + MATCH($E159,'check of sales'!$M$1:$P$1, 0), 0), 0)</f>
        <v>0</v>
      </c>
      <c r="T159" s="1">
        <f>SUMIF('emission-rate'!$A$2:$A$551, $D159&amp;T$1&amp;$E159&amp;$F159, 'emission-rate'!$F$2:$F$551) * IFERROR(VLOOKUP($A159&amp;$B159&amp;$C159&amp;$D159&amp;T$1, 'check of sales'!$A$2:$P$1035, 12 + MATCH($E159,'check of sales'!$M$1:$P$1, 0), 0), 0)</f>
        <v>0</v>
      </c>
      <c r="U159" s="1">
        <f>SUMIF('emission-rate'!$A$2:$A$551, $D159&amp;U$1&amp;$E159&amp;$F159, 'emission-rate'!$F$2:$F$551) * IFERROR(VLOOKUP($A159&amp;$B159&amp;$C159&amp;$D159&amp;U$1, 'check of sales'!$A$2:$P$1035, 12 + MATCH($E159,'check of sales'!$M$1:$P$1, 0), 0), 0)</f>
        <v>0</v>
      </c>
    </row>
    <row r="160" spans="1:21" x14ac:dyDescent="0.2">
      <c r="A160">
        <f>emission!A160</f>
        <v>2014</v>
      </c>
      <c r="B160">
        <f>emission!B160</f>
        <v>1</v>
      </c>
      <c r="C160" t="str">
        <f>emission!C160</f>
        <v>commercial</v>
      </c>
      <c r="D160" t="str">
        <f>emission!D160</f>
        <v>VCC 21400 (GAS LHD1)</v>
      </c>
      <c r="E160" t="str">
        <f>emission!E160</f>
        <v>GAS</v>
      </c>
      <c r="F160" t="str">
        <f>emission!F160</f>
        <v>NOx</v>
      </c>
      <c r="G160" s="1">
        <f>emission!G160 - SUM($K160:$U160)</f>
        <v>1.1173663660883904E-3</v>
      </c>
      <c r="K160" s="1">
        <f>SUMIF('emission-rate'!$A$2:$A$551, $D160&amp;K$1&amp;$E160&amp;$F160, 'emission-rate'!$F$2:$F$551) * IFERROR(VLOOKUP($A160&amp;$B160&amp;$C160&amp;$D160&amp;K$1, 'check of sales'!$A$2:$P$1035, 12 + MATCH($E160,'check of sales'!$M$1:$P$1, 0), 0), 0)</f>
        <v>360996.25747571653</v>
      </c>
      <c r="L160" s="1">
        <f>SUMIF('emission-rate'!$A$2:$A$551, $D160&amp;L$1&amp;$E160&amp;$F160, 'emission-rate'!$F$2:$F$551) * IFERROR(VLOOKUP($A160&amp;$B160&amp;$C160&amp;$D160&amp;L$1, 'check of sales'!$A$2:$P$1035, 12 + MATCH($E160,'check of sales'!$M$1:$P$1, 0), 0), 0)</f>
        <v>281991.67534157215</v>
      </c>
      <c r="M160" s="1">
        <f>SUMIF('emission-rate'!$A$2:$A$551, $D160&amp;M$1&amp;$E160&amp;$F160, 'emission-rate'!$F$2:$F$551) * IFERROR(VLOOKUP($A160&amp;$B160&amp;$C160&amp;$D160&amp;M$1, 'check of sales'!$A$2:$P$1035, 12 + MATCH($E160,'check of sales'!$M$1:$P$1, 0), 0), 0)</f>
        <v>1687804.785900797</v>
      </c>
      <c r="N160" s="1">
        <f>SUMIF('emission-rate'!$A$2:$A$551, $D160&amp;N$1&amp;$E160&amp;$F160, 'emission-rate'!$F$2:$F$551) * IFERROR(VLOOKUP($A160&amp;$B160&amp;$C160&amp;$D160&amp;N$1, 'check of sales'!$A$2:$P$1035, 12 + MATCH($E160,'check of sales'!$M$1:$P$1, 0), 0), 0)</f>
        <v>2604560.8413001727</v>
      </c>
      <c r="O160" s="1">
        <f>SUMIF('emission-rate'!$A$2:$A$551, $D160&amp;O$1&amp;$E160&amp;$F160, 'emission-rate'!$F$2:$F$551) * IFERROR(VLOOKUP($A160&amp;$B160&amp;$C160&amp;$D160&amp;O$1, 'check of sales'!$A$2:$P$1035, 12 + MATCH($E160,'check of sales'!$M$1:$P$1, 0), 0), 0)</f>
        <v>2433899.3330010246</v>
      </c>
      <c r="P160" s="1">
        <f>SUMIF('emission-rate'!$A$2:$A$551, $D160&amp;P$1&amp;$E160&amp;$F160, 'emission-rate'!$F$2:$F$551) * IFERROR(VLOOKUP($A160&amp;$B160&amp;$C160&amp;$D160&amp;P$1, 'check of sales'!$A$2:$P$1035, 12 + MATCH($E160,'check of sales'!$M$1:$P$1, 0), 0), 0)</f>
        <v>0</v>
      </c>
      <c r="Q160" s="1">
        <f>SUMIF('emission-rate'!$A$2:$A$551, $D160&amp;Q$1&amp;$E160&amp;$F160, 'emission-rate'!$F$2:$F$551) * IFERROR(VLOOKUP($A160&amp;$B160&amp;$C160&amp;$D160&amp;Q$1, 'check of sales'!$A$2:$P$1035, 12 + MATCH($E160,'check of sales'!$M$1:$P$1, 0), 0), 0)</f>
        <v>0</v>
      </c>
      <c r="R160" s="1">
        <f>SUMIF('emission-rate'!$A$2:$A$551, $D160&amp;R$1&amp;$E160&amp;$F160, 'emission-rate'!$F$2:$F$551) * IFERROR(VLOOKUP($A160&amp;$B160&amp;$C160&amp;$D160&amp;R$1, 'check of sales'!$A$2:$P$1035, 12 + MATCH($E160,'check of sales'!$M$1:$P$1, 0), 0), 0)</f>
        <v>0</v>
      </c>
      <c r="S160" s="1">
        <f>SUMIF('emission-rate'!$A$2:$A$551, $D160&amp;S$1&amp;$E160&amp;$F160, 'emission-rate'!$F$2:$F$551) * IFERROR(VLOOKUP($A160&amp;$B160&amp;$C160&amp;$D160&amp;S$1, 'check of sales'!$A$2:$P$1035, 12 + MATCH($E160,'check of sales'!$M$1:$P$1, 0), 0), 0)</f>
        <v>0</v>
      </c>
      <c r="T160" s="1">
        <f>SUMIF('emission-rate'!$A$2:$A$551, $D160&amp;T$1&amp;$E160&amp;$F160, 'emission-rate'!$F$2:$F$551) * IFERROR(VLOOKUP($A160&amp;$B160&amp;$C160&amp;$D160&amp;T$1, 'check of sales'!$A$2:$P$1035, 12 + MATCH($E160,'check of sales'!$M$1:$P$1, 0), 0), 0)</f>
        <v>0</v>
      </c>
      <c r="U160" s="1">
        <f>SUMIF('emission-rate'!$A$2:$A$551, $D160&amp;U$1&amp;$E160&amp;$F160, 'emission-rate'!$F$2:$F$551) * IFERROR(VLOOKUP($A160&amp;$B160&amp;$C160&amp;$D160&amp;U$1, 'check of sales'!$A$2:$P$1035, 12 + MATCH($E160,'check of sales'!$M$1:$P$1, 0), 0), 0)</f>
        <v>0</v>
      </c>
    </row>
    <row r="161" spans="1:21" x14ac:dyDescent="0.2">
      <c r="A161">
        <f>emission!A161</f>
        <v>2015</v>
      </c>
      <c r="B161">
        <f>emission!B161</f>
        <v>1</v>
      </c>
      <c r="C161" t="str">
        <f>emission!C161</f>
        <v>commercial</v>
      </c>
      <c r="D161" t="str">
        <f>emission!D161</f>
        <v>VCC 21400 (GAS LHD1)</v>
      </c>
      <c r="E161" t="str">
        <f>emission!E161</f>
        <v>GAS</v>
      </c>
      <c r="F161" t="str">
        <f>emission!F161</f>
        <v>NOx</v>
      </c>
      <c r="G161" s="1">
        <f>emission!G161 - SUM($K161:$U161)</f>
        <v>8.7121967226266861E-4</v>
      </c>
      <c r="K161" s="1">
        <f>SUMIF('emission-rate'!$A$2:$A$551, $D161&amp;K$1&amp;$E161&amp;$F161, 'emission-rate'!$F$2:$F$551) * IFERROR(VLOOKUP($A161&amp;$B161&amp;$C161&amp;$D161&amp;K$1, 'check of sales'!$A$2:$P$1035, 12 + MATCH($E161,'check of sales'!$M$1:$P$1, 0), 0), 0)</f>
        <v>335218.48522616067</v>
      </c>
      <c r="L161" s="1">
        <f>SUMIF('emission-rate'!$A$2:$A$551, $D161&amp;L$1&amp;$E161&amp;$F161, 'emission-rate'!$F$2:$F$551) * IFERROR(VLOOKUP($A161&amp;$B161&amp;$C161&amp;$D161&amp;L$1, 'check of sales'!$A$2:$P$1035, 12 + MATCH($E161,'check of sales'!$M$1:$P$1, 0), 0), 0)</f>
        <v>260842.07430295748</v>
      </c>
      <c r="M161" s="1">
        <f>SUMIF('emission-rate'!$A$2:$A$551, $D161&amp;M$1&amp;$E161&amp;$F161, 'emission-rate'!$F$2:$F$551) * IFERROR(VLOOKUP($A161&amp;$B161&amp;$C161&amp;$D161&amp;M$1, 'check of sales'!$A$2:$P$1035, 12 + MATCH($E161,'check of sales'!$M$1:$P$1, 0), 0), 0)</f>
        <v>1541661.8732629935</v>
      </c>
      <c r="N161" s="1">
        <f>SUMIF('emission-rate'!$A$2:$A$551, $D161&amp;N$1&amp;$E161&amp;$F161, 'emission-rate'!$F$2:$F$551) * IFERROR(VLOOKUP($A161&amp;$B161&amp;$C161&amp;$D161&amp;N$1, 'check of sales'!$A$2:$P$1035, 12 + MATCH($E161,'check of sales'!$M$1:$P$1, 0), 0), 0)</f>
        <v>2327298.3421890656</v>
      </c>
      <c r="O161" s="1">
        <f>SUMIF('emission-rate'!$A$2:$A$551, $D161&amp;O$1&amp;$E161&amp;$F161, 'emission-rate'!$F$2:$F$551) * IFERROR(VLOOKUP($A161&amp;$B161&amp;$C161&amp;$D161&amp;O$1, 'check of sales'!$A$2:$P$1035, 12 + MATCH($E161,'check of sales'!$M$1:$P$1, 0), 0), 0)</f>
        <v>2063868.7251401625</v>
      </c>
      <c r="P161" s="1">
        <f>SUMIF('emission-rate'!$A$2:$A$551, $D161&amp;P$1&amp;$E161&amp;$F161, 'emission-rate'!$F$2:$F$551) * IFERROR(VLOOKUP($A161&amp;$B161&amp;$C161&amp;$D161&amp;P$1, 'check of sales'!$A$2:$P$1035, 12 + MATCH($E161,'check of sales'!$M$1:$P$1, 0), 0), 0)</f>
        <v>356448.77141987969</v>
      </c>
      <c r="Q161" s="1">
        <f>SUMIF('emission-rate'!$A$2:$A$551, $D161&amp;Q$1&amp;$E161&amp;$F161, 'emission-rate'!$F$2:$F$551) * IFERROR(VLOOKUP($A161&amp;$B161&amp;$C161&amp;$D161&amp;Q$1, 'check of sales'!$A$2:$P$1035, 12 + MATCH($E161,'check of sales'!$M$1:$P$1, 0), 0), 0)</f>
        <v>0</v>
      </c>
      <c r="R161" s="1">
        <f>SUMIF('emission-rate'!$A$2:$A$551, $D161&amp;R$1&amp;$E161&amp;$F161, 'emission-rate'!$F$2:$F$551) * IFERROR(VLOOKUP($A161&amp;$B161&amp;$C161&amp;$D161&amp;R$1, 'check of sales'!$A$2:$P$1035, 12 + MATCH($E161,'check of sales'!$M$1:$P$1, 0), 0), 0)</f>
        <v>0</v>
      </c>
      <c r="S161" s="1">
        <f>SUMIF('emission-rate'!$A$2:$A$551, $D161&amp;S$1&amp;$E161&amp;$F161, 'emission-rate'!$F$2:$F$551) * IFERROR(VLOOKUP($A161&amp;$B161&amp;$C161&amp;$D161&amp;S$1, 'check of sales'!$A$2:$P$1035, 12 + MATCH($E161,'check of sales'!$M$1:$P$1, 0), 0), 0)</f>
        <v>0</v>
      </c>
      <c r="T161" s="1">
        <f>SUMIF('emission-rate'!$A$2:$A$551, $D161&amp;T$1&amp;$E161&amp;$F161, 'emission-rate'!$F$2:$F$551) * IFERROR(VLOOKUP($A161&amp;$B161&amp;$C161&amp;$D161&amp;T$1, 'check of sales'!$A$2:$P$1035, 12 + MATCH($E161,'check of sales'!$M$1:$P$1, 0), 0), 0)</f>
        <v>0</v>
      </c>
      <c r="U161" s="1">
        <f>SUMIF('emission-rate'!$A$2:$A$551, $D161&amp;U$1&amp;$E161&amp;$F161, 'emission-rate'!$F$2:$F$551) * IFERROR(VLOOKUP($A161&amp;$B161&amp;$C161&amp;$D161&amp;U$1, 'check of sales'!$A$2:$P$1035, 12 + MATCH($E161,'check of sales'!$M$1:$P$1, 0), 0), 0)</f>
        <v>0</v>
      </c>
    </row>
    <row r="162" spans="1:21" x14ac:dyDescent="0.2">
      <c r="A162">
        <f>emission!A162</f>
        <v>2016</v>
      </c>
      <c r="B162">
        <f>emission!B162</f>
        <v>1</v>
      </c>
      <c r="C162" t="str">
        <f>emission!C162</f>
        <v>commercial</v>
      </c>
      <c r="D162" t="str">
        <f>emission!D162</f>
        <v>VCC 21400 (GAS LHD1)</v>
      </c>
      <c r="E162" t="str">
        <f>emission!E162</f>
        <v>GAS</v>
      </c>
      <c r="F162" t="str">
        <f>emission!F162</f>
        <v>NOx</v>
      </c>
      <c r="G162" s="1">
        <f>emission!G162 - SUM($K162:$U162)</f>
        <v>1.7253318801522255E-3</v>
      </c>
      <c r="K162" s="1">
        <f>SUMIF('emission-rate'!$A$2:$A$551, $D162&amp;K$1&amp;$E162&amp;$F162, 'emission-rate'!$F$2:$F$551) * IFERROR(VLOOKUP($A162&amp;$B162&amp;$C162&amp;$D162&amp;K$1, 'check of sales'!$A$2:$P$1035, 12 + MATCH($E162,'check of sales'!$M$1:$P$1, 0), 0), 0)</f>
        <v>314330.42748988769</v>
      </c>
      <c r="L162" s="1">
        <f>SUMIF('emission-rate'!$A$2:$A$551, $D162&amp;L$1&amp;$E162&amp;$F162, 'emission-rate'!$F$2:$F$551) * IFERROR(VLOOKUP($A162&amp;$B162&amp;$C162&amp;$D162&amp;L$1, 'check of sales'!$A$2:$P$1035, 12 + MATCH($E162,'check of sales'!$M$1:$P$1, 0), 0), 0)</f>
        <v>242216.04302080275</v>
      </c>
      <c r="M162" s="1">
        <f>SUMIF('emission-rate'!$A$2:$A$551, $D162&amp;M$1&amp;$E162&amp;$F162, 'emission-rate'!$F$2:$F$551) * IFERROR(VLOOKUP($A162&amp;$B162&amp;$C162&amp;$D162&amp;M$1, 'check of sales'!$A$2:$P$1035, 12 + MATCH($E162,'check of sales'!$M$1:$P$1, 0), 0), 0)</f>
        <v>1426036.0005613917</v>
      </c>
      <c r="N162" s="1">
        <f>SUMIF('emission-rate'!$A$2:$A$551, $D162&amp;N$1&amp;$E162&amp;$F162, 'emission-rate'!$F$2:$F$551) * IFERROR(VLOOKUP($A162&amp;$B162&amp;$C162&amp;$D162&amp;N$1, 'check of sales'!$A$2:$P$1035, 12 + MATCH($E162,'check of sales'!$M$1:$P$1, 0), 0), 0)</f>
        <v>2125783.2373938621</v>
      </c>
      <c r="O162" s="1">
        <f>SUMIF('emission-rate'!$A$2:$A$551, $D162&amp;O$1&amp;$E162&amp;$F162, 'emission-rate'!$F$2:$F$551) * IFERROR(VLOOKUP($A162&amp;$B162&amp;$C162&amp;$D162&amp;O$1, 'check of sales'!$A$2:$P$1035, 12 + MATCH($E162,'check of sales'!$M$1:$P$1, 0), 0), 0)</f>
        <v>1844164.3544471131</v>
      </c>
      <c r="P162" s="1">
        <f>SUMIF('emission-rate'!$A$2:$A$551, $D162&amp;P$1&amp;$E162&amp;$F162, 'emission-rate'!$F$2:$F$551) * IFERROR(VLOOKUP($A162&amp;$B162&amp;$C162&amp;$D162&amp;P$1, 'check of sales'!$A$2:$P$1035, 12 + MATCH($E162,'check of sales'!$M$1:$P$1, 0), 0), 0)</f>
        <v>302257.14822027675</v>
      </c>
      <c r="Q162" s="1">
        <f>SUMIF('emission-rate'!$A$2:$A$551, $D162&amp;Q$1&amp;$E162&amp;$F162, 'emission-rate'!$F$2:$F$551) * IFERROR(VLOOKUP($A162&amp;$B162&amp;$C162&amp;$D162&amp;Q$1, 'check of sales'!$A$2:$P$1035, 12 + MATCH($E162,'check of sales'!$M$1:$P$1, 0), 0), 0)</f>
        <v>1699918.1271659941</v>
      </c>
      <c r="R162" s="1">
        <f>SUMIF('emission-rate'!$A$2:$A$551, $D162&amp;R$1&amp;$E162&amp;$F162, 'emission-rate'!$F$2:$F$551) * IFERROR(VLOOKUP($A162&amp;$B162&amp;$C162&amp;$D162&amp;R$1, 'check of sales'!$A$2:$P$1035, 12 + MATCH($E162,'check of sales'!$M$1:$P$1, 0), 0), 0)</f>
        <v>0</v>
      </c>
      <c r="S162" s="1">
        <f>SUMIF('emission-rate'!$A$2:$A$551, $D162&amp;S$1&amp;$E162&amp;$F162, 'emission-rate'!$F$2:$F$551) * IFERROR(VLOOKUP($A162&amp;$B162&amp;$C162&amp;$D162&amp;S$1, 'check of sales'!$A$2:$P$1035, 12 + MATCH($E162,'check of sales'!$M$1:$P$1, 0), 0), 0)</f>
        <v>0</v>
      </c>
      <c r="T162" s="1">
        <f>SUMIF('emission-rate'!$A$2:$A$551, $D162&amp;T$1&amp;$E162&amp;$F162, 'emission-rate'!$F$2:$F$551) * IFERROR(VLOOKUP($A162&amp;$B162&amp;$C162&amp;$D162&amp;T$1, 'check of sales'!$A$2:$P$1035, 12 + MATCH($E162,'check of sales'!$M$1:$P$1, 0), 0), 0)</f>
        <v>0</v>
      </c>
      <c r="U162" s="1">
        <f>SUMIF('emission-rate'!$A$2:$A$551, $D162&amp;U$1&amp;$E162&amp;$F162, 'emission-rate'!$F$2:$F$551) * IFERROR(VLOOKUP($A162&amp;$B162&amp;$C162&amp;$D162&amp;U$1, 'check of sales'!$A$2:$P$1035, 12 + MATCH($E162,'check of sales'!$M$1:$P$1, 0), 0), 0)</f>
        <v>0</v>
      </c>
    </row>
    <row r="163" spans="1:21" x14ac:dyDescent="0.2">
      <c r="A163">
        <f>emission!A163</f>
        <v>2017</v>
      </c>
      <c r="B163">
        <f>emission!B163</f>
        <v>1</v>
      </c>
      <c r="C163" t="str">
        <f>emission!C163</f>
        <v>commercial</v>
      </c>
      <c r="D163" t="str">
        <f>emission!D163</f>
        <v>VCC 21400 (GAS LHD1)</v>
      </c>
      <c r="E163" t="str">
        <f>emission!E163</f>
        <v>GAS</v>
      </c>
      <c r="F163" t="str">
        <f>emission!F163</f>
        <v>NOx</v>
      </c>
      <c r="G163" s="1">
        <f>emission!G163 - SUM($K163:$U163)</f>
        <v>2.1468549966812134E-3</v>
      </c>
      <c r="K163" s="1">
        <f>SUMIF('emission-rate'!$A$2:$A$551, $D163&amp;K$1&amp;$E163&amp;$F163, 'emission-rate'!$F$2:$F$551) * IFERROR(VLOOKUP($A163&amp;$B163&amp;$C163&amp;$D163&amp;K$1, 'check of sales'!$A$2:$P$1035, 12 + MATCH($E163,'check of sales'!$M$1:$P$1, 0), 0), 0)</f>
        <v>296282.65335531038</v>
      </c>
      <c r="L163" s="1">
        <f>SUMIF('emission-rate'!$A$2:$A$551, $D163&amp;L$1&amp;$E163&amp;$F163, 'emission-rate'!$F$2:$F$551) * IFERROR(VLOOKUP($A163&amp;$B163&amp;$C163&amp;$D163&amp;L$1, 'check of sales'!$A$2:$P$1035, 12 + MATCH($E163,'check of sales'!$M$1:$P$1, 0), 0), 0)</f>
        <v>227123.13223500075</v>
      </c>
      <c r="M163" s="1">
        <f>SUMIF('emission-rate'!$A$2:$A$551, $D163&amp;M$1&amp;$E163&amp;$F163, 'emission-rate'!$F$2:$F$551) * IFERROR(VLOOKUP($A163&amp;$B163&amp;$C163&amp;$D163&amp;M$1, 'check of sales'!$A$2:$P$1035, 12 + MATCH($E163,'check of sales'!$M$1:$P$1, 0), 0), 0)</f>
        <v>1324206.6034945503</v>
      </c>
      <c r="N163" s="1">
        <f>SUMIF('emission-rate'!$A$2:$A$551, $D163&amp;N$1&amp;$E163&amp;$F163, 'emission-rate'!$F$2:$F$551) * IFERROR(VLOOKUP($A163&amp;$B163&amp;$C163&amp;$D163&amp;N$1, 'check of sales'!$A$2:$P$1035, 12 + MATCH($E163,'check of sales'!$M$1:$P$1, 0), 0), 0)</f>
        <v>1966347.7955107077</v>
      </c>
      <c r="O163" s="1">
        <f>SUMIF('emission-rate'!$A$2:$A$551, $D163&amp;O$1&amp;$E163&amp;$F163, 'emission-rate'!$F$2:$F$551) * IFERROR(VLOOKUP($A163&amp;$B163&amp;$C163&amp;$D163&amp;O$1, 'check of sales'!$A$2:$P$1035, 12 + MATCH($E163,'check of sales'!$M$1:$P$1, 0), 0), 0)</f>
        <v>1684482.6469456884</v>
      </c>
      <c r="P163" s="1">
        <f>SUMIF('emission-rate'!$A$2:$A$551, $D163&amp;P$1&amp;$E163&amp;$F163, 'emission-rate'!$F$2:$F$551) * IFERROR(VLOOKUP($A163&amp;$B163&amp;$C163&amp;$D163&amp;P$1, 'check of sales'!$A$2:$P$1035, 12 + MATCH($E163,'check of sales'!$M$1:$P$1, 0), 0), 0)</f>
        <v>270081.0627317474</v>
      </c>
      <c r="Q163" s="1">
        <f>SUMIF('emission-rate'!$A$2:$A$551, $D163&amp;Q$1&amp;$E163&amp;$F163, 'emission-rate'!$F$2:$F$551) * IFERROR(VLOOKUP($A163&amp;$B163&amp;$C163&amp;$D163&amp;Q$1, 'check of sales'!$A$2:$P$1035, 12 + MATCH($E163,'check of sales'!$M$1:$P$1, 0), 0), 0)</f>
        <v>1441476.1573687687</v>
      </c>
      <c r="R163" s="1">
        <f>SUMIF('emission-rate'!$A$2:$A$551, $D163&amp;R$1&amp;$E163&amp;$F163, 'emission-rate'!$F$2:$F$551) * IFERROR(VLOOKUP($A163&amp;$B163&amp;$C163&amp;$D163&amp;R$1, 'check of sales'!$A$2:$P$1035, 12 + MATCH($E163,'check of sales'!$M$1:$P$1, 0), 0), 0)</f>
        <v>1701944.9782885611</v>
      </c>
      <c r="S163" s="1">
        <f>SUMIF('emission-rate'!$A$2:$A$551, $D163&amp;S$1&amp;$E163&amp;$F163, 'emission-rate'!$F$2:$F$551) * IFERROR(VLOOKUP($A163&amp;$B163&amp;$C163&amp;$D163&amp;S$1, 'check of sales'!$A$2:$P$1035, 12 + MATCH($E163,'check of sales'!$M$1:$P$1, 0), 0), 0)</f>
        <v>0</v>
      </c>
      <c r="T163" s="1">
        <f>SUMIF('emission-rate'!$A$2:$A$551, $D163&amp;T$1&amp;$E163&amp;$F163, 'emission-rate'!$F$2:$F$551) * IFERROR(VLOOKUP($A163&amp;$B163&amp;$C163&amp;$D163&amp;T$1, 'check of sales'!$A$2:$P$1035, 12 + MATCH($E163,'check of sales'!$M$1:$P$1, 0), 0), 0)</f>
        <v>0</v>
      </c>
      <c r="U163" s="1">
        <f>SUMIF('emission-rate'!$A$2:$A$551, $D163&amp;U$1&amp;$E163&amp;$F163, 'emission-rate'!$F$2:$F$551) * IFERROR(VLOOKUP($A163&amp;$B163&amp;$C163&amp;$D163&amp;U$1, 'check of sales'!$A$2:$P$1035, 12 + MATCH($E163,'check of sales'!$M$1:$P$1, 0), 0), 0)</f>
        <v>0</v>
      </c>
    </row>
    <row r="164" spans="1:21" x14ac:dyDescent="0.2">
      <c r="A164">
        <f>emission!A164</f>
        <v>2018</v>
      </c>
      <c r="B164">
        <f>emission!B164</f>
        <v>1</v>
      </c>
      <c r="C164" t="str">
        <f>emission!C164</f>
        <v>commercial</v>
      </c>
      <c r="D164" t="str">
        <f>emission!D164</f>
        <v>VCC 21400 (GAS LHD1)</v>
      </c>
      <c r="E164" t="str">
        <f>emission!E164</f>
        <v>GAS</v>
      </c>
      <c r="F164" t="str">
        <f>emission!F164</f>
        <v>NOx</v>
      </c>
      <c r="G164" s="1">
        <f>emission!G164 - SUM($K164:$U164)</f>
        <v>1.3979785144329071E-3</v>
      </c>
      <c r="K164" s="1">
        <f>SUMIF('emission-rate'!$A$2:$A$551, $D164&amp;K$1&amp;$E164&amp;$F164, 'emission-rate'!$F$2:$F$551) * IFERROR(VLOOKUP($A164&amp;$B164&amp;$C164&amp;$D164&amp;K$1, 'check of sales'!$A$2:$P$1035, 12 + MATCH($E164,'check of sales'!$M$1:$P$1, 0), 0), 0)</f>
        <v>280622.25681802264</v>
      </c>
      <c r="L164" s="1">
        <f>SUMIF('emission-rate'!$A$2:$A$551, $D164&amp;L$1&amp;$E164&amp;$F164, 'emission-rate'!$F$2:$F$551) * IFERROR(VLOOKUP($A164&amp;$B164&amp;$C164&amp;$D164&amp;L$1, 'check of sales'!$A$2:$P$1035, 12 + MATCH($E164,'check of sales'!$M$1:$P$1, 0), 0), 0)</f>
        <v>214082.50163474871</v>
      </c>
      <c r="M164" s="1">
        <f>SUMIF('emission-rate'!$A$2:$A$551, $D164&amp;M$1&amp;$E164&amp;$F164, 'emission-rate'!$F$2:$F$551) * IFERROR(VLOOKUP($A164&amp;$B164&amp;$C164&amp;$D164&amp;M$1, 'check of sales'!$A$2:$P$1035, 12 + MATCH($E164,'check of sales'!$M$1:$P$1, 0), 0), 0)</f>
        <v>1241692.9438737617</v>
      </c>
      <c r="N164" s="1">
        <f>SUMIF('emission-rate'!$A$2:$A$551, $D164&amp;N$1&amp;$E164&amp;$F164, 'emission-rate'!$F$2:$F$551) * IFERROR(VLOOKUP($A164&amp;$B164&amp;$C164&amp;$D164&amp;N$1, 'check of sales'!$A$2:$P$1035, 12 + MATCH($E164,'check of sales'!$M$1:$P$1, 0), 0), 0)</f>
        <v>1825936.1857324517</v>
      </c>
      <c r="O164" s="1">
        <f>SUMIF('emission-rate'!$A$2:$A$551, $D164&amp;O$1&amp;$E164&amp;$F164, 'emission-rate'!$F$2:$F$551) * IFERROR(VLOOKUP($A164&amp;$B164&amp;$C164&amp;$D164&amp;O$1, 'check of sales'!$A$2:$P$1035, 12 + MATCH($E164,'check of sales'!$M$1:$P$1, 0), 0), 0)</f>
        <v>1558145.1020652689</v>
      </c>
      <c r="P164" s="1">
        <f>SUMIF('emission-rate'!$A$2:$A$551, $D164&amp;P$1&amp;$E164&amp;$F164, 'emission-rate'!$F$2:$F$551) * IFERROR(VLOOKUP($A164&amp;$B164&amp;$C164&amp;$D164&amp;P$1, 'check of sales'!$A$2:$P$1035, 12 + MATCH($E164,'check of sales'!$M$1:$P$1, 0), 0), 0)</f>
        <v>246695.40019206866</v>
      </c>
      <c r="Q164" s="1">
        <f>SUMIF('emission-rate'!$A$2:$A$551, $D164&amp;Q$1&amp;$E164&amp;$F164, 'emission-rate'!$F$2:$F$551) * IFERROR(VLOOKUP($A164&amp;$B164&amp;$C164&amp;$D164&amp;Q$1, 'check of sales'!$A$2:$P$1035, 12 + MATCH($E164,'check of sales'!$M$1:$P$1, 0), 0), 0)</f>
        <v>1288027.147668682</v>
      </c>
      <c r="R164" s="1">
        <f>SUMIF('emission-rate'!$A$2:$A$551, $D164&amp;R$1&amp;$E164&amp;$F164, 'emission-rate'!$F$2:$F$551) * IFERROR(VLOOKUP($A164&amp;$B164&amp;$C164&amp;$D164&amp;R$1, 'check of sales'!$A$2:$P$1035, 12 + MATCH($E164,'check of sales'!$M$1:$P$1, 0), 0), 0)</f>
        <v>1443194.8622410982</v>
      </c>
      <c r="S164" s="1">
        <f>SUMIF('emission-rate'!$A$2:$A$551, $D164&amp;S$1&amp;$E164&amp;$F164, 'emission-rate'!$F$2:$F$551) * IFERROR(VLOOKUP($A164&amp;$B164&amp;$C164&amp;$D164&amp;S$1, 'check of sales'!$A$2:$P$1035, 12 + MATCH($E164,'check of sales'!$M$1:$P$1, 0), 0), 0)</f>
        <v>2708067.0501524191</v>
      </c>
      <c r="T164" s="1">
        <f>SUMIF('emission-rate'!$A$2:$A$551, $D164&amp;T$1&amp;$E164&amp;$F164, 'emission-rate'!$F$2:$F$551) * IFERROR(VLOOKUP($A164&amp;$B164&amp;$C164&amp;$D164&amp;T$1, 'check of sales'!$A$2:$P$1035, 12 + MATCH($E164,'check of sales'!$M$1:$P$1, 0), 0), 0)</f>
        <v>0</v>
      </c>
      <c r="U164" s="1">
        <f>SUMIF('emission-rate'!$A$2:$A$551, $D164&amp;U$1&amp;$E164&amp;$F164, 'emission-rate'!$F$2:$F$551) * IFERROR(VLOOKUP($A164&amp;$B164&amp;$C164&amp;$D164&amp;U$1, 'check of sales'!$A$2:$P$1035, 12 + MATCH($E164,'check of sales'!$M$1:$P$1, 0), 0), 0)</f>
        <v>0</v>
      </c>
    </row>
    <row r="165" spans="1:21" x14ac:dyDescent="0.2">
      <c r="A165">
        <f>emission!A165</f>
        <v>2019</v>
      </c>
      <c r="B165">
        <f>emission!B165</f>
        <v>1</v>
      </c>
      <c r="C165" t="str">
        <f>emission!C165</f>
        <v>commercial</v>
      </c>
      <c r="D165" t="str">
        <f>emission!D165</f>
        <v>VCC 21400 (GAS LHD1)</v>
      </c>
      <c r="E165" t="str">
        <f>emission!E165</f>
        <v>GAS</v>
      </c>
      <c r="F165" t="str">
        <f>emission!F165</f>
        <v>NOx</v>
      </c>
      <c r="G165" s="1">
        <f>emission!G165 - SUM($K165:$U165)</f>
        <v>1.2954995036125183E-3</v>
      </c>
      <c r="K165" s="1">
        <f>SUMIF('emission-rate'!$A$2:$A$551, $D165&amp;K$1&amp;$E165&amp;$F165, 'emission-rate'!$F$2:$F$551) * IFERROR(VLOOKUP($A165&amp;$B165&amp;$C165&amp;$D165&amp;K$1, 'check of sales'!$A$2:$P$1035, 12 + MATCH($E165,'check of sales'!$M$1:$P$1, 0), 0), 0)</f>
        <v>261218.96595829233</v>
      </c>
      <c r="L165" s="1">
        <f>SUMIF('emission-rate'!$A$2:$A$551, $D165&amp;L$1&amp;$E165&amp;$F165, 'emission-rate'!$F$2:$F$551) * IFERROR(VLOOKUP($A165&amp;$B165&amp;$C165&amp;$D165&amp;L$1, 'check of sales'!$A$2:$P$1035, 12 + MATCH($E165,'check of sales'!$M$1:$P$1, 0), 0), 0)</f>
        <v>202766.89868153032</v>
      </c>
      <c r="M165" s="1">
        <f>SUMIF('emission-rate'!$A$2:$A$551, $D165&amp;M$1&amp;$E165&amp;$F165, 'emission-rate'!$F$2:$F$551) * IFERROR(VLOOKUP($A165&amp;$B165&amp;$C165&amp;$D165&amp;M$1, 'check of sales'!$A$2:$P$1035, 12 + MATCH($E165,'check of sales'!$M$1:$P$1, 0), 0), 0)</f>
        <v>1170399.1974347448</v>
      </c>
      <c r="N165" s="1">
        <f>SUMIF('emission-rate'!$A$2:$A$551, $D165&amp;N$1&amp;$E165&amp;$F165, 'emission-rate'!$F$2:$F$551) * IFERROR(VLOOKUP($A165&amp;$B165&amp;$C165&amp;$D165&amp;N$1, 'check of sales'!$A$2:$P$1035, 12 + MATCH($E165,'check of sales'!$M$1:$P$1, 0), 0), 0)</f>
        <v>1712158.8669053041</v>
      </c>
      <c r="O165" s="1">
        <f>SUMIF('emission-rate'!$A$2:$A$551, $D165&amp;O$1&amp;$E165&amp;$F165, 'emission-rate'!$F$2:$F$551) * IFERROR(VLOOKUP($A165&amp;$B165&amp;$C165&amp;$D165&amp;O$1, 'check of sales'!$A$2:$P$1035, 12 + MATCH($E165,'check of sales'!$M$1:$P$1, 0), 0), 0)</f>
        <v>1446882.1492201057</v>
      </c>
      <c r="P165" s="1">
        <f>SUMIF('emission-rate'!$A$2:$A$551, $D165&amp;P$1&amp;$E165&amp;$F165, 'emission-rate'!$F$2:$F$551) * IFERROR(VLOOKUP($A165&amp;$B165&amp;$C165&amp;$D165&amp;P$1, 'check of sales'!$A$2:$P$1035, 12 + MATCH($E165,'check of sales'!$M$1:$P$1, 0), 0), 0)</f>
        <v>228193.04800098488</v>
      </c>
      <c r="Q165" s="1">
        <f>SUMIF('emission-rate'!$A$2:$A$551, $D165&amp;Q$1&amp;$E165&amp;$F165, 'emission-rate'!$F$2:$F$551) * IFERROR(VLOOKUP($A165&amp;$B165&amp;$C165&amp;$D165&amp;Q$1, 'check of sales'!$A$2:$P$1035, 12 + MATCH($E165,'check of sales'!$M$1:$P$1, 0), 0), 0)</f>
        <v>1176500.0086954362</v>
      </c>
      <c r="R165" s="1">
        <f>SUMIF('emission-rate'!$A$2:$A$551, $D165&amp;R$1&amp;$E165&amp;$F165, 'emission-rate'!$F$2:$F$551) * IFERROR(VLOOKUP($A165&amp;$B165&amp;$C165&amp;$D165&amp;R$1, 'check of sales'!$A$2:$P$1035, 12 + MATCH($E165,'check of sales'!$M$1:$P$1, 0), 0), 0)</f>
        <v>1289562.8917897849</v>
      </c>
      <c r="S165" s="1">
        <f>SUMIF('emission-rate'!$A$2:$A$551, $D165&amp;S$1&amp;$E165&amp;$F165, 'emission-rate'!$F$2:$F$551) * IFERROR(VLOOKUP($A165&amp;$B165&amp;$C165&amp;$D165&amp;S$1, 'check of sales'!$A$2:$P$1035, 12 + MATCH($E165,'check of sales'!$M$1:$P$1, 0), 0), 0)</f>
        <v>2296354.1731616049</v>
      </c>
      <c r="T165" s="1">
        <f>SUMIF('emission-rate'!$A$2:$A$551, $D165&amp;T$1&amp;$E165&amp;$F165, 'emission-rate'!$F$2:$F$551) * IFERROR(VLOOKUP($A165&amp;$B165&amp;$C165&amp;$D165&amp;T$1, 'check of sales'!$A$2:$P$1035, 12 + MATCH($E165,'check of sales'!$M$1:$P$1, 0), 0), 0)</f>
        <v>215076.03207523379</v>
      </c>
      <c r="U165" s="1">
        <f>SUMIF('emission-rate'!$A$2:$A$551, $D165&amp;U$1&amp;$E165&amp;$F165, 'emission-rate'!$F$2:$F$551) * IFERROR(VLOOKUP($A165&amp;$B165&amp;$C165&amp;$D165&amp;U$1, 'check of sales'!$A$2:$P$1035, 12 + MATCH($E165,'check of sales'!$M$1:$P$1, 0), 0), 0)</f>
        <v>0</v>
      </c>
    </row>
    <row r="166" spans="1:21" x14ac:dyDescent="0.2">
      <c r="A166">
        <f>emission!A166</f>
        <v>2020</v>
      </c>
      <c r="B166">
        <f>emission!B166</f>
        <v>1</v>
      </c>
      <c r="C166" t="str">
        <f>emission!C166</f>
        <v>commercial</v>
      </c>
      <c r="D166" t="str">
        <f>emission!D166</f>
        <v>VCC 21400 (GAS LHD1)</v>
      </c>
      <c r="E166" t="str">
        <f>emission!E166</f>
        <v>GAS</v>
      </c>
      <c r="F166" t="str">
        <f>emission!F166</f>
        <v>NOx</v>
      </c>
      <c r="G166" s="1">
        <f>emission!G166 - SUM($K166:$U166)</f>
        <v>1.1900030076503754E-3</v>
      </c>
      <c r="K166" s="1">
        <f>SUMIF('emission-rate'!$A$2:$A$551, $D166&amp;K$1&amp;$E166&amp;$F166, 'emission-rate'!$F$2:$F$551) * IFERROR(VLOOKUP($A166&amp;$B166&amp;$C166&amp;$D166&amp;K$1, 'check of sales'!$A$2:$P$1035, 12 + MATCH($E166,'check of sales'!$M$1:$P$1, 0), 0), 0)</f>
        <v>243765.10796217449</v>
      </c>
      <c r="L166" s="1">
        <f>SUMIF('emission-rate'!$A$2:$A$551, $D166&amp;L$1&amp;$E166&amp;$F166, 'emission-rate'!$F$2:$F$551) * IFERROR(VLOOKUP($A166&amp;$B166&amp;$C166&amp;$D166&amp;L$1, 'check of sales'!$A$2:$P$1035, 12 + MATCH($E166,'check of sales'!$M$1:$P$1, 0), 0), 0)</f>
        <v>188746.82359392071</v>
      </c>
      <c r="M166" s="1">
        <f>SUMIF('emission-rate'!$A$2:$A$551, $D166&amp;M$1&amp;$E166&amp;$F166, 'emission-rate'!$F$2:$F$551) * IFERROR(VLOOKUP($A166&amp;$B166&amp;$C166&amp;$D166&amp;M$1, 'check of sales'!$A$2:$P$1035, 12 + MATCH($E166,'check of sales'!$M$1:$P$1, 0), 0), 0)</f>
        <v>1108536.2590170456</v>
      </c>
      <c r="N166" s="1">
        <f>SUMIF('emission-rate'!$A$2:$A$551, $D166&amp;N$1&amp;$E166&amp;$F166, 'emission-rate'!$F$2:$F$551) * IFERROR(VLOOKUP($A166&amp;$B166&amp;$C166&amp;$D166&amp;N$1, 'check of sales'!$A$2:$P$1035, 12 + MATCH($E166,'check of sales'!$M$1:$P$1, 0), 0), 0)</f>
        <v>1613852.5821489103</v>
      </c>
      <c r="O166" s="1">
        <f>SUMIF('emission-rate'!$A$2:$A$551, $D166&amp;O$1&amp;$E166&amp;$F166, 'emission-rate'!$F$2:$F$551) * IFERROR(VLOOKUP($A166&amp;$B166&amp;$C166&amp;$D166&amp;O$1, 'check of sales'!$A$2:$P$1035, 12 + MATCH($E166,'check of sales'!$M$1:$P$1, 0), 0), 0)</f>
        <v>1356724.3589953152</v>
      </c>
      <c r="P166" s="1">
        <f>SUMIF('emission-rate'!$A$2:$A$551, $D166&amp;P$1&amp;$E166&amp;$F166, 'emission-rate'!$F$2:$F$551) * IFERROR(VLOOKUP($A166&amp;$B166&amp;$C166&amp;$D166&amp;P$1, 'check of sales'!$A$2:$P$1035, 12 + MATCH($E166,'check of sales'!$M$1:$P$1, 0), 0), 0)</f>
        <v>211898.39591391399</v>
      </c>
      <c r="Q166" s="1">
        <f>SUMIF('emission-rate'!$A$2:$A$551, $D166&amp;Q$1&amp;$E166&amp;$F166, 'emission-rate'!$F$2:$F$551) * IFERROR(VLOOKUP($A166&amp;$B166&amp;$C166&amp;$D166&amp;Q$1, 'check of sales'!$A$2:$P$1035, 12 + MATCH($E166,'check of sales'!$M$1:$P$1, 0), 0), 0)</f>
        <v>1088261.5676999909</v>
      </c>
      <c r="R166" s="1">
        <f>SUMIF('emission-rate'!$A$2:$A$551, $D166&amp;R$1&amp;$E166&amp;$F166, 'emission-rate'!$F$2:$F$551) * IFERROR(VLOOKUP($A166&amp;$B166&amp;$C166&amp;$D166&amp;R$1, 'check of sales'!$A$2:$P$1035, 12 + MATCH($E166,'check of sales'!$M$1:$P$1, 0), 0), 0)</f>
        <v>1177902.7764671447</v>
      </c>
      <c r="S166" s="1">
        <f>SUMIF('emission-rate'!$A$2:$A$551, $D166&amp;S$1&amp;$E166&amp;$F166, 'emission-rate'!$F$2:$F$551) * IFERROR(VLOOKUP($A166&amp;$B166&amp;$C166&amp;$D166&amp;S$1, 'check of sales'!$A$2:$P$1035, 12 + MATCH($E166,'check of sales'!$M$1:$P$1, 0), 0), 0)</f>
        <v>2051901.1019186347</v>
      </c>
      <c r="T166" s="1">
        <f>SUMIF('emission-rate'!$A$2:$A$551, $D166&amp;T$1&amp;$E166&amp;$F166, 'emission-rate'!$F$2:$F$551) * IFERROR(VLOOKUP($A166&amp;$B166&amp;$C166&amp;$D166&amp;T$1, 'check of sales'!$A$2:$P$1035, 12 + MATCH($E166,'check of sales'!$M$1:$P$1, 0), 0), 0)</f>
        <v>182377.59060478385</v>
      </c>
      <c r="U166" s="1">
        <f>SUMIF('emission-rate'!$A$2:$A$551, $D166&amp;U$1&amp;$E166&amp;$F166, 'emission-rate'!$F$2:$F$551) * IFERROR(VLOOKUP($A166&amp;$B166&amp;$C166&amp;$D166&amp;U$1, 'check of sales'!$A$2:$P$1035, 12 + MATCH($E166,'check of sales'!$M$1:$P$1, 0), 0), 0)</f>
        <v>1392250.3001142622</v>
      </c>
    </row>
    <row r="167" spans="1:21" x14ac:dyDescent="0.2">
      <c r="A167">
        <f>emission!A167</f>
        <v>2010</v>
      </c>
      <c r="B167">
        <f>emission!B167</f>
        <v>1</v>
      </c>
      <c r="C167" t="str">
        <f>emission!C167</f>
        <v>commercial</v>
      </c>
      <c r="D167" t="str">
        <f>emission!D167</f>
        <v>VCC 21400 (GAS LHD1)</v>
      </c>
      <c r="E167" t="str">
        <f>emission!E167</f>
        <v>GAS</v>
      </c>
      <c r="F167" t="str">
        <f>emission!F167</f>
        <v>PM</v>
      </c>
      <c r="G167" s="1">
        <f>emission!G167 - SUM($K167:$U167)</f>
        <v>-3.3961361623369157E-5</v>
      </c>
      <c r="K167" s="1">
        <f>SUMIF('emission-rate'!$A$2:$A$551, $D167&amp;K$1&amp;$E167&amp;$F167, 'emission-rate'!$F$2:$F$551) * IFERROR(VLOOKUP($A167&amp;$B167&amp;$C167&amp;$D167&amp;K$1, 'check of sales'!$A$2:$P$1035, 12 + MATCH($E167,'check of sales'!$M$1:$P$1, 0), 0), 0)</f>
        <v>103697.16000000737</v>
      </c>
      <c r="L167" s="1">
        <f>SUMIF('emission-rate'!$A$2:$A$551, $D167&amp;L$1&amp;$E167&amp;$F167, 'emission-rate'!$F$2:$F$551) * IFERROR(VLOOKUP($A167&amp;$B167&amp;$C167&amp;$D167&amp;L$1, 'check of sales'!$A$2:$P$1035, 12 + MATCH($E167,'check of sales'!$M$1:$P$1, 0), 0), 0)</f>
        <v>0</v>
      </c>
      <c r="M167" s="1">
        <f>SUMIF('emission-rate'!$A$2:$A$551, $D167&amp;M$1&amp;$E167&amp;$F167, 'emission-rate'!$F$2:$F$551) * IFERROR(VLOOKUP($A167&amp;$B167&amp;$C167&amp;$D167&amp;M$1, 'check of sales'!$A$2:$P$1035, 12 + MATCH($E167,'check of sales'!$M$1:$P$1, 0), 0), 0)</f>
        <v>0</v>
      </c>
      <c r="N167" s="1">
        <f>SUMIF('emission-rate'!$A$2:$A$551, $D167&amp;N$1&amp;$E167&amp;$F167, 'emission-rate'!$F$2:$F$551) * IFERROR(VLOOKUP($A167&amp;$B167&amp;$C167&amp;$D167&amp;N$1, 'check of sales'!$A$2:$P$1035, 12 + MATCH($E167,'check of sales'!$M$1:$P$1, 0), 0), 0)</f>
        <v>0</v>
      </c>
      <c r="O167" s="1">
        <f>SUMIF('emission-rate'!$A$2:$A$551, $D167&amp;O$1&amp;$E167&amp;$F167, 'emission-rate'!$F$2:$F$551) * IFERROR(VLOOKUP($A167&amp;$B167&amp;$C167&amp;$D167&amp;O$1, 'check of sales'!$A$2:$P$1035, 12 + MATCH($E167,'check of sales'!$M$1:$P$1, 0), 0), 0)</f>
        <v>0</v>
      </c>
      <c r="P167" s="1">
        <f>SUMIF('emission-rate'!$A$2:$A$551, $D167&amp;P$1&amp;$E167&amp;$F167, 'emission-rate'!$F$2:$F$551) * IFERROR(VLOOKUP($A167&amp;$B167&amp;$C167&amp;$D167&amp;P$1, 'check of sales'!$A$2:$P$1035, 12 + MATCH($E167,'check of sales'!$M$1:$P$1, 0), 0), 0)</f>
        <v>0</v>
      </c>
      <c r="Q167" s="1">
        <f>SUMIF('emission-rate'!$A$2:$A$551, $D167&amp;Q$1&amp;$E167&amp;$F167, 'emission-rate'!$F$2:$F$551) * IFERROR(VLOOKUP($A167&amp;$B167&amp;$C167&amp;$D167&amp;Q$1, 'check of sales'!$A$2:$P$1035, 12 + MATCH($E167,'check of sales'!$M$1:$P$1, 0), 0), 0)</f>
        <v>0</v>
      </c>
      <c r="R167" s="1">
        <f>SUMIF('emission-rate'!$A$2:$A$551, $D167&amp;R$1&amp;$E167&amp;$F167, 'emission-rate'!$F$2:$F$551) * IFERROR(VLOOKUP($A167&amp;$B167&amp;$C167&amp;$D167&amp;R$1, 'check of sales'!$A$2:$P$1035, 12 + MATCH($E167,'check of sales'!$M$1:$P$1, 0), 0), 0)</f>
        <v>0</v>
      </c>
      <c r="S167" s="1">
        <f>SUMIF('emission-rate'!$A$2:$A$551, $D167&amp;S$1&amp;$E167&amp;$F167, 'emission-rate'!$F$2:$F$551) * IFERROR(VLOOKUP($A167&amp;$B167&amp;$C167&amp;$D167&amp;S$1, 'check of sales'!$A$2:$P$1035, 12 + MATCH($E167,'check of sales'!$M$1:$P$1, 0), 0), 0)</f>
        <v>0</v>
      </c>
      <c r="T167" s="1">
        <f>SUMIF('emission-rate'!$A$2:$A$551, $D167&amp;T$1&amp;$E167&amp;$F167, 'emission-rate'!$F$2:$F$551) * IFERROR(VLOOKUP($A167&amp;$B167&amp;$C167&amp;$D167&amp;T$1, 'check of sales'!$A$2:$P$1035, 12 + MATCH($E167,'check of sales'!$M$1:$P$1, 0), 0), 0)</f>
        <v>0</v>
      </c>
      <c r="U167" s="1">
        <f>SUMIF('emission-rate'!$A$2:$A$551, $D167&amp;U$1&amp;$E167&amp;$F167, 'emission-rate'!$F$2:$F$551) * IFERROR(VLOOKUP($A167&amp;$B167&amp;$C167&amp;$D167&amp;U$1, 'check of sales'!$A$2:$P$1035, 12 + MATCH($E167,'check of sales'!$M$1:$P$1, 0), 0), 0)</f>
        <v>0</v>
      </c>
    </row>
    <row r="168" spans="1:21" x14ac:dyDescent="0.2">
      <c r="A168">
        <f>emission!A168</f>
        <v>2011</v>
      </c>
      <c r="B168">
        <f>emission!B168</f>
        <v>1</v>
      </c>
      <c r="C168" t="str">
        <f>emission!C168</f>
        <v>commercial</v>
      </c>
      <c r="D168" t="str">
        <f>emission!D168</f>
        <v>VCC 21400 (GAS LHD1)</v>
      </c>
      <c r="E168" t="str">
        <f>emission!E168</f>
        <v>GAS</v>
      </c>
      <c r="F168" t="str">
        <f>emission!F168</f>
        <v>PM</v>
      </c>
      <c r="G168" s="1">
        <f>emission!G168 - SUM($K168:$U168)</f>
        <v>-1.1111900676041842E-5</v>
      </c>
      <c r="K168" s="1">
        <f>SUMIF('emission-rate'!$A$2:$A$551, $D168&amp;K$1&amp;$E168&amp;$F168, 'emission-rate'!$F$2:$F$551) * IFERROR(VLOOKUP($A168&amp;$B168&amp;$C168&amp;$D168&amp;K$1, 'check of sales'!$A$2:$P$1035, 12 + MATCH($E168,'check of sales'!$M$1:$P$1, 0), 0), 0)</f>
        <v>87931.872328501559</v>
      </c>
      <c r="L168" s="1">
        <f>SUMIF('emission-rate'!$A$2:$A$551, $D168&amp;L$1&amp;$E168&amp;$F168, 'emission-rate'!$F$2:$F$551) * IFERROR(VLOOKUP($A168&amp;$B168&amp;$C168&amp;$D168&amp;L$1, 'check of sales'!$A$2:$P$1035, 12 + MATCH($E168,'check of sales'!$M$1:$P$1, 0), 0), 0)</f>
        <v>74979.657214934341</v>
      </c>
      <c r="M168" s="1">
        <f>SUMIF('emission-rate'!$A$2:$A$551, $D168&amp;M$1&amp;$E168&amp;$F168, 'emission-rate'!$F$2:$F$551) * IFERROR(VLOOKUP($A168&amp;$B168&amp;$C168&amp;$D168&amp;M$1, 'check of sales'!$A$2:$P$1035, 12 + MATCH($E168,'check of sales'!$M$1:$P$1, 0), 0), 0)</f>
        <v>0</v>
      </c>
      <c r="N168" s="1">
        <f>SUMIF('emission-rate'!$A$2:$A$551, $D168&amp;N$1&amp;$E168&amp;$F168, 'emission-rate'!$F$2:$F$551) * IFERROR(VLOOKUP($A168&amp;$B168&amp;$C168&amp;$D168&amp;N$1, 'check of sales'!$A$2:$P$1035, 12 + MATCH($E168,'check of sales'!$M$1:$P$1, 0), 0), 0)</f>
        <v>0</v>
      </c>
      <c r="O168" s="1">
        <f>SUMIF('emission-rate'!$A$2:$A$551, $D168&amp;O$1&amp;$E168&amp;$F168, 'emission-rate'!$F$2:$F$551) * IFERROR(VLOOKUP($A168&amp;$B168&amp;$C168&amp;$D168&amp;O$1, 'check of sales'!$A$2:$P$1035, 12 + MATCH($E168,'check of sales'!$M$1:$P$1, 0), 0), 0)</f>
        <v>0</v>
      </c>
      <c r="P168" s="1">
        <f>SUMIF('emission-rate'!$A$2:$A$551, $D168&amp;P$1&amp;$E168&amp;$F168, 'emission-rate'!$F$2:$F$551) * IFERROR(VLOOKUP($A168&amp;$B168&amp;$C168&amp;$D168&amp;P$1, 'check of sales'!$A$2:$P$1035, 12 + MATCH($E168,'check of sales'!$M$1:$P$1, 0), 0), 0)</f>
        <v>0</v>
      </c>
      <c r="Q168" s="1">
        <f>SUMIF('emission-rate'!$A$2:$A$551, $D168&amp;Q$1&amp;$E168&amp;$F168, 'emission-rate'!$F$2:$F$551) * IFERROR(VLOOKUP($A168&amp;$B168&amp;$C168&amp;$D168&amp;Q$1, 'check of sales'!$A$2:$P$1035, 12 + MATCH($E168,'check of sales'!$M$1:$P$1, 0), 0), 0)</f>
        <v>0</v>
      </c>
      <c r="R168" s="1">
        <f>SUMIF('emission-rate'!$A$2:$A$551, $D168&amp;R$1&amp;$E168&amp;$F168, 'emission-rate'!$F$2:$F$551) * IFERROR(VLOOKUP($A168&amp;$B168&amp;$C168&amp;$D168&amp;R$1, 'check of sales'!$A$2:$P$1035, 12 + MATCH($E168,'check of sales'!$M$1:$P$1, 0), 0), 0)</f>
        <v>0</v>
      </c>
      <c r="S168" s="1">
        <f>SUMIF('emission-rate'!$A$2:$A$551, $D168&amp;S$1&amp;$E168&amp;$F168, 'emission-rate'!$F$2:$F$551) * IFERROR(VLOOKUP($A168&amp;$B168&amp;$C168&amp;$D168&amp;S$1, 'check of sales'!$A$2:$P$1035, 12 + MATCH($E168,'check of sales'!$M$1:$P$1, 0), 0), 0)</f>
        <v>0</v>
      </c>
      <c r="T168" s="1">
        <f>SUMIF('emission-rate'!$A$2:$A$551, $D168&amp;T$1&amp;$E168&amp;$F168, 'emission-rate'!$F$2:$F$551) * IFERROR(VLOOKUP($A168&amp;$B168&amp;$C168&amp;$D168&amp;T$1, 'check of sales'!$A$2:$P$1035, 12 + MATCH($E168,'check of sales'!$M$1:$P$1, 0), 0), 0)</f>
        <v>0</v>
      </c>
      <c r="U168" s="1">
        <f>SUMIF('emission-rate'!$A$2:$A$551, $D168&amp;U$1&amp;$E168&amp;$F168, 'emission-rate'!$F$2:$F$551) * IFERROR(VLOOKUP($A168&amp;$B168&amp;$C168&amp;$D168&amp;U$1, 'check of sales'!$A$2:$P$1035, 12 + MATCH($E168,'check of sales'!$M$1:$P$1, 0), 0), 0)</f>
        <v>0</v>
      </c>
    </row>
    <row r="169" spans="1:21" x14ac:dyDescent="0.2">
      <c r="A169">
        <f>emission!A169</f>
        <v>2012</v>
      </c>
      <c r="B169">
        <f>emission!B169</f>
        <v>1</v>
      </c>
      <c r="C169" t="str">
        <f>emission!C169</f>
        <v>commercial</v>
      </c>
      <c r="D169" t="str">
        <f>emission!D169</f>
        <v>VCC 21400 (GAS LHD1)</v>
      </c>
      <c r="E169" t="str">
        <f>emission!E169</f>
        <v>GAS</v>
      </c>
      <c r="F169" t="str">
        <f>emission!F169</f>
        <v>PM</v>
      </c>
      <c r="G169" s="1">
        <f>emission!G169 - SUM($K169:$U169)</f>
        <v>-8.4601691924035549E-5</v>
      </c>
      <c r="K169" s="1">
        <f>SUMIF('emission-rate'!$A$2:$A$551, $D169&amp;K$1&amp;$E169&amp;$F169, 'emission-rate'!$F$2:$F$551) * IFERROR(VLOOKUP($A169&amp;$B169&amp;$C169&amp;$D169&amp;K$1, 'check of sales'!$A$2:$P$1035, 12 + MATCH($E169,'check of sales'!$M$1:$P$1, 0), 0), 0)</f>
        <v>78571.28827658591</v>
      </c>
      <c r="L169" s="1">
        <f>SUMIF('emission-rate'!$A$2:$A$551, $D169&amp;L$1&amp;$E169&amp;$F169, 'emission-rate'!$F$2:$F$551) * IFERROR(VLOOKUP($A169&amp;$B169&amp;$C169&amp;$D169&amp;L$1, 'check of sales'!$A$2:$P$1035, 12 + MATCH($E169,'check of sales'!$M$1:$P$1, 0), 0), 0)</f>
        <v>63580.349215522619</v>
      </c>
      <c r="M169" s="1">
        <f>SUMIF('emission-rate'!$A$2:$A$551, $D169&amp;M$1&amp;$E169&amp;$F169, 'emission-rate'!$F$2:$F$551) * IFERROR(VLOOKUP($A169&amp;$B169&amp;$C169&amp;$D169&amp;M$1, 'check of sales'!$A$2:$P$1035, 12 + MATCH($E169,'check of sales'!$M$1:$P$1, 0), 0), 0)</f>
        <v>414516.34265713114</v>
      </c>
      <c r="N169" s="1">
        <f>SUMIF('emission-rate'!$A$2:$A$551, $D169&amp;N$1&amp;$E169&amp;$F169, 'emission-rate'!$F$2:$F$551) * IFERROR(VLOOKUP($A169&amp;$B169&amp;$C169&amp;$D169&amp;N$1, 'check of sales'!$A$2:$P$1035, 12 + MATCH($E169,'check of sales'!$M$1:$P$1, 0), 0), 0)</f>
        <v>0</v>
      </c>
      <c r="O169" s="1">
        <f>SUMIF('emission-rate'!$A$2:$A$551, $D169&amp;O$1&amp;$E169&amp;$F169, 'emission-rate'!$F$2:$F$551) * IFERROR(VLOOKUP($A169&amp;$B169&amp;$C169&amp;$D169&amp;O$1, 'check of sales'!$A$2:$P$1035, 12 + MATCH($E169,'check of sales'!$M$1:$P$1, 0), 0), 0)</f>
        <v>0</v>
      </c>
      <c r="P169" s="1">
        <f>SUMIF('emission-rate'!$A$2:$A$551, $D169&amp;P$1&amp;$E169&amp;$F169, 'emission-rate'!$F$2:$F$551) * IFERROR(VLOOKUP($A169&amp;$B169&amp;$C169&amp;$D169&amp;P$1, 'check of sales'!$A$2:$P$1035, 12 + MATCH($E169,'check of sales'!$M$1:$P$1, 0), 0), 0)</f>
        <v>0</v>
      </c>
      <c r="Q169" s="1">
        <f>SUMIF('emission-rate'!$A$2:$A$551, $D169&amp;Q$1&amp;$E169&amp;$F169, 'emission-rate'!$F$2:$F$551) * IFERROR(VLOOKUP($A169&amp;$B169&amp;$C169&amp;$D169&amp;Q$1, 'check of sales'!$A$2:$P$1035, 12 + MATCH($E169,'check of sales'!$M$1:$P$1, 0), 0), 0)</f>
        <v>0</v>
      </c>
      <c r="R169" s="1">
        <f>SUMIF('emission-rate'!$A$2:$A$551, $D169&amp;R$1&amp;$E169&amp;$F169, 'emission-rate'!$F$2:$F$551) * IFERROR(VLOOKUP($A169&amp;$B169&amp;$C169&amp;$D169&amp;R$1, 'check of sales'!$A$2:$P$1035, 12 + MATCH($E169,'check of sales'!$M$1:$P$1, 0), 0), 0)</f>
        <v>0</v>
      </c>
      <c r="S169" s="1">
        <f>SUMIF('emission-rate'!$A$2:$A$551, $D169&amp;S$1&amp;$E169&amp;$F169, 'emission-rate'!$F$2:$F$551) * IFERROR(VLOOKUP($A169&amp;$B169&amp;$C169&amp;$D169&amp;S$1, 'check of sales'!$A$2:$P$1035, 12 + MATCH($E169,'check of sales'!$M$1:$P$1, 0), 0), 0)</f>
        <v>0</v>
      </c>
      <c r="T169" s="1">
        <f>SUMIF('emission-rate'!$A$2:$A$551, $D169&amp;T$1&amp;$E169&amp;$F169, 'emission-rate'!$F$2:$F$551) * IFERROR(VLOOKUP($A169&amp;$B169&amp;$C169&amp;$D169&amp;T$1, 'check of sales'!$A$2:$P$1035, 12 + MATCH($E169,'check of sales'!$M$1:$P$1, 0), 0), 0)</f>
        <v>0</v>
      </c>
      <c r="U169" s="1">
        <f>SUMIF('emission-rate'!$A$2:$A$551, $D169&amp;U$1&amp;$E169&amp;$F169, 'emission-rate'!$F$2:$F$551) * IFERROR(VLOOKUP($A169&amp;$B169&amp;$C169&amp;$D169&amp;U$1, 'check of sales'!$A$2:$P$1035, 12 + MATCH($E169,'check of sales'!$M$1:$P$1, 0), 0), 0)</f>
        <v>0</v>
      </c>
    </row>
    <row r="170" spans="1:21" x14ac:dyDescent="0.2">
      <c r="A170">
        <f>emission!A170</f>
        <v>2013</v>
      </c>
      <c r="B170">
        <f>emission!B170</f>
        <v>1</v>
      </c>
      <c r="C170" t="str">
        <f>emission!C170</f>
        <v>commercial</v>
      </c>
      <c r="D170" t="str">
        <f>emission!D170</f>
        <v>VCC 21400 (GAS LHD1)</v>
      </c>
      <c r="E170" t="str">
        <f>emission!E170</f>
        <v>GAS</v>
      </c>
      <c r="F170" t="str">
        <f>emission!F170</f>
        <v>PM</v>
      </c>
      <c r="G170" s="1">
        <f>emission!G170 - SUM($K170:$U170)</f>
        <v>3.0846311710774899E-4</v>
      </c>
      <c r="K170" s="1">
        <f>SUMIF('emission-rate'!$A$2:$A$551, $D170&amp;K$1&amp;$E170&amp;$F170, 'emission-rate'!$F$2:$F$551) * IFERROR(VLOOKUP($A170&amp;$B170&amp;$C170&amp;$D170&amp;K$1, 'check of sales'!$A$2:$P$1035, 12 + MATCH($E170,'check of sales'!$M$1:$P$1, 0), 0), 0)</f>
        <v>71767.991465031781</v>
      </c>
      <c r="L170" s="1">
        <f>SUMIF('emission-rate'!$A$2:$A$551, $D170&amp;L$1&amp;$E170&amp;$F170, 'emission-rate'!$F$2:$F$551) * IFERROR(VLOOKUP($A170&amp;$B170&amp;$C170&amp;$D170&amp;L$1, 'check of sales'!$A$2:$P$1035, 12 + MATCH($E170,'check of sales'!$M$1:$P$1, 0), 0), 0)</f>
        <v>56812.050223108687</v>
      </c>
      <c r="M170" s="1">
        <f>SUMIF('emission-rate'!$A$2:$A$551, $D170&amp;M$1&amp;$E170&amp;$F170, 'emission-rate'!$F$2:$F$551) * IFERROR(VLOOKUP($A170&amp;$B170&amp;$C170&amp;$D170&amp;M$1, 'check of sales'!$A$2:$P$1035, 12 + MATCH($E170,'check of sales'!$M$1:$P$1, 0), 0), 0)</f>
        <v>351496.58988347964</v>
      </c>
      <c r="N170" s="1">
        <f>SUMIF('emission-rate'!$A$2:$A$551, $D170&amp;N$1&amp;$E170&amp;$F170, 'emission-rate'!$F$2:$F$551) * IFERROR(VLOOKUP($A170&amp;$B170&amp;$C170&amp;$D170&amp;N$1, 'check of sales'!$A$2:$P$1035, 12 + MATCH($E170,'check of sales'!$M$1:$P$1, 0), 0), 0)</f>
        <v>571202.60706729675</v>
      </c>
      <c r="O170" s="1">
        <f>SUMIF('emission-rate'!$A$2:$A$551, $D170&amp;O$1&amp;$E170&amp;$F170, 'emission-rate'!$F$2:$F$551) * IFERROR(VLOOKUP($A170&amp;$B170&amp;$C170&amp;$D170&amp;O$1, 'check of sales'!$A$2:$P$1035, 12 + MATCH($E170,'check of sales'!$M$1:$P$1, 0), 0), 0)</f>
        <v>0</v>
      </c>
      <c r="P170" s="1">
        <f>SUMIF('emission-rate'!$A$2:$A$551, $D170&amp;P$1&amp;$E170&amp;$F170, 'emission-rate'!$F$2:$F$551) * IFERROR(VLOOKUP($A170&amp;$B170&amp;$C170&amp;$D170&amp;P$1, 'check of sales'!$A$2:$P$1035, 12 + MATCH($E170,'check of sales'!$M$1:$P$1, 0), 0), 0)</f>
        <v>0</v>
      </c>
      <c r="Q170" s="1">
        <f>SUMIF('emission-rate'!$A$2:$A$551, $D170&amp;Q$1&amp;$E170&amp;$F170, 'emission-rate'!$F$2:$F$551) * IFERROR(VLOOKUP($A170&amp;$B170&amp;$C170&amp;$D170&amp;Q$1, 'check of sales'!$A$2:$P$1035, 12 + MATCH($E170,'check of sales'!$M$1:$P$1, 0), 0), 0)</f>
        <v>0</v>
      </c>
      <c r="R170" s="1">
        <f>SUMIF('emission-rate'!$A$2:$A$551, $D170&amp;R$1&amp;$E170&amp;$F170, 'emission-rate'!$F$2:$F$551) * IFERROR(VLOOKUP($A170&amp;$B170&amp;$C170&amp;$D170&amp;R$1, 'check of sales'!$A$2:$P$1035, 12 + MATCH($E170,'check of sales'!$M$1:$P$1, 0), 0), 0)</f>
        <v>0</v>
      </c>
      <c r="S170" s="1">
        <f>SUMIF('emission-rate'!$A$2:$A$551, $D170&amp;S$1&amp;$E170&amp;$F170, 'emission-rate'!$F$2:$F$551) * IFERROR(VLOOKUP($A170&amp;$B170&amp;$C170&amp;$D170&amp;S$1, 'check of sales'!$A$2:$P$1035, 12 + MATCH($E170,'check of sales'!$M$1:$P$1, 0), 0), 0)</f>
        <v>0</v>
      </c>
      <c r="T170" s="1">
        <f>SUMIF('emission-rate'!$A$2:$A$551, $D170&amp;T$1&amp;$E170&amp;$F170, 'emission-rate'!$F$2:$F$551) * IFERROR(VLOOKUP($A170&amp;$B170&amp;$C170&amp;$D170&amp;T$1, 'check of sales'!$A$2:$P$1035, 12 + MATCH($E170,'check of sales'!$M$1:$P$1, 0), 0), 0)</f>
        <v>0</v>
      </c>
      <c r="U170" s="1">
        <f>SUMIF('emission-rate'!$A$2:$A$551, $D170&amp;U$1&amp;$E170&amp;$F170, 'emission-rate'!$F$2:$F$551) * IFERROR(VLOOKUP($A170&amp;$B170&amp;$C170&amp;$D170&amp;U$1, 'check of sales'!$A$2:$P$1035, 12 + MATCH($E170,'check of sales'!$M$1:$P$1, 0), 0), 0)</f>
        <v>0</v>
      </c>
    </row>
    <row r="171" spans="1:21" x14ac:dyDescent="0.2">
      <c r="A171">
        <f>emission!A171</f>
        <v>2014</v>
      </c>
      <c r="B171">
        <f>emission!B171</f>
        <v>1</v>
      </c>
      <c r="C171" t="str">
        <f>emission!C171</f>
        <v>commercial</v>
      </c>
      <c r="D171" t="str">
        <f>emission!D171</f>
        <v>VCC 21400 (GAS LHD1)</v>
      </c>
      <c r="E171" t="str">
        <f>emission!E171</f>
        <v>GAS</v>
      </c>
      <c r="F171" t="str">
        <f>emission!F171</f>
        <v>PM</v>
      </c>
      <c r="G171" s="1">
        <f>emission!G171 - SUM($K171:$U171)</f>
        <v>3.6062067374587059E-4</v>
      </c>
      <c r="K171" s="1">
        <f>SUMIF('emission-rate'!$A$2:$A$551, $D171&amp;K$1&amp;$E171&amp;$F171, 'emission-rate'!$F$2:$F$551) * IFERROR(VLOOKUP($A171&amp;$B171&amp;$C171&amp;$D171&amp;K$1, 'check of sales'!$A$2:$P$1035, 12 + MATCH($E171,'check of sales'!$M$1:$P$1, 0), 0), 0)</f>
        <v>66385.334743021987</v>
      </c>
      <c r="L171" s="1">
        <f>SUMIF('emission-rate'!$A$2:$A$551, $D171&amp;L$1&amp;$E171&amp;$F171, 'emission-rate'!$F$2:$F$551) * IFERROR(VLOOKUP($A171&amp;$B171&amp;$C171&amp;$D171&amp;L$1, 'check of sales'!$A$2:$P$1035, 12 + MATCH($E171,'check of sales'!$M$1:$P$1, 0), 0), 0)</f>
        <v>51892.832928616335</v>
      </c>
      <c r="M171" s="1">
        <f>SUMIF('emission-rate'!$A$2:$A$551, $D171&amp;M$1&amp;$E171&amp;$F171, 'emission-rate'!$F$2:$F$551) * IFERROR(VLOOKUP($A171&amp;$B171&amp;$C171&amp;$D171&amp;M$1, 'check of sales'!$A$2:$P$1035, 12 + MATCH($E171,'check of sales'!$M$1:$P$1, 0), 0), 0)</f>
        <v>314078.83354054246</v>
      </c>
      <c r="N171" s="1">
        <f>SUMIF('emission-rate'!$A$2:$A$551, $D171&amp;N$1&amp;$E171&amp;$F171, 'emission-rate'!$F$2:$F$551) * IFERROR(VLOOKUP($A171&amp;$B171&amp;$C171&amp;$D171&amp;N$1, 'check of sales'!$A$2:$P$1035, 12 + MATCH($E171,'check of sales'!$M$1:$P$1, 0), 0), 0)</f>
        <v>484361.526567797</v>
      </c>
      <c r="O171" s="1">
        <f>SUMIF('emission-rate'!$A$2:$A$551, $D171&amp;O$1&amp;$E171&amp;$F171, 'emission-rate'!$F$2:$F$551) * IFERROR(VLOOKUP($A171&amp;$B171&amp;$C171&amp;$D171&amp;O$1, 'check of sales'!$A$2:$P$1035, 12 + MATCH($E171,'check of sales'!$M$1:$P$1, 0), 0), 0)</f>
        <v>453184.87773906149</v>
      </c>
      <c r="P171" s="1">
        <f>SUMIF('emission-rate'!$A$2:$A$551, $D171&amp;P$1&amp;$E171&amp;$F171, 'emission-rate'!$F$2:$F$551) * IFERROR(VLOOKUP($A171&amp;$B171&amp;$C171&amp;$D171&amp;P$1, 'check of sales'!$A$2:$P$1035, 12 + MATCH($E171,'check of sales'!$M$1:$P$1, 0), 0), 0)</f>
        <v>0</v>
      </c>
      <c r="Q171" s="1">
        <f>SUMIF('emission-rate'!$A$2:$A$551, $D171&amp;Q$1&amp;$E171&amp;$F171, 'emission-rate'!$F$2:$F$551) * IFERROR(VLOOKUP($A171&amp;$B171&amp;$C171&amp;$D171&amp;Q$1, 'check of sales'!$A$2:$P$1035, 12 + MATCH($E171,'check of sales'!$M$1:$P$1, 0), 0), 0)</f>
        <v>0</v>
      </c>
      <c r="R171" s="1">
        <f>SUMIF('emission-rate'!$A$2:$A$551, $D171&amp;R$1&amp;$E171&amp;$F171, 'emission-rate'!$F$2:$F$551) * IFERROR(VLOOKUP($A171&amp;$B171&amp;$C171&amp;$D171&amp;R$1, 'check of sales'!$A$2:$P$1035, 12 + MATCH($E171,'check of sales'!$M$1:$P$1, 0), 0), 0)</f>
        <v>0</v>
      </c>
      <c r="S171" s="1">
        <f>SUMIF('emission-rate'!$A$2:$A$551, $D171&amp;S$1&amp;$E171&amp;$F171, 'emission-rate'!$F$2:$F$551) * IFERROR(VLOOKUP($A171&amp;$B171&amp;$C171&amp;$D171&amp;S$1, 'check of sales'!$A$2:$P$1035, 12 + MATCH($E171,'check of sales'!$M$1:$P$1, 0), 0), 0)</f>
        <v>0</v>
      </c>
      <c r="T171" s="1">
        <f>SUMIF('emission-rate'!$A$2:$A$551, $D171&amp;T$1&amp;$E171&amp;$F171, 'emission-rate'!$F$2:$F$551) * IFERROR(VLOOKUP($A171&amp;$B171&amp;$C171&amp;$D171&amp;T$1, 'check of sales'!$A$2:$P$1035, 12 + MATCH($E171,'check of sales'!$M$1:$P$1, 0), 0), 0)</f>
        <v>0</v>
      </c>
      <c r="U171" s="1">
        <f>SUMIF('emission-rate'!$A$2:$A$551, $D171&amp;U$1&amp;$E171&amp;$F171, 'emission-rate'!$F$2:$F$551) * IFERROR(VLOOKUP($A171&amp;$B171&amp;$C171&amp;$D171&amp;U$1, 'check of sales'!$A$2:$P$1035, 12 + MATCH($E171,'check of sales'!$M$1:$P$1, 0), 0), 0)</f>
        <v>0</v>
      </c>
    </row>
    <row r="172" spans="1:21" x14ac:dyDescent="0.2">
      <c r="A172">
        <f>emission!A172</f>
        <v>2015</v>
      </c>
      <c r="B172">
        <f>emission!B172</f>
        <v>1</v>
      </c>
      <c r="C172" t="str">
        <f>emission!C172</f>
        <v>commercial</v>
      </c>
      <c r="D172" t="str">
        <f>emission!D172</f>
        <v>VCC 21400 (GAS LHD1)</v>
      </c>
      <c r="E172" t="str">
        <f>emission!E172</f>
        <v>GAS</v>
      </c>
      <c r="F172" t="str">
        <f>emission!F172</f>
        <v>PM</v>
      </c>
      <c r="G172" s="1">
        <f>emission!G172 - SUM($K172:$U172)</f>
        <v>2.832380123436451E-4</v>
      </c>
      <c r="K172" s="1">
        <f>SUMIF('emission-rate'!$A$2:$A$551, $D172&amp;K$1&amp;$E172&amp;$F172, 'emission-rate'!$F$2:$F$551) * IFERROR(VLOOKUP($A172&amp;$B172&amp;$C172&amp;$D172&amp;K$1, 'check of sales'!$A$2:$P$1035, 12 + MATCH($E172,'check of sales'!$M$1:$P$1, 0), 0), 0)</f>
        <v>61644.936458335447</v>
      </c>
      <c r="L172" s="1">
        <f>SUMIF('emission-rate'!$A$2:$A$551, $D172&amp;L$1&amp;$E172&amp;$F172, 'emission-rate'!$F$2:$F$551) * IFERROR(VLOOKUP($A172&amp;$B172&amp;$C172&amp;$D172&amp;L$1, 'check of sales'!$A$2:$P$1035, 12 + MATCH($E172,'check of sales'!$M$1:$P$1, 0), 0), 0)</f>
        <v>48000.828982491614</v>
      </c>
      <c r="M172" s="1">
        <f>SUMIF('emission-rate'!$A$2:$A$551, $D172&amp;M$1&amp;$E172&amp;$F172, 'emission-rate'!$F$2:$F$551) * IFERROR(VLOOKUP($A172&amp;$B172&amp;$C172&amp;$D172&amp;M$1, 'check of sales'!$A$2:$P$1035, 12 + MATCH($E172,'check of sales'!$M$1:$P$1, 0), 0), 0)</f>
        <v>286883.51100387768</v>
      </c>
      <c r="N172" s="1">
        <f>SUMIF('emission-rate'!$A$2:$A$551, $D172&amp;N$1&amp;$E172&amp;$F172, 'emission-rate'!$F$2:$F$551) * IFERROR(VLOOKUP($A172&amp;$B172&amp;$C172&amp;$D172&amp;N$1, 'check of sales'!$A$2:$P$1035, 12 + MATCH($E172,'check of sales'!$M$1:$P$1, 0), 0), 0)</f>
        <v>432799.94075265463</v>
      </c>
      <c r="O172" s="1">
        <f>SUMIF('emission-rate'!$A$2:$A$551, $D172&amp;O$1&amp;$E172&amp;$F172, 'emission-rate'!$F$2:$F$551) * IFERROR(VLOOKUP($A172&amp;$B172&amp;$C172&amp;$D172&amp;O$1, 'check of sales'!$A$2:$P$1035, 12 + MATCH($E172,'check of sales'!$M$1:$P$1, 0), 0), 0)</f>
        <v>384286.26985113003</v>
      </c>
      <c r="P172" s="1">
        <f>SUMIF('emission-rate'!$A$2:$A$551, $D172&amp;P$1&amp;$E172&amp;$F172, 'emission-rate'!$F$2:$F$551) * IFERROR(VLOOKUP($A172&amp;$B172&amp;$C172&amp;$D172&amp;P$1, 'check of sales'!$A$2:$P$1035, 12 + MATCH($E172,'check of sales'!$M$1:$P$1, 0), 0), 0)</f>
        <v>66327.034574132529</v>
      </c>
      <c r="Q172" s="1">
        <f>SUMIF('emission-rate'!$A$2:$A$551, $D172&amp;Q$1&amp;$E172&amp;$F172, 'emission-rate'!$F$2:$F$551) * IFERROR(VLOOKUP($A172&amp;$B172&amp;$C172&amp;$D172&amp;Q$1, 'check of sales'!$A$2:$P$1035, 12 + MATCH($E172,'check of sales'!$M$1:$P$1, 0), 0), 0)</f>
        <v>0</v>
      </c>
      <c r="R172" s="1">
        <f>SUMIF('emission-rate'!$A$2:$A$551, $D172&amp;R$1&amp;$E172&amp;$F172, 'emission-rate'!$F$2:$F$551) * IFERROR(VLOOKUP($A172&amp;$B172&amp;$C172&amp;$D172&amp;R$1, 'check of sales'!$A$2:$P$1035, 12 + MATCH($E172,'check of sales'!$M$1:$P$1, 0), 0), 0)</f>
        <v>0</v>
      </c>
      <c r="S172" s="1">
        <f>SUMIF('emission-rate'!$A$2:$A$551, $D172&amp;S$1&amp;$E172&amp;$F172, 'emission-rate'!$F$2:$F$551) * IFERROR(VLOOKUP($A172&amp;$B172&amp;$C172&amp;$D172&amp;S$1, 'check of sales'!$A$2:$P$1035, 12 + MATCH($E172,'check of sales'!$M$1:$P$1, 0), 0), 0)</f>
        <v>0</v>
      </c>
      <c r="T172" s="1">
        <f>SUMIF('emission-rate'!$A$2:$A$551, $D172&amp;T$1&amp;$E172&amp;$F172, 'emission-rate'!$F$2:$F$551) * IFERROR(VLOOKUP($A172&amp;$B172&amp;$C172&amp;$D172&amp;T$1, 'check of sales'!$A$2:$P$1035, 12 + MATCH($E172,'check of sales'!$M$1:$P$1, 0), 0), 0)</f>
        <v>0</v>
      </c>
      <c r="U172" s="1">
        <f>SUMIF('emission-rate'!$A$2:$A$551, $D172&amp;U$1&amp;$E172&amp;$F172, 'emission-rate'!$F$2:$F$551) * IFERROR(VLOOKUP($A172&amp;$B172&amp;$C172&amp;$D172&amp;U$1, 'check of sales'!$A$2:$P$1035, 12 + MATCH($E172,'check of sales'!$M$1:$P$1, 0), 0), 0)</f>
        <v>0</v>
      </c>
    </row>
    <row r="173" spans="1:21" x14ac:dyDescent="0.2">
      <c r="A173">
        <f>emission!A173</f>
        <v>2016</v>
      </c>
      <c r="B173">
        <f>emission!B173</f>
        <v>1</v>
      </c>
      <c r="C173" t="str">
        <f>emission!C173</f>
        <v>commercial</v>
      </c>
      <c r="D173" t="str">
        <f>emission!D173</f>
        <v>VCC 21400 (GAS LHD1)</v>
      </c>
      <c r="E173" t="str">
        <f>emission!E173</f>
        <v>GAS</v>
      </c>
      <c r="F173" t="str">
        <f>emission!F173</f>
        <v>PM</v>
      </c>
      <c r="G173" s="1">
        <f>emission!G173 - SUM($K173:$U173)</f>
        <v>2.4513085372745991E-4</v>
      </c>
      <c r="K173" s="1">
        <f>SUMIF('emission-rate'!$A$2:$A$551, $D173&amp;K$1&amp;$E173&amp;$F173, 'emission-rate'!$F$2:$F$551) * IFERROR(VLOOKUP($A173&amp;$B173&amp;$C173&amp;$D173&amp;K$1, 'check of sales'!$A$2:$P$1035, 12 + MATCH($E173,'check of sales'!$M$1:$P$1, 0), 0), 0)</f>
        <v>57803.73124847997</v>
      </c>
      <c r="L173" s="1">
        <f>SUMIF('emission-rate'!$A$2:$A$551, $D173&amp;L$1&amp;$E173&amp;$F173, 'emission-rate'!$F$2:$F$551) * IFERROR(VLOOKUP($A173&amp;$B173&amp;$C173&amp;$D173&amp;L$1, 'check of sales'!$A$2:$P$1035, 12 + MATCH($E173,'check of sales'!$M$1:$P$1, 0), 0), 0)</f>
        <v>44573.21882954202</v>
      </c>
      <c r="M173" s="1">
        <f>SUMIF('emission-rate'!$A$2:$A$551, $D173&amp;M$1&amp;$E173&amp;$F173, 'emission-rate'!$F$2:$F$551) * IFERROR(VLOOKUP($A173&amp;$B173&amp;$C173&amp;$D173&amp;M$1, 'check of sales'!$A$2:$P$1035, 12 + MATCH($E173,'check of sales'!$M$1:$P$1, 0), 0), 0)</f>
        <v>265367.01838068344</v>
      </c>
      <c r="N173" s="1">
        <f>SUMIF('emission-rate'!$A$2:$A$551, $D173&amp;N$1&amp;$E173&amp;$F173, 'emission-rate'!$F$2:$F$551) * IFERROR(VLOOKUP($A173&amp;$B173&amp;$C173&amp;$D173&amp;N$1, 'check of sales'!$A$2:$P$1035, 12 + MATCH($E173,'check of sales'!$M$1:$P$1, 0), 0), 0)</f>
        <v>395324.84620414319</v>
      </c>
      <c r="O173" s="1">
        <f>SUMIF('emission-rate'!$A$2:$A$551, $D173&amp;O$1&amp;$E173&amp;$F173, 'emission-rate'!$F$2:$F$551) * IFERROR(VLOOKUP($A173&amp;$B173&amp;$C173&amp;$D173&amp;O$1, 'check of sales'!$A$2:$P$1035, 12 + MATCH($E173,'check of sales'!$M$1:$P$1, 0), 0), 0)</f>
        <v>343377.96398110036</v>
      </c>
      <c r="P173" s="1">
        <f>SUMIF('emission-rate'!$A$2:$A$551, $D173&amp;P$1&amp;$E173&amp;$F173, 'emission-rate'!$F$2:$F$551) * IFERROR(VLOOKUP($A173&amp;$B173&amp;$C173&amp;$D173&amp;P$1, 'check of sales'!$A$2:$P$1035, 12 + MATCH($E173,'check of sales'!$M$1:$P$1, 0), 0), 0)</f>
        <v>56243.202187025119</v>
      </c>
      <c r="Q173" s="1">
        <f>SUMIF('emission-rate'!$A$2:$A$551, $D173&amp;Q$1&amp;$E173&amp;$F173, 'emission-rate'!$F$2:$F$551) * IFERROR(VLOOKUP($A173&amp;$B173&amp;$C173&amp;$D173&amp;Q$1, 'check of sales'!$A$2:$P$1035, 12 + MATCH($E173,'check of sales'!$M$1:$P$1, 0), 0), 0)</f>
        <v>333157.46755027497</v>
      </c>
      <c r="R173" s="1">
        <f>SUMIF('emission-rate'!$A$2:$A$551, $D173&amp;R$1&amp;$E173&amp;$F173, 'emission-rate'!$F$2:$F$551) * IFERROR(VLOOKUP($A173&amp;$B173&amp;$C173&amp;$D173&amp;R$1, 'check of sales'!$A$2:$P$1035, 12 + MATCH($E173,'check of sales'!$M$1:$P$1, 0), 0), 0)</f>
        <v>0</v>
      </c>
      <c r="S173" s="1">
        <f>SUMIF('emission-rate'!$A$2:$A$551, $D173&amp;S$1&amp;$E173&amp;$F173, 'emission-rate'!$F$2:$F$551) * IFERROR(VLOOKUP($A173&amp;$B173&amp;$C173&amp;$D173&amp;S$1, 'check of sales'!$A$2:$P$1035, 12 + MATCH($E173,'check of sales'!$M$1:$P$1, 0), 0), 0)</f>
        <v>0</v>
      </c>
      <c r="T173" s="1">
        <f>SUMIF('emission-rate'!$A$2:$A$551, $D173&amp;T$1&amp;$E173&amp;$F173, 'emission-rate'!$F$2:$F$551) * IFERROR(VLOOKUP($A173&amp;$B173&amp;$C173&amp;$D173&amp;T$1, 'check of sales'!$A$2:$P$1035, 12 + MATCH($E173,'check of sales'!$M$1:$P$1, 0), 0), 0)</f>
        <v>0</v>
      </c>
      <c r="U173" s="1">
        <f>SUMIF('emission-rate'!$A$2:$A$551, $D173&amp;U$1&amp;$E173&amp;$F173, 'emission-rate'!$F$2:$F$551) * IFERROR(VLOOKUP($A173&amp;$B173&amp;$C173&amp;$D173&amp;U$1, 'check of sales'!$A$2:$P$1035, 12 + MATCH($E173,'check of sales'!$M$1:$P$1, 0), 0), 0)</f>
        <v>0</v>
      </c>
    </row>
    <row r="174" spans="1:21" x14ac:dyDescent="0.2">
      <c r="A174">
        <f>emission!A174</f>
        <v>2017</v>
      </c>
      <c r="B174">
        <f>emission!B174</f>
        <v>1</v>
      </c>
      <c r="C174" t="str">
        <f>emission!C174</f>
        <v>commercial</v>
      </c>
      <c r="D174" t="str">
        <f>emission!D174</f>
        <v>VCC 21400 (GAS LHD1)</v>
      </c>
      <c r="E174" t="str">
        <f>emission!E174</f>
        <v>GAS</v>
      </c>
      <c r="F174" t="str">
        <f>emission!F174</f>
        <v>PM</v>
      </c>
      <c r="G174" s="1">
        <f>emission!G174 - SUM($K174:$U174)</f>
        <v>2.3898272775113583E-4</v>
      </c>
      <c r="K174" s="1">
        <f>SUMIF('emission-rate'!$A$2:$A$551, $D174&amp;K$1&amp;$E174&amp;$F174, 'emission-rate'!$F$2:$F$551) * IFERROR(VLOOKUP($A174&amp;$B174&amp;$C174&amp;$D174&amp;K$1, 'check of sales'!$A$2:$P$1035, 12 + MATCH($E174,'check of sales'!$M$1:$P$1, 0), 0), 0)</f>
        <v>54484.839424868856</v>
      </c>
      <c r="L174" s="1">
        <f>SUMIF('emission-rate'!$A$2:$A$551, $D174&amp;L$1&amp;$E174&amp;$F174, 'emission-rate'!$F$2:$F$551) * IFERROR(VLOOKUP($A174&amp;$B174&amp;$C174&amp;$D174&amp;L$1, 'check of sales'!$A$2:$P$1035, 12 + MATCH($E174,'check of sales'!$M$1:$P$1, 0), 0), 0)</f>
        <v>41795.782591874937</v>
      </c>
      <c r="M174" s="1">
        <f>SUMIF('emission-rate'!$A$2:$A$551, $D174&amp;M$1&amp;$E174&amp;$F174, 'emission-rate'!$F$2:$F$551) * IFERROR(VLOOKUP($A174&amp;$B174&amp;$C174&amp;$D174&amp;M$1, 'check of sales'!$A$2:$P$1035, 12 + MATCH($E174,'check of sales'!$M$1:$P$1, 0), 0), 0)</f>
        <v>246417.87300672903</v>
      </c>
      <c r="N174" s="1">
        <f>SUMIF('emission-rate'!$A$2:$A$551, $D174&amp;N$1&amp;$E174&amp;$F174, 'emission-rate'!$F$2:$F$551) * IFERROR(VLOOKUP($A174&amp;$B174&amp;$C174&amp;$D174&amp;N$1, 'check of sales'!$A$2:$P$1035, 12 + MATCH($E174,'check of sales'!$M$1:$P$1, 0), 0), 0)</f>
        <v>365675.16676682729</v>
      </c>
      <c r="O174" s="1">
        <f>SUMIF('emission-rate'!$A$2:$A$551, $D174&amp;O$1&amp;$E174&amp;$F174, 'emission-rate'!$F$2:$F$551) * IFERROR(VLOOKUP($A174&amp;$B174&amp;$C174&amp;$D174&amp;O$1, 'check of sales'!$A$2:$P$1035, 12 + MATCH($E174,'check of sales'!$M$1:$P$1, 0), 0), 0)</f>
        <v>313645.70097827091</v>
      </c>
      <c r="P174" s="1">
        <f>SUMIF('emission-rate'!$A$2:$A$551, $D174&amp;P$1&amp;$E174&amp;$F174, 'emission-rate'!$F$2:$F$551) * IFERROR(VLOOKUP($A174&amp;$B174&amp;$C174&amp;$D174&amp;P$1, 'check of sales'!$A$2:$P$1035, 12 + MATCH($E174,'check of sales'!$M$1:$P$1, 0), 0), 0)</f>
        <v>50255.962208172707</v>
      </c>
      <c r="Q174" s="1">
        <f>SUMIF('emission-rate'!$A$2:$A$551, $D174&amp;Q$1&amp;$E174&amp;$F174, 'emission-rate'!$F$2:$F$551) * IFERROR(VLOOKUP($A174&amp;$B174&amp;$C174&amp;$D174&amp;Q$1, 'check of sales'!$A$2:$P$1035, 12 + MATCH($E174,'check of sales'!$M$1:$P$1, 0), 0), 0)</f>
        <v>282506.86809470452</v>
      </c>
      <c r="R174" s="1">
        <f>SUMIF('emission-rate'!$A$2:$A$551, $D174&amp;R$1&amp;$E174&amp;$F174, 'emission-rate'!$F$2:$F$551) * IFERROR(VLOOKUP($A174&amp;$B174&amp;$C174&amp;$D174&amp;R$1, 'check of sales'!$A$2:$P$1035, 12 + MATCH($E174,'check of sales'!$M$1:$P$1, 0), 0), 0)</f>
        <v>351737.83084078884</v>
      </c>
      <c r="S174" s="1">
        <f>SUMIF('emission-rate'!$A$2:$A$551, $D174&amp;S$1&amp;$E174&amp;$F174, 'emission-rate'!$F$2:$F$551) * IFERROR(VLOOKUP($A174&amp;$B174&amp;$C174&amp;$D174&amp;S$1, 'check of sales'!$A$2:$P$1035, 12 + MATCH($E174,'check of sales'!$M$1:$P$1, 0), 0), 0)</f>
        <v>0</v>
      </c>
      <c r="T174" s="1">
        <f>SUMIF('emission-rate'!$A$2:$A$551, $D174&amp;T$1&amp;$E174&amp;$F174, 'emission-rate'!$F$2:$F$551) * IFERROR(VLOOKUP($A174&amp;$B174&amp;$C174&amp;$D174&amp;T$1, 'check of sales'!$A$2:$P$1035, 12 + MATCH($E174,'check of sales'!$M$1:$P$1, 0), 0), 0)</f>
        <v>0</v>
      </c>
      <c r="U174" s="1">
        <f>SUMIF('emission-rate'!$A$2:$A$551, $D174&amp;U$1&amp;$E174&amp;$F174, 'emission-rate'!$F$2:$F$551) * IFERROR(VLOOKUP($A174&amp;$B174&amp;$C174&amp;$D174&amp;U$1, 'check of sales'!$A$2:$P$1035, 12 + MATCH($E174,'check of sales'!$M$1:$P$1, 0), 0), 0)</f>
        <v>0</v>
      </c>
    </row>
    <row r="175" spans="1:21" x14ac:dyDescent="0.2">
      <c r="A175">
        <f>emission!A175</f>
        <v>2018</v>
      </c>
      <c r="B175">
        <f>emission!B175</f>
        <v>1</v>
      </c>
      <c r="C175" t="str">
        <f>emission!C175</f>
        <v>commercial</v>
      </c>
      <c r="D175" t="str">
        <f>emission!D175</f>
        <v>VCC 21400 (GAS LHD1)</v>
      </c>
      <c r="E175" t="str">
        <f>emission!E175</f>
        <v>GAS</v>
      </c>
      <c r="F175" t="str">
        <f>emission!F175</f>
        <v>PM</v>
      </c>
      <c r="G175" s="1">
        <f>emission!G175 - SUM($K175:$U175)</f>
        <v>3.0240835621953011E-4</v>
      </c>
      <c r="K175" s="1">
        <f>SUMIF('emission-rate'!$A$2:$A$551, $D175&amp;K$1&amp;$E175&amp;$F175, 'emission-rate'!$F$2:$F$551) * IFERROR(VLOOKUP($A175&amp;$B175&amp;$C175&amp;$D175&amp;K$1, 'check of sales'!$A$2:$P$1035, 12 + MATCH($E175,'check of sales'!$M$1:$P$1, 0), 0), 0)</f>
        <v>51604.973928185012</v>
      </c>
      <c r="L175" s="1">
        <f>SUMIF('emission-rate'!$A$2:$A$551, $D175&amp;L$1&amp;$E175&amp;$F175, 'emission-rate'!$F$2:$F$551) * IFERROR(VLOOKUP($A175&amp;$B175&amp;$C175&amp;$D175&amp;L$1, 'check of sales'!$A$2:$P$1035, 12 + MATCH($E175,'check of sales'!$M$1:$P$1, 0), 0), 0)</f>
        <v>39396.012229139982</v>
      </c>
      <c r="M175" s="1">
        <f>SUMIF('emission-rate'!$A$2:$A$551, $D175&amp;M$1&amp;$E175&amp;$F175, 'emission-rate'!$F$2:$F$551) * IFERROR(VLOOKUP($A175&amp;$B175&amp;$C175&amp;$D175&amp;M$1, 'check of sales'!$A$2:$P$1035, 12 + MATCH($E175,'check of sales'!$M$1:$P$1, 0), 0), 0)</f>
        <v>231063.13874993095</v>
      </c>
      <c r="N175" s="1">
        <f>SUMIF('emission-rate'!$A$2:$A$551, $D175&amp;N$1&amp;$E175&amp;$F175, 'emission-rate'!$F$2:$F$551) * IFERROR(VLOOKUP($A175&amp;$B175&amp;$C175&amp;$D175&amp;N$1, 'check of sales'!$A$2:$P$1035, 12 + MATCH($E175,'check of sales'!$M$1:$P$1, 0), 0), 0)</f>
        <v>339563.28618350107</v>
      </c>
      <c r="O175" s="1">
        <f>SUMIF('emission-rate'!$A$2:$A$551, $D175&amp;O$1&amp;$E175&amp;$F175, 'emission-rate'!$F$2:$F$551) * IFERROR(VLOOKUP($A175&amp;$B175&amp;$C175&amp;$D175&amp;O$1, 'check of sales'!$A$2:$P$1035, 12 + MATCH($E175,'check of sales'!$M$1:$P$1, 0), 0), 0)</f>
        <v>290122.02271673369</v>
      </c>
      <c r="P175" s="1">
        <f>SUMIF('emission-rate'!$A$2:$A$551, $D175&amp;P$1&amp;$E175&amp;$F175, 'emission-rate'!$F$2:$F$551) * IFERROR(VLOOKUP($A175&amp;$B175&amp;$C175&amp;$D175&amp;P$1, 'check of sales'!$A$2:$P$1035, 12 + MATCH($E175,'check of sales'!$M$1:$P$1, 0), 0), 0)</f>
        <v>45904.420634247224</v>
      </c>
      <c r="Q175" s="1">
        <f>SUMIF('emission-rate'!$A$2:$A$551, $D175&amp;Q$1&amp;$E175&amp;$F175, 'emission-rate'!$F$2:$F$551) * IFERROR(VLOOKUP($A175&amp;$B175&amp;$C175&amp;$D175&amp;Q$1, 'check of sales'!$A$2:$P$1035, 12 + MATCH($E175,'check of sales'!$M$1:$P$1, 0), 0), 0)</f>
        <v>252433.25298771859</v>
      </c>
      <c r="R175" s="1">
        <f>SUMIF('emission-rate'!$A$2:$A$551, $D175&amp;R$1&amp;$E175&amp;$F175, 'emission-rate'!$F$2:$F$551) * IFERROR(VLOOKUP($A175&amp;$B175&amp;$C175&amp;$D175&amp;R$1, 'check of sales'!$A$2:$P$1035, 12 + MATCH($E175,'check of sales'!$M$1:$P$1, 0), 0), 0)</f>
        <v>298262.42140666198</v>
      </c>
      <c r="S175" s="1">
        <f>SUMIF('emission-rate'!$A$2:$A$551, $D175&amp;S$1&amp;$E175&amp;$F175, 'emission-rate'!$F$2:$F$551) * IFERROR(VLOOKUP($A175&amp;$B175&amp;$C175&amp;$D175&amp;S$1, 'check of sales'!$A$2:$P$1035, 12 + MATCH($E175,'check of sales'!$M$1:$P$1, 0), 0), 0)</f>
        <v>608297.55018636317</v>
      </c>
      <c r="T175" s="1">
        <f>SUMIF('emission-rate'!$A$2:$A$551, $D175&amp;T$1&amp;$E175&amp;$F175, 'emission-rate'!$F$2:$F$551) * IFERROR(VLOOKUP($A175&amp;$B175&amp;$C175&amp;$D175&amp;T$1, 'check of sales'!$A$2:$P$1035, 12 + MATCH($E175,'check of sales'!$M$1:$P$1, 0), 0), 0)</f>
        <v>0</v>
      </c>
      <c r="U175" s="1">
        <f>SUMIF('emission-rate'!$A$2:$A$551, $D175&amp;U$1&amp;$E175&amp;$F175, 'emission-rate'!$F$2:$F$551) * IFERROR(VLOOKUP($A175&amp;$B175&amp;$C175&amp;$D175&amp;U$1, 'check of sales'!$A$2:$P$1035, 12 + MATCH($E175,'check of sales'!$M$1:$P$1, 0), 0), 0)</f>
        <v>0</v>
      </c>
    </row>
    <row r="176" spans="1:21" x14ac:dyDescent="0.2">
      <c r="A176">
        <f>emission!A176</f>
        <v>2019</v>
      </c>
      <c r="B176">
        <f>emission!B176</f>
        <v>1</v>
      </c>
      <c r="C176" t="str">
        <f>emission!C176</f>
        <v>commercial</v>
      </c>
      <c r="D176" t="str">
        <f>emission!D176</f>
        <v>VCC 21400 (GAS LHD1)</v>
      </c>
      <c r="E176" t="str">
        <f>emission!E176</f>
        <v>GAS</v>
      </c>
      <c r="F176" t="str">
        <f>emission!F176</f>
        <v>PM</v>
      </c>
      <c r="G176" s="1">
        <f>emission!G176 - SUM($K176:$U176)</f>
        <v>2.608585637062788E-4</v>
      </c>
      <c r="K176" s="1">
        <f>SUMIF('emission-rate'!$A$2:$A$551, $D176&amp;K$1&amp;$E176&amp;$F176, 'emission-rate'!$F$2:$F$551) * IFERROR(VLOOKUP($A176&amp;$B176&amp;$C176&amp;$D176&amp;K$1, 'check of sales'!$A$2:$P$1035, 12 + MATCH($E176,'check of sales'!$M$1:$P$1, 0), 0), 0)</f>
        <v>48036.809626852722</v>
      </c>
      <c r="L176" s="1">
        <f>SUMIF('emission-rate'!$A$2:$A$551, $D176&amp;L$1&amp;$E176&amp;$F176, 'emission-rate'!$F$2:$F$551) * IFERROR(VLOOKUP($A176&amp;$B176&amp;$C176&amp;$D176&amp;L$1, 'check of sales'!$A$2:$P$1035, 12 + MATCH($E176,'check of sales'!$M$1:$P$1, 0), 0), 0)</f>
        <v>37313.685888028478</v>
      </c>
      <c r="M176" s="1">
        <f>SUMIF('emission-rate'!$A$2:$A$551, $D176&amp;M$1&amp;$E176&amp;$F176, 'emission-rate'!$F$2:$F$551) * IFERROR(VLOOKUP($A176&amp;$B176&amp;$C176&amp;$D176&amp;M$1, 'check of sales'!$A$2:$P$1035, 12 + MATCH($E176,'check of sales'!$M$1:$P$1, 0), 0), 0)</f>
        <v>217796.28650057508</v>
      </c>
      <c r="N176" s="1">
        <f>SUMIF('emission-rate'!$A$2:$A$551, $D176&amp;N$1&amp;$E176&amp;$F176, 'emission-rate'!$F$2:$F$551) * IFERROR(VLOOKUP($A176&amp;$B176&amp;$C176&amp;$D176&amp;N$1, 'check of sales'!$A$2:$P$1035, 12 + MATCH($E176,'check of sales'!$M$1:$P$1, 0), 0), 0)</f>
        <v>318404.4962016943</v>
      </c>
      <c r="O176" s="1">
        <f>SUMIF('emission-rate'!$A$2:$A$551, $D176&amp;O$1&amp;$E176&amp;$F176, 'emission-rate'!$F$2:$F$551) * IFERROR(VLOOKUP($A176&amp;$B176&amp;$C176&amp;$D176&amp;O$1, 'check of sales'!$A$2:$P$1035, 12 + MATCH($E176,'check of sales'!$M$1:$P$1, 0), 0), 0)</f>
        <v>269405.1890341136</v>
      </c>
      <c r="P176" s="1">
        <f>SUMIF('emission-rate'!$A$2:$A$551, $D176&amp;P$1&amp;$E176&amp;$F176, 'emission-rate'!$F$2:$F$551) * IFERROR(VLOOKUP($A176&amp;$B176&amp;$C176&amp;$D176&amp;P$1, 'check of sales'!$A$2:$P$1035, 12 + MATCH($E176,'check of sales'!$M$1:$P$1, 0), 0), 0)</f>
        <v>42461.552396569394</v>
      </c>
      <c r="Q176" s="1">
        <f>SUMIF('emission-rate'!$A$2:$A$551, $D176&amp;Q$1&amp;$E176&amp;$F176, 'emission-rate'!$F$2:$F$551) * IFERROR(VLOOKUP($A176&amp;$B176&amp;$C176&amp;$D176&amp;Q$1, 'check of sales'!$A$2:$P$1035, 12 + MATCH($E176,'check of sales'!$M$1:$P$1, 0), 0), 0)</f>
        <v>230575.67138442179</v>
      </c>
      <c r="R176" s="1">
        <f>SUMIF('emission-rate'!$A$2:$A$551, $D176&amp;R$1&amp;$E176&amp;$F176, 'emission-rate'!$F$2:$F$551) * IFERROR(VLOOKUP($A176&amp;$B176&amp;$C176&amp;$D176&amp;R$1, 'check of sales'!$A$2:$P$1035, 12 + MATCH($E176,'check of sales'!$M$1:$P$1, 0), 0), 0)</f>
        <v>266511.5853198921</v>
      </c>
      <c r="S176" s="1">
        <f>SUMIF('emission-rate'!$A$2:$A$551, $D176&amp;S$1&amp;$E176&amp;$F176, 'emission-rate'!$F$2:$F$551) * IFERROR(VLOOKUP($A176&amp;$B176&amp;$C176&amp;$D176&amp;S$1, 'check of sales'!$A$2:$P$1035, 12 + MATCH($E176,'check of sales'!$M$1:$P$1, 0), 0), 0)</f>
        <v>515816.85092169914</v>
      </c>
      <c r="T176" s="1">
        <f>SUMIF('emission-rate'!$A$2:$A$551, $D176&amp;T$1&amp;$E176&amp;$F176, 'emission-rate'!$F$2:$F$551) * IFERROR(VLOOKUP($A176&amp;$B176&amp;$C176&amp;$D176&amp;T$1, 'check of sales'!$A$2:$P$1035, 12 + MATCH($E176,'check of sales'!$M$1:$P$1, 0), 0), 0)</f>
        <v>52783.500545204857</v>
      </c>
      <c r="U176" s="1">
        <f>SUMIF('emission-rate'!$A$2:$A$551, $D176&amp;U$1&amp;$E176&amp;$F176, 'emission-rate'!$F$2:$F$551) * IFERROR(VLOOKUP($A176&amp;$B176&amp;$C176&amp;$D176&amp;U$1, 'check of sales'!$A$2:$P$1035, 12 + MATCH($E176,'check of sales'!$M$1:$P$1, 0), 0), 0)</f>
        <v>0</v>
      </c>
    </row>
    <row r="177" spans="1:21" x14ac:dyDescent="0.2">
      <c r="A177">
        <f>emission!A177</f>
        <v>2020</v>
      </c>
      <c r="B177">
        <f>emission!B177</f>
        <v>1</v>
      </c>
      <c r="C177" t="str">
        <f>emission!C177</f>
        <v>commercial</v>
      </c>
      <c r="D177" t="str">
        <f>emission!D177</f>
        <v>VCC 21400 (GAS LHD1)</v>
      </c>
      <c r="E177" t="str">
        <f>emission!E177</f>
        <v>GAS</v>
      </c>
      <c r="F177" t="str">
        <f>emission!F177</f>
        <v>PM</v>
      </c>
      <c r="G177" s="1">
        <f>emission!G177 - SUM($K177:$U177)</f>
        <v>1.0717660188674927E-4</v>
      </c>
      <c r="K177" s="1">
        <f>SUMIF('emission-rate'!$A$2:$A$551, $D177&amp;K$1&amp;$E177&amp;$F177, 'emission-rate'!$F$2:$F$551) * IFERROR(VLOOKUP($A177&amp;$B177&amp;$C177&amp;$D177&amp;K$1, 'check of sales'!$A$2:$P$1035, 12 + MATCH($E177,'check of sales'!$M$1:$P$1, 0), 0), 0)</f>
        <v>44827.13589302628</v>
      </c>
      <c r="L177" s="1">
        <f>SUMIF('emission-rate'!$A$2:$A$551, $D177&amp;L$1&amp;$E177&amp;$F177, 'emission-rate'!$F$2:$F$551) * IFERROR(VLOOKUP($A177&amp;$B177&amp;$C177&amp;$D177&amp;L$1, 'check of sales'!$A$2:$P$1035, 12 + MATCH($E177,'check of sales'!$M$1:$P$1, 0), 0), 0)</f>
        <v>34733.675633162893</v>
      </c>
      <c r="M177" s="1">
        <f>SUMIF('emission-rate'!$A$2:$A$551, $D177&amp;M$1&amp;$E177&amp;$F177, 'emission-rate'!$F$2:$F$551) * IFERROR(VLOOKUP($A177&amp;$B177&amp;$C177&amp;$D177&amp;M$1, 'check of sales'!$A$2:$P$1035, 12 + MATCH($E177,'check of sales'!$M$1:$P$1, 0), 0), 0)</f>
        <v>206284.3867240547</v>
      </c>
      <c r="N177" s="1">
        <f>SUMIF('emission-rate'!$A$2:$A$551, $D177&amp;N$1&amp;$E177&amp;$F177, 'emission-rate'!$F$2:$F$551) * IFERROR(VLOOKUP($A177&amp;$B177&amp;$C177&amp;$D177&amp;N$1, 'check of sales'!$A$2:$P$1035, 12 + MATCH($E177,'check of sales'!$M$1:$P$1, 0), 0), 0)</f>
        <v>300122.80302686867</v>
      </c>
      <c r="O177" s="1">
        <f>SUMIF('emission-rate'!$A$2:$A$551, $D177&amp;O$1&amp;$E177&amp;$F177, 'emission-rate'!$F$2:$F$551) * IFERROR(VLOOKUP($A177&amp;$B177&amp;$C177&amp;$D177&amp;O$1, 'check of sales'!$A$2:$P$1035, 12 + MATCH($E177,'check of sales'!$M$1:$P$1, 0), 0), 0)</f>
        <v>252618.07438797617</v>
      </c>
      <c r="P177" s="1">
        <f>SUMIF('emission-rate'!$A$2:$A$551, $D177&amp;P$1&amp;$E177&amp;$F177, 'emission-rate'!$F$2:$F$551) * IFERROR(VLOOKUP($A177&amp;$B177&amp;$C177&amp;$D177&amp;P$1, 'check of sales'!$A$2:$P$1035, 12 + MATCH($E177,'check of sales'!$M$1:$P$1, 0), 0), 0)</f>
        <v>39429.487092914555</v>
      </c>
      <c r="Q177" s="1">
        <f>SUMIF('emission-rate'!$A$2:$A$551, $D177&amp;Q$1&amp;$E177&amp;$F177, 'emission-rate'!$F$2:$F$551) * IFERROR(VLOOKUP($A177&amp;$B177&amp;$C177&amp;$D177&amp;Q$1, 'check of sales'!$A$2:$P$1035, 12 + MATCH($E177,'check of sales'!$M$1:$P$1, 0), 0), 0)</f>
        <v>213282.31173795671</v>
      </c>
      <c r="R177" s="1">
        <f>SUMIF('emission-rate'!$A$2:$A$551, $D177&amp;R$1&amp;$E177&amp;$F177, 'emission-rate'!$F$2:$F$551) * IFERROR(VLOOKUP($A177&amp;$B177&amp;$C177&amp;$D177&amp;R$1, 'check of sales'!$A$2:$P$1035, 12 + MATCH($E177,'check of sales'!$M$1:$P$1, 0), 0), 0)</f>
        <v>243434.99515038385</v>
      </c>
      <c r="S177" s="1">
        <f>SUMIF('emission-rate'!$A$2:$A$551, $D177&amp;S$1&amp;$E177&amp;$F177, 'emission-rate'!$F$2:$F$551) * IFERROR(VLOOKUP($A177&amp;$B177&amp;$C177&amp;$D177&amp;S$1, 'check of sales'!$A$2:$P$1035, 12 + MATCH($E177,'check of sales'!$M$1:$P$1, 0), 0), 0)</f>
        <v>460906.76131950039</v>
      </c>
      <c r="T177" s="1">
        <f>SUMIF('emission-rate'!$A$2:$A$551, $D177&amp;T$1&amp;$E177&amp;$F177, 'emission-rate'!$F$2:$F$551) * IFERROR(VLOOKUP($A177&amp;$B177&amp;$C177&amp;$D177&amp;T$1, 'check of sales'!$A$2:$P$1035, 12 + MATCH($E177,'check of sales'!$M$1:$P$1, 0), 0), 0)</f>
        <v>44758.718859725799</v>
      </c>
      <c r="U177" s="1">
        <f>SUMIF('emission-rate'!$A$2:$A$551, $D177&amp;U$1&amp;$E177&amp;$F177, 'emission-rate'!$F$2:$F$551) * IFERROR(VLOOKUP($A177&amp;$B177&amp;$C177&amp;$D177&amp;U$1, 'check of sales'!$A$2:$P$1035, 12 + MATCH($E177,'check of sales'!$M$1:$P$1, 0), 0), 0)</f>
        <v>376747.13363893295</v>
      </c>
    </row>
    <row r="178" spans="1:21" x14ac:dyDescent="0.2">
      <c r="A178">
        <f>emission!A178</f>
        <v>2010</v>
      </c>
      <c r="B178">
        <f>emission!B178</f>
        <v>1</v>
      </c>
      <c r="C178" t="str">
        <f>emission!C178</f>
        <v>commercial</v>
      </c>
      <c r="D178" t="str">
        <f>emission!D178</f>
        <v>VCC 21400 (GAS LHD1)</v>
      </c>
      <c r="E178" t="str">
        <f>emission!E178</f>
        <v>GAS</v>
      </c>
      <c r="F178" t="str">
        <f>emission!F178</f>
        <v>PM10</v>
      </c>
      <c r="G178" s="1">
        <f>emission!G178 - SUM($K178:$U178)</f>
        <v>-7.3814648203551769E-5</v>
      </c>
      <c r="K178" s="1">
        <f>SUMIF('emission-rate'!$A$2:$A$551, $D178&amp;K$1&amp;$E178&amp;$F178, 'emission-rate'!$F$2:$F$551) * IFERROR(VLOOKUP($A178&amp;$B178&amp;$C178&amp;$D178&amp;K$1, 'check of sales'!$A$2:$P$1035, 12 + MATCH($E178,'check of sales'!$M$1:$P$1, 0), 0), 0)</f>
        <v>101781.41870310965</v>
      </c>
      <c r="L178" s="1">
        <f>SUMIF('emission-rate'!$A$2:$A$551, $D178&amp;L$1&amp;$E178&amp;$F178, 'emission-rate'!$F$2:$F$551) * IFERROR(VLOOKUP($A178&amp;$B178&amp;$C178&amp;$D178&amp;L$1, 'check of sales'!$A$2:$P$1035, 12 + MATCH($E178,'check of sales'!$M$1:$P$1, 0), 0), 0)</f>
        <v>0</v>
      </c>
      <c r="M178" s="1">
        <f>SUMIF('emission-rate'!$A$2:$A$551, $D178&amp;M$1&amp;$E178&amp;$F178, 'emission-rate'!$F$2:$F$551) * IFERROR(VLOOKUP($A178&amp;$B178&amp;$C178&amp;$D178&amp;M$1, 'check of sales'!$A$2:$P$1035, 12 + MATCH($E178,'check of sales'!$M$1:$P$1, 0), 0), 0)</f>
        <v>0</v>
      </c>
      <c r="N178" s="1">
        <f>SUMIF('emission-rate'!$A$2:$A$551, $D178&amp;N$1&amp;$E178&amp;$F178, 'emission-rate'!$F$2:$F$551) * IFERROR(VLOOKUP($A178&amp;$B178&amp;$C178&amp;$D178&amp;N$1, 'check of sales'!$A$2:$P$1035, 12 + MATCH($E178,'check of sales'!$M$1:$P$1, 0), 0), 0)</f>
        <v>0</v>
      </c>
      <c r="O178" s="1">
        <f>SUMIF('emission-rate'!$A$2:$A$551, $D178&amp;O$1&amp;$E178&amp;$F178, 'emission-rate'!$F$2:$F$551) * IFERROR(VLOOKUP($A178&amp;$B178&amp;$C178&amp;$D178&amp;O$1, 'check of sales'!$A$2:$P$1035, 12 + MATCH($E178,'check of sales'!$M$1:$P$1, 0), 0), 0)</f>
        <v>0</v>
      </c>
      <c r="P178" s="1">
        <f>SUMIF('emission-rate'!$A$2:$A$551, $D178&amp;P$1&amp;$E178&amp;$F178, 'emission-rate'!$F$2:$F$551) * IFERROR(VLOOKUP($A178&amp;$B178&amp;$C178&amp;$D178&amp;P$1, 'check of sales'!$A$2:$P$1035, 12 + MATCH($E178,'check of sales'!$M$1:$P$1, 0), 0), 0)</f>
        <v>0</v>
      </c>
      <c r="Q178" s="1">
        <f>SUMIF('emission-rate'!$A$2:$A$551, $D178&amp;Q$1&amp;$E178&amp;$F178, 'emission-rate'!$F$2:$F$551) * IFERROR(VLOOKUP($A178&amp;$B178&amp;$C178&amp;$D178&amp;Q$1, 'check of sales'!$A$2:$P$1035, 12 + MATCH($E178,'check of sales'!$M$1:$P$1, 0), 0), 0)</f>
        <v>0</v>
      </c>
      <c r="R178" s="1">
        <f>SUMIF('emission-rate'!$A$2:$A$551, $D178&amp;R$1&amp;$E178&amp;$F178, 'emission-rate'!$F$2:$F$551) * IFERROR(VLOOKUP($A178&amp;$B178&amp;$C178&amp;$D178&amp;R$1, 'check of sales'!$A$2:$P$1035, 12 + MATCH($E178,'check of sales'!$M$1:$P$1, 0), 0), 0)</f>
        <v>0</v>
      </c>
      <c r="S178" s="1">
        <f>SUMIF('emission-rate'!$A$2:$A$551, $D178&amp;S$1&amp;$E178&amp;$F178, 'emission-rate'!$F$2:$F$551) * IFERROR(VLOOKUP($A178&amp;$B178&amp;$C178&amp;$D178&amp;S$1, 'check of sales'!$A$2:$P$1035, 12 + MATCH($E178,'check of sales'!$M$1:$P$1, 0), 0), 0)</f>
        <v>0</v>
      </c>
      <c r="T178" s="1">
        <f>SUMIF('emission-rate'!$A$2:$A$551, $D178&amp;T$1&amp;$E178&amp;$F178, 'emission-rate'!$F$2:$F$551) * IFERROR(VLOOKUP($A178&amp;$B178&amp;$C178&amp;$D178&amp;T$1, 'check of sales'!$A$2:$P$1035, 12 + MATCH($E178,'check of sales'!$M$1:$P$1, 0), 0), 0)</f>
        <v>0</v>
      </c>
      <c r="U178" s="1">
        <f>SUMIF('emission-rate'!$A$2:$A$551, $D178&amp;U$1&amp;$E178&amp;$F178, 'emission-rate'!$F$2:$F$551) * IFERROR(VLOOKUP($A178&amp;$B178&amp;$C178&amp;$D178&amp;U$1, 'check of sales'!$A$2:$P$1035, 12 + MATCH($E178,'check of sales'!$M$1:$P$1, 0), 0), 0)</f>
        <v>0</v>
      </c>
    </row>
    <row r="179" spans="1:21" x14ac:dyDescent="0.2">
      <c r="A179">
        <f>emission!A179</f>
        <v>2011</v>
      </c>
      <c r="B179">
        <f>emission!B179</f>
        <v>1</v>
      </c>
      <c r="C179" t="str">
        <f>emission!C179</f>
        <v>commercial</v>
      </c>
      <c r="D179" t="str">
        <f>emission!D179</f>
        <v>VCC 21400 (GAS LHD1)</v>
      </c>
      <c r="E179" t="str">
        <f>emission!E179</f>
        <v>GAS</v>
      </c>
      <c r="F179" t="str">
        <f>emission!F179</f>
        <v>PM10</v>
      </c>
      <c r="G179" s="1">
        <f>emission!G179 - SUM($K179:$U179)</f>
        <v>-1.8230348359793425E-6</v>
      </c>
      <c r="K179" s="1">
        <f>SUMIF('emission-rate'!$A$2:$A$551, $D179&amp;K$1&amp;$E179&amp;$F179, 'emission-rate'!$F$2:$F$551) * IFERROR(VLOOKUP($A179&amp;$B179&amp;$C179&amp;$D179&amp;K$1, 'check of sales'!$A$2:$P$1035, 12 + MATCH($E179,'check of sales'!$M$1:$P$1, 0), 0), 0)</f>
        <v>86307.385031711208</v>
      </c>
      <c r="L179" s="1">
        <f>SUMIF('emission-rate'!$A$2:$A$551, $D179&amp;L$1&amp;$E179&amp;$F179, 'emission-rate'!$F$2:$F$551) * IFERROR(VLOOKUP($A179&amp;$B179&amp;$C179&amp;$D179&amp;L$1, 'check of sales'!$A$2:$P$1035, 12 + MATCH($E179,'check of sales'!$M$1:$P$1, 0), 0), 0)</f>
        <v>73583.033235680836</v>
      </c>
      <c r="M179" s="1">
        <f>SUMIF('emission-rate'!$A$2:$A$551, $D179&amp;M$1&amp;$E179&amp;$F179, 'emission-rate'!$F$2:$F$551) * IFERROR(VLOOKUP($A179&amp;$B179&amp;$C179&amp;$D179&amp;M$1, 'check of sales'!$A$2:$P$1035, 12 + MATCH($E179,'check of sales'!$M$1:$P$1, 0), 0), 0)</f>
        <v>0</v>
      </c>
      <c r="N179" s="1">
        <f>SUMIF('emission-rate'!$A$2:$A$551, $D179&amp;N$1&amp;$E179&amp;$F179, 'emission-rate'!$F$2:$F$551) * IFERROR(VLOOKUP($A179&amp;$B179&amp;$C179&amp;$D179&amp;N$1, 'check of sales'!$A$2:$P$1035, 12 + MATCH($E179,'check of sales'!$M$1:$P$1, 0), 0), 0)</f>
        <v>0</v>
      </c>
      <c r="O179" s="1">
        <f>SUMIF('emission-rate'!$A$2:$A$551, $D179&amp;O$1&amp;$E179&amp;$F179, 'emission-rate'!$F$2:$F$551) * IFERROR(VLOOKUP($A179&amp;$B179&amp;$C179&amp;$D179&amp;O$1, 'check of sales'!$A$2:$P$1035, 12 + MATCH($E179,'check of sales'!$M$1:$P$1, 0), 0), 0)</f>
        <v>0</v>
      </c>
      <c r="P179" s="1">
        <f>SUMIF('emission-rate'!$A$2:$A$551, $D179&amp;P$1&amp;$E179&amp;$F179, 'emission-rate'!$F$2:$F$551) * IFERROR(VLOOKUP($A179&amp;$B179&amp;$C179&amp;$D179&amp;P$1, 'check of sales'!$A$2:$P$1035, 12 + MATCH($E179,'check of sales'!$M$1:$P$1, 0), 0), 0)</f>
        <v>0</v>
      </c>
      <c r="Q179" s="1">
        <f>SUMIF('emission-rate'!$A$2:$A$551, $D179&amp;Q$1&amp;$E179&amp;$F179, 'emission-rate'!$F$2:$F$551) * IFERROR(VLOOKUP($A179&amp;$B179&amp;$C179&amp;$D179&amp;Q$1, 'check of sales'!$A$2:$P$1035, 12 + MATCH($E179,'check of sales'!$M$1:$P$1, 0), 0), 0)</f>
        <v>0</v>
      </c>
      <c r="R179" s="1">
        <f>SUMIF('emission-rate'!$A$2:$A$551, $D179&amp;R$1&amp;$E179&amp;$F179, 'emission-rate'!$F$2:$F$551) * IFERROR(VLOOKUP($A179&amp;$B179&amp;$C179&amp;$D179&amp;R$1, 'check of sales'!$A$2:$P$1035, 12 + MATCH($E179,'check of sales'!$M$1:$P$1, 0), 0), 0)</f>
        <v>0</v>
      </c>
      <c r="S179" s="1">
        <f>SUMIF('emission-rate'!$A$2:$A$551, $D179&amp;S$1&amp;$E179&amp;$F179, 'emission-rate'!$F$2:$F$551) * IFERROR(VLOOKUP($A179&amp;$B179&amp;$C179&amp;$D179&amp;S$1, 'check of sales'!$A$2:$P$1035, 12 + MATCH($E179,'check of sales'!$M$1:$P$1, 0), 0), 0)</f>
        <v>0</v>
      </c>
      <c r="T179" s="1">
        <f>SUMIF('emission-rate'!$A$2:$A$551, $D179&amp;T$1&amp;$E179&amp;$F179, 'emission-rate'!$F$2:$F$551) * IFERROR(VLOOKUP($A179&amp;$B179&amp;$C179&amp;$D179&amp;T$1, 'check of sales'!$A$2:$P$1035, 12 + MATCH($E179,'check of sales'!$M$1:$P$1, 0), 0), 0)</f>
        <v>0</v>
      </c>
      <c r="U179" s="1">
        <f>SUMIF('emission-rate'!$A$2:$A$551, $D179&amp;U$1&amp;$E179&amp;$F179, 'emission-rate'!$F$2:$F$551) * IFERROR(VLOOKUP($A179&amp;$B179&amp;$C179&amp;$D179&amp;U$1, 'check of sales'!$A$2:$P$1035, 12 + MATCH($E179,'check of sales'!$M$1:$P$1, 0), 0), 0)</f>
        <v>0</v>
      </c>
    </row>
    <row r="180" spans="1:21" x14ac:dyDescent="0.2">
      <c r="A180">
        <f>emission!A180</f>
        <v>2012</v>
      </c>
      <c r="B180">
        <f>emission!B180</f>
        <v>1</v>
      </c>
      <c r="C180" t="str">
        <f>emission!C180</f>
        <v>commercial</v>
      </c>
      <c r="D180" t="str">
        <f>emission!D180</f>
        <v>VCC 21400 (GAS LHD1)</v>
      </c>
      <c r="E180" t="str">
        <f>emission!E180</f>
        <v>GAS</v>
      </c>
      <c r="F180" t="str">
        <f>emission!F180</f>
        <v>PM10</v>
      </c>
      <c r="G180" s="1">
        <f>emission!G180 - SUM($K180:$U180)</f>
        <v>-9.1530848294496536E-5</v>
      </c>
      <c r="K180" s="1">
        <f>SUMIF('emission-rate'!$A$2:$A$551, $D180&amp;K$1&amp;$E180&amp;$F180, 'emission-rate'!$F$2:$F$551) * IFERROR(VLOOKUP($A180&amp;$B180&amp;$C180&amp;$D180&amp;K$1, 'check of sales'!$A$2:$P$1035, 12 + MATCH($E180,'check of sales'!$M$1:$P$1, 0), 0), 0)</f>
        <v>77119.732016974755</v>
      </c>
      <c r="L180" s="1">
        <f>SUMIF('emission-rate'!$A$2:$A$551, $D180&amp;L$1&amp;$E180&amp;$F180, 'emission-rate'!$F$2:$F$551) * IFERROR(VLOOKUP($A180&amp;$B180&amp;$C180&amp;$D180&amp;L$1, 'check of sales'!$A$2:$P$1035, 12 + MATCH($E180,'check of sales'!$M$1:$P$1, 0), 0), 0)</f>
        <v>62396.056787122143</v>
      </c>
      <c r="M180" s="1">
        <f>SUMIF('emission-rate'!$A$2:$A$551, $D180&amp;M$1&amp;$E180&amp;$F180, 'emission-rate'!$F$2:$F$551) * IFERROR(VLOOKUP($A180&amp;$B180&amp;$C180&amp;$D180&amp;M$1, 'check of sales'!$A$2:$P$1035, 12 + MATCH($E180,'check of sales'!$M$1:$P$1, 0), 0), 0)</f>
        <v>406709.31705482287</v>
      </c>
      <c r="N180" s="1">
        <f>SUMIF('emission-rate'!$A$2:$A$551, $D180&amp;N$1&amp;$E180&amp;$F180, 'emission-rate'!$F$2:$F$551) * IFERROR(VLOOKUP($A180&amp;$B180&amp;$C180&amp;$D180&amp;N$1, 'check of sales'!$A$2:$P$1035, 12 + MATCH($E180,'check of sales'!$M$1:$P$1, 0), 0), 0)</f>
        <v>0</v>
      </c>
      <c r="O180" s="1">
        <f>SUMIF('emission-rate'!$A$2:$A$551, $D180&amp;O$1&amp;$E180&amp;$F180, 'emission-rate'!$F$2:$F$551) * IFERROR(VLOOKUP($A180&amp;$B180&amp;$C180&amp;$D180&amp;O$1, 'check of sales'!$A$2:$P$1035, 12 + MATCH($E180,'check of sales'!$M$1:$P$1, 0), 0), 0)</f>
        <v>0</v>
      </c>
      <c r="P180" s="1">
        <f>SUMIF('emission-rate'!$A$2:$A$551, $D180&amp;P$1&amp;$E180&amp;$F180, 'emission-rate'!$F$2:$F$551) * IFERROR(VLOOKUP($A180&amp;$B180&amp;$C180&amp;$D180&amp;P$1, 'check of sales'!$A$2:$P$1035, 12 + MATCH($E180,'check of sales'!$M$1:$P$1, 0), 0), 0)</f>
        <v>0</v>
      </c>
      <c r="Q180" s="1">
        <f>SUMIF('emission-rate'!$A$2:$A$551, $D180&amp;Q$1&amp;$E180&amp;$F180, 'emission-rate'!$F$2:$F$551) * IFERROR(VLOOKUP($A180&amp;$B180&amp;$C180&amp;$D180&amp;Q$1, 'check of sales'!$A$2:$P$1035, 12 + MATCH($E180,'check of sales'!$M$1:$P$1, 0), 0), 0)</f>
        <v>0</v>
      </c>
      <c r="R180" s="1">
        <f>SUMIF('emission-rate'!$A$2:$A$551, $D180&amp;R$1&amp;$E180&amp;$F180, 'emission-rate'!$F$2:$F$551) * IFERROR(VLOOKUP($A180&amp;$B180&amp;$C180&amp;$D180&amp;R$1, 'check of sales'!$A$2:$P$1035, 12 + MATCH($E180,'check of sales'!$M$1:$P$1, 0), 0), 0)</f>
        <v>0</v>
      </c>
      <c r="S180" s="1">
        <f>SUMIF('emission-rate'!$A$2:$A$551, $D180&amp;S$1&amp;$E180&amp;$F180, 'emission-rate'!$F$2:$F$551) * IFERROR(VLOOKUP($A180&amp;$B180&amp;$C180&amp;$D180&amp;S$1, 'check of sales'!$A$2:$P$1035, 12 + MATCH($E180,'check of sales'!$M$1:$P$1, 0), 0), 0)</f>
        <v>0</v>
      </c>
      <c r="T180" s="1">
        <f>SUMIF('emission-rate'!$A$2:$A$551, $D180&amp;T$1&amp;$E180&amp;$F180, 'emission-rate'!$F$2:$F$551) * IFERROR(VLOOKUP($A180&amp;$B180&amp;$C180&amp;$D180&amp;T$1, 'check of sales'!$A$2:$P$1035, 12 + MATCH($E180,'check of sales'!$M$1:$P$1, 0), 0), 0)</f>
        <v>0</v>
      </c>
      <c r="U180" s="1">
        <f>SUMIF('emission-rate'!$A$2:$A$551, $D180&amp;U$1&amp;$E180&amp;$F180, 'emission-rate'!$F$2:$F$551) * IFERROR(VLOOKUP($A180&amp;$B180&amp;$C180&amp;$D180&amp;U$1, 'check of sales'!$A$2:$P$1035, 12 + MATCH($E180,'check of sales'!$M$1:$P$1, 0), 0), 0)</f>
        <v>0</v>
      </c>
    </row>
    <row r="181" spans="1:21" x14ac:dyDescent="0.2">
      <c r="A181">
        <f>emission!A181</f>
        <v>2013</v>
      </c>
      <c r="B181">
        <f>emission!B181</f>
        <v>1</v>
      </c>
      <c r="C181" t="str">
        <f>emission!C181</f>
        <v>commercial</v>
      </c>
      <c r="D181" t="str">
        <f>emission!D181</f>
        <v>VCC 21400 (GAS LHD1)</v>
      </c>
      <c r="E181" t="str">
        <f>emission!E181</f>
        <v>GAS</v>
      </c>
      <c r="F181" t="str">
        <f>emission!F181</f>
        <v>PM10</v>
      </c>
      <c r="G181" s="1">
        <f>emission!G181 - SUM($K181:$U181)</f>
        <v>-4.3591484427452087E-5</v>
      </c>
      <c r="K181" s="1">
        <f>SUMIF('emission-rate'!$A$2:$A$551, $D181&amp;K$1&amp;$E181&amp;$F181, 'emission-rate'!$F$2:$F$551) * IFERROR(VLOOKUP($A181&amp;$B181&amp;$C181&amp;$D181&amp;K$1, 'check of sales'!$A$2:$P$1035, 12 + MATCH($E181,'check of sales'!$M$1:$P$1, 0), 0), 0)</f>
        <v>70442.121932587936</v>
      </c>
      <c r="L181" s="1">
        <f>SUMIF('emission-rate'!$A$2:$A$551, $D181&amp;L$1&amp;$E181&amp;$F181, 'emission-rate'!$F$2:$F$551) * IFERROR(VLOOKUP($A181&amp;$B181&amp;$C181&amp;$D181&amp;L$1, 'check of sales'!$A$2:$P$1035, 12 + MATCH($E181,'check of sales'!$M$1:$P$1, 0), 0), 0)</f>
        <v>55753.828905495837</v>
      </c>
      <c r="M181" s="1">
        <f>SUMIF('emission-rate'!$A$2:$A$551, $D181&amp;M$1&amp;$E181&amp;$F181, 'emission-rate'!$F$2:$F$551) * IFERROR(VLOOKUP($A181&amp;$B181&amp;$C181&amp;$D181&amp;M$1, 'check of sales'!$A$2:$P$1035, 12 + MATCH($E181,'check of sales'!$M$1:$P$1, 0), 0), 0)</f>
        <v>344876.48207601928</v>
      </c>
      <c r="N181" s="1">
        <f>SUMIF('emission-rate'!$A$2:$A$551, $D181&amp;N$1&amp;$E181&amp;$F181, 'emission-rate'!$F$2:$F$551) * IFERROR(VLOOKUP($A181&amp;$B181&amp;$C181&amp;$D181&amp;N$1, 'check of sales'!$A$2:$P$1035, 12 + MATCH($E181,'check of sales'!$M$1:$P$1, 0), 0), 0)</f>
        <v>560240.19595739851</v>
      </c>
      <c r="O181" s="1">
        <f>SUMIF('emission-rate'!$A$2:$A$551, $D181&amp;O$1&amp;$E181&amp;$F181, 'emission-rate'!$F$2:$F$551) * IFERROR(VLOOKUP($A181&amp;$B181&amp;$C181&amp;$D181&amp;O$1, 'check of sales'!$A$2:$P$1035, 12 + MATCH($E181,'check of sales'!$M$1:$P$1, 0), 0), 0)</f>
        <v>0</v>
      </c>
      <c r="P181" s="1">
        <f>SUMIF('emission-rate'!$A$2:$A$551, $D181&amp;P$1&amp;$E181&amp;$F181, 'emission-rate'!$F$2:$F$551) * IFERROR(VLOOKUP($A181&amp;$B181&amp;$C181&amp;$D181&amp;P$1, 'check of sales'!$A$2:$P$1035, 12 + MATCH($E181,'check of sales'!$M$1:$P$1, 0), 0), 0)</f>
        <v>0</v>
      </c>
      <c r="Q181" s="1">
        <f>SUMIF('emission-rate'!$A$2:$A$551, $D181&amp;Q$1&amp;$E181&amp;$F181, 'emission-rate'!$F$2:$F$551) * IFERROR(VLOOKUP($A181&amp;$B181&amp;$C181&amp;$D181&amp;Q$1, 'check of sales'!$A$2:$P$1035, 12 + MATCH($E181,'check of sales'!$M$1:$P$1, 0), 0), 0)</f>
        <v>0</v>
      </c>
      <c r="R181" s="1">
        <f>SUMIF('emission-rate'!$A$2:$A$551, $D181&amp;R$1&amp;$E181&amp;$F181, 'emission-rate'!$F$2:$F$551) * IFERROR(VLOOKUP($A181&amp;$B181&amp;$C181&amp;$D181&amp;R$1, 'check of sales'!$A$2:$P$1035, 12 + MATCH($E181,'check of sales'!$M$1:$P$1, 0), 0), 0)</f>
        <v>0</v>
      </c>
      <c r="S181" s="1">
        <f>SUMIF('emission-rate'!$A$2:$A$551, $D181&amp;S$1&amp;$E181&amp;$F181, 'emission-rate'!$F$2:$F$551) * IFERROR(VLOOKUP($A181&amp;$B181&amp;$C181&amp;$D181&amp;S$1, 'check of sales'!$A$2:$P$1035, 12 + MATCH($E181,'check of sales'!$M$1:$P$1, 0), 0), 0)</f>
        <v>0</v>
      </c>
      <c r="T181" s="1">
        <f>SUMIF('emission-rate'!$A$2:$A$551, $D181&amp;T$1&amp;$E181&amp;$F181, 'emission-rate'!$F$2:$F$551) * IFERROR(VLOOKUP($A181&amp;$B181&amp;$C181&amp;$D181&amp;T$1, 'check of sales'!$A$2:$P$1035, 12 + MATCH($E181,'check of sales'!$M$1:$P$1, 0), 0), 0)</f>
        <v>0</v>
      </c>
      <c r="U181" s="1">
        <f>SUMIF('emission-rate'!$A$2:$A$551, $D181&amp;U$1&amp;$E181&amp;$F181, 'emission-rate'!$F$2:$F$551) * IFERROR(VLOOKUP($A181&amp;$B181&amp;$C181&amp;$D181&amp;U$1, 'check of sales'!$A$2:$P$1035, 12 + MATCH($E181,'check of sales'!$M$1:$P$1, 0), 0), 0)</f>
        <v>0</v>
      </c>
    </row>
    <row r="182" spans="1:21" x14ac:dyDescent="0.2">
      <c r="A182">
        <f>emission!A182</f>
        <v>2014</v>
      </c>
      <c r="B182">
        <f>emission!B182</f>
        <v>1</v>
      </c>
      <c r="C182" t="str">
        <f>emission!C182</f>
        <v>commercial</v>
      </c>
      <c r="D182" t="str">
        <f>emission!D182</f>
        <v>VCC 21400 (GAS LHD1)</v>
      </c>
      <c r="E182" t="str">
        <f>emission!E182</f>
        <v>GAS</v>
      </c>
      <c r="F182" t="str">
        <f>emission!F182</f>
        <v>PM10</v>
      </c>
      <c r="G182" s="1">
        <f>emission!G182 - SUM($K182:$U182)</f>
        <v>1.4003855176270008E-4</v>
      </c>
      <c r="K182" s="1">
        <f>SUMIF('emission-rate'!$A$2:$A$551, $D182&amp;K$1&amp;$E182&amp;$F182, 'emission-rate'!$F$2:$F$551) * IFERROR(VLOOKUP($A182&amp;$B182&amp;$C182&amp;$D182&amp;K$1, 'check of sales'!$A$2:$P$1035, 12 + MATCH($E182,'check of sales'!$M$1:$P$1, 0), 0), 0)</f>
        <v>65158.906485241576</v>
      </c>
      <c r="L182" s="1">
        <f>SUMIF('emission-rate'!$A$2:$A$551, $D182&amp;L$1&amp;$E182&amp;$F182, 'emission-rate'!$F$2:$F$551) * IFERROR(VLOOKUP($A182&amp;$B182&amp;$C182&amp;$D182&amp;L$1, 'check of sales'!$A$2:$P$1035, 12 + MATCH($E182,'check of sales'!$M$1:$P$1, 0), 0), 0)</f>
        <v>50926.240421908187</v>
      </c>
      <c r="M182" s="1">
        <f>SUMIF('emission-rate'!$A$2:$A$551, $D182&amp;M$1&amp;$E182&amp;$F182, 'emission-rate'!$F$2:$F$551) * IFERROR(VLOOKUP($A182&amp;$B182&amp;$C182&amp;$D182&amp;M$1, 'check of sales'!$A$2:$P$1035, 12 + MATCH($E182,'check of sales'!$M$1:$P$1, 0), 0), 0)</f>
        <v>308163.4539951277</v>
      </c>
      <c r="N182" s="1">
        <f>SUMIF('emission-rate'!$A$2:$A$551, $D182&amp;N$1&amp;$E182&amp;$F182, 'emission-rate'!$F$2:$F$551) * IFERROR(VLOOKUP($A182&amp;$B182&amp;$C182&amp;$D182&amp;N$1, 'check of sales'!$A$2:$P$1035, 12 + MATCH($E182,'check of sales'!$M$1:$P$1, 0), 0), 0)</f>
        <v>475065.7528539552</v>
      </c>
      <c r="O182" s="1">
        <f>SUMIF('emission-rate'!$A$2:$A$551, $D182&amp;O$1&amp;$E182&amp;$F182, 'emission-rate'!$F$2:$F$551) * IFERROR(VLOOKUP($A182&amp;$B182&amp;$C182&amp;$D182&amp;O$1, 'check of sales'!$A$2:$P$1035, 12 + MATCH($E182,'check of sales'!$M$1:$P$1, 0), 0), 0)</f>
        <v>444299.05238935893</v>
      </c>
      <c r="P182" s="1">
        <f>SUMIF('emission-rate'!$A$2:$A$551, $D182&amp;P$1&amp;$E182&amp;$F182, 'emission-rate'!$F$2:$F$551) * IFERROR(VLOOKUP($A182&amp;$B182&amp;$C182&amp;$D182&amp;P$1, 'check of sales'!$A$2:$P$1035, 12 + MATCH($E182,'check of sales'!$M$1:$P$1, 0), 0), 0)</f>
        <v>0</v>
      </c>
      <c r="Q182" s="1">
        <f>SUMIF('emission-rate'!$A$2:$A$551, $D182&amp;Q$1&amp;$E182&amp;$F182, 'emission-rate'!$F$2:$F$551) * IFERROR(VLOOKUP($A182&amp;$B182&amp;$C182&amp;$D182&amp;Q$1, 'check of sales'!$A$2:$P$1035, 12 + MATCH($E182,'check of sales'!$M$1:$P$1, 0), 0), 0)</f>
        <v>0</v>
      </c>
      <c r="R182" s="1">
        <f>SUMIF('emission-rate'!$A$2:$A$551, $D182&amp;R$1&amp;$E182&amp;$F182, 'emission-rate'!$F$2:$F$551) * IFERROR(VLOOKUP($A182&amp;$B182&amp;$C182&amp;$D182&amp;R$1, 'check of sales'!$A$2:$P$1035, 12 + MATCH($E182,'check of sales'!$M$1:$P$1, 0), 0), 0)</f>
        <v>0</v>
      </c>
      <c r="S182" s="1">
        <f>SUMIF('emission-rate'!$A$2:$A$551, $D182&amp;S$1&amp;$E182&amp;$F182, 'emission-rate'!$F$2:$F$551) * IFERROR(VLOOKUP($A182&amp;$B182&amp;$C182&amp;$D182&amp;S$1, 'check of sales'!$A$2:$P$1035, 12 + MATCH($E182,'check of sales'!$M$1:$P$1, 0), 0), 0)</f>
        <v>0</v>
      </c>
      <c r="T182" s="1">
        <f>SUMIF('emission-rate'!$A$2:$A$551, $D182&amp;T$1&amp;$E182&amp;$F182, 'emission-rate'!$F$2:$F$551) * IFERROR(VLOOKUP($A182&amp;$B182&amp;$C182&amp;$D182&amp;T$1, 'check of sales'!$A$2:$P$1035, 12 + MATCH($E182,'check of sales'!$M$1:$P$1, 0), 0), 0)</f>
        <v>0</v>
      </c>
      <c r="U182" s="1">
        <f>SUMIF('emission-rate'!$A$2:$A$551, $D182&amp;U$1&amp;$E182&amp;$F182, 'emission-rate'!$F$2:$F$551) * IFERROR(VLOOKUP($A182&amp;$B182&amp;$C182&amp;$D182&amp;U$1, 'check of sales'!$A$2:$P$1035, 12 + MATCH($E182,'check of sales'!$M$1:$P$1, 0), 0), 0)</f>
        <v>0</v>
      </c>
    </row>
    <row r="183" spans="1:21" x14ac:dyDescent="0.2">
      <c r="A183">
        <f>emission!A183</f>
        <v>2015</v>
      </c>
      <c r="B183">
        <f>emission!B183</f>
        <v>1</v>
      </c>
      <c r="C183" t="str">
        <f>emission!C183</f>
        <v>commercial</v>
      </c>
      <c r="D183" t="str">
        <f>emission!D183</f>
        <v>VCC 21400 (GAS LHD1)</v>
      </c>
      <c r="E183" t="str">
        <f>emission!E183</f>
        <v>GAS</v>
      </c>
      <c r="F183" t="str">
        <f>emission!F183</f>
        <v>PM10</v>
      </c>
      <c r="G183" s="1">
        <f>emission!G183 - SUM($K183:$U183)</f>
        <v>5.8844918385148048E-5</v>
      </c>
      <c r="K183" s="1">
        <f>SUMIF('emission-rate'!$A$2:$A$551, $D183&amp;K$1&amp;$E183&amp;$F183, 'emission-rate'!$F$2:$F$551) * IFERROR(VLOOKUP($A183&amp;$B183&amp;$C183&amp;$D183&amp;K$1, 'check of sales'!$A$2:$P$1035, 12 + MATCH($E183,'check of sales'!$M$1:$P$1, 0), 0), 0)</f>
        <v>60506.084145332272</v>
      </c>
      <c r="L183" s="1">
        <f>SUMIF('emission-rate'!$A$2:$A$551, $D183&amp;L$1&amp;$E183&amp;$F183, 'emission-rate'!$F$2:$F$551) * IFERROR(VLOOKUP($A183&amp;$B183&amp;$C183&amp;$D183&amp;L$1, 'check of sales'!$A$2:$P$1035, 12 + MATCH($E183,'check of sales'!$M$1:$P$1, 0), 0), 0)</f>
        <v>47106.731686356718</v>
      </c>
      <c r="M183" s="1">
        <f>SUMIF('emission-rate'!$A$2:$A$551, $D183&amp;M$1&amp;$E183&amp;$F183, 'emission-rate'!$F$2:$F$551) * IFERROR(VLOOKUP($A183&amp;$B183&amp;$C183&amp;$D183&amp;M$1, 'check of sales'!$A$2:$P$1035, 12 + MATCH($E183,'check of sales'!$M$1:$P$1, 0), 0), 0)</f>
        <v>281480.32979048952</v>
      </c>
      <c r="N183" s="1">
        <f>SUMIF('emission-rate'!$A$2:$A$551, $D183&amp;N$1&amp;$E183&amp;$F183, 'emission-rate'!$F$2:$F$551) * IFERROR(VLOOKUP($A183&amp;$B183&amp;$C183&amp;$D183&amp;N$1, 'check of sales'!$A$2:$P$1035, 12 + MATCH($E183,'check of sales'!$M$1:$P$1, 0), 0), 0)</f>
        <v>424493.72712518217</v>
      </c>
      <c r="O183" s="1">
        <f>SUMIF('emission-rate'!$A$2:$A$551, $D183&amp;O$1&amp;$E183&amp;$F183, 'emission-rate'!$F$2:$F$551) * IFERROR(VLOOKUP($A183&amp;$B183&amp;$C183&amp;$D183&amp;O$1, 'check of sales'!$A$2:$P$1035, 12 + MATCH($E183,'check of sales'!$M$1:$P$1, 0), 0), 0)</f>
        <v>376751.37439031556</v>
      </c>
      <c r="P183" s="1">
        <f>SUMIF('emission-rate'!$A$2:$A$551, $D183&amp;P$1&amp;$E183&amp;$F183, 'emission-rate'!$F$2:$F$551) * IFERROR(VLOOKUP($A183&amp;$B183&amp;$C183&amp;$D183&amp;P$1, 'check of sales'!$A$2:$P$1035, 12 + MATCH($E183,'check of sales'!$M$1:$P$1, 0), 0), 0)</f>
        <v>65001.285378178931</v>
      </c>
      <c r="Q183" s="1">
        <f>SUMIF('emission-rate'!$A$2:$A$551, $D183&amp;Q$1&amp;$E183&amp;$F183, 'emission-rate'!$F$2:$F$551) * IFERROR(VLOOKUP($A183&amp;$B183&amp;$C183&amp;$D183&amp;Q$1, 'check of sales'!$A$2:$P$1035, 12 + MATCH($E183,'check of sales'!$M$1:$P$1, 0), 0), 0)</f>
        <v>0</v>
      </c>
      <c r="R183" s="1">
        <f>SUMIF('emission-rate'!$A$2:$A$551, $D183&amp;R$1&amp;$E183&amp;$F183, 'emission-rate'!$F$2:$F$551) * IFERROR(VLOOKUP($A183&amp;$B183&amp;$C183&amp;$D183&amp;R$1, 'check of sales'!$A$2:$P$1035, 12 + MATCH($E183,'check of sales'!$M$1:$P$1, 0), 0), 0)</f>
        <v>0</v>
      </c>
      <c r="S183" s="1">
        <f>SUMIF('emission-rate'!$A$2:$A$551, $D183&amp;S$1&amp;$E183&amp;$F183, 'emission-rate'!$F$2:$F$551) * IFERROR(VLOOKUP($A183&amp;$B183&amp;$C183&amp;$D183&amp;S$1, 'check of sales'!$A$2:$P$1035, 12 + MATCH($E183,'check of sales'!$M$1:$P$1, 0), 0), 0)</f>
        <v>0</v>
      </c>
      <c r="T183" s="1">
        <f>SUMIF('emission-rate'!$A$2:$A$551, $D183&amp;T$1&amp;$E183&amp;$F183, 'emission-rate'!$F$2:$F$551) * IFERROR(VLOOKUP($A183&amp;$B183&amp;$C183&amp;$D183&amp;T$1, 'check of sales'!$A$2:$P$1035, 12 + MATCH($E183,'check of sales'!$M$1:$P$1, 0), 0), 0)</f>
        <v>0</v>
      </c>
      <c r="U183" s="1">
        <f>SUMIF('emission-rate'!$A$2:$A$551, $D183&amp;U$1&amp;$E183&amp;$F183, 'emission-rate'!$F$2:$F$551) * IFERROR(VLOOKUP($A183&amp;$B183&amp;$C183&amp;$D183&amp;U$1, 'check of sales'!$A$2:$P$1035, 12 + MATCH($E183,'check of sales'!$M$1:$P$1, 0), 0), 0)</f>
        <v>0</v>
      </c>
    </row>
    <row r="184" spans="1:21" x14ac:dyDescent="0.2">
      <c r="A184">
        <f>emission!A184</f>
        <v>2016</v>
      </c>
      <c r="B184">
        <f>emission!B184</f>
        <v>1</v>
      </c>
      <c r="C184" t="str">
        <f>emission!C184</f>
        <v>commercial</v>
      </c>
      <c r="D184" t="str">
        <f>emission!D184</f>
        <v>VCC 21400 (GAS LHD1)</v>
      </c>
      <c r="E184" t="str">
        <f>emission!E184</f>
        <v>GAS</v>
      </c>
      <c r="F184" t="str">
        <f>emission!F184</f>
        <v>PM10</v>
      </c>
      <c r="G184" s="1">
        <f>emission!G184 - SUM($K184:$U184)</f>
        <v>1.7856387421488762E-4</v>
      </c>
      <c r="K184" s="1">
        <f>SUMIF('emission-rate'!$A$2:$A$551, $D184&amp;K$1&amp;$E184&amp;$F184, 'emission-rate'!$F$2:$F$551) * IFERROR(VLOOKUP($A184&amp;$B184&amp;$C184&amp;$D184&amp;K$1, 'check of sales'!$A$2:$P$1035, 12 + MATCH($E184,'check of sales'!$M$1:$P$1, 0), 0), 0)</f>
        <v>56735.842840856443</v>
      </c>
      <c r="L184" s="1">
        <f>SUMIF('emission-rate'!$A$2:$A$551, $D184&amp;L$1&amp;$E184&amp;$F184, 'emission-rate'!$F$2:$F$551) * IFERROR(VLOOKUP($A184&amp;$B184&amp;$C184&amp;$D184&amp;L$1, 'check of sales'!$A$2:$P$1035, 12 + MATCH($E184,'check of sales'!$M$1:$P$1, 0), 0), 0)</f>
        <v>43742.966617646707</v>
      </c>
      <c r="M184" s="1">
        <f>SUMIF('emission-rate'!$A$2:$A$551, $D184&amp;M$1&amp;$E184&amp;$F184, 'emission-rate'!$F$2:$F$551) * IFERROR(VLOOKUP($A184&amp;$B184&amp;$C184&amp;$D184&amp;M$1, 'check of sales'!$A$2:$P$1035, 12 + MATCH($E184,'check of sales'!$M$1:$P$1, 0), 0), 0)</f>
        <v>260369.08007690986</v>
      </c>
      <c r="N184" s="1">
        <f>SUMIF('emission-rate'!$A$2:$A$551, $D184&amp;N$1&amp;$E184&amp;$F184, 'emission-rate'!$F$2:$F$551) * IFERROR(VLOOKUP($A184&amp;$B184&amp;$C184&amp;$D184&amp;N$1, 'check of sales'!$A$2:$P$1035, 12 + MATCH($E184,'check of sales'!$M$1:$P$1, 0), 0), 0)</f>
        <v>387737.84741872532</v>
      </c>
      <c r="O184" s="1">
        <f>SUMIF('emission-rate'!$A$2:$A$551, $D184&amp;O$1&amp;$E184&amp;$F184, 'emission-rate'!$F$2:$F$551) * IFERROR(VLOOKUP($A184&amp;$B184&amp;$C184&amp;$D184&amp;O$1, 'check of sales'!$A$2:$P$1035, 12 + MATCH($E184,'check of sales'!$M$1:$P$1, 0), 0), 0)</f>
        <v>336645.17838574928</v>
      </c>
      <c r="P184" s="1">
        <f>SUMIF('emission-rate'!$A$2:$A$551, $D184&amp;P$1&amp;$E184&amp;$F184, 'emission-rate'!$F$2:$F$551) * IFERROR(VLOOKUP($A184&amp;$B184&amp;$C184&amp;$D184&amp;P$1, 'check of sales'!$A$2:$P$1035, 12 + MATCH($E184,'check of sales'!$M$1:$P$1, 0), 0), 0)</f>
        <v>55119.009306157444</v>
      </c>
      <c r="Q184" s="1">
        <f>SUMIF('emission-rate'!$A$2:$A$551, $D184&amp;Q$1&amp;$E184&amp;$F184, 'emission-rate'!$F$2:$F$551) * IFERROR(VLOOKUP($A184&amp;$B184&amp;$C184&amp;$D184&amp;Q$1, 'check of sales'!$A$2:$P$1035, 12 + MATCH($E184,'check of sales'!$M$1:$P$1, 0), 0), 0)</f>
        <v>326403.80985577102</v>
      </c>
      <c r="R184" s="1">
        <f>SUMIF('emission-rate'!$A$2:$A$551, $D184&amp;R$1&amp;$E184&amp;$F184, 'emission-rate'!$F$2:$F$551) * IFERROR(VLOOKUP($A184&amp;$B184&amp;$C184&amp;$D184&amp;R$1, 'check of sales'!$A$2:$P$1035, 12 + MATCH($E184,'check of sales'!$M$1:$P$1, 0), 0), 0)</f>
        <v>0</v>
      </c>
      <c r="S184" s="1">
        <f>SUMIF('emission-rate'!$A$2:$A$551, $D184&amp;S$1&amp;$E184&amp;$F184, 'emission-rate'!$F$2:$F$551) * IFERROR(VLOOKUP($A184&amp;$B184&amp;$C184&amp;$D184&amp;S$1, 'check of sales'!$A$2:$P$1035, 12 + MATCH($E184,'check of sales'!$M$1:$P$1, 0), 0), 0)</f>
        <v>0</v>
      </c>
      <c r="T184" s="1">
        <f>SUMIF('emission-rate'!$A$2:$A$551, $D184&amp;T$1&amp;$E184&amp;$F184, 'emission-rate'!$F$2:$F$551) * IFERROR(VLOOKUP($A184&amp;$B184&amp;$C184&amp;$D184&amp;T$1, 'check of sales'!$A$2:$P$1035, 12 + MATCH($E184,'check of sales'!$M$1:$P$1, 0), 0), 0)</f>
        <v>0</v>
      </c>
      <c r="U184" s="1">
        <f>SUMIF('emission-rate'!$A$2:$A$551, $D184&amp;U$1&amp;$E184&amp;$F184, 'emission-rate'!$F$2:$F$551) * IFERROR(VLOOKUP($A184&amp;$B184&amp;$C184&amp;$D184&amp;U$1, 'check of sales'!$A$2:$P$1035, 12 + MATCH($E184,'check of sales'!$M$1:$P$1, 0), 0), 0)</f>
        <v>0</v>
      </c>
    </row>
    <row r="185" spans="1:21" x14ac:dyDescent="0.2">
      <c r="A185">
        <f>emission!A185</f>
        <v>2017</v>
      </c>
      <c r="B185">
        <f>emission!B185</f>
        <v>1</v>
      </c>
      <c r="C185" t="str">
        <f>emission!C185</f>
        <v>commercial</v>
      </c>
      <c r="D185" t="str">
        <f>emission!D185</f>
        <v>VCC 21400 (GAS LHD1)</v>
      </c>
      <c r="E185" t="str">
        <f>emission!E185</f>
        <v>GAS</v>
      </c>
      <c r="F185" t="str">
        <f>emission!F185</f>
        <v>PM10</v>
      </c>
      <c r="G185" s="1">
        <f>emission!G185 - SUM($K185:$U185)</f>
        <v>2.1091685630381107E-4</v>
      </c>
      <c r="K185" s="1">
        <f>SUMIF('emission-rate'!$A$2:$A$551, $D185&amp;K$1&amp;$E185&amp;$F185, 'emission-rate'!$F$2:$F$551) * IFERROR(VLOOKUP($A185&amp;$B185&amp;$C185&amp;$D185&amp;K$1, 'check of sales'!$A$2:$P$1035, 12 + MATCH($E185,'check of sales'!$M$1:$P$1, 0), 0), 0)</f>
        <v>53478.265503837123</v>
      </c>
      <c r="L185" s="1">
        <f>SUMIF('emission-rate'!$A$2:$A$551, $D185&amp;L$1&amp;$E185&amp;$F185, 'emission-rate'!$F$2:$F$551) * IFERROR(VLOOKUP($A185&amp;$B185&amp;$C185&amp;$D185&amp;L$1, 'check of sales'!$A$2:$P$1035, 12 + MATCH($E185,'check of sales'!$M$1:$P$1, 0), 0), 0)</f>
        <v>41017.264866298407</v>
      </c>
      <c r="M185" s="1">
        <f>SUMIF('emission-rate'!$A$2:$A$551, $D185&amp;M$1&amp;$E185&amp;$F185, 'emission-rate'!$F$2:$F$551) * IFERROR(VLOOKUP($A185&amp;$B185&amp;$C185&amp;$D185&amp;M$1, 'check of sales'!$A$2:$P$1035, 12 + MATCH($E185,'check of sales'!$M$1:$P$1, 0), 0), 0)</f>
        <v>241776.82404084745</v>
      </c>
      <c r="N185" s="1">
        <f>SUMIF('emission-rate'!$A$2:$A$551, $D185&amp;N$1&amp;$E185&amp;$F185, 'emission-rate'!$F$2:$F$551) * IFERROR(VLOOKUP($A185&amp;$B185&amp;$C185&amp;$D185&amp;N$1, 'check of sales'!$A$2:$P$1035, 12 + MATCH($E185,'check of sales'!$M$1:$P$1, 0), 0), 0)</f>
        <v>358657.19895439001</v>
      </c>
      <c r="O185" s="1">
        <f>SUMIF('emission-rate'!$A$2:$A$551, $D185&amp;O$1&amp;$E185&amp;$F185, 'emission-rate'!$F$2:$F$551) * IFERROR(VLOOKUP($A185&amp;$B185&amp;$C185&amp;$D185&amp;O$1, 'check of sales'!$A$2:$P$1035, 12 + MATCH($E185,'check of sales'!$M$1:$P$1, 0), 0), 0)</f>
        <v>307495.89091734769</v>
      </c>
      <c r="P185" s="1">
        <f>SUMIF('emission-rate'!$A$2:$A$551, $D185&amp;P$1&amp;$E185&amp;$F185, 'emission-rate'!$F$2:$F$551) * IFERROR(VLOOKUP($A185&amp;$B185&amp;$C185&amp;$D185&amp;P$1, 'check of sales'!$A$2:$P$1035, 12 + MATCH($E185,'check of sales'!$M$1:$P$1, 0), 0), 0)</f>
        <v>49251.442679791086</v>
      </c>
      <c r="Q185" s="1">
        <f>SUMIF('emission-rate'!$A$2:$A$551, $D185&amp;Q$1&amp;$E185&amp;$F185, 'emission-rate'!$F$2:$F$551) * IFERROR(VLOOKUP($A185&amp;$B185&amp;$C185&amp;$D185&amp;Q$1, 'check of sales'!$A$2:$P$1035, 12 + MATCH($E185,'check of sales'!$M$1:$P$1, 0), 0), 0)</f>
        <v>276779.98255470052</v>
      </c>
      <c r="R185" s="1">
        <f>SUMIF('emission-rate'!$A$2:$A$551, $D185&amp;R$1&amp;$E185&amp;$F185, 'emission-rate'!$F$2:$F$551) * IFERROR(VLOOKUP($A185&amp;$B185&amp;$C185&amp;$D185&amp;R$1, 'check of sales'!$A$2:$P$1035, 12 + MATCH($E185,'check of sales'!$M$1:$P$1, 0), 0), 0)</f>
        <v>344552.24777090072</v>
      </c>
      <c r="S185" s="1">
        <f>SUMIF('emission-rate'!$A$2:$A$551, $D185&amp;S$1&amp;$E185&amp;$F185, 'emission-rate'!$F$2:$F$551) * IFERROR(VLOOKUP($A185&amp;$B185&amp;$C185&amp;$D185&amp;S$1, 'check of sales'!$A$2:$P$1035, 12 + MATCH($E185,'check of sales'!$M$1:$P$1, 0), 0), 0)</f>
        <v>0</v>
      </c>
      <c r="T185" s="1">
        <f>SUMIF('emission-rate'!$A$2:$A$551, $D185&amp;T$1&amp;$E185&amp;$F185, 'emission-rate'!$F$2:$F$551) * IFERROR(VLOOKUP($A185&amp;$B185&amp;$C185&amp;$D185&amp;T$1, 'check of sales'!$A$2:$P$1035, 12 + MATCH($E185,'check of sales'!$M$1:$P$1, 0), 0), 0)</f>
        <v>0</v>
      </c>
      <c r="U185" s="1">
        <f>SUMIF('emission-rate'!$A$2:$A$551, $D185&amp;U$1&amp;$E185&amp;$F185, 'emission-rate'!$F$2:$F$551) * IFERROR(VLOOKUP($A185&amp;$B185&amp;$C185&amp;$D185&amp;U$1, 'check of sales'!$A$2:$P$1035, 12 + MATCH($E185,'check of sales'!$M$1:$P$1, 0), 0), 0)</f>
        <v>0</v>
      </c>
    </row>
    <row r="186" spans="1:21" x14ac:dyDescent="0.2">
      <c r="A186">
        <f>emission!A186</f>
        <v>2018</v>
      </c>
      <c r="B186">
        <f>emission!B186</f>
        <v>1</v>
      </c>
      <c r="C186" t="str">
        <f>emission!C186</f>
        <v>commercial</v>
      </c>
      <c r="D186" t="str">
        <f>emission!D186</f>
        <v>VCC 21400 (GAS LHD1)</v>
      </c>
      <c r="E186" t="str">
        <f>emission!E186</f>
        <v>GAS</v>
      </c>
      <c r="F186" t="str">
        <f>emission!F186</f>
        <v>PM10</v>
      </c>
      <c r="G186" s="1">
        <f>emission!G186 - SUM($K186:$U186)</f>
        <v>-2.9017962515354156E-4</v>
      </c>
      <c r="K186" s="1">
        <f>SUMIF('emission-rate'!$A$2:$A$551, $D186&amp;K$1&amp;$E186&amp;$F186, 'emission-rate'!$F$2:$F$551) * IFERROR(VLOOKUP($A186&amp;$B186&amp;$C186&amp;$D186&amp;K$1, 'check of sales'!$A$2:$P$1035, 12 + MATCH($E186,'check of sales'!$M$1:$P$1, 0), 0), 0)</f>
        <v>50651.603752188421</v>
      </c>
      <c r="L186" s="1">
        <f>SUMIF('emission-rate'!$A$2:$A$551, $D186&amp;L$1&amp;$E186&amp;$F186, 'emission-rate'!$F$2:$F$551) * IFERROR(VLOOKUP($A186&amp;$B186&amp;$C186&amp;$D186&amp;L$1, 'check of sales'!$A$2:$P$1035, 12 + MATCH($E186,'check of sales'!$M$1:$P$1, 0), 0), 0)</f>
        <v>38662.19431892391</v>
      </c>
      <c r="M186" s="1">
        <f>SUMIF('emission-rate'!$A$2:$A$551, $D186&amp;M$1&amp;$E186&amp;$F186, 'emission-rate'!$F$2:$F$551) * IFERROR(VLOOKUP($A186&amp;$B186&amp;$C186&amp;$D186&amp;M$1, 'check of sales'!$A$2:$P$1035, 12 + MATCH($E186,'check of sales'!$M$1:$P$1, 0), 0), 0)</f>
        <v>226711.28176787091</v>
      </c>
      <c r="N186" s="1">
        <f>SUMIF('emission-rate'!$A$2:$A$551, $D186&amp;N$1&amp;$E186&amp;$F186, 'emission-rate'!$F$2:$F$551) * IFERROR(VLOOKUP($A186&amp;$B186&amp;$C186&amp;$D186&amp;N$1, 'check of sales'!$A$2:$P$1035, 12 + MATCH($E186,'check of sales'!$M$1:$P$1, 0), 0), 0)</f>
        <v>333046.45258555323</v>
      </c>
      <c r="O186" s="1">
        <f>SUMIF('emission-rate'!$A$2:$A$551, $D186&amp;O$1&amp;$E186&amp;$F186, 'emission-rate'!$F$2:$F$551) * IFERROR(VLOOKUP($A186&amp;$B186&amp;$C186&amp;$D186&amp;O$1, 'check of sales'!$A$2:$P$1035, 12 + MATCH($E186,'check of sales'!$M$1:$P$1, 0), 0), 0)</f>
        <v>284433.45332574955</v>
      </c>
      <c r="P186" s="1">
        <f>SUMIF('emission-rate'!$A$2:$A$551, $D186&amp;P$1&amp;$E186&amp;$F186, 'emission-rate'!$F$2:$F$551) * IFERROR(VLOOKUP($A186&amp;$B186&amp;$C186&amp;$D186&amp;P$1, 'check of sales'!$A$2:$P$1035, 12 + MATCH($E186,'check of sales'!$M$1:$P$1, 0), 0), 0)</f>
        <v>44986.880009412729</v>
      </c>
      <c r="Q186" s="1">
        <f>SUMIF('emission-rate'!$A$2:$A$551, $D186&amp;Q$1&amp;$E186&amp;$F186, 'emission-rate'!$F$2:$F$551) * IFERROR(VLOOKUP($A186&amp;$B186&amp;$C186&amp;$D186&amp;Q$1, 'check of sales'!$A$2:$P$1035, 12 + MATCH($E186,'check of sales'!$M$1:$P$1, 0), 0), 0)</f>
        <v>247316.00979960995</v>
      </c>
      <c r="R186" s="1">
        <f>SUMIF('emission-rate'!$A$2:$A$551, $D186&amp;R$1&amp;$E186&amp;$F186, 'emission-rate'!$F$2:$F$551) * IFERROR(VLOOKUP($A186&amp;$B186&amp;$C186&amp;$D186&amp;R$1, 'check of sales'!$A$2:$P$1035, 12 + MATCH($E186,'check of sales'!$M$1:$P$1, 0), 0), 0)</f>
        <v>292169.27697428601</v>
      </c>
      <c r="S186" s="1">
        <f>SUMIF('emission-rate'!$A$2:$A$551, $D186&amp;S$1&amp;$E186&amp;$F186, 'emission-rate'!$F$2:$F$551) * IFERROR(VLOOKUP($A186&amp;$B186&amp;$C186&amp;$D186&amp;S$1, 'check of sales'!$A$2:$P$1035, 12 + MATCH($E186,'check of sales'!$M$1:$P$1, 0), 0), 0)</f>
        <v>595812.99226761493</v>
      </c>
      <c r="T186" s="1">
        <f>SUMIF('emission-rate'!$A$2:$A$551, $D186&amp;T$1&amp;$E186&amp;$F186, 'emission-rate'!$F$2:$F$551) * IFERROR(VLOOKUP($A186&amp;$B186&amp;$C186&amp;$D186&amp;T$1, 'check of sales'!$A$2:$P$1035, 12 + MATCH($E186,'check of sales'!$M$1:$P$1, 0), 0), 0)</f>
        <v>0</v>
      </c>
      <c r="U186" s="1">
        <f>SUMIF('emission-rate'!$A$2:$A$551, $D186&amp;U$1&amp;$E186&amp;$F186, 'emission-rate'!$F$2:$F$551) * IFERROR(VLOOKUP($A186&amp;$B186&amp;$C186&amp;$D186&amp;U$1, 'check of sales'!$A$2:$P$1035, 12 + MATCH($E186,'check of sales'!$M$1:$P$1, 0), 0), 0)</f>
        <v>0</v>
      </c>
    </row>
    <row r="187" spans="1:21" x14ac:dyDescent="0.2">
      <c r="A187">
        <f>emission!A187</f>
        <v>2019</v>
      </c>
      <c r="B187">
        <f>emission!B187</f>
        <v>1</v>
      </c>
      <c r="C187" t="str">
        <f>emission!C187</f>
        <v>commercial</v>
      </c>
      <c r="D187" t="str">
        <f>emission!D187</f>
        <v>VCC 21400 (GAS LHD1)</v>
      </c>
      <c r="E187" t="str">
        <f>emission!E187</f>
        <v>GAS</v>
      </c>
      <c r="F187" t="str">
        <f>emission!F187</f>
        <v>PM10</v>
      </c>
      <c r="G187" s="1">
        <f>emission!G187 - SUM($K187:$U187)</f>
        <v>-2.245467621833086E-4</v>
      </c>
      <c r="K187" s="1">
        <f>SUMIF('emission-rate'!$A$2:$A$551, $D187&amp;K$1&amp;$E187&amp;$F187, 'emission-rate'!$F$2:$F$551) * IFERROR(VLOOKUP($A187&amp;$B187&amp;$C187&amp;$D187&amp;K$1, 'check of sales'!$A$2:$P$1035, 12 + MATCH($E187,'check of sales'!$M$1:$P$1, 0), 0), 0)</f>
        <v>47149.359093266561</v>
      </c>
      <c r="L187" s="1">
        <f>SUMIF('emission-rate'!$A$2:$A$551, $D187&amp;L$1&amp;$E187&amp;$F187, 'emission-rate'!$F$2:$F$551) * IFERROR(VLOOKUP($A187&amp;$B187&amp;$C187&amp;$D187&amp;L$1, 'check of sales'!$A$2:$P$1035, 12 + MATCH($E187,'check of sales'!$M$1:$P$1, 0), 0), 0)</f>
        <v>36618.654856929374</v>
      </c>
      <c r="M187" s="1">
        <f>SUMIF('emission-rate'!$A$2:$A$551, $D187&amp;M$1&amp;$E187&amp;$F187, 'emission-rate'!$F$2:$F$551) * IFERROR(VLOOKUP($A187&amp;$B187&amp;$C187&amp;$D187&amp;M$1, 'check of sales'!$A$2:$P$1035, 12 + MATCH($E187,'check of sales'!$M$1:$P$1, 0), 0), 0)</f>
        <v>213694.29820766932</v>
      </c>
      <c r="N187" s="1">
        <f>SUMIF('emission-rate'!$A$2:$A$551, $D187&amp;N$1&amp;$E187&amp;$F187, 'emission-rate'!$F$2:$F$551) * IFERROR(VLOOKUP($A187&amp;$B187&amp;$C187&amp;$D187&amp;N$1, 'check of sales'!$A$2:$P$1035, 12 + MATCH($E187,'check of sales'!$M$1:$P$1, 0), 0), 0)</f>
        <v>312293.738051405</v>
      </c>
      <c r="O187" s="1">
        <f>SUMIF('emission-rate'!$A$2:$A$551, $D187&amp;O$1&amp;$E187&amp;$F187, 'emission-rate'!$F$2:$F$551) * IFERROR(VLOOKUP($A187&amp;$B187&amp;$C187&amp;$D187&amp;O$1, 'check of sales'!$A$2:$P$1035, 12 + MATCH($E187,'check of sales'!$M$1:$P$1, 0), 0), 0)</f>
        <v>264122.82509027718</v>
      </c>
      <c r="P187" s="1">
        <f>SUMIF('emission-rate'!$A$2:$A$551, $D187&amp;P$1&amp;$E187&amp;$F187, 'emission-rate'!$F$2:$F$551) * IFERROR(VLOOKUP($A187&amp;$B187&amp;$C187&amp;$D187&amp;P$1, 'check of sales'!$A$2:$P$1035, 12 + MATCH($E187,'check of sales'!$M$1:$P$1, 0), 0), 0)</f>
        <v>41612.828051961835</v>
      </c>
      <c r="Q187" s="1">
        <f>SUMIF('emission-rate'!$A$2:$A$551, $D187&amp;Q$1&amp;$E187&amp;$F187, 'emission-rate'!$F$2:$F$551) * IFERROR(VLOOKUP($A187&amp;$B187&amp;$C187&amp;$D187&amp;Q$1, 'check of sales'!$A$2:$P$1035, 12 + MATCH($E187,'check of sales'!$M$1:$P$1, 0), 0), 0)</f>
        <v>225901.5178417706</v>
      </c>
      <c r="R187" s="1">
        <f>SUMIF('emission-rate'!$A$2:$A$551, $D187&amp;R$1&amp;$E187&amp;$F187, 'emission-rate'!$F$2:$F$551) * IFERROR(VLOOKUP($A187&amp;$B187&amp;$C187&amp;$D187&amp;R$1, 'check of sales'!$A$2:$P$1035, 12 + MATCH($E187,'check of sales'!$M$1:$P$1, 0), 0), 0)</f>
        <v>261067.07248251559</v>
      </c>
      <c r="S187" s="1">
        <f>SUMIF('emission-rate'!$A$2:$A$551, $D187&amp;S$1&amp;$E187&amp;$F187, 'emission-rate'!$F$2:$F$551) * IFERROR(VLOOKUP($A187&amp;$B187&amp;$C187&amp;$D187&amp;S$1, 'check of sales'!$A$2:$P$1035, 12 + MATCH($E187,'check of sales'!$M$1:$P$1, 0), 0), 0)</f>
        <v>505230.34543795127</v>
      </c>
      <c r="T187" s="1">
        <f>SUMIF('emission-rate'!$A$2:$A$551, $D187&amp;T$1&amp;$E187&amp;$F187, 'emission-rate'!$F$2:$F$551) * IFERROR(VLOOKUP($A187&amp;$B187&amp;$C187&amp;$D187&amp;T$1, 'check of sales'!$A$2:$P$1035, 12 + MATCH($E187,'check of sales'!$M$1:$P$1, 0), 0), 0)</f>
        <v>51696.913578899905</v>
      </c>
      <c r="U187" s="1">
        <f>SUMIF('emission-rate'!$A$2:$A$551, $D187&amp;U$1&amp;$E187&amp;$F187, 'emission-rate'!$F$2:$F$551) * IFERROR(VLOOKUP($A187&amp;$B187&amp;$C187&amp;$D187&amp;U$1, 'check of sales'!$A$2:$P$1035, 12 + MATCH($E187,'check of sales'!$M$1:$P$1, 0), 0), 0)</f>
        <v>0</v>
      </c>
    </row>
    <row r="188" spans="1:21" x14ac:dyDescent="0.2">
      <c r="A188">
        <f>emission!A188</f>
        <v>2020</v>
      </c>
      <c r="B188">
        <f>emission!B188</f>
        <v>1</v>
      </c>
      <c r="C188" t="str">
        <f>emission!C188</f>
        <v>commercial</v>
      </c>
      <c r="D188" t="str">
        <f>emission!D188</f>
        <v>VCC 21400 (GAS LHD1)</v>
      </c>
      <c r="E188" t="str">
        <f>emission!E188</f>
        <v>GAS</v>
      </c>
      <c r="F188" t="str">
        <f>emission!F188</f>
        <v>PM10</v>
      </c>
      <c r="G188" s="1">
        <f>emission!G188 - SUM($K188:$U188)</f>
        <v>-3.2434985041618347E-4</v>
      </c>
      <c r="K188" s="1">
        <f>SUMIF('emission-rate'!$A$2:$A$551, $D188&amp;K$1&amp;$E188&amp;$F188, 'emission-rate'!$F$2:$F$551) * IFERROR(VLOOKUP($A188&amp;$B188&amp;$C188&amp;$D188&amp;K$1, 'check of sales'!$A$2:$P$1035, 12 + MATCH($E188,'check of sales'!$M$1:$P$1, 0), 0), 0)</f>
        <v>43998.982108950513</v>
      </c>
      <c r="L188" s="1">
        <f>SUMIF('emission-rate'!$A$2:$A$551, $D188&amp;L$1&amp;$E188&amp;$F188, 'emission-rate'!$F$2:$F$551) * IFERROR(VLOOKUP($A188&amp;$B188&amp;$C188&amp;$D188&amp;L$1, 'check of sales'!$A$2:$P$1035, 12 + MATCH($E188,'check of sales'!$M$1:$P$1, 0), 0), 0)</f>
        <v>34086.701692780225</v>
      </c>
      <c r="M188" s="1">
        <f>SUMIF('emission-rate'!$A$2:$A$551, $D188&amp;M$1&amp;$E188&amp;$F188, 'emission-rate'!$F$2:$F$551) * IFERROR(VLOOKUP($A188&amp;$B188&amp;$C188&amp;$D188&amp;M$1, 'check of sales'!$A$2:$P$1035, 12 + MATCH($E188,'check of sales'!$M$1:$P$1, 0), 0), 0)</f>
        <v>202399.2142404133</v>
      </c>
      <c r="N188" s="1">
        <f>SUMIF('emission-rate'!$A$2:$A$551, $D188&amp;N$1&amp;$E188&amp;$F188, 'emission-rate'!$F$2:$F$551) * IFERROR(VLOOKUP($A188&amp;$B188&amp;$C188&amp;$D188&amp;N$1, 'check of sales'!$A$2:$P$1035, 12 + MATCH($E188,'check of sales'!$M$1:$P$1, 0), 0), 0)</f>
        <v>294362.90363297827</v>
      </c>
      <c r="O188" s="1">
        <f>SUMIF('emission-rate'!$A$2:$A$551, $D188&amp;O$1&amp;$E188&amp;$F188, 'emission-rate'!$F$2:$F$551) * IFERROR(VLOOKUP($A188&amp;$B188&amp;$C188&amp;$D188&amp;O$1, 'check of sales'!$A$2:$P$1035, 12 + MATCH($E188,'check of sales'!$M$1:$P$1, 0), 0), 0)</f>
        <v>247664.86390048455</v>
      </c>
      <c r="P188" s="1">
        <f>SUMIF('emission-rate'!$A$2:$A$551, $D188&amp;P$1&amp;$E188&amp;$F188, 'emission-rate'!$F$2:$F$551) * IFERROR(VLOOKUP($A188&amp;$B188&amp;$C188&amp;$D188&amp;P$1, 'check of sales'!$A$2:$P$1035, 12 + MATCH($E188,'check of sales'!$M$1:$P$1, 0), 0), 0)</f>
        <v>38641.367872057956</v>
      </c>
      <c r="Q188" s="1">
        <f>SUMIF('emission-rate'!$A$2:$A$551, $D188&amp;Q$1&amp;$E188&amp;$F188, 'emission-rate'!$F$2:$F$551) * IFERROR(VLOOKUP($A188&amp;$B188&amp;$C188&amp;$D188&amp;Q$1, 'check of sales'!$A$2:$P$1035, 12 + MATCH($E188,'check of sales'!$M$1:$P$1, 0), 0), 0)</f>
        <v>208958.72344692348</v>
      </c>
      <c r="R188" s="1">
        <f>SUMIF('emission-rate'!$A$2:$A$551, $D188&amp;R$1&amp;$E188&amp;$F188, 'emission-rate'!$F$2:$F$551) * IFERROR(VLOOKUP($A188&amp;$B188&amp;$C188&amp;$D188&amp;R$1, 'check of sales'!$A$2:$P$1035, 12 + MATCH($E188,'check of sales'!$M$1:$P$1, 0), 0), 0)</f>
        <v>238461.90944166275</v>
      </c>
      <c r="S188" s="1">
        <f>SUMIF('emission-rate'!$A$2:$A$551, $D188&amp;S$1&amp;$E188&amp;$F188, 'emission-rate'!$F$2:$F$551) * IFERROR(VLOOKUP($A188&amp;$B188&amp;$C188&amp;$D188&amp;S$1, 'check of sales'!$A$2:$P$1035, 12 + MATCH($E188,'check of sales'!$M$1:$P$1, 0), 0), 0)</f>
        <v>451447.21778677846</v>
      </c>
      <c r="T188" s="1">
        <f>SUMIF('emission-rate'!$A$2:$A$551, $D188&amp;T$1&amp;$E188&amp;$F188, 'emission-rate'!$F$2:$F$551) * IFERROR(VLOOKUP($A188&amp;$B188&amp;$C188&amp;$D188&amp;T$1, 'check of sales'!$A$2:$P$1035, 12 + MATCH($E188,'check of sales'!$M$1:$P$1, 0), 0), 0)</f>
        <v>43837.327894004709</v>
      </c>
      <c r="U188" s="1">
        <f>SUMIF('emission-rate'!$A$2:$A$551, $D188&amp;U$1&amp;$E188&amp;$F188, 'emission-rate'!$F$2:$F$551) * IFERROR(VLOOKUP($A188&amp;$B188&amp;$C188&amp;$D188&amp;U$1, 'check of sales'!$A$2:$P$1035, 12 + MATCH($E188,'check of sales'!$M$1:$P$1, 0), 0), 0)</f>
        <v>368991.9210070254</v>
      </c>
    </row>
    <row r="189" spans="1:21" x14ac:dyDescent="0.2">
      <c r="A189">
        <f>emission!A189</f>
        <v>2010</v>
      </c>
      <c r="B189">
        <f>emission!B189</f>
        <v>1</v>
      </c>
      <c r="C189" t="str">
        <f>emission!C189</f>
        <v>commercial</v>
      </c>
      <c r="D189" t="str">
        <f>emission!D189</f>
        <v>VCC 21400 (GAS LHD1)</v>
      </c>
      <c r="E189" t="str">
        <f>emission!E189</f>
        <v>GAS</v>
      </c>
      <c r="F189" t="str">
        <f>emission!F189</f>
        <v>PM25</v>
      </c>
      <c r="G189" s="1">
        <f>emission!G189 - SUM($K189:$U189)</f>
        <v>-5.3095478506293148E-5</v>
      </c>
      <c r="K189" s="1">
        <f>SUMIF('emission-rate'!$A$2:$A$551, $D189&amp;K$1&amp;$E189&amp;$F189, 'emission-rate'!$F$2:$F$551) * IFERROR(VLOOKUP($A189&amp;$B189&amp;$C189&amp;$D189&amp;K$1, 'check of sales'!$A$2:$P$1035, 12 + MATCH($E189,'check of sales'!$M$1:$P$1, 0), 0), 0)</f>
        <v>42078.099888244476</v>
      </c>
      <c r="L189" s="1">
        <f>SUMIF('emission-rate'!$A$2:$A$551, $D189&amp;L$1&amp;$E189&amp;$F189, 'emission-rate'!$F$2:$F$551) * IFERROR(VLOOKUP($A189&amp;$B189&amp;$C189&amp;$D189&amp;L$1, 'check of sales'!$A$2:$P$1035, 12 + MATCH($E189,'check of sales'!$M$1:$P$1, 0), 0), 0)</f>
        <v>0</v>
      </c>
      <c r="M189" s="1">
        <f>SUMIF('emission-rate'!$A$2:$A$551, $D189&amp;M$1&amp;$E189&amp;$F189, 'emission-rate'!$F$2:$F$551) * IFERROR(VLOOKUP($A189&amp;$B189&amp;$C189&amp;$D189&amp;M$1, 'check of sales'!$A$2:$P$1035, 12 + MATCH($E189,'check of sales'!$M$1:$P$1, 0), 0), 0)</f>
        <v>0</v>
      </c>
      <c r="N189" s="1">
        <f>SUMIF('emission-rate'!$A$2:$A$551, $D189&amp;N$1&amp;$E189&amp;$F189, 'emission-rate'!$F$2:$F$551) * IFERROR(VLOOKUP($A189&amp;$B189&amp;$C189&amp;$D189&amp;N$1, 'check of sales'!$A$2:$P$1035, 12 + MATCH($E189,'check of sales'!$M$1:$P$1, 0), 0), 0)</f>
        <v>0</v>
      </c>
      <c r="O189" s="1">
        <f>SUMIF('emission-rate'!$A$2:$A$551, $D189&amp;O$1&amp;$E189&amp;$F189, 'emission-rate'!$F$2:$F$551) * IFERROR(VLOOKUP($A189&amp;$B189&amp;$C189&amp;$D189&amp;O$1, 'check of sales'!$A$2:$P$1035, 12 + MATCH($E189,'check of sales'!$M$1:$P$1, 0), 0), 0)</f>
        <v>0</v>
      </c>
      <c r="P189" s="1">
        <f>SUMIF('emission-rate'!$A$2:$A$551, $D189&amp;P$1&amp;$E189&amp;$F189, 'emission-rate'!$F$2:$F$551) * IFERROR(VLOOKUP($A189&amp;$B189&amp;$C189&amp;$D189&amp;P$1, 'check of sales'!$A$2:$P$1035, 12 + MATCH($E189,'check of sales'!$M$1:$P$1, 0), 0), 0)</f>
        <v>0</v>
      </c>
      <c r="Q189" s="1">
        <f>SUMIF('emission-rate'!$A$2:$A$551, $D189&amp;Q$1&amp;$E189&amp;$F189, 'emission-rate'!$F$2:$F$551) * IFERROR(VLOOKUP($A189&amp;$B189&amp;$C189&amp;$D189&amp;Q$1, 'check of sales'!$A$2:$P$1035, 12 + MATCH($E189,'check of sales'!$M$1:$P$1, 0), 0), 0)</f>
        <v>0</v>
      </c>
      <c r="R189" s="1">
        <f>SUMIF('emission-rate'!$A$2:$A$551, $D189&amp;R$1&amp;$E189&amp;$F189, 'emission-rate'!$F$2:$F$551) * IFERROR(VLOOKUP($A189&amp;$B189&amp;$C189&amp;$D189&amp;R$1, 'check of sales'!$A$2:$P$1035, 12 + MATCH($E189,'check of sales'!$M$1:$P$1, 0), 0), 0)</f>
        <v>0</v>
      </c>
      <c r="S189" s="1">
        <f>SUMIF('emission-rate'!$A$2:$A$551, $D189&amp;S$1&amp;$E189&amp;$F189, 'emission-rate'!$F$2:$F$551) * IFERROR(VLOOKUP($A189&amp;$B189&amp;$C189&amp;$D189&amp;S$1, 'check of sales'!$A$2:$P$1035, 12 + MATCH($E189,'check of sales'!$M$1:$P$1, 0), 0), 0)</f>
        <v>0</v>
      </c>
      <c r="T189" s="1">
        <f>SUMIF('emission-rate'!$A$2:$A$551, $D189&amp;T$1&amp;$E189&amp;$F189, 'emission-rate'!$F$2:$F$551) * IFERROR(VLOOKUP($A189&amp;$B189&amp;$C189&amp;$D189&amp;T$1, 'check of sales'!$A$2:$P$1035, 12 + MATCH($E189,'check of sales'!$M$1:$P$1, 0), 0), 0)</f>
        <v>0</v>
      </c>
      <c r="U189" s="1">
        <f>SUMIF('emission-rate'!$A$2:$A$551, $D189&amp;U$1&amp;$E189&amp;$F189, 'emission-rate'!$F$2:$F$551) * IFERROR(VLOOKUP($A189&amp;$B189&amp;$C189&amp;$D189&amp;U$1, 'check of sales'!$A$2:$P$1035, 12 + MATCH($E189,'check of sales'!$M$1:$P$1, 0), 0), 0)</f>
        <v>0</v>
      </c>
    </row>
    <row r="190" spans="1:21" x14ac:dyDescent="0.2">
      <c r="A190">
        <f>emission!A190</f>
        <v>2011</v>
      </c>
      <c r="B190">
        <f>emission!B190</f>
        <v>1</v>
      </c>
      <c r="C190" t="str">
        <f>emission!C190</f>
        <v>commercial</v>
      </c>
      <c r="D190" t="str">
        <f>emission!D190</f>
        <v>VCC 21400 (GAS LHD1)</v>
      </c>
      <c r="E190" t="str">
        <f>emission!E190</f>
        <v>GAS</v>
      </c>
      <c r="F190" t="str">
        <f>emission!F190</f>
        <v>PM25</v>
      </c>
      <c r="G190" s="1">
        <f>emission!G190 - SUM($K190:$U190)</f>
        <v>-7.7865755883976817E-5</v>
      </c>
      <c r="K190" s="1">
        <f>SUMIF('emission-rate'!$A$2:$A$551, $D190&amp;K$1&amp;$E190&amp;$F190, 'emission-rate'!$F$2:$F$551) * IFERROR(VLOOKUP($A190&amp;$B190&amp;$C190&amp;$D190&amp;K$1, 'check of sales'!$A$2:$P$1035, 12 + MATCH($E190,'check of sales'!$M$1:$P$1, 0), 0), 0)</f>
        <v>35680.881783057375</v>
      </c>
      <c r="L190" s="1">
        <f>SUMIF('emission-rate'!$A$2:$A$551, $D190&amp;L$1&amp;$E190&amp;$F190, 'emission-rate'!$F$2:$F$551) * IFERROR(VLOOKUP($A190&amp;$B190&amp;$C190&amp;$D190&amp;L$1, 'check of sales'!$A$2:$P$1035, 12 + MATCH($E190,'check of sales'!$M$1:$P$1, 0), 0), 0)</f>
        <v>30479.45031404528</v>
      </c>
      <c r="M190" s="1">
        <f>SUMIF('emission-rate'!$A$2:$A$551, $D190&amp;M$1&amp;$E190&amp;$F190, 'emission-rate'!$F$2:$F$551) * IFERROR(VLOOKUP($A190&amp;$B190&amp;$C190&amp;$D190&amp;M$1, 'check of sales'!$A$2:$P$1035, 12 + MATCH($E190,'check of sales'!$M$1:$P$1, 0), 0), 0)</f>
        <v>0</v>
      </c>
      <c r="N190" s="1">
        <f>SUMIF('emission-rate'!$A$2:$A$551, $D190&amp;N$1&amp;$E190&amp;$F190, 'emission-rate'!$F$2:$F$551) * IFERROR(VLOOKUP($A190&amp;$B190&amp;$C190&amp;$D190&amp;N$1, 'check of sales'!$A$2:$P$1035, 12 + MATCH($E190,'check of sales'!$M$1:$P$1, 0), 0), 0)</f>
        <v>0</v>
      </c>
      <c r="O190" s="1">
        <f>SUMIF('emission-rate'!$A$2:$A$551, $D190&amp;O$1&amp;$E190&amp;$F190, 'emission-rate'!$F$2:$F$551) * IFERROR(VLOOKUP($A190&amp;$B190&amp;$C190&amp;$D190&amp;O$1, 'check of sales'!$A$2:$P$1035, 12 + MATCH($E190,'check of sales'!$M$1:$P$1, 0), 0), 0)</f>
        <v>0</v>
      </c>
      <c r="P190" s="1">
        <f>SUMIF('emission-rate'!$A$2:$A$551, $D190&amp;P$1&amp;$E190&amp;$F190, 'emission-rate'!$F$2:$F$551) * IFERROR(VLOOKUP($A190&amp;$B190&amp;$C190&amp;$D190&amp;P$1, 'check of sales'!$A$2:$P$1035, 12 + MATCH($E190,'check of sales'!$M$1:$P$1, 0), 0), 0)</f>
        <v>0</v>
      </c>
      <c r="Q190" s="1">
        <f>SUMIF('emission-rate'!$A$2:$A$551, $D190&amp;Q$1&amp;$E190&amp;$F190, 'emission-rate'!$F$2:$F$551) * IFERROR(VLOOKUP($A190&amp;$B190&amp;$C190&amp;$D190&amp;Q$1, 'check of sales'!$A$2:$P$1035, 12 + MATCH($E190,'check of sales'!$M$1:$P$1, 0), 0), 0)</f>
        <v>0</v>
      </c>
      <c r="R190" s="1">
        <f>SUMIF('emission-rate'!$A$2:$A$551, $D190&amp;R$1&amp;$E190&amp;$F190, 'emission-rate'!$F$2:$F$551) * IFERROR(VLOOKUP($A190&amp;$B190&amp;$C190&amp;$D190&amp;R$1, 'check of sales'!$A$2:$P$1035, 12 + MATCH($E190,'check of sales'!$M$1:$P$1, 0), 0), 0)</f>
        <v>0</v>
      </c>
      <c r="S190" s="1">
        <f>SUMIF('emission-rate'!$A$2:$A$551, $D190&amp;S$1&amp;$E190&amp;$F190, 'emission-rate'!$F$2:$F$551) * IFERROR(VLOOKUP($A190&amp;$B190&amp;$C190&amp;$D190&amp;S$1, 'check of sales'!$A$2:$P$1035, 12 + MATCH($E190,'check of sales'!$M$1:$P$1, 0), 0), 0)</f>
        <v>0</v>
      </c>
      <c r="T190" s="1">
        <f>SUMIF('emission-rate'!$A$2:$A$551, $D190&amp;T$1&amp;$E190&amp;$F190, 'emission-rate'!$F$2:$F$551) * IFERROR(VLOOKUP($A190&amp;$B190&amp;$C190&amp;$D190&amp;T$1, 'check of sales'!$A$2:$P$1035, 12 + MATCH($E190,'check of sales'!$M$1:$P$1, 0), 0), 0)</f>
        <v>0</v>
      </c>
      <c r="U190" s="1">
        <f>SUMIF('emission-rate'!$A$2:$A$551, $D190&amp;U$1&amp;$E190&amp;$F190, 'emission-rate'!$F$2:$F$551) * IFERROR(VLOOKUP($A190&amp;$B190&amp;$C190&amp;$D190&amp;U$1, 'check of sales'!$A$2:$P$1035, 12 + MATCH($E190,'check of sales'!$M$1:$P$1, 0), 0), 0)</f>
        <v>0</v>
      </c>
    </row>
    <row r="191" spans="1:21" x14ac:dyDescent="0.2">
      <c r="A191">
        <f>emission!A191</f>
        <v>2012</v>
      </c>
      <c r="B191">
        <f>emission!B191</f>
        <v>1</v>
      </c>
      <c r="C191" t="str">
        <f>emission!C191</f>
        <v>commercial</v>
      </c>
      <c r="D191" t="str">
        <f>emission!D191</f>
        <v>VCC 21400 (GAS LHD1)</v>
      </c>
      <c r="E191" t="str">
        <f>emission!E191</f>
        <v>GAS</v>
      </c>
      <c r="F191" t="str">
        <f>emission!F191</f>
        <v>PM25</v>
      </c>
      <c r="G191" s="1">
        <f>emission!G191 - SUM($K191:$U191)</f>
        <v>1.3059150660410523E-4</v>
      </c>
      <c r="K191" s="1">
        <f>SUMIF('emission-rate'!$A$2:$A$551, $D191&amp;K$1&amp;$E191&amp;$F191, 'emission-rate'!$F$2:$F$551) * IFERROR(VLOOKUP($A191&amp;$B191&amp;$C191&amp;$D191&amp;K$1, 'check of sales'!$A$2:$P$1035, 12 + MATCH($E191,'check of sales'!$M$1:$P$1, 0), 0), 0)</f>
        <v>31882.556055054923</v>
      </c>
      <c r="L191" s="1">
        <f>SUMIF('emission-rate'!$A$2:$A$551, $D191&amp;L$1&amp;$E191&amp;$F191, 'emission-rate'!$F$2:$F$551) * IFERROR(VLOOKUP($A191&amp;$B191&amp;$C191&amp;$D191&amp;L$1, 'check of sales'!$A$2:$P$1035, 12 + MATCH($E191,'check of sales'!$M$1:$P$1, 0), 0), 0)</f>
        <v>25845.598217514693</v>
      </c>
      <c r="M191" s="1">
        <f>SUMIF('emission-rate'!$A$2:$A$551, $D191&amp;M$1&amp;$E191&amp;$F191, 'emission-rate'!$F$2:$F$551) * IFERROR(VLOOKUP($A191&amp;$B191&amp;$C191&amp;$D191&amp;M$1, 'check of sales'!$A$2:$P$1035, 12 + MATCH($E191,'check of sales'!$M$1:$P$1, 0), 0), 0)</f>
        <v>168910.75296978286</v>
      </c>
      <c r="N191" s="1">
        <f>SUMIF('emission-rate'!$A$2:$A$551, $D191&amp;N$1&amp;$E191&amp;$F191, 'emission-rate'!$F$2:$F$551) * IFERROR(VLOOKUP($A191&amp;$B191&amp;$C191&amp;$D191&amp;N$1, 'check of sales'!$A$2:$P$1035, 12 + MATCH($E191,'check of sales'!$M$1:$P$1, 0), 0), 0)</f>
        <v>0</v>
      </c>
      <c r="O191" s="1">
        <f>SUMIF('emission-rate'!$A$2:$A$551, $D191&amp;O$1&amp;$E191&amp;$F191, 'emission-rate'!$F$2:$F$551) * IFERROR(VLOOKUP($A191&amp;$B191&amp;$C191&amp;$D191&amp;O$1, 'check of sales'!$A$2:$P$1035, 12 + MATCH($E191,'check of sales'!$M$1:$P$1, 0), 0), 0)</f>
        <v>0</v>
      </c>
      <c r="P191" s="1">
        <f>SUMIF('emission-rate'!$A$2:$A$551, $D191&amp;P$1&amp;$E191&amp;$F191, 'emission-rate'!$F$2:$F$551) * IFERROR(VLOOKUP($A191&amp;$B191&amp;$C191&amp;$D191&amp;P$1, 'check of sales'!$A$2:$P$1035, 12 + MATCH($E191,'check of sales'!$M$1:$P$1, 0), 0), 0)</f>
        <v>0</v>
      </c>
      <c r="Q191" s="1">
        <f>SUMIF('emission-rate'!$A$2:$A$551, $D191&amp;Q$1&amp;$E191&amp;$F191, 'emission-rate'!$F$2:$F$551) * IFERROR(VLOOKUP($A191&amp;$B191&amp;$C191&amp;$D191&amp;Q$1, 'check of sales'!$A$2:$P$1035, 12 + MATCH($E191,'check of sales'!$M$1:$P$1, 0), 0), 0)</f>
        <v>0</v>
      </c>
      <c r="R191" s="1">
        <f>SUMIF('emission-rate'!$A$2:$A$551, $D191&amp;R$1&amp;$E191&amp;$F191, 'emission-rate'!$F$2:$F$551) * IFERROR(VLOOKUP($A191&amp;$B191&amp;$C191&amp;$D191&amp;R$1, 'check of sales'!$A$2:$P$1035, 12 + MATCH($E191,'check of sales'!$M$1:$P$1, 0), 0), 0)</f>
        <v>0</v>
      </c>
      <c r="S191" s="1">
        <f>SUMIF('emission-rate'!$A$2:$A$551, $D191&amp;S$1&amp;$E191&amp;$F191, 'emission-rate'!$F$2:$F$551) * IFERROR(VLOOKUP($A191&amp;$B191&amp;$C191&amp;$D191&amp;S$1, 'check of sales'!$A$2:$P$1035, 12 + MATCH($E191,'check of sales'!$M$1:$P$1, 0), 0), 0)</f>
        <v>0</v>
      </c>
      <c r="T191" s="1">
        <f>SUMIF('emission-rate'!$A$2:$A$551, $D191&amp;T$1&amp;$E191&amp;$F191, 'emission-rate'!$F$2:$F$551) * IFERROR(VLOOKUP($A191&amp;$B191&amp;$C191&amp;$D191&amp;T$1, 'check of sales'!$A$2:$P$1035, 12 + MATCH($E191,'check of sales'!$M$1:$P$1, 0), 0), 0)</f>
        <v>0</v>
      </c>
      <c r="U191" s="1">
        <f>SUMIF('emission-rate'!$A$2:$A$551, $D191&amp;U$1&amp;$E191&amp;$F191, 'emission-rate'!$F$2:$F$551) * IFERROR(VLOOKUP($A191&amp;$B191&amp;$C191&amp;$D191&amp;U$1, 'check of sales'!$A$2:$P$1035, 12 + MATCH($E191,'check of sales'!$M$1:$P$1, 0), 0), 0)</f>
        <v>0</v>
      </c>
    </row>
    <row r="192" spans="1:21" x14ac:dyDescent="0.2">
      <c r="A192">
        <f>emission!A192</f>
        <v>2013</v>
      </c>
      <c r="B192">
        <f>emission!B192</f>
        <v>1</v>
      </c>
      <c r="C192" t="str">
        <f>emission!C192</f>
        <v>commercial</v>
      </c>
      <c r="D192" t="str">
        <f>emission!D192</f>
        <v>VCC 21400 (GAS LHD1)</v>
      </c>
      <c r="E192" t="str">
        <f>emission!E192</f>
        <v>GAS</v>
      </c>
      <c r="F192" t="str">
        <f>emission!F192</f>
        <v>PM25</v>
      </c>
      <c r="G192" s="1">
        <f>emission!G192 - SUM($K192:$U192)</f>
        <v>3.8031500298529863E-4</v>
      </c>
      <c r="K192" s="1">
        <f>SUMIF('emission-rate'!$A$2:$A$551, $D192&amp;K$1&amp;$E192&amp;$F192, 'emission-rate'!$F$2:$F$551) * IFERROR(VLOOKUP($A192&amp;$B192&amp;$C192&amp;$D192&amp;K$1, 'check of sales'!$A$2:$P$1035, 12 + MATCH($E192,'check of sales'!$M$1:$P$1, 0), 0), 0)</f>
        <v>29121.923046340609</v>
      </c>
      <c r="L192" s="1">
        <f>SUMIF('emission-rate'!$A$2:$A$551, $D192&amp;L$1&amp;$E192&amp;$F192, 'emission-rate'!$F$2:$F$551) * IFERROR(VLOOKUP($A192&amp;$B192&amp;$C192&amp;$D192&amp;L$1, 'check of sales'!$A$2:$P$1035, 12 + MATCH($E192,'check of sales'!$M$1:$P$1, 0), 0), 0)</f>
        <v>23094.264849071475</v>
      </c>
      <c r="M192" s="1">
        <f>SUMIF('emission-rate'!$A$2:$A$551, $D192&amp;M$1&amp;$E192&amp;$F192, 'emission-rate'!$F$2:$F$551) * IFERROR(VLOOKUP($A192&amp;$B192&amp;$C192&amp;$D192&amp;M$1, 'check of sales'!$A$2:$P$1035, 12 + MATCH($E192,'check of sales'!$M$1:$P$1, 0), 0), 0)</f>
        <v>143230.91167635558</v>
      </c>
      <c r="N192" s="1">
        <f>SUMIF('emission-rate'!$A$2:$A$551, $D192&amp;N$1&amp;$E192&amp;$F192, 'emission-rate'!$F$2:$F$551) * IFERROR(VLOOKUP($A192&amp;$B192&amp;$C192&amp;$D192&amp;N$1, 'check of sales'!$A$2:$P$1035, 12 + MATCH($E192,'check of sales'!$M$1:$P$1, 0), 0), 0)</f>
        <v>233730.40699509735</v>
      </c>
      <c r="O192" s="1">
        <f>SUMIF('emission-rate'!$A$2:$A$551, $D192&amp;O$1&amp;$E192&amp;$F192, 'emission-rate'!$F$2:$F$551) * IFERROR(VLOOKUP($A192&amp;$B192&amp;$C192&amp;$D192&amp;O$1, 'check of sales'!$A$2:$P$1035, 12 + MATCH($E192,'check of sales'!$M$1:$P$1, 0), 0), 0)</f>
        <v>0</v>
      </c>
      <c r="P192" s="1">
        <f>SUMIF('emission-rate'!$A$2:$A$551, $D192&amp;P$1&amp;$E192&amp;$F192, 'emission-rate'!$F$2:$F$551) * IFERROR(VLOOKUP($A192&amp;$B192&amp;$C192&amp;$D192&amp;P$1, 'check of sales'!$A$2:$P$1035, 12 + MATCH($E192,'check of sales'!$M$1:$P$1, 0), 0), 0)</f>
        <v>0</v>
      </c>
      <c r="Q192" s="1">
        <f>SUMIF('emission-rate'!$A$2:$A$551, $D192&amp;Q$1&amp;$E192&amp;$F192, 'emission-rate'!$F$2:$F$551) * IFERROR(VLOOKUP($A192&amp;$B192&amp;$C192&amp;$D192&amp;Q$1, 'check of sales'!$A$2:$P$1035, 12 + MATCH($E192,'check of sales'!$M$1:$P$1, 0), 0), 0)</f>
        <v>0</v>
      </c>
      <c r="R192" s="1">
        <f>SUMIF('emission-rate'!$A$2:$A$551, $D192&amp;R$1&amp;$E192&amp;$F192, 'emission-rate'!$F$2:$F$551) * IFERROR(VLOOKUP($A192&amp;$B192&amp;$C192&amp;$D192&amp;R$1, 'check of sales'!$A$2:$P$1035, 12 + MATCH($E192,'check of sales'!$M$1:$P$1, 0), 0), 0)</f>
        <v>0</v>
      </c>
      <c r="S192" s="1">
        <f>SUMIF('emission-rate'!$A$2:$A$551, $D192&amp;S$1&amp;$E192&amp;$F192, 'emission-rate'!$F$2:$F$551) * IFERROR(VLOOKUP($A192&amp;$B192&amp;$C192&amp;$D192&amp;S$1, 'check of sales'!$A$2:$P$1035, 12 + MATCH($E192,'check of sales'!$M$1:$P$1, 0), 0), 0)</f>
        <v>0</v>
      </c>
      <c r="T192" s="1">
        <f>SUMIF('emission-rate'!$A$2:$A$551, $D192&amp;T$1&amp;$E192&amp;$F192, 'emission-rate'!$F$2:$F$551) * IFERROR(VLOOKUP($A192&amp;$B192&amp;$C192&amp;$D192&amp;T$1, 'check of sales'!$A$2:$P$1035, 12 + MATCH($E192,'check of sales'!$M$1:$P$1, 0), 0), 0)</f>
        <v>0</v>
      </c>
      <c r="U192" s="1">
        <f>SUMIF('emission-rate'!$A$2:$A$551, $D192&amp;U$1&amp;$E192&amp;$F192, 'emission-rate'!$F$2:$F$551) * IFERROR(VLOOKUP($A192&amp;$B192&amp;$C192&amp;$D192&amp;U$1, 'check of sales'!$A$2:$P$1035, 12 + MATCH($E192,'check of sales'!$M$1:$P$1, 0), 0), 0)</f>
        <v>0</v>
      </c>
    </row>
    <row r="193" spans="1:21" x14ac:dyDescent="0.2">
      <c r="A193">
        <f>emission!A193</f>
        <v>2014</v>
      </c>
      <c r="B193">
        <f>emission!B193</f>
        <v>1</v>
      </c>
      <c r="C193" t="str">
        <f>emission!C193</f>
        <v>commercial</v>
      </c>
      <c r="D193" t="str">
        <f>emission!D193</f>
        <v>VCC 21400 (GAS LHD1)</v>
      </c>
      <c r="E193" t="str">
        <f>emission!E193</f>
        <v>GAS</v>
      </c>
      <c r="F193" t="str">
        <f>emission!F193</f>
        <v>PM25</v>
      </c>
      <c r="G193" s="1">
        <f>emission!G193 - SUM($K193:$U193)</f>
        <v>1.2896617408841848E-4</v>
      </c>
      <c r="K193" s="1">
        <f>SUMIF('emission-rate'!$A$2:$A$551, $D193&amp;K$1&amp;$E193&amp;$F193, 'emission-rate'!$F$2:$F$551) * IFERROR(VLOOKUP($A193&amp;$B193&amp;$C193&amp;$D193&amp;K$1, 'check of sales'!$A$2:$P$1035, 12 + MATCH($E193,'check of sales'!$M$1:$P$1, 0), 0), 0)</f>
        <v>26937.75554153293</v>
      </c>
      <c r="L193" s="1">
        <f>SUMIF('emission-rate'!$A$2:$A$551, $D193&amp;L$1&amp;$E193&amp;$F193, 'emission-rate'!$F$2:$F$551) * IFERROR(VLOOKUP($A193&amp;$B193&amp;$C193&amp;$D193&amp;L$1, 'check of sales'!$A$2:$P$1035, 12 + MATCH($E193,'check of sales'!$M$1:$P$1, 0), 0), 0)</f>
        <v>21094.588607798818</v>
      </c>
      <c r="M193" s="1">
        <f>SUMIF('emission-rate'!$A$2:$A$551, $D193&amp;M$1&amp;$E193&amp;$F193, 'emission-rate'!$F$2:$F$551) * IFERROR(VLOOKUP($A193&amp;$B193&amp;$C193&amp;$D193&amp;M$1, 'check of sales'!$A$2:$P$1035, 12 + MATCH($E193,'check of sales'!$M$1:$P$1, 0), 0), 0)</f>
        <v>127983.59631645624</v>
      </c>
      <c r="N193" s="1">
        <f>SUMIF('emission-rate'!$A$2:$A$551, $D193&amp;N$1&amp;$E193&amp;$F193, 'emission-rate'!$F$2:$F$551) * IFERROR(VLOOKUP($A193&amp;$B193&amp;$C193&amp;$D193&amp;N$1, 'check of sales'!$A$2:$P$1035, 12 + MATCH($E193,'check of sales'!$M$1:$P$1, 0), 0), 0)</f>
        <v>198195.90340931324</v>
      </c>
      <c r="O193" s="1">
        <f>SUMIF('emission-rate'!$A$2:$A$551, $D193&amp;O$1&amp;$E193&amp;$F193, 'emission-rate'!$F$2:$F$551) * IFERROR(VLOOKUP($A193&amp;$B193&amp;$C193&amp;$D193&amp;O$1, 'check of sales'!$A$2:$P$1035, 12 + MATCH($E193,'check of sales'!$M$1:$P$1, 0), 0), 0)</f>
        <v>186334.63333318155</v>
      </c>
      <c r="P193" s="1">
        <f>SUMIF('emission-rate'!$A$2:$A$551, $D193&amp;P$1&amp;$E193&amp;$F193, 'emission-rate'!$F$2:$F$551) * IFERROR(VLOOKUP($A193&amp;$B193&amp;$C193&amp;$D193&amp;P$1, 'check of sales'!$A$2:$P$1035, 12 + MATCH($E193,'check of sales'!$M$1:$P$1, 0), 0), 0)</f>
        <v>0</v>
      </c>
      <c r="Q193" s="1">
        <f>SUMIF('emission-rate'!$A$2:$A$551, $D193&amp;Q$1&amp;$E193&amp;$F193, 'emission-rate'!$F$2:$F$551) * IFERROR(VLOOKUP($A193&amp;$B193&amp;$C193&amp;$D193&amp;Q$1, 'check of sales'!$A$2:$P$1035, 12 + MATCH($E193,'check of sales'!$M$1:$P$1, 0), 0), 0)</f>
        <v>0</v>
      </c>
      <c r="R193" s="1">
        <f>SUMIF('emission-rate'!$A$2:$A$551, $D193&amp;R$1&amp;$E193&amp;$F193, 'emission-rate'!$F$2:$F$551) * IFERROR(VLOOKUP($A193&amp;$B193&amp;$C193&amp;$D193&amp;R$1, 'check of sales'!$A$2:$P$1035, 12 + MATCH($E193,'check of sales'!$M$1:$P$1, 0), 0), 0)</f>
        <v>0</v>
      </c>
      <c r="S193" s="1">
        <f>SUMIF('emission-rate'!$A$2:$A$551, $D193&amp;S$1&amp;$E193&amp;$F193, 'emission-rate'!$F$2:$F$551) * IFERROR(VLOOKUP($A193&amp;$B193&amp;$C193&amp;$D193&amp;S$1, 'check of sales'!$A$2:$P$1035, 12 + MATCH($E193,'check of sales'!$M$1:$P$1, 0), 0), 0)</f>
        <v>0</v>
      </c>
      <c r="T193" s="1">
        <f>SUMIF('emission-rate'!$A$2:$A$551, $D193&amp;T$1&amp;$E193&amp;$F193, 'emission-rate'!$F$2:$F$551) * IFERROR(VLOOKUP($A193&amp;$B193&amp;$C193&amp;$D193&amp;T$1, 'check of sales'!$A$2:$P$1035, 12 + MATCH($E193,'check of sales'!$M$1:$P$1, 0), 0), 0)</f>
        <v>0</v>
      </c>
      <c r="U193" s="1">
        <f>SUMIF('emission-rate'!$A$2:$A$551, $D193&amp;U$1&amp;$E193&amp;$F193, 'emission-rate'!$F$2:$F$551) * IFERROR(VLOOKUP($A193&amp;$B193&amp;$C193&amp;$D193&amp;U$1, 'check of sales'!$A$2:$P$1035, 12 + MATCH($E193,'check of sales'!$M$1:$P$1, 0), 0), 0)</f>
        <v>0</v>
      </c>
    </row>
    <row r="194" spans="1:21" x14ac:dyDescent="0.2">
      <c r="A194">
        <f>emission!A194</f>
        <v>2015</v>
      </c>
      <c r="B194">
        <f>emission!B194</f>
        <v>1</v>
      </c>
      <c r="C194" t="str">
        <f>emission!C194</f>
        <v>commercial</v>
      </c>
      <c r="D194" t="str">
        <f>emission!D194</f>
        <v>VCC 21400 (GAS LHD1)</v>
      </c>
      <c r="E194" t="str">
        <f>emission!E194</f>
        <v>GAS</v>
      </c>
      <c r="F194" t="str">
        <f>emission!F194</f>
        <v>PM25</v>
      </c>
      <c r="G194" s="1">
        <f>emission!G194 - SUM($K194:$U194)</f>
        <v>8.2410871982574463E-5</v>
      </c>
      <c r="K194" s="1">
        <f>SUMIF('emission-rate'!$A$2:$A$551, $D194&amp;K$1&amp;$E194&amp;$F194, 'emission-rate'!$F$2:$F$551) * IFERROR(VLOOKUP($A194&amp;$B194&amp;$C194&amp;$D194&amp;K$1, 'check of sales'!$A$2:$P$1035, 12 + MATCH($E194,'check of sales'!$M$1:$P$1, 0), 0), 0)</f>
        <v>25014.202837359655</v>
      </c>
      <c r="L194" s="1">
        <f>SUMIF('emission-rate'!$A$2:$A$551, $D194&amp;L$1&amp;$E194&amp;$F194, 'emission-rate'!$F$2:$F$551) * IFERROR(VLOOKUP($A194&amp;$B194&amp;$C194&amp;$D194&amp;L$1, 'check of sales'!$A$2:$P$1035, 12 + MATCH($E194,'check of sales'!$M$1:$P$1, 0), 0), 0)</f>
        <v>19512.477601903891</v>
      </c>
      <c r="M194" s="1">
        <f>SUMIF('emission-rate'!$A$2:$A$551, $D194&amp;M$1&amp;$E194&amp;$F194, 'emission-rate'!$F$2:$F$551) * IFERROR(VLOOKUP($A194&amp;$B194&amp;$C194&amp;$D194&amp;M$1, 'check of sales'!$A$2:$P$1035, 12 + MATCH($E194,'check of sales'!$M$1:$P$1, 0), 0), 0)</f>
        <v>116901.80789412674</v>
      </c>
      <c r="N194" s="1">
        <f>SUMIF('emission-rate'!$A$2:$A$551, $D194&amp;N$1&amp;$E194&amp;$F194, 'emission-rate'!$F$2:$F$551) * IFERROR(VLOOKUP($A194&amp;$B194&amp;$C194&amp;$D194&amp;N$1, 'check of sales'!$A$2:$P$1035, 12 + MATCH($E194,'check of sales'!$M$1:$P$1, 0), 0), 0)</f>
        <v>177097.41700750659</v>
      </c>
      <c r="O194" s="1">
        <f>SUMIF('emission-rate'!$A$2:$A$551, $D194&amp;O$1&amp;$E194&amp;$F194, 'emission-rate'!$F$2:$F$551) * IFERROR(VLOOKUP($A194&amp;$B194&amp;$C194&amp;$D194&amp;O$1, 'check of sales'!$A$2:$P$1035, 12 + MATCH($E194,'check of sales'!$M$1:$P$1, 0), 0), 0)</f>
        <v>158005.8044851977</v>
      </c>
      <c r="P194" s="1">
        <f>SUMIF('emission-rate'!$A$2:$A$551, $D194&amp;P$1&amp;$E194&amp;$F194, 'emission-rate'!$F$2:$F$551) * IFERROR(VLOOKUP($A194&amp;$B194&amp;$C194&amp;$D194&amp;P$1, 'check of sales'!$A$2:$P$1035, 12 + MATCH($E194,'check of sales'!$M$1:$P$1, 0), 0), 0)</f>
        <v>27391.508557030553</v>
      </c>
      <c r="Q194" s="1">
        <f>SUMIF('emission-rate'!$A$2:$A$551, $D194&amp;Q$1&amp;$E194&amp;$F194, 'emission-rate'!$F$2:$F$551) * IFERROR(VLOOKUP($A194&amp;$B194&amp;$C194&amp;$D194&amp;Q$1, 'check of sales'!$A$2:$P$1035, 12 + MATCH($E194,'check of sales'!$M$1:$P$1, 0), 0), 0)</f>
        <v>0</v>
      </c>
      <c r="R194" s="1">
        <f>SUMIF('emission-rate'!$A$2:$A$551, $D194&amp;R$1&amp;$E194&amp;$F194, 'emission-rate'!$F$2:$F$551) * IFERROR(VLOOKUP($A194&amp;$B194&amp;$C194&amp;$D194&amp;R$1, 'check of sales'!$A$2:$P$1035, 12 + MATCH($E194,'check of sales'!$M$1:$P$1, 0), 0), 0)</f>
        <v>0</v>
      </c>
      <c r="S194" s="1">
        <f>SUMIF('emission-rate'!$A$2:$A$551, $D194&amp;S$1&amp;$E194&amp;$F194, 'emission-rate'!$F$2:$F$551) * IFERROR(VLOOKUP($A194&amp;$B194&amp;$C194&amp;$D194&amp;S$1, 'check of sales'!$A$2:$P$1035, 12 + MATCH($E194,'check of sales'!$M$1:$P$1, 0), 0), 0)</f>
        <v>0</v>
      </c>
      <c r="T194" s="1">
        <f>SUMIF('emission-rate'!$A$2:$A$551, $D194&amp;T$1&amp;$E194&amp;$F194, 'emission-rate'!$F$2:$F$551) * IFERROR(VLOOKUP($A194&amp;$B194&amp;$C194&amp;$D194&amp;T$1, 'check of sales'!$A$2:$P$1035, 12 + MATCH($E194,'check of sales'!$M$1:$P$1, 0), 0), 0)</f>
        <v>0</v>
      </c>
      <c r="U194" s="1">
        <f>SUMIF('emission-rate'!$A$2:$A$551, $D194&amp;U$1&amp;$E194&amp;$F194, 'emission-rate'!$F$2:$F$551) * IFERROR(VLOOKUP($A194&amp;$B194&amp;$C194&amp;$D194&amp;U$1, 'check of sales'!$A$2:$P$1035, 12 + MATCH($E194,'check of sales'!$M$1:$P$1, 0), 0), 0)</f>
        <v>0</v>
      </c>
    </row>
    <row r="195" spans="1:21" x14ac:dyDescent="0.2">
      <c r="A195">
        <f>emission!A195</f>
        <v>2016</v>
      </c>
      <c r="B195">
        <f>emission!B195</f>
        <v>1</v>
      </c>
      <c r="C195" t="str">
        <f>emission!C195</f>
        <v>commercial</v>
      </c>
      <c r="D195" t="str">
        <f>emission!D195</f>
        <v>VCC 21400 (GAS LHD1)</v>
      </c>
      <c r="E195" t="str">
        <f>emission!E195</f>
        <v>GAS</v>
      </c>
      <c r="F195" t="str">
        <f>emission!F195</f>
        <v>PM25</v>
      </c>
      <c r="G195" s="1">
        <f>emission!G195 - SUM($K195:$U195)</f>
        <v>2.734009176492691E-4</v>
      </c>
      <c r="K195" s="1">
        <f>SUMIF('emission-rate'!$A$2:$A$551, $D195&amp;K$1&amp;$E195&amp;$F195, 'emission-rate'!$F$2:$F$551) * IFERROR(VLOOKUP($A195&amp;$B195&amp;$C195&amp;$D195&amp;K$1, 'check of sales'!$A$2:$P$1035, 12 + MATCH($E195,'check of sales'!$M$1:$P$1, 0), 0), 0)</f>
        <v>23455.523539763344</v>
      </c>
      <c r="L195" s="1">
        <f>SUMIF('emission-rate'!$A$2:$A$551, $D195&amp;L$1&amp;$E195&amp;$F195, 'emission-rate'!$F$2:$F$551) * IFERROR(VLOOKUP($A195&amp;$B195&amp;$C195&amp;$D195&amp;L$1, 'check of sales'!$A$2:$P$1035, 12 + MATCH($E195,'check of sales'!$M$1:$P$1, 0), 0), 0)</f>
        <v>18119.144033396518</v>
      </c>
      <c r="M195" s="1">
        <f>SUMIF('emission-rate'!$A$2:$A$551, $D195&amp;M$1&amp;$E195&amp;$F195, 'emission-rate'!$F$2:$F$551) * IFERROR(VLOOKUP($A195&amp;$B195&amp;$C195&amp;$D195&amp;M$1, 'check of sales'!$A$2:$P$1035, 12 + MATCH($E195,'check of sales'!$M$1:$P$1, 0), 0), 0)</f>
        <v>108134.07886574754</v>
      </c>
      <c r="N195" s="1">
        <f>SUMIF('emission-rate'!$A$2:$A$551, $D195&amp;N$1&amp;$E195&amp;$F195, 'emission-rate'!$F$2:$F$551) * IFERROR(VLOOKUP($A195&amp;$B195&amp;$C195&amp;$D195&amp;N$1, 'check of sales'!$A$2:$P$1035, 12 + MATCH($E195,'check of sales'!$M$1:$P$1, 0), 0), 0)</f>
        <v>161762.98226818585</v>
      </c>
      <c r="O195" s="1">
        <f>SUMIF('emission-rate'!$A$2:$A$551, $D195&amp;O$1&amp;$E195&amp;$F195, 'emission-rate'!$F$2:$F$551) * IFERROR(VLOOKUP($A195&amp;$B195&amp;$C195&amp;$D195&amp;O$1, 'check of sales'!$A$2:$P$1035, 12 + MATCH($E195,'check of sales'!$M$1:$P$1, 0), 0), 0)</f>
        <v>141185.66209076715</v>
      </c>
      <c r="P195" s="1">
        <f>SUMIF('emission-rate'!$A$2:$A$551, $D195&amp;P$1&amp;$E195&amp;$F195, 'emission-rate'!$F$2:$F$551) * IFERROR(VLOOKUP($A195&amp;$B195&amp;$C195&amp;$D195&amp;P$1, 'check of sales'!$A$2:$P$1035, 12 + MATCH($E195,'check of sales'!$M$1:$P$1, 0), 0), 0)</f>
        <v>23227.12245274305</v>
      </c>
      <c r="Q195" s="1">
        <f>SUMIF('emission-rate'!$A$2:$A$551, $D195&amp;Q$1&amp;$E195&amp;$F195, 'emission-rate'!$F$2:$F$551) * IFERROR(VLOOKUP($A195&amp;$B195&amp;$C195&amp;$D195&amp;Q$1, 'check of sales'!$A$2:$P$1035, 12 + MATCH($E195,'check of sales'!$M$1:$P$1, 0), 0), 0)</f>
        <v>138035.56140090467</v>
      </c>
      <c r="R195" s="1">
        <f>SUMIF('emission-rate'!$A$2:$A$551, $D195&amp;R$1&amp;$E195&amp;$F195, 'emission-rate'!$F$2:$F$551) * IFERROR(VLOOKUP($A195&amp;$B195&amp;$C195&amp;$D195&amp;R$1, 'check of sales'!$A$2:$P$1035, 12 + MATCH($E195,'check of sales'!$M$1:$P$1, 0), 0), 0)</f>
        <v>0</v>
      </c>
      <c r="S195" s="1">
        <f>SUMIF('emission-rate'!$A$2:$A$551, $D195&amp;S$1&amp;$E195&amp;$F195, 'emission-rate'!$F$2:$F$551) * IFERROR(VLOOKUP($A195&amp;$B195&amp;$C195&amp;$D195&amp;S$1, 'check of sales'!$A$2:$P$1035, 12 + MATCH($E195,'check of sales'!$M$1:$P$1, 0), 0), 0)</f>
        <v>0</v>
      </c>
      <c r="T195" s="1">
        <f>SUMIF('emission-rate'!$A$2:$A$551, $D195&amp;T$1&amp;$E195&amp;$F195, 'emission-rate'!$F$2:$F$551) * IFERROR(VLOOKUP($A195&amp;$B195&amp;$C195&amp;$D195&amp;T$1, 'check of sales'!$A$2:$P$1035, 12 + MATCH($E195,'check of sales'!$M$1:$P$1, 0), 0), 0)</f>
        <v>0</v>
      </c>
      <c r="U195" s="1">
        <f>SUMIF('emission-rate'!$A$2:$A$551, $D195&amp;U$1&amp;$E195&amp;$F195, 'emission-rate'!$F$2:$F$551) * IFERROR(VLOOKUP($A195&amp;$B195&amp;$C195&amp;$D195&amp;U$1, 'check of sales'!$A$2:$P$1035, 12 + MATCH($E195,'check of sales'!$M$1:$P$1, 0), 0), 0)</f>
        <v>0</v>
      </c>
    </row>
    <row r="196" spans="1:21" x14ac:dyDescent="0.2">
      <c r="A196">
        <f>emission!A196</f>
        <v>2017</v>
      </c>
      <c r="B196">
        <f>emission!B196</f>
        <v>1</v>
      </c>
      <c r="C196" t="str">
        <f>emission!C196</f>
        <v>commercial</v>
      </c>
      <c r="D196" t="str">
        <f>emission!D196</f>
        <v>VCC 21400 (GAS LHD1)</v>
      </c>
      <c r="E196" t="str">
        <f>emission!E196</f>
        <v>GAS</v>
      </c>
      <c r="F196" t="str">
        <f>emission!F196</f>
        <v>PM25</v>
      </c>
      <c r="G196" s="1">
        <f>emission!G196 - SUM($K196:$U196)</f>
        <v>3.3069972414523363E-4</v>
      </c>
      <c r="K196" s="1">
        <f>SUMIF('emission-rate'!$A$2:$A$551, $D196&amp;K$1&amp;$E196&amp;$F196, 'emission-rate'!$F$2:$F$551) * IFERROR(VLOOKUP($A196&amp;$B196&amp;$C196&amp;$D196&amp;K$1, 'check of sales'!$A$2:$P$1035, 12 + MATCH($E196,'check of sales'!$M$1:$P$1, 0), 0), 0)</f>
        <v>22108.787894619574</v>
      </c>
      <c r="L196" s="1">
        <f>SUMIF('emission-rate'!$A$2:$A$551, $D196&amp;L$1&amp;$E196&amp;$F196, 'emission-rate'!$F$2:$F$551) * IFERROR(VLOOKUP($A196&amp;$B196&amp;$C196&amp;$D196&amp;L$1, 'check of sales'!$A$2:$P$1035, 12 + MATCH($E196,'check of sales'!$M$1:$P$1, 0), 0), 0)</f>
        <v>16990.108066164306</v>
      </c>
      <c r="M196" s="1">
        <f>SUMIF('emission-rate'!$A$2:$A$551, $D196&amp;M$1&amp;$E196&amp;$F196, 'emission-rate'!$F$2:$F$551) * IFERROR(VLOOKUP($A196&amp;$B196&amp;$C196&amp;$D196&amp;M$1, 'check of sales'!$A$2:$P$1035, 12 + MATCH($E196,'check of sales'!$M$1:$P$1, 0), 0), 0)</f>
        <v>100412.51499993874</v>
      </c>
      <c r="N196" s="1">
        <f>SUMIF('emission-rate'!$A$2:$A$551, $D196&amp;N$1&amp;$E196&amp;$F196, 'emission-rate'!$F$2:$F$551) * IFERROR(VLOOKUP($A196&amp;$B196&amp;$C196&amp;$D196&amp;N$1, 'check of sales'!$A$2:$P$1035, 12 + MATCH($E196,'check of sales'!$M$1:$P$1, 0), 0), 0)</f>
        <v>149630.62930548037</v>
      </c>
      <c r="O196" s="1">
        <f>SUMIF('emission-rate'!$A$2:$A$551, $D196&amp;O$1&amp;$E196&amp;$F196, 'emission-rate'!$F$2:$F$551) * IFERROR(VLOOKUP($A196&amp;$B196&amp;$C196&amp;$D196&amp;O$1, 'check of sales'!$A$2:$P$1035, 12 + MATCH($E196,'check of sales'!$M$1:$P$1, 0), 0), 0)</f>
        <v>128960.73889289315</v>
      </c>
      <c r="P196" s="1">
        <f>SUMIF('emission-rate'!$A$2:$A$551, $D196&amp;P$1&amp;$E196&amp;$F196, 'emission-rate'!$F$2:$F$551) * IFERROR(VLOOKUP($A196&amp;$B196&amp;$C196&amp;$D196&amp;P$1, 'check of sales'!$A$2:$P$1035, 12 + MATCH($E196,'check of sales'!$M$1:$P$1, 0), 0), 0)</f>
        <v>20754.532864399069</v>
      </c>
      <c r="Q196" s="1">
        <f>SUMIF('emission-rate'!$A$2:$A$551, $D196&amp;Q$1&amp;$E196&amp;$F196, 'emission-rate'!$F$2:$F$551) * IFERROR(VLOOKUP($A196&amp;$B196&amp;$C196&amp;$D196&amp;Q$1, 'check of sales'!$A$2:$P$1035, 12 + MATCH($E196,'check of sales'!$M$1:$P$1, 0), 0), 0)</f>
        <v>117049.73754244061</v>
      </c>
      <c r="R196" s="1">
        <f>SUMIF('emission-rate'!$A$2:$A$551, $D196&amp;R$1&amp;$E196&amp;$F196, 'emission-rate'!$F$2:$F$551) * IFERROR(VLOOKUP($A196&amp;$B196&amp;$C196&amp;$D196&amp;R$1, 'check of sales'!$A$2:$P$1035, 12 + MATCH($E196,'check of sales'!$M$1:$P$1, 0), 0), 0)</f>
        <v>145996.71674897938</v>
      </c>
      <c r="S196" s="1">
        <f>SUMIF('emission-rate'!$A$2:$A$551, $D196&amp;S$1&amp;$E196&amp;$F196, 'emission-rate'!$F$2:$F$551) * IFERROR(VLOOKUP($A196&amp;$B196&amp;$C196&amp;$D196&amp;S$1, 'check of sales'!$A$2:$P$1035, 12 + MATCH($E196,'check of sales'!$M$1:$P$1, 0), 0), 0)</f>
        <v>0</v>
      </c>
      <c r="T196" s="1">
        <f>SUMIF('emission-rate'!$A$2:$A$551, $D196&amp;T$1&amp;$E196&amp;$F196, 'emission-rate'!$F$2:$F$551) * IFERROR(VLOOKUP($A196&amp;$B196&amp;$C196&amp;$D196&amp;T$1, 'check of sales'!$A$2:$P$1035, 12 + MATCH($E196,'check of sales'!$M$1:$P$1, 0), 0), 0)</f>
        <v>0</v>
      </c>
      <c r="U196" s="1">
        <f>SUMIF('emission-rate'!$A$2:$A$551, $D196&amp;U$1&amp;$E196&amp;$F196, 'emission-rate'!$F$2:$F$551) * IFERROR(VLOOKUP($A196&amp;$B196&amp;$C196&amp;$D196&amp;U$1, 'check of sales'!$A$2:$P$1035, 12 + MATCH($E196,'check of sales'!$M$1:$P$1, 0), 0), 0)</f>
        <v>0</v>
      </c>
    </row>
    <row r="197" spans="1:21" x14ac:dyDescent="0.2">
      <c r="A197">
        <f>emission!A197</f>
        <v>2018</v>
      </c>
      <c r="B197">
        <f>emission!B197</f>
        <v>1</v>
      </c>
      <c r="C197" t="str">
        <f>emission!C197</f>
        <v>commercial</v>
      </c>
      <c r="D197" t="str">
        <f>emission!D197</f>
        <v>VCC 21400 (GAS LHD1)</v>
      </c>
      <c r="E197" t="str">
        <f>emission!E197</f>
        <v>GAS</v>
      </c>
      <c r="F197" t="str">
        <f>emission!F197</f>
        <v>PM25</v>
      </c>
      <c r="G197" s="1">
        <f>emission!G197 - SUM($K197:$U197)</f>
        <v>3.5656336694955826E-4</v>
      </c>
      <c r="K197" s="1">
        <f>SUMIF('emission-rate'!$A$2:$A$551, $D197&amp;K$1&amp;$E197&amp;$F197, 'emission-rate'!$F$2:$F$551) * IFERROR(VLOOKUP($A197&amp;$B197&amp;$C197&amp;$D197&amp;K$1, 'check of sales'!$A$2:$P$1035, 12 + MATCH($E197,'check of sales'!$M$1:$P$1, 0), 0), 0)</f>
        <v>20940.199786380519</v>
      </c>
      <c r="L197" s="1">
        <f>SUMIF('emission-rate'!$A$2:$A$551, $D197&amp;L$1&amp;$E197&amp;$F197, 'emission-rate'!$F$2:$F$551) * IFERROR(VLOOKUP($A197&amp;$B197&amp;$C197&amp;$D197&amp;L$1, 'check of sales'!$A$2:$P$1035, 12 + MATCH($E197,'check of sales'!$M$1:$P$1, 0), 0), 0)</f>
        <v>16014.594383480657</v>
      </c>
      <c r="M197" s="1">
        <f>SUMIF('emission-rate'!$A$2:$A$551, $D197&amp;M$1&amp;$E197&amp;$F197, 'emission-rate'!$F$2:$F$551) * IFERROR(VLOOKUP($A197&amp;$B197&amp;$C197&amp;$D197&amp;M$1, 'check of sales'!$A$2:$P$1035, 12 + MATCH($E197,'check of sales'!$M$1:$P$1, 0), 0), 0)</f>
        <v>94155.633284874566</v>
      </c>
      <c r="N197" s="1">
        <f>SUMIF('emission-rate'!$A$2:$A$551, $D197&amp;N$1&amp;$E197&amp;$F197, 'emission-rate'!$F$2:$F$551) * IFERROR(VLOOKUP($A197&amp;$B197&amp;$C197&amp;$D197&amp;N$1, 'check of sales'!$A$2:$P$1035, 12 + MATCH($E197,'check of sales'!$M$1:$P$1, 0), 0), 0)</f>
        <v>138945.90833145796</v>
      </c>
      <c r="O197" s="1">
        <f>SUMIF('emission-rate'!$A$2:$A$551, $D197&amp;O$1&amp;$E197&amp;$F197, 'emission-rate'!$F$2:$F$551) * IFERROR(VLOOKUP($A197&amp;$B197&amp;$C197&amp;$D197&amp;O$1, 'check of sales'!$A$2:$P$1035, 12 + MATCH($E197,'check of sales'!$M$1:$P$1, 0), 0), 0)</f>
        <v>119288.58040124306</v>
      </c>
      <c r="P197" s="1">
        <f>SUMIF('emission-rate'!$A$2:$A$551, $D197&amp;P$1&amp;$E197&amp;$F197, 'emission-rate'!$F$2:$F$551) * IFERROR(VLOOKUP($A197&amp;$B197&amp;$C197&amp;$D197&amp;P$1, 'check of sales'!$A$2:$P$1035, 12 + MATCH($E197,'check of sales'!$M$1:$P$1, 0), 0), 0)</f>
        <v>18957.448326792739</v>
      </c>
      <c r="Q197" s="1">
        <f>SUMIF('emission-rate'!$A$2:$A$551, $D197&amp;Q$1&amp;$E197&amp;$F197, 'emission-rate'!$F$2:$F$551) * IFERROR(VLOOKUP($A197&amp;$B197&amp;$C197&amp;$D197&amp;Q$1, 'check of sales'!$A$2:$P$1035, 12 + MATCH($E197,'check of sales'!$M$1:$P$1, 0), 0), 0)</f>
        <v>104589.47850886187</v>
      </c>
      <c r="R197" s="1">
        <f>SUMIF('emission-rate'!$A$2:$A$551, $D197&amp;R$1&amp;$E197&amp;$F197, 'emission-rate'!$F$2:$F$551) * IFERROR(VLOOKUP($A197&amp;$B197&amp;$C197&amp;$D197&amp;R$1, 'check of sales'!$A$2:$P$1035, 12 + MATCH($E197,'check of sales'!$M$1:$P$1, 0), 0), 0)</f>
        <v>123800.5424406099</v>
      </c>
      <c r="S197" s="1">
        <f>SUMIF('emission-rate'!$A$2:$A$551, $D197&amp;S$1&amp;$E197&amp;$F197, 'emission-rate'!$F$2:$F$551) * IFERROR(VLOOKUP($A197&amp;$B197&amp;$C197&amp;$D197&amp;S$1, 'check of sales'!$A$2:$P$1035, 12 + MATCH($E197,'check of sales'!$M$1:$P$1, 0), 0), 0)</f>
        <v>252762.26260131435</v>
      </c>
      <c r="T197" s="1">
        <f>SUMIF('emission-rate'!$A$2:$A$551, $D197&amp;T$1&amp;$E197&amp;$F197, 'emission-rate'!$F$2:$F$551) * IFERROR(VLOOKUP($A197&amp;$B197&amp;$C197&amp;$D197&amp;T$1, 'check of sales'!$A$2:$P$1035, 12 + MATCH($E197,'check of sales'!$M$1:$P$1, 0), 0), 0)</f>
        <v>0</v>
      </c>
      <c r="U197" s="1">
        <f>SUMIF('emission-rate'!$A$2:$A$551, $D197&amp;U$1&amp;$E197&amp;$F197, 'emission-rate'!$F$2:$F$551) * IFERROR(VLOOKUP($A197&amp;$B197&amp;$C197&amp;$D197&amp;U$1, 'check of sales'!$A$2:$P$1035, 12 + MATCH($E197,'check of sales'!$M$1:$P$1, 0), 0), 0)</f>
        <v>0</v>
      </c>
    </row>
    <row r="198" spans="1:21" x14ac:dyDescent="0.2">
      <c r="A198">
        <f>emission!A198</f>
        <v>2019</v>
      </c>
      <c r="B198">
        <f>emission!B198</f>
        <v>1</v>
      </c>
      <c r="C198" t="str">
        <f>emission!C198</f>
        <v>commercial</v>
      </c>
      <c r="D198" t="str">
        <f>emission!D198</f>
        <v>VCC 21400 (GAS LHD1)</v>
      </c>
      <c r="E198" t="str">
        <f>emission!E198</f>
        <v>GAS</v>
      </c>
      <c r="F198" t="str">
        <f>emission!F198</f>
        <v>PM25</v>
      </c>
      <c r="G198" s="1">
        <f>emission!G198 - SUM($K198:$U198)</f>
        <v>3.4608144778758287E-4</v>
      </c>
      <c r="K198" s="1">
        <f>SUMIF('emission-rate'!$A$2:$A$551, $D198&amp;K$1&amp;$E198&amp;$F198, 'emission-rate'!$F$2:$F$551) * IFERROR(VLOOKUP($A198&amp;$B198&amp;$C198&amp;$D198&amp;K$1, 'check of sales'!$A$2:$P$1035, 12 + MATCH($E198,'check of sales'!$M$1:$P$1, 0), 0), 0)</f>
        <v>19492.314676613601</v>
      </c>
      <c r="L198" s="1">
        <f>SUMIF('emission-rate'!$A$2:$A$551, $D198&amp;L$1&amp;$E198&amp;$F198, 'emission-rate'!$F$2:$F$551) * IFERROR(VLOOKUP($A198&amp;$B198&amp;$C198&amp;$D198&amp;L$1, 'check of sales'!$A$2:$P$1035, 12 + MATCH($E198,'check of sales'!$M$1:$P$1, 0), 0), 0)</f>
        <v>15168.122625553038</v>
      </c>
      <c r="M198" s="1">
        <f>SUMIF('emission-rate'!$A$2:$A$551, $D198&amp;M$1&amp;$E198&amp;$F198, 'emission-rate'!$F$2:$F$551) * IFERROR(VLOOKUP($A198&amp;$B198&amp;$C198&amp;$D198&amp;M$1, 'check of sales'!$A$2:$P$1035, 12 + MATCH($E198,'check of sales'!$M$1:$P$1, 0), 0), 0)</f>
        <v>88749.540032645091</v>
      </c>
      <c r="N198" s="1">
        <f>SUMIF('emission-rate'!$A$2:$A$551, $D198&amp;N$1&amp;$E198&amp;$F198, 'emission-rate'!$F$2:$F$551) * IFERROR(VLOOKUP($A198&amp;$B198&amp;$C198&amp;$D198&amp;N$1, 'check of sales'!$A$2:$P$1035, 12 + MATCH($E198,'check of sales'!$M$1:$P$1, 0), 0), 0)</f>
        <v>130287.94260654168</v>
      </c>
      <c r="O198" s="1">
        <f>SUMIF('emission-rate'!$A$2:$A$551, $D198&amp;O$1&amp;$E198&amp;$F198, 'emission-rate'!$F$2:$F$551) * IFERROR(VLOOKUP($A198&amp;$B198&amp;$C198&amp;$D198&amp;O$1, 'check of sales'!$A$2:$P$1035, 12 + MATCH($E198,'check of sales'!$M$1:$P$1, 0), 0), 0)</f>
        <v>110770.50356837439</v>
      </c>
      <c r="P198" s="1">
        <f>SUMIF('emission-rate'!$A$2:$A$551, $D198&amp;P$1&amp;$E198&amp;$F198, 'emission-rate'!$F$2:$F$551) * IFERROR(VLOOKUP($A198&amp;$B198&amp;$C198&amp;$D198&amp;P$1, 'check of sales'!$A$2:$P$1035, 12 + MATCH($E198,'check of sales'!$M$1:$P$1, 0), 0), 0)</f>
        <v>17535.624550129276</v>
      </c>
      <c r="Q198" s="1">
        <f>SUMIF('emission-rate'!$A$2:$A$551, $D198&amp;Q$1&amp;$E198&amp;$F198, 'emission-rate'!$F$2:$F$551) * IFERROR(VLOOKUP($A198&amp;$B198&amp;$C198&amp;$D198&amp;Q$1, 'check of sales'!$A$2:$P$1035, 12 + MATCH($E198,'check of sales'!$M$1:$P$1, 0), 0), 0)</f>
        <v>95533.329866412896</v>
      </c>
      <c r="R198" s="1">
        <f>SUMIF('emission-rate'!$A$2:$A$551, $D198&amp;R$1&amp;$E198&amp;$F198, 'emission-rate'!$F$2:$F$551) * IFERROR(VLOOKUP($A198&amp;$B198&amp;$C198&amp;$D198&amp;R$1, 'check of sales'!$A$2:$P$1035, 12 + MATCH($E198,'check of sales'!$M$1:$P$1, 0), 0), 0)</f>
        <v>110621.64208854162</v>
      </c>
      <c r="S198" s="1">
        <f>SUMIF('emission-rate'!$A$2:$A$551, $D198&amp;S$1&amp;$E198&amp;$F198, 'emission-rate'!$F$2:$F$551) * IFERROR(VLOOKUP($A198&amp;$B198&amp;$C198&amp;$D198&amp;S$1, 'check of sales'!$A$2:$P$1035, 12 + MATCH($E198,'check of sales'!$M$1:$P$1, 0), 0), 0)</f>
        <v>214334.30775269357</v>
      </c>
      <c r="T198" s="1">
        <f>SUMIF('emission-rate'!$A$2:$A$551, $D198&amp;T$1&amp;$E198&amp;$F198, 'emission-rate'!$F$2:$F$551) * IFERROR(VLOOKUP($A198&amp;$B198&amp;$C198&amp;$D198&amp;T$1, 'check of sales'!$A$2:$P$1035, 12 + MATCH($E198,'check of sales'!$M$1:$P$1, 0), 0), 0)</f>
        <v>21948.36078499729</v>
      </c>
      <c r="U198" s="1">
        <f>SUMIF('emission-rate'!$A$2:$A$551, $D198&amp;U$1&amp;$E198&amp;$F198, 'emission-rate'!$F$2:$F$551) * IFERROR(VLOOKUP($A198&amp;$B198&amp;$C198&amp;$D198&amp;U$1, 'check of sales'!$A$2:$P$1035, 12 + MATCH($E198,'check of sales'!$M$1:$P$1, 0), 0), 0)</f>
        <v>0</v>
      </c>
    </row>
    <row r="199" spans="1:21" x14ac:dyDescent="0.2">
      <c r="A199">
        <f>emission!A199</f>
        <v>2020</v>
      </c>
      <c r="B199">
        <f>emission!B199</f>
        <v>1</v>
      </c>
      <c r="C199" t="str">
        <f>emission!C199</f>
        <v>commercial</v>
      </c>
      <c r="D199" t="str">
        <f>emission!D199</f>
        <v>VCC 21400 (GAS LHD1)</v>
      </c>
      <c r="E199" t="str">
        <f>emission!E199</f>
        <v>GAS</v>
      </c>
      <c r="F199" t="str">
        <f>emission!F199</f>
        <v>PM25</v>
      </c>
      <c r="G199" s="1">
        <f>emission!G199 - SUM($K199:$U199)</f>
        <v>3.7561939097940922E-4</v>
      </c>
      <c r="K199" s="1">
        <f>SUMIF('emission-rate'!$A$2:$A$551, $D199&amp;K$1&amp;$E199&amp;$F199, 'emission-rate'!$F$2:$F$551) * IFERROR(VLOOKUP($A199&amp;$B199&amp;$C199&amp;$D199&amp;K$1, 'check of sales'!$A$2:$P$1035, 12 + MATCH($E199,'check of sales'!$M$1:$P$1, 0), 0), 0)</f>
        <v>18189.897407127974</v>
      </c>
      <c r="L199" s="1">
        <f>SUMIF('emission-rate'!$A$2:$A$551, $D199&amp;L$1&amp;$E199&amp;$F199, 'emission-rate'!$F$2:$F$551) * IFERROR(VLOOKUP($A199&amp;$B199&amp;$C199&amp;$D199&amp;L$1, 'check of sales'!$A$2:$P$1035, 12 + MATCH($E199,'check of sales'!$M$1:$P$1, 0), 0), 0)</f>
        <v>14119.340898697663</v>
      </c>
      <c r="M199" s="1">
        <f>SUMIF('emission-rate'!$A$2:$A$551, $D199&amp;M$1&amp;$E199&amp;$F199, 'emission-rate'!$F$2:$F$551) * IFERROR(VLOOKUP($A199&amp;$B199&amp;$C199&amp;$D199&amp;M$1, 'check of sales'!$A$2:$P$1035, 12 + MATCH($E199,'check of sales'!$M$1:$P$1, 0), 0), 0)</f>
        <v>84058.570198017551</v>
      </c>
      <c r="N199" s="1">
        <f>SUMIF('emission-rate'!$A$2:$A$551, $D199&amp;N$1&amp;$E199&amp;$F199, 'emission-rate'!$F$2:$F$551) * IFERROR(VLOOKUP($A199&amp;$B199&amp;$C199&amp;$D199&amp;N$1, 'check of sales'!$A$2:$P$1035, 12 + MATCH($E199,'check of sales'!$M$1:$P$1, 0), 0), 0)</f>
        <v>122807.2561855708</v>
      </c>
      <c r="O199" s="1">
        <f>SUMIF('emission-rate'!$A$2:$A$551, $D199&amp;O$1&amp;$E199&amp;$F199, 'emission-rate'!$F$2:$F$551) * IFERROR(VLOOKUP($A199&amp;$B199&amp;$C199&amp;$D199&amp;O$1, 'check of sales'!$A$2:$P$1035, 12 + MATCH($E199,'check of sales'!$M$1:$P$1, 0), 0), 0)</f>
        <v>103868.19723389167</v>
      </c>
      <c r="P199" s="1">
        <f>SUMIF('emission-rate'!$A$2:$A$551, $D199&amp;P$1&amp;$E199&amp;$F199, 'emission-rate'!$F$2:$F$551) * IFERROR(VLOOKUP($A199&amp;$B199&amp;$C199&amp;$D199&amp;P$1, 'check of sales'!$A$2:$P$1035, 12 + MATCH($E199,'check of sales'!$M$1:$P$1, 0), 0), 0)</f>
        <v>16283.452743507796</v>
      </c>
      <c r="Q199" s="1">
        <f>SUMIF('emission-rate'!$A$2:$A$551, $D199&amp;Q$1&amp;$E199&amp;$F199, 'emission-rate'!$F$2:$F$551) * IFERROR(VLOOKUP($A199&amp;$B199&amp;$C199&amp;$D199&amp;Q$1, 'check of sales'!$A$2:$P$1035, 12 + MATCH($E199,'check of sales'!$M$1:$P$1, 0), 0), 0)</f>
        <v>88368.253769334769</v>
      </c>
      <c r="R199" s="1">
        <f>SUMIF('emission-rate'!$A$2:$A$551, $D199&amp;R$1&amp;$E199&amp;$F199, 'emission-rate'!$F$2:$F$551) * IFERROR(VLOOKUP($A199&amp;$B199&amp;$C199&amp;$D199&amp;R$1, 'check of sales'!$A$2:$P$1035, 12 + MATCH($E199,'check of sales'!$M$1:$P$1, 0), 0), 0)</f>
        <v>101043.18306849104</v>
      </c>
      <c r="S199" s="1">
        <f>SUMIF('emission-rate'!$A$2:$A$551, $D199&amp;S$1&amp;$E199&amp;$F199, 'emission-rate'!$F$2:$F$551) * IFERROR(VLOOKUP($A199&amp;$B199&amp;$C199&amp;$D199&amp;S$1, 'check of sales'!$A$2:$P$1035, 12 + MATCH($E199,'check of sales'!$M$1:$P$1, 0), 0), 0)</f>
        <v>191517.84485022008</v>
      </c>
      <c r="T199" s="1">
        <f>SUMIF('emission-rate'!$A$2:$A$551, $D199&amp;T$1&amp;$E199&amp;$F199, 'emission-rate'!$F$2:$F$551) * IFERROR(VLOOKUP($A199&amp;$B199&amp;$C199&amp;$D199&amp;T$1, 'check of sales'!$A$2:$P$1035, 12 + MATCH($E199,'check of sales'!$M$1:$P$1, 0), 0), 0)</f>
        <v>18611.5073775032</v>
      </c>
      <c r="U199" s="1">
        <f>SUMIF('emission-rate'!$A$2:$A$551, $D199&amp;U$1&amp;$E199&amp;$F199, 'emission-rate'!$F$2:$F$551) * IFERROR(VLOOKUP($A199&amp;$B199&amp;$C199&amp;$D199&amp;U$1, 'check of sales'!$A$2:$P$1035, 12 + MATCH($E199,'check of sales'!$M$1:$P$1, 0), 0), 0)</f>
        <v>156656.5955918711</v>
      </c>
    </row>
    <row r="200" spans="1:21" x14ac:dyDescent="0.2">
      <c r="A200">
        <f>emission!A200</f>
        <v>2010</v>
      </c>
      <c r="B200">
        <f>emission!B200</f>
        <v>1</v>
      </c>
      <c r="C200" t="str">
        <f>emission!C200</f>
        <v>commercial</v>
      </c>
      <c r="D200" t="str">
        <f>emission!D200</f>
        <v>VCC 21400 (GAS LHD1)</v>
      </c>
      <c r="E200" t="str">
        <f>emission!E200</f>
        <v>GAS</v>
      </c>
      <c r="F200" t="str">
        <f>emission!F200</f>
        <v>ROG</v>
      </c>
      <c r="G200" s="1">
        <f>emission!G200 - SUM($K200:$U200)</f>
        <v>-1.5323027037084103E-4</v>
      </c>
      <c r="K200" s="1">
        <f>SUMIF('emission-rate'!$A$2:$A$551, $D200&amp;K$1&amp;$E200&amp;$F200, 'emission-rate'!$F$2:$F$551) * IFERROR(VLOOKUP($A200&amp;$B200&amp;$C200&amp;$D200&amp;K$1, 'check of sales'!$A$2:$P$1035, 12 + MATCH($E200,'check of sales'!$M$1:$P$1, 0), 0), 0)</f>
        <v>289565.38826376828</v>
      </c>
      <c r="L200" s="1">
        <f>SUMIF('emission-rate'!$A$2:$A$551, $D200&amp;L$1&amp;$E200&amp;$F200, 'emission-rate'!$F$2:$F$551) * IFERROR(VLOOKUP($A200&amp;$B200&amp;$C200&amp;$D200&amp;L$1, 'check of sales'!$A$2:$P$1035, 12 + MATCH($E200,'check of sales'!$M$1:$P$1, 0), 0), 0)</f>
        <v>0</v>
      </c>
      <c r="M200" s="1">
        <f>SUMIF('emission-rate'!$A$2:$A$551, $D200&amp;M$1&amp;$E200&amp;$F200, 'emission-rate'!$F$2:$F$551) * IFERROR(VLOOKUP($A200&amp;$B200&amp;$C200&amp;$D200&amp;M$1, 'check of sales'!$A$2:$P$1035, 12 + MATCH($E200,'check of sales'!$M$1:$P$1, 0), 0), 0)</f>
        <v>0</v>
      </c>
      <c r="N200" s="1">
        <f>SUMIF('emission-rate'!$A$2:$A$551, $D200&amp;N$1&amp;$E200&amp;$F200, 'emission-rate'!$F$2:$F$551) * IFERROR(VLOOKUP($A200&amp;$B200&amp;$C200&amp;$D200&amp;N$1, 'check of sales'!$A$2:$P$1035, 12 + MATCH($E200,'check of sales'!$M$1:$P$1, 0), 0), 0)</f>
        <v>0</v>
      </c>
      <c r="O200" s="1">
        <f>SUMIF('emission-rate'!$A$2:$A$551, $D200&amp;O$1&amp;$E200&amp;$F200, 'emission-rate'!$F$2:$F$551) * IFERROR(VLOOKUP($A200&amp;$B200&amp;$C200&amp;$D200&amp;O$1, 'check of sales'!$A$2:$P$1035, 12 + MATCH($E200,'check of sales'!$M$1:$P$1, 0), 0), 0)</f>
        <v>0</v>
      </c>
      <c r="P200" s="1">
        <f>SUMIF('emission-rate'!$A$2:$A$551, $D200&amp;P$1&amp;$E200&amp;$F200, 'emission-rate'!$F$2:$F$551) * IFERROR(VLOOKUP($A200&amp;$B200&amp;$C200&amp;$D200&amp;P$1, 'check of sales'!$A$2:$P$1035, 12 + MATCH($E200,'check of sales'!$M$1:$P$1, 0), 0), 0)</f>
        <v>0</v>
      </c>
      <c r="Q200" s="1">
        <f>SUMIF('emission-rate'!$A$2:$A$551, $D200&amp;Q$1&amp;$E200&amp;$F200, 'emission-rate'!$F$2:$F$551) * IFERROR(VLOOKUP($A200&amp;$B200&amp;$C200&amp;$D200&amp;Q$1, 'check of sales'!$A$2:$P$1035, 12 + MATCH($E200,'check of sales'!$M$1:$P$1, 0), 0), 0)</f>
        <v>0</v>
      </c>
      <c r="R200" s="1">
        <f>SUMIF('emission-rate'!$A$2:$A$551, $D200&amp;R$1&amp;$E200&amp;$F200, 'emission-rate'!$F$2:$F$551) * IFERROR(VLOOKUP($A200&amp;$B200&amp;$C200&amp;$D200&amp;R$1, 'check of sales'!$A$2:$P$1035, 12 + MATCH($E200,'check of sales'!$M$1:$P$1, 0), 0), 0)</f>
        <v>0</v>
      </c>
      <c r="S200" s="1">
        <f>SUMIF('emission-rate'!$A$2:$A$551, $D200&amp;S$1&amp;$E200&amp;$F200, 'emission-rate'!$F$2:$F$551) * IFERROR(VLOOKUP($A200&amp;$B200&amp;$C200&amp;$D200&amp;S$1, 'check of sales'!$A$2:$P$1035, 12 + MATCH($E200,'check of sales'!$M$1:$P$1, 0), 0), 0)</f>
        <v>0</v>
      </c>
      <c r="T200" s="1">
        <f>SUMIF('emission-rate'!$A$2:$A$551, $D200&amp;T$1&amp;$E200&amp;$F200, 'emission-rate'!$F$2:$F$551) * IFERROR(VLOOKUP($A200&amp;$B200&amp;$C200&amp;$D200&amp;T$1, 'check of sales'!$A$2:$P$1035, 12 + MATCH($E200,'check of sales'!$M$1:$P$1, 0), 0), 0)</f>
        <v>0</v>
      </c>
      <c r="U200" s="1">
        <f>SUMIF('emission-rate'!$A$2:$A$551, $D200&amp;U$1&amp;$E200&amp;$F200, 'emission-rate'!$F$2:$F$551) * IFERROR(VLOOKUP($A200&amp;$B200&amp;$C200&amp;$D200&amp;U$1, 'check of sales'!$A$2:$P$1035, 12 + MATCH($E200,'check of sales'!$M$1:$P$1, 0), 0), 0)</f>
        <v>0</v>
      </c>
    </row>
    <row r="201" spans="1:21" x14ac:dyDescent="0.2">
      <c r="A201">
        <f>emission!A201</f>
        <v>2011</v>
      </c>
      <c r="B201">
        <f>emission!B201</f>
        <v>1</v>
      </c>
      <c r="C201" t="str">
        <f>emission!C201</f>
        <v>commercial</v>
      </c>
      <c r="D201" t="str">
        <f>emission!D201</f>
        <v>VCC 21400 (GAS LHD1)</v>
      </c>
      <c r="E201" t="str">
        <f>emission!E201</f>
        <v>GAS</v>
      </c>
      <c r="F201" t="str">
        <f>emission!F201</f>
        <v>ROG</v>
      </c>
      <c r="G201" s="1">
        <f>emission!G201 - SUM($K201:$U201)</f>
        <v>-8.0525758676230907E-5</v>
      </c>
      <c r="K201" s="1">
        <f>SUMIF('emission-rate'!$A$2:$A$551, $D201&amp;K$1&amp;$E201&amp;$F201, 'emission-rate'!$F$2:$F$551) * IFERROR(VLOOKUP($A201&amp;$B201&amp;$C201&amp;$D201&amp;K$1, 'check of sales'!$A$2:$P$1035, 12 + MATCH($E201,'check of sales'!$M$1:$P$1, 0), 0), 0)</f>
        <v>245542.1802444816</v>
      </c>
      <c r="L201" s="1">
        <f>SUMIF('emission-rate'!$A$2:$A$551, $D201&amp;L$1&amp;$E201&amp;$F201, 'emission-rate'!$F$2:$F$551) * IFERROR(VLOOKUP($A201&amp;$B201&amp;$C201&amp;$D201&amp;L$1, 'check of sales'!$A$2:$P$1035, 12 + MATCH($E201,'check of sales'!$M$1:$P$1, 0), 0), 0)</f>
        <v>208591.6750122752</v>
      </c>
      <c r="M201" s="1">
        <f>SUMIF('emission-rate'!$A$2:$A$551, $D201&amp;M$1&amp;$E201&amp;$F201, 'emission-rate'!$F$2:$F$551) * IFERROR(VLOOKUP($A201&amp;$B201&amp;$C201&amp;$D201&amp;M$1, 'check of sales'!$A$2:$P$1035, 12 + MATCH($E201,'check of sales'!$M$1:$P$1, 0), 0), 0)</f>
        <v>0</v>
      </c>
      <c r="N201" s="1">
        <f>SUMIF('emission-rate'!$A$2:$A$551, $D201&amp;N$1&amp;$E201&amp;$F201, 'emission-rate'!$F$2:$F$551) * IFERROR(VLOOKUP($A201&amp;$B201&amp;$C201&amp;$D201&amp;N$1, 'check of sales'!$A$2:$P$1035, 12 + MATCH($E201,'check of sales'!$M$1:$P$1, 0), 0), 0)</f>
        <v>0</v>
      </c>
      <c r="O201" s="1">
        <f>SUMIF('emission-rate'!$A$2:$A$551, $D201&amp;O$1&amp;$E201&amp;$F201, 'emission-rate'!$F$2:$F$551) * IFERROR(VLOOKUP($A201&amp;$B201&amp;$C201&amp;$D201&amp;O$1, 'check of sales'!$A$2:$P$1035, 12 + MATCH($E201,'check of sales'!$M$1:$P$1, 0), 0), 0)</f>
        <v>0</v>
      </c>
      <c r="P201" s="1">
        <f>SUMIF('emission-rate'!$A$2:$A$551, $D201&amp;P$1&amp;$E201&amp;$F201, 'emission-rate'!$F$2:$F$551) * IFERROR(VLOOKUP($A201&amp;$B201&amp;$C201&amp;$D201&amp;P$1, 'check of sales'!$A$2:$P$1035, 12 + MATCH($E201,'check of sales'!$M$1:$P$1, 0), 0), 0)</f>
        <v>0</v>
      </c>
      <c r="Q201" s="1">
        <f>SUMIF('emission-rate'!$A$2:$A$551, $D201&amp;Q$1&amp;$E201&amp;$F201, 'emission-rate'!$F$2:$F$551) * IFERROR(VLOOKUP($A201&amp;$B201&amp;$C201&amp;$D201&amp;Q$1, 'check of sales'!$A$2:$P$1035, 12 + MATCH($E201,'check of sales'!$M$1:$P$1, 0), 0), 0)</f>
        <v>0</v>
      </c>
      <c r="R201" s="1">
        <f>SUMIF('emission-rate'!$A$2:$A$551, $D201&amp;R$1&amp;$E201&amp;$F201, 'emission-rate'!$F$2:$F$551) * IFERROR(VLOOKUP($A201&amp;$B201&amp;$C201&amp;$D201&amp;R$1, 'check of sales'!$A$2:$P$1035, 12 + MATCH($E201,'check of sales'!$M$1:$P$1, 0), 0), 0)</f>
        <v>0</v>
      </c>
      <c r="S201" s="1">
        <f>SUMIF('emission-rate'!$A$2:$A$551, $D201&amp;S$1&amp;$E201&amp;$F201, 'emission-rate'!$F$2:$F$551) * IFERROR(VLOOKUP($A201&amp;$B201&amp;$C201&amp;$D201&amp;S$1, 'check of sales'!$A$2:$P$1035, 12 + MATCH($E201,'check of sales'!$M$1:$P$1, 0), 0), 0)</f>
        <v>0</v>
      </c>
      <c r="T201" s="1">
        <f>SUMIF('emission-rate'!$A$2:$A$551, $D201&amp;T$1&amp;$E201&amp;$F201, 'emission-rate'!$F$2:$F$551) * IFERROR(VLOOKUP($A201&amp;$B201&amp;$C201&amp;$D201&amp;T$1, 'check of sales'!$A$2:$P$1035, 12 + MATCH($E201,'check of sales'!$M$1:$P$1, 0), 0), 0)</f>
        <v>0</v>
      </c>
      <c r="U201" s="1">
        <f>SUMIF('emission-rate'!$A$2:$A$551, $D201&amp;U$1&amp;$E201&amp;$F201, 'emission-rate'!$F$2:$F$551) * IFERROR(VLOOKUP($A201&amp;$B201&amp;$C201&amp;$D201&amp;U$1, 'check of sales'!$A$2:$P$1035, 12 + MATCH($E201,'check of sales'!$M$1:$P$1, 0), 0), 0)</f>
        <v>0</v>
      </c>
    </row>
    <row r="202" spans="1:21" x14ac:dyDescent="0.2">
      <c r="A202">
        <f>emission!A202</f>
        <v>2012</v>
      </c>
      <c r="B202">
        <f>emission!B202</f>
        <v>1</v>
      </c>
      <c r="C202" t="str">
        <f>emission!C202</f>
        <v>commercial</v>
      </c>
      <c r="D202" t="str">
        <f>emission!D202</f>
        <v>VCC 21400 (GAS LHD1)</v>
      </c>
      <c r="E202" t="str">
        <f>emission!E202</f>
        <v>GAS</v>
      </c>
      <c r="F202" t="str">
        <f>emission!F202</f>
        <v>ROG</v>
      </c>
      <c r="G202" s="1">
        <f>emission!G202 - SUM($K202:$U202)</f>
        <v>2.2804457694292068E-4</v>
      </c>
      <c r="K202" s="1">
        <f>SUMIF('emission-rate'!$A$2:$A$551, $D202&amp;K$1&amp;$E202&amp;$F202, 'emission-rate'!$F$2:$F$551) * IFERROR(VLOOKUP($A202&amp;$B202&amp;$C202&amp;$D202&amp;K$1, 'check of sales'!$A$2:$P$1035, 12 + MATCH($E202,'check of sales'!$M$1:$P$1, 0), 0), 0)</f>
        <v>219403.55547049164</v>
      </c>
      <c r="L202" s="1">
        <f>SUMIF('emission-rate'!$A$2:$A$551, $D202&amp;L$1&amp;$E202&amp;$F202, 'emission-rate'!$F$2:$F$551) * IFERROR(VLOOKUP($A202&amp;$B202&amp;$C202&amp;$D202&amp;L$1, 'check of sales'!$A$2:$P$1035, 12 + MATCH($E202,'check of sales'!$M$1:$P$1, 0), 0), 0)</f>
        <v>176879.06338000289</v>
      </c>
      <c r="M202" s="1">
        <f>SUMIF('emission-rate'!$A$2:$A$551, $D202&amp;M$1&amp;$E202&amp;$F202, 'emission-rate'!$F$2:$F$551) * IFERROR(VLOOKUP($A202&amp;$B202&amp;$C202&amp;$D202&amp;M$1, 'check of sales'!$A$2:$P$1035, 12 + MATCH($E202,'check of sales'!$M$1:$P$1, 0), 0), 0)</f>
        <v>1110788.8267419508</v>
      </c>
      <c r="N202" s="1">
        <f>SUMIF('emission-rate'!$A$2:$A$551, $D202&amp;N$1&amp;$E202&amp;$F202, 'emission-rate'!$F$2:$F$551) * IFERROR(VLOOKUP($A202&amp;$B202&amp;$C202&amp;$D202&amp;N$1, 'check of sales'!$A$2:$P$1035, 12 + MATCH($E202,'check of sales'!$M$1:$P$1, 0), 0), 0)</f>
        <v>0</v>
      </c>
      <c r="O202" s="1">
        <f>SUMIF('emission-rate'!$A$2:$A$551, $D202&amp;O$1&amp;$E202&amp;$F202, 'emission-rate'!$F$2:$F$551) * IFERROR(VLOOKUP($A202&amp;$B202&amp;$C202&amp;$D202&amp;O$1, 'check of sales'!$A$2:$P$1035, 12 + MATCH($E202,'check of sales'!$M$1:$P$1, 0), 0), 0)</f>
        <v>0</v>
      </c>
      <c r="P202" s="1">
        <f>SUMIF('emission-rate'!$A$2:$A$551, $D202&amp;P$1&amp;$E202&amp;$F202, 'emission-rate'!$F$2:$F$551) * IFERROR(VLOOKUP($A202&amp;$B202&amp;$C202&amp;$D202&amp;P$1, 'check of sales'!$A$2:$P$1035, 12 + MATCH($E202,'check of sales'!$M$1:$P$1, 0), 0), 0)</f>
        <v>0</v>
      </c>
      <c r="Q202" s="1">
        <f>SUMIF('emission-rate'!$A$2:$A$551, $D202&amp;Q$1&amp;$E202&amp;$F202, 'emission-rate'!$F$2:$F$551) * IFERROR(VLOOKUP($A202&amp;$B202&amp;$C202&amp;$D202&amp;Q$1, 'check of sales'!$A$2:$P$1035, 12 + MATCH($E202,'check of sales'!$M$1:$P$1, 0), 0), 0)</f>
        <v>0</v>
      </c>
      <c r="R202" s="1">
        <f>SUMIF('emission-rate'!$A$2:$A$551, $D202&amp;R$1&amp;$E202&amp;$F202, 'emission-rate'!$F$2:$F$551) * IFERROR(VLOOKUP($A202&amp;$B202&amp;$C202&amp;$D202&amp;R$1, 'check of sales'!$A$2:$P$1035, 12 + MATCH($E202,'check of sales'!$M$1:$P$1, 0), 0), 0)</f>
        <v>0</v>
      </c>
      <c r="S202" s="1">
        <f>SUMIF('emission-rate'!$A$2:$A$551, $D202&amp;S$1&amp;$E202&amp;$F202, 'emission-rate'!$F$2:$F$551) * IFERROR(VLOOKUP($A202&amp;$B202&amp;$C202&amp;$D202&amp;S$1, 'check of sales'!$A$2:$P$1035, 12 + MATCH($E202,'check of sales'!$M$1:$P$1, 0), 0), 0)</f>
        <v>0</v>
      </c>
      <c r="T202" s="1">
        <f>SUMIF('emission-rate'!$A$2:$A$551, $D202&amp;T$1&amp;$E202&amp;$F202, 'emission-rate'!$F$2:$F$551) * IFERROR(VLOOKUP($A202&amp;$B202&amp;$C202&amp;$D202&amp;T$1, 'check of sales'!$A$2:$P$1035, 12 + MATCH($E202,'check of sales'!$M$1:$P$1, 0), 0), 0)</f>
        <v>0</v>
      </c>
      <c r="U202" s="1">
        <f>SUMIF('emission-rate'!$A$2:$A$551, $D202&amp;U$1&amp;$E202&amp;$F202, 'emission-rate'!$F$2:$F$551) * IFERROR(VLOOKUP($A202&amp;$B202&amp;$C202&amp;$D202&amp;U$1, 'check of sales'!$A$2:$P$1035, 12 + MATCH($E202,'check of sales'!$M$1:$P$1, 0), 0), 0)</f>
        <v>0</v>
      </c>
    </row>
    <row r="203" spans="1:21" x14ac:dyDescent="0.2">
      <c r="A203">
        <f>emission!A203</f>
        <v>2013</v>
      </c>
      <c r="B203">
        <f>emission!B203</f>
        <v>1</v>
      </c>
      <c r="C203" t="str">
        <f>emission!C203</f>
        <v>commercial</v>
      </c>
      <c r="D203" t="str">
        <f>emission!D203</f>
        <v>VCC 21400 (GAS LHD1)</v>
      </c>
      <c r="E203" t="str">
        <f>emission!E203</f>
        <v>GAS</v>
      </c>
      <c r="F203" t="str">
        <f>emission!F203</f>
        <v>ROG</v>
      </c>
      <c r="G203" s="1">
        <f>emission!G203 - SUM($K203:$U203)</f>
        <v>6.9801881909370422E-4</v>
      </c>
      <c r="K203" s="1">
        <f>SUMIF('emission-rate'!$A$2:$A$551, $D203&amp;K$1&amp;$E203&amp;$F203, 'emission-rate'!$F$2:$F$551) * IFERROR(VLOOKUP($A203&amp;$B203&amp;$C203&amp;$D203&amp;K$1, 'check of sales'!$A$2:$P$1035, 12 + MATCH($E203,'check of sales'!$M$1:$P$1, 0), 0), 0)</f>
        <v>200405.93506592908</v>
      </c>
      <c r="L203" s="1">
        <f>SUMIF('emission-rate'!$A$2:$A$551, $D203&amp;L$1&amp;$E203&amp;$F203, 'emission-rate'!$F$2:$F$551) * IFERROR(VLOOKUP($A203&amp;$B203&amp;$C203&amp;$D203&amp;L$1, 'check of sales'!$A$2:$P$1035, 12 + MATCH($E203,'check of sales'!$M$1:$P$1, 0), 0), 0)</f>
        <v>158049.81187029721</v>
      </c>
      <c r="M203" s="1">
        <f>SUMIF('emission-rate'!$A$2:$A$551, $D203&amp;M$1&amp;$E203&amp;$F203, 'emission-rate'!$F$2:$F$551) * IFERROR(VLOOKUP($A203&amp;$B203&amp;$C203&amp;$D203&amp;M$1, 'check of sales'!$A$2:$P$1035, 12 + MATCH($E203,'check of sales'!$M$1:$P$1, 0), 0), 0)</f>
        <v>941913.36866884341</v>
      </c>
      <c r="N203" s="1">
        <f>SUMIF('emission-rate'!$A$2:$A$551, $D203&amp;N$1&amp;$E203&amp;$F203, 'emission-rate'!$F$2:$F$551) * IFERROR(VLOOKUP($A203&amp;$B203&amp;$C203&amp;$D203&amp;N$1, 'check of sales'!$A$2:$P$1035, 12 + MATCH($E203,'check of sales'!$M$1:$P$1, 0), 0), 0)</f>
        <v>1533302.7643272914</v>
      </c>
      <c r="O203" s="1">
        <f>SUMIF('emission-rate'!$A$2:$A$551, $D203&amp;O$1&amp;$E203&amp;$F203, 'emission-rate'!$F$2:$F$551) * IFERROR(VLOOKUP($A203&amp;$B203&amp;$C203&amp;$D203&amp;O$1, 'check of sales'!$A$2:$P$1035, 12 + MATCH($E203,'check of sales'!$M$1:$P$1, 0), 0), 0)</f>
        <v>0</v>
      </c>
      <c r="P203" s="1">
        <f>SUMIF('emission-rate'!$A$2:$A$551, $D203&amp;P$1&amp;$E203&amp;$F203, 'emission-rate'!$F$2:$F$551) * IFERROR(VLOOKUP($A203&amp;$B203&amp;$C203&amp;$D203&amp;P$1, 'check of sales'!$A$2:$P$1035, 12 + MATCH($E203,'check of sales'!$M$1:$P$1, 0), 0), 0)</f>
        <v>0</v>
      </c>
      <c r="Q203" s="1">
        <f>SUMIF('emission-rate'!$A$2:$A$551, $D203&amp;Q$1&amp;$E203&amp;$F203, 'emission-rate'!$F$2:$F$551) * IFERROR(VLOOKUP($A203&amp;$B203&amp;$C203&amp;$D203&amp;Q$1, 'check of sales'!$A$2:$P$1035, 12 + MATCH($E203,'check of sales'!$M$1:$P$1, 0), 0), 0)</f>
        <v>0</v>
      </c>
      <c r="R203" s="1">
        <f>SUMIF('emission-rate'!$A$2:$A$551, $D203&amp;R$1&amp;$E203&amp;$F203, 'emission-rate'!$F$2:$F$551) * IFERROR(VLOOKUP($A203&amp;$B203&amp;$C203&amp;$D203&amp;R$1, 'check of sales'!$A$2:$P$1035, 12 + MATCH($E203,'check of sales'!$M$1:$P$1, 0), 0), 0)</f>
        <v>0</v>
      </c>
      <c r="S203" s="1">
        <f>SUMIF('emission-rate'!$A$2:$A$551, $D203&amp;S$1&amp;$E203&amp;$F203, 'emission-rate'!$F$2:$F$551) * IFERROR(VLOOKUP($A203&amp;$B203&amp;$C203&amp;$D203&amp;S$1, 'check of sales'!$A$2:$P$1035, 12 + MATCH($E203,'check of sales'!$M$1:$P$1, 0), 0), 0)</f>
        <v>0</v>
      </c>
      <c r="T203" s="1">
        <f>SUMIF('emission-rate'!$A$2:$A$551, $D203&amp;T$1&amp;$E203&amp;$F203, 'emission-rate'!$F$2:$F$551) * IFERROR(VLOOKUP($A203&amp;$B203&amp;$C203&amp;$D203&amp;T$1, 'check of sales'!$A$2:$P$1035, 12 + MATCH($E203,'check of sales'!$M$1:$P$1, 0), 0), 0)</f>
        <v>0</v>
      </c>
      <c r="U203" s="1">
        <f>SUMIF('emission-rate'!$A$2:$A$551, $D203&amp;U$1&amp;$E203&amp;$F203, 'emission-rate'!$F$2:$F$551) * IFERROR(VLOOKUP($A203&amp;$B203&amp;$C203&amp;$D203&amp;U$1, 'check of sales'!$A$2:$P$1035, 12 + MATCH($E203,'check of sales'!$M$1:$P$1, 0), 0), 0)</f>
        <v>0</v>
      </c>
    </row>
    <row r="204" spans="1:21" x14ac:dyDescent="0.2">
      <c r="A204">
        <f>emission!A204</f>
        <v>2014</v>
      </c>
      <c r="B204">
        <f>emission!B204</f>
        <v>1</v>
      </c>
      <c r="C204" t="str">
        <f>emission!C204</f>
        <v>commercial</v>
      </c>
      <c r="D204" t="str">
        <f>emission!D204</f>
        <v>VCC 21400 (GAS LHD1)</v>
      </c>
      <c r="E204" t="str">
        <f>emission!E204</f>
        <v>GAS</v>
      </c>
      <c r="F204" t="str">
        <f>emission!F204</f>
        <v>ROG</v>
      </c>
      <c r="G204" s="1">
        <f>emission!G204 - SUM($K204:$U204)</f>
        <v>6.7233666777610779E-4</v>
      </c>
      <c r="K204" s="1">
        <f>SUMIF('emission-rate'!$A$2:$A$551, $D204&amp;K$1&amp;$E204&amp;$F204, 'emission-rate'!$F$2:$F$551) * IFERROR(VLOOKUP($A204&amp;$B204&amp;$C204&amp;$D204&amp;K$1, 'check of sales'!$A$2:$P$1035, 12 + MATCH($E204,'check of sales'!$M$1:$P$1, 0), 0), 0)</f>
        <v>185375.32975717002</v>
      </c>
      <c r="L204" s="1">
        <f>SUMIF('emission-rate'!$A$2:$A$551, $D204&amp;L$1&amp;$E204&amp;$F204, 'emission-rate'!$F$2:$F$551) * IFERROR(VLOOKUP($A204&amp;$B204&amp;$C204&amp;$D204&amp;L$1, 'check of sales'!$A$2:$P$1035, 12 + MATCH($E204,'check of sales'!$M$1:$P$1, 0), 0), 0)</f>
        <v>144364.66294695518</v>
      </c>
      <c r="M204" s="1">
        <f>SUMIF('emission-rate'!$A$2:$A$551, $D204&amp;M$1&amp;$E204&amp;$F204, 'emission-rate'!$F$2:$F$551) * IFERROR(VLOOKUP($A204&amp;$B204&amp;$C204&amp;$D204&amp;M$1, 'check of sales'!$A$2:$P$1035, 12 + MATCH($E204,'check of sales'!$M$1:$P$1, 0), 0), 0)</f>
        <v>841644.15997839975</v>
      </c>
      <c r="N204" s="1">
        <f>SUMIF('emission-rate'!$A$2:$A$551, $D204&amp;N$1&amp;$E204&amp;$F204, 'emission-rate'!$F$2:$F$551) * IFERROR(VLOOKUP($A204&amp;$B204&amp;$C204&amp;$D204&amp;N$1, 'check of sales'!$A$2:$P$1035, 12 + MATCH($E204,'check of sales'!$M$1:$P$1, 0), 0), 0)</f>
        <v>1300191.663048014</v>
      </c>
      <c r="O204" s="1">
        <f>SUMIF('emission-rate'!$A$2:$A$551, $D204&amp;O$1&amp;$E204&amp;$F204, 'emission-rate'!$F$2:$F$551) * IFERROR(VLOOKUP($A204&amp;$B204&amp;$C204&amp;$D204&amp;O$1, 'check of sales'!$A$2:$P$1035, 12 + MATCH($E204,'check of sales'!$M$1:$P$1, 0), 0), 0)</f>
        <v>1210454.878059644</v>
      </c>
      <c r="P204" s="1">
        <f>SUMIF('emission-rate'!$A$2:$A$551, $D204&amp;P$1&amp;$E204&amp;$F204, 'emission-rate'!$F$2:$F$551) * IFERROR(VLOOKUP($A204&amp;$B204&amp;$C204&amp;$D204&amp;P$1, 'check of sales'!$A$2:$P$1035, 12 + MATCH($E204,'check of sales'!$M$1:$P$1, 0), 0), 0)</f>
        <v>0</v>
      </c>
      <c r="Q204" s="1">
        <f>SUMIF('emission-rate'!$A$2:$A$551, $D204&amp;Q$1&amp;$E204&amp;$F204, 'emission-rate'!$F$2:$F$551) * IFERROR(VLOOKUP($A204&amp;$B204&amp;$C204&amp;$D204&amp;Q$1, 'check of sales'!$A$2:$P$1035, 12 + MATCH($E204,'check of sales'!$M$1:$P$1, 0), 0), 0)</f>
        <v>0</v>
      </c>
      <c r="R204" s="1">
        <f>SUMIF('emission-rate'!$A$2:$A$551, $D204&amp;R$1&amp;$E204&amp;$F204, 'emission-rate'!$F$2:$F$551) * IFERROR(VLOOKUP($A204&amp;$B204&amp;$C204&amp;$D204&amp;R$1, 'check of sales'!$A$2:$P$1035, 12 + MATCH($E204,'check of sales'!$M$1:$P$1, 0), 0), 0)</f>
        <v>0</v>
      </c>
      <c r="S204" s="1">
        <f>SUMIF('emission-rate'!$A$2:$A$551, $D204&amp;S$1&amp;$E204&amp;$F204, 'emission-rate'!$F$2:$F$551) * IFERROR(VLOOKUP($A204&amp;$B204&amp;$C204&amp;$D204&amp;S$1, 'check of sales'!$A$2:$P$1035, 12 + MATCH($E204,'check of sales'!$M$1:$P$1, 0), 0), 0)</f>
        <v>0</v>
      </c>
      <c r="T204" s="1">
        <f>SUMIF('emission-rate'!$A$2:$A$551, $D204&amp;T$1&amp;$E204&amp;$F204, 'emission-rate'!$F$2:$F$551) * IFERROR(VLOOKUP($A204&amp;$B204&amp;$C204&amp;$D204&amp;T$1, 'check of sales'!$A$2:$P$1035, 12 + MATCH($E204,'check of sales'!$M$1:$P$1, 0), 0), 0)</f>
        <v>0</v>
      </c>
      <c r="U204" s="1">
        <f>SUMIF('emission-rate'!$A$2:$A$551, $D204&amp;U$1&amp;$E204&amp;$F204, 'emission-rate'!$F$2:$F$551) * IFERROR(VLOOKUP($A204&amp;$B204&amp;$C204&amp;$D204&amp;U$1, 'check of sales'!$A$2:$P$1035, 12 + MATCH($E204,'check of sales'!$M$1:$P$1, 0), 0), 0)</f>
        <v>0</v>
      </c>
    </row>
    <row r="205" spans="1:21" x14ac:dyDescent="0.2">
      <c r="A205">
        <f>emission!A205</f>
        <v>2015</v>
      </c>
      <c r="B205">
        <f>emission!B205</f>
        <v>1</v>
      </c>
      <c r="C205" t="str">
        <f>emission!C205</f>
        <v>commercial</v>
      </c>
      <c r="D205" t="str">
        <f>emission!D205</f>
        <v>VCC 21400 (GAS LHD1)</v>
      </c>
      <c r="E205" t="str">
        <f>emission!E205</f>
        <v>GAS</v>
      </c>
      <c r="F205" t="str">
        <f>emission!F205</f>
        <v>ROG</v>
      </c>
      <c r="G205" s="1">
        <f>emission!G205 - SUM($K205:$U205)</f>
        <v>5.364646203815937E-4</v>
      </c>
      <c r="K205" s="1">
        <f>SUMIF('emission-rate'!$A$2:$A$551, $D205&amp;K$1&amp;$E205&amp;$F205, 'emission-rate'!$F$2:$F$551) * IFERROR(VLOOKUP($A205&amp;$B205&amp;$C205&amp;$D205&amp;K$1, 'check of sales'!$A$2:$P$1035, 12 + MATCH($E205,'check of sales'!$M$1:$P$1, 0), 0), 0)</f>
        <v>172138.17581939526</v>
      </c>
      <c r="L205" s="1">
        <f>SUMIF('emission-rate'!$A$2:$A$551, $D205&amp;L$1&amp;$E205&amp;$F205, 'emission-rate'!$F$2:$F$551) * IFERROR(VLOOKUP($A205&amp;$B205&amp;$C205&amp;$D205&amp;L$1, 'check of sales'!$A$2:$P$1035, 12 + MATCH($E205,'check of sales'!$M$1:$P$1, 0), 0), 0)</f>
        <v>133537.19783932809</v>
      </c>
      <c r="M205" s="1">
        <f>SUMIF('emission-rate'!$A$2:$A$551, $D205&amp;M$1&amp;$E205&amp;$F205, 'emission-rate'!$F$2:$F$551) * IFERROR(VLOOKUP($A205&amp;$B205&amp;$C205&amp;$D205&amp;M$1, 'check of sales'!$A$2:$P$1035, 12 + MATCH($E205,'check of sales'!$M$1:$P$1, 0), 0), 0)</f>
        <v>768768.23856181582</v>
      </c>
      <c r="N205" s="1">
        <f>SUMIF('emission-rate'!$A$2:$A$551, $D205&amp;N$1&amp;$E205&amp;$F205, 'emission-rate'!$F$2:$F$551) * IFERROR(VLOOKUP($A205&amp;$B205&amp;$C205&amp;$D205&amp;N$1, 'check of sales'!$A$2:$P$1035, 12 + MATCH($E205,'check of sales'!$M$1:$P$1, 0), 0), 0)</f>
        <v>1161782.767350971</v>
      </c>
      <c r="O205" s="1">
        <f>SUMIF('emission-rate'!$A$2:$A$551, $D205&amp;O$1&amp;$E205&amp;$F205, 'emission-rate'!$F$2:$F$551) * IFERROR(VLOOKUP($A205&amp;$B205&amp;$C205&amp;$D205&amp;O$1, 'check of sales'!$A$2:$P$1035, 12 + MATCH($E205,'check of sales'!$M$1:$P$1, 0), 0), 0)</f>
        <v>1026426.989870742</v>
      </c>
      <c r="P205" s="1">
        <f>SUMIF('emission-rate'!$A$2:$A$551, $D205&amp;P$1&amp;$E205&amp;$F205, 'emission-rate'!$F$2:$F$551) * IFERROR(VLOOKUP($A205&amp;$B205&amp;$C205&amp;$D205&amp;P$1, 'check of sales'!$A$2:$P$1035, 12 + MATCH($E205,'check of sales'!$M$1:$P$1, 0), 0), 0)</f>
        <v>176286.06888976277</v>
      </c>
      <c r="Q205" s="1">
        <f>SUMIF('emission-rate'!$A$2:$A$551, $D205&amp;Q$1&amp;$E205&amp;$F205, 'emission-rate'!$F$2:$F$551) * IFERROR(VLOOKUP($A205&amp;$B205&amp;$C205&amp;$D205&amp;Q$1, 'check of sales'!$A$2:$P$1035, 12 + MATCH($E205,'check of sales'!$M$1:$P$1, 0), 0), 0)</f>
        <v>0</v>
      </c>
      <c r="R205" s="1">
        <f>SUMIF('emission-rate'!$A$2:$A$551, $D205&amp;R$1&amp;$E205&amp;$F205, 'emission-rate'!$F$2:$F$551) * IFERROR(VLOOKUP($A205&amp;$B205&amp;$C205&amp;$D205&amp;R$1, 'check of sales'!$A$2:$P$1035, 12 + MATCH($E205,'check of sales'!$M$1:$P$1, 0), 0), 0)</f>
        <v>0</v>
      </c>
      <c r="S205" s="1">
        <f>SUMIF('emission-rate'!$A$2:$A$551, $D205&amp;S$1&amp;$E205&amp;$F205, 'emission-rate'!$F$2:$F$551) * IFERROR(VLOOKUP($A205&amp;$B205&amp;$C205&amp;$D205&amp;S$1, 'check of sales'!$A$2:$P$1035, 12 + MATCH($E205,'check of sales'!$M$1:$P$1, 0), 0), 0)</f>
        <v>0</v>
      </c>
      <c r="T205" s="1">
        <f>SUMIF('emission-rate'!$A$2:$A$551, $D205&amp;T$1&amp;$E205&amp;$F205, 'emission-rate'!$F$2:$F$551) * IFERROR(VLOOKUP($A205&amp;$B205&amp;$C205&amp;$D205&amp;T$1, 'check of sales'!$A$2:$P$1035, 12 + MATCH($E205,'check of sales'!$M$1:$P$1, 0), 0), 0)</f>
        <v>0</v>
      </c>
      <c r="U205" s="1">
        <f>SUMIF('emission-rate'!$A$2:$A$551, $D205&amp;U$1&amp;$E205&amp;$F205, 'emission-rate'!$F$2:$F$551) * IFERROR(VLOOKUP($A205&amp;$B205&amp;$C205&amp;$D205&amp;U$1, 'check of sales'!$A$2:$P$1035, 12 + MATCH($E205,'check of sales'!$M$1:$P$1, 0), 0), 0)</f>
        <v>0</v>
      </c>
    </row>
    <row r="206" spans="1:21" x14ac:dyDescent="0.2">
      <c r="A206">
        <f>emission!A206</f>
        <v>2016</v>
      </c>
      <c r="B206">
        <f>emission!B206</f>
        <v>1</v>
      </c>
      <c r="C206" t="str">
        <f>emission!C206</f>
        <v>commercial</v>
      </c>
      <c r="D206" t="str">
        <f>emission!D206</f>
        <v>VCC 21400 (GAS LHD1)</v>
      </c>
      <c r="E206" t="str">
        <f>emission!E206</f>
        <v>GAS</v>
      </c>
      <c r="F206" t="str">
        <f>emission!F206</f>
        <v>ROG</v>
      </c>
      <c r="G206" s="1">
        <f>emission!G206 - SUM($K206:$U206)</f>
        <v>8.6209783330559731E-4</v>
      </c>
      <c r="K206" s="1">
        <f>SUMIF('emission-rate'!$A$2:$A$551, $D206&amp;K$1&amp;$E206&amp;$F206, 'emission-rate'!$F$2:$F$551) * IFERROR(VLOOKUP($A206&amp;$B206&amp;$C206&amp;$D206&amp;K$1, 'check of sales'!$A$2:$P$1035, 12 + MATCH($E206,'check of sales'!$M$1:$P$1, 0), 0), 0)</f>
        <v>161411.94109905642</v>
      </c>
      <c r="L206" s="1">
        <f>SUMIF('emission-rate'!$A$2:$A$551, $D206&amp;L$1&amp;$E206&amp;$F206, 'emission-rate'!$F$2:$F$551) * IFERROR(VLOOKUP($A206&amp;$B206&amp;$C206&amp;$D206&amp;L$1, 'check of sales'!$A$2:$P$1035, 12 + MATCH($E206,'check of sales'!$M$1:$P$1, 0), 0), 0)</f>
        <v>124001.66554096986</v>
      </c>
      <c r="M206" s="1">
        <f>SUMIF('emission-rate'!$A$2:$A$551, $D206&amp;M$1&amp;$E206&amp;$F206, 'emission-rate'!$F$2:$F$551) * IFERROR(VLOOKUP($A206&amp;$B206&amp;$C206&amp;$D206&amp;M$1, 'check of sales'!$A$2:$P$1035, 12 + MATCH($E206,'check of sales'!$M$1:$P$1, 0), 0), 0)</f>
        <v>711110.00621489738</v>
      </c>
      <c r="N206" s="1">
        <f>SUMIF('emission-rate'!$A$2:$A$551, $D206&amp;N$1&amp;$E206&amp;$F206, 'emission-rate'!$F$2:$F$551) * IFERROR(VLOOKUP($A206&amp;$B206&amp;$C206&amp;$D206&amp;N$1, 'check of sales'!$A$2:$P$1035, 12 + MATCH($E206,'check of sales'!$M$1:$P$1, 0), 0), 0)</f>
        <v>1061186.8223155006</v>
      </c>
      <c r="O206" s="1">
        <f>SUMIF('emission-rate'!$A$2:$A$551, $D206&amp;O$1&amp;$E206&amp;$F206, 'emission-rate'!$F$2:$F$551) * IFERROR(VLOOKUP($A206&amp;$B206&amp;$C206&amp;$D206&amp;O$1, 'check of sales'!$A$2:$P$1035, 12 + MATCH($E206,'check of sales'!$M$1:$P$1, 0), 0), 0)</f>
        <v>917161.07914446865</v>
      </c>
      <c r="P206" s="1">
        <f>SUMIF('emission-rate'!$A$2:$A$551, $D206&amp;P$1&amp;$E206&amp;$F206, 'emission-rate'!$F$2:$F$551) * IFERROR(VLOOKUP($A206&amp;$B206&amp;$C206&amp;$D206&amp;P$1, 'check of sales'!$A$2:$P$1035, 12 + MATCH($E206,'check of sales'!$M$1:$P$1, 0), 0), 0)</f>
        <v>149484.94349225081</v>
      </c>
      <c r="Q206" s="1">
        <f>SUMIF('emission-rate'!$A$2:$A$551, $D206&amp;Q$1&amp;$E206&amp;$F206, 'emission-rate'!$F$2:$F$551) * IFERROR(VLOOKUP($A206&amp;$B206&amp;$C206&amp;$D206&amp;Q$1, 'check of sales'!$A$2:$P$1035, 12 + MATCH($E206,'check of sales'!$M$1:$P$1, 0), 0), 0)</f>
        <v>864414.23280826863</v>
      </c>
      <c r="R206" s="1">
        <f>SUMIF('emission-rate'!$A$2:$A$551, $D206&amp;R$1&amp;$E206&amp;$F206, 'emission-rate'!$F$2:$F$551) * IFERROR(VLOOKUP($A206&amp;$B206&amp;$C206&amp;$D206&amp;R$1, 'check of sales'!$A$2:$P$1035, 12 + MATCH($E206,'check of sales'!$M$1:$P$1, 0), 0), 0)</f>
        <v>0</v>
      </c>
      <c r="S206" s="1">
        <f>SUMIF('emission-rate'!$A$2:$A$551, $D206&amp;S$1&amp;$E206&amp;$F206, 'emission-rate'!$F$2:$F$551) * IFERROR(VLOOKUP($A206&amp;$B206&amp;$C206&amp;$D206&amp;S$1, 'check of sales'!$A$2:$P$1035, 12 + MATCH($E206,'check of sales'!$M$1:$P$1, 0), 0), 0)</f>
        <v>0</v>
      </c>
      <c r="T206" s="1">
        <f>SUMIF('emission-rate'!$A$2:$A$551, $D206&amp;T$1&amp;$E206&amp;$F206, 'emission-rate'!$F$2:$F$551) * IFERROR(VLOOKUP($A206&amp;$B206&amp;$C206&amp;$D206&amp;T$1, 'check of sales'!$A$2:$P$1035, 12 + MATCH($E206,'check of sales'!$M$1:$P$1, 0), 0), 0)</f>
        <v>0</v>
      </c>
      <c r="U206" s="1">
        <f>SUMIF('emission-rate'!$A$2:$A$551, $D206&amp;U$1&amp;$E206&amp;$F206, 'emission-rate'!$F$2:$F$551) * IFERROR(VLOOKUP($A206&amp;$B206&amp;$C206&amp;$D206&amp;U$1, 'check of sales'!$A$2:$P$1035, 12 + MATCH($E206,'check of sales'!$M$1:$P$1, 0), 0), 0)</f>
        <v>0</v>
      </c>
    </row>
    <row r="207" spans="1:21" x14ac:dyDescent="0.2">
      <c r="A207">
        <f>emission!A207</f>
        <v>2017</v>
      </c>
      <c r="B207">
        <f>emission!B207</f>
        <v>1</v>
      </c>
      <c r="C207" t="str">
        <f>emission!C207</f>
        <v>commercial</v>
      </c>
      <c r="D207" t="str">
        <f>emission!D207</f>
        <v>VCC 21400 (GAS LHD1)</v>
      </c>
      <c r="E207" t="str">
        <f>emission!E207</f>
        <v>GAS</v>
      </c>
      <c r="F207" t="str">
        <f>emission!F207</f>
        <v>ROG</v>
      </c>
      <c r="G207" s="1">
        <f>emission!G207 - SUM($K207:$U207)</f>
        <v>1.2315958738327026E-3</v>
      </c>
      <c r="K207" s="1">
        <f>SUMIF('emission-rate'!$A$2:$A$551, $D207&amp;K$1&amp;$E207&amp;$F207, 'emission-rate'!$F$2:$F$551) * IFERROR(VLOOKUP($A207&amp;$B207&amp;$C207&amp;$D207&amp;K$1, 'check of sales'!$A$2:$P$1035, 12 + MATCH($E207,'check of sales'!$M$1:$P$1, 0), 0), 0)</f>
        <v>152144.22152496845</v>
      </c>
      <c r="L207" s="1">
        <f>SUMIF('emission-rate'!$A$2:$A$551, $D207&amp;L$1&amp;$E207&amp;$F207, 'emission-rate'!$F$2:$F$551) * IFERROR(VLOOKUP($A207&amp;$B207&amp;$C207&amp;$D207&amp;L$1, 'check of sales'!$A$2:$P$1035, 12 + MATCH($E207,'check of sales'!$M$1:$P$1, 0), 0), 0)</f>
        <v>116274.90206172345</v>
      </c>
      <c r="M207" s="1">
        <f>SUMIF('emission-rate'!$A$2:$A$551, $D207&amp;M$1&amp;$E207&amp;$F207, 'emission-rate'!$F$2:$F$551) * IFERROR(VLOOKUP($A207&amp;$B207&amp;$C207&amp;$D207&amp;M$1, 'check of sales'!$A$2:$P$1035, 12 + MATCH($E207,'check of sales'!$M$1:$P$1, 0), 0), 0)</f>
        <v>660331.55240829359</v>
      </c>
      <c r="N207" s="1">
        <f>SUMIF('emission-rate'!$A$2:$A$551, $D207&amp;N$1&amp;$E207&amp;$F207, 'emission-rate'!$F$2:$F$551) * IFERROR(VLOOKUP($A207&amp;$B207&amp;$C207&amp;$D207&amp;N$1, 'check of sales'!$A$2:$P$1035, 12 + MATCH($E207,'check of sales'!$M$1:$P$1, 0), 0), 0)</f>
        <v>981596.9624651263</v>
      </c>
      <c r="O207" s="1">
        <f>SUMIF('emission-rate'!$A$2:$A$551, $D207&amp;O$1&amp;$E207&amp;$F207, 'emission-rate'!$F$2:$F$551) * IFERROR(VLOOKUP($A207&amp;$B207&amp;$C207&amp;$D207&amp;O$1, 'check of sales'!$A$2:$P$1035, 12 + MATCH($E207,'check of sales'!$M$1:$P$1, 0), 0), 0)</f>
        <v>837746.33131113602</v>
      </c>
      <c r="P207" s="1">
        <f>SUMIF('emission-rate'!$A$2:$A$551, $D207&amp;P$1&amp;$E207&amp;$F207, 'emission-rate'!$F$2:$F$551) * IFERROR(VLOOKUP($A207&amp;$B207&amp;$C207&amp;$D207&amp;P$1, 'check of sales'!$A$2:$P$1035, 12 + MATCH($E207,'check of sales'!$M$1:$P$1, 0), 0), 0)</f>
        <v>133571.86964312763</v>
      </c>
      <c r="Q207" s="1">
        <f>SUMIF('emission-rate'!$A$2:$A$551, $D207&amp;Q$1&amp;$E207&amp;$F207, 'emission-rate'!$F$2:$F$551) * IFERROR(VLOOKUP($A207&amp;$B207&amp;$C207&amp;$D207&amp;Q$1, 'check of sales'!$A$2:$P$1035, 12 + MATCH($E207,'check of sales'!$M$1:$P$1, 0), 0), 0)</f>
        <v>732995.59947669308</v>
      </c>
      <c r="R207" s="1">
        <f>SUMIF('emission-rate'!$A$2:$A$551, $D207&amp;R$1&amp;$E207&amp;$F207, 'emission-rate'!$F$2:$F$551) * IFERROR(VLOOKUP($A207&amp;$B207&amp;$C207&amp;$D207&amp;R$1, 'check of sales'!$A$2:$P$1035, 12 + MATCH($E207,'check of sales'!$M$1:$P$1, 0), 0), 0)</f>
        <v>890176.71205735509</v>
      </c>
      <c r="S207" s="1">
        <f>SUMIF('emission-rate'!$A$2:$A$551, $D207&amp;S$1&amp;$E207&amp;$F207, 'emission-rate'!$F$2:$F$551) * IFERROR(VLOOKUP($A207&amp;$B207&amp;$C207&amp;$D207&amp;S$1, 'check of sales'!$A$2:$P$1035, 12 + MATCH($E207,'check of sales'!$M$1:$P$1, 0), 0), 0)</f>
        <v>0</v>
      </c>
      <c r="T207" s="1">
        <f>SUMIF('emission-rate'!$A$2:$A$551, $D207&amp;T$1&amp;$E207&amp;$F207, 'emission-rate'!$F$2:$F$551) * IFERROR(VLOOKUP($A207&amp;$B207&amp;$C207&amp;$D207&amp;T$1, 'check of sales'!$A$2:$P$1035, 12 + MATCH($E207,'check of sales'!$M$1:$P$1, 0), 0), 0)</f>
        <v>0</v>
      </c>
      <c r="U207" s="1">
        <f>SUMIF('emission-rate'!$A$2:$A$551, $D207&amp;U$1&amp;$E207&amp;$F207, 'emission-rate'!$F$2:$F$551) * IFERROR(VLOOKUP($A207&amp;$B207&amp;$C207&amp;$D207&amp;U$1, 'check of sales'!$A$2:$P$1035, 12 + MATCH($E207,'check of sales'!$M$1:$P$1, 0), 0), 0)</f>
        <v>0</v>
      </c>
    </row>
    <row r="208" spans="1:21" x14ac:dyDescent="0.2">
      <c r="A208">
        <f>emission!A208</f>
        <v>2018</v>
      </c>
      <c r="B208">
        <f>emission!B208</f>
        <v>1</v>
      </c>
      <c r="C208" t="str">
        <f>emission!C208</f>
        <v>commercial</v>
      </c>
      <c r="D208" t="str">
        <f>emission!D208</f>
        <v>VCC 21400 (GAS LHD1)</v>
      </c>
      <c r="E208" t="str">
        <f>emission!E208</f>
        <v>GAS</v>
      </c>
      <c r="F208" t="str">
        <f>emission!F208</f>
        <v>ROG</v>
      </c>
      <c r="G208" s="1">
        <f>emission!G208 - SUM($K208:$U208)</f>
        <v>4.1891820728778839E-4</v>
      </c>
      <c r="K208" s="1">
        <f>SUMIF('emission-rate'!$A$2:$A$551, $D208&amp;K$1&amp;$E208&amp;$F208, 'emission-rate'!$F$2:$F$551) * IFERROR(VLOOKUP($A208&amp;$B208&amp;$C208&amp;$D208&amp;K$1, 'check of sales'!$A$2:$P$1035, 12 + MATCH($E208,'check of sales'!$M$1:$P$1, 0), 0), 0)</f>
        <v>144102.44515718147</v>
      </c>
      <c r="L208" s="1">
        <f>SUMIF('emission-rate'!$A$2:$A$551, $D208&amp;L$1&amp;$E208&amp;$F208, 'emission-rate'!$F$2:$F$551) * IFERROR(VLOOKUP($A208&amp;$B208&amp;$C208&amp;$D208&amp;L$1, 'check of sales'!$A$2:$P$1035, 12 + MATCH($E208,'check of sales'!$M$1:$P$1, 0), 0), 0)</f>
        <v>109598.79632583332</v>
      </c>
      <c r="M208" s="1">
        <f>SUMIF('emission-rate'!$A$2:$A$551, $D208&amp;M$1&amp;$E208&amp;$F208, 'emission-rate'!$F$2:$F$551) * IFERROR(VLOOKUP($A208&amp;$B208&amp;$C208&amp;$D208&amp;M$1, 'check of sales'!$A$2:$P$1035, 12 + MATCH($E208,'check of sales'!$M$1:$P$1, 0), 0), 0)</f>
        <v>619185.12343829998</v>
      </c>
      <c r="N208" s="1">
        <f>SUMIF('emission-rate'!$A$2:$A$551, $D208&amp;N$1&amp;$E208&amp;$F208, 'emission-rate'!$F$2:$F$551) * IFERROR(VLOOKUP($A208&amp;$B208&amp;$C208&amp;$D208&amp;N$1, 'check of sales'!$A$2:$P$1035, 12 + MATCH($E208,'check of sales'!$M$1:$P$1, 0), 0), 0)</f>
        <v>911503.76228566491</v>
      </c>
      <c r="O208" s="1">
        <f>SUMIF('emission-rate'!$A$2:$A$551, $D208&amp;O$1&amp;$E208&amp;$F208, 'emission-rate'!$F$2:$F$551) * IFERROR(VLOOKUP($A208&amp;$B208&amp;$C208&amp;$D208&amp;O$1, 'check of sales'!$A$2:$P$1035, 12 + MATCH($E208,'check of sales'!$M$1:$P$1, 0), 0), 0)</f>
        <v>774914.68687577499</v>
      </c>
      <c r="P208" s="1">
        <f>SUMIF('emission-rate'!$A$2:$A$551, $D208&amp;P$1&amp;$E208&amp;$F208, 'emission-rate'!$F$2:$F$551) * IFERROR(VLOOKUP($A208&amp;$B208&amp;$C208&amp;$D208&amp;P$1, 'check of sales'!$A$2:$P$1035, 12 + MATCH($E208,'check of sales'!$M$1:$P$1, 0), 0), 0)</f>
        <v>122006.20622091774</v>
      </c>
      <c r="Q208" s="1">
        <f>SUMIF('emission-rate'!$A$2:$A$551, $D208&amp;Q$1&amp;$E208&amp;$F208, 'emission-rate'!$F$2:$F$551) * IFERROR(VLOOKUP($A208&amp;$B208&amp;$C208&amp;$D208&amp;Q$1, 'check of sales'!$A$2:$P$1035, 12 + MATCH($E208,'check of sales'!$M$1:$P$1, 0), 0), 0)</f>
        <v>654966.24860658706</v>
      </c>
      <c r="R208" s="1">
        <f>SUMIF('emission-rate'!$A$2:$A$551, $D208&amp;R$1&amp;$E208&amp;$F208, 'emission-rate'!$F$2:$F$551) * IFERROR(VLOOKUP($A208&amp;$B208&amp;$C208&amp;$D208&amp;R$1, 'check of sales'!$A$2:$P$1035, 12 + MATCH($E208,'check of sales'!$M$1:$P$1, 0), 0), 0)</f>
        <v>754841.35722161422</v>
      </c>
      <c r="S208" s="1">
        <f>SUMIF('emission-rate'!$A$2:$A$551, $D208&amp;S$1&amp;$E208&amp;$F208, 'emission-rate'!$F$2:$F$551) * IFERROR(VLOOKUP($A208&amp;$B208&amp;$C208&amp;$D208&amp;S$1, 'check of sales'!$A$2:$P$1035, 12 + MATCH($E208,'check of sales'!$M$1:$P$1, 0), 0), 0)</f>
        <v>1486894.5422240777</v>
      </c>
      <c r="T208" s="1">
        <f>SUMIF('emission-rate'!$A$2:$A$551, $D208&amp;T$1&amp;$E208&amp;$F208, 'emission-rate'!$F$2:$F$551) * IFERROR(VLOOKUP($A208&amp;$B208&amp;$C208&amp;$D208&amp;T$1, 'check of sales'!$A$2:$P$1035, 12 + MATCH($E208,'check of sales'!$M$1:$P$1, 0), 0), 0)</f>
        <v>0</v>
      </c>
      <c r="U208" s="1">
        <f>SUMIF('emission-rate'!$A$2:$A$551, $D208&amp;U$1&amp;$E208&amp;$F208, 'emission-rate'!$F$2:$F$551) * IFERROR(VLOOKUP($A208&amp;$B208&amp;$C208&amp;$D208&amp;U$1, 'check of sales'!$A$2:$P$1035, 12 + MATCH($E208,'check of sales'!$M$1:$P$1, 0), 0), 0)</f>
        <v>0</v>
      </c>
    </row>
    <row r="209" spans="1:21" x14ac:dyDescent="0.2">
      <c r="A209">
        <f>emission!A209</f>
        <v>2019</v>
      </c>
      <c r="B209">
        <f>emission!B209</f>
        <v>1</v>
      </c>
      <c r="C209" t="str">
        <f>emission!C209</f>
        <v>commercial</v>
      </c>
      <c r="D209" t="str">
        <f>emission!D209</f>
        <v>VCC 21400 (GAS LHD1)</v>
      </c>
      <c r="E209" t="str">
        <f>emission!E209</f>
        <v>GAS</v>
      </c>
      <c r="F209" t="str">
        <f>emission!F209</f>
        <v>ROG</v>
      </c>
      <c r="G209" s="1">
        <f>emission!G209 - SUM($K209:$U209)</f>
        <v>4.2381323873996735E-4</v>
      </c>
      <c r="K209" s="1">
        <f>SUMIF('emission-rate'!$A$2:$A$551, $D209&amp;K$1&amp;$E209&amp;$F209, 'emission-rate'!$F$2:$F$551) * IFERROR(VLOOKUP($A209&amp;$B209&amp;$C209&amp;$D209&amp;K$1, 'check of sales'!$A$2:$P$1035, 12 + MATCH($E209,'check of sales'!$M$1:$P$1, 0), 0), 0)</f>
        <v>134138.65365793376</v>
      </c>
      <c r="L209" s="1">
        <f>SUMIF('emission-rate'!$A$2:$A$551, $D209&amp;L$1&amp;$E209&amp;$F209, 'emission-rate'!$F$2:$F$551) * IFERROR(VLOOKUP($A209&amp;$B209&amp;$C209&amp;$D209&amp;L$1, 'check of sales'!$A$2:$P$1035, 12 + MATCH($E209,'check of sales'!$M$1:$P$1, 0), 0), 0)</f>
        <v>103805.81252798106</v>
      </c>
      <c r="M209" s="1">
        <f>SUMIF('emission-rate'!$A$2:$A$551, $D209&amp;M$1&amp;$E209&amp;$F209, 'emission-rate'!$F$2:$F$551) * IFERROR(VLOOKUP($A209&amp;$B209&amp;$C209&amp;$D209&amp;M$1, 'check of sales'!$A$2:$P$1035, 12 + MATCH($E209,'check of sales'!$M$1:$P$1, 0), 0), 0)</f>
        <v>583633.63914661715</v>
      </c>
      <c r="N209" s="1">
        <f>SUMIF('emission-rate'!$A$2:$A$551, $D209&amp;N$1&amp;$E209&amp;$F209, 'emission-rate'!$F$2:$F$551) * IFERROR(VLOOKUP($A209&amp;$B209&amp;$C209&amp;$D209&amp;N$1, 'check of sales'!$A$2:$P$1035, 12 + MATCH($E209,'check of sales'!$M$1:$P$1, 0), 0), 0)</f>
        <v>854706.34790498682</v>
      </c>
      <c r="O209" s="1">
        <f>SUMIF('emission-rate'!$A$2:$A$551, $D209&amp;O$1&amp;$E209&amp;$F209, 'emission-rate'!$F$2:$F$551) * IFERROR(VLOOKUP($A209&amp;$B209&amp;$C209&amp;$D209&amp;O$1, 'check of sales'!$A$2:$P$1035, 12 + MATCH($E209,'check of sales'!$M$1:$P$1, 0), 0), 0)</f>
        <v>719580.11235469673</v>
      </c>
      <c r="P209" s="1">
        <f>SUMIF('emission-rate'!$A$2:$A$551, $D209&amp;P$1&amp;$E209&amp;$F209, 'emission-rate'!$F$2:$F$551) * IFERROR(VLOOKUP($A209&amp;$B209&amp;$C209&amp;$D209&amp;P$1, 'check of sales'!$A$2:$P$1035, 12 + MATCH($E209,'check of sales'!$M$1:$P$1, 0), 0), 0)</f>
        <v>112855.64323822784</v>
      </c>
      <c r="Q209" s="1">
        <f>SUMIF('emission-rate'!$A$2:$A$551, $D209&amp;Q$1&amp;$E209&amp;$F209, 'emission-rate'!$F$2:$F$551) * IFERROR(VLOOKUP($A209&amp;$B209&amp;$C209&amp;$D209&amp;Q$1, 'check of sales'!$A$2:$P$1035, 12 + MATCH($E209,'check of sales'!$M$1:$P$1, 0), 0), 0)</f>
        <v>598254.31364205934</v>
      </c>
      <c r="R209" s="1">
        <f>SUMIF('emission-rate'!$A$2:$A$551, $D209&amp;R$1&amp;$E209&amp;$F209, 'emission-rate'!$F$2:$F$551) * IFERROR(VLOOKUP($A209&amp;$B209&amp;$C209&amp;$D209&amp;R$1, 'check of sales'!$A$2:$P$1035, 12 + MATCH($E209,'check of sales'!$M$1:$P$1, 0), 0), 0)</f>
        <v>674486.46674756065</v>
      </c>
      <c r="S209" s="1">
        <f>SUMIF('emission-rate'!$A$2:$A$551, $D209&amp;S$1&amp;$E209&amp;$F209, 'emission-rate'!$F$2:$F$551) * IFERROR(VLOOKUP($A209&amp;$B209&amp;$C209&amp;$D209&amp;S$1, 'check of sales'!$A$2:$P$1035, 12 + MATCH($E209,'check of sales'!$M$1:$P$1, 0), 0), 0)</f>
        <v>1260838.9762340998</v>
      </c>
      <c r="T209" s="1">
        <f>SUMIF('emission-rate'!$A$2:$A$551, $D209&amp;T$1&amp;$E209&amp;$F209, 'emission-rate'!$F$2:$F$551) * IFERROR(VLOOKUP($A209&amp;$B209&amp;$C209&amp;$D209&amp;T$1, 'check of sales'!$A$2:$P$1035, 12 + MATCH($E209,'check of sales'!$M$1:$P$1, 0), 0), 0)</f>
        <v>124360.79834020432</v>
      </c>
      <c r="U209" s="1">
        <f>SUMIF('emission-rate'!$A$2:$A$551, $D209&amp;U$1&amp;$E209&amp;$F209, 'emission-rate'!$F$2:$F$551) * IFERROR(VLOOKUP($A209&amp;$B209&amp;$C209&amp;$D209&amp;U$1, 'check of sales'!$A$2:$P$1035, 12 + MATCH($E209,'check of sales'!$M$1:$P$1, 0), 0), 0)</f>
        <v>0</v>
      </c>
    </row>
    <row r="210" spans="1:21" x14ac:dyDescent="0.2">
      <c r="A210">
        <f>emission!A210</f>
        <v>2020</v>
      </c>
      <c r="B210">
        <f>emission!B210</f>
        <v>1</v>
      </c>
      <c r="C210" t="str">
        <f>emission!C210</f>
        <v>commercial</v>
      </c>
      <c r="D210" t="str">
        <f>emission!D210</f>
        <v>VCC 21400 (GAS LHD1)</v>
      </c>
      <c r="E210" t="str">
        <f>emission!E210</f>
        <v>GAS</v>
      </c>
      <c r="F210" t="str">
        <f>emission!F210</f>
        <v>ROG</v>
      </c>
      <c r="G210" s="1">
        <f>emission!G210 - SUM($K210:$U210)</f>
        <v>5.0927791744470596E-4</v>
      </c>
      <c r="K210" s="1">
        <f>SUMIF('emission-rate'!$A$2:$A$551, $D210&amp;K$1&amp;$E210&amp;$F210, 'emission-rate'!$F$2:$F$551) * IFERROR(VLOOKUP($A210&amp;$B210&amp;$C210&amp;$D210&amp;K$1, 'check of sales'!$A$2:$P$1035, 12 + MATCH($E210,'check of sales'!$M$1:$P$1, 0), 0), 0)</f>
        <v>125175.91619303686</v>
      </c>
      <c r="L210" s="1">
        <f>SUMIF('emission-rate'!$A$2:$A$551, $D210&amp;L$1&amp;$E210&amp;$F210, 'emission-rate'!$F$2:$F$551) * IFERROR(VLOOKUP($A210&amp;$B210&amp;$C210&amp;$D210&amp;L$1, 'check of sales'!$A$2:$P$1035, 12 + MATCH($E210,'check of sales'!$M$1:$P$1, 0), 0), 0)</f>
        <v>96628.283574113462</v>
      </c>
      <c r="M210" s="1">
        <f>SUMIF('emission-rate'!$A$2:$A$551, $D210&amp;M$1&amp;$E210&amp;$F210, 'emission-rate'!$F$2:$F$551) * IFERROR(VLOOKUP($A210&amp;$B210&amp;$C210&amp;$D210&amp;M$1, 'check of sales'!$A$2:$P$1035, 12 + MATCH($E210,'check of sales'!$M$1:$P$1, 0), 0), 0)</f>
        <v>552784.94072290009</v>
      </c>
      <c r="N210" s="1">
        <f>SUMIF('emission-rate'!$A$2:$A$551, $D210&amp;N$1&amp;$E210&amp;$F210, 'emission-rate'!$F$2:$F$551) * IFERROR(VLOOKUP($A210&amp;$B210&amp;$C210&amp;$D210&amp;N$1, 'check of sales'!$A$2:$P$1035, 12 + MATCH($E210,'check of sales'!$M$1:$P$1, 0), 0), 0)</f>
        <v>805632.04338550312</v>
      </c>
      <c r="O210" s="1">
        <f>SUMIF('emission-rate'!$A$2:$A$551, $D210&amp;O$1&amp;$E210&amp;$F210, 'emission-rate'!$F$2:$F$551) * IFERROR(VLOOKUP($A210&amp;$B210&amp;$C210&amp;$D210&amp;O$1, 'check of sales'!$A$2:$P$1035, 12 + MATCH($E210,'check of sales'!$M$1:$P$1, 0), 0), 0)</f>
        <v>674741.80064107501</v>
      </c>
      <c r="P210" s="1">
        <f>SUMIF('emission-rate'!$A$2:$A$551, $D210&amp;P$1&amp;$E210&amp;$F210, 'emission-rate'!$F$2:$F$551) * IFERROR(VLOOKUP($A210&amp;$B210&amp;$C210&amp;$D210&amp;P$1, 'check of sales'!$A$2:$P$1035, 12 + MATCH($E210,'check of sales'!$M$1:$P$1, 0), 0), 0)</f>
        <v>104796.92515396095</v>
      </c>
      <c r="Q210" s="1">
        <f>SUMIF('emission-rate'!$A$2:$A$551, $D210&amp;Q$1&amp;$E210&amp;$F210, 'emission-rate'!$F$2:$F$551) * IFERROR(VLOOKUP($A210&amp;$B210&amp;$C210&amp;$D210&amp;Q$1, 'check of sales'!$A$2:$P$1035, 12 + MATCH($E210,'check of sales'!$M$1:$P$1, 0), 0), 0)</f>
        <v>553384.7619510988</v>
      </c>
      <c r="R210" s="1">
        <f>SUMIF('emission-rate'!$A$2:$A$551, $D210&amp;R$1&amp;$E210&amp;$F210, 'emission-rate'!$F$2:$F$551) * IFERROR(VLOOKUP($A210&amp;$B210&amp;$C210&amp;$D210&amp;R$1, 'check of sales'!$A$2:$P$1035, 12 + MATCH($E210,'check of sales'!$M$1:$P$1, 0), 0), 0)</f>
        <v>616084.32355618407</v>
      </c>
      <c r="S210" s="1">
        <f>SUMIF('emission-rate'!$A$2:$A$551, $D210&amp;S$1&amp;$E210&amp;$F210, 'emission-rate'!$F$2:$F$551) * IFERROR(VLOOKUP($A210&amp;$B210&amp;$C210&amp;$D210&amp;S$1, 'check of sales'!$A$2:$P$1035, 12 + MATCH($E210,'check of sales'!$M$1:$P$1, 0), 0), 0)</f>
        <v>1126619.2797754658</v>
      </c>
      <c r="T210" s="1">
        <f>SUMIF('emission-rate'!$A$2:$A$551, $D210&amp;T$1&amp;$E210&amp;$F210, 'emission-rate'!$F$2:$F$551) * IFERROR(VLOOKUP($A210&amp;$B210&amp;$C210&amp;$D210&amp;T$1, 'check of sales'!$A$2:$P$1035, 12 + MATCH($E210,'check of sales'!$M$1:$P$1, 0), 0), 0)</f>
        <v>105453.97619684636</v>
      </c>
      <c r="U210" s="1">
        <f>SUMIF('emission-rate'!$A$2:$A$551, $D210&amp;U$1&amp;$E210&amp;$F210, 'emission-rate'!$F$2:$F$551) * IFERROR(VLOOKUP($A210&amp;$B210&amp;$C210&amp;$D210&amp;U$1, 'check of sales'!$A$2:$P$1035, 12 + MATCH($E210,'check of sales'!$M$1:$P$1, 0), 0), 0)</f>
        <v>853500.43123398861</v>
      </c>
    </row>
    <row r="211" spans="1:21" x14ac:dyDescent="0.2">
      <c r="A211">
        <f>emission!A211</f>
        <v>2010</v>
      </c>
      <c r="B211">
        <f>emission!B211</f>
        <v>1</v>
      </c>
      <c r="C211" t="str">
        <f>emission!C211</f>
        <v>commercial</v>
      </c>
      <c r="D211" t="str">
        <f>emission!D211</f>
        <v>VCC 21400 (GAS LHD1)</v>
      </c>
      <c r="E211" t="str">
        <f>emission!E211</f>
        <v>GAS</v>
      </c>
      <c r="F211" t="str">
        <f>emission!F211</f>
        <v>TOG</v>
      </c>
      <c r="G211" s="1">
        <f>emission!G211 - SUM($K211:$U211)</f>
        <v>-1.5140505274757743E-4</v>
      </c>
      <c r="K211" s="1">
        <f>SUMIF('emission-rate'!$A$2:$A$551, $D211&amp;K$1&amp;$E211&amp;$F211, 'emission-rate'!$F$2:$F$551) * IFERROR(VLOOKUP($A211&amp;$B211&amp;$C211&amp;$D211&amp;K$1, 'check of sales'!$A$2:$P$1035, 12 + MATCH($E211,'check of sales'!$M$1:$P$1, 0), 0), 0)</f>
        <v>307644.04277735105</v>
      </c>
      <c r="L211" s="1">
        <f>SUMIF('emission-rate'!$A$2:$A$551, $D211&amp;L$1&amp;$E211&amp;$F211, 'emission-rate'!$F$2:$F$551) * IFERROR(VLOOKUP($A211&amp;$B211&amp;$C211&amp;$D211&amp;L$1, 'check of sales'!$A$2:$P$1035, 12 + MATCH($E211,'check of sales'!$M$1:$P$1, 0), 0), 0)</f>
        <v>0</v>
      </c>
      <c r="M211" s="1">
        <f>SUMIF('emission-rate'!$A$2:$A$551, $D211&amp;M$1&amp;$E211&amp;$F211, 'emission-rate'!$F$2:$F$551) * IFERROR(VLOOKUP($A211&amp;$B211&amp;$C211&amp;$D211&amp;M$1, 'check of sales'!$A$2:$P$1035, 12 + MATCH($E211,'check of sales'!$M$1:$P$1, 0), 0), 0)</f>
        <v>0</v>
      </c>
      <c r="N211" s="1">
        <f>SUMIF('emission-rate'!$A$2:$A$551, $D211&amp;N$1&amp;$E211&amp;$F211, 'emission-rate'!$F$2:$F$551) * IFERROR(VLOOKUP($A211&amp;$B211&amp;$C211&amp;$D211&amp;N$1, 'check of sales'!$A$2:$P$1035, 12 + MATCH($E211,'check of sales'!$M$1:$P$1, 0), 0), 0)</f>
        <v>0</v>
      </c>
      <c r="O211" s="1">
        <f>SUMIF('emission-rate'!$A$2:$A$551, $D211&amp;O$1&amp;$E211&amp;$F211, 'emission-rate'!$F$2:$F$551) * IFERROR(VLOOKUP($A211&amp;$B211&amp;$C211&amp;$D211&amp;O$1, 'check of sales'!$A$2:$P$1035, 12 + MATCH($E211,'check of sales'!$M$1:$P$1, 0), 0), 0)</f>
        <v>0</v>
      </c>
      <c r="P211" s="1">
        <f>SUMIF('emission-rate'!$A$2:$A$551, $D211&amp;P$1&amp;$E211&amp;$F211, 'emission-rate'!$F$2:$F$551) * IFERROR(VLOOKUP($A211&amp;$B211&amp;$C211&amp;$D211&amp;P$1, 'check of sales'!$A$2:$P$1035, 12 + MATCH($E211,'check of sales'!$M$1:$P$1, 0), 0), 0)</f>
        <v>0</v>
      </c>
      <c r="Q211" s="1">
        <f>SUMIF('emission-rate'!$A$2:$A$551, $D211&amp;Q$1&amp;$E211&amp;$F211, 'emission-rate'!$F$2:$F$551) * IFERROR(VLOOKUP($A211&amp;$B211&amp;$C211&amp;$D211&amp;Q$1, 'check of sales'!$A$2:$P$1035, 12 + MATCH($E211,'check of sales'!$M$1:$P$1, 0), 0), 0)</f>
        <v>0</v>
      </c>
      <c r="R211" s="1">
        <f>SUMIF('emission-rate'!$A$2:$A$551, $D211&amp;R$1&amp;$E211&amp;$F211, 'emission-rate'!$F$2:$F$551) * IFERROR(VLOOKUP($A211&amp;$B211&amp;$C211&amp;$D211&amp;R$1, 'check of sales'!$A$2:$P$1035, 12 + MATCH($E211,'check of sales'!$M$1:$P$1, 0), 0), 0)</f>
        <v>0</v>
      </c>
      <c r="S211" s="1">
        <f>SUMIF('emission-rate'!$A$2:$A$551, $D211&amp;S$1&amp;$E211&amp;$F211, 'emission-rate'!$F$2:$F$551) * IFERROR(VLOOKUP($A211&amp;$B211&amp;$C211&amp;$D211&amp;S$1, 'check of sales'!$A$2:$P$1035, 12 + MATCH($E211,'check of sales'!$M$1:$P$1, 0), 0), 0)</f>
        <v>0</v>
      </c>
      <c r="T211" s="1">
        <f>SUMIF('emission-rate'!$A$2:$A$551, $D211&amp;T$1&amp;$E211&amp;$F211, 'emission-rate'!$F$2:$F$551) * IFERROR(VLOOKUP($A211&amp;$B211&amp;$C211&amp;$D211&amp;T$1, 'check of sales'!$A$2:$P$1035, 12 + MATCH($E211,'check of sales'!$M$1:$P$1, 0), 0), 0)</f>
        <v>0</v>
      </c>
      <c r="U211" s="1">
        <f>SUMIF('emission-rate'!$A$2:$A$551, $D211&amp;U$1&amp;$E211&amp;$F211, 'emission-rate'!$F$2:$F$551) * IFERROR(VLOOKUP($A211&amp;$B211&amp;$C211&amp;$D211&amp;U$1, 'check of sales'!$A$2:$P$1035, 12 + MATCH($E211,'check of sales'!$M$1:$P$1, 0), 0), 0)</f>
        <v>0</v>
      </c>
    </row>
    <row r="212" spans="1:21" x14ac:dyDescent="0.2">
      <c r="A212">
        <f>emission!A212</f>
        <v>2011</v>
      </c>
      <c r="B212">
        <f>emission!B212</f>
        <v>1</v>
      </c>
      <c r="C212" t="str">
        <f>emission!C212</f>
        <v>commercial</v>
      </c>
      <c r="D212" t="str">
        <f>emission!D212</f>
        <v>VCC 21400 (GAS LHD1)</v>
      </c>
      <c r="E212" t="str">
        <f>emission!E212</f>
        <v>GAS</v>
      </c>
      <c r="F212" t="str">
        <f>emission!F212</f>
        <v>TOG</v>
      </c>
      <c r="G212" s="1">
        <f>emission!G212 - SUM($K212:$U212)</f>
        <v>-6.7497196141630411E-5</v>
      </c>
      <c r="K212" s="1">
        <f>SUMIF('emission-rate'!$A$2:$A$551, $D212&amp;K$1&amp;$E212&amp;$F212, 'emission-rate'!$F$2:$F$551) * IFERROR(VLOOKUP($A212&amp;$B212&amp;$C212&amp;$D212&amp;K$1, 'check of sales'!$A$2:$P$1035, 12 + MATCH($E212,'check of sales'!$M$1:$P$1, 0), 0), 0)</f>
        <v>260872.3005733251</v>
      </c>
      <c r="L212" s="1">
        <f>SUMIF('emission-rate'!$A$2:$A$551, $D212&amp;L$1&amp;$E212&amp;$F212, 'emission-rate'!$F$2:$F$551) * IFERROR(VLOOKUP($A212&amp;$B212&amp;$C212&amp;$D212&amp;L$1, 'check of sales'!$A$2:$P$1035, 12 + MATCH($E212,'check of sales'!$M$1:$P$1, 0), 0), 0)</f>
        <v>221827.81068303506</v>
      </c>
      <c r="M212" s="1">
        <f>SUMIF('emission-rate'!$A$2:$A$551, $D212&amp;M$1&amp;$E212&amp;$F212, 'emission-rate'!$F$2:$F$551) * IFERROR(VLOOKUP($A212&amp;$B212&amp;$C212&amp;$D212&amp;M$1, 'check of sales'!$A$2:$P$1035, 12 + MATCH($E212,'check of sales'!$M$1:$P$1, 0), 0), 0)</f>
        <v>0</v>
      </c>
      <c r="N212" s="1">
        <f>SUMIF('emission-rate'!$A$2:$A$551, $D212&amp;N$1&amp;$E212&amp;$F212, 'emission-rate'!$F$2:$F$551) * IFERROR(VLOOKUP($A212&amp;$B212&amp;$C212&amp;$D212&amp;N$1, 'check of sales'!$A$2:$P$1035, 12 + MATCH($E212,'check of sales'!$M$1:$P$1, 0), 0), 0)</f>
        <v>0</v>
      </c>
      <c r="O212" s="1">
        <f>SUMIF('emission-rate'!$A$2:$A$551, $D212&amp;O$1&amp;$E212&amp;$F212, 'emission-rate'!$F$2:$F$551) * IFERROR(VLOOKUP($A212&amp;$B212&amp;$C212&amp;$D212&amp;O$1, 'check of sales'!$A$2:$P$1035, 12 + MATCH($E212,'check of sales'!$M$1:$P$1, 0), 0), 0)</f>
        <v>0</v>
      </c>
      <c r="P212" s="1">
        <f>SUMIF('emission-rate'!$A$2:$A$551, $D212&amp;P$1&amp;$E212&amp;$F212, 'emission-rate'!$F$2:$F$551) * IFERROR(VLOOKUP($A212&amp;$B212&amp;$C212&amp;$D212&amp;P$1, 'check of sales'!$A$2:$P$1035, 12 + MATCH($E212,'check of sales'!$M$1:$P$1, 0), 0), 0)</f>
        <v>0</v>
      </c>
      <c r="Q212" s="1">
        <f>SUMIF('emission-rate'!$A$2:$A$551, $D212&amp;Q$1&amp;$E212&amp;$F212, 'emission-rate'!$F$2:$F$551) * IFERROR(VLOOKUP($A212&amp;$B212&amp;$C212&amp;$D212&amp;Q$1, 'check of sales'!$A$2:$P$1035, 12 + MATCH($E212,'check of sales'!$M$1:$P$1, 0), 0), 0)</f>
        <v>0</v>
      </c>
      <c r="R212" s="1">
        <f>SUMIF('emission-rate'!$A$2:$A$551, $D212&amp;R$1&amp;$E212&amp;$F212, 'emission-rate'!$F$2:$F$551) * IFERROR(VLOOKUP($A212&amp;$B212&amp;$C212&amp;$D212&amp;R$1, 'check of sales'!$A$2:$P$1035, 12 + MATCH($E212,'check of sales'!$M$1:$P$1, 0), 0), 0)</f>
        <v>0</v>
      </c>
      <c r="S212" s="1">
        <f>SUMIF('emission-rate'!$A$2:$A$551, $D212&amp;S$1&amp;$E212&amp;$F212, 'emission-rate'!$F$2:$F$551) * IFERROR(VLOOKUP($A212&amp;$B212&amp;$C212&amp;$D212&amp;S$1, 'check of sales'!$A$2:$P$1035, 12 + MATCH($E212,'check of sales'!$M$1:$P$1, 0), 0), 0)</f>
        <v>0</v>
      </c>
      <c r="T212" s="1">
        <f>SUMIF('emission-rate'!$A$2:$A$551, $D212&amp;T$1&amp;$E212&amp;$F212, 'emission-rate'!$F$2:$F$551) * IFERROR(VLOOKUP($A212&amp;$B212&amp;$C212&amp;$D212&amp;T$1, 'check of sales'!$A$2:$P$1035, 12 + MATCH($E212,'check of sales'!$M$1:$P$1, 0), 0), 0)</f>
        <v>0</v>
      </c>
      <c r="U212" s="1">
        <f>SUMIF('emission-rate'!$A$2:$A$551, $D212&amp;U$1&amp;$E212&amp;$F212, 'emission-rate'!$F$2:$F$551) * IFERROR(VLOOKUP($A212&amp;$B212&amp;$C212&amp;$D212&amp;U$1, 'check of sales'!$A$2:$P$1035, 12 + MATCH($E212,'check of sales'!$M$1:$P$1, 0), 0), 0)</f>
        <v>0</v>
      </c>
    </row>
    <row r="213" spans="1:21" x14ac:dyDescent="0.2">
      <c r="A213">
        <f>emission!A213</f>
        <v>2012</v>
      </c>
      <c r="B213">
        <f>emission!B213</f>
        <v>1</v>
      </c>
      <c r="C213" t="str">
        <f>emission!C213</f>
        <v>commercial</v>
      </c>
      <c r="D213" t="str">
        <f>emission!D213</f>
        <v>VCC 21400 (GAS LHD1)</v>
      </c>
      <c r="E213" t="str">
        <f>emission!E213</f>
        <v>GAS</v>
      </c>
      <c r="F213" t="str">
        <f>emission!F213</f>
        <v>TOG</v>
      </c>
      <c r="G213" s="1">
        <f>emission!G213 - SUM($K213:$U213)</f>
        <v>3.0137854628264904E-4</v>
      </c>
      <c r="K213" s="1">
        <f>SUMIF('emission-rate'!$A$2:$A$551, $D213&amp;K$1&amp;$E213&amp;$F213, 'emission-rate'!$F$2:$F$551) * IFERROR(VLOOKUP($A213&amp;$B213&amp;$C213&amp;$D213&amp;K$1, 'check of sales'!$A$2:$P$1035, 12 + MATCH($E213,'check of sales'!$M$1:$P$1, 0), 0), 0)</f>
        <v>233101.7433035954</v>
      </c>
      <c r="L213" s="1">
        <f>SUMIF('emission-rate'!$A$2:$A$551, $D213&amp;L$1&amp;$E213&amp;$F213, 'emission-rate'!$F$2:$F$551) * IFERROR(VLOOKUP($A213&amp;$B213&amp;$C213&amp;$D213&amp;L$1, 'check of sales'!$A$2:$P$1035, 12 + MATCH($E213,'check of sales'!$M$1:$P$1, 0), 0), 0)</f>
        <v>188102.88273941344</v>
      </c>
      <c r="M213" s="1">
        <f>SUMIF('emission-rate'!$A$2:$A$551, $D213&amp;M$1&amp;$E213&amp;$F213, 'emission-rate'!$F$2:$F$551) * IFERROR(VLOOKUP($A213&amp;$B213&amp;$C213&amp;$D213&amp;M$1, 'check of sales'!$A$2:$P$1035, 12 + MATCH($E213,'check of sales'!$M$1:$P$1, 0), 0), 0)</f>
        <v>1182311.8417910126</v>
      </c>
      <c r="N213" s="1">
        <f>SUMIF('emission-rate'!$A$2:$A$551, $D213&amp;N$1&amp;$E213&amp;$F213, 'emission-rate'!$F$2:$F$551) * IFERROR(VLOOKUP($A213&amp;$B213&amp;$C213&amp;$D213&amp;N$1, 'check of sales'!$A$2:$P$1035, 12 + MATCH($E213,'check of sales'!$M$1:$P$1, 0), 0), 0)</f>
        <v>0</v>
      </c>
      <c r="O213" s="1">
        <f>SUMIF('emission-rate'!$A$2:$A$551, $D213&amp;O$1&amp;$E213&amp;$F213, 'emission-rate'!$F$2:$F$551) * IFERROR(VLOOKUP($A213&amp;$B213&amp;$C213&amp;$D213&amp;O$1, 'check of sales'!$A$2:$P$1035, 12 + MATCH($E213,'check of sales'!$M$1:$P$1, 0), 0), 0)</f>
        <v>0</v>
      </c>
      <c r="P213" s="1">
        <f>SUMIF('emission-rate'!$A$2:$A$551, $D213&amp;P$1&amp;$E213&amp;$F213, 'emission-rate'!$F$2:$F$551) * IFERROR(VLOOKUP($A213&amp;$B213&amp;$C213&amp;$D213&amp;P$1, 'check of sales'!$A$2:$P$1035, 12 + MATCH($E213,'check of sales'!$M$1:$P$1, 0), 0), 0)</f>
        <v>0</v>
      </c>
      <c r="Q213" s="1">
        <f>SUMIF('emission-rate'!$A$2:$A$551, $D213&amp;Q$1&amp;$E213&amp;$F213, 'emission-rate'!$F$2:$F$551) * IFERROR(VLOOKUP($A213&amp;$B213&amp;$C213&amp;$D213&amp;Q$1, 'check of sales'!$A$2:$P$1035, 12 + MATCH($E213,'check of sales'!$M$1:$P$1, 0), 0), 0)</f>
        <v>0</v>
      </c>
      <c r="R213" s="1">
        <f>SUMIF('emission-rate'!$A$2:$A$551, $D213&amp;R$1&amp;$E213&amp;$F213, 'emission-rate'!$F$2:$F$551) * IFERROR(VLOOKUP($A213&amp;$B213&amp;$C213&amp;$D213&amp;R$1, 'check of sales'!$A$2:$P$1035, 12 + MATCH($E213,'check of sales'!$M$1:$P$1, 0), 0), 0)</f>
        <v>0</v>
      </c>
      <c r="S213" s="1">
        <f>SUMIF('emission-rate'!$A$2:$A$551, $D213&amp;S$1&amp;$E213&amp;$F213, 'emission-rate'!$F$2:$F$551) * IFERROR(VLOOKUP($A213&amp;$B213&amp;$C213&amp;$D213&amp;S$1, 'check of sales'!$A$2:$P$1035, 12 + MATCH($E213,'check of sales'!$M$1:$P$1, 0), 0), 0)</f>
        <v>0</v>
      </c>
      <c r="T213" s="1">
        <f>SUMIF('emission-rate'!$A$2:$A$551, $D213&amp;T$1&amp;$E213&amp;$F213, 'emission-rate'!$F$2:$F$551) * IFERROR(VLOOKUP($A213&amp;$B213&amp;$C213&amp;$D213&amp;T$1, 'check of sales'!$A$2:$P$1035, 12 + MATCH($E213,'check of sales'!$M$1:$P$1, 0), 0), 0)</f>
        <v>0</v>
      </c>
      <c r="U213" s="1">
        <f>SUMIF('emission-rate'!$A$2:$A$551, $D213&amp;U$1&amp;$E213&amp;$F213, 'emission-rate'!$F$2:$F$551) * IFERROR(VLOOKUP($A213&amp;$B213&amp;$C213&amp;$D213&amp;U$1, 'check of sales'!$A$2:$P$1035, 12 + MATCH($E213,'check of sales'!$M$1:$P$1, 0), 0), 0)</f>
        <v>0</v>
      </c>
    </row>
    <row r="214" spans="1:21" x14ac:dyDescent="0.2">
      <c r="A214">
        <f>emission!A214</f>
        <v>2013</v>
      </c>
      <c r="B214">
        <f>emission!B214</f>
        <v>1</v>
      </c>
      <c r="C214" t="str">
        <f>emission!C214</f>
        <v>commercial</v>
      </c>
      <c r="D214" t="str">
        <f>emission!D214</f>
        <v>VCC 21400 (GAS LHD1)</v>
      </c>
      <c r="E214" t="str">
        <f>emission!E214</f>
        <v>GAS</v>
      </c>
      <c r="F214" t="str">
        <f>emission!F214</f>
        <v>TOG</v>
      </c>
      <c r="G214" s="1">
        <f>emission!G214 - SUM($K214:$U214)</f>
        <v>4.5382138341665268E-4</v>
      </c>
      <c r="K214" s="1">
        <f>SUMIF('emission-rate'!$A$2:$A$551, $D214&amp;K$1&amp;$E214&amp;$F214, 'emission-rate'!$F$2:$F$551) * IFERROR(VLOOKUP($A214&amp;$B214&amp;$C214&amp;$D214&amp;K$1, 'check of sales'!$A$2:$P$1035, 12 + MATCH($E214,'check of sales'!$M$1:$P$1, 0), 0), 0)</f>
        <v>212918.03012070179</v>
      </c>
      <c r="L214" s="1">
        <f>SUMIF('emission-rate'!$A$2:$A$551, $D214&amp;L$1&amp;$E214&amp;$F214, 'emission-rate'!$F$2:$F$551) * IFERROR(VLOOKUP($A214&amp;$B214&amp;$C214&amp;$D214&amp;L$1, 'check of sales'!$A$2:$P$1035, 12 + MATCH($E214,'check of sales'!$M$1:$P$1, 0), 0), 0)</f>
        <v>168078.82550437545</v>
      </c>
      <c r="M214" s="1">
        <f>SUMIF('emission-rate'!$A$2:$A$551, $D214&amp;M$1&amp;$E214&amp;$F214, 'emission-rate'!$F$2:$F$551) * IFERROR(VLOOKUP($A214&amp;$B214&amp;$C214&amp;$D214&amp;M$1, 'check of sales'!$A$2:$P$1035, 12 + MATCH($E214,'check of sales'!$M$1:$P$1, 0), 0), 0)</f>
        <v>1002562.5959750023</v>
      </c>
      <c r="N214" s="1">
        <f>SUMIF('emission-rate'!$A$2:$A$551, $D214&amp;N$1&amp;$E214&amp;$F214, 'emission-rate'!$F$2:$F$551) * IFERROR(VLOOKUP($A214&amp;$B214&amp;$C214&amp;$D214&amp;N$1, 'check of sales'!$A$2:$P$1035, 12 + MATCH($E214,'check of sales'!$M$1:$P$1, 0), 0), 0)</f>
        <v>1631621.6027706191</v>
      </c>
      <c r="O214" s="1">
        <f>SUMIF('emission-rate'!$A$2:$A$551, $D214&amp;O$1&amp;$E214&amp;$F214, 'emission-rate'!$F$2:$F$551) * IFERROR(VLOOKUP($A214&amp;$B214&amp;$C214&amp;$D214&amp;O$1, 'check of sales'!$A$2:$P$1035, 12 + MATCH($E214,'check of sales'!$M$1:$P$1, 0), 0), 0)</f>
        <v>0</v>
      </c>
      <c r="P214" s="1">
        <f>SUMIF('emission-rate'!$A$2:$A$551, $D214&amp;P$1&amp;$E214&amp;$F214, 'emission-rate'!$F$2:$F$551) * IFERROR(VLOOKUP($A214&amp;$B214&amp;$C214&amp;$D214&amp;P$1, 'check of sales'!$A$2:$P$1035, 12 + MATCH($E214,'check of sales'!$M$1:$P$1, 0), 0), 0)</f>
        <v>0</v>
      </c>
      <c r="Q214" s="1">
        <f>SUMIF('emission-rate'!$A$2:$A$551, $D214&amp;Q$1&amp;$E214&amp;$F214, 'emission-rate'!$F$2:$F$551) * IFERROR(VLOOKUP($A214&amp;$B214&amp;$C214&amp;$D214&amp;Q$1, 'check of sales'!$A$2:$P$1035, 12 + MATCH($E214,'check of sales'!$M$1:$P$1, 0), 0), 0)</f>
        <v>0</v>
      </c>
      <c r="R214" s="1">
        <f>SUMIF('emission-rate'!$A$2:$A$551, $D214&amp;R$1&amp;$E214&amp;$F214, 'emission-rate'!$F$2:$F$551) * IFERROR(VLOOKUP($A214&amp;$B214&amp;$C214&amp;$D214&amp;R$1, 'check of sales'!$A$2:$P$1035, 12 + MATCH($E214,'check of sales'!$M$1:$P$1, 0), 0), 0)</f>
        <v>0</v>
      </c>
      <c r="S214" s="1">
        <f>SUMIF('emission-rate'!$A$2:$A$551, $D214&amp;S$1&amp;$E214&amp;$F214, 'emission-rate'!$F$2:$F$551) * IFERROR(VLOOKUP($A214&amp;$B214&amp;$C214&amp;$D214&amp;S$1, 'check of sales'!$A$2:$P$1035, 12 + MATCH($E214,'check of sales'!$M$1:$P$1, 0), 0), 0)</f>
        <v>0</v>
      </c>
      <c r="T214" s="1">
        <f>SUMIF('emission-rate'!$A$2:$A$551, $D214&amp;T$1&amp;$E214&amp;$F214, 'emission-rate'!$F$2:$F$551) * IFERROR(VLOOKUP($A214&amp;$B214&amp;$C214&amp;$D214&amp;T$1, 'check of sales'!$A$2:$P$1035, 12 + MATCH($E214,'check of sales'!$M$1:$P$1, 0), 0), 0)</f>
        <v>0</v>
      </c>
      <c r="U214" s="1">
        <f>SUMIF('emission-rate'!$A$2:$A$551, $D214&amp;U$1&amp;$E214&amp;$F214, 'emission-rate'!$F$2:$F$551) * IFERROR(VLOOKUP($A214&amp;$B214&amp;$C214&amp;$D214&amp;U$1, 'check of sales'!$A$2:$P$1035, 12 + MATCH($E214,'check of sales'!$M$1:$P$1, 0), 0), 0)</f>
        <v>0</v>
      </c>
    </row>
    <row r="215" spans="1:21" x14ac:dyDescent="0.2">
      <c r="A215">
        <f>emission!A215</f>
        <v>2014</v>
      </c>
      <c r="B215">
        <f>emission!B215</f>
        <v>1</v>
      </c>
      <c r="C215" t="str">
        <f>emission!C215</f>
        <v>commercial</v>
      </c>
      <c r="D215" t="str">
        <f>emission!D215</f>
        <v>VCC 21400 (GAS LHD1)</v>
      </c>
      <c r="E215" t="str">
        <f>emission!E215</f>
        <v>GAS</v>
      </c>
      <c r="F215" t="str">
        <f>emission!F215</f>
        <v>TOG</v>
      </c>
      <c r="G215" s="1">
        <f>emission!G215 - SUM($K215:$U215)</f>
        <v>2.7242209762334824E-4</v>
      </c>
      <c r="K215" s="1">
        <f>SUMIF('emission-rate'!$A$2:$A$551, $D215&amp;K$1&amp;$E215&amp;$F215, 'emission-rate'!$F$2:$F$551) * IFERROR(VLOOKUP($A215&amp;$B215&amp;$C215&amp;$D215&amp;K$1, 'check of sales'!$A$2:$P$1035, 12 + MATCH($E215,'check of sales'!$M$1:$P$1, 0), 0), 0)</f>
        <v>196949.00768226993</v>
      </c>
      <c r="L215" s="1">
        <f>SUMIF('emission-rate'!$A$2:$A$551, $D215&amp;L$1&amp;$E215&amp;$F215, 'emission-rate'!$F$2:$F$551) * IFERROR(VLOOKUP($A215&amp;$B215&amp;$C215&amp;$D215&amp;L$1, 'check of sales'!$A$2:$P$1035, 12 + MATCH($E215,'check of sales'!$M$1:$P$1, 0), 0), 0)</f>
        <v>153525.2886752685</v>
      </c>
      <c r="M215" s="1">
        <f>SUMIF('emission-rate'!$A$2:$A$551, $D215&amp;M$1&amp;$E215&amp;$F215, 'emission-rate'!$F$2:$F$551) * IFERROR(VLOOKUP($A215&amp;$B215&amp;$C215&amp;$D215&amp;M$1, 'check of sales'!$A$2:$P$1035, 12 + MATCH($E215,'check of sales'!$M$1:$P$1, 0), 0), 0)</f>
        <v>895837.11409430788</v>
      </c>
      <c r="N215" s="1">
        <f>SUMIF('emission-rate'!$A$2:$A$551, $D215&amp;N$1&amp;$E215&amp;$F215, 'emission-rate'!$F$2:$F$551) * IFERROR(VLOOKUP($A215&amp;$B215&amp;$C215&amp;$D215&amp;N$1, 'check of sales'!$A$2:$P$1035, 12 + MATCH($E215,'check of sales'!$M$1:$P$1, 0), 0), 0)</f>
        <v>1383562.890856805</v>
      </c>
      <c r="O215" s="1">
        <f>SUMIF('emission-rate'!$A$2:$A$551, $D215&amp;O$1&amp;$E215&amp;$F215, 'emission-rate'!$F$2:$F$551) * IFERROR(VLOOKUP($A215&amp;$B215&amp;$C215&amp;$D215&amp;O$1, 'check of sales'!$A$2:$P$1035, 12 + MATCH($E215,'check of sales'!$M$1:$P$1, 0), 0), 0)</f>
        <v>1288032.8502318463</v>
      </c>
      <c r="P215" s="1">
        <f>SUMIF('emission-rate'!$A$2:$A$551, $D215&amp;P$1&amp;$E215&amp;$F215, 'emission-rate'!$F$2:$F$551) * IFERROR(VLOOKUP($A215&amp;$B215&amp;$C215&amp;$D215&amp;P$1, 'check of sales'!$A$2:$P$1035, 12 + MATCH($E215,'check of sales'!$M$1:$P$1, 0), 0), 0)</f>
        <v>0</v>
      </c>
      <c r="Q215" s="1">
        <f>SUMIF('emission-rate'!$A$2:$A$551, $D215&amp;Q$1&amp;$E215&amp;$F215, 'emission-rate'!$F$2:$F$551) * IFERROR(VLOOKUP($A215&amp;$B215&amp;$C215&amp;$D215&amp;Q$1, 'check of sales'!$A$2:$P$1035, 12 + MATCH($E215,'check of sales'!$M$1:$P$1, 0), 0), 0)</f>
        <v>0</v>
      </c>
      <c r="R215" s="1">
        <f>SUMIF('emission-rate'!$A$2:$A$551, $D215&amp;R$1&amp;$E215&amp;$F215, 'emission-rate'!$F$2:$F$551) * IFERROR(VLOOKUP($A215&amp;$B215&amp;$C215&amp;$D215&amp;R$1, 'check of sales'!$A$2:$P$1035, 12 + MATCH($E215,'check of sales'!$M$1:$P$1, 0), 0), 0)</f>
        <v>0</v>
      </c>
      <c r="S215" s="1">
        <f>SUMIF('emission-rate'!$A$2:$A$551, $D215&amp;S$1&amp;$E215&amp;$F215, 'emission-rate'!$F$2:$F$551) * IFERROR(VLOOKUP($A215&amp;$B215&amp;$C215&amp;$D215&amp;S$1, 'check of sales'!$A$2:$P$1035, 12 + MATCH($E215,'check of sales'!$M$1:$P$1, 0), 0), 0)</f>
        <v>0</v>
      </c>
      <c r="T215" s="1">
        <f>SUMIF('emission-rate'!$A$2:$A$551, $D215&amp;T$1&amp;$E215&amp;$F215, 'emission-rate'!$F$2:$F$551) * IFERROR(VLOOKUP($A215&amp;$B215&amp;$C215&amp;$D215&amp;T$1, 'check of sales'!$A$2:$P$1035, 12 + MATCH($E215,'check of sales'!$M$1:$P$1, 0), 0), 0)</f>
        <v>0</v>
      </c>
      <c r="U215" s="1">
        <f>SUMIF('emission-rate'!$A$2:$A$551, $D215&amp;U$1&amp;$E215&amp;$F215, 'emission-rate'!$F$2:$F$551) * IFERROR(VLOOKUP($A215&amp;$B215&amp;$C215&amp;$D215&amp;U$1, 'check of sales'!$A$2:$P$1035, 12 + MATCH($E215,'check of sales'!$M$1:$P$1, 0), 0), 0)</f>
        <v>0</v>
      </c>
    </row>
    <row r="216" spans="1:21" x14ac:dyDescent="0.2">
      <c r="A216">
        <f>emission!A216</f>
        <v>2015</v>
      </c>
      <c r="B216">
        <f>emission!B216</f>
        <v>1</v>
      </c>
      <c r="C216" t="str">
        <f>emission!C216</f>
        <v>commercial</v>
      </c>
      <c r="D216" t="str">
        <f>emission!D216</f>
        <v>VCC 21400 (GAS LHD1)</v>
      </c>
      <c r="E216" t="str">
        <f>emission!E216</f>
        <v>GAS</v>
      </c>
      <c r="F216" t="str">
        <f>emission!F216</f>
        <v>TOG</v>
      </c>
      <c r="G216" s="1">
        <f>emission!G216 - SUM($K216:$U216)</f>
        <v>1.7355335876345634E-4</v>
      </c>
      <c r="K216" s="1">
        <f>SUMIF('emission-rate'!$A$2:$A$551, $D216&amp;K$1&amp;$E216&amp;$F216, 'emission-rate'!$F$2:$F$551) * IFERROR(VLOOKUP($A216&amp;$B216&amp;$C216&amp;$D216&amp;K$1, 'check of sales'!$A$2:$P$1035, 12 + MATCH($E216,'check of sales'!$M$1:$P$1, 0), 0), 0)</f>
        <v>182885.40851836145</v>
      </c>
      <c r="L216" s="1">
        <f>SUMIF('emission-rate'!$A$2:$A$551, $D216&amp;L$1&amp;$E216&amp;$F216, 'emission-rate'!$F$2:$F$551) * IFERROR(VLOOKUP($A216&amp;$B216&amp;$C216&amp;$D216&amp;L$1, 'check of sales'!$A$2:$P$1035, 12 + MATCH($E216,'check of sales'!$M$1:$P$1, 0), 0), 0)</f>
        <v>142010.769316188</v>
      </c>
      <c r="M216" s="1">
        <f>SUMIF('emission-rate'!$A$2:$A$551, $D216&amp;M$1&amp;$E216&amp;$F216, 'emission-rate'!$F$2:$F$551) * IFERROR(VLOOKUP($A216&amp;$B216&amp;$C216&amp;$D216&amp;M$1, 'check of sales'!$A$2:$P$1035, 12 + MATCH($E216,'check of sales'!$M$1:$P$1, 0), 0), 0)</f>
        <v>818268.75654701435</v>
      </c>
      <c r="N216" s="1">
        <f>SUMIF('emission-rate'!$A$2:$A$551, $D216&amp;N$1&amp;$E216&amp;$F216, 'emission-rate'!$F$2:$F$551) * IFERROR(VLOOKUP($A216&amp;$B216&amp;$C216&amp;$D216&amp;N$1, 'check of sales'!$A$2:$P$1035, 12 + MATCH($E216,'check of sales'!$M$1:$P$1, 0), 0), 0)</f>
        <v>1236278.9039698446</v>
      </c>
      <c r="O216" s="1">
        <f>SUMIF('emission-rate'!$A$2:$A$551, $D216&amp;O$1&amp;$E216&amp;$F216, 'emission-rate'!$F$2:$F$551) * IFERROR(VLOOKUP($A216&amp;$B216&amp;$C216&amp;$D216&amp;O$1, 'check of sales'!$A$2:$P$1035, 12 + MATCH($E216,'check of sales'!$M$1:$P$1, 0), 0), 0)</f>
        <v>1092210.6269978306</v>
      </c>
      <c r="P216" s="1">
        <f>SUMIF('emission-rate'!$A$2:$A$551, $D216&amp;P$1&amp;$E216&amp;$F216, 'emission-rate'!$F$2:$F$551) * IFERROR(VLOOKUP($A216&amp;$B216&amp;$C216&amp;$D216&amp;P$1, 'check of sales'!$A$2:$P$1035, 12 + MATCH($E216,'check of sales'!$M$1:$P$1, 0), 0), 0)</f>
        <v>187593.93097159822</v>
      </c>
      <c r="Q216" s="1">
        <f>SUMIF('emission-rate'!$A$2:$A$551, $D216&amp;Q$1&amp;$E216&amp;$F216, 'emission-rate'!$F$2:$F$551) * IFERROR(VLOOKUP($A216&amp;$B216&amp;$C216&amp;$D216&amp;Q$1, 'check of sales'!$A$2:$P$1035, 12 + MATCH($E216,'check of sales'!$M$1:$P$1, 0), 0), 0)</f>
        <v>0</v>
      </c>
      <c r="R216" s="1">
        <f>SUMIF('emission-rate'!$A$2:$A$551, $D216&amp;R$1&amp;$E216&amp;$F216, 'emission-rate'!$F$2:$F$551) * IFERROR(VLOOKUP($A216&amp;$B216&amp;$C216&amp;$D216&amp;R$1, 'check of sales'!$A$2:$P$1035, 12 + MATCH($E216,'check of sales'!$M$1:$P$1, 0), 0), 0)</f>
        <v>0</v>
      </c>
      <c r="S216" s="1">
        <f>SUMIF('emission-rate'!$A$2:$A$551, $D216&amp;S$1&amp;$E216&amp;$F216, 'emission-rate'!$F$2:$F$551) * IFERROR(VLOOKUP($A216&amp;$B216&amp;$C216&amp;$D216&amp;S$1, 'check of sales'!$A$2:$P$1035, 12 + MATCH($E216,'check of sales'!$M$1:$P$1, 0), 0), 0)</f>
        <v>0</v>
      </c>
      <c r="T216" s="1">
        <f>SUMIF('emission-rate'!$A$2:$A$551, $D216&amp;T$1&amp;$E216&amp;$F216, 'emission-rate'!$F$2:$F$551) * IFERROR(VLOOKUP($A216&amp;$B216&amp;$C216&amp;$D216&amp;T$1, 'check of sales'!$A$2:$P$1035, 12 + MATCH($E216,'check of sales'!$M$1:$P$1, 0), 0), 0)</f>
        <v>0</v>
      </c>
      <c r="U216" s="1">
        <f>SUMIF('emission-rate'!$A$2:$A$551, $D216&amp;U$1&amp;$E216&amp;$F216, 'emission-rate'!$F$2:$F$551) * IFERROR(VLOOKUP($A216&amp;$B216&amp;$C216&amp;$D216&amp;U$1, 'check of sales'!$A$2:$P$1035, 12 + MATCH($E216,'check of sales'!$M$1:$P$1, 0), 0), 0)</f>
        <v>0</v>
      </c>
    </row>
    <row r="217" spans="1:21" x14ac:dyDescent="0.2">
      <c r="A217">
        <f>emission!A217</f>
        <v>2016</v>
      </c>
      <c r="B217">
        <f>emission!B217</f>
        <v>1</v>
      </c>
      <c r="C217" t="str">
        <f>emission!C217</f>
        <v>commercial</v>
      </c>
      <c r="D217" t="str">
        <f>emission!D217</f>
        <v>VCC 21400 (GAS LHD1)</v>
      </c>
      <c r="E217" t="str">
        <f>emission!E217</f>
        <v>GAS</v>
      </c>
      <c r="F217" t="str">
        <f>emission!F217</f>
        <v>TOG</v>
      </c>
      <c r="G217" s="1">
        <f>emission!G217 - SUM($K217:$U217)</f>
        <v>6.3323788344860077E-4</v>
      </c>
      <c r="K217" s="1">
        <f>SUMIF('emission-rate'!$A$2:$A$551, $D217&amp;K$1&amp;$E217&amp;$F217, 'emission-rate'!$F$2:$F$551) * IFERROR(VLOOKUP($A217&amp;$B217&amp;$C217&amp;$D217&amp;K$1, 'check of sales'!$A$2:$P$1035, 12 + MATCH($E217,'check of sales'!$M$1:$P$1, 0), 0), 0)</f>
        <v>171489.49468718926</v>
      </c>
      <c r="L217" s="1">
        <f>SUMIF('emission-rate'!$A$2:$A$551, $D217&amp;L$1&amp;$E217&amp;$F217, 'emission-rate'!$F$2:$F$551) * IFERROR(VLOOKUP($A217&amp;$B217&amp;$C217&amp;$D217&amp;L$1, 'check of sales'!$A$2:$P$1035, 12 + MATCH($E217,'check of sales'!$M$1:$P$1, 0), 0), 0)</f>
        <v>131870.1620588864</v>
      </c>
      <c r="M217" s="1">
        <f>SUMIF('emission-rate'!$A$2:$A$551, $D217&amp;M$1&amp;$E217&amp;$F217, 'emission-rate'!$F$2:$F$551) * IFERROR(VLOOKUP($A217&amp;$B217&amp;$C217&amp;$D217&amp;M$1, 'check of sales'!$A$2:$P$1035, 12 + MATCH($E217,'check of sales'!$M$1:$P$1, 0), 0), 0)</f>
        <v>756897.94578683737</v>
      </c>
      <c r="N217" s="1">
        <f>SUMIF('emission-rate'!$A$2:$A$551, $D217&amp;N$1&amp;$E217&amp;$F217, 'emission-rate'!$F$2:$F$551) * IFERROR(VLOOKUP($A217&amp;$B217&amp;$C217&amp;$D217&amp;N$1, 'check of sales'!$A$2:$P$1035, 12 + MATCH($E217,'check of sales'!$M$1:$P$1, 0), 0), 0)</f>
        <v>1129232.5195964293</v>
      </c>
      <c r="O217" s="1">
        <f>SUMIF('emission-rate'!$A$2:$A$551, $D217&amp;O$1&amp;$E217&amp;$F217, 'emission-rate'!$F$2:$F$551) * IFERROR(VLOOKUP($A217&amp;$B217&amp;$C217&amp;$D217&amp;O$1, 'check of sales'!$A$2:$P$1035, 12 + MATCH($E217,'check of sales'!$M$1:$P$1, 0), 0), 0)</f>
        <v>975941.87136148405</v>
      </c>
      <c r="P217" s="1">
        <f>SUMIF('emission-rate'!$A$2:$A$551, $D217&amp;P$1&amp;$E217&amp;$F217, 'emission-rate'!$F$2:$F$551) * IFERROR(VLOOKUP($A217&amp;$B217&amp;$C217&amp;$D217&amp;P$1, 'check of sales'!$A$2:$P$1035, 12 + MATCH($E217,'check of sales'!$M$1:$P$1, 0), 0), 0)</f>
        <v>159073.64857239171</v>
      </c>
      <c r="Q217" s="1">
        <f>SUMIF('emission-rate'!$A$2:$A$551, $D217&amp;Q$1&amp;$E217&amp;$F217, 'emission-rate'!$F$2:$F$551) * IFERROR(VLOOKUP($A217&amp;$B217&amp;$C217&amp;$D217&amp;Q$1, 'check of sales'!$A$2:$P$1035, 12 + MATCH($E217,'check of sales'!$M$1:$P$1, 0), 0), 0)</f>
        <v>918075.45043711341</v>
      </c>
      <c r="R217" s="1">
        <f>SUMIF('emission-rate'!$A$2:$A$551, $D217&amp;R$1&amp;$E217&amp;$F217, 'emission-rate'!$F$2:$F$551) * IFERROR(VLOOKUP($A217&amp;$B217&amp;$C217&amp;$D217&amp;R$1, 'check of sales'!$A$2:$P$1035, 12 + MATCH($E217,'check of sales'!$M$1:$P$1, 0), 0), 0)</f>
        <v>0</v>
      </c>
      <c r="S217" s="1">
        <f>SUMIF('emission-rate'!$A$2:$A$551, $D217&amp;S$1&amp;$E217&amp;$F217, 'emission-rate'!$F$2:$F$551) * IFERROR(VLOOKUP($A217&amp;$B217&amp;$C217&amp;$D217&amp;S$1, 'check of sales'!$A$2:$P$1035, 12 + MATCH($E217,'check of sales'!$M$1:$P$1, 0), 0), 0)</f>
        <v>0</v>
      </c>
      <c r="T217" s="1">
        <f>SUMIF('emission-rate'!$A$2:$A$551, $D217&amp;T$1&amp;$E217&amp;$F217, 'emission-rate'!$F$2:$F$551) * IFERROR(VLOOKUP($A217&amp;$B217&amp;$C217&amp;$D217&amp;T$1, 'check of sales'!$A$2:$P$1035, 12 + MATCH($E217,'check of sales'!$M$1:$P$1, 0), 0), 0)</f>
        <v>0</v>
      </c>
      <c r="U217" s="1">
        <f>SUMIF('emission-rate'!$A$2:$A$551, $D217&amp;U$1&amp;$E217&amp;$F217, 'emission-rate'!$F$2:$F$551) * IFERROR(VLOOKUP($A217&amp;$B217&amp;$C217&amp;$D217&amp;U$1, 'check of sales'!$A$2:$P$1035, 12 + MATCH($E217,'check of sales'!$M$1:$P$1, 0), 0), 0)</f>
        <v>0</v>
      </c>
    </row>
    <row r="218" spans="1:21" x14ac:dyDescent="0.2">
      <c r="A218">
        <f>emission!A218</f>
        <v>2017</v>
      </c>
      <c r="B218">
        <f>emission!B218</f>
        <v>1</v>
      </c>
      <c r="C218" t="str">
        <f>emission!C218</f>
        <v>commercial</v>
      </c>
      <c r="D218" t="str">
        <f>emission!D218</f>
        <v>VCC 21400 (GAS LHD1)</v>
      </c>
      <c r="E218" t="str">
        <f>emission!E218</f>
        <v>GAS</v>
      </c>
      <c r="F218" t="str">
        <f>emission!F218</f>
        <v>TOG</v>
      </c>
      <c r="G218" s="1">
        <f>emission!G218 - SUM($K218:$U218)</f>
        <v>1.0243682190775871E-3</v>
      </c>
      <c r="K218" s="1">
        <f>SUMIF('emission-rate'!$A$2:$A$551, $D218&amp;K$1&amp;$E218&amp;$F218, 'emission-rate'!$F$2:$F$551) * IFERROR(VLOOKUP($A218&amp;$B218&amp;$C218&amp;$D218&amp;K$1, 'check of sales'!$A$2:$P$1035, 12 + MATCH($E218,'check of sales'!$M$1:$P$1, 0), 0), 0)</f>
        <v>161643.15657960417</v>
      </c>
      <c r="L218" s="1">
        <f>SUMIF('emission-rate'!$A$2:$A$551, $D218&amp;L$1&amp;$E218&amp;$F218, 'emission-rate'!$F$2:$F$551) * IFERROR(VLOOKUP($A218&amp;$B218&amp;$C218&amp;$D218&amp;L$1, 'check of sales'!$A$2:$P$1035, 12 + MATCH($E218,'check of sales'!$M$1:$P$1, 0), 0), 0)</f>
        <v>123653.09862063557</v>
      </c>
      <c r="M218" s="1">
        <f>SUMIF('emission-rate'!$A$2:$A$551, $D218&amp;M$1&amp;$E218&amp;$F218, 'emission-rate'!$F$2:$F$551) * IFERROR(VLOOKUP($A218&amp;$B218&amp;$C218&amp;$D218&amp;M$1, 'check of sales'!$A$2:$P$1035, 12 + MATCH($E218,'check of sales'!$M$1:$P$1, 0), 0), 0)</f>
        <v>702849.89831099368</v>
      </c>
      <c r="N218" s="1">
        <f>SUMIF('emission-rate'!$A$2:$A$551, $D218&amp;N$1&amp;$E218&amp;$F218, 'emission-rate'!$F$2:$F$551) * IFERROR(VLOOKUP($A218&amp;$B218&amp;$C218&amp;$D218&amp;N$1, 'check of sales'!$A$2:$P$1035, 12 + MATCH($E218,'check of sales'!$M$1:$P$1, 0), 0), 0)</f>
        <v>1044539.1780629777</v>
      </c>
      <c r="O218" s="1">
        <f>SUMIF('emission-rate'!$A$2:$A$551, $D218&amp;O$1&amp;$E218&amp;$F218, 'emission-rate'!$F$2:$F$551) * IFERROR(VLOOKUP($A218&amp;$B218&amp;$C218&amp;$D218&amp;O$1, 'check of sales'!$A$2:$P$1035, 12 + MATCH($E218,'check of sales'!$M$1:$P$1, 0), 0), 0)</f>
        <v>891437.43765125819</v>
      </c>
      <c r="P218" s="1">
        <f>SUMIF('emission-rate'!$A$2:$A$551, $D218&amp;P$1&amp;$E218&amp;$F218, 'emission-rate'!$F$2:$F$551) * IFERROR(VLOOKUP($A218&amp;$B218&amp;$C218&amp;$D218&amp;P$1, 'check of sales'!$A$2:$P$1035, 12 + MATCH($E218,'check of sales'!$M$1:$P$1, 0), 0), 0)</f>
        <v>142139.83130595135</v>
      </c>
      <c r="Q218" s="1">
        <f>SUMIF('emission-rate'!$A$2:$A$551, $D218&amp;Q$1&amp;$E218&amp;$F218, 'emission-rate'!$F$2:$F$551) * IFERROR(VLOOKUP($A218&amp;$B218&amp;$C218&amp;$D218&amp;Q$1, 'check of sales'!$A$2:$P$1035, 12 + MATCH($E218,'check of sales'!$M$1:$P$1, 0), 0), 0)</f>
        <v>778498.59432757576</v>
      </c>
      <c r="R218" s="1">
        <f>SUMIF('emission-rate'!$A$2:$A$551, $D218&amp;R$1&amp;$E218&amp;$F218, 'emission-rate'!$F$2:$F$551) * IFERROR(VLOOKUP($A218&amp;$B218&amp;$C218&amp;$D218&amp;R$1, 'check of sales'!$A$2:$P$1035, 12 + MATCH($E218,'check of sales'!$M$1:$P$1, 0), 0), 0)</f>
        <v>943632.58361427556</v>
      </c>
      <c r="S218" s="1">
        <f>SUMIF('emission-rate'!$A$2:$A$551, $D218&amp;S$1&amp;$E218&amp;$F218, 'emission-rate'!$F$2:$F$551) * IFERROR(VLOOKUP($A218&amp;$B218&amp;$C218&amp;$D218&amp;S$1, 'check of sales'!$A$2:$P$1035, 12 + MATCH($E218,'check of sales'!$M$1:$P$1, 0), 0), 0)</f>
        <v>0</v>
      </c>
      <c r="T218" s="1">
        <f>SUMIF('emission-rate'!$A$2:$A$551, $D218&amp;T$1&amp;$E218&amp;$F218, 'emission-rate'!$F$2:$F$551) * IFERROR(VLOOKUP($A218&amp;$B218&amp;$C218&amp;$D218&amp;T$1, 'check of sales'!$A$2:$P$1035, 12 + MATCH($E218,'check of sales'!$M$1:$P$1, 0), 0), 0)</f>
        <v>0</v>
      </c>
      <c r="U218" s="1">
        <f>SUMIF('emission-rate'!$A$2:$A$551, $D218&amp;U$1&amp;$E218&amp;$F218, 'emission-rate'!$F$2:$F$551) * IFERROR(VLOOKUP($A218&amp;$B218&amp;$C218&amp;$D218&amp;U$1, 'check of sales'!$A$2:$P$1035, 12 + MATCH($E218,'check of sales'!$M$1:$P$1, 0), 0), 0)</f>
        <v>0</v>
      </c>
    </row>
    <row r="219" spans="1:21" x14ac:dyDescent="0.2">
      <c r="A219">
        <f>emission!A219</f>
        <v>2018</v>
      </c>
      <c r="B219">
        <f>emission!B219</f>
        <v>1</v>
      </c>
      <c r="C219" t="str">
        <f>emission!C219</f>
        <v>commercial</v>
      </c>
      <c r="D219" t="str">
        <f>emission!D219</f>
        <v>VCC 21400 (GAS LHD1)</v>
      </c>
      <c r="E219" t="str">
        <f>emission!E219</f>
        <v>GAS</v>
      </c>
      <c r="F219" t="str">
        <f>emission!F219</f>
        <v>TOG</v>
      </c>
      <c r="G219" s="1">
        <f>emission!G219 - SUM($K219:$U219)</f>
        <v>2.5632511824369431E-4</v>
      </c>
      <c r="K219" s="1">
        <f>SUMIF('emission-rate'!$A$2:$A$551, $D219&amp;K$1&amp;$E219&amp;$F219, 'emission-rate'!$F$2:$F$551) * IFERROR(VLOOKUP($A219&amp;$B219&amp;$C219&amp;$D219&amp;K$1, 'check of sales'!$A$2:$P$1035, 12 + MATCH($E219,'check of sales'!$M$1:$P$1, 0), 0), 0)</f>
        <v>153099.30191613259</v>
      </c>
      <c r="L219" s="1">
        <f>SUMIF('emission-rate'!$A$2:$A$551, $D219&amp;L$1&amp;$E219&amp;$F219, 'emission-rate'!$F$2:$F$551) * IFERROR(VLOOKUP($A219&amp;$B219&amp;$C219&amp;$D219&amp;L$1, 'check of sales'!$A$2:$P$1035, 12 + MATCH($E219,'check of sales'!$M$1:$P$1, 0), 0), 0)</f>
        <v>116553.36216569888</v>
      </c>
      <c r="M219" s="1">
        <f>SUMIF('emission-rate'!$A$2:$A$551, $D219&amp;M$1&amp;$E219&amp;$F219, 'emission-rate'!$F$2:$F$551) * IFERROR(VLOOKUP($A219&amp;$B219&amp;$C219&amp;$D219&amp;M$1, 'check of sales'!$A$2:$P$1035, 12 + MATCH($E219,'check of sales'!$M$1:$P$1, 0), 0), 0)</f>
        <v>659054.07587611629</v>
      </c>
      <c r="N219" s="1">
        <f>SUMIF('emission-rate'!$A$2:$A$551, $D219&amp;N$1&amp;$E219&amp;$F219, 'emission-rate'!$F$2:$F$551) * IFERROR(VLOOKUP($A219&amp;$B219&amp;$C219&amp;$D219&amp;N$1, 'check of sales'!$A$2:$P$1035, 12 + MATCH($E219,'check of sales'!$M$1:$P$1, 0), 0), 0)</f>
        <v>969951.44348055788</v>
      </c>
      <c r="O219" s="1">
        <f>SUMIF('emission-rate'!$A$2:$A$551, $D219&amp;O$1&amp;$E219&amp;$F219, 'emission-rate'!$F$2:$F$551) * IFERROR(VLOOKUP($A219&amp;$B219&amp;$C219&amp;$D219&amp;O$1, 'check of sales'!$A$2:$P$1035, 12 + MATCH($E219,'check of sales'!$M$1:$P$1, 0), 0), 0)</f>
        <v>824578.91732660029</v>
      </c>
      <c r="P219" s="1">
        <f>SUMIF('emission-rate'!$A$2:$A$551, $D219&amp;P$1&amp;$E219&amp;$F219, 'emission-rate'!$F$2:$F$551) * IFERROR(VLOOKUP($A219&amp;$B219&amp;$C219&amp;$D219&amp;P$1, 'check of sales'!$A$2:$P$1035, 12 + MATCH($E219,'check of sales'!$M$1:$P$1, 0), 0), 0)</f>
        <v>129832.28891572692</v>
      </c>
      <c r="Q219" s="1">
        <f>SUMIF('emission-rate'!$A$2:$A$551, $D219&amp;Q$1&amp;$E219&amp;$F219, 'emission-rate'!$F$2:$F$551) * IFERROR(VLOOKUP($A219&amp;$B219&amp;$C219&amp;$D219&amp;Q$1, 'check of sales'!$A$2:$P$1035, 12 + MATCH($E219,'check of sales'!$M$1:$P$1, 0), 0), 0)</f>
        <v>695625.32740477438</v>
      </c>
      <c r="R219" s="1">
        <f>SUMIF('emission-rate'!$A$2:$A$551, $D219&amp;R$1&amp;$E219&amp;$F219, 'emission-rate'!$F$2:$F$551) * IFERROR(VLOOKUP($A219&amp;$B219&amp;$C219&amp;$D219&amp;R$1, 'check of sales'!$A$2:$P$1035, 12 + MATCH($E219,'check of sales'!$M$1:$P$1, 0), 0), 0)</f>
        <v>800170.2251766437</v>
      </c>
      <c r="S219" s="1">
        <f>SUMIF('emission-rate'!$A$2:$A$551, $D219&amp;S$1&amp;$E219&amp;$F219, 'emission-rate'!$F$2:$F$551) * IFERROR(VLOOKUP($A219&amp;$B219&amp;$C219&amp;$D219&amp;S$1, 'check of sales'!$A$2:$P$1035, 12 + MATCH($E219,'check of sales'!$M$1:$P$1, 0), 0), 0)</f>
        <v>1571528.1916781231</v>
      </c>
      <c r="T219" s="1">
        <f>SUMIF('emission-rate'!$A$2:$A$551, $D219&amp;T$1&amp;$E219&amp;$F219, 'emission-rate'!$F$2:$F$551) * IFERROR(VLOOKUP($A219&amp;$B219&amp;$C219&amp;$D219&amp;T$1, 'check of sales'!$A$2:$P$1035, 12 + MATCH($E219,'check of sales'!$M$1:$P$1, 0), 0), 0)</f>
        <v>0</v>
      </c>
      <c r="U219" s="1">
        <f>SUMIF('emission-rate'!$A$2:$A$551, $D219&amp;U$1&amp;$E219&amp;$F219, 'emission-rate'!$F$2:$F$551) * IFERROR(VLOOKUP($A219&amp;$B219&amp;$C219&amp;$D219&amp;U$1, 'check of sales'!$A$2:$P$1035, 12 + MATCH($E219,'check of sales'!$M$1:$P$1, 0), 0), 0)</f>
        <v>0</v>
      </c>
    </row>
    <row r="220" spans="1:21" x14ac:dyDescent="0.2">
      <c r="A220">
        <f>emission!A220</f>
        <v>2019</v>
      </c>
      <c r="B220">
        <f>emission!B220</f>
        <v>1</v>
      </c>
      <c r="C220" t="str">
        <f>emission!C220</f>
        <v>commercial</v>
      </c>
      <c r="D220" t="str">
        <f>emission!D220</f>
        <v>VCC 21400 (GAS LHD1)</v>
      </c>
      <c r="E220" t="str">
        <f>emission!E220</f>
        <v>GAS</v>
      </c>
      <c r="F220" t="str">
        <f>emission!F220</f>
        <v>TOG</v>
      </c>
      <c r="G220" s="1">
        <f>emission!G220 - SUM($K220:$U220)</f>
        <v>2.5059469044208527E-4</v>
      </c>
      <c r="K220" s="1">
        <f>SUMIF('emission-rate'!$A$2:$A$551, $D220&amp;K$1&amp;$E220&amp;$F220, 'emission-rate'!$F$2:$F$551) * IFERROR(VLOOKUP($A220&amp;$B220&amp;$C220&amp;$D220&amp;K$1, 'check of sales'!$A$2:$P$1035, 12 + MATCH($E220,'check of sales'!$M$1:$P$1, 0), 0), 0)</f>
        <v>142513.43349933496</v>
      </c>
      <c r="L220" s="1">
        <f>SUMIF('emission-rate'!$A$2:$A$551, $D220&amp;L$1&amp;$E220&amp;$F220, 'emission-rate'!$F$2:$F$551) * IFERROR(VLOOKUP($A220&amp;$B220&amp;$C220&amp;$D220&amp;L$1, 'check of sales'!$A$2:$P$1035, 12 + MATCH($E220,'check of sales'!$M$1:$P$1, 0), 0), 0)</f>
        <v>110392.78594364093</v>
      </c>
      <c r="M220" s="1">
        <f>SUMIF('emission-rate'!$A$2:$A$551, $D220&amp;M$1&amp;$E220&amp;$F220, 'emission-rate'!$F$2:$F$551) * IFERROR(VLOOKUP($A220&amp;$B220&amp;$C220&amp;$D220&amp;M$1, 'check of sales'!$A$2:$P$1035, 12 + MATCH($E220,'check of sales'!$M$1:$P$1, 0), 0), 0)</f>
        <v>621213.45319485443</v>
      </c>
      <c r="N220" s="1">
        <f>SUMIF('emission-rate'!$A$2:$A$551, $D220&amp;N$1&amp;$E220&amp;$F220, 'emission-rate'!$F$2:$F$551) * IFERROR(VLOOKUP($A220&amp;$B220&amp;$C220&amp;$D220&amp;N$1, 'check of sales'!$A$2:$P$1035, 12 + MATCH($E220,'check of sales'!$M$1:$P$1, 0), 0), 0)</f>
        <v>909512.05053021188</v>
      </c>
      <c r="O220" s="1">
        <f>SUMIF('emission-rate'!$A$2:$A$551, $D220&amp;O$1&amp;$E220&amp;$F220, 'emission-rate'!$F$2:$F$551) * IFERROR(VLOOKUP($A220&amp;$B220&amp;$C220&amp;$D220&amp;O$1, 'check of sales'!$A$2:$P$1035, 12 + MATCH($E220,'check of sales'!$M$1:$P$1, 0), 0), 0)</f>
        <v>765697.95362558158</v>
      </c>
      <c r="P220" s="1">
        <f>SUMIF('emission-rate'!$A$2:$A$551, $D220&amp;P$1&amp;$E220&amp;$F220, 'emission-rate'!$F$2:$F$551) * IFERROR(VLOOKUP($A220&amp;$B220&amp;$C220&amp;$D220&amp;P$1, 'check of sales'!$A$2:$P$1035, 12 + MATCH($E220,'check of sales'!$M$1:$P$1, 0), 0), 0)</f>
        <v>120094.76347575907</v>
      </c>
      <c r="Q220" s="1">
        <f>SUMIF('emission-rate'!$A$2:$A$551, $D220&amp;Q$1&amp;$E220&amp;$F220, 'emission-rate'!$F$2:$F$551) * IFERROR(VLOOKUP($A220&amp;$B220&amp;$C220&amp;$D220&amp;Q$1, 'check of sales'!$A$2:$P$1035, 12 + MATCH($E220,'check of sales'!$M$1:$P$1, 0), 0), 0)</f>
        <v>635392.8216666748</v>
      </c>
      <c r="R220" s="1">
        <f>SUMIF('emission-rate'!$A$2:$A$551, $D220&amp;R$1&amp;$E220&amp;$F220, 'emission-rate'!$F$2:$F$551) * IFERROR(VLOOKUP($A220&amp;$B220&amp;$C220&amp;$D220&amp;R$1, 'check of sales'!$A$2:$P$1035, 12 + MATCH($E220,'check of sales'!$M$1:$P$1, 0), 0), 0)</f>
        <v>714989.95492577716</v>
      </c>
      <c r="S220" s="1">
        <f>SUMIF('emission-rate'!$A$2:$A$551, $D220&amp;S$1&amp;$E220&amp;$F220, 'emission-rate'!$F$2:$F$551) * IFERROR(VLOOKUP($A220&amp;$B220&amp;$C220&amp;$D220&amp;S$1, 'check of sales'!$A$2:$P$1035, 12 + MATCH($E220,'check of sales'!$M$1:$P$1, 0), 0), 0)</f>
        <v>1332605.6018435932</v>
      </c>
      <c r="T220" s="1">
        <f>SUMIF('emission-rate'!$A$2:$A$551, $D220&amp;T$1&amp;$E220&amp;$F220, 'emission-rate'!$F$2:$F$551) * IFERROR(VLOOKUP($A220&amp;$B220&amp;$C220&amp;$D220&amp;T$1, 'check of sales'!$A$2:$P$1035, 12 + MATCH($E220,'check of sales'!$M$1:$P$1, 0), 0), 0)</f>
        <v>131051.62601110665</v>
      </c>
      <c r="U220" s="1">
        <f>SUMIF('emission-rate'!$A$2:$A$551, $D220&amp;U$1&amp;$E220&amp;$F220, 'emission-rate'!$F$2:$F$551) * IFERROR(VLOOKUP($A220&amp;$B220&amp;$C220&amp;$D220&amp;U$1, 'check of sales'!$A$2:$P$1035, 12 + MATCH($E220,'check of sales'!$M$1:$P$1, 0), 0), 0)</f>
        <v>0</v>
      </c>
    </row>
    <row r="221" spans="1:21" x14ac:dyDescent="0.2">
      <c r="A221">
        <f>emission!A221</f>
        <v>2020</v>
      </c>
      <c r="B221">
        <f>emission!B221</f>
        <v>1</v>
      </c>
      <c r="C221" t="str">
        <f>emission!C221</f>
        <v>commercial</v>
      </c>
      <c r="D221" t="str">
        <f>emission!D221</f>
        <v>VCC 21400 (GAS LHD1)</v>
      </c>
      <c r="E221" t="str">
        <f>emission!E221</f>
        <v>GAS</v>
      </c>
      <c r="F221" t="str">
        <f>emission!F221</f>
        <v>TOG</v>
      </c>
      <c r="G221" s="1">
        <f>emission!G221 - SUM($K221:$U221)</f>
        <v>3.0442606657743454E-4</v>
      </c>
      <c r="K221" s="1">
        <f>SUMIF('emission-rate'!$A$2:$A$551, $D221&amp;K$1&amp;$E221&amp;$F221, 'emission-rate'!$F$2:$F$551) * IFERROR(VLOOKUP($A221&amp;$B221&amp;$C221&amp;$D221&amp;K$1, 'check of sales'!$A$2:$P$1035, 12 + MATCH($E221,'check of sales'!$M$1:$P$1, 0), 0), 0)</f>
        <v>132991.11867923217</v>
      </c>
      <c r="L221" s="1">
        <f>SUMIF('emission-rate'!$A$2:$A$551, $D221&amp;L$1&amp;$E221&amp;$F221, 'emission-rate'!$F$2:$F$551) * IFERROR(VLOOKUP($A221&amp;$B221&amp;$C221&amp;$D221&amp;L$1, 'check of sales'!$A$2:$P$1035, 12 + MATCH($E221,'check of sales'!$M$1:$P$1, 0), 0), 0)</f>
        <v>102759.80857838008</v>
      </c>
      <c r="M221" s="1">
        <f>SUMIF('emission-rate'!$A$2:$A$551, $D221&amp;M$1&amp;$E221&amp;$F221, 'emission-rate'!$F$2:$F$551) * IFERROR(VLOOKUP($A221&amp;$B221&amp;$C221&amp;$D221&amp;M$1, 'check of sales'!$A$2:$P$1035, 12 + MATCH($E221,'check of sales'!$M$1:$P$1, 0), 0), 0)</f>
        <v>588378.42589522037</v>
      </c>
      <c r="N221" s="1">
        <f>SUMIF('emission-rate'!$A$2:$A$551, $D221&amp;N$1&amp;$E221&amp;$F221, 'emission-rate'!$F$2:$F$551) * IFERROR(VLOOKUP($A221&amp;$B221&amp;$C221&amp;$D221&amp;N$1, 'check of sales'!$A$2:$P$1035, 12 + MATCH($E221,'check of sales'!$M$1:$P$1, 0), 0), 0)</f>
        <v>857290.99069923791</v>
      </c>
      <c r="O221" s="1">
        <f>SUMIF('emission-rate'!$A$2:$A$551, $D221&amp;O$1&amp;$E221&amp;$F221, 'emission-rate'!$F$2:$F$551) * IFERROR(VLOOKUP($A221&amp;$B221&amp;$C221&amp;$D221&amp;O$1, 'check of sales'!$A$2:$P$1035, 12 + MATCH($E221,'check of sales'!$M$1:$P$1, 0), 0), 0)</f>
        <v>717985.95751329488</v>
      </c>
      <c r="P221" s="1">
        <f>SUMIF('emission-rate'!$A$2:$A$551, $D221&amp;P$1&amp;$E221&amp;$F221, 'emission-rate'!$F$2:$F$551) * IFERROR(VLOOKUP($A221&amp;$B221&amp;$C221&amp;$D221&amp;P$1, 'check of sales'!$A$2:$P$1035, 12 + MATCH($E221,'check of sales'!$M$1:$P$1, 0), 0), 0)</f>
        <v>111519.11927686956</v>
      </c>
      <c r="Q221" s="1">
        <f>SUMIF('emission-rate'!$A$2:$A$551, $D221&amp;Q$1&amp;$E221&amp;$F221, 'emission-rate'!$F$2:$F$551) * IFERROR(VLOOKUP($A221&amp;$B221&amp;$C221&amp;$D221&amp;Q$1, 'check of sales'!$A$2:$P$1035, 12 + MATCH($E221,'check of sales'!$M$1:$P$1, 0), 0), 0)</f>
        <v>587737.85219010571</v>
      </c>
      <c r="R221" s="1">
        <f>SUMIF('emission-rate'!$A$2:$A$551, $D221&amp;R$1&amp;$E221&amp;$F221, 'emission-rate'!$F$2:$F$551) * IFERROR(VLOOKUP($A221&amp;$B221&amp;$C221&amp;$D221&amp;R$1, 'check of sales'!$A$2:$P$1035, 12 + MATCH($E221,'check of sales'!$M$1:$P$1, 0), 0), 0)</f>
        <v>653080.71317430481</v>
      </c>
      <c r="S221" s="1">
        <f>SUMIF('emission-rate'!$A$2:$A$551, $D221&amp;S$1&amp;$E221&amp;$F221, 'emission-rate'!$F$2:$F$551) * IFERROR(VLOOKUP($A221&amp;$B221&amp;$C221&amp;$D221&amp;S$1, 'check of sales'!$A$2:$P$1035, 12 + MATCH($E221,'check of sales'!$M$1:$P$1, 0), 0), 0)</f>
        <v>1190746.155276712</v>
      </c>
      <c r="T221" s="1">
        <f>SUMIF('emission-rate'!$A$2:$A$551, $D221&amp;T$1&amp;$E221&amp;$F221, 'emission-rate'!$F$2:$F$551) * IFERROR(VLOOKUP($A221&amp;$B221&amp;$C221&amp;$D221&amp;T$1, 'check of sales'!$A$2:$P$1035, 12 + MATCH($E221,'check of sales'!$M$1:$P$1, 0), 0), 0)</f>
        <v>111127.5838880285</v>
      </c>
      <c r="U221" s="1">
        <f>SUMIF('emission-rate'!$A$2:$A$551, $D221&amp;U$1&amp;$E221&amp;$F221, 'emission-rate'!$F$2:$F$551) * IFERROR(VLOOKUP($A221&amp;$B221&amp;$C221&amp;$D221&amp;U$1, 'check of sales'!$A$2:$P$1035, 12 + MATCH($E221,'check of sales'!$M$1:$P$1, 0), 0), 0)</f>
        <v>896651.90798186825</v>
      </c>
    </row>
    <row r="222" spans="1:21" x14ac:dyDescent="0.2">
      <c r="A222">
        <f>emission!A222</f>
        <v>2010</v>
      </c>
      <c r="B222">
        <f>emission!B222</f>
        <v>1</v>
      </c>
      <c r="C222" t="str">
        <f>emission!C222</f>
        <v>commercial</v>
      </c>
      <c r="D222" t="str">
        <f>emission!D222</f>
        <v>VCC 24724 (NG T7 SWCVng)</v>
      </c>
      <c r="E222" t="str">
        <f>emission!E222</f>
        <v>ELEC</v>
      </c>
      <c r="F222" t="str">
        <f>emission!F222</f>
        <v>CH4</v>
      </c>
      <c r="G222" s="1">
        <f>emission!G222 - SUM($K222:$U222)</f>
        <v>-3.160009509883821E-4</v>
      </c>
      <c r="K222" s="1">
        <f>SUMIF('emission-rate'!$A$2:$A$551, $D222&amp;K$1&amp;$E222&amp;$F222, 'emission-rate'!$F$2:$F$551) * IFERROR(VLOOKUP($A222&amp;$B222&amp;$C222&amp;$D222&amp;K$1, 'check of sales'!$A$2:$P$1035, 12 + MATCH($E222,'check of sales'!$M$1:$P$1, 0), 0), 0)</f>
        <v>298206.39631286595</v>
      </c>
      <c r="L222" s="1">
        <f>SUMIF('emission-rate'!$A$2:$A$551, $D222&amp;L$1&amp;$E222&amp;$F222, 'emission-rate'!$F$2:$F$551) * IFERROR(VLOOKUP($A222&amp;$B222&amp;$C222&amp;$D222&amp;L$1, 'check of sales'!$A$2:$P$1035, 12 + MATCH($E222,'check of sales'!$M$1:$P$1, 0), 0), 0)</f>
        <v>0</v>
      </c>
      <c r="M222" s="1">
        <f>SUMIF('emission-rate'!$A$2:$A$551, $D222&amp;M$1&amp;$E222&amp;$F222, 'emission-rate'!$F$2:$F$551) * IFERROR(VLOOKUP($A222&amp;$B222&amp;$C222&amp;$D222&amp;M$1, 'check of sales'!$A$2:$P$1035, 12 + MATCH($E222,'check of sales'!$M$1:$P$1, 0), 0), 0)</f>
        <v>0</v>
      </c>
      <c r="N222" s="1">
        <f>SUMIF('emission-rate'!$A$2:$A$551, $D222&amp;N$1&amp;$E222&amp;$F222, 'emission-rate'!$F$2:$F$551) * IFERROR(VLOOKUP($A222&amp;$B222&amp;$C222&amp;$D222&amp;N$1, 'check of sales'!$A$2:$P$1035, 12 + MATCH($E222,'check of sales'!$M$1:$P$1, 0), 0), 0)</f>
        <v>0</v>
      </c>
      <c r="O222" s="1">
        <f>SUMIF('emission-rate'!$A$2:$A$551, $D222&amp;O$1&amp;$E222&amp;$F222, 'emission-rate'!$F$2:$F$551) * IFERROR(VLOOKUP($A222&amp;$B222&amp;$C222&amp;$D222&amp;O$1, 'check of sales'!$A$2:$P$1035, 12 + MATCH($E222,'check of sales'!$M$1:$P$1, 0), 0), 0)</f>
        <v>0</v>
      </c>
      <c r="P222" s="1">
        <f>SUMIF('emission-rate'!$A$2:$A$551, $D222&amp;P$1&amp;$E222&amp;$F222, 'emission-rate'!$F$2:$F$551) * IFERROR(VLOOKUP($A222&amp;$B222&amp;$C222&amp;$D222&amp;P$1, 'check of sales'!$A$2:$P$1035, 12 + MATCH($E222,'check of sales'!$M$1:$P$1, 0), 0), 0)</f>
        <v>0</v>
      </c>
      <c r="Q222" s="1">
        <f>SUMIF('emission-rate'!$A$2:$A$551, $D222&amp;Q$1&amp;$E222&amp;$F222, 'emission-rate'!$F$2:$F$551) * IFERROR(VLOOKUP($A222&amp;$B222&amp;$C222&amp;$D222&amp;Q$1, 'check of sales'!$A$2:$P$1035, 12 + MATCH($E222,'check of sales'!$M$1:$P$1, 0), 0), 0)</f>
        <v>0</v>
      </c>
      <c r="R222" s="1">
        <f>SUMIF('emission-rate'!$A$2:$A$551, $D222&amp;R$1&amp;$E222&amp;$F222, 'emission-rate'!$F$2:$F$551) * IFERROR(VLOOKUP($A222&amp;$B222&amp;$C222&amp;$D222&amp;R$1, 'check of sales'!$A$2:$P$1035, 12 + MATCH($E222,'check of sales'!$M$1:$P$1, 0), 0), 0)</f>
        <v>0</v>
      </c>
      <c r="S222" s="1">
        <f>SUMIF('emission-rate'!$A$2:$A$551, $D222&amp;S$1&amp;$E222&amp;$F222, 'emission-rate'!$F$2:$F$551) * IFERROR(VLOOKUP($A222&amp;$B222&amp;$C222&amp;$D222&amp;S$1, 'check of sales'!$A$2:$P$1035, 12 + MATCH($E222,'check of sales'!$M$1:$P$1, 0), 0), 0)</f>
        <v>0</v>
      </c>
      <c r="T222" s="1">
        <f>SUMIF('emission-rate'!$A$2:$A$551, $D222&amp;T$1&amp;$E222&amp;$F222, 'emission-rate'!$F$2:$F$551) * IFERROR(VLOOKUP($A222&amp;$B222&amp;$C222&amp;$D222&amp;T$1, 'check of sales'!$A$2:$P$1035, 12 + MATCH($E222,'check of sales'!$M$1:$P$1, 0), 0), 0)</f>
        <v>0</v>
      </c>
      <c r="U222" s="1">
        <f>SUMIF('emission-rate'!$A$2:$A$551, $D222&amp;U$1&amp;$E222&amp;$F222, 'emission-rate'!$F$2:$F$551) * IFERROR(VLOOKUP($A222&amp;$B222&amp;$C222&amp;$D222&amp;U$1, 'check of sales'!$A$2:$P$1035, 12 + MATCH($E222,'check of sales'!$M$1:$P$1, 0), 0), 0)</f>
        <v>0</v>
      </c>
    </row>
    <row r="223" spans="1:21" x14ac:dyDescent="0.2">
      <c r="A223">
        <f>emission!A223</f>
        <v>2011</v>
      </c>
      <c r="B223">
        <f>emission!B223</f>
        <v>1</v>
      </c>
      <c r="C223" t="str">
        <f>emission!C223</f>
        <v>commercial</v>
      </c>
      <c r="D223" t="str">
        <f>emission!D223</f>
        <v>VCC 24724 (NG T7 SWCVng)</v>
      </c>
      <c r="E223" t="str">
        <f>emission!E223</f>
        <v>ELEC</v>
      </c>
      <c r="F223" t="str">
        <f>emission!F223</f>
        <v>CH4</v>
      </c>
      <c r="G223" s="1">
        <f>emission!G223 - SUM($K223:$U223)</f>
        <v>-2.8246606234461069E-4</v>
      </c>
      <c r="K223" s="1">
        <f>SUMIF('emission-rate'!$A$2:$A$551, $D223&amp;K$1&amp;$E223&amp;$F223, 'emission-rate'!$F$2:$F$551) * IFERROR(VLOOKUP($A223&amp;$B223&amp;$C223&amp;$D223&amp;K$1, 'check of sales'!$A$2:$P$1035, 12 + MATCH($E223,'check of sales'!$M$1:$P$1, 0), 0), 0)</f>
        <v>252869.47847099701</v>
      </c>
      <c r="L223" s="1">
        <f>SUMIF('emission-rate'!$A$2:$A$551, $D223&amp;L$1&amp;$E223&amp;$F223, 'emission-rate'!$F$2:$F$551) * IFERROR(VLOOKUP($A223&amp;$B223&amp;$C223&amp;$D223&amp;L$1, 'check of sales'!$A$2:$P$1035, 12 + MATCH($E223,'check of sales'!$M$1:$P$1, 0), 0), 0)</f>
        <v>22569.31397970601</v>
      </c>
      <c r="M223" s="1">
        <f>SUMIF('emission-rate'!$A$2:$A$551, $D223&amp;M$1&amp;$E223&amp;$F223, 'emission-rate'!$F$2:$F$551) * IFERROR(VLOOKUP($A223&amp;$B223&amp;$C223&amp;$D223&amp;M$1, 'check of sales'!$A$2:$P$1035, 12 + MATCH($E223,'check of sales'!$M$1:$P$1, 0), 0), 0)</f>
        <v>0</v>
      </c>
      <c r="N223" s="1">
        <f>SUMIF('emission-rate'!$A$2:$A$551, $D223&amp;N$1&amp;$E223&amp;$F223, 'emission-rate'!$F$2:$F$551) * IFERROR(VLOOKUP($A223&amp;$B223&amp;$C223&amp;$D223&amp;N$1, 'check of sales'!$A$2:$P$1035, 12 + MATCH($E223,'check of sales'!$M$1:$P$1, 0), 0), 0)</f>
        <v>0</v>
      </c>
      <c r="O223" s="1">
        <f>SUMIF('emission-rate'!$A$2:$A$551, $D223&amp;O$1&amp;$E223&amp;$F223, 'emission-rate'!$F$2:$F$551) * IFERROR(VLOOKUP($A223&amp;$B223&amp;$C223&amp;$D223&amp;O$1, 'check of sales'!$A$2:$P$1035, 12 + MATCH($E223,'check of sales'!$M$1:$P$1, 0), 0), 0)</f>
        <v>0</v>
      </c>
      <c r="P223" s="1">
        <f>SUMIF('emission-rate'!$A$2:$A$551, $D223&amp;P$1&amp;$E223&amp;$F223, 'emission-rate'!$F$2:$F$551) * IFERROR(VLOOKUP($A223&amp;$B223&amp;$C223&amp;$D223&amp;P$1, 'check of sales'!$A$2:$P$1035, 12 + MATCH($E223,'check of sales'!$M$1:$P$1, 0), 0), 0)</f>
        <v>0</v>
      </c>
      <c r="Q223" s="1">
        <f>SUMIF('emission-rate'!$A$2:$A$551, $D223&amp;Q$1&amp;$E223&amp;$F223, 'emission-rate'!$F$2:$F$551) * IFERROR(VLOOKUP($A223&amp;$B223&amp;$C223&amp;$D223&amp;Q$1, 'check of sales'!$A$2:$P$1035, 12 + MATCH($E223,'check of sales'!$M$1:$P$1, 0), 0), 0)</f>
        <v>0</v>
      </c>
      <c r="R223" s="1">
        <f>SUMIF('emission-rate'!$A$2:$A$551, $D223&amp;R$1&amp;$E223&amp;$F223, 'emission-rate'!$F$2:$F$551) * IFERROR(VLOOKUP($A223&amp;$B223&amp;$C223&amp;$D223&amp;R$1, 'check of sales'!$A$2:$P$1035, 12 + MATCH($E223,'check of sales'!$M$1:$P$1, 0), 0), 0)</f>
        <v>0</v>
      </c>
      <c r="S223" s="1">
        <f>SUMIF('emission-rate'!$A$2:$A$551, $D223&amp;S$1&amp;$E223&amp;$F223, 'emission-rate'!$F$2:$F$551) * IFERROR(VLOOKUP($A223&amp;$B223&amp;$C223&amp;$D223&amp;S$1, 'check of sales'!$A$2:$P$1035, 12 + MATCH($E223,'check of sales'!$M$1:$P$1, 0), 0), 0)</f>
        <v>0</v>
      </c>
      <c r="T223" s="1">
        <f>SUMIF('emission-rate'!$A$2:$A$551, $D223&amp;T$1&amp;$E223&amp;$F223, 'emission-rate'!$F$2:$F$551) * IFERROR(VLOOKUP($A223&amp;$B223&amp;$C223&amp;$D223&amp;T$1, 'check of sales'!$A$2:$P$1035, 12 + MATCH($E223,'check of sales'!$M$1:$P$1, 0), 0), 0)</f>
        <v>0</v>
      </c>
      <c r="U223" s="1">
        <f>SUMIF('emission-rate'!$A$2:$A$551, $D223&amp;U$1&amp;$E223&amp;$F223, 'emission-rate'!$F$2:$F$551) * IFERROR(VLOOKUP($A223&amp;$B223&amp;$C223&amp;$D223&amp;U$1, 'check of sales'!$A$2:$P$1035, 12 + MATCH($E223,'check of sales'!$M$1:$P$1, 0), 0), 0)</f>
        <v>0</v>
      </c>
    </row>
    <row r="224" spans="1:21" x14ac:dyDescent="0.2">
      <c r="A224">
        <f>emission!A224</f>
        <v>2012</v>
      </c>
      <c r="B224">
        <f>emission!B224</f>
        <v>1</v>
      </c>
      <c r="C224" t="str">
        <f>emission!C224</f>
        <v>commercial</v>
      </c>
      <c r="D224" t="str">
        <f>emission!D224</f>
        <v>VCC 24724 (NG T7 SWCVng)</v>
      </c>
      <c r="E224" t="str">
        <f>emission!E224</f>
        <v>ELEC</v>
      </c>
      <c r="F224" t="str">
        <f>emission!F224</f>
        <v>CH4</v>
      </c>
      <c r="G224" s="1">
        <f>emission!G224 - SUM($K224:$U224)</f>
        <v>-5.2934573031961918E-3</v>
      </c>
      <c r="K224" s="1">
        <f>SUMIF('emission-rate'!$A$2:$A$551, $D224&amp;K$1&amp;$E224&amp;$F224, 'emission-rate'!$F$2:$F$551) * IFERROR(VLOOKUP($A224&amp;$B224&amp;$C224&amp;$D224&amp;K$1, 'check of sales'!$A$2:$P$1035, 12 + MATCH($E224,'check of sales'!$M$1:$P$1, 0), 0), 0)</f>
        <v>225950.8431148763</v>
      </c>
      <c r="L224" s="1">
        <f>SUMIF('emission-rate'!$A$2:$A$551, $D224&amp;L$1&amp;$E224&amp;$F224, 'emission-rate'!$F$2:$F$551) * IFERROR(VLOOKUP($A224&amp;$B224&amp;$C224&amp;$D224&amp;L$1, 'check of sales'!$A$2:$P$1035, 12 + MATCH($E224,'check of sales'!$M$1:$P$1, 0), 0), 0)</f>
        <v>19138.055809872003</v>
      </c>
      <c r="M224" s="1">
        <f>SUMIF('emission-rate'!$A$2:$A$551, $D224&amp;M$1&amp;$E224&amp;$F224, 'emission-rate'!$F$2:$F$551) * IFERROR(VLOOKUP($A224&amp;$B224&amp;$C224&amp;$D224&amp;M$1, 'check of sales'!$A$2:$P$1035, 12 + MATCH($E224,'check of sales'!$M$1:$P$1, 0), 0), 0)</f>
        <v>3464363.4179529687</v>
      </c>
      <c r="N224" s="1">
        <f>SUMIF('emission-rate'!$A$2:$A$551, $D224&amp;N$1&amp;$E224&amp;$F224, 'emission-rate'!$F$2:$F$551) * IFERROR(VLOOKUP($A224&amp;$B224&amp;$C224&amp;$D224&amp;N$1, 'check of sales'!$A$2:$P$1035, 12 + MATCH($E224,'check of sales'!$M$1:$P$1, 0), 0), 0)</f>
        <v>0</v>
      </c>
      <c r="O224" s="1">
        <f>SUMIF('emission-rate'!$A$2:$A$551, $D224&amp;O$1&amp;$E224&amp;$F224, 'emission-rate'!$F$2:$F$551) * IFERROR(VLOOKUP($A224&amp;$B224&amp;$C224&amp;$D224&amp;O$1, 'check of sales'!$A$2:$P$1035, 12 + MATCH($E224,'check of sales'!$M$1:$P$1, 0), 0), 0)</f>
        <v>0</v>
      </c>
      <c r="P224" s="1">
        <f>SUMIF('emission-rate'!$A$2:$A$551, $D224&amp;P$1&amp;$E224&amp;$F224, 'emission-rate'!$F$2:$F$551) * IFERROR(VLOOKUP($A224&amp;$B224&amp;$C224&amp;$D224&amp;P$1, 'check of sales'!$A$2:$P$1035, 12 + MATCH($E224,'check of sales'!$M$1:$P$1, 0), 0), 0)</f>
        <v>0</v>
      </c>
      <c r="Q224" s="1">
        <f>SUMIF('emission-rate'!$A$2:$A$551, $D224&amp;Q$1&amp;$E224&amp;$F224, 'emission-rate'!$F$2:$F$551) * IFERROR(VLOOKUP($A224&amp;$B224&amp;$C224&amp;$D224&amp;Q$1, 'check of sales'!$A$2:$P$1035, 12 + MATCH($E224,'check of sales'!$M$1:$P$1, 0), 0), 0)</f>
        <v>0</v>
      </c>
      <c r="R224" s="1">
        <f>SUMIF('emission-rate'!$A$2:$A$551, $D224&amp;R$1&amp;$E224&amp;$F224, 'emission-rate'!$F$2:$F$551) * IFERROR(VLOOKUP($A224&amp;$B224&amp;$C224&amp;$D224&amp;R$1, 'check of sales'!$A$2:$P$1035, 12 + MATCH($E224,'check of sales'!$M$1:$P$1, 0), 0), 0)</f>
        <v>0</v>
      </c>
      <c r="S224" s="1">
        <f>SUMIF('emission-rate'!$A$2:$A$551, $D224&amp;S$1&amp;$E224&amp;$F224, 'emission-rate'!$F$2:$F$551) * IFERROR(VLOOKUP($A224&amp;$B224&amp;$C224&amp;$D224&amp;S$1, 'check of sales'!$A$2:$P$1035, 12 + MATCH($E224,'check of sales'!$M$1:$P$1, 0), 0), 0)</f>
        <v>0</v>
      </c>
      <c r="T224" s="1">
        <f>SUMIF('emission-rate'!$A$2:$A$551, $D224&amp;T$1&amp;$E224&amp;$F224, 'emission-rate'!$F$2:$F$551) * IFERROR(VLOOKUP($A224&amp;$B224&amp;$C224&amp;$D224&amp;T$1, 'check of sales'!$A$2:$P$1035, 12 + MATCH($E224,'check of sales'!$M$1:$P$1, 0), 0), 0)</f>
        <v>0</v>
      </c>
      <c r="U224" s="1">
        <f>SUMIF('emission-rate'!$A$2:$A$551, $D224&amp;U$1&amp;$E224&amp;$F224, 'emission-rate'!$F$2:$F$551) * IFERROR(VLOOKUP($A224&amp;$B224&amp;$C224&amp;$D224&amp;U$1, 'check of sales'!$A$2:$P$1035, 12 + MATCH($E224,'check of sales'!$M$1:$P$1, 0), 0), 0)</f>
        <v>0</v>
      </c>
    </row>
    <row r="225" spans="1:21" x14ac:dyDescent="0.2">
      <c r="A225">
        <f>emission!A225</f>
        <v>2013</v>
      </c>
      <c r="B225">
        <f>emission!B225</f>
        <v>1</v>
      </c>
      <c r="C225" t="str">
        <f>emission!C225</f>
        <v>commercial</v>
      </c>
      <c r="D225" t="str">
        <f>emission!D225</f>
        <v>VCC 24724 (NG T7 SWCVng)</v>
      </c>
      <c r="E225" t="str">
        <f>emission!E225</f>
        <v>ELEC</v>
      </c>
      <c r="F225" t="str">
        <f>emission!F225</f>
        <v>CH4</v>
      </c>
      <c r="G225" s="1">
        <f>emission!G225 - SUM($K225:$U225)</f>
        <v>-4.5927995815873146E-3</v>
      </c>
      <c r="K225" s="1">
        <f>SUMIF('emission-rate'!$A$2:$A$551, $D225&amp;K$1&amp;$E225&amp;$F225, 'emission-rate'!$F$2:$F$551) * IFERROR(VLOOKUP($A225&amp;$B225&amp;$C225&amp;$D225&amp;K$1, 'check of sales'!$A$2:$P$1035, 12 + MATCH($E225,'check of sales'!$M$1:$P$1, 0), 0), 0)</f>
        <v>206386.30899243522</v>
      </c>
      <c r="L225" s="1">
        <f>SUMIF('emission-rate'!$A$2:$A$551, $D225&amp;L$1&amp;$E225&amp;$F225, 'emission-rate'!$F$2:$F$551) * IFERROR(VLOOKUP($A225&amp;$B225&amp;$C225&amp;$D225&amp;L$1, 'check of sales'!$A$2:$P$1035, 12 + MATCH($E225,'check of sales'!$M$1:$P$1, 0), 0), 0)</f>
        <v>17100.75835157033</v>
      </c>
      <c r="M225" s="1">
        <f>SUMIF('emission-rate'!$A$2:$A$551, $D225&amp;M$1&amp;$E225&amp;$F225, 'emission-rate'!$F$2:$F$551) * IFERROR(VLOOKUP($A225&amp;$B225&amp;$C225&amp;$D225&amp;M$1, 'check of sales'!$A$2:$P$1035, 12 + MATCH($E225,'check of sales'!$M$1:$P$1, 0), 0), 0)</f>
        <v>2937669.2839702489</v>
      </c>
      <c r="N225" s="1">
        <f>SUMIF('emission-rate'!$A$2:$A$551, $D225&amp;N$1&amp;$E225&amp;$F225, 'emission-rate'!$F$2:$F$551) * IFERROR(VLOOKUP($A225&amp;$B225&amp;$C225&amp;$D225&amp;N$1, 'check of sales'!$A$2:$P$1035, 12 + MATCH($E225,'check of sales'!$M$1:$P$1, 0), 0), 0)</f>
        <v>671652.78338044509</v>
      </c>
      <c r="O225" s="1">
        <f>SUMIF('emission-rate'!$A$2:$A$551, $D225&amp;O$1&amp;$E225&amp;$F225, 'emission-rate'!$F$2:$F$551) * IFERROR(VLOOKUP($A225&amp;$B225&amp;$C225&amp;$D225&amp;O$1, 'check of sales'!$A$2:$P$1035, 12 + MATCH($E225,'check of sales'!$M$1:$P$1, 0), 0), 0)</f>
        <v>0</v>
      </c>
      <c r="P225" s="1">
        <f>SUMIF('emission-rate'!$A$2:$A$551, $D225&amp;P$1&amp;$E225&amp;$F225, 'emission-rate'!$F$2:$F$551) * IFERROR(VLOOKUP($A225&amp;$B225&amp;$C225&amp;$D225&amp;P$1, 'check of sales'!$A$2:$P$1035, 12 + MATCH($E225,'check of sales'!$M$1:$P$1, 0), 0), 0)</f>
        <v>0</v>
      </c>
      <c r="Q225" s="1">
        <f>SUMIF('emission-rate'!$A$2:$A$551, $D225&amp;Q$1&amp;$E225&amp;$F225, 'emission-rate'!$F$2:$F$551) * IFERROR(VLOOKUP($A225&amp;$B225&amp;$C225&amp;$D225&amp;Q$1, 'check of sales'!$A$2:$P$1035, 12 + MATCH($E225,'check of sales'!$M$1:$P$1, 0), 0), 0)</f>
        <v>0</v>
      </c>
      <c r="R225" s="1">
        <f>SUMIF('emission-rate'!$A$2:$A$551, $D225&amp;R$1&amp;$E225&amp;$F225, 'emission-rate'!$F$2:$F$551) * IFERROR(VLOOKUP($A225&amp;$B225&amp;$C225&amp;$D225&amp;R$1, 'check of sales'!$A$2:$P$1035, 12 + MATCH($E225,'check of sales'!$M$1:$P$1, 0), 0), 0)</f>
        <v>0</v>
      </c>
      <c r="S225" s="1">
        <f>SUMIF('emission-rate'!$A$2:$A$551, $D225&amp;S$1&amp;$E225&amp;$F225, 'emission-rate'!$F$2:$F$551) * IFERROR(VLOOKUP($A225&amp;$B225&amp;$C225&amp;$D225&amp;S$1, 'check of sales'!$A$2:$P$1035, 12 + MATCH($E225,'check of sales'!$M$1:$P$1, 0), 0), 0)</f>
        <v>0</v>
      </c>
      <c r="T225" s="1">
        <f>SUMIF('emission-rate'!$A$2:$A$551, $D225&amp;T$1&amp;$E225&amp;$F225, 'emission-rate'!$F$2:$F$551) * IFERROR(VLOOKUP($A225&amp;$B225&amp;$C225&amp;$D225&amp;T$1, 'check of sales'!$A$2:$P$1035, 12 + MATCH($E225,'check of sales'!$M$1:$P$1, 0), 0), 0)</f>
        <v>0</v>
      </c>
      <c r="U225" s="1">
        <f>SUMIF('emission-rate'!$A$2:$A$551, $D225&amp;U$1&amp;$E225&amp;$F225, 'emission-rate'!$F$2:$F$551) * IFERROR(VLOOKUP($A225&amp;$B225&amp;$C225&amp;$D225&amp;U$1, 'check of sales'!$A$2:$P$1035, 12 + MATCH($E225,'check of sales'!$M$1:$P$1, 0), 0), 0)</f>
        <v>0</v>
      </c>
    </row>
    <row r="226" spans="1:21" x14ac:dyDescent="0.2">
      <c r="A226">
        <f>emission!A226</f>
        <v>2014</v>
      </c>
      <c r="B226">
        <f>emission!B226</f>
        <v>1</v>
      </c>
      <c r="C226" t="str">
        <f>emission!C226</f>
        <v>commercial</v>
      </c>
      <c r="D226" t="str">
        <f>emission!D226</f>
        <v>VCC 24724 (NG T7 SWCVng)</v>
      </c>
      <c r="E226" t="str">
        <f>emission!E226</f>
        <v>ELEC</v>
      </c>
      <c r="F226" t="str">
        <f>emission!F226</f>
        <v>CH4</v>
      </c>
      <c r="G226" s="1">
        <f>emission!G226 - SUM($K226:$U226)</f>
        <v>-4.029350820928812E-3</v>
      </c>
      <c r="K226" s="1">
        <f>SUMIF('emission-rate'!$A$2:$A$551, $D226&amp;K$1&amp;$E226&amp;$F226, 'emission-rate'!$F$2:$F$551) * IFERROR(VLOOKUP($A226&amp;$B226&amp;$C226&amp;$D226&amp;K$1, 'check of sales'!$A$2:$P$1035, 12 + MATCH($E226,'check of sales'!$M$1:$P$1, 0), 0), 0)</f>
        <v>190907.17085924384</v>
      </c>
      <c r="L226" s="1">
        <f>SUMIF('emission-rate'!$A$2:$A$551, $D226&amp;L$1&amp;$E226&amp;$F226, 'emission-rate'!$F$2:$F$551) * IFERROR(VLOOKUP($A226&amp;$B226&amp;$C226&amp;$D226&amp;L$1, 'check of sales'!$A$2:$P$1035, 12 + MATCH($E226,'check of sales'!$M$1:$P$1, 0), 0), 0)</f>
        <v>15620.045265145502</v>
      </c>
      <c r="M226" s="1">
        <f>SUMIF('emission-rate'!$A$2:$A$551, $D226&amp;M$1&amp;$E226&amp;$F226, 'emission-rate'!$F$2:$F$551) * IFERROR(VLOOKUP($A226&amp;$B226&amp;$C226&amp;$D226&amp;M$1, 'check of sales'!$A$2:$P$1035, 12 + MATCH($E226,'check of sales'!$M$1:$P$1, 0), 0), 0)</f>
        <v>2624946.4961896697</v>
      </c>
      <c r="N226" s="1">
        <f>SUMIF('emission-rate'!$A$2:$A$551, $D226&amp;N$1&amp;$E226&amp;$F226, 'emission-rate'!$F$2:$F$551) * IFERROR(VLOOKUP($A226&amp;$B226&amp;$C226&amp;$D226&amp;N$1, 'check of sales'!$A$2:$P$1035, 12 + MATCH($E226,'check of sales'!$M$1:$P$1, 0), 0), 0)</f>
        <v>569540.06066595903</v>
      </c>
      <c r="O226" s="1">
        <f>SUMIF('emission-rate'!$A$2:$A$551, $D226&amp;O$1&amp;$E226&amp;$F226, 'emission-rate'!$F$2:$F$551) * IFERROR(VLOOKUP($A226&amp;$B226&amp;$C226&amp;$D226&amp;O$1, 'check of sales'!$A$2:$P$1035, 12 + MATCH($E226,'check of sales'!$M$1:$P$1, 0), 0), 0)</f>
        <v>249433.35633597279</v>
      </c>
      <c r="P226" s="1">
        <f>SUMIF('emission-rate'!$A$2:$A$551, $D226&amp;P$1&amp;$E226&amp;$F226, 'emission-rate'!$F$2:$F$551) * IFERROR(VLOOKUP($A226&amp;$B226&amp;$C226&amp;$D226&amp;P$1, 'check of sales'!$A$2:$P$1035, 12 + MATCH($E226,'check of sales'!$M$1:$P$1, 0), 0), 0)</f>
        <v>0</v>
      </c>
      <c r="Q226" s="1">
        <f>SUMIF('emission-rate'!$A$2:$A$551, $D226&amp;Q$1&amp;$E226&amp;$F226, 'emission-rate'!$F$2:$F$551) * IFERROR(VLOOKUP($A226&amp;$B226&amp;$C226&amp;$D226&amp;Q$1, 'check of sales'!$A$2:$P$1035, 12 + MATCH($E226,'check of sales'!$M$1:$P$1, 0), 0), 0)</f>
        <v>0</v>
      </c>
      <c r="R226" s="1">
        <f>SUMIF('emission-rate'!$A$2:$A$551, $D226&amp;R$1&amp;$E226&amp;$F226, 'emission-rate'!$F$2:$F$551) * IFERROR(VLOOKUP($A226&amp;$B226&amp;$C226&amp;$D226&amp;R$1, 'check of sales'!$A$2:$P$1035, 12 + MATCH($E226,'check of sales'!$M$1:$P$1, 0), 0), 0)</f>
        <v>0</v>
      </c>
      <c r="S226" s="1">
        <f>SUMIF('emission-rate'!$A$2:$A$551, $D226&amp;S$1&amp;$E226&amp;$F226, 'emission-rate'!$F$2:$F$551) * IFERROR(VLOOKUP($A226&amp;$B226&amp;$C226&amp;$D226&amp;S$1, 'check of sales'!$A$2:$P$1035, 12 + MATCH($E226,'check of sales'!$M$1:$P$1, 0), 0), 0)</f>
        <v>0</v>
      </c>
      <c r="T226" s="1">
        <f>SUMIF('emission-rate'!$A$2:$A$551, $D226&amp;T$1&amp;$E226&amp;$F226, 'emission-rate'!$F$2:$F$551) * IFERROR(VLOOKUP($A226&amp;$B226&amp;$C226&amp;$D226&amp;T$1, 'check of sales'!$A$2:$P$1035, 12 + MATCH($E226,'check of sales'!$M$1:$P$1, 0), 0), 0)</f>
        <v>0</v>
      </c>
      <c r="U226" s="1">
        <f>SUMIF('emission-rate'!$A$2:$A$551, $D226&amp;U$1&amp;$E226&amp;$F226, 'emission-rate'!$F$2:$F$551) * IFERROR(VLOOKUP($A226&amp;$B226&amp;$C226&amp;$D226&amp;U$1, 'check of sales'!$A$2:$P$1035, 12 + MATCH($E226,'check of sales'!$M$1:$P$1, 0), 0), 0)</f>
        <v>0</v>
      </c>
    </row>
    <row r="227" spans="1:21" x14ac:dyDescent="0.2">
      <c r="A227">
        <f>emission!A227</f>
        <v>2015</v>
      </c>
      <c r="B227">
        <f>emission!B227</f>
        <v>1</v>
      </c>
      <c r="C227" t="str">
        <f>emission!C227</f>
        <v>commercial</v>
      </c>
      <c r="D227" t="str">
        <f>emission!D227</f>
        <v>VCC 24724 (NG T7 SWCVng)</v>
      </c>
      <c r="E227" t="str">
        <f>emission!E227</f>
        <v>ELEC</v>
      </c>
      <c r="F227" t="str">
        <f>emission!F227</f>
        <v>CH4</v>
      </c>
      <c r="G227" s="1">
        <f>emission!G227 - SUM($K227:$U227)</f>
        <v>-3.6001298576593399E-3</v>
      </c>
      <c r="K227" s="1">
        <f>SUMIF('emission-rate'!$A$2:$A$551, $D227&amp;K$1&amp;$E227&amp;$F227, 'emission-rate'!$F$2:$F$551) * IFERROR(VLOOKUP($A227&amp;$B227&amp;$C227&amp;$D227&amp;K$1, 'check of sales'!$A$2:$P$1035, 12 + MATCH($E227,'check of sales'!$M$1:$P$1, 0), 0), 0)</f>
        <v>177275.00302008647</v>
      </c>
      <c r="L227" s="1">
        <f>SUMIF('emission-rate'!$A$2:$A$551, $D227&amp;L$1&amp;$E227&amp;$F227, 'emission-rate'!$F$2:$F$551) * IFERROR(VLOOKUP($A227&amp;$B227&amp;$C227&amp;$D227&amp;L$1, 'check of sales'!$A$2:$P$1035, 12 + MATCH($E227,'check of sales'!$M$1:$P$1, 0), 0), 0)</f>
        <v>14448.529385597767</v>
      </c>
      <c r="M227" s="1">
        <f>SUMIF('emission-rate'!$A$2:$A$551, $D227&amp;M$1&amp;$E227&amp;$F227, 'emission-rate'!$F$2:$F$551) * IFERROR(VLOOKUP($A227&amp;$B227&amp;$C227&amp;$D227&amp;M$1, 'check of sales'!$A$2:$P$1035, 12 + MATCH($E227,'check of sales'!$M$1:$P$1, 0), 0), 0)</f>
        <v>2397658.7614491717</v>
      </c>
      <c r="N227" s="1">
        <f>SUMIF('emission-rate'!$A$2:$A$551, $D227&amp;N$1&amp;$E227&amp;$F227, 'emission-rate'!$F$2:$F$551) * IFERROR(VLOOKUP($A227&amp;$B227&amp;$C227&amp;$D227&amp;N$1, 'check of sales'!$A$2:$P$1035, 12 + MATCH($E227,'check of sales'!$M$1:$P$1, 0), 0), 0)</f>
        <v>508910.99105078826</v>
      </c>
      <c r="O227" s="1">
        <f>SUMIF('emission-rate'!$A$2:$A$551, $D227&amp;O$1&amp;$E227&amp;$F227, 'emission-rate'!$F$2:$F$551) * IFERROR(VLOOKUP($A227&amp;$B227&amp;$C227&amp;$D227&amp;O$1, 'check of sales'!$A$2:$P$1035, 12 + MATCH($E227,'check of sales'!$M$1:$P$1, 0), 0), 0)</f>
        <v>211511.50179814704</v>
      </c>
      <c r="P227" s="1">
        <f>SUMIF('emission-rate'!$A$2:$A$551, $D227&amp;P$1&amp;$E227&amp;$F227, 'emission-rate'!$F$2:$F$551) * IFERROR(VLOOKUP($A227&amp;$B227&amp;$C227&amp;$D227&amp;P$1, 'check of sales'!$A$2:$P$1035, 12 + MATCH($E227,'check of sales'!$M$1:$P$1, 0), 0), 0)</f>
        <v>49383.609494138866</v>
      </c>
      <c r="Q227" s="1">
        <f>SUMIF('emission-rate'!$A$2:$A$551, $D227&amp;Q$1&amp;$E227&amp;$F227, 'emission-rate'!$F$2:$F$551) * IFERROR(VLOOKUP($A227&amp;$B227&amp;$C227&amp;$D227&amp;Q$1, 'check of sales'!$A$2:$P$1035, 12 + MATCH($E227,'check of sales'!$M$1:$P$1, 0), 0), 0)</f>
        <v>0</v>
      </c>
      <c r="R227" s="1">
        <f>SUMIF('emission-rate'!$A$2:$A$551, $D227&amp;R$1&amp;$E227&amp;$F227, 'emission-rate'!$F$2:$F$551) * IFERROR(VLOOKUP($A227&amp;$B227&amp;$C227&amp;$D227&amp;R$1, 'check of sales'!$A$2:$P$1035, 12 + MATCH($E227,'check of sales'!$M$1:$P$1, 0), 0), 0)</f>
        <v>0</v>
      </c>
      <c r="S227" s="1">
        <f>SUMIF('emission-rate'!$A$2:$A$551, $D227&amp;S$1&amp;$E227&amp;$F227, 'emission-rate'!$F$2:$F$551) * IFERROR(VLOOKUP($A227&amp;$B227&amp;$C227&amp;$D227&amp;S$1, 'check of sales'!$A$2:$P$1035, 12 + MATCH($E227,'check of sales'!$M$1:$P$1, 0), 0), 0)</f>
        <v>0</v>
      </c>
      <c r="T227" s="1">
        <f>SUMIF('emission-rate'!$A$2:$A$551, $D227&amp;T$1&amp;$E227&amp;$F227, 'emission-rate'!$F$2:$F$551) * IFERROR(VLOOKUP($A227&amp;$B227&amp;$C227&amp;$D227&amp;T$1, 'check of sales'!$A$2:$P$1035, 12 + MATCH($E227,'check of sales'!$M$1:$P$1, 0), 0), 0)</f>
        <v>0</v>
      </c>
      <c r="U227" s="1">
        <f>SUMIF('emission-rate'!$A$2:$A$551, $D227&amp;U$1&amp;$E227&amp;$F227, 'emission-rate'!$F$2:$F$551) * IFERROR(VLOOKUP($A227&amp;$B227&amp;$C227&amp;$D227&amp;U$1, 'check of sales'!$A$2:$P$1035, 12 + MATCH($E227,'check of sales'!$M$1:$P$1, 0), 0), 0)</f>
        <v>0</v>
      </c>
    </row>
    <row r="228" spans="1:21" x14ac:dyDescent="0.2">
      <c r="A228">
        <f>emission!A228</f>
        <v>2016</v>
      </c>
      <c r="B228">
        <f>emission!B228</f>
        <v>1</v>
      </c>
      <c r="C228" t="str">
        <f>emission!C228</f>
        <v>commercial</v>
      </c>
      <c r="D228" t="str">
        <f>emission!D228</f>
        <v>VCC 24724 (NG T7 SWCVng)</v>
      </c>
      <c r="E228" t="str">
        <f>emission!E228</f>
        <v>ELEC</v>
      </c>
      <c r="F228" t="str">
        <f>emission!F228</f>
        <v>CH4</v>
      </c>
      <c r="G228" s="1">
        <f>emission!G228 - SUM($K228:$U228)</f>
        <v>-5.0347810611128807E-3</v>
      </c>
      <c r="K228" s="1">
        <f>SUMIF('emission-rate'!$A$2:$A$551, $D228&amp;K$1&amp;$E228&amp;$F228, 'emission-rate'!$F$2:$F$551) * IFERROR(VLOOKUP($A228&amp;$B228&amp;$C228&amp;$D228&amp;K$1, 'check of sales'!$A$2:$P$1035, 12 + MATCH($E228,'check of sales'!$M$1:$P$1, 0), 0), 0)</f>
        <v>166228.68349572225</v>
      </c>
      <c r="L228" s="1">
        <f>SUMIF('emission-rate'!$A$2:$A$551, $D228&amp;L$1&amp;$E228&amp;$F228, 'emission-rate'!$F$2:$F$551) * IFERROR(VLOOKUP($A228&amp;$B228&amp;$C228&amp;$D228&amp;L$1, 'check of sales'!$A$2:$P$1035, 12 + MATCH($E228,'check of sales'!$M$1:$P$1, 0), 0), 0)</f>
        <v>13416.798745376354</v>
      </c>
      <c r="M228" s="1">
        <f>SUMIF('emission-rate'!$A$2:$A$551, $D228&amp;M$1&amp;$E228&amp;$F228, 'emission-rate'!$F$2:$F$551) * IFERROR(VLOOKUP($A228&amp;$B228&amp;$C228&amp;$D228&amp;M$1, 'check of sales'!$A$2:$P$1035, 12 + MATCH($E228,'check of sales'!$M$1:$P$1, 0), 0), 0)</f>
        <v>2217832.4379594284</v>
      </c>
      <c r="N228" s="1">
        <f>SUMIF('emission-rate'!$A$2:$A$551, $D228&amp;N$1&amp;$E228&amp;$F228, 'emission-rate'!$F$2:$F$551) * IFERROR(VLOOKUP($A228&amp;$B228&amp;$C228&amp;$D228&amp;N$1, 'check of sales'!$A$2:$P$1035, 12 + MATCH($E228,'check of sales'!$M$1:$P$1, 0), 0), 0)</f>
        <v>464845.62571538915</v>
      </c>
      <c r="O228" s="1">
        <f>SUMIF('emission-rate'!$A$2:$A$551, $D228&amp;O$1&amp;$E228&amp;$F228, 'emission-rate'!$F$2:$F$551) * IFERROR(VLOOKUP($A228&amp;$B228&amp;$C228&amp;$D228&amp;O$1, 'check of sales'!$A$2:$P$1035, 12 + MATCH($E228,'check of sales'!$M$1:$P$1, 0), 0), 0)</f>
        <v>188995.53417343885</v>
      </c>
      <c r="P228" s="1">
        <f>SUMIF('emission-rate'!$A$2:$A$551, $D228&amp;P$1&amp;$E228&amp;$F228, 'emission-rate'!$F$2:$F$551) * IFERROR(VLOOKUP($A228&amp;$B228&amp;$C228&amp;$D228&amp;P$1, 'check of sales'!$A$2:$P$1035, 12 + MATCH($E228,'check of sales'!$M$1:$P$1, 0), 0), 0)</f>
        <v>41875.720079111845</v>
      </c>
      <c r="Q228" s="1">
        <f>SUMIF('emission-rate'!$A$2:$A$551, $D228&amp;Q$1&amp;$E228&amp;$F228, 'emission-rate'!$F$2:$F$551) * IFERROR(VLOOKUP($A228&amp;$B228&amp;$C228&amp;$D228&amp;Q$1, 'check of sales'!$A$2:$P$1035, 12 + MATCH($E228,'check of sales'!$M$1:$P$1, 0), 0), 0)</f>
        <v>1781085.8835492835</v>
      </c>
      <c r="R228" s="1">
        <f>SUMIF('emission-rate'!$A$2:$A$551, $D228&amp;R$1&amp;$E228&amp;$F228, 'emission-rate'!$F$2:$F$551) * IFERROR(VLOOKUP($A228&amp;$B228&amp;$C228&amp;$D228&amp;R$1, 'check of sales'!$A$2:$P$1035, 12 + MATCH($E228,'check of sales'!$M$1:$P$1, 0), 0), 0)</f>
        <v>0</v>
      </c>
      <c r="S228" s="1">
        <f>SUMIF('emission-rate'!$A$2:$A$551, $D228&amp;S$1&amp;$E228&amp;$F228, 'emission-rate'!$F$2:$F$551) * IFERROR(VLOOKUP($A228&amp;$B228&amp;$C228&amp;$D228&amp;S$1, 'check of sales'!$A$2:$P$1035, 12 + MATCH($E228,'check of sales'!$M$1:$P$1, 0), 0), 0)</f>
        <v>0</v>
      </c>
      <c r="T228" s="1">
        <f>SUMIF('emission-rate'!$A$2:$A$551, $D228&amp;T$1&amp;$E228&amp;$F228, 'emission-rate'!$F$2:$F$551) * IFERROR(VLOOKUP($A228&amp;$B228&amp;$C228&amp;$D228&amp;T$1, 'check of sales'!$A$2:$P$1035, 12 + MATCH($E228,'check of sales'!$M$1:$P$1, 0), 0), 0)</f>
        <v>0</v>
      </c>
      <c r="U228" s="1">
        <f>SUMIF('emission-rate'!$A$2:$A$551, $D228&amp;U$1&amp;$E228&amp;$F228, 'emission-rate'!$F$2:$F$551) * IFERROR(VLOOKUP($A228&amp;$B228&amp;$C228&amp;$D228&amp;U$1, 'check of sales'!$A$2:$P$1035, 12 + MATCH($E228,'check of sales'!$M$1:$P$1, 0), 0), 0)</f>
        <v>0</v>
      </c>
    </row>
    <row r="229" spans="1:21" x14ac:dyDescent="0.2">
      <c r="A229">
        <f>emission!A229</f>
        <v>2017</v>
      </c>
      <c r="B229">
        <f>emission!B229</f>
        <v>1</v>
      </c>
      <c r="C229" t="str">
        <f>emission!C229</f>
        <v>commercial</v>
      </c>
      <c r="D229" t="str">
        <f>emission!D229</f>
        <v>VCC 24724 (NG T7 SWCVng)</v>
      </c>
      <c r="E229" t="str">
        <f>emission!E229</f>
        <v>ELEC</v>
      </c>
      <c r="F229" t="str">
        <f>emission!F229</f>
        <v>CH4</v>
      </c>
      <c r="G229" s="1">
        <f>emission!G229 - SUM($K229:$U229)</f>
        <v>-4.5509906485676765E-3</v>
      </c>
      <c r="K229" s="1">
        <f>SUMIF('emission-rate'!$A$2:$A$551, $D229&amp;K$1&amp;$E229&amp;$F229, 'emission-rate'!$F$2:$F$551) * IFERROR(VLOOKUP($A229&amp;$B229&amp;$C229&amp;$D229&amp;K$1, 'check of sales'!$A$2:$P$1035, 12 + MATCH($E229,'check of sales'!$M$1:$P$1, 0), 0), 0)</f>
        <v>156684.40310780006</v>
      </c>
      <c r="L229" s="1">
        <f>SUMIF('emission-rate'!$A$2:$A$551, $D229&amp;L$1&amp;$E229&amp;$F229, 'emission-rate'!$F$2:$F$551) * IFERROR(VLOOKUP($A229&amp;$B229&amp;$C229&amp;$D229&amp;L$1, 'check of sales'!$A$2:$P$1035, 12 + MATCH($E229,'check of sales'!$M$1:$P$1, 0), 0), 0)</f>
        <v>12580.774244399621</v>
      </c>
      <c r="M229" s="1">
        <f>SUMIF('emission-rate'!$A$2:$A$551, $D229&amp;M$1&amp;$E229&amp;$F229, 'emission-rate'!$F$2:$F$551) * IFERROR(VLOOKUP($A229&amp;$B229&amp;$C229&amp;$D229&amp;M$1, 'check of sales'!$A$2:$P$1035, 12 + MATCH($E229,'check of sales'!$M$1:$P$1, 0), 0), 0)</f>
        <v>2059462.9859513554</v>
      </c>
      <c r="N229" s="1">
        <f>SUMIF('emission-rate'!$A$2:$A$551, $D229&amp;N$1&amp;$E229&amp;$F229, 'emission-rate'!$F$2:$F$551) * IFERROR(VLOOKUP($A229&amp;$B229&amp;$C229&amp;$D229&amp;N$1, 'check of sales'!$A$2:$P$1035, 12 + MATCH($E229,'check of sales'!$M$1:$P$1, 0), 0), 0)</f>
        <v>429981.83224873064</v>
      </c>
      <c r="O229" s="1">
        <f>SUMIF('emission-rate'!$A$2:$A$551, $D229&amp;O$1&amp;$E229&amp;$F229, 'emission-rate'!$F$2:$F$551) * IFERROR(VLOOKUP($A229&amp;$B229&amp;$C229&amp;$D229&amp;O$1, 'check of sales'!$A$2:$P$1035, 12 + MATCH($E229,'check of sales'!$M$1:$P$1, 0), 0), 0)</f>
        <v>172630.87039811819</v>
      </c>
      <c r="P229" s="1">
        <f>SUMIF('emission-rate'!$A$2:$A$551, $D229&amp;P$1&amp;$E229&amp;$F229, 'emission-rate'!$F$2:$F$551) * IFERROR(VLOOKUP($A229&amp;$B229&amp;$C229&amp;$D229&amp;P$1, 'check of sales'!$A$2:$P$1035, 12 + MATCH($E229,'check of sales'!$M$1:$P$1, 0), 0), 0)</f>
        <v>37417.937171105026</v>
      </c>
      <c r="Q229" s="1">
        <f>SUMIF('emission-rate'!$A$2:$A$551, $D229&amp;Q$1&amp;$E229&amp;$F229, 'emission-rate'!$F$2:$F$551) * IFERROR(VLOOKUP($A229&amp;$B229&amp;$C229&amp;$D229&amp;Q$1, 'check of sales'!$A$2:$P$1035, 12 + MATCH($E229,'check of sales'!$M$1:$P$1, 0), 0), 0)</f>
        <v>1510303.8165976782</v>
      </c>
      <c r="R229" s="1">
        <f>SUMIF('emission-rate'!$A$2:$A$551, $D229&amp;R$1&amp;$E229&amp;$F229, 'emission-rate'!$F$2:$F$551) * IFERROR(VLOOKUP($A229&amp;$B229&amp;$C229&amp;$D229&amp;R$1, 'check of sales'!$A$2:$P$1035, 12 + MATCH($E229,'check of sales'!$M$1:$P$1, 0), 0), 0)</f>
        <v>79283.15335612405</v>
      </c>
      <c r="S229" s="1">
        <f>SUMIF('emission-rate'!$A$2:$A$551, $D229&amp;S$1&amp;$E229&amp;$F229, 'emission-rate'!$F$2:$F$551) * IFERROR(VLOOKUP($A229&amp;$B229&amp;$C229&amp;$D229&amp;S$1, 'check of sales'!$A$2:$P$1035, 12 + MATCH($E229,'check of sales'!$M$1:$P$1, 0), 0), 0)</f>
        <v>0</v>
      </c>
      <c r="T229" s="1">
        <f>SUMIF('emission-rate'!$A$2:$A$551, $D229&amp;T$1&amp;$E229&amp;$F229, 'emission-rate'!$F$2:$F$551) * IFERROR(VLOOKUP($A229&amp;$B229&amp;$C229&amp;$D229&amp;T$1, 'check of sales'!$A$2:$P$1035, 12 + MATCH($E229,'check of sales'!$M$1:$P$1, 0), 0), 0)</f>
        <v>0</v>
      </c>
      <c r="U229" s="1">
        <f>SUMIF('emission-rate'!$A$2:$A$551, $D229&amp;U$1&amp;$E229&amp;$F229, 'emission-rate'!$F$2:$F$551) * IFERROR(VLOOKUP($A229&amp;$B229&amp;$C229&amp;$D229&amp;U$1, 'check of sales'!$A$2:$P$1035, 12 + MATCH($E229,'check of sales'!$M$1:$P$1, 0), 0), 0)</f>
        <v>0</v>
      </c>
    </row>
    <row r="230" spans="1:21" x14ac:dyDescent="0.2">
      <c r="A230">
        <f>emission!A230</f>
        <v>2018</v>
      </c>
      <c r="B230">
        <f>emission!B230</f>
        <v>1</v>
      </c>
      <c r="C230" t="str">
        <f>emission!C230</f>
        <v>commercial</v>
      </c>
      <c r="D230" t="str">
        <f>emission!D230</f>
        <v>VCC 24724 (NG T7 SWCVng)</v>
      </c>
      <c r="E230" t="str">
        <f>emission!E230</f>
        <v>ELEC</v>
      </c>
      <c r="F230" t="str">
        <f>emission!F230</f>
        <v>CH4</v>
      </c>
      <c r="G230" s="1">
        <f>emission!G230 - SUM($K230:$U230)</f>
        <v>-5.2049057558178902E-3</v>
      </c>
      <c r="K230" s="1">
        <f>SUMIF('emission-rate'!$A$2:$A$551, $D230&amp;K$1&amp;$E230&amp;$F230, 'emission-rate'!$F$2:$F$551) * IFERROR(VLOOKUP($A230&amp;$B230&amp;$C230&amp;$D230&amp;K$1, 'check of sales'!$A$2:$P$1035, 12 + MATCH($E230,'check of sales'!$M$1:$P$1, 0), 0), 0)</f>
        <v>148402.64966699452</v>
      </c>
      <c r="L230" s="1">
        <f>SUMIF('emission-rate'!$A$2:$A$551, $D230&amp;L$1&amp;$E230&amp;$F230, 'emission-rate'!$F$2:$F$551) * IFERROR(VLOOKUP($A230&amp;$B230&amp;$C230&amp;$D230&amp;L$1, 'check of sales'!$A$2:$P$1035, 12 + MATCH($E230,'check of sales'!$M$1:$P$1, 0), 0), 0)</f>
        <v>11858.429373703531</v>
      </c>
      <c r="M230" s="1">
        <f>SUMIF('emission-rate'!$A$2:$A$551, $D230&amp;M$1&amp;$E230&amp;$F230, 'emission-rate'!$F$2:$F$551) * IFERROR(VLOOKUP($A230&amp;$B230&amp;$C230&amp;$D230&amp;M$1, 'check of sales'!$A$2:$P$1035, 12 + MATCH($E230,'check of sales'!$M$1:$P$1, 0), 0), 0)</f>
        <v>1931134.1984525244</v>
      </c>
      <c r="N230" s="1">
        <f>SUMIF('emission-rate'!$A$2:$A$551, $D230&amp;N$1&amp;$E230&amp;$F230, 'emission-rate'!$F$2:$F$551) * IFERROR(VLOOKUP($A230&amp;$B230&amp;$C230&amp;$D230&amp;N$1, 'check of sales'!$A$2:$P$1035, 12 + MATCH($E230,'check of sales'!$M$1:$P$1, 0), 0), 0)</f>
        <v>399277.98556439223</v>
      </c>
      <c r="O230" s="1">
        <f>SUMIF('emission-rate'!$A$2:$A$551, $D230&amp;O$1&amp;$E230&amp;$F230, 'emission-rate'!$F$2:$F$551) * IFERROR(VLOOKUP($A230&amp;$B230&amp;$C230&amp;$D230&amp;O$1, 'check of sales'!$A$2:$P$1035, 12 + MATCH($E230,'check of sales'!$M$1:$P$1, 0), 0), 0)</f>
        <v>159683.41713927084</v>
      </c>
      <c r="P230" s="1">
        <f>SUMIF('emission-rate'!$A$2:$A$551, $D230&amp;P$1&amp;$E230&amp;$F230, 'emission-rate'!$F$2:$F$551) * IFERROR(VLOOKUP($A230&amp;$B230&amp;$C230&amp;$D230&amp;P$1, 'check of sales'!$A$2:$P$1035, 12 + MATCH($E230,'check of sales'!$M$1:$P$1, 0), 0), 0)</f>
        <v>34178.008970424489</v>
      </c>
      <c r="Q230" s="1">
        <f>SUMIF('emission-rate'!$A$2:$A$551, $D230&amp;Q$1&amp;$E230&amp;$F230, 'emission-rate'!$F$2:$F$551) * IFERROR(VLOOKUP($A230&amp;$B230&amp;$C230&amp;$D230&amp;Q$1, 'check of sales'!$A$2:$P$1035, 12 + MATCH($E230,'check of sales'!$M$1:$P$1, 0), 0), 0)</f>
        <v>1349527.9176565416</v>
      </c>
      <c r="R230" s="1">
        <f>SUMIF('emission-rate'!$A$2:$A$551, $D230&amp;R$1&amp;$E230&amp;$F230, 'emission-rate'!$F$2:$F$551) * IFERROR(VLOOKUP($A230&amp;$B230&amp;$C230&amp;$D230&amp;R$1, 'check of sales'!$A$2:$P$1035, 12 + MATCH($E230,'check of sales'!$M$1:$P$1, 0), 0), 0)</f>
        <v>67229.576188115243</v>
      </c>
      <c r="S230" s="1">
        <f>SUMIF('emission-rate'!$A$2:$A$551, $D230&amp;S$1&amp;$E230&amp;$F230, 'emission-rate'!$F$2:$F$551) * IFERROR(VLOOKUP($A230&amp;$B230&amp;$C230&amp;$D230&amp;S$1, 'check of sales'!$A$2:$P$1035, 12 + MATCH($E230,'check of sales'!$M$1:$P$1, 0), 0), 0)</f>
        <v>2934015.6833283491</v>
      </c>
      <c r="T230" s="1">
        <f>SUMIF('emission-rate'!$A$2:$A$551, $D230&amp;T$1&amp;$E230&amp;$F230, 'emission-rate'!$F$2:$F$551) * IFERROR(VLOOKUP($A230&amp;$B230&amp;$C230&amp;$D230&amp;T$1, 'check of sales'!$A$2:$P$1035, 12 + MATCH($E230,'check of sales'!$M$1:$P$1, 0), 0), 0)</f>
        <v>0</v>
      </c>
      <c r="U230" s="1">
        <f>SUMIF('emission-rate'!$A$2:$A$551, $D230&amp;U$1&amp;$E230&amp;$F230, 'emission-rate'!$F$2:$F$551) * IFERROR(VLOOKUP($A230&amp;$B230&amp;$C230&amp;$D230&amp;U$1, 'check of sales'!$A$2:$P$1035, 12 + MATCH($E230,'check of sales'!$M$1:$P$1, 0), 0), 0)</f>
        <v>0</v>
      </c>
    </row>
    <row r="231" spans="1:21" x14ac:dyDescent="0.2">
      <c r="A231">
        <f>emission!A231</f>
        <v>2019</v>
      </c>
      <c r="B231">
        <f>emission!B231</f>
        <v>1</v>
      </c>
      <c r="C231" t="str">
        <f>emission!C231</f>
        <v>commercial</v>
      </c>
      <c r="D231" t="str">
        <f>emission!D231</f>
        <v>VCC 24724 (NG T7 SWCVng)</v>
      </c>
      <c r="E231" t="str">
        <f>emission!E231</f>
        <v>ELEC</v>
      </c>
      <c r="F231" t="str">
        <f>emission!F231</f>
        <v>CH4</v>
      </c>
      <c r="G231" s="1">
        <f>emission!G231 - SUM($K231:$U231)</f>
        <v>-4.7762356698513031E-3</v>
      </c>
      <c r="K231" s="1">
        <f>SUMIF('emission-rate'!$A$2:$A$551, $D231&amp;K$1&amp;$E231&amp;$F231, 'emission-rate'!$F$2:$F$551) * IFERROR(VLOOKUP($A231&amp;$B231&amp;$C231&amp;$D231&amp;K$1, 'check of sales'!$A$2:$P$1035, 12 + MATCH($E231,'check of sales'!$M$1:$P$1, 0), 0), 0)</f>
        <v>138141.52566174272</v>
      </c>
      <c r="L231" s="1">
        <f>SUMIF('emission-rate'!$A$2:$A$551, $D231&amp;L$1&amp;$E231&amp;$F231, 'emission-rate'!$F$2:$F$551) * IFERROR(VLOOKUP($A231&amp;$B231&amp;$C231&amp;$D231&amp;L$1, 'check of sales'!$A$2:$P$1035, 12 + MATCH($E231,'check of sales'!$M$1:$P$1, 0), 0), 0)</f>
        <v>11231.637004327409</v>
      </c>
      <c r="M231" s="1">
        <f>SUMIF('emission-rate'!$A$2:$A$551, $D231&amp;M$1&amp;$E231&amp;$F231, 'emission-rate'!$F$2:$F$551) * IFERROR(VLOOKUP($A231&amp;$B231&amp;$C231&amp;$D231&amp;M$1, 'check of sales'!$A$2:$P$1035, 12 + MATCH($E231,'check of sales'!$M$1:$P$1, 0), 0), 0)</f>
        <v>1820255.1018421531</v>
      </c>
      <c r="N231" s="1">
        <f>SUMIF('emission-rate'!$A$2:$A$551, $D231&amp;N$1&amp;$E231&amp;$F231, 'emission-rate'!$F$2:$F$551) * IFERROR(VLOOKUP($A231&amp;$B231&amp;$C231&amp;$D231&amp;N$1, 'check of sales'!$A$2:$P$1035, 12 + MATCH($E231,'check of sales'!$M$1:$P$1, 0), 0), 0)</f>
        <v>374398.26686491433</v>
      </c>
      <c r="O231" s="1">
        <f>SUMIF('emission-rate'!$A$2:$A$551, $D231&amp;O$1&amp;$E231&amp;$F231, 'emission-rate'!$F$2:$F$551) * IFERROR(VLOOKUP($A231&amp;$B231&amp;$C231&amp;$D231&amp;O$1, 'check of sales'!$A$2:$P$1035, 12 + MATCH($E231,'check of sales'!$M$1:$P$1, 0), 0), 0)</f>
        <v>148280.85361179771</v>
      </c>
      <c r="P231" s="1">
        <f>SUMIF('emission-rate'!$A$2:$A$551, $D231&amp;P$1&amp;$E231&amp;$F231, 'emission-rate'!$F$2:$F$551) * IFERROR(VLOOKUP($A231&amp;$B231&amp;$C231&amp;$D231&amp;P$1, 'check of sales'!$A$2:$P$1035, 12 + MATCH($E231,'check of sales'!$M$1:$P$1, 0), 0), 0)</f>
        <v>31614.630980123573</v>
      </c>
      <c r="Q231" s="1">
        <f>SUMIF('emission-rate'!$A$2:$A$551, $D231&amp;Q$1&amp;$E231&amp;$F231, 'emission-rate'!$F$2:$F$551) * IFERROR(VLOOKUP($A231&amp;$B231&amp;$C231&amp;$D231&amp;Q$1, 'check of sales'!$A$2:$P$1035, 12 + MATCH($E231,'check of sales'!$M$1:$P$1, 0), 0), 0)</f>
        <v>1232675.5765446534</v>
      </c>
      <c r="R231" s="1">
        <f>SUMIF('emission-rate'!$A$2:$A$551, $D231&amp;R$1&amp;$E231&amp;$F231, 'emission-rate'!$F$2:$F$551) * IFERROR(VLOOKUP($A231&amp;$B231&amp;$C231&amp;$D231&amp;R$1, 'check of sales'!$A$2:$P$1035, 12 + MATCH($E231,'check of sales'!$M$1:$P$1, 0), 0), 0)</f>
        <v>60072.807180257492</v>
      </c>
      <c r="S231" s="1">
        <f>SUMIF('emission-rate'!$A$2:$A$551, $D231&amp;S$1&amp;$E231&amp;$F231, 'emission-rate'!$F$2:$F$551) * IFERROR(VLOOKUP($A231&amp;$B231&amp;$C231&amp;$D231&amp;S$1, 'check of sales'!$A$2:$P$1035, 12 + MATCH($E231,'check of sales'!$M$1:$P$1, 0), 0), 0)</f>
        <v>2487951.3814672483</v>
      </c>
      <c r="T231" s="1">
        <f>SUMIF('emission-rate'!$A$2:$A$551, $D231&amp;T$1&amp;$E231&amp;$F231, 'emission-rate'!$F$2:$F$551) * IFERROR(VLOOKUP($A231&amp;$B231&amp;$C231&amp;$D231&amp;T$1, 'check of sales'!$A$2:$P$1035, 12 + MATCH($E231,'check of sales'!$M$1:$P$1, 0), 0), 0)</f>
        <v>14595.119380557706</v>
      </c>
      <c r="U231" s="1">
        <f>SUMIF('emission-rate'!$A$2:$A$551, $D231&amp;U$1&amp;$E231&amp;$F231, 'emission-rate'!$F$2:$F$551) * IFERROR(VLOOKUP($A231&amp;$B231&amp;$C231&amp;$D231&amp;U$1, 'check of sales'!$A$2:$P$1035, 12 + MATCH($E231,'check of sales'!$M$1:$P$1, 0), 0), 0)</f>
        <v>0</v>
      </c>
    </row>
    <row r="232" spans="1:21" x14ac:dyDescent="0.2">
      <c r="A232">
        <f>emission!A232</f>
        <v>2020</v>
      </c>
      <c r="B232">
        <f>emission!B232</f>
        <v>1</v>
      </c>
      <c r="C232" t="str">
        <f>emission!C232</f>
        <v>commercial</v>
      </c>
      <c r="D232" t="str">
        <f>emission!D232</f>
        <v>VCC 24724 (NG T7 SWCVng)</v>
      </c>
      <c r="E232" t="str">
        <f>emission!E232</f>
        <v>ELEC</v>
      </c>
      <c r="F232" t="str">
        <f>emission!F232</f>
        <v>CH4</v>
      </c>
      <c r="G232" s="1">
        <f>emission!G232 - SUM($K232:$U232)</f>
        <v>-4.4374596327543259E-3</v>
      </c>
      <c r="K232" s="1">
        <f>SUMIF('emission-rate'!$A$2:$A$551, $D232&amp;K$1&amp;$E232&amp;$F232, 'emission-rate'!$F$2:$F$551) * IFERROR(VLOOKUP($A232&amp;$B232&amp;$C232&amp;$D232&amp;K$1, 'check of sales'!$A$2:$P$1035, 12 + MATCH($E232,'check of sales'!$M$1:$P$1, 0), 0), 0)</f>
        <v>128911.32844607762</v>
      </c>
      <c r="L232" s="1">
        <f>SUMIF('emission-rate'!$A$2:$A$551, $D232&amp;L$1&amp;$E232&amp;$F232, 'emission-rate'!$F$2:$F$551) * IFERROR(VLOOKUP($A232&amp;$B232&amp;$C232&amp;$D232&amp;L$1, 'check of sales'!$A$2:$P$1035, 12 + MATCH($E232,'check of sales'!$M$1:$P$1, 0), 0), 0)</f>
        <v>10455.038875237471</v>
      </c>
      <c r="M232" s="1">
        <f>SUMIF('emission-rate'!$A$2:$A$551, $D232&amp;M$1&amp;$E232&amp;$F232, 'emission-rate'!$F$2:$F$551) * IFERROR(VLOOKUP($A232&amp;$B232&amp;$C232&amp;$D232&amp;M$1, 'check of sales'!$A$2:$P$1035, 12 + MATCH($E232,'check of sales'!$M$1:$P$1, 0), 0), 0)</f>
        <v>1724043.2029305892</v>
      </c>
      <c r="N232" s="1">
        <f>SUMIF('emission-rate'!$A$2:$A$551, $D232&amp;N$1&amp;$E232&amp;$F232, 'emission-rate'!$F$2:$F$551) * IFERROR(VLOOKUP($A232&amp;$B232&amp;$C232&amp;$D232&amp;N$1, 'check of sales'!$A$2:$P$1035, 12 + MATCH($E232,'check of sales'!$M$1:$P$1, 0), 0), 0)</f>
        <v>352901.60359017435</v>
      </c>
      <c r="O232" s="1">
        <f>SUMIF('emission-rate'!$A$2:$A$551, $D232&amp;O$1&amp;$E232&amp;$F232, 'emission-rate'!$F$2:$F$551) * IFERROR(VLOOKUP($A232&amp;$B232&amp;$C232&amp;$D232&amp;O$1, 'check of sales'!$A$2:$P$1035, 12 + MATCH($E232,'check of sales'!$M$1:$P$1, 0), 0), 0)</f>
        <v>139041.21090731662</v>
      </c>
      <c r="P232" s="1">
        <f>SUMIF('emission-rate'!$A$2:$A$551, $D232&amp;P$1&amp;$E232&amp;$F232, 'emission-rate'!$F$2:$F$551) * IFERROR(VLOOKUP($A232&amp;$B232&amp;$C232&amp;$D232&amp;P$1, 'check of sales'!$A$2:$P$1035, 12 + MATCH($E232,'check of sales'!$M$1:$P$1, 0), 0), 0)</f>
        <v>29357.11517412055</v>
      </c>
      <c r="Q232" s="1">
        <f>SUMIF('emission-rate'!$A$2:$A$551, $D232&amp;Q$1&amp;$E232&amp;$F232, 'emission-rate'!$F$2:$F$551) * IFERROR(VLOOKUP($A232&amp;$B232&amp;$C232&amp;$D232&amp;Q$1, 'check of sales'!$A$2:$P$1035, 12 + MATCH($E232,'check of sales'!$M$1:$P$1, 0), 0), 0)</f>
        <v>1140223.923060965</v>
      </c>
      <c r="R232" s="1">
        <f>SUMIF('emission-rate'!$A$2:$A$551, $D232&amp;R$1&amp;$E232&amp;$F232, 'emission-rate'!$F$2:$F$551) * IFERROR(VLOOKUP($A232&amp;$B232&amp;$C232&amp;$D232&amp;R$1, 'check of sales'!$A$2:$P$1035, 12 + MATCH($E232,'check of sales'!$M$1:$P$1, 0), 0), 0)</f>
        <v>54871.248869136391</v>
      </c>
      <c r="S232" s="1">
        <f>SUMIF('emission-rate'!$A$2:$A$551, $D232&amp;S$1&amp;$E232&amp;$F232, 'emission-rate'!$F$2:$F$551) * IFERROR(VLOOKUP($A232&amp;$B232&amp;$C232&amp;$D232&amp;S$1, 'check of sales'!$A$2:$P$1035, 12 + MATCH($E232,'check of sales'!$M$1:$P$1, 0), 0), 0)</f>
        <v>2223102.2726446656</v>
      </c>
      <c r="T232" s="1">
        <f>SUMIF('emission-rate'!$A$2:$A$551, $D232&amp;T$1&amp;$E232&amp;$F232, 'emission-rate'!$F$2:$F$551) * IFERROR(VLOOKUP($A232&amp;$B232&amp;$C232&amp;$D232&amp;T$1, 'check of sales'!$A$2:$P$1035, 12 + MATCH($E232,'check of sales'!$M$1:$P$1, 0), 0), 0)</f>
        <v>12376.194044179625</v>
      </c>
      <c r="U232" s="1">
        <f>SUMIF('emission-rate'!$A$2:$A$551, $D232&amp;U$1&amp;$E232&amp;$F232, 'emission-rate'!$F$2:$F$551) * IFERROR(VLOOKUP($A232&amp;$B232&amp;$C232&amp;$D232&amp;U$1, 'check of sales'!$A$2:$P$1035, 12 + MATCH($E232,'check of sales'!$M$1:$P$1, 0), 0), 0)</f>
        <v>198148.52858226615</v>
      </c>
    </row>
    <row r="233" spans="1:21" x14ac:dyDescent="0.2">
      <c r="A233">
        <f>emission!A233</f>
        <v>2010</v>
      </c>
      <c r="B233">
        <f>emission!B233</f>
        <v>1</v>
      </c>
      <c r="C233" t="str">
        <f>emission!C233</f>
        <v>commercial</v>
      </c>
      <c r="D233" t="str">
        <f>emission!D233</f>
        <v>VCC 24724 (NG T7 SWCVng)</v>
      </c>
      <c r="E233" t="str">
        <f>emission!E233</f>
        <v>ELEC</v>
      </c>
      <c r="F233" t="str">
        <f>emission!F233</f>
        <v>CO</v>
      </c>
      <c r="G233" s="1">
        <f>emission!G233 - SUM($K233:$U233)</f>
        <v>-2.4603158235549927E-3</v>
      </c>
      <c r="K233" s="1">
        <f>SUMIF('emission-rate'!$A$2:$A$551, $D233&amp;K$1&amp;$E233&amp;$F233, 'emission-rate'!$F$2:$F$551) * IFERROR(VLOOKUP($A233&amp;$B233&amp;$C233&amp;$D233&amp;K$1, 'check of sales'!$A$2:$P$1035, 12 + MATCH($E233,'check of sales'!$M$1:$P$1, 0), 0), 0)</f>
        <v>3162910.8996454957</v>
      </c>
      <c r="L233" s="1">
        <f>SUMIF('emission-rate'!$A$2:$A$551, $D233&amp;L$1&amp;$E233&amp;$F233, 'emission-rate'!$F$2:$F$551) * IFERROR(VLOOKUP($A233&amp;$B233&amp;$C233&amp;$D233&amp;L$1, 'check of sales'!$A$2:$P$1035, 12 + MATCH($E233,'check of sales'!$M$1:$P$1, 0), 0), 0)</f>
        <v>0</v>
      </c>
      <c r="M233" s="1">
        <f>SUMIF('emission-rate'!$A$2:$A$551, $D233&amp;M$1&amp;$E233&amp;$F233, 'emission-rate'!$F$2:$F$551) * IFERROR(VLOOKUP($A233&amp;$B233&amp;$C233&amp;$D233&amp;M$1, 'check of sales'!$A$2:$P$1035, 12 + MATCH($E233,'check of sales'!$M$1:$P$1, 0), 0), 0)</f>
        <v>0</v>
      </c>
      <c r="N233" s="1">
        <f>SUMIF('emission-rate'!$A$2:$A$551, $D233&amp;N$1&amp;$E233&amp;$F233, 'emission-rate'!$F$2:$F$551) * IFERROR(VLOOKUP($A233&amp;$B233&amp;$C233&amp;$D233&amp;N$1, 'check of sales'!$A$2:$P$1035, 12 + MATCH($E233,'check of sales'!$M$1:$P$1, 0), 0), 0)</f>
        <v>0</v>
      </c>
      <c r="O233" s="1">
        <f>SUMIF('emission-rate'!$A$2:$A$551, $D233&amp;O$1&amp;$E233&amp;$F233, 'emission-rate'!$F$2:$F$551) * IFERROR(VLOOKUP($A233&amp;$B233&amp;$C233&amp;$D233&amp;O$1, 'check of sales'!$A$2:$P$1035, 12 + MATCH($E233,'check of sales'!$M$1:$P$1, 0), 0), 0)</f>
        <v>0</v>
      </c>
      <c r="P233" s="1">
        <f>SUMIF('emission-rate'!$A$2:$A$551, $D233&amp;P$1&amp;$E233&amp;$F233, 'emission-rate'!$F$2:$F$551) * IFERROR(VLOOKUP($A233&amp;$B233&amp;$C233&amp;$D233&amp;P$1, 'check of sales'!$A$2:$P$1035, 12 + MATCH($E233,'check of sales'!$M$1:$P$1, 0), 0), 0)</f>
        <v>0</v>
      </c>
      <c r="Q233" s="1">
        <f>SUMIF('emission-rate'!$A$2:$A$551, $D233&amp;Q$1&amp;$E233&amp;$F233, 'emission-rate'!$F$2:$F$551) * IFERROR(VLOOKUP($A233&amp;$B233&amp;$C233&amp;$D233&amp;Q$1, 'check of sales'!$A$2:$P$1035, 12 + MATCH($E233,'check of sales'!$M$1:$P$1, 0), 0), 0)</f>
        <v>0</v>
      </c>
      <c r="R233" s="1">
        <f>SUMIF('emission-rate'!$A$2:$A$551, $D233&amp;R$1&amp;$E233&amp;$F233, 'emission-rate'!$F$2:$F$551) * IFERROR(VLOOKUP($A233&amp;$B233&amp;$C233&amp;$D233&amp;R$1, 'check of sales'!$A$2:$P$1035, 12 + MATCH($E233,'check of sales'!$M$1:$P$1, 0), 0), 0)</f>
        <v>0</v>
      </c>
      <c r="S233" s="1">
        <f>SUMIF('emission-rate'!$A$2:$A$551, $D233&amp;S$1&amp;$E233&amp;$F233, 'emission-rate'!$F$2:$F$551) * IFERROR(VLOOKUP($A233&amp;$B233&amp;$C233&amp;$D233&amp;S$1, 'check of sales'!$A$2:$P$1035, 12 + MATCH($E233,'check of sales'!$M$1:$P$1, 0), 0), 0)</f>
        <v>0</v>
      </c>
      <c r="T233" s="1">
        <f>SUMIF('emission-rate'!$A$2:$A$551, $D233&amp;T$1&amp;$E233&amp;$F233, 'emission-rate'!$F$2:$F$551) * IFERROR(VLOOKUP($A233&amp;$B233&amp;$C233&amp;$D233&amp;T$1, 'check of sales'!$A$2:$P$1035, 12 + MATCH($E233,'check of sales'!$M$1:$P$1, 0), 0), 0)</f>
        <v>0</v>
      </c>
      <c r="U233" s="1">
        <f>SUMIF('emission-rate'!$A$2:$A$551, $D233&amp;U$1&amp;$E233&amp;$F233, 'emission-rate'!$F$2:$F$551) * IFERROR(VLOOKUP($A233&amp;$B233&amp;$C233&amp;$D233&amp;U$1, 'check of sales'!$A$2:$P$1035, 12 + MATCH($E233,'check of sales'!$M$1:$P$1, 0), 0), 0)</f>
        <v>0</v>
      </c>
    </row>
    <row r="234" spans="1:21" x14ac:dyDescent="0.2">
      <c r="A234">
        <f>emission!A234</f>
        <v>2011</v>
      </c>
      <c r="B234">
        <f>emission!B234</f>
        <v>1</v>
      </c>
      <c r="C234" t="str">
        <f>emission!C234</f>
        <v>commercial</v>
      </c>
      <c r="D234" t="str">
        <f>emission!D234</f>
        <v>VCC 24724 (NG T7 SWCVng)</v>
      </c>
      <c r="E234" t="str">
        <f>emission!E234</f>
        <v>ELEC</v>
      </c>
      <c r="F234" t="str">
        <f>emission!F234</f>
        <v>CO</v>
      </c>
      <c r="G234" s="1">
        <f>emission!G234 - SUM($K234:$U234)</f>
        <v>-2.1831695921719074E-3</v>
      </c>
      <c r="K234" s="1">
        <f>SUMIF('emission-rate'!$A$2:$A$551, $D234&amp;K$1&amp;$E234&amp;$F234, 'emission-rate'!$F$2:$F$551) * IFERROR(VLOOKUP($A234&amp;$B234&amp;$C234&amp;$D234&amp;K$1, 'check of sales'!$A$2:$P$1035, 12 + MATCH($E234,'check of sales'!$M$1:$P$1, 0), 0), 0)</f>
        <v>2682047.1979563683</v>
      </c>
      <c r="L234" s="1">
        <f>SUMIF('emission-rate'!$A$2:$A$551, $D234&amp;L$1&amp;$E234&amp;$F234, 'emission-rate'!$F$2:$F$551) * IFERROR(VLOOKUP($A234&amp;$B234&amp;$C234&amp;$D234&amp;L$1, 'check of sales'!$A$2:$P$1035, 12 + MATCH($E234,'check of sales'!$M$1:$P$1, 0), 0), 0)</f>
        <v>328487.42764486145</v>
      </c>
      <c r="M234" s="1">
        <f>SUMIF('emission-rate'!$A$2:$A$551, $D234&amp;M$1&amp;$E234&amp;$F234, 'emission-rate'!$F$2:$F$551) * IFERROR(VLOOKUP($A234&amp;$B234&amp;$C234&amp;$D234&amp;M$1, 'check of sales'!$A$2:$P$1035, 12 + MATCH($E234,'check of sales'!$M$1:$P$1, 0), 0), 0)</f>
        <v>0</v>
      </c>
      <c r="N234" s="1">
        <f>SUMIF('emission-rate'!$A$2:$A$551, $D234&amp;N$1&amp;$E234&amp;$F234, 'emission-rate'!$F$2:$F$551) * IFERROR(VLOOKUP($A234&amp;$B234&amp;$C234&amp;$D234&amp;N$1, 'check of sales'!$A$2:$P$1035, 12 + MATCH($E234,'check of sales'!$M$1:$P$1, 0), 0), 0)</f>
        <v>0</v>
      </c>
      <c r="O234" s="1">
        <f>SUMIF('emission-rate'!$A$2:$A$551, $D234&amp;O$1&amp;$E234&amp;$F234, 'emission-rate'!$F$2:$F$551) * IFERROR(VLOOKUP($A234&amp;$B234&amp;$C234&amp;$D234&amp;O$1, 'check of sales'!$A$2:$P$1035, 12 + MATCH($E234,'check of sales'!$M$1:$P$1, 0), 0), 0)</f>
        <v>0</v>
      </c>
      <c r="P234" s="1">
        <f>SUMIF('emission-rate'!$A$2:$A$551, $D234&amp;P$1&amp;$E234&amp;$F234, 'emission-rate'!$F$2:$F$551) * IFERROR(VLOOKUP($A234&amp;$B234&amp;$C234&amp;$D234&amp;P$1, 'check of sales'!$A$2:$P$1035, 12 + MATCH($E234,'check of sales'!$M$1:$P$1, 0), 0), 0)</f>
        <v>0</v>
      </c>
      <c r="Q234" s="1">
        <f>SUMIF('emission-rate'!$A$2:$A$551, $D234&amp;Q$1&amp;$E234&amp;$F234, 'emission-rate'!$F$2:$F$551) * IFERROR(VLOOKUP($A234&amp;$B234&amp;$C234&amp;$D234&amp;Q$1, 'check of sales'!$A$2:$P$1035, 12 + MATCH($E234,'check of sales'!$M$1:$P$1, 0), 0), 0)</f>
        <v>0</v>
      </c>
      <c r="R234" s="1">
        <f>SUMIF('emission-rate'!$A$2:$A$551, $D234&amp;R$1&amp;$E234&amp;$F234, 'emission-rate'!$F$2:$F$551) * IFERROR(VLOOKUP($A234&amp;$B234&amp;$C234&amp;$D234&amp;R$1, 'check of sales'!$A$2:$P$1035, 12 + MATCH($E234,'check of sales'!$M$1:$P$1, 0), 0), 0)</f>
        <v>0</v>
      </c>
      <c r="S234" s="1">
        <f>SUMIF('emission-rate'!$A$2:$A$551, $D234&amp;S$1&amp;$E234&amp;$F234, 'emission-rate'!$F$2:$F$551) * IFERROR(VLOOKUP($A234&amp;$B234&amp;$C234&amp;$D234&amp;S$1, 'check of sales'!$A$2:$P$1035, 12 + MATCH($E234,'check of sales'!$M$1:$P$1, 0), 0), 0)</f>
        <v>0</v>
      </c>
      <c r="T234" s="1">
        <f>SUMIF('emission-rate'!$A$2:$A$551, $D234&amp;T$1&amp;$E234&amp;$F234, 'emission-rate'!$F$2:$F$551) * IFERROR(VLOOKUP($A234&amp;$B234&amp;$C234&amp;$D234&amp;T$1, 'check of sales'!$A$2:$P$1035, 12 + MATCH($E234,'check of sales'!$M$1:$P$1, 0), 0), 0)</f>
        <v>0</v>
      </c>
      <c r="U234" s="1">
        <f>SUMIF('emission-rate'!$A$2:$A$551, $D234&amp;U$1&amp;$E234&amp;$F234, 'emission-rate'!$F$2:$F$551) * IFERROR(VLOOKUP($A234&amp;$B234&amp;$C234&amp;$D234&amp;U$1, 'check of sales'!$A$2:$P$1035, 12 + MATCH($E234,'check of sales'!$M$1:$P$1, 0), 0), 0)</f>
        <v>0</v>
      </c>
    </row>
    <row r="235" spans="1:21" x14ac:dyDescent="0.2">
      <c r="A235">
        <f>emission!A235</f>
        <v>2012</v>
      </c>
      <c r="B235">
        <f>emission!B235</f>
        <v>1</v>
      </c>
      <c r="C235" t="str">
        <f>emission!C235</f>
        <v>commercial</v>
      </c>
      <c r="D235" t="str">
        <f>emission!D235</f>
        <v>VCC 24724 (NG T7 SWCVng)</v>
      </c>
      <c r="E235" t="str">
        <f>emission!E235</f>
        <v>ELEC</v>
      </c>
      <c r="F235" t="str">
        <f>emission!F235</f>
        <v>CO</v>
      </c>
      <c r="G235" s="1">
        <f>emission!G235 - SUM($K235:$U235)</f>
        <v>-8.1406738609075546E-3</v>
      </c>
      <c r="K235" s="1">
        <f>SUMIF('emission-rate'!$A$2:$A$551, $D235&amp;K$1&amp;$E235&amp;$F235, 'emission-rate'!$F$2:$F$551) * IFERROR(VLOOKUP($A235&amp;$B235&amp;$C235&amp;$D235&amp;K$1, 'check of sales'!$A$2:$P$1035, 12 + MATCH($E235,'check of sales'!$M$1:$P$1, 0), 0), 0)</f>
        <v>2396536.0680001546</v>
      </c>
      <c r="L235" s="1">
        <f>SUMIF('emission-rate'!$A$2:$A$551, $D235&amp;L$1&amp;$E235&amp;$F235, 'emission-rate'!$F$2:$F$551) * IFERROR(VLOOKUP($A235&amp;$B235&amp;$C235&amp;$D235&amp;L$1, 'check of sales'!$A$2:$P$1035, 12 + MATCH($E235,'check of sales'!$M$1:$P$1, 0), 0), 0)</f>
        <v>278546.82374313532</v>
      </c>
      <c r="M235" s="1">
        <f>SUMIF('emission-rate'!$A$2:$A$551, $D235&amp;M$1&amp;$E235&amp;$F235, 'emission-rate'!$F$2:$F$551) * IFERROR(VLOOKUP($A235&amp;$B235&amp;$C235&amp;$D235&amp;M$1, 'check of sales'!$A$2:$P$1035, 12 + MATCH($E235,'check of sales'!$M$1:$P$1, 0), 0), 0)</f>
        <v>4089161.1063232939</v>
      </c>
      <c r="N235" s="1">
        <f>SUMIF('emission-rate'!$A$2:$A$551, $D235&amp;N$1&amp;$E235&amp;$F235, 'emission-rate'!$F$2:$F$551) * IFERROR(VLOOKUP($A235&amp;$B235&amp;$C235&amp;$D235&amp;N$1, 'check of sales'!$A$2:$P$1035, 12 + MATCH($E235,'check of sales'!$M$1:$P$1, 0), 0), 0)</f>
        <v>0</v>
      </c>
      <c r="O235" s="1">
        <f>SUMIF('emission-rate'!$A$2:$A$551, $D235&amp;O$1&amp;$E235&amp;$F235, 'emission-rate'!$F$2:$F$551) * IFERROR(VLOOKUP($A235&amp;$B235&amp;$C235&amp;$D235&amp;O$1, 'check of sales'!$A$2:$P$1035, 12 + MATCH($E235,'check of sales'!$M$1:$P$1, 0), 0), 0)</f>
        <v>0</v>
      </c>
      <c r="P235" s="1">
        <f>SUMIF('emission-rate'!$A$2:$A$551, $D235&amp;P$1&amp;$E235&amp;$F235, 'emission-rate'!$F$2:$F$551) * IFERROR(VLOOKUP($A235&amp;$B235&amp;$C235&amp;$D235&amp;P$1, 'check of sales'!$A$2:$P$1035, 12 + MATCH($E235,'check of sales'!$M$1:$P$1, 0), 0), 0)</f>
        <v>0</v>
      </c>
      <c r="Q235" s="1">
        <f>SUMIF('emission-rate'!$A$2:$A$551, $D235&amp;Q$1&amp;$E235&amp;$F235, 'emission-rate'!$F$2:$F$551) * IFERROR(VLOOKUP($A235&amp;$B235&amp;$C235&amp;$D235&amp;Q$1, 'check of sales'!$A$2:$P$1035, 12 + MATCH($E235,'check of sales'!$M$1:$P$1, 0), 0), 0)</f>
        <v>0</v>
      </c>
      <c r="R235" s="1">
        <f>SUMIF('emission-rate'!$A$2:$A$551, $D235&amp;R$1&amp;$E235&amp;$F235, 'emission-rate'!$F$2:$F$551) * IFERROR(VLOOKUP($A235&amp;$B235&amp;$C235&amp;$D235&amp;R$1, 'check of sales'!$A$2:$P$1035, 12 + MATCH($E235,'check of sales'!$M$1:$P$1, 0), 0), 0)</f>
        <v>0</v>
      </c>
      <c r="S235" s="1">
        <f>SUMIF('emission-rate'!$A$2:$A$551, $D235&amp;S$1&amp;$E235&amp;$F235, 'emission-rate'!$F$2:$F$551) * IFERROR(VLOOKUP($A235&amp;$B235&amp;$C235&amp;$D235&amp;S$1, 'check of sales'!$A$2:$P$1035, 12 + MATCH($E235,'check of sales'!$M$1:$P$1, 0), 0), 0)</f>
        <v>0</v>
      </c>
      <c r="T235" s="1">
        <f>SUMIF('emission-rate'!$A$2:$A$551, $D235&amp;T$1&amp;$E235&amp;$F235, 'emission-rate'!$F$2:$F$551) * IFERROR(VLOOKUP($A235&amp;$B235&amp;$C235&amp;$D235&amp;T$1, 'check of sales'!$A$2:$P$1035, 12 + MATCH($E235,'check of sales'!$M$1:$P$1, 0), 0), 0)</f>
        <v>0</v>
      </c>
      <c r="U235" s="1">
        <f>SUMIF('emission-rate'!$A$2:$A$551, $D235&amp;U$1&amp;$E235&amp;$F235, 'emission-rate'!$F$2:$F$551) * IFERROR(VLOOKUP($A235&amp;$B235&amp;$C235&amp;$D235&amp;U$1, 'check of sales'!$A$2:$P$1035, 12 + MATCH($E235,'check of sales'!$M$1:$P$1, 0), 0), 0)</f>
        <v>0</v>
      </c>
    </row>
    <row r="236" spans="1:21" x14ac:dyDescent="0.2">
      <c r="A236">
        <f>emission!A236</f>
        <v>2013</v>
      </c>
      <c r="B236">
        <f>emission!B236</f>
        <v>1</v>
      </c>
      <c r="C236" t="str">
        <f>emission!C236</f>
        <v>commercial</v>
      </c>
      <c r="D236" t="str">
        <f>emission!D236</f>
        <v>VCC 24724 (NG T7 SWCVng)</v>
      </c>
      <c r="E236" t="str">
        <f>emission!E236</f>
        <v>ELEC</v>
      </c>
      <c r="F236" t="str">
        <f>emission!F236</f>
        <v>CO</v>
      </c>
      <c r="G236" s="1">
        <f>emission!G236 - SUM($K236:$U236)</f>
        <v>-7.4302218854427338E-3</v>
      </c>
      <c r="K236" s="1">
        <f>SUMIF('emission-rate'!$A$2:$A$551, $D236&amp;K$1&amp;$E236&amp;$F236, 'emission-rate'!$F$2:$F$551) * IFERROR(VLOOKUP($A236&amp;$B236&amp;$C236&amp;$D236&amp;K$1, 'check of sales'!$A$2:$P$1035, 12 + MATCH($E236,'check of sales'!$M$1:$P$1, 0), 0), 0)</f>
        <v>2189025.8368734149</v>
      </c>
      <c r="L236" s="1">
        <f>SUMIF('emission-rate'!$A$2:$A$551, $D236&amp;L$1&amp;$E236&amp;$F236, 'emission-rate'!$F$2:$F$551) * IFERROR(VLOOKUP($A236&amp;$B236&amp;$C236&amp;$D236&amp;L$1, 'check of sales'!$A$2:$P$1035, 12 + MATCH($E236,'check of sales'!$M$1:$P$1, 0), 0), 0)</f>
        <v>248894.76599664424</v>
      </c>
      <c r="M236" s="1">
        <f>SUMIF('emission-rate'!$A$2:$A$551, $D236&amp;M$1&amp;$E236&amp;$F236, 'emission-rate'!$F$2:$F$551) * IFERROR(VLOOKUP($A236&amp;$B236&amp;$C236&amp;$D236&amp;M$1, 'check of sales'!$A$2:$P$1035, 12 + MATCH($E236,'check of sales'!$M$1:$P$1, 0), 0), 0)</f>
        <v>3467477.723901662</v>
      </c>
      <c r="N236" s="1">
        <f>SUMIF('emission-rate'!$A$2:$A$551, $D236&amp;N$1&amp;$E236&amp;$F236, 'emission-rate'!$F$2:$F$551) * IFERROR(VLOOKUP($A236&amp;$B236&amp;$C236&amp;$D236&amp;N$1, 'check of sales'!$A$2:$P$1035, 12 + MATCH($E236,'check of sales'!$M$1:$P$1, 0), 0), 0)</f>
        <v>4686141.4428724023</v>
      </c>
      <c r="O236" s="1">
        <f>SUMIF('emission-rate'!$A$2:$A$551, $D236&amp;O$1&amp;$E236&amp;$F236, 'emission-rate'!$F$2:$F$551) * IFERROR(VLOOKUP($A236&amp;$B236&amp;$C236&amp;$D236&amp;O$1, 'check of sales'!$A$2:$P$1035, 12 + MATCH($E236,'check of sales'!$M$1:$P$1, 0), 0), 0)</f>
        <v>0</v>
      </c>
      <c r="P236" s="1">
        <f>SUMIF('emission-rate'!$A$2:$A$551, $D236&amp;P$1&amp;$E236&amp;$F236, 'emission-rate'!$F$2:$F$551) * IFERROR(VLOOKUP($A236&amp;$B236&amp;$C236&amp;$D236&amp;P$1, 'check of sales'!$A$2:$P$1035, 12 + MATCH($E236,'check of sales'!$M$1:$P$1, 0), 0), 0)</f>
        <v>0</v>
      </c>
      <c r="Q236" s="1">
        <f>SUMIF('emission-rate'!$A$2:$A$551, $D236&amp;Q$1&amp;$E236&amp;$F236, 'emission-rate'!$F$2:$F$551) * IFERROR(VLOOKUP($A236&amp;$B236&amp;$C236&amp;$D236&amp;Q$1, 'check of sales'!$A$2:$P$1035, 12 + MATCH($E236,'check of sales'!$M$1:$P$1, 0), 0), 0)</f>
        <v>0</v>
      </c>
      <c r="R236" s="1">
        <f>SUMIF('emission-rate'!$A$2:$A$551, $D236&amp;R$1&amp;$E236&amp;$F236, 'emission-rate'!$F$2:$F$551) * IFERROR(VLOOKUP($A236&amp;$B236&amp;$C236&amp;$D236&amp;R$1, 'check of sales'!$A$2:$P$1035, 12 + MATCH($E236,'check of sales'!$M$1:$P$1, 0), 0), 0)</f>
        <v>0</v>
      </c>
      <c r="S236" s="1">
        <f>SUMIF('emission-rate'!$A$2:$A$551, $D236&amp;S$1&amp;$E236&amp;$F236, 'emission-rate'!$F$2:$F$551) * IFERROR(VLOOKUP($A236&amp;$B236&amp;$C236&amp;$D236&amp;S$1, 'check of sales'!$A$2:$P$1035, 12 + MATCH($E236,'check of sales'!$M$1:$P$1, 0), 0), 0)</f>
        <v>0</v>
      </c>
      <c r="T236" s="1">
        <f>SUMIF('emission-rate'!$A$2:$A$551, $D236&amp;T$1&amp;$E236&amp;$F236, 'emission-rate'!$F$2:$F$551) * IFERROR(VLOOKUP($A236&amp;$B236&amp;$C236&amp;$D236&amp;T$1, 'check of sales'!$A$2:$P$1035, 12 + MATCH($E236,'check of sales'!$M$1:$P$1, 0), 0), 0)</f>
        <v>0</v>
      </c>
      <c r="U236" s="1">
        <f>SUMIF('emission-rate'!$A$2:$A$551, $D236&amp;U$1&amp;$E236&amp;$F236, 'emission-rate'!$F$2:$F$551) * IFERROR(VLOOKUP($A236&amp;$B236&amp;$C236&amp;$D236&amp;U$1, 'check of sales'!$A$2:$P$1035, 12 + MATCH($E236,'check of sales'!$M$1:$P$1, 0), 0), 0)</f>
        <v>0</v>
      </c>
    </row>
    <row r="237" spans="1:21" x14ac:dyDescent="0.2">
      <c r="A237">
        <f>emission!A237</f>
        <v>2014</v>
      </c>
      <c r="B237">
        <f>emission!B237</f>
        <v>1</v>
      </c>
      <c r="C237" t="str">
        <f>emission!C237</f>
        <v>commercial</v>
      </c>
      <c r="D237" t="str">
        <f>emission!D237</f>
        <v>VCC 24724 (NG T7 SWCVng)</v>
      </c>
      <c r="E237" t="str">
        <f>emission!E237</f>
        <v>ELEC</v>
      </c>
      <c r="F237" t="str">
        <f>emission!F237</f>
        <v>CO</v>
      </c>
      <c r="G237" s="1">
        <f>emission!G237 - SUM($K237:$U237)</f>
        <v>-6.1699952930212021E-3</v>
      </c>
      <c r="K237" s="1">
        <f>SUMIF('emission-rate'!$A$2:$A$551, $D237&amp;K$1&amp;$E237&amp;$F237, 'emission-rate'!$F$2:$F$551) * IFERROR(VLOOKUP($A237&amp;$B237&amp;$C237&amp;$D237&amp;K$1, 'check of sales'!$A$2:$P$1035, 12 + MATCH($E237,'check of sales'!$M$1:$P$1, 0), 0), 0)</f>
        <v>2024847.1494812658</v>
      </c>
      <c r="L237" s="1">
        <f>SUMIF('emission-rate'!$A$2:$A$551, $D237&amp;L$1&amp;$E237&amp;$F237, 'emission-rate'!$F$2:$F$551) * IFERROR(VLOOKUP($A237&amp;$B237&amp;$C237&amp;$D237&amp;L$1, 'check of sales'!$A$2:$P$1035, 12 + MATCH($E237,'check of sales'!$M$1:$P$1, 0), 0), 0)</f>
        <v>227343.57337833359</v>
      </c>
      <c r="M237" s="1">
        <f>SUMIF('emission-rate'!$A$2:$A$551, $D237&amp;M$1&amp;$E237&amp;$F237, 'emission-rate'!$F$2:$F$551) * IFERROR(VLOOKUP($A237&amp;$B237&amp;$C237&amp;$D237&amp;M$1, 'check of sales'!$A$2:$P$1035, 12 + MATCH($E237,'check of sales'!$M$1:$P$1, 0), 0), 0)</f>
        <v>3098355.404278236</v>
      </c>
      <c r="N237" s="1">
        <f>SUMIF('emission-rate'!$A$2:$A$551, $D237&amp;N$1&amp;$E237&amp;$F237, 'emission-rate'!$F$2:$F$551) * IFERROR(VLOOKUP($A237&amp;$B237&amp;$C237&amp;$D237&amp;N$1, 'check of sales'!$A$2:$P$1035, 12 + MATCH($E237,'check of sales'!$M$1:$P$1, 0), 0), 0)</f>
        <v>3973697.9399235793</v>
      </c>
      <c r="O237" s="1">
        <f>SUMIF('emission-rate'!$A$2:$A$551, $D237&amp;O$1&amp;$E237&amp;$F237, 'emission-rate'!$F$2:$F$551) * IFERROR(VLOOKUP($A237&amp;$B237&amp;$C237&amp;$D237&amp;O$1, 'check of sales'!$A$2:$P$1035, 12 + MATCH($E237,'check of sales'!$M$1:$P$1, 0), 0), 0)</f>
        <v>2838540.3210154809</v>
      </c>
      <c r="P237" s="1">
        <f>SUMIF('emission-rate'!$A$2:$A$551, $D237&amp;P$1&amp;$E237&amp;$F237, 'emission-rate'!$F$2:$F$551) * IFERROR(VLOOKUP($A237&amp;$B237&amp;$C237&amp;$D237&amp;P$1, 'check of sales'!$A$2:$P$1035, 12 + MATCH($E237,'check of sales'!$M$1:$P$1, 0), 0), 0)</f>
        <v>0</v>
      </c>
      <c r="Q237" s="1">
        <f>SUMIF('emission-rate'!$A$2:$A$551, $D237&amp;Q$1&amp;$E237&amp;$F237, 'emission-rate'!$F$2:$F$551) * IFERROR(VLOOKUP($A237&amp;$B237&amp;$C237&amp;$D237&amp;Q$1, 'check of sales'!$A$2:$P$1035, 12 + MATCH($E237,'check of sales'!$M$1:$P$1, 0), 0), 0)</f>
        <v>0</v>
      </c>
      <c r="R237" s="1">
        <f>SUMIF('emission-rate'!$A$2:$A$551, $D237&amp;R$1&amp;$E237&amp;$F237, 'emission-rate'!$F$2:$F$551) * IFERROR(VLOOKUP($A237&amp;$B237&amp;$C237&amp;$D237&amp;R$1, 'check of sales'!$A$2:$P$1035, 12 + MATCH($E237,'check of sales'!$M$1:$P$1, 0), 0), 0)</f>
        <v>0</v>
      </c>
      <c r="S237" s="1">
        <f>SUMIF('emission-rate'!$A$2:$A$551, $D237&amp;S$1&amp;$E237&amp;$F237, 'emission-rate'!$F$2:$F$551) * IFERROR(VLOOKUP($A237&amp;$B237&amp;$C237&amp;$D237&amp;S$1, 'check of sales'!$A$2:$P$1035, 12 + MATCH($E237,'check of sales'!$M$1:$P$1, 0), 0), 0)</f>
        <v>0</v>
      </c>
      <c r="T237" s="1">
        <f>SUMIF('emission-rate'!$A$2:$A$551, $D237&amp;T$1&amp;$E237&amp;$F237, 'emission-rate'!$F$2:$F$551) * IFERROR(VLOOKUP($A237&amp;$B237&amp;$C237&amp;$D237&amp;T$1, 'check of sales'!$A$2:$P$1035, 12 + MATCH($E237,'check of sales'!$M$1:$P$1, 0), 0), 0)</f>
        <v>0</v>
      </c>
      <c r="U237" s="1">
        <f>SUMIF('emission-rate'!$A$2:$A$551, $D237&amp;U$1&amp;$E237&amp;$F237, 'emission-rate'!$F$2:$F$551) * IFERROR(VLOOKUP($A237&amp;$B237&amp;$C237&amp;$D237&amp;U$1, 'check of sales'!$A$2:$P$1035, 12 + MATCH($E237,'check of sales'!$M$1:$P$1, 0), 0), 0)</f>
        <v>0</v>
      </c>
    </row>
    <row r="238" spans="1:21" x14ac:dyDescent="0.2">
      <c r="A238">
        <f>emission!A238</f>
        <v>2015</v>
      </c>
      <c r="B238">
        <f>emission!B238</f>
        <v>1</v>
      </c>
      <c r="C238" t="str">
        <f>emission!C238</f>
        <v>commercial</v>
      </c>
      <c r="D238" t="str">
        <f>emission!D238</f>
        <v>VCC 24724 (NG T7 SWCVng)</v>
      </c>
      <c r="E238" t="str">
        <f>emission!E238</f>
        <v>ELEC</v>
      </c>
      <c r="F238" t="str">
        <f>emission!F238</f>
        <v>CO</v>
      </c>
      <c r="G238" s="1">
        <f>emission!G238 - SUM($K238:$U238)</f>
        <v>-3.8392003625631332E-3</v>
      </c>
      <c r="K238" s="1">
        <f>SUMIF('emission-rate'!$A$2:$A$551, $D238&amp;K$1&amp;$E238&amp;$F238, 'emission-rate'!$F$2:$F$551) * IFERROR(VLOOKUP($A238&amp;$B238&amp;$C238&amp;$D238&amp;K$1, 'check of sales'!$A$2:$P$1035, 12 + MATCH($E238,'check of sales'!$M$1:$P$1, 0), 0), 0)</f>
        <v>1880258.2581047351</v>
      </c>
      <c r="L238" s="1">
        <f>SUMIF('emission-rate'!$A$2:$A$551, $D238&amp;L$1&amp;$E238&amp;$F238, 'emission-rate'!$F$2:$F$551) * IFERROR(VLOOKUP($A238&amp;$B238&amp;$C238&amp;$D238&amp;L$1, 'check of sales'!$A$2:$P$1035, 12 + MATCH($E238,'check of sales'!$M$1:$P$1, 0), 0), 0)</f>
        <v>210292.62366564962</v>
      </c>
      <c r="M238" s="1">
        <f>SUMIF('emission-rate'!$A$2:$A$551, $D238&amp;M$1&amp;$E238&amp;$F238, 'emission-rate'!$F$2:$F$551) * IFERROR(VLOOKUP($A238&amp;$B238&amp;$C238&amp;$D238&amp;M$1, 'check of sales'!$A$2:$P$1035, 12 + MATCH($E238,'check of sales'!$M$1:$P$1, 0), 0), 0)</f>
        <v>2830076.3432453307</v>
      </c>
      <c r="N238" s="1">
        <f>SUMIF('emission-rate'!$A$2:$A$551, $D238&amp;N$1&amp;$E238&amp;$F238, 'emission-rate'!$F$2:$F$551) * IFERROR(VLOOKUP($A238&amp;$B238&amp;$C238&amp;$D238&amp;N$1, 'check of sales'!$A$2:$P$1035, 12 + MATCH($E238,'check of sales'!$M$1:$P$1, 0), 0), 0)</f>
        <v>3550687.1182658724</v>
      </c>
      <c r="O238" s="1">
        <f>SUMIF('emission-rate'!$A$2:$A$551, $D238&amp;O$1&amp;$E238&amp;$F238, 'emission-rate'!$F$2:$F$551) * IFERROR(VLOOKUP($A238&amp;$B238&amp;$C238&amp;$D238&amp;O$1, 'check of sales'!$A$2:$P$1035, 12 + MATCH($E238,'check of sales'!$M$1:$P$1, 0), 0), 0)</f>
        <v>2406991.3303972669</v>
      </c>
      <c r="P238" s="1">
        <f>SUMIF('emission-rate'!$A$2:$A$551, $D238&amp;P$1&amp;$E238&amp;$F238, 'emission-rate'!$F$2:$F$551) * IFERROR(VLOOKUP($A238&amp;$B238&amp;$C238&amp;$D238&amp;P$1, 'check of sales'!$A$2:$P$1035, 12 + MATCH($E238,'check of sales'!$M$1:$P$1, 0), 0), 0)</f>
        <v>1716420.5753284458</v>
      </c>
      <c r="Q238" s="1">
        <f>SUMIF('emission-rate'!$A$2:$A$551, $D238&amp;Q$1&amp;$E238&amp;$F238, 'emission-rate'!$F$2:$F$551) * IFERROR(VLOOKUP($A238&amp;$B238&amp;$C238&amp;$D238&amp;Q$1, 'check of sales'!$A$2:$P$1035, 12 + MATCH($E238,'check of sales'!$M$1:$P$1, 0), 0), 0)</f>
        <v>0</v>
      </c>
      <c r="R238" s="1">
        <f>SUMIF('emission-rate'!$A$2:$A$551, $D238&amp;R$1&amp;$E238&amp;$F238, 'emission-rate'!$F$2:$F$551) * IFERROR(VLOOKUP($A238&amp;$B238&amp;$C238&amp;$D238&amp;R$1, 'check of sales'!$A$2:$P$1035, 12 + MATCH($E238,'check of sales'!$M$1:$P$1, 0), 0), 0)</f>
        <v>0</v>
      </c>
      <c r="S238" s="1">
        <f>SUMIF('emission-rate'!$A$2:$A$551, $D238&amp;S$1&amp;$E238&amp;$F238, 'emission-rate'!$F$2:$F$551) * IFERROR(VLOOKUP($A238&amp;$B238&amp;$C238&amp;$D238&amp;S$1, 'check of sales'!$A$2:$P$1035, 12 + MATCH($E238,'check of sales'!$M$1:$P$1, 0), 0), 0)</f>
        <v>0</v>
      </c>
      <c r="T238" s="1">
        <f>SUMIF('emission-rate'!$A$2:$A$551, $D238&amp;T$1&amp;$E238&amp;$F238, 'emission-rate'!$F$2:$F$551) * IFERROR(VLOOKUP($A238&amp;$B238&amp;$C238&amp;$D238&amp;T$1, 'check of sales'!$A$2:$P$1035, 12 + MATCH($E238,'check of sales'!$M$1:$P$1, 0), 0), 0)</f>
        <v>0</v>
      </c>
      <c r="U238" s="1">
        <f>SUMIF('emission-rate'!$A$2:$A$551, $D238&amp;U$1&amp;$E238&amp;$F238, 'emission-rate'!$F$2:$F$551) * IFERROR(VLOOKUP($A238&amp;$B238&amp;$C238&amp;$D238&amp;U$1, 'check of sales'!$A$2:$P$1035, 12 + MATCH($E238,'check of sales'!$M$1:$P$1, 0), 0), 0)</f>
        <v>0</v>
      </c>
    </row>
    <row r="239" spans="1:21" x14ac:dyDescent="0.2">
      <c r="A239">
        <f>emission!A239</f>
        <v>2016</v>
      </c>
      <c r="B239">
        <f>emission!B239</f>
        <v>1</v>
      </c>
      <c r="C239" t="str">
        <f>emission!C239</f>
        <v>commercial</v>
      </c>
      <c r="D239" t="str">
        <f>emission!D239</f>
        <v>VCC 24724 (NG T7 SWCVng)</v>
      </c>
      <c r="E239" t="str">
        <f>emission!E239</f>
        <v>ELEC</v>
      </c>
      <c r="F239" t="str">
        <f>emission!F239</f>
        <v>CO</v>
      </c>
      <c r="G239" s="1">
        <f>emission!G239 - SUM($K239:$U239)</f>
        <v>-5.8093033730983734E-3</v>
      </c>
      <c r="K239" s="1">
        <f>SUMIF('emission-rate'!$A$2:$A$551, $D239&amp;K$1&amp;$E239&amp;$F239, 'emission-rate'!$F$2:$F$551) * IFERROR(VLOOKUP($A239&amp;$B239&amp;$C239&amp;$D239&amp;K$1, 'check of sales'!$A$2:$P$1035, 12 + MATCH($E239,'check of sales'!$M$1:$P$1, 0), 0), 0)</f>
        <v>1763096.0347031874</v>
      </c>
      <c r="L239" s="1">
        <f>SUMIF('emission-rate'!$A$2:$A$551, $D239&amp;L$1&amp;$E239&amp;$F239, 'emission-rate'!$F$2:$F$551) * IFERROR(VLOOKUP($A239&amp;$B239&amp;$C239&amp;$D239&amp;L$1, 'check of sales'!$A$2:$P$1035, 12 + MATCH($E239,'check of sales'!$M$1:$P$1, 0), 0), 0)</f>
        <v>195276.19275713991</v>
      </c>
      <c r="M239" s="1">
        <f>SUMIF('emission-rate'!$A$2:$A$551, $D239&amp;M$1&amp;$E239&amp;$F239, 'emission-rate'!$F$2:$F$551) * IFERROR(VLOOKUP($A239&amp;$B239&amp;$C239&amp;$D239&amp;M$1, 'check of sales'!$A$2:$P$1035, 12 + MATCH($E239,'check of sales'!$M$1:$P$1, 0), 0), 0)</f>
        <v>2617818.3555016927</v>
      </c>
      <c r="N239" s="1">
        <f>SUMIF('emission-rate'!$A$2:$A$551, $D239&amp;N$1&amp;$E239&amp;$F239, 'emission-rate'!$F$2:$F$551) * IFERROR(VLOOKUP($A239&amp;$B239&amp;$C239&amp;$D239&amp;N$1, 'check of sales'!$A$2:$P$1035, 12 + MATCH($E239,'check of sales'!$M$1:$P$1, 0), 0), 0)</f>
        <v>3243241.7539301147</v>
      </c>
      <c r="O239" s="1">
        <f>SUMIF('emission-rate'!$A$2:$A$551, $D239&amp;O$1&amp;$E239&amp;$F239, 'emission-rate'!$F$2:$F$551) * IFERROR(VLOOKUP($A239&amp;$B239&amp;$C239&amp;$D239&amp;O$1, 'check of sales'!$A$2:$P$1035, 12 + MATCH($E239,'check of sales'!$M$1:$P$1, 0), 0), 0)</f>
        <v>2150760.6365227601</v>
      </c>
      <c r="P239" s="1">
        <f>SUMIF('emission-rate'!$A$2:$A$551, $D239&amp;P$1&amp;$E239&amp;$F239, 'emission-rate'!$F$2:$F$551) * IFERROR(VLOOKUP($A239&amp;$B239&amp;$C239&amp;$D239&amp;P$1, 'check of sales'!$A$2:$P$1035, 12 + MATCH($E239,'check of sales'!$M$1:$P$1, 0), 0), 0)</f>
        <v>1455469.7051663022</v>
      </c>
      <c r="Q239" s="1">
        <f>SUMIF('emission-rate'!$A$2:$A$551, $D239&amp;Q$1&amp;$E239&amp;$F239, 'emission-rate'!$F$2:$F$551) * IFERROR(VLOOKUP($A239&amp;$B239&amp;$C239&amp;$D239&amp;Q$1, 'check of sales'!$A$2:$P$1035, 12 + MATCH($E239,'check of sales'!$M$1:$P$1, 0), 0), 0)</f>
        <v>2214202.2779706041</v>
      </c>
      <c r="R239" s="1">
        <f>SUMIF('emission-rate'!$A$2:$A$551, $D239&amp;R$1&amp;$E239&amp;$F239, 'emission-rate'!$F$2:$F$551) * IFERROR(VLOOKUP($A239&amp;$B239&amp;$C239&amp;$D239&amp;R$1, 'check of sales'!$A$2:$P$1035, 12 + MATCH($E239,'check of sales'!$M$1:$P$1, 0), 0), 0)</f>
        <v>0</v>
      </c>
      <c r="S239" s="1">
        <f>SUMIF('emission-rate'!$A$2:$A$551, $D239&amp;S$1&amp;$E239&amp;$F239, 'emission-rate'!$F$2:$F$551) * IFERROR(VLOOKUP($A239&amp;$B239&amp;$C239&amp;$D239&amp;S$1, 'check of sales'!$A$2:$P$1035, 12 + MATCH($E239,'check of sales'!$M$1:$P$1, 0), 0), 0)</f>
        <v>0</v>
      </c>
      <c r="T239" s="1">
        <f>SUMIF('emission-rate'!$A$2:$A$551, $D239&amp;T$1&amp;$E239&amp;$F239, 'emission-rate'!$F$2:$F$551) * IFERROR(VLOOKUP($A239&amp;$B239&amp;$C239&amp;$D239&amp;T$1, 'check of sales'!$A$2:$P$1035, 12 + MATCH($E239,'check of sales'!$M$1:$P$1, 0), 0), 0)</f>
        <v>0</v>
      </c>
      <c r="U239" s="1">
        <f>SUMIF('emission-rate'!$A$2:$A$551, $D239&amp;U$1&amp;$E239&amp;$F239, 'emission-rate'!$F$2:$F$551) * IFERROR(VLOOKUP($A239&amp;$B239&amp;$C239&amp;$D239&amp;U$1, 'check of sales'!$A$2:$P$1035, 12 + MATCH($E239,'check of sales'!$M$1:$P$1, 0), 0), 0)</f>
        <v>0</v>
      </c>
    </row>
    <row r="240" spans="1:21" x14ac:dyDescent="0.2">
      <c r="A240">
        <f>emission!A240</f>
        <v>2017</v>
      </c>
      <c r="B240">
        <f>emission!B240</f>
        <v>1</v>
      </c>
      <c r="C240" t="str">
        <f>emission!C240</f>
        <v>commercial</v>
      </c>
      <c r="D240" t="str">
        <f>emission!D240</f>
        <v>VCC 24724 (NG T7 SWCVng)</v>
      </c>
      <c r="E240" t="str">
        <f>emission!E240</f>
        <v>ELEC</v>
      </c>
      <c r="F240" t="str">
        <f>emission!F240</f>
        <v>CO</v>
      </c>
      <c r="G240" s="1">
        <f>emission!G240 - SUM($K240:$U240)</f>
        <v>-5.6115817278623581E-3</v>
      </c>
      <c r="K240" s="1">
        <f>SUMIF('emission-rate'!$A$2:$A$551, $D240&amp;K$1&amp;$E240&amp;$F240, 'emission-rate'!$F$2:$F$551) * IFERROR(VLOOKUP($A240&amp;$B240&amp;$C240&amp;$D240&amp;K$1, 'check of sales'!$A$2:$P$1035, 12 + MATCH($E240,'check of sales'!$M$1:$P$1, 0), 0), 0)</f>
        <v>1661865.1126254459</v>
      </c>
      <c r="L240" s="1">
        <f>SUMIF('emission-rate'!$A$2:$A$551, $D240&amp;L$1&amp;$E240&amp;$F240, 'emission-rate'!$F$2:$F$551) * IFERROR(VLOOKUP($A240&amp;$B240&amp;$C240&amp;$D240&amp;L$1, 'check of sales'!$A$2:$P$1035, 12 + MATCH($E240,'check of sales'!$M$1:$P$1, 0), 0), 0)</f>
        <v>183108.18720673356</v>
      </c>
      <c r="M240" s="1">
        <f>SUMIF('emission-rate'!$A$2:$A$551, $D240&amp;M$1&amp;$E240&amp;$F240, 'emission-rate'!$F$2:$F$551) * IFERROR(VLOOKUP($A240&amp;$B240&amp;$C240&amp;$D240&amp;M$1, 'check of sales'!$A$2:$P$1035, 12 + MATCH($E240,'check of sales'!$M$1:$P$1, 0), 0), 0)</f>
        <v>2430886.9844379146</v>
      </c>
      <c r="N240" s="1">
        <f>SUMIF('emission-rate'!$A$2:$A$551, $D240&amp;N$1&amp;$E240&amp;$F240, 'emission-rate'!$F$2:$F$551) * IFERROR(VLOOKUP($A240&amp;$B240&amp;$C240&amp;$D240&amp;N$1, 'check of sales'!$A$2:$P$1035, 12 + MATCH($E240,'check of sales'!$M$1:$P$1, 0), 0), 0)</f>
        <v>2999996.0301536513</v>
      </c>
      <c r="O240" s="1">
        <f>SUMIF('emission-rate'!$A$2:$A$551, $D240&amp;O$1&amp;$E240&amp;$F240, 'emission-rate'!$F$2:$F$551) * IFERROR(VLOOKUP($A240&amp;$B240&amp;$C240&amp;$D240&amp;O$1, 'check of sales'!$A$2:$P$1035, 12 + MATCH($E240,'check of sales'!$M$1:$P$1, 0), 0), 0)</f>
        <v>1964531.5024227437</v>
      </c>
      <c r="P240" s="1">
        <f>SUMIF('emission-rate'!$A$2:$A$551, $D240&amp;P$1&amp;$E240&amp;$F240, 'emission-rate'!$F$2:$F$551) * IFERROR(VLOOKUP($A240&amp;$B240&amp;$C240&amp;$D240&amp;P$1, 'check of sales'!$A$2:$P$1035, 12 + MATCH($E240,'check of sales'!$M$1:$P$1, 0), 0), 0)</f>
        <v>1300531.0447073397</v>
      </c>
      <c r="Q240" s="1">
        <f>SUMIF('emission-rate'!$A$2:$A$551, $D240&amp;Q$1&amp;$E240&amp;$F240, 'emission-rate'!$F$2:$F$551) * IFERROR(VLOOKUP($A240&amp;$B240&amp;$C240&amp;$D240&amp;Q$1, 'check of sales'!$A$2:$P$1035, 12 + MATCH($E240,'check of sales'!$M$1:$P$1, 0), 0), 0)</f>
        <v>1877572.6549885618</v>
      </c>
      <c r="R240" s="1">
        <f>SUMIF('emission-rate'!$A$2:$A$551, $D240&amp;R$1&amp;$E240&amp;$F240, 'emission-rate'!$F$2:$F$551) * IFERROR(VLOOKUP($A240&amp;$B240&amp;$C240&amp;$D240&amp;R$1, 'check of sales'!$A$2:$P$1035, 12 + MATCH($E240,'check of sales'!$M$1:$P$1, 0), 0), 0)</f>
        <v>2255459.9709359915</v>
      </c>
      <c r="S240" s="1">
        <f>SUMIF('emission-rate'!$A$2:$A$551, $D240&amp;S$1&amp;$E240&amp;$F240, 'emission-rate'!$F$2:$F$551) * IFERROR(VLOOKUP($A240&amp;$B240&amp;$C240&amp;$D240&amp;S$1, 'check of sales'!$A$2:$P$1035, 12 + MATCH($E240,'check of sales'!$M$1:$P$1, 0), 0), 0)</f>
        <v>0</v>
      </c>
      <c r="T240" s="1">
        <f>SUMIF('emission-rate'!$A$2:$A$551, $D240&amp;T$1&amp;$E240&amp;$F240, 'emission-rate'!$F$2:$F$551) * IFERROR(VLOOKUP($A240&amp;$B240&amp;$C240&amp;$D240&amp;T$1, 'check of sales'!$A$2:$P$1035, 12 + MATCH($E240,'check of sales'!$M$1:$P$1, 0), 0), 0)</f>
        <v>0</v>
      </c>
      <c r="U240" s="1">
        <f>SUMIF('emission-rate'!$A$2:$A$551, $D240&amp;U$1&amp;$E240&amp;$F240, 'emission-rate'!$F$2:$F$551) * IFERROR(VLOOKUP($A240&amp;$B240&amp;$C240&amp;$D240&amp;U$1, 'check of sales'!$A$2:$P$1035, 12 + MATCH($E240,'check of sales'!$M$1:$P$1, 0), 0), 0)</f>
        <v>0</v>
      </c>
    </row>
    <row r="241" spans="1:21" x14ac:dyDescent="0.2">
      <c r="A241">
        <f>emission!A241</f>
        <v>2018</v>
      </c>
      <c r="B241">
        <f>emission!B241</f>
        <v>1</v>
      </c>
      <c r="C241" t="str">
        <f>emission!C241</f>
        <v>commercial</v>
      </c>
      <c r="D241" t="str">
        <f>emission!D241</f>
        <v>VCC 24724 (NG T7 SWCVng)</v>
      </c>
      <c r="E241" t="str">
        <f>emission!E241</f>
        <v>ELEC</v>
      </c>
      <c r="F241" t="str">
        <f>emission!F241</f>
        <v>CO</v>
      </c>
      <c r="G241" s="1">
        <f>emission!G241 - SUM($K241:$U241)</f>
        <v>-5.5380538105964661E-3</v>
      </c>
      <c r="K241" s="1">
        <f>SUMIF('emission-rate'!$A$2:$A$551, $D241&amp;K$1&amp;$E241&amp;$F241, 'emission-rate'!$F$2:$F$551) * IFERROR(VLOOKUP($A241&amp;$B241&amp;$C241&amp;$D241&amp;K$1, 'check of sales'!$A$2:$P$1035, 12 + MATCH($E241,'check of sales'!$M$1:$P$1, 0), 0), 0)</f>
        <v>1574025.1180781182</v>
      </c>
      <c r="L241" s="1">
        <f>SUMIF('emission-rate'!$A$2:$A$551, $D241&amp;L$1&amp;$E241&amp;$F241, 'emission-rate'!$F$2:$F$551) * IFERROR(VLOOKUP($A241&amp;$B241&amp;$C241&amp;$D241&amp;L$1, 'check of sales'!$A$2:$P$1035, 12 + MATCH($E241,'check of sales'!$M$1:$P$1, 0), 0), 0)</f>
        <v>172594.74365852567</v>
      </c>
      <c r="M241" s="1">
        <f>SUMIF('emission-rate'!$A$2:$A$551, $D241&amp;M$1&amp;$E241&amp;$F241, 'emission-rate'!$F$2:$F$551) * IFERROR(VLOOKUP($A241&amp;$B241&amp;$C241&amp;$D241&amp;M$1, 'check of sales'!$A$2:$P$1035, 12 + MATCH($E241,'check of sales'!$M$1:$P$1, 0), 0), 0)</f>
        <v>2279414.1095246016</v>
      </c>
      <c r="N241" s="1">
        <f>SUMIF('emission-rate'!$A$2:$A$551, $D241&amp;N$1&amp;$E241&amp;$F241, 'emission-rate'!$F$2:$F$551) * IFERROR(VLOOKUP($A241&amp;$B241&amp;$C241&amp;$D241&amp;N$1, 'check of sales'!$A$2:$P$1035, 12 + MATCH($E241,'check of sales'!$M$1:$P$1, 0), 0), 0)</f>
        <v>2785774.378783558</v>
      </c>
      <c r="O241" s="1">
        <f>SUMIF('emission-rate'!$A$2:$A$551, $D241&amp;O$1&amp;$E241&amp;$F241, 'emission-rate'!$F$2:$F$551) * IFERROR(VLOOKUP($A241&amp;$B241&amp;$C241&amp;$D241&amp;O$1, 'check of sales'!$A$2:$P$1035, 12 + MATCH($E241,'check of sales'!$M$1:$P$1, 0), 0), 0)</f>
        <v>1817190.0695463854</v>
      </c>
      <c r="P241" s="1">
        <f>SUMIF('emission-rate'!$A$2:$A$551, $D241&amp;P$1&amp;$E241&amp;$F241, 'emission-rate'!$F$2:$F$551) * IFERROR(VLOOKUP($A241&amp;$B241&amp;$C241&amp;$D241&amp;P$1, 'check of sales'!$A$2:$P$1035, 12 + MATCH($E241,'check of sales'!$M$1:$P$1, 0), 0), 0)</f>
        <v>1187921.2236918272</v>
      </c>
      <c r="Q241" s="1">
        <f>SUMIF('emission-rate'!$A$2:$A$551, $D241&amp;Q$1&amp;$E241&amp;$F241, 'emission-rate'!$F$2:$F$551) * IFERROR(VLOOKUP($A241&amp;$B241&amp;$C241&amp;$D241&amp;Q$1, 'check of sales'!$A$2:$P$1035, 12 + MATCH($E241,'check of sales'!$M$1:$P$1, 0), 0), 0)</f>
        <v>1677700.0014762946</v>
      </c>
      <c r="R241" s="1">
        <f>SUMIF('emission-rate'!$A$2:$A$551, $D241&amp;R$1&amp;$E241&amp;$F241, 'emission-rate'!$F$2:$F$551) * IFERROR(VLOOKUP($A241&amp;$B241&amp;$C241&amp;$D241&amp;R$1, 'check of sales'!$A$2:$P$1035, 12 + MATCH($E241,'check of sales'!$M$1:$P$1, 0), 0), 0)</f>
        <v>1912557.8579623036</v>
      </c>
      <c r="S241" s="1">
        <f>SUMIF('emission-rate'!$A$2:$A$551, $D241&amp;S$1&amp;$E241&amp;$F241, 'emission-rate'!$F$2:$F$551) * IFERROR(VLOOKUP($A241&amp;$B241&amp;$C241&amp;$D241&amp;S$1, 'check of sales'!$A$2:$P$1035, 12 + MATCH($E241,'check of sales'!$M$1:$P$1, 0), 0), 0)</f>
        <v>3560129.5149757392</v>
      </c>
      <c r="T241" s="1">
        <f>SUMIF('emission-rate'!$A$2:$A$551, $D241&amp;T$1&amp;$E241&amp;$F241, 'emission-rate'!$F$2:$F$551) * IFERROR(VLOOKUP($A241&amp;$B241&amp;$C241&amp;$D241&amp;T$1, 'check of sales'!$A$2:$P$1035, 12 + MATCH($E241,'check of sales'!$M$1:$P$1, 0), 0), 0)</f>
        <v>0</v>
      </c>
      <c r="U241" s="1">
        <f>SUMIF('emission-rate'!$A$2:$A$551, $D241&amp;U$1&amp;$E241&amp;$F241, 'emission-rate'!$F$2:$F$551) * IFERROR(VLOOKUP($A241&amp;$B241&amp;$C241&amp;$D241&amp;U$1, 'check of sales'!$A$2:$P$1035, 12 + MATCH($E241,'check of sales'!$M$1:$P$1, 0), 0), 0)</f>
        <v>0</v>
      </c>
    </row>
    <row r="242" spans="1:21" x14ac:dyDescent="0.2">
      <c r="A242">
        <f>emission!A242</f>
        <v>2019</v>
      </c>
      <c r="B242">
        <f>emission!B242</f>
        <v>1</v>
      </c>
      <c r="C242" t="str">
        <f>emission!C242</f>
        <v>commercial</v>
      </c>
      <c r="D242" t="str">
        <f>emission!D242</f>
        <v>VCC 24724 (NG T7 SWCVng)</v>
      </c>
      <c r="E242" t="str">
        <f>emission!E242</f>
        <v>ELEC</v>
      </c>
      <c r="F242" t="str">
        <f>emission!F242</f>
        <v>CO</v>
      </c>
      <c r="G242" s="1">
        <f>emission!G242 - SUM($K242:$U242)</f>
        <v>-5.1156841218471527E-3</v>
      </c>
      <c r="K242" s="1">
        <f>SUMIF('emission-rate'!$A$2:$A$551, $D242&amp;K$1&amp;$E242&amp;$F242, 'emission-rate'!$F$2:$F$551) * IFERROR(VLOOKUP($A242&amp;$B242&amp;$C242&amp;$D242&amp;K$1, 'check of sales'!$A$2:$P$1035, 12 + MATCH($E242,'check of sales'!$M$1:$P$1, 0), 0), 0)</f>
        <v>1465191.0308146963</v>
      </c>
      <c r="L242" s="1">
        <f>SUMIF('emission-rate'!$A$2:$A$551, $D242&amp;L$1&amp;$E242&amp;$F242, 'emission-rate'!$F$2:$F$551) * IFERROR(VLOOKUP($A242&amp;$B242&amp;$C242&amp;$D242&amp;L$1, 'check of sales'!$A$2:$P$1035, 12 + MATCH($E242,'check of sales'!$M$1:$P$1, 0), 0), 0)</f>
        <v>163472.02892874141</v>
      </c>
      <c r="M242" s="1">
        <f>SUMIF('emission-rate'!$A$2:$A$551, $D242&amp;M$1&amp;$E242&amp;$F242, 'emission-rate'!$F$2:$F$551) * IFERROR(VLOOKUP($A242&amp;$B242&amp;$C242&amp;$D242&amp;M$1, 'check of sales'!$A$2:$P$1035, 12 + MATCH($E242,'check of sales'!$M$1:$P$1, 0), 0), 0)</f>
        <v>2148537.975971817</v>
      </c>
      <c r="N242" s="1">
        <f>SUMIF('emission-rate'!$A$2:$A$551, $D242&amp;N$1&amp;$E242&amp;$F242, 'emission-rate'!$F$2:$F$551) * IFERROR(VLOOKUP($A242&amp;$B242&amp;$C242&amp;$D242&amp;N$1, 'check of sales'!$A$2:$P$1035, 12 + MATCH($E242,'check of sales'!$M$1:$P$1, 0), 0), 0)</f>
        <v>2612187.8415584294</v>
      </c>
      <c r="O242" s="1">
        <f>SUMIF('emission-rate'!$A$2:$A$551, $D242&amp;O$1&amp;$E242&amp;$F242, 'emission-rate'!$F$2:$F$551) * IFERROR(VLOOKUP($A242&amp;$B242&amp;$C242&amp;$D242&amp;O$1, 'check of sales'!$A$2:$P$1035, 12 + MATCH($E242,'check of sales'!$M$1:$P$1, 0), 0), 0)</f>
        <v>1687429.4119859068</v>
      </c>
      <c r="P242" s="1">
        <f>SUMIF('emission-rate'!$A$2:$A$551, $D242&amp;P$1&amp;$E242&amp;$F242, 'emission-rate'!$F$2:$F$551) * IFERROR(VLOOKUP($A242&amp;$B242&amp;$C242&amp;$D242&amp;P$1, 'check of sales'!$A$2:$P$1035, 12 + MATCH($E242,'check of sales'!$M$1:$P$1, 0), 0), 0)</f>
        <v>1098826.1824429941</v>
      </c>
      <c r="Q242" s="1">
        <f>SUMIF('emission-rate'!$A$2:$A$551, $D242&amp;Q$1&amp;$E242&amp;$F242, 'emission-rate'!$F$2:$F$551) * IFERROR(VLOOKUP($A242&amp;$B242&amp;$C242&amp;$D242&amp;Q$1, 'check of sales'!$A$2:$P$1035, 12 + MATCH($E242,'check of sales'!$M$1:$P$1, 0), 0), 0)</f>
        <v>1532432.0375527672</v>
      </c>
      <c r="R242" s="1">
        <f>SUMIF('emission-rate'!$A$2:$A$551, $D242&amp;R$1&amp;$E242&amp;$F242, 'emission-rate'!$F$2:$F$551) * IFERROR(VLOOKUP($A242&amp;$B242&amp;$C242&amp;$D242&amp;R$1, 'check of sales'!$A$2:$P$1035, 12 + MATCH($E242,'check of sales'!$M$1:$P$1, 0), 0), 0)</f>
        <v>1708960.9356003399</v>
      </c>
      <c r="S242" s="1">
        <f>SUMIF('emission-rate'!$A$2:$A$551, $D242&amp;S$1&amp;$E242&amp;$F242, 'emission-rate'!$F$2:$F$551) * IFERROR(VLOOKUP($A242&amp;$B242&amp;$C242&amp;$D242&amp;S$1, 'check of sales'!$A$2:$P$1035, 12 + MATCH($E242,'check of sales'!$M$1:$P$1, 0), 0), 0)</f>
        <v>3018875.8687677979</v>
      </c>
      <c r="T242" s="1">
        <f>SUMIF('emission-rate'!$A$2:$A$551, $D242&amp;T$1&amp;$E242&amp;$F242, 'emission-rate'!$F$2:$F$551) * IFERROR(VLOOKUP($A242&amp;$B242&amp;$C242&amp;$D242&amp;T$1, 'check of sales'!$A$2:$P$1035, 12 + MATCH($E242,'check of sales'!$M$1:$P$1, 0), 0), 0)</f>
        <v>264187.68526079512</v>
      </c>
      <c r="U242" s="1">
        <f>SUMIF('emission-rate'!$A$2:$A$551, $D242&amp;U$1&amp;$E242&amp;$F242, 'emission-rate'!$F$2:$F$551) * IFERROR(VLOOKUP($A242&amp;$B242&amp;$C242&amp;$D242&amp;U$1, 'check of sales'!$A$2:$P$1035, 12 + MATCH($E242,'check of sales'!$M$1:$P$1, 0), 0), 0)</f>
        <v>0</v>
      </c>
    </row>
    <row r="243" spans="1:21" x14ac:dyDescent="0.2">
      <c r="A243">
        <f>emission!A243</f>
        <v>2020</v>
      </c>
      <c r="B243">
        <f>emission!B243</f>
        <v>1</v>
      </c>
      <c r="C243" t="str">
        <f>emission!C243</f>
        <v>commercial</v>
      </c>
      <c r="D243" t="str">
        <f>emission!D243</f>
        <v>VCC 24724 (NG T7 SWCVng)</v>
      </c>
      <c r="E243" t="str">
        <f>emission!E243</f>
        <v>ELEC</v>
      </c>
      <c r="F243" t="str">
        <f>emission!F243</f>
        <v>CO</v>
      </c>
      <c r="G243" s="1">
        <f>emission!G243 - SUM($K243:$U243)</f>
        <v>-4.7656986862421036E-3</v>
      </c>
      <c r="K243" s="1">
        <f>SUMIF('emission-rate'!$A$2:$A$551, $D243&amp;K$1&amp;$E243&amp;$F243, 'emission-rate'!$F$2:$F$551) * IFERROR(VLOOKUP($A243&amp;$B243&amp;$C243&amp;$D243&amp;K$1, 'check of sales'!$A$2:$P$1035, 12 + MATCH($E243,'check of sales'!$M$1:$P$1, 0), 0), 0)</f>
        <v>1367291.4158491101</v>
      </c>
      <c r="L243" s="1">
        <f>SUMIF('emission-rate'!$A$2:$A$551, $D243&amp;L$1&amp;$E243&amp;$F243, 'emission-rate'!$F$2:$F$551) * IFERROR(VLOOKUP($A243&amp;$B243&amp;$C243&amp;$D243&amp;L$1, 'check of sales'!$A$2:$P$1035, 12 + MATCH($E243,'check of sales'!$M$1:$P$1, 0), 0), 0)</f>
        <v>152168.95068861631</v>
      </c>
      <c r="M243" s="1">
        <f>SUMIF('emission-rate'!$A$2:$A$551, $D243&amp;M$1&amp;$E243&amp;$F243, 'emission-rate'!$F$2:$F$551) * IFERROR(VLOOKUP($A243&amp;$B243&amp;$C243&amp;$D243&amp;M$1, 'check of sales'!$A$2:$P$1035, 12 + MATCH($E243,'check of sales'!$M$1:$P$1, 0), 0), 0)</f>
        <v>2034974.268147208</v>
      </c>
      <c r="N243" s="1">
        <f>SUMIF('emission-rate'!$A$2:$A$551, $D243&amp;N$1&amp;$E243&amp;$F243, 'emission-rate'!$F$2:$F$551) * IFERROR(VLOOKUP($A243&amp;$B243&amp;$C243&amp;$D243&amp;N$1, 'check of sales'!$A$2:$P$1035, 12 + MATCH($E243,'check of sales'!$M$1:$P$1, 0), 0), 0)</f>
        <v>2462204.9826350682</v>
      </c>
      <c r="O243" s="1">
        <f>SUMIF('emission-rate'!$A$2:$A$551, $D243&amp;O$1&amp;$E243&amp;$F243, 'emission-rate'!$F$2:$F$551) * IFERROR(VLOOKUP($A243&amp;$B243&amp;$C243&amp;$D243&amp;O$1, 'check of sales'!$A$2:$P$1035, 12 + MATCH($E243,'check of sales'!$M$1:$P$1, 0), 0), 0)</f>
        <v>1582282.6956296565</v>
      </c>
      <c r="P243" s="1">
        <f>SUMIF('emission-rate'!$A$2:$A$551, $D243&amp;P$1&amp;$E243&amp;$F243, 'emission-rate'!$F$2:$F$551) * IFERROR(VLOOKUP($A243&amp;$B243&amp;$C243&amp;$D243&amp;P$1, 'check of sales'!$A$2:$P$1035, 12 + MATCH($E243,'check of sales'!$M$1:$P$1, 0), 0), 0)</f>
        <v>1020361.9588221456</v>
      </c>
      <c r="Q243" s="1">
        <f>SUMIF('emission-rate'!$A$2:$A$551, $D243&amp;Q$1&amp;$E243&amp;$F243, 'emission-rate'!$F$2:$F$551) * IFERROR(VLOOKUP($A243&amp;$B243&amp;$C243&amp;$D243&amp;Q$1, 'check of sales'!$A$2:$P$1035, 12 + MATCH($E243,'check of sales'!$M$1:$P$1, 0), 0), 0)</f>
        <v>1417498.409906581</v>
      </c>
      <c r="R243" s="1">
        <f>SUMIF('emission-rate'!$A$2:$A$551, $D243&amp;R$1&amp;$E243&amp;$F243, 'emission-rate'!$F$2:$F$551) * IFERROR(VLOOKUP($A243&amp;$B243&amp;$C243&amp;$D243&amp;R$1, 'check of sales'!$A$2:$P$1035, 12 + MATCH($E243,'check of sales'!$M$1:$P$1, 0), 0), 0)</f>
        <v>1560986.1633996721</v>
      </c>
      <c r="S243" s="1">
        <f>SUMIF('emission-rate'!$A$2:$A$551, $D243&amp;S$1&amp;$E243&amp;$F243, 'emission-rate'!$F$2:$F$551) * IFERROR(VLOOKUP($A243&amp;$B243&amp;$C243&amp;$D243&amp;S$1, 'check of sales'!$A$2:$P$1035, 12 + MATCH($E243,'check of sales'!$M$1:$P$1, 0), 0), 0)</f>
        <v>2697508.4218614898</v>
      </c>
      <c r="T243" s="1">
        <f>SUMIF('emission-rate'!$A$2:$A$551, $D243&amp;T$1&amp;$E243&amp;$F243, 'emission-rate'!$F$2:$F$551) * IFERROR(VLOOKUP($A243&amp;$B243&amp;$C243&amp;$D243&amp;T$1, 'check of sales'!$A$2:$P$1035, 12 + MATCH($E243,'check of sales'!$M$1:$P$1, 0), 0), 0)</f>
        <v>224022.70043955714</v>
      </c>
      <c r="U243" s="1">
        <f>SUMIF('emission-rate'!$A$2:$A$551, $D243&amp;U$1&amp;$E243&amp;$F243, 'emission-rate'!$F$2:$F$551) * IFERROR(VLOOKUP($A243&amp;$B243&amp;$C243&amp;$D243&amp;U$1, 'check of sales'!$A$2:$P$1035, 12 + MATCH($E243,'check of sales'!$M$1:$P$1, 0), 0), 0)</f>
        <v>1298349.3410633942</v>
      </c>
    </row>
    <row r="244" spans="1:21" x14ac:dyDescent="0.2">
      <c r="A244">
        <f>emission!A244</f>
        <v>2010</v>
      </c>
      <c r="B244">
        <f>emission!B244</f>
        <v>1</v>
      </c>
      <c r="C244" t="str">
        <f>emission!C244</f>
        <v>commercial</v>
      </c>
      <c r="D244" t="str">
        <f>emission!D244</f>
        <v>VCC 24724 (NG T7 SWCVng)</v>
      </c>
      <c r="E244" t="str">
        <f>emission!E244</f>
        <v>ELEC</v>
      </c>
      <c r="F244" t="str">
        <f>emission!F244</f>
        <v>CO2</v>
      </c>
      <c r="G244" s="1">
        <f>emission!G244 - SUM($K244:$U244)</f>
        <v>-0.16846185922622681</v>
      </c>
      <c r="K244" s="1">
        <f>SUMIF('emission-rate'!$A$2:$A$551, $D244&amp;K$1&amp;$E244&amp;$F244, 'emission-rate'!$F$2:$F$551) * IFERROR(VLOOKUP($A244&amp;$B244&amp;$C244&amp;$D244&amp;K$1, 'check of sales'!$A$2:$P$1035, 12 + MATCH($E244,'check of sales'!$M$1:$P$1, 0), 0), 0)</f>
        <v>167917382.90746087</v>
      </c>
      <c r="L244" s="1">
        <f>SUMIF('emission-rate'!$A$2:$A$551, $D244&amp;L$1&amp;$E244&amp;$F244, 'emission-rate'!$F$2:$F$551) * IFERROR(VLOOKUP($A244&amp;$B244&amp;$C244&amp;$D244&amp;L$1, 'check of sales'!$A$2:$P$1035, 12 + MATCH($E244,'check of sales'!$M$1:$P$1, 0), 0), 0)</f>
        <v>0</v>
      </c>
      <c r="M244" s="1">
        <f>SUMIF('emission-rate'!$A$2:$A$551, $D244&amp;M$1&amp;$E244&amp;$F244, 'emission-rate'!$F$2:$F$551) * IFERROR(VLOOKUP($A244&amp;$B244&amp;$C244&amp;$D244&amp;M$1, 'check of sales'!$A$2:$P$1035, 12 + MATCH($E244,'check of sales'!$M$1:$P$1, 0), 0), 0)</f>
        <v>0</v>
      </c>
      <c r="N244" s="1">
        <f>SUMIF('emission-rate'!$A$2:$A$551, $D244&amp;N$1&amp;$E244&amp;$F244, 'emission-rate'!$F$2:$F$551) * IFERROR(VLOOKUP($A244&amp;$B244&amp;$C244&amp;$D244&amp;N$1, 'check of sales'!$A$2:$P$1035, 12 + MATCH($E244,'check of sales'!$M$1:$P$1, 0), 0), 0)</f>
        <v>0</v>
      </c>
      <c r="O244" s="1">
        <f>SUMIF('emission-rate'!$A$2:$A$551, $D244&amp;O$1&amp;$E244&amp;$F244, 'emission-rate'!$F$2:$F$551) * IFERROR(VLOOKUP($A244&amp;$B244&amp;$C244&amp;$D244&amp;O$1, 'check of sales'!$A$2:$P$1035, 12 + MATCH($E244,'check of sales'!$M$1:$P$1, 0), 0), 0)</f>
        <v>0</v>
      </c>
      <c r="P244" s="1">
        <f>SUMIF('emission-rate'!$A$2:$A$551, $D244&amp;P$1&amp;$E244&amp;$F244, 'emission-rate'!$F$2:$F$551) * IFERROR(VLOOKUP($A244&amp;$B244&amp;$C244&amp;$D244&amp;P$1, 'check of sales'!$A$2:$P$1035, 12 + MATCH($E244,'check of sales'!$M$1:$P$1, 0), 0), 0)</f>
        <v>0</v>
      </c>
      <c r="Q244" s="1">
        <f>SUMIF('emission-rate'!$A$2:$A$551, $D244&amp;Q$1&amp;$E244&amp;$F244, 'emission-rate'!$F$2:$F$551) * IFERROR(VLOOKUP($A244&amp;$B244&amp;$C244&amp;$D244&amp;Q$1, 'check of sales'!$A$2:$P$1035, 12 + MATCH($E244,'check of sales'!$M$1:$P$1, 0), 0), 0)</f>
        <v>0</v>
      </c>
      <c r="R244" s="1">
        <f>SUMIF('emission-rate'!$A$2:$A$551, $D244&amp;R$1&amp;$E244&amp;$F244, 'emission-rate'!$F$2:$F$551) * IFERROR(VLOOKUP($A244&amp;$B244&amp;$C244&amp;$D244&amp;R$1, 'check of sales'!$A$2:$P$1035, 12 + MATCH($E244,'check of sales'!$M$1:$P$1, 0), 0), 0)</f>
        <v>0</v>
      </c>
      <c r="S244" s="1">
        <f>SUMIF('emission-rate'!$A$2:$A$551, $D244&amp;S$1&amp;$E244&amp;$F244, 'emission-rate'!$F$2:$F$551) * IFERROR(VLOOKUP($A244&amp;$B244&amp;$C244&amp;$D244&amp;S$1, 'check of sales'!$A$2:$P$1035, 12 + MATCH($E244,'check of sales'!$M$1:$P$1, 0), 0), 0)</f>
        <v>0</v>
      </c>
      <c r="T244" s="1">
        <f>SUMIF('emission-rate'!$A$2:$A$551, $D244&amp;T$1&amp;$E244&amp;$F244, 'emission-rate'!$F$2:$F$551) * IFERROR(VLOOKUP($A244&amp;$B244&amp;$C244&amp;$D244&amp;T$1, 'check of sales'!$A$2:$P$1035, 12 + MATCH($E244,'check of sales'!$M$1:$P$1, 0), 0), 0)</f>
        <v>0</v>
      </c>
      <c r="U244" s="1">
        <f>SUMIF('emission-rate'!$A$2:$A$551, $D244&amp;U$1&amp;$E244&amp;$F244, 'emission-rate'!$F$2:$F$551) * IFERROR(VLOOKUP($A244&amp;$B244&amp;$C244&amp;$D244&amp;U$1, 'check of sales'!$A$2:$P$1035, 12 + MATCH($E244,'check of sales'!$M$1:$P$1, 0), 0), 0)</f>
        <v>0</v>
      </c>
    </row>
    <row r="245" spans="1:21" x14ac:dyDescent="0.2">
      <c r="A245">
        <f>emission!A245</f>
        <v>2011</v>
      </c>
      <c r="B245">
        <f>emission!B245</f>
        <v>1</v>
      </c>
      <c r="C245" t="str">
        <f>emission!C245</f>
        <v>commercial</v>
      </c>
      <c r="D245" t="str">
        <f>emission!D245</f>
        <v>VCC 24724 (NG T7 SWCVng)</v>
      </c>
      <c r="E245" t="str">
        <f>emission!E245</f>
        <v>ELEC</v>
      </c>
      <c r="F245" t="str">
        <f>emission!F245</f>
        <v>CO2</v>
      </c>
      <c r="G245" s="1">
        <f>emission!G245 - SUM($K245:$U245)</f>
        <v>-0.16479268670082092</v>
      </c>
      <c r="K245" s="1">
        <f>SUMIF('emission-rate'!$A$2:$A$551, $D245&amp;K$1&amp;$E245&amp;$F245, 'emission-rate'!$F$2:$F$551) * IFERROR(VLOOKUP($A245&amp;$B245&amp;$C245&amp;$D245&amp;K$1, 'check of sales'!$A$2:$P$1035, 12 + MATCH($E245,'check of sales'!$M$1:$P$1, 0), 0), 0)</f>
        <v>142388565.6613341</v>
      </c>
      <c r="L245" s="1">
        <f>SUMIF('emission-rate'!$A$2:$A$551, $D245&amp;L$1&amp;$E245&amp;$F245, 'emission-rate'!$F$2:$F$551) * IFERROR(VLOOKUP($A245&amp;$B245&amp;$C245&amp;$D245&amp;L$1, 'check of sales'!$A$2:$P$1035, 12 + MATCH($E245,'check of sales'!$M$1:$P$1, 0), 0), 0)</f>
        <v>84442370.130238578</v>
      </c>
      <c r="M245" s="1">
        <f>SUMIF('emission-rate'!$A$2:$A$551, $D245&amp;M$1&amp;$E245&amp;$F245, 'emission-rate'!$F$2:$F$551) * IFERROR(VLOOKUP($A245&amp;$B245&amp;$C245&amp;$D245&amp;M$1, 'check of sales'!$A$2:$P$1035, 12 + MATCH($E245,'check of sales'!$M$1:$P$1, 0), 0), 0)</f>
        <v>0</v>
      </c>
      <c r="N245" s="1">
        <f>SUMIF('emission-rate'!$A$2:$A$551, $D245&amp;N$1&amp;$E245&amp;$F245, 'emission-rate'!$F$2:$F$551) * IFERROR(VLOOKUP($A245&amp;$B245&amp;$C245&amp;$D245&amp;N$1, 'check of sales'!$A$2:$P$1035, 12 + MATCH($E245,'check of sales'!$M$1:$P$1, 0), 0), 0)</f>
        <v>0</v>
      </c>
      <c r="O245" s="1">
        <f>SUMIF('emission-rate'!$A$2:$A$551, $D245&amp;O$1&amp;$E245&amp;$F245, 'emission-rate'!$F$2:$F$551) * IFERROR(VLOOKUP($A245&amp;$B245&amp;$C245&amp;$D245&amp;O$1, 'check of sales'!$A$2:$P$1035, 12 + MATCH($E245,'check of sales'!$M$1:$P$1, 0), 0), 0)</f>
        <v>0</v>
      </c>
      <c r="P245" s="1">
        <f>SUMIF('emission-rate'!$A$2:$A$551, $D245&amp;P$1&amp;$E245&amp;$F245, 'emission-rate'!$F$2:$F$551) * IFERROR(VLOOKUP($A245&amp;$B245&amp;$C245&amp;$D245&amp;P$1, 'check of sales'!$A$2:$P$1035, 12 + MATCH($E245,'check of sales'!$M$1:$P$1, 0), 0), 0)</f>
        <v>0</v>
      </c>
      <c r="Q245" s="1">
        <f>SUMIF('emission-rate'!$A$2:$A$551, $D245&amp;Q$1&amp;$E245&amp;$F245, 'emission-rate'!$F$2:$F$551) * IFERROR(VLOOKUP($A245&amp;$B245&amp;$C245&amp;$D245&amp;Q$1, 'check of sales'!$A$2:$P$1035, 12 + MATCH($E245,'check of sales'!$M$1:$P$1, 0), 0), 0)</f>
        <v>0</v>
      </c>
      <c r="R245" s="1">
        <f>SUMIF('emission-rate'!$A$2:$A$551, $D245&amp;R$1&amp;$E245&amp;$F245, 'emission-rate'!$F$2:$F$551) * IFERROR(VLOOKUP($A245&amp;$B245&amp;$C245&amp;$D245&amp;R$1, 'check of sales'!$A$2:$P$1035, 12 + MATCH($E245,'check of sales'!$M$1:$P$1, 0), 0), 0)</f>
        <v>0</v>
      </c>
      <c r="S245" s="1">
        <f>SUMIF('emission-rate'!$A$2:$A$551, $D245&amp;S$1&amp;$E245&amp;$F245, 'emission-rate'!$F$2:$F$551) * IFERROR(VLOOKUP($A245&amp;$B245&amp;$C245&amp;$D245&amp;S$1, 'check of sales'!$A$2:$P$1035, 12 + MATCH($E245,'check of sales'!$M$1:$P$1, 0), 0), 0)</f>
        <v>0</v>
      </c>
      <c r="T245" s="1">
        <f>SUMIF('emission-rate'!$A$2:$A$551, $D245&amp;T$1&amp;$E245&amp;$F245, 'emission-rate'!$F$2:$F$551) * IFERROR(VLOOKUP($A245&amp;$B245&amp;$C245&amp;$D245&amp;T$1, 'check of sales'!$A$2:$P$1035, 12 + MATCH($E245,'check of sales'!$M$1:$P$1, 0), 0), 0)</f>
        <v>0</v>
      </c>
      <c r="U245" s="1">
        <f>SUMIF('emission-rate'!$A$2:$A$551, $D245&amp;U$1&amp;$E245&amp;$F245, 'emission-rate'!$F$2:$F$551) * IFERROR(VLOOKUP($A245&amp;$B245&amp;$C245&amp;$D245&amp;U$1, 'check of sales'!$A$2:$P$1035, 12 + MATCH($E245,'check of sales'!$M$1:$P$1, 0), 0), 0)</f>
        <v>0</v>
      </c>
    </row>
    <row r="246" spans="1:21" x14ac:dyDescent="0.2">
      <c r="A246">
        <f>emission!A246</f>
        <v>2012</v>
      </c>
      <c r="B246">
        <f>emission!B246</f>
        <v>1</v>
      </c>
      <c r="C246" t="str">
        <f>emission!C246</f>
        <v>commercial</v>
      </c>
      <c r="D246" t="str">
        <f>emission!D246</f>
        <v>VCC 24724 (NG T7 SWCVng)</v>
      </c>
      <c r="E246" t="str">
        <f>emission!E246</f>
        <v>ELEC</v>
      </c>
      <c r="F246" t="str">
        <f>emission!F246</f>
        <v>CO2</v>
      </c>
      <c r="G246" s="1">
        <f>emission!G246 - SUM($K246:$U246)</f>
        <v>-1.1933363676071167</v>
      </c>
      <c r="K246" s="1">
        <f>SUMIF('emission-rate'!$A$2:$A$551, $D246&amp;K$1&amp;$E246&amp;$F246, 'emission-rate'!$F$2:$F$551) * IFERROR(VLOOKUP($A246&amp;$B246&amp;$C246&amp;$D246&amp;K$1, 'check of sales'!$A$2:$P$1035, 12 + MATCH($E246,'check of sales'!$M$1:$P$1, 0), 0), 0)</f>
        <v>127230920.29782647</v>
      </c>
      <c r="L246" s="1">
        <f>SUMIF('emission-rate'!$A$2:$A$551, $D246&amp;L$1&amp;$E246&amp;$F246, 'emission-rate'!$F$2:$F$551) * IFERROR(VLOOKUP($A246&amp;$B246&amp;$C246&amp;$D246&amp;L$1, 'check of sales'!$A$2:$P$1035, 12 + MATCH($E246,'check of sales'!$M$1:$P$1, 0), 0), 0)</f>
        <v>71604426.865766227</v>
      </c>
      <c r="M246" s="1">
        <f>SUMIF('emission-rate'!$A$2:$A$551, $D246&amp;M$1&amp;$E246&amp;$F246, 'emission-rate'!$F$2:$F$551) * IFERROR(VLOOKUP($A246&amp;$B246&amp;$C246&amp;$D246&amp;M$1, 'check of sales'!$A$2:$P$1035, 12 + MATCH($E246,'check of sales'!$M$1:$P$1, 0), 0), 0)</f>
        <v>808556097.32298362</v>
      </c>
      <c r="N246" s="1">
        <f>SUMIF('emission-rate'!$A$2:$A$551, $D246&amp;N$1&amp;$E246&amp;$F246, 'emission-rate'!$F$2:$F$551) * IFERROR(VLOOKUP($A246&amp;$B246&amp;$C246&amp;$D246&amp;N$1, 'check of sales'!$A$2:$P$1035, 12 + MATCH($E246,'check of sales'!$M$1:$P$1, 0), 0), 0)</f>
        <v>0</v>
      </c>
      <c r="O246" s="1">
        <f>SUMIF('emission-rate'!$A$2:$A$551, $D246&amp;O$1&amp;$E246&amp;$F246, 'emission-rate'!$F$2:$F$551) * IFERROR(VLOOKUP($A246&amp;$B246&amp;$C246&amp;$D246&amp;O$1, 'check of sales'!$A$2:$P$1035, 12 + MATCH($E246,'check of sales'!$M$1:$P$1, 0), 0), 0)</f>
        <v>0</v>
      </c>
      <c r="P246" s="1">
        <f>SUMIF('emission-rate'!$A$2:$A$551, $D246&amp;P$1&amp;$E246&amp;$F246, 'emission-rate'!$F$2:$F$551) * IFERROR(VLOOKUP($A246&amp;$B246&amp;$C246&amp;$D246&amp;P$1, 'check of sales'!$A$2:$P$1035, 12 + MATCH($E246,'check of sales'!$M$1:$P$1, 0), 0), 0)</f>
        <v>0</v>
      </c>
      <c r="Q246" s="1">
        <f>SUMIF('emission-rate'!$A$2:$A$551, $D246&amp;Q$1&amp;$E246&amp;$F246, 'emission-rate'!$F$2:$F$551) * IFERROR(VLOOKUP($A246&amp;$B246&amp;$C246&amp;$D246&amp;Q$1, 'check of sales'!$A$2:$P$1035, 12 + MATCH($E246,'check of sales'!$M$1:$P$1, 0), 0), 0)</f>
        <v>0</v>
      </c>
      <c r="R246" s="1">
        <f>SUMIF('emission-rate'!$A$2:$A$551, $D246&amp;R$1&amp;$E246&amp;$F246, 'emission-rate'!$F$2:$F$551) * IFERROR(VLOOKUP($A246&amp;$B246&amp;$C246&amp;$D246&amp;R$1, 'check of sales'!$A$2:$P$1035, 12 + MATCH($E246,'check of sales'!$M$1:$P$1, 0), 0), 0)</f>
        <v>0</v>
      </c>
      <c r="S246" s="1">
        <f>SUMIF('emission-rate'!$A$2:$A$551, $D246&amp;S$1&amp;$E246&amp;$F246, 'emission-rate'!$F$2:$F$551) * IFERROR(VLOOKUP($A246&amp;$B246&amp;$C246&amp;$D246&amp;S$1, 'check of sales'!$A$2:$P$1035, 12 + MATCH($E246,'check of sales'!$M$1:$P$1, 0), 0), 0)</f>
        <v>0</v>
      </c>
      <c r="T246" s="1">
        <f>SUMIF('emission-rate'!$A$2:$A$551, $D246&amp;T$1&amp;$E246&amp;$F246, 'emission-rate'!$F$2:$F$551) * IFERROR(VLOOKUP($A246&amp;$B246&amp;$C246&amp;$D246&amp;T$1, 'check of sales'!$A$2:$P$1035, 12 + MATCH($E246,'check of sales'!$M$1:$P$1, 0), 0), 0)</f>
        <v>0</v>
      </c>
      <c r="U246" s="1">
        <f>SUMIF('emission-rate'!$A$2:$A$551, $D246&amp;U$1&amp;$E246&amp;$F246, 'emission-rate'!$F$2:$F$551) * IFERROR(VLOOKUP($A246&amp;$B246&amp;$C246&amp;$D246&amp;U$1, 'check of sales'!$A$2:$P$1035, 12 + MATCH($E246,'check of sales'!$M$1:$P$1, 0), 0), 0)</f>
        <v>0</v>
      </c>
    </row>
    <row r="247" spans="1:21" x14ac:dyDescent="0.2">
      <c r="A247">
        <f>emission!A247</f>
        <v>2013</v>
      </c>
      <c r="B247">
        <f>emission!B247</f>
        <v>1</v>
      </c>
      <c r="C247" t="str">
        <f>emission!C247</f>
        <v>commercial</v>
      </c>
      <c r="D247" t="str">
        <f>emission!D247</f>
        <v>VCC 24724 (NG T7 SWCVng)</v>
      </c>
      <c r="E247" t="str">
        <f>emission!E247</f>
        <v>ELEC</v>
      </c>
      <c r="F247" t="str">
        <f>emission!F247</f>
        <v>CO2</v>
      </c>
      <c r="G247" s="1">
        <f>emission!G247 - SUM($K247:$U247)</f>
        <v>-1.1178493499755859</v>
      </c>
      <c r="K247" s="1">
        <f>SUMIF('emission-rate'!$A$2:$A$551, $D247&amp;K$1&amp;$E247&amp;$F247, 'emission-rate'!$F$2:$F$551) * IFERROR(VLOOKUP($A247&amp;$B247&amp;$C247&amp;$D247&amp;K$1, 'check of sales'!$A$2:$P$1035, 12 + MATCH($E247,'check of sales'!$M$1:$P$1, 0), 0), 0)</f>
        <v>116214304.26187365</v>
      </c>
      <c r="L247" s="1">
        <f>SUMIF('emission-rate'!$A$2:$A$551, $D247&amp;L$1&amp;$E247&amp;$F247, 'emission-rate'!$F$2:$F$551) * IFERROR(VLOOKUP($A247&amp;$B247&amp;$C247&amp;$D247&amp;L$1, 'check of sales'!$A$2:$P$1035, 12 + MATCH($E247,'check of sales'!$M$1:$P$1, 0), 0), 0)</f>
        <v>63981943.249560848</v>
      </c>
      <c r="M247" s="1">
        <f>SUMIF('emission-rate'!$A$2:$A$551, $D247&amp;M$1&amp;$E247&amp;$F247, 'emission-rate'!$F$2:$F$551) * IFERROR(VLOOKUP($A247&amp;$B247&amp;$C247&amp;$D247&amp;M$1, 'check of sales'!$A$2:$P$1035, 12 + MATCH($E247,'check of sales'!$M$1:$P$1, 0), 0), 0)</f>
        <v>685629688.60700345</v>
      </c>
      <c r="N247" s="1">
        <f>SUMIF('emission-rate'!$A$2:$A$551, $D247&amp;N$1&amp;$E247&amp;$F247, 'emission-rate'!$F$2:$F$551) * IFERROR(VLOOKUP($A247&amp;$B247&amp;$C247&amp;$D247&amp;N$1, 'check of sales'!$A$2:$P$1035, 12 + MATCH($E247,'check of sales'!$M$1:$P$1, 0), 0), 0)</f>
        <v>240145956.80738145</v>
      </c>
      <c r="O247" s="1">
        <f>SUMIF('emission-rate'!$A$2:$A$551, $D247&amp;O$1&amp;$E247&amp;$F247, 'emission-rate'!$F$2:$F$551) * IFERROR(VLOOKUP($A247&amp;$B247&amp;$C247&amp;$D247&amp;O$1, 'check of sales'!$A$2:$P$1035, 12 + MATCH($E247,'check of sales'!$M$1:$P$1, 0), 0), 0)</f>
        <v>0</v>
      </c>
      <c r="P247" s="1">
        <f>SUMIF('emission-rate'!$A$2:$A$551, $D247&amp;P$1&amp;$E247&amp;$F247, 'emission-rate'!$F$2:$F$551) * IFERROR(VLOOKUP($A247&amp;$B247&amp;$C247&amp;$D247&amp;P$1, 'check of sales'!$A$2:$P$1035, 12 + MATCH($E247,'check of sales'!$M$1:$P$1, 0), 0), 0)</f>
        <v>0</v>
      </c>
      <c r="Q247" s="1">
        <f>SUMIF('emission-rate'!$A$2:$A$551, $D247&amp;Q$1&amp;$E247&amp;$F247, 'emission-rate'!$F$2:$F$551) * IFERROR(VLOOKUP($A247&amp;$B247&amp;$C247&amp;$D247&amp;Q$1, 'check of sales'!$A$2:$P$1035, 12 + MATCH($E247,'check of sales'!$M$1:$P$1, 0), 0), 0)</f>
        <v>0</v>
      </c>
      <c r="R247" s="1">
        <f>SUMIF('emission-rate'!$A$2:$A$551, $D247&amp;R$1&amp;$E247&amp;$F247, 'emission-rate'!$F$2:$F$551) * IFERROR(VLOOKUP($A247&amp;$B247&amp;$C247&amp;$D247&amp;R$1, 'check of sales'!$A$2:$P$1035, 12 + MATCH($E247,'check of sales'!$M$1:$P$1, 0), 0), 0)</f>
        <v>0</v>
      </c>
      <c r="S247" s="1">
        <f>SUMIF('emission-rate'!$A$2:$A$551, $D247&amp;S$1&amp;$E247&amp;$F247, 'emission-rate'!$F$2:$F$551) * IFERROR(VLOOKUP($A247&amp;$B247&amp;$C247&amp;$D247&amp;S$1, 'check of sales'!$A$2:$P$1035, 12 + MATCH($E247,'check of sales'!$M$1:$P$1, 0), 0), 0)</f>
        <v>0</v>
      </c>
      <c r="T247" s="1">
        <f>SUMIF('emission-rate'!$A$2:$A$551, $D247&amp;T$1&amp;$E247&amp;$F247, 'emission-rate'!$F$2:$F$551) * IFERROR(VLOOKUP($A247&amp;$B247&amp;$C247&amp;$D247&amp;T$1, 'check of sales'!$A$2:$P$1035, 12 + MATCH($E247,'check of sales'!$M$1:$P$1, 0), 0), 0)</f>
        <v>0</v>
      </c>
      <c r="U247" s="1">
        <f>SUMIF('emission-rate'!$A$2:$A$551, $D247&amp;U$1&amp;$E247&amp;$F247, 'emission-rate'!$F$2:$F$551) * IFERROR(VLOOKUP($A247&amp;$B247&amp;$C247&amp;$D247&amp;U$1, 'check of sales'!$A$2:$P$1035, 12 + MATCH($E247,'check of sales'!$M$1:$P$1, 0), 0), 0)</f>
        <v>0</v>
      </c>
    </row>
    <row r="248" spans="1:21" x14ac:dyDescent="0.2">
      <c r="A248">
        <f>emission!A248</f>
        <v>2014</v>
      </c>
      <c r="B248">
        <f>emission!B248</f>
        <v>1</v>
      </c>
      <c r="C248" t="str">
        <f>emission!C248</f>
        <v>commercial</v>
      </c>
      <c r="D248" t="str">
        <f>emission!D248</f>
        <v>VCC 24724 (NG T7 SWCVng)</v>
      </c>
      <c r="E248" t="str">
        <f>emission!E248</f>
        <v>ELEC</v>
      </c>
      <c r="F248" t="str">
        <f>emission!F248</f>
        <v>CO2</v>
      </c>
      <c r="G248" s="1">
        <f>emission!G248 - SUM($K248:$U248)</f>
        <v>-0.89436960220336914</v>
      </c>
      <c r="K248" s="1">
        <f>SUMIF('emission-rate'!$A$2:$A$551, $D248&amp;K$1&amp;$E248&amp;$F248, 'emission-rate'!$F$2:$F$551) * IFERROR(VLOOKUP($A248&amp;$B248&amp;$C248&amp;$D248&amp;K$1, 'check of sales'!$A$2:$P$1035, 12 + MATCH($E248,'check of sales'!$M$1:$P$1, 0), 0), 0)</f>
        <v>107498138.55541581</v>
      </c>
      <c r="L248" s="1">
        <f>SUMIF('emission-rate'!$A$2:$A$551, $D248&amp;L$1&amp;$E248&amp;$F248, 'emission-rate'!$F$2:$F$551) * IFERROR(VLOOKUP($A248&amp;$B248&amp;$C248&amp;$D248&amp;L$1, 'check of sales'!$A$2:$P$1035, 12 + MATCH($E248,'check of sales'!$M$1:$P$1, 0), 0), 0)</f>
        <v>58441902.350976035</v>
      </c>
      <c r="M248" s="1">
        <f>SUMIF('emission-rate'!$A$2:$A$551, $D248&amp;M$1&amp;$E248&amp;$F248, 'emission-rate'!$F$2:$F$551) * IFERROR(VLOOKUP($A248&amp;$B248&amp;$C248&amp;$D248&amp;M$1, 'check of sales'!$A$2:$P$1035, 12 + MATCH($E248,'check of sales'!$M$1:$P$1, 0), 0), 0)</f>
        <v>612642566.20480585</v>
      </c>
      <c r="N248" s="1">
        <f>SUMIF('emission-rate'!$A$2:$A$551, $D248&amp;N$1&amp;$E248&amp;$F248, 'emission-rate'!$F$2:$F$551) * IFERROR(VLOOKUP($A248&amp;$B248&amp;$C248&amp;$D248&amp;N$1, 'check of sales'!$A$2:$P$1035, 12 + MATCH($E248,'check of sales'!$M$1:$P$1, 0), 0), 0)</f>
        <v>203636084.2880457</v>
      </c>
      <c r="O248" s="1">
        <f>SUMIF('emission-rate'!$A$2:$A$551, $D248&amp;O$1&amp;$E248&amp;$F248, 'emission-rate'!$F$2:$F$551) * IFERROR(VLOOKUP($A248&amp;$B248&amp;$C248&amp;$D248&amp;O$1, 'check of sales'!$A$2:$P$1035, 12 + MATCH($E248,'check of sales'!$M$1:$P$1, 0), 0), 0)</f>
        <v>730322722.78090632</v>
      </c>
      <c r="P248" s="1">
        <f>SUMIF('emission-rate'!$A$2:$A$551, $D248&amp;P$1&amp;$E248&amp;$F248, 'emission-rate'!$F$2:$F$551) * IFERROR(VLOOKUP($A248&amp;$B248&amp;$C248&amp;$D248&amp;P$1, 'check of sales'!$A$2:$P$1035, 12 + MATCH($E248,'check of sales'!$M$1:$P$1, 0), 0), 0)</f>
        <v>0</v>
      </c>
      <c r="Q248" s="1">
        <f>SUMIF('emission-rate'!$A$2:$A$551, $D248&amp;Q$1&amp;$E248&amp;$F248, 'emission-rate'!$F$2:$F$551) * IFERROR(VLOOKUP($A248&amp;$B248&amp;$C248&amp;$D248&amp;Q$1, 'check of sales'!$A$2:$P$1035, 12 + MATCH($E248,'check of sales'!$M$1:$P$1, 0), 0), 0)</f>
        <v>0</v>
      </c>
      <c r="R248" s="1">
        <f>SUMIF('emission-rate'!$A$2:$A$551, $D248&amp;R$1&amp;$E248&amp;$F248, 'emission-rate'!$F$2:$F$551) * IFERROR(VLOOKUP($A248&amp;$B248&amp;$C248&amp;$D248&amp;R$1, 'check of sales'!$A$2:$P$1035, 12 + MATCH($E248,'check of sales'!$M$1:$P$1, 0), 0), 0)</f>
        <v>0</v>
      </c>
      <c r="S248" s="1">
        <f>SUMIF('emission-rate'!$A$2:$A$551, $D248&amp;S$1&amp;$E248&amp;$F248, 'emission-rate'!$F$2:$F$551) * IFERROR(VLOOKUP($A248&amp;$B248&amp;$C248&amp;$D248&amp;S$1, 'check of sales'!$A$2:$P$1035, 12 + MATCH($E248,'check of sales'!$M$1:$P$1, 0), 0), 0)</f>
        <v>0</v>
      </c>
      <c r="T248" s="1">
        <f>SUMIF('emission-rate'!$A$2:$A$551, $D248&amp;T$1&amp;$E248&amp;$F248, 'emission-rate'!$F$2:$F$551) * IFERROR(VLOOKUP($A248&amp;$B248&amp;$C248&amp;$D248&amp;T$1, 'check of sales'!$A$2:$P$1035, 12 + MATCH($E248,'check of sales'!$M$1:$P$1, 0), 0), 0)</f>
        <v>0</v>
      </c>
      <c r="U248" s="1">
        <f>SUMIF('emission-rate'!$A$2:$A$551, $D248&amp;U$1&amp;$E248&amp;$F248, 'emission-rate'!$F$2:$F$551) * IFERROR(VLOOKUP($A248&amp;$B248&amp;$C248&amp;$D248&amp;U$1, 'check of sales'!$A$2:$P$1035, 12 + MATCH($E248,'check of sales'!$M$1:$P$1, 0), 0), 0)</f>
        <v>0</v>
      </c>
    </row>
    <row r="249" spans="1:21" x14ac:dyDescent="0.2">
      <c r="A249">
        <f>emission!A249</f>
        <v>2015</v>
      </c>
      <c r="B249">
        <f>emission!B249</f>
        <v>1</v>
      </c>
      <c r="C249" t="str">
        <f>emission!C249</f>
        <v>commercial</v>
      </c>
      <c r="D249" t="str">
        <f>emission!D249</f>
        <v>VCC 24724 (NG T7 SWCVng)</v>
      </c>
      <c r="E249" t="str">
        <f>emission!E249</f>
        <v>ELEC</v>
      </c>
      <c r="F249" t="str">
        <f>emission!F249</f>
        <v>CO2</v>
      </c>
      <c r="G249" s="1">
        <f>emission!G249 - SUM($K249:$U249)</f>
        <v>-0.14859676361083984</v>
      </c>
      <c r="K249" s="1">
        <f>SUMIF('emission-rate'!$A$2:$A$551, $D249&amp;K$1&amp;$E249&amp;$F249, 'emission-rate'!$F$2:$F$551) * IFERROR(VLOOKUP($A249&amp;$B249&amp;$C249&amp;$D249&amp;K$1, 'check of sales'!$A$2:$P$1035, 12 + MATCH($E249,'check of sales'!$M$1:$P$1, 0), 0), 0)</f>
        <v>99821985.477515504</v>
      </c>
      <c r="L249" s="1">
        <f>SUMIF('emission-rate'!$A$2:$A$551, $D249&amp;L$1&amp;$E249&amp;$F249, 'emission-rate'!$F$2:$F$551) * IFERROR(VLOOKUP($A249&amp;$B249&amp;$C249&amp;$D249&amp;L$1, 'check of sales'!$A$2:$P$1035, 12 + MATCH($E249,'check of sales'!$M$1:$P$1, 0), 0), 0)</f>
        <v>54058712.963687874</v>
      </c>
      <c r="M249" s="1">
        <f>SUMIF('emission-rate'!$A$2:$A$551, $D249&amp;M$1&amp;$E249&amp;$F249, 'emission-rate'!$F$2:$F$551) * IFERROR(VLOOKUP($A249&amp;$B249&amp;$C249&amp;$D249&amp;M$1, 'check of sales'!$A$2:$P$1035, 12 + MATCH($E249,'check of sales'!$M$1:$P$1, 0), 0), 0)</f>
        <v>559595335.99252415</v>
      </c>
      <c r="N249" s="1">
        <f>SUMIF('emission-rate'!$A$2:$A$551, $D249&amp;N$1&amp;$E249&amp;$F249, 'emission-rate'!$F$2:$F$551) * IFERROR(VLOOKUP($A249&amp;$B249&amp;$C249&amp;$D249&amp;N$1, 'check of sales'!$A$2:$P$1035, 12 + MATCH($E249,'check of sales'!$M$1:$P$1, 0), 0), 0)</f>
        <v>181958476.01581231</v>
      </c>
      <c r="O249" s="1">
        <f>SUMIF('emission-rate'!$A$2:$A$551, $D249&amp;O$1&amp;$E249&amp;$F249, 'emission-rate'!$F$2:$F$551) * IFERROR(VLOOKUP($A249&amp;$B249&amp;$C249&amp;$D249&amp;O$1, 'check of sales'!$A$2:$P$1035, 12 + MATCH($E249,'check of sales'!$M$1:$P$1, 0), 0), 0)</f>
        <v>619290291.24972618</v>
      </c>
      <c r="P249" s="1">
        <f>SUMIF('emission-rate'!$A$2:$A$551, $D249&amp;P$1&amp;$E249&amp;$F249, 'emission-rate'!$F$2:$F$551) * IFERROR(VLOOKUP($A249&amp;$B249&amp;$C249&amp;$D249&amp;P$1, 'check of sales'!$A$2:$P$1035, 12 + MATCH($E249,'check of sales'!$M$1:$P$1, 0), 0), 0)</f>
        <v>538602528.24280083</v>
      </c>
      <c r="Q249" s="1">
        <f>SUMIF('emission-rate'!$A$2:$A$551, $D249&amp;Q$1&amp;$E249&amp;$F249, 'emission-rate'!$F$2:$F$551) * IFERROR(VLOOKUP($A249&amp;$B249&amp;$C249&amp;$D249&amp;Q$1, 'check of sales'!$A$2:$P$1035, 12 + MATCH($E249,'check of sales'!$M$1:$P$1, 0), 0), 0)</f>
        <v>0</v>
      </c>
      <c r="R249" s="1">
        <f>SUMIF('emission-rate'!$A$2:$A$551, $D249&amp;R$1&amp;$E249&amp;$F249, 'emission-rate'!$F$2:$F$551) * IFERROR(VLOOKUP($A249&amp;$B249&amp;$C249&amp;$D249&amp;R$1, 'check of sales'!$A$2:$P$1035, 12 + MATCH($E249,'check of sales'!$M$1:$P$1, 0), 0), 0)</f>
        <v>0</v>
      </c>
      <c r="S249" s="1">
        <f>SUMIF('emission-rate'!$A$2:$A$551, $D249&amp;S$1&amp;$E249&amp;$F249, 'emission-rate'!$F$2:$F$551) * IFERROR(VLOOKUP($A249&amp;$B249&amp;$C249&amp;$D249&amp;S$1, 'check of sales'!$A$2:$P$1035, 12 + MATCH($E249,'check of sales'!$M$1:$P$1, 0), 0), 0)</f>
        <v>0</v>
      </c>
      <c r="T249" s="1">
        <f>SUMIF('emission-rate'!$A$2:$A$551, $D249&amp;T$1&amp;$E249&amp;$F249, 'emission-rate'!$F$2:$F$551) * IFERROR(VLOOKUP($A249&amp;$B249&amp;$C249&amp;$D249&amp;T$1, 'check of sales'!$A$2:$P$1035, 12 + MATCH($E249,'check of sales'!$M$1:$P$1, 0), 0), 0)</f>
        <v>0</v>
      </c>
      <c r="U249" s="1">
        <f>SUMIF('emission-rate'!$A$2:$A$551, $D249&amp;U$1&amp;$E249&amp;$F249, 'emission-rate'!$F$2:$F$551) * IFERROR(VLOOKUP($A249&amp;$B249&amp;$C249&amp;$D249&amp;U$1, 'check of sales'!$A$2:$P$1035, 12 + MATCH($E249,'check of sales'!$M$1:$P$1, 0), 0), 0)</f>
        <v>0</v>
      </c>
    </row>
    <row r="250" spans="1:21" x14ac:dyDescent="0.2">
      <c r="A250">
        <f>emission!A250</f>
        <v>2016</v>
      </c>
      <c r="B250">
        <f>emission!B250</f>
        <v>1</v>
      </c>
      <c r="C250" t="str">
        <f>emission!C250</f>
        <v>commercial</v>
      </c>
      <c r="D250" t="str">
        <f>emission!D250</f>
        <v>VCC 24724 (NG T7 SWCVng)</v>
      </c>
      <c r="E250" t="str">
        <f>emission!E250</f>
        <v>ELEC</v>
      </c>
      <c r="F250" t="str">
        <f>emission!F250</f>
        <v>CO2</v>
      </c>
      <c r="G250" s="1">
        <f>emission!G250 - SUM($K250:$U250)</f>
        <v>-1.1937055587768555</v>
      </c>
      <c r="K250" s="1">
        <f>SUMIF('emission-rate'!$A$2:$A$551, $D250&amp;K$1&amp;$E250&amp;$F250, 'emission-rate'!$F$2:$F$551) * IFERROR(VLOOKUP($A250&amp;$B250&amp;$C250&amp;$D250&amp;K$1, 'check of sales'!$A$2:$P$1035, 12 + MATCH($E250,'check of sales'!$M$1:$P$1, 0), 0), 0)</f>
        <v>93601900.70326145</v>
      </c>
      <c r="L250" s="1">
        <f>SUMIF('emission-rate'!$A$2:$A$551, $D250&amp;L$1&amp;$E250&amp;$F250, 'emission-rate'!$F$2:$F$551) * IFERROR(VLOOKUP($A250&amp;$B250&amp;$C250&amp;$D250&amp;L$1, 'check of sales'!$A$2:$P$1035, 12 + MATCH($E250,'check of sales'!$M$1:$P$1, 0), 0), 0)</f>
        <v>50198525.601563215</v>
      </c>
      <c r="M250" s="1">
        <f>SUMIF('emission-rate'!$A$2:$A$551, $D250&amp;M$1&amp;$E250&amp;$F250, 'emission-rate'!$F$2:$F$551) * IFERROR(VLOOKUP($A250&amp;$B250&amp;$C250&amp;$D250&amp;M$1, 'check of sales'!$A$2:$P$1035, 12 + MATCH($E250,'check of sales'!$M$1:$P$1, 0), 0), 0)</f>
        <v>517625238.52430832</v>
      </c>
      <c r="N250" s="1">
        <f>SUMIF('emission-rate'!$A$2:$A$551, $D250&amp;N$1&amp;$E250&amp;$F250, 'emission-rate'!$F$2:$F$551) * IFERROR(VLOOKUP($A250&amp;$B250&amp;$C250&amp;$D250&amp;N$1, 'check of sales'!$A$2:$P$1035, 12 + MATCH($E250,'check of sales'!$M$1:$P$1, 0), 0), 0)</f>
        <v>166203133.99627033</v>
      </c>
      <c r="O250" s="1">
        <f>SUMIF('emission-rate'!$A$2:$A$551, $D250&amp;O$1&amp;$E250&amp;$F250, 'emission-rate'!$F$2:$F$551) * IFERROR(VLOOKUP($A250&amp;$B250&amp;$C250&amp;$D250&amp;O$1, 'check of sales'!$A$2:$P$1035, 12 + MATCH($E250,'check of sales'!$M$1:$P$1, 0), 0), 0)</f>
        <v>553365175.92724061</v>
      </c>
      <c r="P250" s="1">
        <f>SUMIF('emission-rate'!$A$2:$A$551, $D250&amp;P$1&amp;$E250&amp;$F250, 'emission-rate'!$F$2:$F$551) * IFERROR(VLOOKUP($A250&amp;$B250&amp;$C250&amp;$D250&amp;P$1, 'check of sales'!$A$2:$P$1035, 12 + MATCH($E250,'check of sales'!$M$1:$P$1, 0), 0), 0)</f>
        <v>456717703.25484908</v>
      </c>
      <c r="Q250" s="1">
        <f>SUMIF('emission-rate'!$A$2:$A$551, $D250&amp;Q$1&amp;$E250&amp;$F250, 'emission-rate'!$F$2:$F$551) * IFERROR(VLOOKUP($A250&amp;$B250&amp;$C250&amp;$D250&amp;Q$1, 'check of sales'!$A$2:$P$1035, 12 + MATCH($E250,'check of sales'!$M$1:$P$1, 0), 0), 0)</f>
        <v>1660266286.9015429</v>
      </c>
      <c r="R250" s="1">
        <f>SUMIF('emission-rate'!$A$2:$A$551, $D250&amp;R$1&amp;$E250&amp;$F250, 'emission-rate'!$F$2:$F$551) * IFERROR(VLOOKUP($A250&amp;$B250&amp;$C250&amp;$D250&amp;R$1, 'check of sales'!$A$2:$P$1035, 12 + MATCH($E250,'check of sales'!$M$1:$P$1, 0), 0), 0)</f>
        <v>0</v>
      </c>
      <c r="S250" s="1">
        <f>SUMIF('emission-rate'!$A$2:$A$551, $D250&amp;S$1&amp;$E250&amp;$F250, 'emission-rate'!$F$2:$F$551) * IFERROR(VLOOKUP($A250&amp;$B250&amp;$C250&amp;$D250&amp;S$1, 'check of sales'!$A$2:$P$1035, 12 + MATCH($E250,'check of sales'!$M$1:$P$1, 0), 0), 0)</f>
        <v>0</v>
      </c>
      <c r="T250" s="1">
        <f>SUMIF('emission-rate'!$A$2:$A$551, $D250&amp;T$1&amp;$E250&amp;$F250, 'emission-rate'!$F$2:$F$551) * IFERROR(VLOOKUP($A250&amp;$B250&amp;$C250&amp;$D250&amp;T$1, 'check of sales'!$A$2:$P$1035, 12 + MATCH($E250,'check of sales'!$M$1:$P$1, 0), 0), 0)</f>
        <v>0</v>
      </c>
      <c r="U250" s="1">
        <f>SUMIF('emission-rate'!$A$2:$A$551, $D250&amp;U$1&amp;$E250&amp;$F250, 'emission-rate'!$F$2:$F$551) * IFERROR(VLOOKUP($A250&amp;$B250&amp;$C250&amp;$D250&amp;U$1, 'check of sales'!$A$2:$P$1035, 12 + MATCH($E250,'check of sales'!$M$1:$P$1, 0), 0), 0)</f>
        <v>0</v>
      </c>
    </row>
    <row r="251" spans="1:21" x14ac:dyDescent="0.2">
      <c r="A251">
        <f>emission!A251</f>
        <v>2017</v>
      </c>
      <c r="B251">
        <f>emission!B251</f>
        <v>1</v>
      </c>
      <c r="C251" t="str">
        <f>emission!C251</f>
        <v>commercial</v>
      </c>
      <c r="D251" t="str">
        <f>emission!D251</f>
        <v>VCC 24724 (NG T7 SWCVng)</v>
      </c>
      <c r="E251" t="str">
        <f>emission!E251</f>
        <v>ELEC</v>
      </c>
      <c r="F251" t="str">
        <f>emission!F251</f>
        <v>CO2</v>
      </c>
      <c r="G251" s="1">
        <f>emission!G251 - SUM($K251:$U251)</f>
        <v>-1.1019997596740723</v>
      </c>
      <c r="K251" s="1">
        <f>SUMIF('emission-rate'!$A$2:$A$551, $D251&amp;K$1&amp;$E251&amp;$F251, 'emission-rate'!$F$2:$F$551) * IFERROR(VLOOKUP($A251&amp;$B251&amp;$C251&amp;$D251&amp;K$1, 'check of sales'!$A$2:$P$1035, 12 + MATCH($E251,'check of sales'!$M$1:$P$1, 0), 0), 0)</f>
        <v>88227600.875052989</v>
      </c>
      <c r="L251" s="1">
        <f>SUMIF('emission-rate'!$A$2:$A$551, $D251&amp;L$1&amp;$E251&amp;$F251, 'emission-rate'!$F$2:$F$551) * IFERROR(VLOOKUP($A251&amp;$B251&amp;$C251&amp;$D251&amp;L$1, 'check of sales'!$A$2:$P$1035, 12 + MATCH($E251,'check of sales'!$M$1:$P$1, 0), 0), 0)</f>
        <v>47070566.532319725</v>
      </c>
      <c r="M251" s="1">
        <f>SUMIF('emission-rate'!$A$2:$A$551, $D251&amp;M$1&amp;$E251&amp;$F251, 'emission-rate'!$F$2:$F$551) * IFERROR(VLOOKUP($A251&amp;$B251&amp;$C251&amp;$D251&amp;M$1, 'check of sales'!$A$2:$P$1035, 12 + MATCH($E251,'check of sales'!$M$1:$P$1, 0), 0), 0)</f>
        <v>480663011.81701624</v>
      </c>
      <c r="N251" s="1">
        <f>SUMIF('emission-rate'!$A$2:$A$551, $D251&amp;N$1&amp;$E251&amp;$F251, 'emission-rate'!$F$2:$F$551) * IFERROR(VLOOKUP($A251&amp;$B251&amp;$C251&amp;$D251&amp;N$1, 'check of sales'!$A$2:$P$1035, 12 + MATCH($E251,'check of sales'!$M$1:$P$1, 0), 0), 0)</f>
        <v>153737766.10507044</v>
      </c>
      <c r="O251" s="1">
        <f>SUMIF('emission-rate'!$A$2:$A$551, $D251&amp;O$1&amp;$E251&amp;$F251, 'emission-rate'!$F$2:$F$551) * IFERROR(VLOOKUP($A251&amp;$B251&amp;$C251&amp;$D251&amp;O$1, 'check of sales'!$A$2:$P$1035, 12 + MATCH($E251,'check of sales'!$M$1:$P$1, 0), 0), 0)</f>
        <v>505450630.81047499</v>
      </c>
      <c r="P251" s="1">
        <f>SUMIF('emission-rate'!$A$2:$A$551, $D251&amp;P$1&amp;$E251&amp;$F251, 'emission-rate'!$F$2:$F$551) * IFERROR(VLOOKUP($A251&amp;$B251&amp;$C251&amp;$D251&amp;P$1, 'check of sales'!$A$2:$P$1035, 12 + MATCH($E251,'check of sales'!$M$1:$P$1, 0), 0), 0)</f>
        <v>408098876.70076782</v>
      </c>
      <c r="Q251" s="1">
        <f>SUMIF('emission-rate'!$A$2:$A$551, $D251&amp;Q$1&amp;$E251&amp;$F251, 'emission-rate'!$F$2:$F$551) * IFERROR(VLOOKUP($A251&amp;$B251&amp;$C251&amp;$D251&amp;Q$1, 'check of sales'!$A$2:$P$1035, 12 + MATCH($E251,'check of sales'!$M$1:$P$1, 0), 0), 0)</f>
        <v>1407852666.0819902</v>
      </c>
      <c r="R251" s="1">
        <f>SUMIF('emission-rate'!$A$2:$A$551, $D251&amp;R$1&amp;$E251&amp;$F251, 'emission-rate'!$F$2:$F$551) * IFERROR(VLOOKUP($A251&amp;$B251&amp;$C251&amp;$D251&amp;R$1, 'check of sales'!$A$2:$P$1035, 12 + MATCH($E251,'check of sales'!$M$1:$P$1, 0), 0), 0)</f>
        <v>507311502.733217</v>
      </c>
      <c r="S251" s="1">
        <f>SUMIF('emission-rate'!$A$2:$A$551, $D251&amp;S$1&amp;$E251&amp;$F251, 'emission-rate'!$F$2:$F$551) * IFERROR(VLOOKUP($A251&amp;$B251&amp;$C251&amp;$D251&amp;S$1, 'check of sales'!$A$2:$P$1035, 12 + MATCH($E251,'check of sales'!$M$1:$P$1, 0), 0), 0)</f>
        <v>0</v>
      </c>
      <c r="T251" s="1">
        <f>SUMIF('emission-rate'!$A$2:$A$551, $D251&amp;T$1&amp;$E251&amp;$F251, 'emission-rate'!$F$2:$F$551) * IFERROR(VLOOKUP($A251&amp;$B251&amp;$C251&amp;$D251&amp;T$1, 'check of sales'!$A$2:$P$1035, 12 + MATCH($E251,'check of sales'!$M$1:$P$1, 0), 0), 0)</f>
        <v>0</v>
      </c>
      <c r="U251" s="1">
        <f>SUMIF('emission-rate'!$A$2:$A$551, $D251&amp;U$1&amp;$E251&amp;$F251, 'emission-rate'!$F$2:$F$551) * IFERROR(VLOOKUP($A251&amp;$B251&amp;$C251&amp;$D251&amp;U$1, 'check of sales'!$A$2:$P$1035, 12 + MATCH($E251,'check of sales'!$M$1:$P$1, 0), 0), 0)</f>
        <v>0</v>
      </c>
    </row>
    <row r="252" spans="1:21" x14ac:dyDescent="0.2">
      <c r="A252">
        <f>emission!A252</f>
        <v>2018</v>
      </c>
      <c r="B252">
        <f>emission!B252</f>
        <v>1</v>
      </c>
      <c r="C252" t="str">
        <f>emission!C252</f>
        <v>commercial</v>
      </c>
      <c r="D252" t="str">
        <f>emission!D252</f>
        <v>VCC 24724 (NG T7 SWCVng)</v>
      </c>
      <c r="E252" t="str">
        <f>emission!E252</f>
        <v>ELEC</v>
      </c>
      <c r="F252" t="str">
        <f>emission!F252</f>
        <v>CO2</v>
      </c>
      <c r="G252" s="1">
        <f>emission!G252 - SUM($K252:$U252)</f>
        <v>-2.0158767700195313</v>
      </c>
      <c r="K252" s="1">
        <f>SUMIF('emission-rate'!$A$2:$A$551, $D252&amp;K$1&amp;$E252&amp;$F252, 'emission-rate'!$F$2:$F$551) * IFERROR(VLOOKUP($A252&amp;$B252&amp;$C252&amp;$D252&amp;K$1, 'check of sales'!$A$2:$P$1035, 12 + MATCH($E252,'check of sales'!$M$1:$P$1, 0), 0), 0)</f>
        <v>83564218.798546791</v>
      </c>
      <c r="L252" s="1">
        <f>SUMIF('emission-rate'!$A$2:$A$551, $D252&amp;L$1&amp;$E252&amp;$F252, 'emission-rate'!$F$2:$F$551) * IFERROR(VLOOKUP($A252&amp;$B252&amp;$C252&amp;$D252&amp;L$1, 'check of sales'!$A$2:$P$1035, 12 + MATCH($E252,'check of sales'!$M$1:$P$1, 0), 0), 0)</f>
        <v>44367936.182640254</v>
      </c>
      <c r="M252" s="1">
        <f>SUMIF('emission-rate'!$A$2:$A$551, $D252&amp;M$1&amp;$E252&amp;$F252, 'emission-rate'!$F$2:$F$551) * IFERROR(VLOOKUP($A252&amp;$B252&amp;$C252&amp;$D252&amp;M$1, 'check of sales'!$A$2:$P$1035, 12 + MATCH($E252,'check of sales'!$M$1:$P$1, 0), 0), 0)</f>
        <v>450712047.93818742</v>
      </c>
      <c r="N252" s="1">
        <f>SUMIF('emission-rate'!$A$2:$A$551, $D252&amp;N$1&amp;$E252&amp;$F252, 'emission-rate'!$F$2:$F$551) * IFERROR(VLOOKUP($A252&amp;$B252&amp;$C252&amp;$D252&amp;N$1, 'check of sales'!$A$2:$P$1035, 12 + MATCH($E252,'check of sales'!$M$1:$P$1, 0), 0), 0)</f>
        <v>142759765.53375283</v>
      </c>
      <c r="O252" s="1">
        <f>SUMIF('emission-rate'!$A$2:$A$551, $D252&amp;O$1&amp;$E252&amp;$F252, 'emission-rate'!$F$2:$F$551) * IFERROR(VLOOKUP($A252&amp;$B252&amp;$C252&amp;$D252&amp;O$1, 'check of sales'!$A$2:$P$1035, 12 + MATCH($E252,'check of sales'!$M$1:$P$1, 0), 0), 0)</f>
        <v>467541429.50724816</v>
      </c>
      <c r="P252" s="1">
        <f>SUMIF('emission-rate'!$A$2:$A$551, $D252&amp;P$1&amp;$E252&amp;$F252, 'emission-rate'!$F$2:$F$551) * IFERROR(VLOOKUP($A252&amp;$B252&amp;$C252&amp;$D252&amp;P$1, 'check of sales'!$A$2:$P$1035, 12 + MATCH($E252,'check of sales'!$M$1:$P$1, 0), 0), 0)</f>
        <v>372762587.22968739</v>
      </c>
      <c r="Q252" s="1">
        <f>SUMIF('emission-rate'!$A$2:$A$551, $D252&amp;Q$1&amp;$E252&amp;$F252, 'emission-rate'!$F$2:$F$551) * IFERROR(VLOOKUP($A252&amp;$B252&amp;$C252&amp;$D252&amp;Q$1, 'check of sales'!$A$2:$P$1035, 12 + MATCH($E252,'check of sales'!$M$1:$P$1, 0), 0), 0)</f>
        <v>1257982967.3640773</v>
      </c>
      <c r="R252" s="1">
        <f>SUMIF('emission-rate'!$A$2:$A$551, $D252&amp;R$1&amp;$E252&amp;$F252, 'emission-rate'!$F$2:$F$551) * IFERROR(VLOOKUP($A252&amp;$B252&amp;$C252&amp;$D252&amp;R$1, 'check of sales'!$A$2:$P$1035, 12 + MATCH($E252,'check of sales'!$M$1:$P$1, 0), 0), 0)</f>
        <v>430183915.25008112</v>
      </c>
      <c r="S252" s="1">
        <f>SUMIF('emission-rate'!$A$2:$A$551, $D252&amp;S$1&amp;$E252&amp;$F252, 'emission-rate'!$F$2:$F$551) * IFERROR(VLOOKUP($A252&amp;$B252&amp;$C252&amp;$D252&amp;S$1, 'check of sales'!$A$2:$P$1035, 12 + MATCH($E252,'check of sales'!$M$1:$P$1, 0), 0), 0)</f>
        <v>2853978785.456636</v>
      </c>
      <c r="T252" s="1">
        <f>SUMIF('emission-rate'!$A$2:$A$551, $D252&amp;T$1&amp;$E252&amp;$F252, 'emission-rate'!$F$2:$F$551) * IFERROR(VLOOKUP($A252&amp;$B252&amp;$C252&amp;$D252&amp;T$1, 'check of sales'!$A$2:$P$1035, 12 + MATCH($E252,'check of sales'!$M$1:$P$1, 0), 0), 0)</f>
        <v>0</v>
      </c>
      <c r="U252" s="1">
        <f>SUMIF('emission-rate'!$A$2:$A$551, $D252&amp;U$1&amp;$E252&amp;$F252, 'emission-rate'!$F$2:$F$551) * IFERROR(VLOOKUP($A252&amp;$B252&amp;$C252&amp;$D252&amp;U$1, 'check of sales'!$A$2:$P$1035, 12 + MATCH($E252,'check of sales'!$M$1:$P$1, 0), 0), 0)</f>
        <v>0</v>
      </c>
    </row>
    <row r="253" spans="1:21" x14ac:dyDescent="0.2">
      <c r="A253">
        <f>emission!A253</f>
        <v>2019</v>
      </c>
      <c r="B253">
        <f>emission!B253</f>
        <v>1</v>
      </c>
      <c r="C253" t="str">
        <f>emission!C253</f>
        <v>commercial</v>
      </c>
      <c r="D253" t="str">
        <f>emission!D253</f>
        <v>VCC 24724 (NG T7 SWCVng)</v>
      </c>
      <c r="E253" t="str">
        <f>emission!E253</f>
        <v>ELEC</v>
      </c>
      <c r="F253" t="str">
        <f>emission!F253</f>
        <v>CO2</v>
      </c>
      <c r="G253" s="1">
        <f>emission!G253 - SUM($K253:$U253)</f>
        <v>-1.7872409820556641</v>
      </c>
      <c r="K253" s="1">
        <f>SUMIF('emission-rate'!$A$2:$A$551, $D253&amp;K$1&amp;$E253&amp;$F253, 'emission-rate'!$F$2:$F$551) * IFERROR(VLOOKUP($A253&amp;$B253&amp;$C253&amp;$D253&amp;K$1, 'check of sales'!$A$2:$P$1035, 12 + MATCH($E253,'check of sales'!$M$1:$P$1, 0), 0), 0)</f>
        <v>77786270.672836289</v>
      </c>
      <c r="L253" s="1">
        <f>SUMIF('emission-rate'!$A$2:$A$551, $D253&amp;L$1&amp;$E253&amp;$F253, 'emission-rate'!$F$2:$F$551) * IFERROR(VLOOKUP($A253&amp;$B253&amp;$C253&amp;$D253&amp;L$1, 'check of sales'!$A$2:$P$1035, 12 + MATCH($E253,'check of sales'!$M$1:$P$1, 0), 0), 0)</f>
        <v>42022812.476299003</v>
      </c>
      <c r="M253" s="1">
        <f>SUMIF('emission-rate'!$A$2:$A$551, $D253&amp;M$1&amp;$E253&amp;$F253, 'emission-rate'!$F$2:$F$551) * IFERROR(VLOOKUP($A253&amp;$B253&amp;$C253&amp;$D253&amp;M$1, 'check of sales'!$A$2:$P$1035, 12 + MATCH($E253,'check of sales'!$M$1:$P$1, 0), 0), 0)</f>
        <v>424833709.31892276</v>
      </c>
      <c r="N253" s="1">
        <f>SUMIF('emission-rate'!$A$2:$A$551, $D253&amp;N$1&amp;$E253&amp;$F253, 'emission-rate'!$F$2:$F$551) * IFERROR(VLOOKUP($A253&amp;$B253&amp;$C253&amp;$D253&amp;N$1, 'check of sales'!$A$2:$P$1035, 12 + MATCH($E253,'check of sales'!$M$1:$P$1, 0), 0), 0)</f>
        <v>133864151.60937737</v>
      </c>
      <c r="O253" s="1">
        <f>SUMIF('emission-rate'!$A$2:$A$551, $D253&amp;O$1&amp;$E253&amp;$F253, 'emission-rate'!$F$2:$F$551) * IFERROR(VLOOKUP($A253&amp;$B253&amp;$C253&amp;$D253&amp;O$1, 'check of sales'!$A$2:$P$1035, 12 + MATCH($E253,'check of sales'!$M$1:$P$1, 0), 0), 0)</f>
        <v>434155552.95732236</v>
      </c>
      <c r="P253" s="1">
        <f>SUMIF('emission-rate'!$A$2:$A$551, $D253&amp;P$1&amp;$E253&amp;$F253, 'emission-rate'!$F$2:$F$551) * IFERROR(VLOOKUP($A253&amp;$B253&amp;$C253&amp;$D253&amp;P$1, 'check of sales'!$A$2:$P$1035, 12 + MATCH($E253,'check of sales'!$M$1:$P$1, 0), 0), 0)</f>
        <v>344805095.24883318</v>
      </c>
      <c r="Q253" s="1">
        <f>SUMIF('emission-rate'!$A$2:$A$551, $D253&amp;Q$1&amp;$E253&amp;$F253, 'emission-rate'!$F$2:$F$551) * IFERROR(VLOOKUP($A253&amp;$B253&amp;$C253&amp;$D253&amp;Q$1, 'check of sales'!$A$2:$P$1035, 12 + MATCH($E253,'check of sales'!$M$1:$P$1, 0), 0), 0)</f>
        <v>1149057280.9131923</v>
      </c>
      <c r="R253" s="1">
        <f>SUMIF('emission-rate'!$A$2:$A$551, $D253&amp;R$1&amp;$E253&amp;$F253, 'emission-rate'!$F$2:$F$551) * IFERROR(VLOOKUP($A253&amp;$B253&amp;$C253&amp;$D253&amp;R$1, 'check of sales'!$A$2:$P$1035, 12 + MATCH($E253,'check of sales'!$M$1:$P$1, 0), 0), 0)</f>
        <v>384389681.7162255</v>
      </c>
      <c r="S253" s="1">
        <f>SUMIF('emission-rate'!$A$2:$A$551, $D253&amp;S$1&amp;$E253&amp;$F253, 'emission-rate'!$F$2:$F$551) * IFERROR(VLOOKUP($A253&amp;$B253&amp;$C253&amp;$D253&amp;S$1, 'check of sales'!$A$2:$P$1035, 12 + MATCH($E253,'check of sales'!$M$1:$P$1, 0), 0), 0)</f>
        <v>2420082654.0573149</v>
      </c>
      <c r="T253" s="1">
        <f>SUMIF('emission-rate'!$A$2:$A$551, $D253&amp;T$1&amp;$E253&amp;$F253, 'emission-rate'!$F$2:$F$551) * IFERROR(VLOOKUP($A253&amp;$B253&amp;$C253&amp;$D253&amp;T$1, 'check of sales'!$A$2:$P$1035, 12 + MATCH($E253,'check of sales'!$M$1:$P$1, 0), 0), 0)</f>
        <v>13296206.126256634</v>
      </c>
      <c r="U253" s="1">
        <f>SUMIF('emission-rate'!$A$2:$A$551, $D253&amp;U$1&amp;$E253&amp;$F253, 'emission-rate'!$F$2:$F$551) * IFERROR(VLOOKUP($A253&amp;$B253&amp;$C253&amp;$D253&amp;U$1, 'check of sales'!$A$2:$P$1035, 12 + MATCH($E253,'check of sales'!$M$1:$P$1, 0), 0), 0)</f>
        <v>0</v>
      </c>
    </row>
    <row r="254" spans="1:21" x14ac:dyDescent="0.2">
      <c r="A254">
        <f>emission!A254</f>
        <v>2020</v>
      </c>
      <c r="B254">
        <f>emission!B254</f>
        <v>1</v>
      </c>
      <c r="C254" t="str">
        <f>emission!C254</f>
        <v>commercial</v>
      </c>
      <c r="D254" t="str">
        <f>emission!D254</f>
        <v>VCC 24724 (NG T7 SWCVng)</v>
      </c>
      <c r="E254" t="str">
        <f>emission!E254</f>
        <v>ELEC</v>
      </c>
      <c r="F254" t="str">
        <f>emission!F254</f>
        <v>CO2</v>
      </c>
      <c r="G254" s="1">
        <f>emission!G254 - SUM($K254:$U254)</f>
        <v>-1.581303596496582</v>
      </c>
      <c r="K254" s="1">
        <f>SUMIF('emission-rate'!$A$2:$A$551, $D254&amp;K$1&amp;$E254&amp;$F254, 'emission-rate'!$F$2:$F$551) * IFERROR(VLOOKUP($A254&amp;$B254&amp;$C254&amp;$D254&amp;K$1, 'check of sales'!$A$2:$P$1035, 12 + MATCH($E254,'check of sales'!$M$1:$P$1, 0), 0), 0)</f>
        <v>72588828.29957442</v>
      </c>
      <c r="L254" s="1">
        <f>SUMIF('emission-rate'!$A$2:$A$551, $D254&amp;L$1&amp;$E254&amp;$F254, 'emission-rate'!$F$2:$F$551) * IFERROR(VLOOKUP($A254&amp;$B254&amp;$C254&amp;$D254&amp;L$1, 'check of sales'!$A$2:$P$1035, 12 + MATCH($E254,'check of sales'!$M$1:$P$1, 0), 0), 0)</f>
        <v>39117195.286603734</v>
      </c>
      <c r="M254" s="1">
        <f>SUMIF('emission-rate'!$A$2:$A$551, $D254&amp;M$1&amp;$E254&amp;$F254, 'emission-rate'!$F$2:$F$551) * IFERROR(VLOOKUP($A254&amp;$B254&amp;$C254&amp;$D254&amp;M$1, 'check of sales'!$A$2:$P$1035, 12 + MATCH($E254,'check of sales'!$M$1:$P$1, 0), 0), 0)</f>
        <v>402378583.19190294</v>
      </c>
      <c r="N254" s="1">
        <f>SUMIF('emission-rate'!$A$2:$A$551, $D254&amp;N$1&amp;$E254&amp;$F254, 'emission-rate'!$F$2:$F$551) * IFERROR(VLOOKUP($A254&amp;$B254&amp;$C254&amp;$D254&amp;N$1, 'check of sales'!$A$2:$P$1035, 12 + MATCH($E254,'check of sales'!$M$1:$P$1, 0), 0), 0)</f>
        <v>126178131.54362798</v>
      </c>
      <c r="O254" s="1">
        <f>SUMIF('emission-rate'!$A$2:$A$551, $D254&amp;O$1&amp;$E254&amp;$F254, 'emission-rate'!$F$2:$F$551) * IFERROR(VLOOKUP($A254&amp;$B254&amp;$C254&amp;$D254&amp;O$1, 'check of sales'!$A$2:$P$1035, 12 + MATCH($E254,'check of sales'!$M$1:$P$1, 0), 0), 0)</f>
        <v>407102551.23941946</v>
      </c>
      <c r="P254" s="1">
        <f>SUMIF('emission-rate'!$A$2:$A$551, $D254&amp;P$1&amp;$E254&amp;$F254, 'emission-rate'!$F$2:$F$551) * IFERROR(VLOOKUP($A254&amp;$B254&amp;$C254&amp;$D254&amp;P$1, 'check of sales'!$A$2:$P$1035, 12 + MATCH($E254,'check of sales'!$M$1:$P$1, 0), 0), 0)</f>
        <v>320183490.36582798</v>
      </c>
      <c r="Q254" s="1">
        <f>SUMIF('emission-rate'!$A$2:$A$551, $D254&amp;Q$1&amp;$E254&amp;$F254, 'emission-rate'!$F$2:$F$551) * IFERROR(VLOOKUP($A254&amp;$B254&amp;$C254&amp;$D254&amp;Q$1, 'check of sales'!$A$2:$P$1035, 12 + MATCH($E254,'check of sales'!$M$1:$P$1, 0), 0), 0)</f>
        <v>1062877066.4356099</v>
      </c>
      <c r="R254" s="1">
        <f>SUMIF('emission-rate'!$A$2:$A$551, $D254&amp;R$1&amp;$E254&amp;$F254, 'emission-rate'!$F$2:$F$551) * IFERROR(VLOOKUP($A254&amp;$B254&amp;$C254&amp;$D254&amp;R$1, 'check of sales'!$A$2:$P$1035, 12 + MATCH($E254,'check of sales'!$M$1:$P$1, 0), 0), 0)</f>
        <v>351106313.79168934</v>
      </c>
      <c r="S254" s="1">
        <f>SUMIF('emission-rate'!$A$2:$A$551, $D254&amp;S$1&amp;$E254&amp;$F254, 'emission-rate'!$F$2:$F$551) * IFERROR(VLOOKUP($A254&amp;$B254&amp;$C254&amp;$D254&amp;S$1, 'check of sales'!$A$2:$P$1035, 12 + MATCH($E254,'check of sales'!$M$1:$P$1, 0), 0), 0)</f>
        <v>2162458353.6073308</v>
      </c>
      <c r="T254" s="1">
        <f>SUMIF('emission-rate'!$A$2:$A$551, $D254&amp;T$1&amp;$E254&amp;$F254, 'emission-rate'!$F$2:$F$551) * IFERROR(VLOOKUP($A254&amp;$B254&amp;$C254&amp;$D254&amp;T$1, 'check of sales'!$A$2:$P$1035, 12 + MATCH($E254,'check of sales'!$M$1:$P$1, 0), 0), 0)</f>
        <v>11274757.182813397</v>
      </c>
      <c r="U254" s="1">
        <f>SUMIF('emission-rate'!$A$2:$A$551, $D254&amp;U$1&amp;$E254&amp;$F254, 'emission-rate'!$F$2:$F$551) * IFERROR(VLOOKUP($A254&amp;$B254&amp;$C254&amp;$D254&amp;U$1, 'check of sales'!$A$2:$P$1035, 12 + MATCH($E254,'check of sales'!$M$1:$P$1, 0), 0), 0)</f>
        <v>564414721.47638273</v>
      </c>
    </row>
    <row r="255" spans="1:21" x14ac:dyDescent="0.2">
      <c r="A255">
        <f>emission!A255</f>
        <v>2010</v>
      </c>
      <c r="B255">
        <f>emission!B255</f>
        <v>1</v>
      </c>
      <c r="C255" t="str">
        <f>emission!C255</f>
        <v>commercial</v>
      </c>
      <c r="D255" t="str">
        <f>emission!D255</f>
        <v>VCC 24724 (NG T7 SWCVng)</v>
      </c>
      <c r="E255" t="str">
        <f>emission!E255</f>
        <v>ELEC</v>
      </c>
      <c r="F255" t="str">
        <f>emission!F255</f>
        <v>HC</v>
      </c>
      <c r="G255" s="1">
        <f>emission!G255 - SUM($K255:$U255)</f>
        <v>4.018584149889648E-5</v>
      </c>
      <c r="K255" s="1">
        <f>SUMIF('emission-rate'!$A$2:$A$551, $D255&amp;K$1&amp;$E255&amp;$F255, 'emission-rate'!$F$2:$F$551) * IFERROR(VLOOKUP($A255&amp;$B255&amp;$C255&amp;$D255&amp;K$1, 'check of sales'!$A$2:$P$1035, 12 + MATCH($E255,'check of sales'!$M$1:$P$1, 0), 0), 0)</f>
        <v>12483.032139419858</v>
      </c>
      <c r="L255" s="1">
        <f>SUMIF('emission-rate'!$A$2:$A$551, $D255&amp;L$1&amp;$E255&amp;$F255, 'emission-rate'!$F$2:$F$551) * IFERROR(VLOOKUP($A255&amp;$B255&amp;$C255&amp;$D255&amp;L$1, 'check of sales'!$A$2:$P$1035, 12 + MATCH($E255,'check of sales'!$M$1:$P$1, 0), 0), 0)</f>
        <v>0</v>
      </c>
      <c r="M255" s="1">
        <f>SUMIF('emission-rate'!$A$2:$A$551, $D255&amp;M$1&amp;$E255&amp;$F255, 'emission-rate'!$F$2:$F$551) * IFERROR(VLOOKUP($A255&amp;$B255&amp;$C255&amp;$D255&amp;M$1, 'check of sales'!$A$2:$P$1035, 12 + MATCH($E255,'check of sales'!$M$1:$P$1, 0), 0), 0)</f>
        <v>0</v>
      </c>
      <c r="N255" s="1">
        <f>SUMIF('emission-rate'!$A$2:$A$551, $D255&amp;N$1&amp;$E255&amp;$F255, 'emission-rate'!$F$2:$F$551) * IFERROR(VLOOKUP($A255&amp;$B255&amp;$C255&amp;$D255&amp;N$1, 'check of sales'!$A$2:$P$1035, 12 + MATCH($E255,'check of sales'!$M$1:$P$1, 0), 0), 0)</f>
        <v>0</v>
      </c>
      <c r="O255" s="1">
        <f>SUMIF('emission-rate'!$A$2:$A$551, $D255&amp;O$1&amp;$E255&amp;$F255, 'emission-rate'!$F$2:$F$551) * IFERROR(VLOOKUP($A255&amp;$B255&amp;$C255&amp;$D255&amp;O$1, 'check of sales'!$A$2:$P$1035, 12 + MATCH($E255,'check of sales'!$M$1:$P$1, 0), 0), 0)</f>
        <v>0</v>
      </c>
      <c r="P255" s="1">
        <f>SUMIF('emission-rate'!$A$2:$A$551, $D255&amp;P$1&amp;$E255&amp;$F255, 'emission-rate'!$F$2:$F$551) * IFERROR(VLOOKUP($A255&amp;$B255&amp;$C255&amp;$D255&amp;P$1, 'check of sales'!$A$2:$P$1035, 12 + MATCH($E255,'check of sales'!$M$1:$P$1, 0), 0), 0)</f>
        <v>0</v>
      </c>
      <c r="Q255" s="1">
        <f>SUMIF('emission-rate'!$A$2:$A$551, $D255&amp;Q$1&amp;$E255&amp;$F255, 'emission-rate'!$F$2:$F$551) * IFERROR(VLOOKUP($A255&amp;$B255&amp;$C255&amp;$D255&amp;Q$1, 'check of sales'!$A$2:$P$1035, 12 + MATCH($E255,'check of sales'!$M$1:$P$1, 0), 0), 0)</f>
        <v>0</v>
      </c>
      <c r="R255" s="1">
        <f>SUMIF('emission-rate'!$A$2:$A$551, $D255&amp;R$1&amp;$E255&amp;$F255, 'emission-rate'!$F$2:$F$551) * IFERROR(VLOOKUP($A255&amp;$B255&amp;$C255&amp;$D255&amp;R$1, 'check of sales'!$A$2:$P$1035, 12 + MATCH($E255,'check of sales'!$M$1:$P$1, 0), 0), 0)</f>
        <v>0</v>
      </c>
      <c r="S255" s="1">
        <f>SUMIF('emission-rate'!$A$2:$A$551, $D255&amp;S$1&amp;$E255&amp;$F255, 'emission-rate'!$F$2:$F$551) * IFERROR(VLOOKUP($A255&amp;$B255&amp;$C255&amp;$D255&amp;S$1, 'check of sales'!$A$2:$P$1035, 12 + MATCH($E255,'check of sales'!$M$1:$P$1, 0), 0), 0)</f>
        <v>0</v>
      </c>
      <c r="T255" s="1">
        <f>SUMIF('emission-rate'!$A$2:$A$551, $D255&amp;T$1&amp;$E255&amp;$F255, 'emission-rate'!$F$2:$F$551) * IFERROR(VLOOKUP($A255&amp;$B255&amp;$C255&amp;$D255&amp;T$1, 'check of sales'!$A$2:$P$1035, 12 + MATCH($E255,'check of sales'!$M$1:$P$1, 0), 0), 0)</f>
        <v>0</v>
      </c>
      <c r="U255" s="1">
        <f>SUMIF('emission-rate'!$A$2:$A$551, $D255&amp;U$1&amp;$E255&amp;$F255, 'emission-rate'!$F$2:$F$551) * IFERROR(VLOOKUP($A255&amp;$B255&amp;$C255&amp;$D255&amp;U$1, 'check of sales'!$A$2:$P$1035, 12 + MATCH($E255,'check of sales'!$M$1:$P$1, 0), 0), 0)</f>
        <v>0</v>
      </c>
    </row>
    <row r="256" spans="1:21" x14ac:dyDescent="0.2">
      <c r="A256">
        <f>emission!A256</f>
        <v>2011</v>
      </c>
      <c r="B256">
        <f>emission!B256</f>
        <v>1</v>
      </c>
      <c r="C256" t="str">
        <f>emission!C256</f>
        <v>commercial</v>
      </c>
      <c r="D256" t="str">
        <f>emission!D256</f>
        <v>VCC 24724 (NG T7 SWCVng)</v>
      </c>
      <c r="E256" t="str">
        <f>emission!E256</f>
        <v>ELEC</v>
      </c>
      <c r="F256" t="str">
        <f>emission!F256</f>
        <v>HC</v>
      </c>
      <c r="G256" s="1">
        <f>emission!G256 - SUM($K256:$U256)</f>
        <v>-6.862677400931716E-5</v>
      </c>
      <c r="K256" s="1">
        <f>SUMIF('emission-rate'!$A$2:$A$551, $D256&amp;K$1&amp;$E256&amp;$F256, 'emission-rate'!$F$2:$F$551) * IFERROR(VLOOKUP($A256&amp;$B256&amp;$C256&amp;$D256&amp;K$1, 'check of sales'!$A$2:$P$1035, 12 + MATCH($E256,'check of sales'!$M$1:$P$1, 0), 0), 0)</f>
        <v>10585.211671717601</v>
      </c>
      <c r="L256" s="1">
        <f>SUMIF('emission-rate'!$A$2:$A$551, $D256&amp;L$1&amp;$E256&amp;$F256, 'emission-rate'!$F$2:$F$551) * IFERROR(VLOOKUP($A256&amp;$B256&amp;$C256&amp;$D256&amp;L$1, 'check of sales'!$A$2:$P$1035, 12 + MATCH($E256,'check of sales'!$M$1:$P$1, 0), 0), 0)</f>
        <v>283323.74017056316</v>
      </c>
      <c r="M256" s="1">
        <f>SUMIF('emission-rate'!$A$2:$A$551, $D256&amp;M$1&amp;$E256&amp;$F256, 'emission-rate'!$F$2:$F$551) * IFERROR(VLOOKUP($A256&amp;$B256&amp;$C256&amp;$D256&amp;M$1, 'check of sales'!$A$2:$P$1035, 12 + MATCH($E256,'check of sales'!$M$1:$P$1, 0), 0), 0)</f>
        <v>0</v>
      </c>
      <c r="N256" s="1">
        <f>SUMIF('emission-rate'!$A$2:$A$551, $D256&amp;N$1&amp;$E256&amp;$F256, 'emission-rate'!$F$2:$F$551) * IFERROR(VLOOKUP($A256&amp;$B256&amp;$C256&amp;$D256&amp;N$1, 'check of sales'!$A$2:$P$1035, 12 + MATCH($E256,'check of sales'!$M$1:$P$1, 0), 0), 0)</f>
        <v>0</v>
      </c>
      <c r="O256" s="1">
        <f>SUMIF('emission-rate'!$A$2:$A$551, $D256&amp;O$1&amp;$E256&amp;$F256, 'emission-rate'!$F$2:$F$551) * IFERROR(VLOOKUP($A256&amp;$B256&amp;$C256&amp;$D256&amp;O$1, 'check of sales'!$A$2:$P$1035, 12 + MATCH($E256,'check of sales'!$M$1:$P$1, 0), 0), 0)</f>
        <v>0</v>
      </c>
      <c r="P256" s="1">
        <f>SUMIF('emission-rate'!$A$2:$A$551, $D256&amp;P$1&amp;$E256&amp;$F256, 'emission-rate'!$F$2:$F$551) * IFERROR(VLOOKUP($A256&amp;$B256&amp;$C256&amp;$D256&amp;P$1, 'check of sales'!$A$2:$P$1035, 12 + MATCH($E256,'check of sales'!$M$1:$P$1, 0), 0), 0)</f>
        <v>0</v>
      </c>
      <c r="Q256" s="1">
        <f>SUMIF('emission-rate'!$A$2:$A$551, $D256&amp;Q$1&amp;$E256&amp;$F256, 'emission-rate'!$F$2:$F$551) * IFERROR(VLOOKUP($A256&amp;$B256&amp;$C256&amp;$D256&amp;Q$1, 'check of sales'!$A$2:$P$1035, 12 + MATCH($E256,'check of sales'!$M$1:$P$1, 0), 0), 0)</f>
        <v>0</v>
      </c>
      <c r="R256" s="1">
        <f>SUMIF('emission-rate'!$A$2:$A$551, $D256&amp;R$1&amp;$E256&amp;$F256, 'emission-rate'!$F$2:$F$551) * IFERROR(VLOOKUP($A256&amp;$B256&amp;$C256&amp;$D256&amp;R$1, 'check of sales'!$A$2:$P$1035, 12 + MATCH($E256,'check of sales'!$M$1:$P$1, 0), 0), 0)</f>
        <v>0</v>
      </c>
      <c r="S256" s="1">
        <f>SUMIF('emission-rate'!$A$2:$A$551, $D256&amp;S$1&amp;$E256&amp;$F256, 'emission-rate'!$F$2:$F$551) * IFERROR(VLOOKUP($A256&amp;$B256&amp;$C256&amp;$D256&amp;S$1, 'check of sales'!$A$2:$P$1035, 12 + MATCH($E256,'check of sales'!$M$1:$P$1, 0), 0), 0)</f>
        <v>0</v>
      </c>
      <c r="T256" s="1">
        <f>SUMIF('emission-rate'!$A$2:$A$551, $D256&amp;T$1&amp;$E256&amp;$F256, 'emission-rate'!$F$2:$F$551) * IFERROR(VLOOKUP($A256&amp;$B256&amp;$C256&amp;$D256&amp;T$1, 'check of sales'!$A$2:$P$1035, 12 + MATCH($E256,'check of sales'!$M$1:$P$1, 0), 0), 0)</f>
        <v>0</v>
      </c>
      <c r="U256" s="1">
        <f>SUMIF('emission-rate'!$A$2:$A$551, $D256&amp;U$1&amp;$E256&amp;$F256, 'emission-rate'!$F$2:$F$551) * IFERROR(VLOOKUP($A256&amp;$B256&amp;$C256&amp;$D256&amp;U$1, 'check of sales'!$A$2:$P$1035, 12 + MATCH($E256,'check of sales'!$M$1:$P$1, 0), 0), 0)</f>
        <v>0</v>
      </c>
    </row>
    <row r="257" spans="1:21" x14ac:dyDescent="0.2">
      <c r="A257">
        <f>emission!A257</f>
        <v>2012</v>
      </c>
      <c r="B257">
        <f>emission!B257</f>
        <v>1</v>
      </c>
      <c r="C257" t="str">
        <f>emission!C257</f>
        <v>commercial</v>
      </c>
      <c r="D257" t="str">
        <f>emission!D257</f>
        <v>VCC 24724 (NG T7 SWCVng)</v>
      </c>
      <c r="E257" t="str">
        <f>emission!E257</f>
        <v>ELEC</v>
      </c>
      <c r="F257" t="str">
        <f>emission!F257</f>
        <v>HC</v>
      </c>
      <c r="G257" s="1">
        <f>emission!G257 - SUM($K257:$U257)</f>
        <v>-1.456219470128417E-3</v>
      </c>
      <c r="K257" s="1">
        <f>SUMIF('emission-rate'!$A$2:$A$551, $D257&amp;K$1&amp;$E257&amp;$F257, 'emission-rate'!$F$2:$F$551) * IFERROR(VLOOKUP($A257&amp;$B257&amp;$C257&amp;$D257&amp;K$1, 'check of sales'!$A$2:$P$1035, 12 + MATCH($E257,'check of sales'!$M$1:$P$1, 0), 0), 0)</f>
        <v>9458.3874504583309</v>
      </c>
      <c r="L257" s="1">
        <f>SUMIF('emission-rate'!$A$2:$A$551, $D257&amp;L$1&amp;$E257&amp;$F257, 'emission-rate'!$F$2:$F$551) * IFERROR(VLOOKUP($A257&amp;$B257&amp;$C257&amp;$D257&amp;L$1, 'check of sales'!$A$2:$P$1035, 12 + MATCH($E257,'check of sales'!$M$1:$P$1, 0), 0), 0)</f>
        <v>240249.46245692411</v>
      </c>
      <c r="M257" s="1">
        <f>SUMIF('emission-rate'!$A$2:$A$551, $D257&amp;M$1&amp;$E257&amp;$F257, 'emission-rate'!$F$2:$F$551) * IFERROR(VLOOKUP($A257&amp;$B257&amp;$C257&amp;$D257&amp;M$1, 'check of sales'!$A$2:$P$1035, 12 + MATCH($E257,'check of sales'!$M$1:$P$1, 0), 0), 0)</f>
        <v>1184212.650957677</v>
      </c>
      <c r="N257" s="1">
        <f>SUMIF('emission-rate'!$A$2:$A$551, $D257&amp;N$1&amp;$E257&amp;$F257, 'emission-rate'!$F$2:$F$551) * IFERROR(VLOOKUP($A257&amp;$B257&amp;$C257&amp;$D257&amp;N$1, 'check of sales'!$A$2:$P$1035, 12 + MATCH($E257,'check of sales'!$M$1:$P$1, 0), 0), 0)</f>
        <v>0</v>
      </c>
      <c r="O257" s="1">
        <f>SUMIF('emission-rate'!$A$2:$A$551, $D257&amp;O$1&amp;$E257&amp;$F257, 'emission-rate'!$F$2:$F$551) * IFERROR(VLOOKUP($A257&amp;$B257&amp;$C257&amp;$D257&amp;O$1, 'check of sales'!$A$2:$P$1035, 12 + MATCH($E257,'check of sales'!$M$1:$P$1, 0), 0), 0)</f>
        <v>0</v>
      </c>
      <c r="P257" s="1">
        <f>SUMIF('emission-rate'!$A$2:$A$551, $D257&amp;P$1&amp;$E257&amp;$F257, 'emission-rate'!$F$2:$F$551) * IFERROR(VLOOKUP($A257&amp;$B257&amp;$C257&amp;$D257&amp;P$1, 'check of sales'!$A$2:$P$1035, 12 + MATCH($E257,'check of sales'!$M$1:$P$1, 0), 0), 0)</f>
        <v>0</v>
      </c>
      <c r="Q257" s="1">
        <f>SUMIF('emission-rate'!$A$2:$A$551, $D257&amp;Q$1&amp;$E257&amp;$F257, 'emission-rate'!$F$2:$F$551) * IFERROR(VLOOKUP($A257&amp;$B257&amp;$C257&amp;$D257&amp;Q$1, 'check of sales'!$A$2:$P$1035, 12 + MATCH($E257,'check of sales'!$M$1:$P$1, 0), 0), 0)</f>
        <v>0</v>
      </c>
      <c r="R257" s="1">
        <f>SUMIF('emission-rate'!$A$2:$A$551, $D257&amp;R$1&amp;$E257&amp;$F257, 'emission-rate'!$F$2:$F$551) * IFERROR(VLOOKUP($A257&amp;$B257&amp;$C257&amp;$D257&amp;R$1, 'check of sales'!$A$2:$P$1035, 12 + MATCH($E257,'check of sales'!$M$1:$P$1, 0), 0), 0)</f>
        <v>0</v>
      </c>
      <c r="S257" s="1">
        <f>SUMIF('emission-rate'!$A$2:$A$551, $D257&amp;S$1&amp;$E257&amp;$F257, 'emission-rate'!$F$2:$F$551) * IFERROR(VLOOKUP($A257&amp;$B257&amp;$C257&amp;$D257&amp;S$1, 'check of sales'!$A$2:$P$1035, 12 + MATCH($E257,'check of sales'!$M$1:$P$1, 0), 0), 0)</f>
        <v>0</v>
      </c>
      <c r="T257" s="1">
        <f>SUMIF('emission-rate'!$A$2:$A$551, $D257&amp;T$1&amp;$E257&amp;$F257, 'emission-rate'!$F$2:$F$551) * IFERROR(VLOOKUP($A257&amp;$B257&amp;$C257&amp;$D257&amp;T$1, 'check of sales'!$A$2:$P$1035, 12 + MATCH($E257,'check of sales'!$M$1:$P$1, 0), 0), 0)</f>
        <v>0</v>
      </c>
      <c r="U257" s="1">
        <f>SUMIF('emission-rate'!$A$2:$A$551, $D257&amp;U$1&amp;$E257&amp;$F257, 'emission-rate'!$F$2:$F$551) * IFERROR(VLOOKUP($A257&amp;$B257&amp;$C257&amp;$D257&amp;U$1, 'check of sales'!$A$2:$P$1035, 12 + MATCH($E257,'check of sales'!$M$1:$P$1, 0), 0), 0)</f>
        <v>0</v>
      </c>
    </row>
    <row r="258" spans="1:21" x14ac:dyDescent="0.2">
      <c r="A258">
        <f>emission!A258</f>
        <v>2013</v>
      </c>
      <c r="B258">
        <f>emission!B258</f>
        <v>1</v>
      </c>
      <c r="C258" t="str">
        <f>emission!C258</f>
        <v>commercial</v>
      </c>
      <c r="D258" t="str">
        <f>emission!D258</f>
        <v>VCC 24724 (NG T7 SWCVng)</v>
      </c>
      <c r="E258" t="str">
        <f>emission!E258</f>
        <v>ELEC</v>
      </c>
      <c r="F258" t="str">
        <f>emission!F258</f>
        <v>HC</v>
      </c>
      <c r="G258" s="1">
        <f>emission!G258 - SUM($K258:$U258)</f>
        <v>-1.4168792404234409E-3</v>
      </c>
      <c r="K258" s="1">
        <f>SUMIF('emission-rate'!$A$2:$A$551, $D258&amp;K$1&amp;$E258&amp;$F258, 'emission-rate'!$F$2:$F$551) * IFERROR(VLOOKUP($A258&amp;$B258&amp;$C258&amp;$D258&amp;K$1, 'check of sales'!$A$2:$P$1035, 12 + MATCH($E258,'check of sales'!$M$1:$P$1, 0), 0), 0)</f>
        <v>8639.4086784973915</v>
      </c>
      <c r="L258" s="1">
        <f>SUMIF('emission-rate'!$A$2:$A$551, $D258&amp;L$1&amp;$E258&amp;$F258, 'emission-rate'!$F$2:$F$551) * IFERROR(VLOOKUP($A258&amp;$B258&amp;$C258&amp;$D258&amp;L$1, 'check of sales'!$A$2:$P$1035, 12 + MATCH($E258,'check of sales'!$M$1:$P$1, 0), 0), 0)</f>
        <v>214674.26171112232</v>
      </c>
      <c r="M258" s="1">
        <f>SUMIF('emission-rate'!$A$2:$A$551, $D258&amp;M$1&amp;$E258&amp;$F258, 'emission-rate'!$F$2:$F$551) * IFERROR(VLOOKUP($A258&amp;$B258&amp;$C258&amp;$D258&amp;M$1, 'check of sales'!$A$2:$P$1035, 12 + MATCH($E258,'check of sales'!$M$1:$P$1, 0), 0), 0)</f>
        <v>1004174.4213033303</v>
      </c>
      <c r="N258" s="1">
        <f>SUMIF('emission-rate'!$A$2:$A$551, $D258&amp;N$1&amp;$E258&amp;$F258, 'emission-rate'!$F$2:$F$551) * IFERROR(VLOOKUP($A258&amp;$B258&amp;$C258&amp;$D258&amp;N$1, 'check of sales'!$A$2:$P$1035, 12 + MATCH($E258,'check of sales'!$M$1:$P$1, 0), 0), 0)</f>
        <v>1056603.6906099492</v>
      </c>
      <c r="O258" s="1">
        <f>SUMIF('emission-rate'!$A$2:$A$551, $D258&amp;O$1&amp;$E258&amp;$F258, 'emission-rate'!$F$2:$F$551) * IFERROR(VLOOKUP($A258&amp;$B258&amp;$C258&amp;$D258&amp;O$1, 'check of sales'!$A$2:$P$1035, 12 + MATCH($E258,'check of sales'!$M$1:$P$1, 0), 0), 0)</f>
        <v>0</v>
      </c>
      <c r="P258" s="1">
        <f>SUMIF('emission-rate'!$A$2:$A$551, $D258&amp;P$1&amp;$E258&amp;$F258, 'emission-rate'!$F$2:$F$551) * IFERROR(VLOOKUP($A258&amp;$B258&amp;$C258&amp;$D258&amp;P$1, 'check of sales'!$A$2:$P$1035, 12 + MATCH($E258,'check of sales'!$M$1:$P$1, 0), 0), 0)</f>
        <v>0</v>
      </c>
      <c r="Q258" s="1">
        <f>SUMIF('emission-rate'!$A$2:$A$551, $D258&amp;Q$1&amp;$E258&amp;$F258, 'emission-rate'!$F$2:$F$551) * IFERROR(VLOOKUP($A258&amp;$B258&amp;$C258&amp;$D258&amp;Q$1, 'check of sales'!$A$2:$P$1035, 12 + MATCH($E258,'check of sales'!$M$1:$P$1, 0), 0), 0)</f>
        <v>0</v>
      </c>
      <c r="R258" s="1">
        <f>SUMIF('emission-rate'!$A$2:$A$551, $D258&amp;R$1&amp;$E258&amp;$F258, 'emission-rate'!$F$2:$F$551) * IFERROR(VLOOKUP($A258&amp;$B258&amp;$C258&amp;$D258&amp;R$1, 'check of sales'!$A$2:$P$1035, 12 + MATCH($E258,'check of sales'!$M$1:$P$1, 0), 0), 0)</f>
        <v>0</v>
      </c>
      <c r="S258" s="1">
        <f>SUMIF('emission-rate'!$A$2:$A$551, $D258&amp;S$1&amp;$E258&amp;$F258, 'emission-rate'!$F$2:$F$551) * IFERROR(VLOOKUP($A258&amp;$B258&amp;$C258&amp;$D258&amp;S$1, 'check of sales'!$A$2:$P$1035, 12 + MATCH($E258,'check of sales'!$M$1:$P$1, 0), 0), 0)</f>
        <v>0</v>
      </c>
      <c r="T258" s="1">
        <f>SUMIF('emission-rate'!$A$2:$A$551, $D258&amp;T$1&amp;$E258&amp;$F258, 'emission-rate'!$F$2:$F$551) * IFERROR(VLOOKUP($A258&amp;$B258&amp;$C258&amp;$D258&amp;T$1, 'check of sales'!$A$2:$P$1035, 12 + MATCH($E258,'check of sales'!$M$1:$P$1, 0), 0), 0)</f>
        <v>0</v>
      </c>
      <c r="U258" s="1">
        <f>SUMIF('emission-rate'!$A$2:$A$551, $D258&amp;U$1&amp;$E258&amp;$F258, 'emission-rate'!$F$2:$F$551) * IFERROR(VLOOKUP($A258&amp;$B258&amp;$C258&amp;$D258&amp;U$1, 'check of sales'!$A$2:$P$1035, 12 + MATCH($E258,'check of sales'!$M$1:$P$1, 0), 0), 0)</f>
        <v>0</v>
      </c>
    </row>
    <row r="259" spans="1:21" x14ac:dyDescent="0.2">
      <c r="A259">
        <f>emission!A259</f>
        <v>2014</v>
      </c>
      <c r="B259">
        <f>emission!B259</f>
        <v>1</v>
      </c>
      <c r="C259" t="str">
        <f>emission!C259</f>
        <v>commercial</v>
      </c>
      <c r="D259" t="str">
        <f>emission!D259</f>
        <v>VCC 24724 (NG T7 SWCVng)</v>
      </c>
      <c r="E259" t="str">
        <f>emission!E259</f>
        <v>ELEC</v>
      </c>
      <c r="F259" t="str">
        <f>emission!F259</f>
        <v>HC</v>
      </c>
      <c r="G259" s="1">
        <f>emission!G259 - SUM($K259:$U259)</f>
        <v>-1.1580963619053364E-3</v>
      </c>
      <c r="K259" s="1">
        <f>SUMIF('emission-rate'!$A$2:$A$551, $D259&amp;K$1&amp;$E259&amp;$F259, 'emission-rate'!$F$2:$F$551) * IFERROR(VLOOKUP($A259&amp;$B259&amp;$C259&amp;$D259&amp;K$1, 'check of sales'!$A$2:$P$1035, 12 + MATCH($E259,'check of sales'!$M$1:$P$1, 0), 0), 0)</f>
        <v>7991.4461223742755</v>
      </c>
      <c r="L259" s="1">
        <f>SUMIF('emission-rate'!$A$2:$A$551, $D259&amp;L$1&amp;$E259&amp;$F259, 'emission-rate'!$F$2:$F$551) * IFERROR(VLOOKUP($A259&amp;$B259&amp;$C259&amp;$D259&amp;L$1, 'check of sales'!$A$2:$P$1035, 12 + MATCH($E259,'check of sales'!$M$1:$P$1, 0), 0), 0)</f>
        <v>196086.13935425281</v>
      </c>
      <c r="M259" s="1">
        <f>SUMIF('emission-rate'!$A$2:$A$551, $D259&amp;M$1&amp;$E259&amp;$F259, 'emission-rate'!$F$2:$F$551) * IFERROR(VLOOKUP($A259&amp;$B259&amp;$C259&amp;$D259&amp;M$1, 'check of sales'!$A$2:$P$1035, 12 + MATCH($E259,'check of sales'!$M$1:$P$1, 0), 0), 0)</f>
        <v>897277.3562860185</v>
      </c>
      <c r="N259" s="1">
        <f>SUMIF('emission-rate'!$A$2:$A$551, $D259&amp;N$1&amp;$E259&amp;$F259, 'emission-rate'!$F$2:$F$551) * IFERROR(VLOOKUP($A259&amp;$B259&amp;$C259&amp;$D259&amp;N$1, 'check of sales'!$A$2:$P$1035, 12 + MATCH($E259,'check of sales'!$M$1:$P$1, 0), 0), 0)</f>
        <v>895966.10769794253</v>
      </c>
      <c r="O259" s="1">
        <f>SUMIF('emission-rate'!$A$2:$A$551, $D259&amp;O$1&amp;$E259&amp;$F259, 'emission-rate'!$F$2:$F$551) * IFERROR(VLOOKUP($A259&amp;$B259&amp;$C259&amp;$D259&amp;O$1, 'check of sales'!$A$2:$P$1035, 12 + MATCH($E259,'check of sales'!$M$1:$P$1, 0), 0), 0)</f>
        <v>496306.78079309815</v>
      </c>
      <c r="P259" s="1">
        <f>SUMIF('emission-rate'!$A$2:$A$551, $D259&amp;P$1&amp;$E259&amp;$F259, 'emission-rate'!$F$2:$F$551) * IFERROR(VLOOKUP($A259&amp;$B259&amp;$C259&amp;$D259&amp;P$1, 'check of sales'!$A$2:$P$1035, 12 + MATCH($E259,'check of sales'!$M$1:$P$1, 0), 0), 0)</f>
        <v>0</v>
      </c>
      <c r="Q259" s="1">
        <f>SUMIF('emission-rate'!$A$2:$A$551, $D259&amp;Q$1&amp;$E259&amp;$F259, 'emission-rate'!$F$2:$F$551) * IFERROR(VLOOKUP($A259&amp;$B259&amp;$C259&amp;$D259&amp;Q$1, 'check of sales'!$A$2:$P$1035, 12 + MATCH($E259,'check of sales'!$M$1:$P$1, 0), 0), 0)</f>
        <v>0</v>
      </c>
      <c r="R259" s="1">
        <f>SUMIF('emission-rate'!$A$2:$A$551, $D259&amp;R$1&amp;$E259&amp;$F259, 'emission-rate'!$F$2:$F$551) * IFERROR(VLOOKUP($A259&amp;$B259&amp;$C259&amp;$D259&amp;R$1, 'check of sales'!$A$2:$P$1035, 12 + MATCH($E259,'check of sales'!$M$1:$P$1, 0), 0), 0)</f>
        <v>0</v>
      </c>
      <c r="S259" s="1">
        <f>SUMIF('emission-rate'!$A$2:$A$551, $D259&amp;S$1&amp;$E259&amp;$F259, 'emission-rate'!$F$2:$F$551) * IFERROR(VLOOKUP($A259&amp;$B259&amp;$C259&amp;$D259&amp;S$1, 'check of sales'!$A$2:$P$1035, 12 + MATCH($E259,'check of sales'!$M$1:$P$1, 0), 0), 0)</f>
        <v>0</v>
      </c>
      <c r="T259" s="1">
        <f>SUMIF('emission-rate'!$A$2:$A$551, $D259&amp;T$1&amp;$E259&amp;$F259, 'emission-rate'!$F$2:$F$551) * IFERROR(VLOOKUP($A259&amp;$B259&amp;$C259&amp;$D259&amp;T$1, 'check of sales'!$A$2:$P$1035, 12 + MATCH($E259,'check of sales'!$M$1:$P$1, 0), 0), 0)</f>
        <v>0</v>
      </c>
      <c r="U259" s="1">
        <f>SUMIF('emission-rate'!$A$2:$A$551, $D259&amp;U$1&amp;$E259&amp;$F259, 'emission-rate'!$F$2:$F$551) * IFERROR(VLOOKUP($A259&amp;$B259&amp;$C259&amp;$D259&amp;U$1, 'check of sales'!$A$2:$P$1035, 12 + MATCH($E259,'check of sales'!$M$1:$P$1, 0), 0), 0)</f>
        <v>0</v>
      </c>
    </row>
    <row r="260" spans="1:21" x14ac:dyDescent="0.2">
      <c r="A260">
        <f>emission!A260</f>
        <v>2015</v>
      </c>
      <c r="B260">
        <f>emission!B260</f>
        <v>1</v>
      </c>
      <c r="C260" t="str">
        <f>emission!C260</f>
        <v>commercial</v>
      </c>
      <c r="D260" t="str">
        <f>emission!D260</f>
        <v>VCC 24724 (NG T7 SWCVng)</v>
      </c>
      <c r="E260" t="str">
        <f>emission!E260</f>
        <v>ELEC</v>
      </c>
      <c r="F260" t="str">
        <f>emission!F260</f>
        <v>HC</v>
      </c>
      <c r="G260" s="1">
        <f>emission!G260 - SUM($K260:$U260)</f>
        <v>-2.9082596302032471E-4</v>
      </c>
      <c r="K260" s="1">
        <f>SUMIF('emission-rate'!$A$2:$A$551, $D260&amp;K$1&amp;$E260&amp;$F260, 'emission-rate'!$F$2:$F$551) * IFERROR(VLOOKUP($A260&amp;$B260&amp;$C260&amp;$D260&amp;K$1, 'check of sales'!$A$2:$P$1035, 12 + MATCH($E260,'check of sales'!$M$1:$P$1, 0), 0), 0)</f>
        <v>7420.7984388563436</v>
      </c>
      <c r="L260" s="1">
        <f>SUMIF('emission-rate'!$A$2:$A$551, $D260&amp;L$1&amp;$E260&amp;$F260, 'emission-rate'!$F$2:$F$551) * IFERROR(VLOOKUP($A260&amp;$B260&amp;$C260&amp;$D260&amp;L$1, 'check of sales'!$A$2:$P$1035, 12 + MATCH($E260,'check of sales'!$M$1:$P$1, 0), 0), 0)</f>
        <v>181379.52217656071</v>
      </c>
      <c r="M260" s="1">
        <f>SUMIF('emission-rate'!$A$2:$A$551, $D260&amp;M$1&amp;$E260&amp;$F260, 'emission-rate'!$F$2:$F$551) * IFERROR(VLOOKUP($A260&amp;$B260&amp;$C260&amp;$D260&amp;M$1, 'check of sales'!$A$2:$P$1035, 12 + MATCH($E260,'check of sales'!$M$1:$P$1, 0), 0), 0)</f>
        <v>819584.2916691862</v>
      </c>
      <c r="N260" s="1">
        <f>SUMIF('emission-rate'!$A$2:$A$551, $D260&amp;N$1&amp;$E260&amp;$F260, 'emission-rate'!$F$2:$F$551) * IFERROR(VLOOKUP($A260&amp;$B260&amp;$C260&amp;$D260&amp;N$1, 'check of sales'!$A$2:$P$1035, 12 + MATCH($E260,'check of sales'!$M$1:$P$1, 0), 0), 0)</f>
        <v>800588.10838225903</v>
      </c>
      <c r="O260" s="1">
        <f>SUMIF('emission-rate'!$A$2:$A$551, $D260&amp;O$1&amp;$E260&amp;$F260, 'emission-rate'!$F$2:$F$551) * IFERROR(VLOOKUP($A260&amp;$B260&amp;$C260&amp;$D260&amp;O$1, 'check of sales'!$A$2:$P$1035, 12 + MATCH($E260,'check of sales'!$M$1:$P$1, 0), 0), 0)</f>
        <v>420852.2633065845</v>
      </c>
      <c r="P260" s="1">
        <f>SUMIF('emission-rate'!$A$2:$A$551, $D260&amp;P$1&amp;$E260&amp;$F260, 'emission-rate'!$F$2:$F$551) * IFERROR(VLOOKUP($A260&amp;$B260&amp;$C260&amp;$D260&amp;P$1, 'check of sales'!$A$2:$P$1035, 12 + MATCH($E260,'check of sales'!$M$1:$P$1, 0), 0), 0)</f>
        <v>611122.55328765942</v>
      </c>
      <c r="Q260" s="1">
        <f>SUMIF('emission-rate'!$A$2:$A$551, $D260&amp;Q$1&amp;$E260&amp;$F260, 'emission-rate'!$F$2:$F$551) * IFERROR(VLOOKUP($A260&amp;$B260&amp;$C260&amp;$D260&amp;Q$1, 'check of sales'!$A$2:$P$1035, 12 + MATCH($E260,'check of sales'!$M$1:$P$1, 0), 0), 0)</f>
        <v>0</v>
      </c>
      <c r="R260" s="1">
        <f>SUMIF('emission-rate'!$A$2:$A$551, $D260&amp;R$1&amp;$E260&amp;$F260, 'emission-rate'!$F$2:$F$551) * IFERROR(VLOOKUP($A260&amp;$B260&amp;$C260&amp;$D260&amp;R$1, 'check of sales'!$A$2:$P$1035, 12 + MATCH($E260,'check of sales'!$M$1:$P$1, 0), 0), 0)</f>
        <v>0</v>
      </c>
      <c r="S260" s="1">
        <f>SUMIF('emission-rate'!$A$2:$A$551, $D260&amp;S$1&amp;$E260&amp;$F260, 'emission-rate'!$F$2:$F$551) * IFERROR(VLOOKUP($A260&amp;$B260&amp;$C260&amp;$D260&amp;S$1, 'check of sales'!$A$2:$P$1035, 12 + MATCH($E260,'check of sales'!$M$1:$P$1, 0), 0), 0)</f>
        <v>0</v>
      </c>
      <c r="T260" s="1">
        <f>SUMIF('emission-rate'!$A$2:$A$551, $D260&amp;T$1&amp;$E260&amp;$F260, 'emission-rate'!$F$2:$F$551) * IFERROR(VLOOKUP($A260&amp;$B260&amp;$C260&amp;$D260&amp;T$1, 'check of sales'!$A$2:$P$1035, 12 + MATCH($E260,'check of sales'!$M$1:$P$1, 0), 0), 0)</f>
        <v>0</v>
      </c>
      <c r="U260" s="1">
        <f>SUMIF('emission-rate'!$A$2:$A$551, $D260&amp;U$1&amp;$E260&amp;$F260, 'emission-rate'!$F$2:$F$551) * IFERROR(VLOOKUP($A260&amp;$B260&amp;$C260&amp;$D260&amp;U$1, 'check of sales'!$A$2:$P$1035, 12 + MATCH($E260,'check of sales'!$M$1:$P$1, 0), 0), 0)</f>
        <v>0</v>
      </c>
    </row>
    <row r="261" spans="1:21" x14ac:dyDescent="0.2">
      <c r="A261">
        <f>emission!A261</f>
        <v>2016</v>
      </c>
      <c r="B261">
        <f>emission!B261</f>
        <v>1</v>
      </c>
      <c r="C261" t="str">
        <f>emission!C261</f>
        <v>commercial</v>
      </c>
      <c r="D261" t="str">
        <f>emission!D261</f>
        <v>VCC 24724 (NG T7 SWCVng)</v>
      </c>
      <c r="E261" t="str">
        <f>emission!E261</f>
        <v>ELEC</v>
      </c>
      <c r="F261" t="str">
        <f>emission!F261</f>
        <v>HC</v>
      </c>
      <c r="G261" s="1">
        <f>emission!G261 - SUM($K261:$U261)</f>
        <v>-7.2186719626188278E-4</v>
      </c>
      <c r="K261" s="1">
        <f>SUMIF('emission-rate'!$A$2:$A$551, $D261&amp;K$1&amp;$E261&amp;$F261, 'emission-rate'!$F$2:$F$551) * IFERROR(VLOOKUP($A261&amp;$B261&amp;$C261&amp;$D261&amp;K$1, 'check of sales'!$A$2:$P$1035, 12 + MATCH($E261,'check of sales'!$M$1:$P$1, 0), 0), 0)</f>
        <v>6958.3953403652249</v>
      </c>
      <c r="L261" s="1">
        <f>SUMIF('emission-rate'!$A$2:$A$551, $D261&amp;L$1&amp;$E261&amp;$F261, 'emission-rate'!$F$2:$F$551) * IFERROR(VLOOKUP($A261&amp;$B261&amp;$C261&amp;$D261&amp;L$1, 'check of sales'!$A$2:$P$1035, 12 + MATCH($E261,'check of sales'!$M$1:$P$1, 0), 0), 0)</f>
        <v>168427.69811584961</v>
      </c>
      <c r="M261" s="1">
        <f>SUMIF('emission-rate'!$A$2:$A$551, $D261&amp;M$1&amp;$E261&amp;$F261, 'emission-rate'!$F$2:$F$551) * IFERROR(VLOOKUP($A261&amp;$B261&amp;$C261&amp;$D261&amp;M$1, 'check of sales'!$A$2:$P$1035, 12 + MATCH($E261,'check of sales'!$M$1:$P$1, 0), 0), 0)</f>
        <v>758114.81472337781</v>
      </c>
      <c r="N261" s="1">
        <f>SUMIF('emission-rate'!$A$2:$A$551, $D261&amp;N$1&amp;$E261&amp;$F261, 'emission-rate'!$F$2:$F$551) * IFERROR(VLOOKUP($A261&amp;$B261&amp;$C261&amp;$D261&amp;N$1, 'check of sales'!$A$2:$P$1035, 12 + MATCH($E261,'check of sales'!$M$1:$P$1, 0), 0), 0)</f>
        <v>731267.13064861111</v>
      </c>
      <c r="O261" s="1">
        <f>SUMIF('emission-rate'!$A$2:$A$551, $D261&amp;O$1&amp;$E261&amp;$F261, 'emission-rate'!$F$2:$F$551) * IFERROR(VLOOKUP($A261&amp;$B261&amp;$C261&amp;$D261&amp;O$1, 'check of sales'!$A$2:$P$1035, 12 + MATCH($E261,'check of sales'!$M$1:$P$1, 0), 0), 0)</f>
        <v>376051.40919303655</v>
      </c>
      <c r="P261" s="1">
        <f>SUMIF('emission-rate'!$A$2:$A$551, $D261&amp;P$1&amp;$E261&amp;$F261, 'emission-rate'!$F$2:$F$551) * IFERROR(VLOOKUP($A261&amp;$B261&amp;$C261&amp;$D261&amp;P$1, 'check of sales'!$A$2:$P$1035, 12 + MATCH($E261,'check of sales'!$M$1:$P$1, 0), 0), 0)</f>
        <v>518212.36312310159</v>
      </c>
      <c r="Q261" s="1">
        <f>SUMIF('emission-rate'!$A$2:$A$551, $D261&amp;Q$1&amp;$E261&amp;$F261, 'emission-rate'!$F$2:$F$551) * IFERROR(VLOOKUP($A261&amp;$B261&amp;$C261&amp;$D261&amp;Q$1, 'check of sales'!$A$2:$P$1035, 12 + MATCH($E261,'check of sales'!$M$1:$P$1, 0), 0), 0)</f>
        <v>650359.98030332569</v>
      </c>
      <c r="R261" s="1">
        <f>SUMIF('emission-rate'!$A$2:$A$551, $D261&amp;R$1&amp;$E261&amp;$F261, 'emission-rate'!$F$2:$F$551) * IFERROR(VLOOKUP($A261&amp;$B261&amp;$C261&amp;$D261&amp;R$1, 'check of sales'!$A$2:$P$1035, 12 + MATCH($E261,'check of sales'!$M$1:$P$1, 0), 0), 0)</f>
        <v>0</v>
      </c>
      <c r="S261" s="1">
        <f>SUMIF('emission-rate'!$A$2:$A$551, $D261&amp;S$1&amp;$E261&amp;$F261, 'emission-rate'!$F$2:$F$551) * IFERROR(VLOOKUP($A261&amp;$B261&amp;$C261&amp;$D261&amp;S$1, 'check of sales'!$A$2:$P$1035, 12 + MATCH($E261,'check of sales'!$M$1:$P$1, 0), 0), 0)</f>
        <v>0</v>
      </c>
      <c r="T261" s="1">
        <f>SUMIF('emission-rate'!$A$2:$A$551, $D261&amp;T$1&amp;$E261&amp;$F261, 'emission-rate'!$F$2:$F$551) * IFERROR(VLOOKUP($A261&amp;$B261&amp;$C261&amp;$D261&amp;T$1, 'check of sales'!$A$2:$P$1035, 12 + MATCH($E261,'check of sales'!$M$1:$P$1, 0), 0), 0)</f>
        <v>0</v>
      </c>
      <c r="U261" s="1">
        <f>SUMIF('emission-rate'!$A$2:$A$551, $D261&amp;U$1&amp;$E261&amp;$F261, 'emission-rate'!$F$2:$F$551) * IFERROR(VLOOKUP($A261&amp;$B261&amp;$C261&amp;$D261&amp;U$1, 'check of sales'!$A$2:$P$1035, 12 + MATCH($E261,'check of sales'!$M$1:$P$1, 0), 0), 0)</f>
        <v>0</v>
      </c>
    </row>
    <row r="262" spans="1:21" x14ac:dyDescent="0.2">
      <c r="A262">
        <f>emission!A262</f>
        <v>2017</v>
      </c>
      <c r="B262">
        <f>emission!B262</f>
        <v>1</v>
      </c>
      <c r="C262" t="str">
        <f>emission!C262</f>
        <v>commercial</v>
      </c>
      <c r="D262" t="str">
        <f>emission!D262</f>
        <v>VCC 24724 (NG T7 SWCVng)</v>
      </c>
      <c r="E262" t="str">
        <f>emission!E262</f>
        <v>ELEC</v>
      </c>
      <c r="F262" t="str">
        <f>emission!F262</f>
        <v>HC</v>
      </c>
      <c r="G262" s="1">
        <f>emission!G262 - SUM($K262:$U262)</f>
        <v>-7.249792106449604E-4</v>
      </c>
      <c r="K262" s="1">
        <f>SUMIF('emission-rate'!$A$2:$A$551, $D262&amp;K$1&amp;$E262&amp;$F262, 'emission-rate'!$F$2:$F$551) * IFERROR(VLOOKUP($A262&amp;$B262&amp;$C262&amp;$D262&amp;K$1, 'check of sales'!$A$2:$P$1035, 12 + MATCH($E262,'check of sales'!$M$1:$P$1, 0), 0), 0)</f>
        <v>6558.8681662228264</v>
      </c>
      <c r="L262" s="1">
        <f>SUMIF('emission-rate'!$A$2:$A$551, $D262&amp;L$1&amp;$E262&amp;$F262, 'emission-rate'!$F$2:$F$551) * IFERROR(VLOOKUP($A262&amp;$B262&amp;$C262&amp;$D262&amp;L$1, 'check of sales'!$A$2:$P$1035, 12 + MATCH($E262,'check of sales'!$M$1:$P$1, 0), 0), 0)</f>
        <v>157932.66983524067</v>
      </c>
      <c r="M262" s="1">
        <f>SUMIF('emission-rate'!$A$2:$A$551, $D262&amp;M$1&amp;$E262&amp;$F262, 'emission-rate'!$F$2:$F$551) * IFERROR(VLOOKUP($A262&amp;$B262&amp;$C262&amp;$D262&amp;M$1, 'check of sales'!$A$2:$P$1035, 12 + MATCH($E262,'check of sales'!$M$1:$P$1, 0), 0), 0)</f>
        <v>703979.87390818738</v>
      </c>
      <c r="N262" s="1">
        <f>SUMIF('emission-rate'!$A$2:$A$551, $D262&amp;N$1&amp;$E262&amp;$F262, 'emission-rate'!$F$2:$F$551) * IFERROR(VLOOKUP($A262&amp;$B262&amp;$C262&amp;$D262&amp;N$1, 'check of sales'!$A$2:$P$1035, 12 + MATCH($E262,'check of sales'!$M$1:$P$1, 0), 0), 0)</f>
        <v>676421.5113687627</v>
      </c>
      <c r="O262" s="1">
        <f>SUMIF('emission-rate'!$A$2:$A$551, $D262&amp;O$1&amp;$E262&amp;$F262, 'emission-rate'!$F$2:$F$551) * IFERROR(VLOOKUP($A262&amp;$B262&amp;$C262&amp;$D262&amp;O$1, 'check of sales'!$A$2:$P$1035, 12 + MATCH($E262,'check of sales'!$M$1:$P$1, 0), 0), 0)</f>
        <v>343490.03201238759</v>
      </c>
      <c r="P262" s="1">
        <f>SUMIF('emission-rate'!$A$2:$A$551, $D262&amp;P$1&amp;$E262&amp;$F262, 'emission-rate'!$F$2:$F$551) * IFERROR(VLOOKUP($A262&amp;$B262&amp;$C262&amp;$D262&amp;P$1, 'check of sales'!$A$2:$P$1035, 12 + MATCH($E262,'check of sales'!$M$1:$P$1, 0), 0), 0)</f>
        <v>463047.26481114962</v>
      </c>
      <c r="Q262" s="1">
        <f>SUMIF('emission-rate'!$A$2:$A$551, $D262&amp;Q$1&amp;$E262&amp;$F262, 'emission-rate'!$F$2:$F$551) * IFERROR(VLOOKUP($A262&amp;$B262&amp;$C262&amp;$D262&amp;Q$1, 'check of sales'!$A$2:$P$1035, 12 + MATCH($E262,'check of sales'!$M$1:$P$1, 0), 0), 0)</f>
        <v>551484.44524029852</v>
      </c>
      <c r="R262" s="1">
        <f>SUMIF('emission-rate'!$A$2:$A$551, $D262&amp;R$1&amp;$E262&amp;$F262, 'emission-rate'!$F$2:$F$551) * IFERROR(VLOOKUP($A262&amp;$B262&amp;$C262&amp;$D262&amp;R$1, 'check of sales'!$A$2:$P$1035, 12 + MATCH($E262,'check of sales'!$M$1:$P$1, 0), 0), 0)</f>
        <v>306642.50702755927</v>
      </c>
      <c r="S262" s="1">
        <f>SUMIF('emission-rate'!$A$2:$A$551, $D262&amp;S$1&amp;$E262&amp;$F262, 'emission-rate'!$F$2:$F$551) * IFERROR(VLOOKUP($A262&amp;$B262&amp;$C262&amp;$D262&amp;S$1, 'check of sales'!$A$2:$P$1035, 12 + MATCH($E262,'check of sales'!$M$1:$P$1, 0), 0), 0)</f>
        <v>0</v>
      </c>
      <c r="T262" s="1">
        <f>SUMIF('emission-rate'!$A$2:$A$551, $D262&amp;T$1&amp;$E262&amp;$F262, 'emission-rate'!$F$2:$F$551) * IFERROR(VLOOKUP($A262&amp;$B262&amp;$C262&amp;$D262&amp;T$1, 'check of sales'!$A$2:$P$1035, 12 + MATCH($E262,'check of sales'!$M$1:$P$1, 0), 0), 0)</f>
        <v>0</v>
      </c>
      <c r="U262" s="1">
        <f>SUMIF('emission-rate'!$A$2:$A$551, $D262&amp;U$1&amp;$E262&amp;$F262, 'emission-rate'!$F$2:$F$551) * IFERROR(VLOOKUP($A262&amp;$B262&amp;$C262&amp;$D262&amp;U$1, 'check of sales'!$A$2:$P$1035, 12 + MATCH($E262,'check of sales'!$M$1:$P$1, 0), 0), 0)</f>
        <v>0</v>
      </c>
    </row>
    <row r="263" spans="1:21" x14ac:dyDescent="0.2">
      <c r="A263">
        <f>emission!A263</f>
        <v>2018</v>
      </c>
      <c r="B263">
        <f>emission!B263</f>
        <v>1</v>
      </c>
      <c r="C263" t="str">
        <f>emission!C263</f>
        <v>commercial</v>
      </c>
      <c r="D263" t="str">
        <f>emission!D263</f>
        <v>VCC 24724 (NG T7 SWCVng)</v>
      </c>
      <c r="E263" t="str">
        <f>emission!E263</f>
        <v>ELEC</v>
      </c>
      <c r="F263" t="str">
        <f>emission!F263</f>
        <v>HC</v>
      </c>
      <c r="G263" s="1">
        <f>emission!G263 - SUM($K263:$U263)</f>
        <v>-9.8960939794778824E-4</v>
      </c>
      <c r="K263" s="1">
        <f>SUMIF('emission-rate'!$A$2:$A$551, $D263&amp;K$1&amp;$E263&amp;$F263, 'emission-rate'!$F$2:$F$551) * IFERROR(VLOOKUP($A263&amp;$B263&amp;$C263&amp;$D263&amp;K$1, 'check of sales'!$A$2:$P$1035, 12 + MATCH($E263,'check of sales'!$M$1:$P$1, 0), 0), 0)</f>
        <v>6212.190845915241</v>
      </c>
      <c r="L263" s="1">
        <f>SUMIF('emission-rate'!$A$2:$A$551, $D263&amp;L$1&amp;$E263&amp;$F263, 'emission-rate'!$F$2:$F$551) * IFERROR(VLOOKUP($A263&amp;$B263&amp;$C263&amp;$D263&amp;L$1, 'check of sales'!$A$2:$P$1035, 12 + MATCH($E263,'check of sales'!$M$1:$P$1, 0), 0), 0)</f>
        <v>148864.71807371781</v>
      </c>
      <c r="M263" s="1">
        <f>SUMIF('emission-rate'!$A$2:$A$551, $D263&amp;M$1&amp;$E263&amp;$F263, 'emission-rate'!$F$2:$F$551) * IFERROR(VLOOKUP($A263&amp;$B263&amp;$C263&amp;$D263&amp;M$1, 'check of sales'!$A$2:$P$1035, 12 + MATCH($E263,'check of sales'!$M$1:$P$1, 0), 0), 0)</f>
        <v>660113.64069182042</v>
      </c>
      <c r="N263" s="1">
        <f>SUMIF('emission-rate'!$A$2:$A$551, $D263&amp;N$1&amp;$E263&amp;$F263, 'emission-rate'!$F$2:$F$551) * IFERROR(VLOOKUP($A263&amp;$B263&amp;$C263&amp;$D263&amp;N$1, 'check of sales'!$A$2:$P$1035, 12 + MATCH($E263,'check of sales'!$M$1:$P$1, 0), 0), 0)</f>
        <v>628120.06972310529</v>
      </c>
      <c r="O263" s="1">
        <f>SUMIF('emission-rate'!$A$2:$A$551, $D263&amp;O$1&amp;$E263&amp;$F263, 'emission-rate'!$F$2:$F$551) * IFERROR(VLOOKUP($A263&amp;$B263&amp;$C263&amp;$D263&amp;O$1, 'check of sales'!$A$2:$P$1035, 12 + MATCH($E263,'check of sales'!$M$1:$P$1, 0), 0), 0)</f>
        <v>317728.00506955845</v>
      </c>
      <c r="P263" s="1">
        <f>SUMIF('emission-rate'!$A$2:$A$551, $D263&amp;P$1&amp;$E263&amp;$F263, 'emission-rate'!$F$2:$F$551) * IFERROR(VLOOKUP($A263&amp;$B263&amp;$C263&amp;$D263&amp;P$1, 'check of sales'!$A$2:$P$1035, 12 + MATCH($E263,'check of sales'!$M$1:$P$1, 0), 0), 0)</f>
        <v>422953.12801656034</v>
      </c>
      <c r="Q263" s="1">
        <f>SUMIF('emission-rate'!$A$2:$A$551, $D263&amp;Q$1&amp;$E263&amp;$F263, 'emission-rate'!$F$2:$F$551) * IFERROR(VLOOKUP($A263&amp;$B263&amp;$C263&amp;$D263&amp;Q$1, 'check of sales'!$A$2:$P$1035, 12 + MATCH($E263,'check of sales'!$M$1:$P$1, 0), 0), 0)</f>
        <v>492777.4443963868</v>
      </c>
      <c r="R263" s="1">
        <f>SUMIF('emission-rate'!$A$2:$A$551, $D263&amp;R$1&amp;$E263&amp;$F263, 'emission-rate'!$F$2:$F$551) * IFERROR(VLOOKUP($A263&amp;$B263&amp;$C263&amp;$D263&amp;R$1, 'check of sales'!$A$2:$P$1035, 12 + MATCH($E263,'check of sales'!$M$1:$P$1, 0), 0), 0)</f>
        <v>260023.0303167119</v>
      </c>
      <c r="S263" s="1">
        <f>SUMIF('emission-rate'!$A$2:$A$551, $D263&amp;S$1&amp;$E263&amp;$F263, 'emission-rate'!$F$2:$F$551) * IFERROR(VLOOKUP($A263&amp;$B263&amp;$C263&amp;$D263&amp;S$1, 'check of sales'!$A$2:$P$1035, 12 + MATCH($E263,'check of sales'!$M$1:$P$1, 0), 0), 0)</f>
        <v>914515.47992011276</v>
      </c>
      <c r="T263" s="1">
        <f>SUMIF('emission-rate'!$A$2:$A$551, $D263&amp;T$1&amp;$E263&amp;$F263, 'emission-rate'!$F$2:$F$551) * IFERROR(VLOOKUP($A263&amp;$B263&amp;$C263&amp;$D263&amp;T$1, 'check of sales'!$A$2:$P$1035, 12 + MATCH($E263,'check of sales'!$M$1:$P$1, 0), 0), 0)</f>
        <v>0</v>
      </c>
      <c r="U263" s="1">
        <f>SUMIF('emission-rate'!$A$2:$A$551, $D263&amp;U$1&amp;$E263&amp;$F263, 'emission-rate'!$F$2:$F$551) * IFERROR(VLOOKUP($A263&amp;$B263&amp;$C263&amp;$D263&amp;U$1, 'check of sales'!$A$2:$P$1035, 12 + MATCH($E263,'check of sales'!$M$1:$P$1, 0), 0), 0)</f>
        <v>0</v>
      </c>
    </row>
    <row r="264" spans="1:21" x14ac:dyDescent="0.2">
      <c r="A264">
        <f>emission!A264</f>
        <v>2019</v>
      </c>
      <c r="B264">
        <f>emission!B264</f>
        <v>1</v>
      </c>
      <c r="C264" t="str">
        <f>emission!C264</f>
        <v>commercial</v>
      </c>
      <c r="D264" t="str">
        <f>emission!D264</f>
        <v>VCC 24724 (NG T7 SWCVng)</v>
      </c>
      <c r="E264" t="str">
        <f>emission!E264</f>
        <v>ELEC</v>
      </c>
      <c r="F264" t="str">
        <f>emission!F264</f>
        <v>HC</v>
      </c>
      <c r="G264" s="1">
        <f>emission!G264 - SUM($K264:$U264)</f>
        <v>-9.0774614363908768E-4</v>
      </c>
      <c r="K264" s="1">
        <f>SUMIF('emission-rate'!$A$2:$A$551, $D264&amp;K$1&amp;$E264&amp;$F264, 'emission-rate'!$F$2:$F$551) * IFERROR(VLOOKUP($A264&amp;$B264&amp;$C264&amp;$D264&amp;K$1, 'check of sales'!$A$2:$P$1035, 12 + MATCH($E264,'check of sales'!$M$1:$P$1, 0), 0), 0)</f>
        <v>5782.6563277832274</v>
      </c>
      <c r="L264" s="1">
        <f>SUMIF('emission-rate'!$A$2:$A$551, $D264&amp;L$1&amp;$E264&amp;$F264, 'emission-rate'!$F$2:$F$551) * IFERROR(VLOOKUP($A264&amp;$B264&amp;$C264&amp;$D264&amp;L$1, 'check of sales'!$A$2:$P$1035, 12 + MATCH($E264,'check of sales'!$M$1:$P$1, 0), 0), 0)</f>
        <v>140996.28403262582</v>
      </c>
      <c r="M264" s="1">
        <f>SUMIF('emission-rate'!$A$2:$A$551, $D264&amp;M$1&amp;$E264&amp;$F264, 'emission-rate'!$F$2:$F$551) * IFERROR(VLOOKUP($A264&amp;$B264&amp;$C264&amp;$D264&amp;M$1, 'check of sales'!$A$2:$P$1035, 12 + MATCH($E264,'check of sales'!$M$1:$P$1, 0), 0), 0)</f>
        <v>622212.18143604009</v>
      </c>
      <c r="N264" s="1">
        <f>SUMIF('emission-rate'!$A$2:$A$551, $D264&amp;N$1&amp;$E264&amp;$F264, 'emission-rate'!$F$2:$F$551) * IFERROR(VLOOKUP($A264&amp;$B264&amp;$C264&amp;$D264&amp;N$1, 'check of sales'!$A$2:$P$1035, 12 + MATCH($E264,'check of sales'!$M$1:$P$1, 0), 0), 0)</f>
        <v>588980.79530977283</v>
      </c>
      <c r="O264" s="1">
        <f>SUMIF('emission-rate'!$A$2:$A$551, $D264&amp;O$1&amp;$E264&amp;$F264, 'emission-rate'!$F$2:$F$551) * IFERROR(VLOOKUP($A264&amp;$B264&amp;$C264&amp;$D264&amp;O$1, 'check of sales'!$A$2:$P$1035, 12 + MATCH($E264,'check of sales'!$M$1:$P$1, 0), 0), 0)</f>
        <v>295039.90240262245</v>
      </c>
      <c r="P264" s="1">
        <f>SUMIF('emission-rate'!$A$2:$A$551, $D264&amp;P$1&amp;$E264&amp;$F264, 'emission-rate'!$F$2:$F$551) * IFERROR(VLOOKUP($A264&amp;$B264&amp;$C264&amp;$D264&amp;P$1, 'check of sales'!$A$2:$P$1035, 12 + MATCH($E264,'check of sales'!$M$1:$P$1, 0), 0), 0)</f>
        <v>391231.30536080629</v>
      </c>
      <c r="Q264" s="1">
        <f>SUMIF('emission-rate'!$A$2:$A$551, $D264&amp;Q$1&amp;$E264&amp;$F264, 'emission-rate'!$F$2:$F$551) * IFERROR(VLOOKUP($A264&amp;$B264&amp;$C264&amp;$D264&amp;Q$1, 'check of sales'!$A$2:$P$1035, 12 + MATCH($E264,'check of sales'!$M$1:$P$1, 0), 0), 0)</f>
        <v>450109.04363825888</v>
      </c>
      <c r="R264" s="1">
        <f>SUMIF('emission-rate'!$A$2:$A$551, $D264&amp;R$1&amp;$E264&amp;$F264, 'emission-rate'!$F$2:$F$551) * IFERROR(VLOOKUP($A264&amp;$B264&amp;$C264&amp;$D264&amp;R$1, 'check of sales'!$A$2:$P$1035, 12 + MATCH($E264,'check of sales'!$M$1:$P$1, 0), 0), 0)</f>
        <v>232342.88014749408</v>
      </c>
      <c r="S264" s="1">
        <f>SUMIF('emission-rate'!$A$2:$A$551, $D264&amp;S$1&amp;$E264&amp;$F264, 'emission-rate'!$F$2:$F$551) * IFERROR(VLOOKUP($A264&amp;$B264&amp;$C264&amp;$D264&amp;S$1, 'check of sales'!$A$2:$P$1035, 12 + MATCH($E264,'check of sales'!$M$1:$P$1, 0), 0), 0)</f>
        <v>775479.85328400158</v>
      </c>
      <c r="T264" s="1">
        <f>SUMIF('emission-rate'!$A$2:$A$551, $D264&amp;T$1&amp;$E264&amp;$F264, 'emission-rate'!$F$2:$F$551) * IFERROR(VLOOKUP($A264&amp;$B264&amp;$C264&amp;$D264&amp;T$1, 'check of sales'!$A$2:$P$1035, 12 + MATCH($E264,'check of sales'!$M$1:$P$1, 0), 0), 0)</f>
        <v>37867.656586310761</v>
      </c>
      <c r="U264" s="1">
        <f>SUMIF('emission-rate'!$A$2:$A$551, $D264&amp;U$1&amp;$E264&amp;$F264, 'emission-rate'!$F$2:$F$551) * IFERROR(VLOOKUP($A264&amp;$B264&amp;$C264&amp;$D264&amp;U$1, 'check of sales'!$A$2:$P$1035, 12 + MATCH($E264,'check of sales'!$M$1:$P$1, 0), 0), 0)</f>
        <v>0</v>
      </c>
    </row>
    <row r="265" spans="1:21" x14ac:dyDescent="0.2">
      <c r="A265">
        <f>emission!A265</f>
        <v>2020</v>
      </c>
      <c r="B265">
        <f>emission!B265</f>
        <v>1</v>
      </c>
      <c r="C265" t="str">
        <f>emission!C265</f>
        <v>commercial</v>
      </c>
      <c r="D265" t="str">
        <f>emission!D265</f>
        <v>VCC 24724 (NG T7 SWCVng)</v>
      </c>
      <c r="E265" t="str">
        <f>emission!E265</f>
        <v>ELEC</v>
      </c>
      <c r="F265" t="str">
        <f>emission!F265</f>
        <v>HC</v>
      </c>
      <c r="G265" s="1">
        <f>emission!G265 - SUM($K265:$U265)</f>
        <v>-8.8958302512764931E-4</v>
      </c>
      <c r="K265" s="1">
        <f>SUMIF('emission-rate'!$A$2:$A$551, $D265&amp;K$1&amp;$E265&amp;$F265, 'emission-rate'!$F$2:$F$551) * IFERROR(VLOOKUP($A265&amp;$B265&amp;$C265&amp;$D265&amp;K$1, 'check of sales'!$A$2:$P$1035, 12 + MATCH($E265,'check of sales'!$M$1:$P$1, 0), 0), 0)</f>
        <v>5396.2767936050077</v>
      </c>
      <c r="L265" s="1">
        <f>SUMIF('emission-rate'!$A$2:$A$551, $D265&amp;L$1&amp;$E265&amp;$F265, 'emission-rate'!$F$2:$F$551) * IFERROR(VLOOKUP($A265&amp;$B265&amp;$C265&amp;$D265&amp;L$1, 'check of sales'!$A$2:$P$1035, 12 + MATCH($E265,'check of sales'!$M$1:$P$1, 0), 0), 0)</f>
        <v>131247.26433530272</v>
      </c>
      <c r="M265" s="1">
        <f>SUMIF('emission-rate'!$A$2:$A$551, $D265&amp;M$1&amp;$E265&amp;$F265, 'emission-rate'!$F$2:$F$551) * IFERROR(VLOOKUP($A265&amp;$B265&amp;$C265&amp;$D265&amp;M$1, 'check of sales'!$A$2:$P$1035, 12 + MATCH($E265,'check of sales'!$M$1:$P$1, 0), 0), 0)</f>
        <v>589324.36508475861</v>
      </c>
      <c r="N265" s="1">
        <f>SUMIF('emission-rate'!$A$2:$A$551, $D265&amp;N$1&amp;$E265&amp;$F265, 'emission-rate'!$F$2:$F$551) * IFERROR(VLOOKUP($A265&amp;$B265&amp;$C265&amp;$D265&amp;N$1, 'check of sales'!$A$2:$P$1035, 12 + MATCH($E265,'check of sales'!$M$1:$P$1, 0), 0), 0)</f>
        <v>555163.53985588753</v>
      </c>
      <c r="O265" s="1">
        <f>SUMIF('emission-rate'!$A$2:$A$551, $D265&amp;O$1&amp;$E265&amp;$F265, 'emission-rate'!$F$2:$F$551) * IFERROR(VLOOKUP($A265&amp;$B265&amp;$C265&amp;$D265&amp;O$1, 'check of sales'!$A$2:$P$1035, 12 + MATCH($E265,'check of sales'!$M$1:$P$1, 0), 0), 0)</f>
        <v>276655.44334830588</v>
      </c>
      <c r="P265" s="1">
        <f>SUMIF('emission-rate'!$A$2:$A$551, $D265&amp;P$1&amp;$E265&amp;$F265, 'emission-rate'!$F$2:$F$551) * IFERROR(VLOOKUP($A265&amp;$B265&amp;$C265&amp;$D265&amp;P$1, 'check of sales'!$A$2:$P$1035, 12 + MATCH($E265,'check of sales'!$M$1:$P$1, 0), 0), 0)</f>
        <v>363294.52962521417</v>
      </c>
      <c r="Q265" s="1">
        <f>SUMIF('emission-rate'!$A$2:$A$551, $D265&amp;Q$1&amp;$E265&amp;$F265, 'emission-rate'!$F$2:$F$551) * IFERROR(VLOOKUP($A265&amp;$B265&amp;$C265&amp;$D265&amp;Q$1, 'check of sales'!$A$2:$P$1035, 12 + MATCH($E265,'check of sales'!$M$1:$P$1, 0), 0), 0)</f>
        <v>416350.5056059194</v>
      </c>
      <c r="R265" s="1">
        <f>SUMIF('emission-rate'!$A$2:$A$551, $D265&amp;R$1&amp;$E265&amp;$F265, 'emission-rate'!$F$2:$F$551) * IFERROR(VLOOKUP($A265&amp;$B265&amp;$C265&amp;$D265&amp;R$1, 'check of sales'!$A$2:$P$1035, 12 + MATCH($E265,'check of sales'!$M$1:$P$1, 0), 0), 0)</f>
        <v>212224.87508016653</v>
      </c>
      <c r="S265" s="1">
        <f>SUMIF('emission-rate'!$A$2:$A$551, $D265&amp;S$1&amp;$E265&amp;$F265, 'emission-rate'!$F$2:$F$551) * IFERROR(VLOOKUP($A265&amp;$B265&amp;$C265&amp;$D265&amp;S$1, 'check of sales'!$A$2:$P$1035, 12 + MATCH($E265,'check of sales'!$M$1:$P$1, 0), 0), 0)</f>
        <v>692927.9394556008</v>
      </c>
      <c r="T265" s="1">
        <f>SUMIF('emission-rate'!$A$2:$A$551, $D265&amp;T$1&amp;$E265&amp;$F265, 'emission-rate'!$F$2:$F$551) * IFERROR(VLOOKUP($A265&amp;$B265&amp;$C265&amp;$D265&amp;T$1, 'check of sales'!$A$2:$P$1035, 12 + MATCH($E265,'check of sales'!$M$1:$P$1, 0), 0), 0)</f>
        <v>32110.560639527317</v>
      </c>
      <c r="U265" s="1">
        <f>SUMIF('emission-rate'!$A$2:$A$551, $D265&amp;U$1&amp;$E265&amp;$F265, 'emission-rate'!$F$2:$F$551) * IFERROR(VLOOKUP($A265&amp;$B265&amp;$C265&amp;$D265&amp;U$1, 'check of sales'!$A$2:$P$1035, 12 + MATCH($E265,'check of sales'!$M$1:$P$1, 0), 0), 0)</f>
        <v>603047.45738995529</v>
      </c>
    </row>
    <row r="266" spans="1:21" x14ac:dyDescent="0.2">
      <c r="A266">
        <f>emission!A266</f>
        <v>2010</v>
      </c>
      <c r="B266">
        <f>emission!B266</f>
        <v>1</v>
      </c>
      <c r="C266" t="str">
        <f>emission!C266</f>
        <v>commercial</v>
      </c>
      <c r="D266" t="str">
        <f>emission!D266</f>
        <v>VCC 24724 (NG T7 SWCVng)</v>
      </c>
      <c r="E266" t="str">
        <f>emission!E266</f>
        <v>ELEC</v>
      </c>
      <c r="F266" t="str">
        <f>emission!F266</f>
        <v>NOx</v>
      </c>
      <c r="G266" s="1">
        <f>emission!G266 - SUM($K266:$U266)</f>
        <v>4.6553577703889459E-7</v>
      </c>
      <c r="K266" s="1">
        <f>SUMIF('emission-rate'!$A$2:$A$551, $D266&amp;K$1&amp;$E266&amp;$F266, 'emission-rate'!$F$2:$F$551) * IFERROR(VLOOKUP($A266&amp;$B266&amp;$C266&amp;$D266&amp;K$1, 'check of sales'!$A$2:$P$1035, 12 + MATCH($E266,'check of sales'!$M$1:$P$1, 0), 0), 0)</f>
        <v>13327.913060408164</v>
      </c>
      <c r="L266" s="1">
        <f>SUMIF('emission-rate'!$A$2:$A$551, $D266&amp;L$1&amp;$E266&amp;$F266, 'emission-rate'!$F$2:$F$551) * IFERROR(VLOOKUP($A266&amp;$B266&amp;$C266&amp;$D266&amp;L$1, 'check of sales'!$A$2:$P$1035, 12 + MATCH($E266,'check of sales'!$M$1:$P$1, 0), 0), 0)</f>
        <v>0</v>
      </c>
      <c r="M266" s="1">
        <f>SUMIF('emission-rate'!$A$2:$A$551, $D266&amp;M$1&amp;$E266&amp;$F266, 'emission-rate'!$F$2:$F$551) * IFERROR(VLOOKUP($A266&amp;$B266&amp;$C266&amp;$D266&amp;M$1, 'check of sales'!$A$2:$P$1035, 12 + MATCH($E266,'check of sales'!$M$1:$P$1, 0), 0), 0)</f>
        <v>0</v>
      </c>
      <c r="N266" s="1">
        <f>SUMIF('emission-rate'!$A$2:$A$551, $D266&amp;N$1&amp;$E266&amp;$F266, 'emission-rate'!$F$2:$F$551) * IFERROR(VLOOKUP($A266&amp;$B266&amp;$C266&amp;$D266&amp;N$1, 'check of sales'!$A$2:$P$1035, 12 + MATCH($E266,'check of sales'!$M$1:$P$1, 0), 0), 0)</f>
        <v>0</v>
      </c>
      <c r="O266" s="1">
        <f>SUMIF('emission-rate'!$A$2:$A$551, $D266&amp;O$1&amp;$E266&amp;$F266, 'emission-rate'!$F$2:$F$551) * IFERROR(VLOOKUP($A266&amp;$B266&amp;$C266&amp;$D266&amp;O$1, 'check of sales'!$A$2:$P$1035, 12 + MATCH($E266,'check of sales'!$M$1:$P$1, 0), 0), 0)</f>
        <v>0</v>
      </c>
      <c r="P266" s="1">
        <f>SUMIF('emission-rate'!$A$2:$A$551, $D266&amp;P$1&amp;$E266&amp;$F266, 'emission-rate'!$F$2:$F$551) * IFERROR(VLOOKUP($A266&amp;$B266&amp;$C266&amp;$D266&amp;P$1, 'check of sales'!$A$2:$P$1035, 12 + MATCH($E266,'check of sales'!$M$1:$P$1, 0), 0), 0)</f>
        <v>0</v>
      </c>
      <c r="Q266" s="1">
        <f>SUMIF('emission-rate'!$A$2:$A$551, $D266&amp;Q$1&amp;$E266&amp;$F266, 'emission-rate'!$F$2:$F$551) * IFERROR(VLOOKUP($A266&amp;$B266&amp;$C266&amp;$D266&amp;Q$1, 'check of sales'!$A$2:$P$1035, 12 + MATCH($E266,'check of sales'!$M$1:$P$1, 0), 0), 0)</f>
        <v>0</v>
      </c>
      <c r="R266" s="1">
        <f>SUMIF('emission-rate'!$A$2:$A$551, $D266&amp;R$1&amp;$E266&amp;$F266, 'emission-rate'!$F$2:$F$551) * IFERROR(VLOOKUP($A266&amp;$B266&amp;$C266&amp;$D266&amp;R$1, 'check of sales'!$A$2:$P$1035, 12 + MATCH($E266,'check of sales'!$M$1:$P$1, 0), 0), 0)</f>
        <v>0</v>
      </c>
      <c r="S266" s="1">
        <f>SUMIF('emission-rate'!$A$2:$A$551, $D266&amp;S$1&amp;$E266&amp;$F266, 'emission-rate'!$F$2:$F$551) * IFERROR(VLOOKUP($A266&amp;$B266&amp;$C266&amp;$D266&amp;S$1, 'check of sales'!$A$2:$P$1035, 12 + MATCH($E266,'check of sales'!$M$1:$P$1, 0), 0), 0)</f>
        <v>0</v>
      </c>
      <c r="T266" s="1">
        <f>SUMIF('emission-rate'!$A$2:$A$551, $D266&amp;T$1&amp;$E266&amp;$F266, 'emission-rate'!$F$2:$F$551) * IFERROR(VLOOKUP($A266&amp;$B266&amp;$C266&amp;$D266&amp;T$1, 'check of sales'!$A$2:$P$1035, 12 + MATCH($E266,'check of sales'!$M$1:$P$1, 0), 0), 0)</f>
        <v>0</v>
      </c>
      <c r="U266" s="1">
        <f>SUMIF('emission-rate'!$A$2:$A$551, $D266&amp;U$1&amp;$E266&amp;$F266, 'emission-rate'!$F$2:$F$551) * IFERROR(VLOOKUP($A266&amp;$B266&amp;$C266&amp;$D266&amp;U$1, 'check of sales'!$A$2:$P$1035, 12 + MATCH($E266,'check of sales'!$M$1:$P$1, 0), 0), 0)</f>
        <v>0</v>
      </c>
    </row>
    <row r="267" spans="1:21" x14ac:dyDescent="0.2">
      <c r="A267">
        <f>emission!A267</f>
        <v>2011</v>
      </c>
      <c r="B267">
        <f>emission!B267</f>
        <v>1</v>
      </c>
      <c r="C267" t="str">
        <f>emission!C267</f>
        <v>commercial</v>
      </c>
      <c r="D267" t="str">
        <f>emission!D267</f>
        <v>VCC 24724 (NG T7 SWCVng)</v>
      </c>
      <c r="E267" t="str">
        <f>emission!E267</f>
        <v>ELEC</v>
      </c>
      <c r="F267" t="str">
        <f>emission!F267</f>
        <v>NOx</v>
      </c>
      <c r="G267" s="1">
        <f>emission!G267 - SUM($K267:$U267)</f>
        <v>-1.8147973605664447E-5</v>
      </c>
      <c r="K267" s="1">
        <f>SUMIF('emission-rate'!$A$2:$A$551, $D267&amp;K$1&amp;$E267&amp;$F267, 'emission-rate'!$F$2:$F$551) * IFERROR(VLOOKUP($A267&amp;$B267&amp;$C267&amp;$D267&amp;K$1, 'check of sales'!$A$2:$P$1035, 12 + MATCH($E267,'check of sales'!$M$1:$P$1, 0), 0), 0)</f>
        <v>11301.643648033298</v>
      </c>
      <c r="L267" s="1">
        <f>SUMIF('emission-rate'!$A$2:$A$551, $D267&amp;L$1&amp;$E267&amp;$F267, 'emission-rate'!$F$2:$F$551) * IFERROR(VLOOKUP($A267&amp;$B267&amp;$C267&amp;$D267&amp;L$1, 'check of sales'!$A$2:$P$1035, 12 + MATCH($E267,'check of sales'!$M$1:$P$1, 0), 0), 0)</f>
        <v>16282.377650512779</v>
      </c>
      <c r="M267" s="1">
        <f>SUMIF('emission-rate'!$A$2:$A$551, $D267&amp;M$1&amp;$E267&amp;$F267, 'emission-rate'!$F$2:$F$551) * IFERROR(VLOOKUP($A267&amp;$B267&amp;$C267&amp;$D267&amp;M$1, 'check of sales'!$A$2:$P$1035, 12 + MATCH($E267,'check of sales'!$M$1:$P$1, 0), 0), 0)</f>
        <v>0</v>
      </c>
      <c r="N267" s="1">
        <f>SUMIF('emission-rate'!$A$2:$A$551, $D267&amp;N$1&amp;$E267&amp;$F267, 'emission-rate'!$F$2:$F$551) * IFERROR(VLOOKUP($A267&amp;$B267&amp;$C267&amp;$D267&amp;N$1, 'check of sales'!$A$2:$P$1035, 12 + MATCH($E267,'check of sales'!$M$1:$P$1, 0), 0), 0)</f>
        <v>0</v>
      </c>
      <c r="O267" s="1">
        <f>SUMIF('emission-rate'!$A$2:$A$551, $D267&amp;O$1&amp;$E267&amp;$F267, 'emission-rate'!$F$2:$F$551) * IFERROR(VLOOKUP($A267&amp;$B267&amp;$C267&amp;$D267&amp;O$1, 'check of sales'!$A$2:$P$1035, 12 + MATCH($E267,'check of sales'!$M$1:$P$1, 0), 0), 0)</f>
        <v>0</v>
      </c>
      <c r="P267" s="1">
        <f>SUMIF('emission-rate'!$A$2:$A$551, $D267&amp;P$1&amp;$E267&amp;$F267, 'emission-rate'!$F$2:$F$551) * IFERROR(VLOOKUP($A267&amp;$B267&amp;$C267&amp;$D267&amp;P$1, 'check of sales'!$A$2:$P$1035, 12 + MATCH($E267,'check of sales'!$M$1:$P$1, 0), 0), 0)</f>
        <v>0</v>
      </c>
      <c r="Q267" s="1">
        <f>SUMIF('emission-rate'!$A$2:$A$551, $D267&amp;Q$1&amp;$E267&amp;$F267, 'emission-rate'!$F$2:$F$551) * IFERROR(VLOOKUP($A267&amp;$B267&amp;$C267&amp;$D267&amp;Q$1, 'check of sales'!$A$2:$P$1035, 12 + MATCH($E267,'check of sales'!$M$1:$P$1, 0), 0), 0)</f>
        <v>0</v>
      </c>
      <c r="R267" s="1">
        <f>SUMIF('emission-rate'!$A$2:$A$551, $D267&amp;R$1&amp;$E267&amp;$F267, 'emission-rate'!$F$2:$F$551) * IFERROR(VLOOKUP($A267&amp;$B267&amp;$C267&amp;$D267&amp;R$1, 'check of sales'!$A$2:$P$1035, 12 + MATCH($E267,'check of sales'!$M$1:$P$1, 0), 0), 0)</f>
        <v>0</v>
      </c>
      <c r="S267" s="1">
        <f>SUMIF('emission-rate'!$A$2:$A$551, $D267&amp;S$1&amp;$E267&amp;$F267, 'emission-rate'!$F$2:$F$551) * IFERROR(VLOOKUP($A267&amp;$B267&amp;$C267&amp;$D267&amp;S$1, 'check of sales'!$A$2:$P$1035, 12 + MATCH($E267,'check of sales'!$M$1:$P$1, 0), 0), 0)</f>
        <v>0</v>
      </c>
      <c r="T267" s="1">
        <f>SUMIF('emission-rate'!$A$2:$A$551, $D267&amp;T$1&amp;$E267&amp;$F267, 'emission-rate'!$F$2:$F$551) * IFERROR(VLOOKUP($A267&amp;$B267&amp;$C267&amp;$D267&amp;T$1, 'check of sales'!$A$2:$P$1035, 12 + MATCH($E267,'check of sales'!$M$1:$P$1, 0), 0), 0)</f>
        <v>0</v>
      </c>
      <c r="U267" s="1">
        <f>SUMIF('emission-rate'!$A$2:$A$551, $D267&amp;U$1&amp;$E267&amp;$F267, 'emission-rate'!$F$2:$F$551) * IFERROR(VLOOKUP($A267&amp;$B267&amp;$C267&amp;$D267&amp;U$1, 'check of sales'!$A$2:$P$1035, 12 + MATCH($E267,'check of sales'!$M$1:$P$1, 0), 0), 0)</f>
        <v>0</v>
      </c>
    </row>
    <row r="268" spans="1:21" x14ac:dyDescent="0.2">
      <c r="A268">
        <f>emission!A268</f>
        <v>2012</v>
      </c>
      <c r="B268">
        <f>emission!B268</f>
        <v>1</v>
      </c>
      <c r="C268" t="str">
        <f>emission!C268</f>
        <v>commercial</v>
      </c>
      <c r="D268" t="str">
        <f>emission!D268</f>
        <v>VCC 24724 (NG T7 SWCVng)</v>
      </c>
      <c r="E268" t="str">
        <f>emission!E268</f>
        <v>ELEC</v>
      </c>
      <c r="F268" t="str">
        <f>emission!F268</f>
        <v>NOx</v>
      </c>
      <c r="G268" s="1">
        <f>emission!G268 - SUM($K268:$U268)</f>
        <v>-7.914083544164896E-4</v>
      </c>
      <c r="K268" s="1">
        <f>SUMIF('emission-rate'!$A$2:$A$551, $D268&amp;K$1&amp;$E268&amp;$F268, 'emission-rate'!$F$2:$F$551) * IFERROR(VLOOKUP($A268&amp;$B268&amp;$C268&amp;$D268&amp;K$1, 'check of sales'!$A$2:$P$1035, 12 + MATCH($E268,'check of sales'!$M$1:$P$1, 0), 0), 0)</f>
        <v>10098.553318090138</v>
      </c>
      <c r="L268" s="1">
        <f>SUMIF('emission-rate'!$A$2:$A$551, $D268&amp;L$1&amp;$E268&amp;$F268, 'emission-rate'!$F$2:$F$551) * IFERROR(VLOOKUP($A268&amp;$B268&amp;$C268&amp;$D268&amp;L$1, 'check of sales'!$A$2:$P$1035, 12 + MATCH($E268,'check of sales'!$M$1:$P$1, 0), 0), 0)</f>
        <v>13806.935047876241</v>
      </c>
      <c r="M268" s="1">
        <f>SUMIF('emission-rate'!$A$2:$A$551, $D268&amp;M$1&amp;$E268&amp;$F268, 'emission-rate'!$F$2:$F$551) * IFERROR(VLOOKUP($A268&amp;$B268&amp;$C268&amp;$D268&amp;M$1, 'check of sales'!$A$2:$P$1035, 12 + MATCH($E268,'check of sales'!$M$1:$P$1, 0), 0), 0)</f>
        <v>598996.06576382404</v>
      </c>
      <c r="N268" s="1">
        <f>SUMIF('emission-rate'!$A$2:$A$551, $D268&amp;N$1&amp;$E268&amp;$F268, 'emission-rate'!$F$2:$F$551) * IFERROR(VLOOKUP($A268&amp;$B268&amp;$C268&amp;$D268&amp;N$1, 'check of sales'!$A$2:$P$1035, 12 + MATCH($E268,'check of sales'!$M$1:$P$1, 0), 0), 0)</f>
        <v>0</v>
      </c>
      <c r="O268" s="1">
        <f>SUMIF('emission-rate'!$A$2:$A$551, $D268&amp;O$1&amp;$E268&amp;$F268, 'emission-rate'!$F$2:$F$551) * IFERROR(VLOOKUP($A268&amp;$B268&amp;$C268&amp;$D268&amp;O$1, 'check of sales'!$A$2:$P$1035, 12 + MATCH($E268,'check of sales'!$M$1:$P$1, 0), 0), 0)</f>
        <v>0</v>
      </c>
      <c r="P268" s="1">
        <f>SUMIF('emission-rate'!$A$2:$A$551, $D268&amp;P$1&amp;$E268&amp;$F268, 'emission-rate'!$F$2:$F$551) * IFERROR(VLOOKUP($A268&amp;$B268&amp;$C268&amp;$D268&amp;P$1, 'check of sales'!$A$2:$P$1035, 12 + MATCH($E268,'check of sales'!$M$1:$P$1, 0), 0), 0)</f>
        <v>0</v>
      </c>
      <c r="Q268" s="1">
        <f>SUMIF('emission-rate'!$A$2:$A$551, $D268&amp;Q$1&amp;$E268&amp;$F268, 'emission-rate'!$F$2:$F$551) * IFERROR(VLOOKUP($A268&amp;$B268&amp;$C268&amp;$D268&amp;Q$1, 'check of sales'!$A$2:$P$1035, 12 + MATCH($E268,'check of sales'!$M$1:$P$1, 0), 0), 0)</f>
        <v>0</v>
      </c>
      <c r="R268" s="1">
        <f>SUMIF('emission-rate'!$A$2:$A$551, $D268&amp;R$1&amp;$E268&amp;$F268, 'emission-rate'!$F$2:$F$551) * IFERROR(VLOOKUP($A268&amp;$B268&amp;$C268&amp;$D268&amp;R$1, 'check of sales'!$A$2:$P$1035, 12 + MATCH($E268,'check of sales'!$M$1:$P$1, 0), 0), 0)</f>
        <v>0</v>
      </c>
      <c r="S268" s="1">
        <f>SUMIF('emission-rate'!$A$2:$A$551, $D268&amp;S$1&amp;$E268&amp;$F268, 'emission-rate'!$F$2:$F$551) * IFERROR(VLOOKUP($A268&amp;$B268&amp;$C268&amp;$D268&amp;S$1, 'check of sales'!$A$2:$P$1035, 12 + MATCH($E268,'check of sales'!$M$1:$P$1, 0), 0), 0)</f>
        <v>0</v>
      </c>
      <c r="T268" s="1">
        <f>SUMIF('emission-rate'!$A$2:$A$551, $D268&amp;T$1&amp;$E268&amp;$F268, 'emission-rate'!$F$2:$F$551) * IFERROR(VLOOKUP($A268&amp;$B268&amp;$C268&amp;$D268&amp;T$1, 'check of sales'!$A$2:$P$1035, 12 + MATCH($E268,'check of sales'!$M$1:$P$1, 0), 0), 0)</f>
        <v>0</v>
      </c>
      <c r="U268" s="1">
        <f>SUMIF('emission-rate'!$A$2:$A$551, $D268&amp;U$1&amp;$E268&amp;$F268, 'emission-rate'!$F$2:$F$551) * IFERROR(VLOOKUP($A268&amp;$B268&amp;$C268&amp;$D268&amp;U$1, 'check of sales'!$A$2:$P$1035, 12 + MATCH($E268,'check of sales'!$M$1:$P$1, 0), 0), 0)</f>
        <v>0</v>
      </c>
    </row>
    <row r="269" spans="1:21" x14ac:dyDescent="0.2">
      <c r="A269">
        <f>emission!A269</f>
        <v>2013</v>
      </c>
      <c r="B269">
        <f>emission!B269</f>
        <v>1</v>
      </c>
      <c r="C269" t="str">
        <f>emission!C269</f>
        <v>commercial</v>
      </c>
      <c r="D269" t="str">
        <f>emission!D269</f>
        <v>VCC 24724 (NG T7 SWCVng)</v>
      </c>
      <c r="E269" t="str">
        <f>emission!E269</f>
        <v>ELEC</v>
      </c>
      <c r="F269" t="str">
        <f>emission!F269</f>
        <v>NOx</v>
      </c>
      <c r="G269" s="1">
        <f>emission!G269 - SUM($K269:$U269)</f>
        <v>-6.5825879573822021E-4</v>
      </c>
      <c r="K269" s="1">
        <f>SUMIF('emission-rate'!$A$2:$A$551, $D269&amp;K$1&amp;$E269&amp;$F269, 'emission-rate'!$F$2:$F$551) * IFERROR(VLOOKUP($A269&amp;$B269&amp;$C269&amp;$D269&amp;K$1, 'check of sales'!$A$2:$P$1035, 12 + MATCH($E269,'check of sales'!$M$1:$P$1, 0), 0), 0)</f>
        <v>9224.14414016724</v>
      </c>
      <c r="L269" s="1">
        <f>SUMIF('emission-rate'!$A$2:$A$551, $D269&amp;L$1&amp;$E269&amp;$F269, 'emission-rate'!$F$2:$F$551) * IFERROR(VLOOKUP($A269&amp;$B269&amp;$C269&amp;$D269&amp;L$1, 'check of sales'!$A$2:$P$1035, 12 + MATCH($E269,'check of sales'!$M$1:$P$1, 0), 0), 0)</f>
        <v>12337.149717567776</v>
      </c>
      <c r="M269" s="1">
        <f>SUMIF('emission-rate'!$A$2:$A$551, $D269&amp;M$1&amp;$E269&amp;$F269, 'emission-rate'!$F$2:$F$551) * IFERROR(VLOOKUP($A269&amp;$B269&amp;$C269&amp;$D269&amp;M$1, 'check of sales'!$A$2:$P$1035, 12 + MATCH($E269,'check of sales'!$M$1:$P$1, 0), 0), 0)</f>
        <v>507929.48987238668</v>
      </c>
      <c r="N269" s="1">
        <f>SUMIF('emission-rate'!$A$2:$A$551, $D269&amp;N$1&amp;$E269&amp;$F269, 'emission-rate'!$F$2:$F$551) * IFERROR(VLOOKUP($A269&amp;$B269&amp;$C269&amp;$D269&amp;N$1, 'check of sales'!$A$2:$P$1035, 12 + MATCH($E269,'check of sales'!$M$1:$P$1, 0), 0), 0)</f>
        <v>135057.5028899741</v>
      </c>
      <c r="O269" s="1">
        <f>SUMIF('emission-rate'!$A$2:$A$551, $D269&amp;O$1&amp;$E269&amp;$F269, 'emission-rate'!$F$2:$F$551) * IFERROR(VLOOKUP($A269&amp;$B269&amp;$C269&amp;$D269&amp;O$1, 'check of sales'!$A$2:$P$1035, 12 + MATCH($E269,'check of sales'!$M$1:$P$1, 0), 0), 0)</f>
        <v>0</v>
      </c>
      <c r="P269" s="1">
        <f>SUMIF('emission-rate'!$A$2:$A$551, $D269&amp;P$1&amp;$E269&amp;$F269, 'emission-rate'!$F$2:$F$551) * IFERROR(VLOOKUP($A269&amp;$B269&amp;$C269&amp;$D269&amp;P$1, 'check of sales'!$A$2:$P$1035, 12 + MATCH($E269,'check of sales'!$M$1:$P$1, 0), 0), 0)</f>
        <v>0</v>
      </c>
      <c r="Q269" s="1">
        <f>SUMIF('emission-rate'!$A$2:$A$551, $D269&amp;Q$1&amp;$E269&amp;$F269, 'emission-rate'!$F$2:$F$551) * IFERROR(VLOOKUP($A269&amp;$B269&amp;$C269&amp;$D269&amp;Q$1, 'check of sales'!$A$2:$P$1035, 12 + MATCH($E269,'check of sales'!$M$1:$P$1, 0), 0), 0)</f>
        <v>0</v>
      </c>
      <c r="R269" s="1">
        <f>SUMIF('emission-rate'!$A$2:$A$551, $D269&amp;R$1&amp;$E269&amp;$F269, 'emission-rate'!$F$2:$F$551) * IFERROR(VLOOKUP($A269&amp;$B269&amp;$C269&amp;$D269&amp;R$1, 'check of sales'!$A$2:$P$1035, 12 + MATCH($E269,'check of sales'!$M$1:$P$1, 0), 0), 0)</f>
        <v>0</v>
      </c>
      <c r="S269" s="1">
        <f>SUMIF('emission-rate'!$A$2:$A$551, $D269&amp;S$1&amp;$E269&amp;$F269, 'emission-rate'!$F$2:$F$551) * IFERROR(VLOOKUP($A269&amp;$B269&amp;$C269&amp;$D269&amp;S$1, 'check of sales'!$A$2:$P$1035, 12 + MATCH($E269,'check of sales'!$M$1:$P$1, 0), 0), 0)</f>
        <v>0</v>
      </c>
      <c r="T269" s="1">
        <f>SUMIF('emission-rate'!$A$2:$A$551, $D269&amp;T$1&amp;$E269&amp;$F269, 'emission-rate'!$F$2:$F$551) * IFERROR(VLOOKUP($A269&amp;$B269&amp;$C269&amp;$D269&amp;T$1, 'check of sales'!$A$2:$P$1035, 12 + MATCH($E269,'check of sales'!$M$1:$P$1, 0), 0), 0)</f>
        <v>0</v>
      </c>
      <c r="U269" s="1">
        <f>SUMIF('emission-rate'!$A$2:$A$551, $D269&amp;U$1&amp;$E269&amp;$F269, 'emission-rate'!$F$2:$F$551) * IFERROR(VLOOKUP($A269&amp;$B269&amp;$C269&amp;$D269&amp;U$1, 'check of sales'!$A$2:$P$1035, 12 + MATCH($E269,'check of sales'!$M$1:$P$1, 0), 0), 0)</f>
        <v>0</v>
      </c>
    </row>
    <row r="270" spans="1:21" x14ac:dyDescent="0.2">
      <c r="A270">
        <f>emission!A270</f>
        <v>2014</v>
      </c>
      <c r="B270">
        <f>emission!B270</f>
        <v>1</v>
      </c>
      <c r="C270" t="str">
        <f>emission!C270</f>
        <v>commercial</v>
      </c>
      <c r="D270" t="str">
        <f>emission!D270</f>
        <v>VCC 24724 (NG T7 SWCVng)</v>
      </c>
      <c r="E270" t="str">
        <f>emission!E270</f>
        <v>ELEC</v>
      </c>
      <c r="F270" t="str">
        <f>emission!F270</f>
        <v>NOx</v>
      </c>
      <c r="G270" s="1">
        <f>emission!G270 - SUM($K270:$U270)</f>
        <v>-5.8298418298363686E-4</v>
      </c>
      <c r="K270" s="1">
        <f>SUMIF('emission-rate'!$A$2:$A$551, $D270&amp;K$1&amp;$E270&amp;$F270, 'emission-rate'!$F$2:$F$551) * IFERROR(VLOOKUP($A270&amp;$B270&amp;$C270&amp;$D270&amp;K$1, 'check of sales'!$A$2:$P$1035, 12 + MATCH($E270,'check of sales'!$M$1:$P$1, 0), 0), 0)</f>
        <v>8532.3259570563132</v>
      </c>
      <c r="L270" s="1">
        <f>SUMIF('emission-rate'!$A$2:$A$551, $D270&amp;L$1&amp;$E270&amp;$F270, 'emission-rate'!$F$2:$F$551) * IFERROR(VLOOKUP($A270&amp;$B270&amp;$C270&amp;$D270&amp;L$1, 'check of sales'!$A$2:$P$1035, 12 + MATCH($E270,'check of sales'!$M$1:$P$1, 0), 0), 0)</f>
        <v>11268.905920396788</v>
      </c>
      <c r="M270" s="1">
        <f>SUMIF('emission-rate'!$A$2:$A$551, $D270&amp;M$1&amp;$E270&amp;$F270, 'emission-rate'!$F$2:$F$551) * IFERROR(VLOOKUP($A270&amp;$B270&amp;$C270&amp;$D270&amp;M$1, 'check of sales'!$A$2:$P$1035, 12 + MATCH($E270,'check of sales'!$M$1:$P$1, 0), 0), 0)</f>
        <v>453859.03104450007</v>
      </c>
      <c r="N270" s="1">
        <f>SUMIF('emission-rate'!$A$2:$A$551, $D270&amp;N$1&amp;$E270&amp;$F270, 'emission-rate'!$F$2:$F$551) * IFERROR(VLOOKUP($A270&amp;$B270&amp;$C270&amp;$D270&amp;N$1, 'check of sales'!$A$2:$P$1035, 12 + MATCH($E270,'check of sales'!$M$1:$P$1, 0), 0), 0)</f>
        <v>114524.4392529801</v>
      </c>
      <c r="O270" s="1">
        <f>SUMIF('emission-rate'!$A$2:$A$551, $D270&amp;O$1&amp;$E270&amp;$F270, 'emission-rate'!$F$2:$F$551) * IFERROR(VLOOKUP($A270&amp;$B270&amp;$C270&amp;$D270&amp;O$1, 'check of sales'!$A$2:$P$1035, 12 + MATCH($E270,'check of sales'!$M$1:$P$1, 0), 0), 0)</f>
        <v>95565.214074408912</v>
      </c>
      <c r="P270" s="1">
        <f>SUMIF('emission-rate'!$A$2:$A$551, $D270&amp;P$1&amp;$E270&amp;$F270, 'emission-rate'!$F$2:$F$551) * IFERROR(VLOOKUP($A270&amp;$B270&amp;$C270&amp;$D270&amp;P$1, 'check of sales'!$A$2:$P$1035, 12 + MATCH($E270,'check of sales'!$M$1:$P$1, 0), 0), 0)</f>
        <v>0</v>
      </c>
      <c r="Q270" s="1">
        <f>SUMIF('emission-rate'!$A$2:$A$551, $D270&amp;Q$1&amp;$E270&amp;$F270, 'emission-rate'!$F$2:$F$551) * IFERROR(VLOOKUP($A270&amp;$B270&amp;$C270&amp;$D270&amp;Q$1, 'check of sales'!$A$2:$P$1035, 12 + MATCH($E270,'check of sales'!$M$1:$P$1, 0), 0), 0)</f>
        <v>0</v>
      </c>
      <c r="R270" s="1">
        <f>SUMIF('emission-rate'!$A$2:$A$551, $D270&amp;R$1&amp;$E270&amp;$F270, 'emission-rate'!$F$2:$F$551) * IFERROR(VLOOKUP($A270&amp;$B270&amp;$C270&amp;$D270&amp;R$1, 'check of sales'!$A$2:$P$1035, 12 + MATCH($E270,'check of sales'!$M$1:$P$1, 0), 0), 0)</f>
        <v>0</v>
      </c>
      <c r="S270" s="1">
        <f>SUMIF('emission-rate'!$A$2:$A$551, $D270&amp;S$1&amp;$E270&amp;$F270, 'emission-rate'!$F$2:$F$551) * IFERROR(VLOOKUP($A270&amp;$B270&amp;$C270&amp;$D270&amp;S$1, 'check of sales'!$A$2:$P$1035, 12 + MATCH($E270,'check of sales'!$M$1:$P$1, 0), 0), 0)</f>
        <v>0</v>
      </c>
      <c r="T270" s="1">
        <f>SUMIF('emission-rate'!$A$2:$A$551, $D270&amp;T$1&amp;$E270&amp;$F270, 'emission-rate'!$F$2:$F$551) * IFERROR(VLOOKUP($A270&amp;$B270&amp;$C270&amp;$D270&amp;T$1, 'check of sales'!$A$2:$P$1035, 12 + MATCH($E270,'check of sales'!$M$1:$P$1, 0), 0), 0)</f>
        <v>0</v>
      </c>
      <c r="U270" s="1">
        <f>SUMIF('emission-rate'!$A$2:$A$551, $D270&amp;U$1&amp;$E270&amp;$F270, 'emission-rate'!$F$2:$F$551) * IFERROR(VLOOKUP($A270&amp;$B270&amp;$C270&amp;$D270&amp;U$1, 'check of sales'!$A$2:$P$1035, 12 + MATCH($E270,'check of sales'!$M$1:$P$1, 0), 0), 0)</f>
        <v>0</v>
      </c>
    </row>
    <row r="271" spans="1:21" x14ac:dyDescent="0.2">
      <c r="A271">
        <f>emission!A271</f>
        <v>2015</v>
      </c>
      <c r="B271">
        <f>emission!B271</f>
        <v>1</v>
      </c>
      <c r="C271" t="str">
        <f>emission!C271</f>
        <v>commercial</v>
      </c>
      <c r="D271" t="str">
        <f>emission!D271</f>
        <v>VCC 24724 (NG T7 SWCVng)</v>
      </c>
      <c r="E271" t="str">
        <f>emission!E271</f>
        <v>ELEC</v>
      </c>
      <c r="F271" t="str">
        <f>emission!F271</f>
        <v>NOx</v>
      </c>
      <c r="G271" s="1">
        <f>emission!G271 - SUM($K271:$U271)</f>
        <v>-5.3333421237766743E-4</v>
      </c>
      <c r="K271" s="1">
        <f>SUMIF('emission-rate'!$A$2:$A$551, $D271&amp;K$1&amp;$E271&amp;$F271, 'emission-rate'!$F$2:$F$551) * IFERROR(VLOOKUP($A271&amp;$B271&amp;$C271&amp;$D271&amp;K$1, 'check of sales'!$A$2:$P$1035, 12 + MATCH($E271,'check of sales'!$M$1:$P$1, 0), 0), 0)</f>
        <v>7923.0554986367642</v>
      </c>
      <c r="L271" s="1">
        <f>SUMIF('emission-rate'!$A$2:$A$551, $D271&amp;L$1&amp;$E271&amp;$F271, 'emission-rate'!$F$2:$F$551) * IFERROR(VLOOKUP($A271&amp;$B271&amp;$C271&amp;$D271&amp;L$1, 'check of sales'!$A$2:$P$1035, 12 + MATCH($E271,'check of sales'!$M$1:$P$1, 0), 0), 0)</f>
        <v>10423.728969448219</v>
      </c>
      <c r="M271" s="1">
        <f>SUMIF('emission-rate'!$A$2:$A$551, $D271&amp;M$1&amp;$E271&amp;$F271, 'emission-rate'!$F$2:$F$551) * IFERROR(VLOOKUP($A271&amp;$B271&amp;$C271&amp;$D271&amp;M$1, 'check of sales'!$A$2:$P$1035, 12 + MATCH($E271,'check of sales'!$M$1:$P$1, 0), 0), 0)</f>
        <v>414560.48107124842</v>
      </c>
      <c r="N271" s="1">
        <f>SUMIF('emission-rate'!$A$2:$A$551, $D271&amp;N$1&amp;$E271&amp;$F271, 'emission-rate'!$F$2:$F$551) * IFERROR(VLOOKUP($A271&amp;$B271&amp;$C271&amp;$D271&amp;N$1, 'check of sales'!$A$2:$P$1035, 12 + MATCH($E271,'check of sales'!$M$1:$P$1, 0), 0), 0)</f>
        <v>102333.00500691788</v>
      </c>
      <c r="O271" s="1">
        <f>SUMIF('emission-rate'!$A$2:$A$551, $D271&amp;O$1&amp;$E271&amp;$F271, 'emission-rate'!$F$2:$F$551) * IFERROR(VLOOKUP($A271&amp;$B271&amp;$C271&amp;$D271&amp;O$1, 'check of sales'!$A$2:$P$1035, 12 + MATCH($E271,'check of sales'!$M$1:$P$1, 0), 0), 0)</f>
        <v>81036.242487607276</v>
      </c>
      <c r="P271" s="1">
        <f>SUMIF('emission-rate'!$A$2:$A$551, $D271&amp;P$1&amp;$E271&amp;$F271, 'emission-rate'!$F$2:$F$551) * IFERROR(VLOOKUP($A271&amp;$B271&amp;$C271&amp;$D271&amp;P$1, 'check of sales'!$A$2:$P$1035, 12 + MATCH($E271,'check of sales'!$M$1:$P$1, 0), 0), 0)</f>
        <v>30419.76081558556</v>
      </c>
      <c r="Q271" s="1">
        <f>SUMIF('emission-rate'!$A$2:$A$551, $D271&amp;Q$1&amp;$E271&amp;$F271, 'emission-rate'!$F$2:$F$551) * IFERROR(VLOOKUP($A271&amp;$B271&amp;$C271&amp;$D271&amp;Q$1, 'check of sales'!$A$2:$P$1035, 12 + MATCH($E271,'check of sales'!$M$1:$P$1, 0), 0), 0)</f>
        <v>0</v>
      </c>
      <c r="R271" s="1">
        <f>SUMIF('emission-rate'!$A$2:$A$551, $D271&amp;R$1&amp;$E271&amp;$F271, 'emission-rate'!$F$2:$F$551) * IFERROR(VLOOKUP($A271&amp;$B271&amp;$C271&amp;$D271&amp;R$1, 'check of sales'!$A$2:$P$1035, 12 + MATCH($E271,'check of sales'!$M$1:$P$1, 0), 0), 0)</f>
        <v>0</v>
      </c>
      <c r="S271" s="1">
        <f>SUMIF('emission-rate'!$A$2:$A$551, $D271&amp;S$1&amp;$E271&amp;$F271, 'emission-rate'!$F$2:$F$551) * IFERROR(VLOOKUP($A271&amp;$B271&amp;$C271&amp;$D271&amp;S$1, 'check of sales'!$A$2:$P$1035, 12 + MATCH($E271,'check of sales'!$M$1:$P$1, 0), 0), 0)</f>
        <v>0</v>
      </c>
      <c r="T271" s="1">
        <f>SUMIF('emission-rate'!$A$2:$A$551, $D271&amp;T$1&amp;$E271&amp;$F271, 'emission-rate'!$F$2:$F$551) * IFERROR(VLOOKUP($A271&amp;$B271&amp;$C271&amp;$D271&amp;T$1, 'check of sales'!$A$2:$P$1035, 12 + MATCH($E271,'check of sales'!$M$1:$P$1, 0), 0), 0)</f>
        <v>0</v>
      </c>
      <c r="U271" s="1">
        <f>SUMIF('emission-rate'!$A$2:$A$551, $D271&amp;U$1&amp;$E271&amp;$F271, 'emission-rate'!$F$2:$F$551) * IFERROR(VLOOKUP($A271&amp;$B271&amp;$C271&amp;$D271&amp;U$1, 'check of sales'!$A$2:$P$1035, 12 + MATCH($E271,'check of sales'!$M$1:$P$1, 0), 0), 0)</f>
        <v>0</v>
      </c>
    </row>
    <row r="272" spans="1:21" x14ac:dyDescent="0.2">
      <c r="A272">
        <f>emission!A272</f>
        <v>2016</v>
      </c>
      <c r="B272">
        <f>emission!B272</f>
        <v>1</v>
      </c>
      <c r="C272" t="str">
        <f>emission!C272</f>
        <v>commercial</v>
      </c>
      <c r="D272" t="str">
        <f>emission!D272</f>
        <v>VCC 24724 (NG T7 SWCVng)</v>
      </c>
      <c r="E272" t="str">
        <f>emission!E272</f>
        <v>ELEC</v>
      </c>
      <c r="F272" t="str">
        <f>emission!F272</f>
        <v>NOx</v>
      </c>
      <c r="G272" s="1">
        <f>emission!G272 - SUM($K272:$U272)</f>
        <v>-6.690263980999589E-4</v>
      </c>
      <c r="K272" s="1">
        <f>SUMIF('emission-rate'!$A$2:$A$551, $D272&amp;K$1&amp;$E272&amp;$F272, 'emission-rate'!$F$2:$F$551) * IFERROR(VLOOKUP($A272&amp;$B272&amp;$C272&amp;$D272&amp;K$1, 'check of sales'!$A$2:$P$1035, 12 + MATCH($E272,'check of sales'!$M$1:$P$1, 0), 0), 0)</f>
        <v>7429.3558728790604</v>
      </c>
      <c r="L272" s="1">
        <f>SUMIF('emission-rate'!$A$2:$A$551, $D272&amp;L$1&amp;$E272&amp;$F272, 'emission-rate'!$F$2:$F$551) * IFERROR(VLOOKUP($A272&amp;$B272&amp;$C272&amp;$D272&amp;L$1, 'check of sales'!$A$2:$P$1035, 12 + MATCH($E272,'check of sales'!$M$1:$P$1, 0), 0), 0)</f>
        <v>9679.3985067325248</v>
      </c>
      <c r="M272" s="1">
        <f>SUMIF('emission-rate'!$A$2:$A$551, $D272&amp;M$1&amp;$E272&amp;$F272, 'emission-rate'!$F$2:$F$551) * IFERROR(VLOOKUP($A272&amp;$B272&amp;$C272&amp;$D272&amp;M$1, 'check of sales'!$A$2:$P$1035, 12 + MATCH($E272,'check of sales'!$M$1:$P$1, 0), 0), 0)</f>
        <v>383468.1136443991</v>
      </c>
      <c r="N272" s="1">
        <f>SUMIF('emission-rate'!$A$2:$A$551, $D272&amp;N$1&amp;$E272&amp;$F272, 'emission-rate'!$F$2:$F$551) * IFERROR(VLOOKUP($A272&amp;$B272&amp;$C272&amp;$D272&amp;N$1, 'check of sales'!$A$2:$P$1035, 12 + MATCH($E272,'check of sales'!$M$1:$P$1, 0), 0), 0)</f>
        <v>93472.238918552845</v>
      </c>
      <c r="O272" s="1">
        <f>SUMIF('emission-rate'!$A$2:$A$551, $D272&amp;O$1&amp;$E272&amp;$F272, 'emission-rate'!$F$2:$F$551) * IFERROR(VLOOKUP($A272&amp;$B272&amp;$C272&amp;$D272&amp;O$1, 'check of sales'!$A$2:$P$1035, 12 + MATCH($E272,'check of sales'!$M$1:$P$1, 0), 0), 0)</f>
        <v>72409.716758428462</v>
      </c>
      <c r="P272" s="1">
        <f>SUMIF('emission-rate'!$A$2:$A$551, $D272&amp;P$1&amp;$E272&amp;$F272, 'emission-rate'!$F$2:$F$551) * IFERROR(VLOOKUP($A272&amp;$B272&amp;$C272&amp;$D272&amp;P$1, 'check of sales'!$A$2:$P$1035, 12 + MATCH($E272,'check of sales'!$M$1:$P$1, 0), 0), 0)</f>
        <v>25794.983433484824</v>
      </c>
      <c r="Q272" s="1">
        <f>SUMIF('emission-rate'!$A$2:$A$551, $D272&amp;Q$1&amp;$E272&amp;$F272, 'emission-rate'!$F$2:$F$551) * IFERROR(VLOOKUP($A272&amp;$B272&amp;$C272&amp;$D272&amp;Q$1, 'check of sales'!$A$2:$P$1035, 12 + MATCH($E272,'check of sales'!$M$1:$P$1, 0), 0), 0)</f>
        <v>309411.13736816152</v>
      </c>
      <c r="R272" s="1">
        <f>SUMIF('emission-rate'!$A$2:$A$551, $D272&amp;R$1&amp;$E272&amp;$F272, 'emission-rate'!$F$2:$F$551) * IFERROR(VLOOKUP($A272&amp;$B272&amp;$C272&amp;$D272&amp;R$1, 'check of sales'!$A$2:$P$1035, 12 + MATCH($E272,'check of sales'!$M$1:$P$1, 0), 0), 0)</f>
        <v>0</v>
      </c>
      <c r="S272" s="1">
        <f>SUMIF('emission-rate'!$A$2:$A$551, $D272&amp;S$1&amp;$E272&amp;$F272, 'emission-rate'!$F$2:$F$551) * IFERROR(VLOOKUP($A272&amp;$B272&amp;$C272&amp;$D272&amp;S$1, 'check of sales'!$A$2:$P$1035, 12 + MATCH($E272,'check of sales'!$M$1:$P$1, 0), 0), 0)</f>
        <v>0</v>
      </c>
      <c r="T272" s="1">
        <f>SUMIF('emission-rate'!$A$2:$A$551, $D272&amp;T$1&amp;$E272&amp;$F272, 'emission-rate'!$F$2:$F$551) * IFERROR(VLOOKUP($A272&amp;$B272&amp;$C272&amp;$D272&amp;T$1, 'check of sales'!$A$2:$P$1035, 12 + MATCH($E272,'check of sales'!$M$1:$P$1, 0), 0), 0)</f>
        <v>0</v>
      </c>
      <c r="U272" s="1">
        <f>SUMIF('emission-rate'!$A$2:$A$551, $D272&amp;U$1&amp;$E272&amp;$F272, 'emission-rate'!$F$2:$F$551) * IFERROR(VLOOKUP($A272&amp;$B272&amp;$C272&amp;$D272&amp;U$1, 'check of sales'!$A$2:$P$1035, 12 + MATCH($E272,'check of sales'!$M$1:$P$1, 0), 0), 0)</f>
        <v>0</v>
      </c>
    </row>
    <row r="273" spans="1:21" x14ac:dyDescent="0.2">
      <c r="A273">
        <f>emission!A273</f>
        <v>2017</v>
      </c>
      <c r="B273">
        <f>emission!B273</f>
        <v>1</v>
      </c>
      <c r="C273" t="str">
        <f>emission!C273</f>
        <v>commercial</v>
      </c>
      <c r="D273" t="str">
        <f>emission!D273</f>
        <v>VCC 24724 (NG T7 SWCVng)</v>
      </c>
      <c r="E273" t="str">
        <f>emission!E273</f>
        <v>ELEC</v>
      </c>
      <c r="F273" t="str">
        <f>emission!F273</f>
        <v>NOx</v>
      </c>
      <c r="G273" s="1">
        <f>emission!G273 - SUM($K273:$U273)</f>
        <v>-6.0122797731310129E-4</v>
      </c>
      <c r="K273" s="1">
        <f>SUMIF('emission-rate'!$A$2:$A$551, $D273&amp;K$1&amp;$E273&amp;$F273, 'emission-rate'!$F$2:$F$551) * IFERROR(VLOOKUP($A273&amp;$B273&amp;$C273&amp;$D273&amp;K$1, 'check of sales'!$A$2:$P$1035, 12 + MATCH($E273,'check of sales'!$M$1:$P$1, 0), 0), 0)</f>
        <v>7002.7877616406713</v>
      </c>
      <c r="L273" s="1">
        <f>SUMIF('emission-rate'!$A$2:$A$551, $D273&amp;L$1&amp;$E273&amp;$F273, 'emission-rate'!$F$2:$F$551) * IFERROR(VLOOKUP($A273&amp;$B273&amp;$C273&amp;$D273&amp;L$1, 'check of sales'!$A$2:$P$1035, 12 + MATCH($E273,'check of sales'!$M$1:$P$1, 0), 0), 0)</f>
        <v>9076.2580363476118</v>
      </c>
      <c r="M273" s="1">
        <f>SUMIF('emission-rate'!$A$2:$A$551, $D273&amp;M$1&amp;$E273&amp;$F273, 'emission-rate'!$F$2:$F$551) * IFERROR(VLOOKUP($A273&amp;$B273&amp;$C273&amp;$D273&amp;M$1, 'check of sales'!$A$2:$P$1035, 12 + MATCH($E273,'check of sales'!$M$1:$P$1, 0), 0), 0)</f>
        <v>356085.68655883049</v>
      </c>
      <c r="N273" s="1">
        <f>SUMIF('emission-rate'!$A$2:$A$551, $D273&amp;N$1&amp;$E273&amp;$F273, 'emission-rate'!$F$2:$F$551) * IFERROR(VLOOKUP($A273&amp;$B273&amp;$C273&amp;$D273&amp;N$1, 'check of sales'!$A$2:$P$1035, 12 + MATCH($E273,'check of sales'!$M$1:$P$1, 0), 0), 0)</f>
        <v>86461.746289935865</v>
      </c>
      <c r="O273" s="1">
        <f>SUMIF('emission-rate'!$A$2:$A$551, $D273&amp;O$1&amp;$E273&amp;$F273, 'emission-rate'!$F$2:$F$551) * IFERROR(VLOOKUP($A273&amp;$B273&amp;$C273&amp;$D273&amp;O$1, 'check of sales'!$A$2:$P$1035, 12 + MATCH($E273,'check of sales'!$M$1:$P$1, 0), 0), 0)</f>
        <v>66139.935443223105</v>
      </c>
      <c r="P273" s="1">
        <f>SUMIF('emission-rate'!$A$2:$A$551, $D273&amp;P$1&amp;$E273&amp;$F273, 'emission-rate'!$F$2:$F$551) * IFERROR(VLOOKUP($A273&amp;$B273&amp;$C273&amp;$D273&amp;P$1, 'check of sales'!$A$2:$P$1035, 12 + MATCH($E273,'check of sales'!$M$1:$P$1, 0), 0), 0)</f>
        <v>23049.038144786005</v>
      </c>
      <c r="Q273" s="1">
        <f>SUMIF('emission-rate'!$A$2:$A$551, $D273&amp;Q$1&amp;$E273&amp;$F273, 'emission-rate'!$F$2:$F$551) * IFERROR(VLOOKUP($A273&amp;$B273&amp;$C273&amp;$D273&amp;Q$1, 'check of sales'!$A$2:$P$1035, 12 + MATCH($E273,'check of sales'!$M$1:$P$1, 0), 0), 0)</f>
        <v>262370.74022154097</v>
      </c>
      <c r="R273" s="1">
        <f>SUMIF('emission-rate'!$A$2:$A$551, $D273&amp;R$1&amp;$E273&amp;$F273, 'emission-rate'!$F$2:$F$551) * IFERROR(VLOOKUP($A273&amp;$B273&amp;$C273&amp;$D273&amp;R$1, 'check of sales'!$A$2:$P$1035, 12 + MATCH($E273,'check of sales'!$M$1:$P$1, 0), 0), 0)</f>
        <v>27270.381806664118</v>
      </c>
      <c r="S273" s="1">
        <f>SUMIF('emission-rate'!$A$2:$A$551, $D273&amp;S$1&amp;$E273&amp;$F273, 'emission-rate'!$F$2:$F$551) * IFERROR(VLOOKUP($A273&amp;$B273&amp;$C273&amp;$D273&amp;S$1, 'check of sales'!$A$2:$P$1035, 12 + MATCH($E273,'check of sales'!$M$1:$P$1, 0), 0), 0)</f>
        <v>0</v>
      </c>
      <c r="T273" s="1">
        <f>SUMIF('emission-rate'!$A$2:$A$551, $D273&amp;T$1&amp;$E273&amp;$F273, 'emission-rate'!$F$2:$F$551) * IFERROR(VLOOKUP($A273&amp;$B273&amp;$C273&amp;$D273&amp;T$1, 'check of sales'!$A$2:$P$1035, 12 + MATCH($E273,'check of sales'!$M$1:$P$1, 0), 0), 0)</f>
        <v>0</v>
      </c>
      <c r="U273" s="1">
        <f>SUMIF('emission-rate'!$A$2:$A$551, $D273&amp;U$1&amp;$E273&amp;$F273, 'emission-rate'!$F$2:$F$551) * IFERROR(VLOOKUP($A273&amp;$B273&amp;$C273&amp;$D273&amp;U$1, 'check of sales'!$A$2:$P$1035, 12 + MATCH($E273,'check of sales'!$M$1:$P$1, 0), 0), 0)</f>
        <v>0</v>
      </c>
    </row>
    <row r="274" spans="1:21" x14ac:dyDescent="0.2">
      <c r="A274">
        <f>emission!A274</f>
        <v>2018</v>
      </c>
      <c r="B274">
        <f>emission!B274</f>
        <v>1</v>
      </c>
      <c r="C274" t="str">
        <f>emission!C274</f>
        <v>commercial</v>
      </c>
      <c r="D274" t="str">
        <f>emission!D274</f>
        <v>VCC 24724 (NG T7 SWCVng)</v>
      </c>
      <c r="E274" t="str">
        <f>emission!E274</f>
        <v>ELEC</v>
      </c>
      <c r="F274" t="str">
        <f>emission!F274</f>
        <v>NOx</v>
      </c>
      <c r="G274" s="1">
        <f>emission!G274 - SUM($K274:$U274)</f>
        <v>-4.9873697571456432E-4</v>
      </c>
      <c r="K274" s="1">
        <f>SUMIF('emission-rate'!$A$2:$A$551, $D274&amp;K$1&amp;$E274&amp;$F274, 'emission-rate'!$F$2:$F$551) * IFERROR(VLOOKUP($A274&amp;$B274&amp;$C274&amp;$D274&amp;K$1, 'check of sales'!$A$2:$P$1035, 12 + MATCH($E274,'check of sales'!$M$1:$P$1, 0), 0), 0)</f>
        <v>6632.6465064176018</v>
      </c>
      <c r="L274" s="1">
        <f>SUMIF('emission-rate'!$A$2:$A$551, $D274&amp;L$1&amp;$E274&amp;$F274, 'emission-rate'!$F$2:$F$551) * IFERROR(VLOOKUP($A274&amp;$B274&amp;$C274&amp;$D274&amp;L$1, 'check of sales'!$A$2:$P$1035, 12 + MATCH($E274,'check of sales'!$M$1:$P$1, 0), 0), 0)</f>
        <v>8555.1304562554433</v>
      </c>
      <c r="M274" s="1">
        <f>SUMIF('emission-rate'!$A$2:$A$551, $D274&amp;M$1&amp;$E274&amp;$F274, 'emission-rate'!$F$2:$F$551) * IFERROR(VLOOKUP($A274&amp;$B274&amp;$C274&amp;$D274&amp;M$1, 'check of sales'!$A$2:$P$1035, 12 + MATCH($E274,'check of sales'!$M$1:$P$1, 0), 0), 0)</f>
        <v>333897.3565361501</v>
      </c>
      <c r="N274" s="1">
        <f>SUMIF('emission-rate'!$A$2:$A$551, $D274&amp;N$1&amp;$E274&amp;$F274, 'emission-rate'!$F$2:$F$551) * IFERROR(VLOOKUP($A274&amp;$B274&amp;$C274&amp;$D274&amp;N$1, 'check of sales'!$A$2:$P$1035, 12 + MATCH($E274,'check of sales'!$M$1:$P$1, 0), 0), 0)</f>
        <v>80287.745429800241</v>
      </c>
      <c r="O274" s="1">
        <f>SUMIF('emission-rate'!$A$2:$A$551, $D274&amp;O$1&amp;$E274&amp;$F274, 'emission-rate'!$F$2:$F$551) * IFERROR(VLOOKUP($A274&amp;$B274&amp;$C274&amp;$D274&amp;O$1, 'check of sales'!$A$2:$P$1035, 12 + MATCH($E274,'check of sales'!$M$1:$P$1, 0), 0), 0)</f>
        <v>61179.387421195366</v>
      </c>
      <c r="P274" s="1">
        <f>SUMIF('emission-rate'!$A$2:$A$551, $D274&amp;P$1&amp;$E274&amp;$F274, 'emission-rate'!$F$2:$F$551) * IFERROR(VLOOKUP($A274&amp;$B274&amp;$C274&amp;$D274&amp;P$1, 'check of sales'!$A$2:$P$1035, 12 + MATCH($E274,'check of sales'!$M$1:$P$1, 0), 0), 0)</f>
        <v>21053.277973872013</v>
      </c>
      <c r="Q274" s="1">
        <f>SUMIF('emission-rate'!$A$2:$A$551, $D274&amp;Q$1&amp;$E274&amp;$F274, 'emission-rate'!$F$2:$F$551) * IFERROR(VLOOKUP($A274&amp;$B274&amp;$C274&amp;$D274&amp;Q$1, 'check of sales'!$A$2:$P$1035, 12 + MATCH($E274,'check of sales'!$M$1:$P$1, 0), 0), 0)</f>
        <v>234440.67002546822</v>
      </c>
      <c r="R274" s="1">
        <f>SUMIF('emission-rate'!$A$2:$A$551, $D274&amp;R$1&amp;$E274&amp;$F274, 'emission-rate'!$F$2:$F$551) * IFERROR(VLOOKUP($A274&amp;$B274&amp;$C274&amp;$D274&amp;R$1, 'check of sales'!$A$2:$P$1035, 12 + MATCH($E274,'check of sales'!$M$1:$P$1, 0), 0), 0)</f>
        <v>23124.410845705876</v>
      </c>
      <c r="S274" s="1">
        <f>SUMIF('emission-rate'!$A$2:$A$551, $D274&amp;S$1&amp;$E274&amp;$F274, 'emission-rate'!$F$2:$F$551) * IFERROR(VLOOKUP($A274&amp;$B274&amp;$C274&amp;$D274&amp;S$1, 'check of sales'!$A$2:$P$1035, 12 + MATCH($E274,'check of sales'!$M$1:$P$1, 0), 0), 0)</f>
        <v>115030.99036099399</v>
      </c>
      <c r="T274" s="1">
        <f>SUMIF('emission-rate'!$A$2:$A$551, $D274&amp;T$1&amp;$E274&amp;$F274, 'emission-rate'!$F$2:$F$551) * IFERROR(VLOOKUP($A274&amp;$B274&amp;$C274&amp;$D274&amp;T$1, 'check of sales'!$A$2:$P$1035, 12 + MATCH($E274,'check of sales'!$M$1:$P$1, 0), 0), 0)</f>
        <v>0</v>
      </c>
      <c r="U274" s="1">
        <f>SUMIF('emission-rate'!$A$2:$A$551, $D274&amp;U$1&amp;$E274&amp;$F274, 'emission-rate'!$F$2:$F$551) * IFERROR(VLOOKUP($A274&amp;$B274&amp;$C274&amp;$D274&amp;U$1, 'check of sales'!$A$2:$P$1035, 12 + MATCH($E274,'check of sales'!$M$1:$P$1, 0), 0), 0)</f>
        <v>0</v>
      </c>
    </row>
    <row r="275" spans="1:21" x14ac:dyDescent="0.2">
      <c r="A275">
        <f>emission!A275</f>
        <v>2019</v>
      </c>
      <c r="B275">
        <f>emission!B275</f>
        <v>1</v>
      </c>
      <c r="C275" t="str">
        <f>emission!C275</f>
        <v>commercial</v>
      </c>
      <c r="D275" t="str">
        <f>emission!D275</f>
        <v>VCC 24724 (NG T7 SWCVng)</v>
      </c>
      <c r="E275" t="str">
        <f>emission!E275</f>
        <v>ELEC</v>
      </c>
      <c r="F275" t="str">
        <f>emission!F275</f>
        <v>NOx</v>
      </c>
      <c r="G275" s="1">
        <f>emission!G275 - SUM($K275:$U275)</f>
        <v>-4.7198042739182711E-4</v>
      </c>
      <c r="K275" s="1">
        <f>SUMIF('emission-rate'!$A$2:$A$551, $D275&amp;K$1&amp;$E275&amp;$F275, 'emission-rate'!$F$2:$F$551) * IFERROR(VLOOKUP($A275&amp;$B275&amp;$C275&amp;$D275&amp;K$1, 'check of sales'!$A$2:$P$1035, 12 + MATCH($E275,'check of sales'!$M$1:$P$1, 0), 0), 0)</f>
        <v>6174.040083701635</v>
      </c>
      <c r="L275" s="1">
        <f>SUMIF('emission-rate'!$A$2:$A$551, $D275&amp;L$1&amp;$E275&amp;$F275, 'emission-rate'!$F$2:$F$551) * IFERROR(VLOOKUP($A275&amp;$B275&amp;$C275&amp;$D275&amp;L$1, 'check of sales'!$A$2:$P$1035, 12 + MATCH($E275,'check of sales'!$M$1:$P$1, 0), 0), 0)</f>
        <v>8102.9381532098787</v>
      </c>
      <c r="M275" s="1">
        <f>SUMIF('emission-rate'!$A$2:$A$551, $D275&amp;M$1&amp;$E275&amp;$F275, 'emission-rate'!$F$2:$F$551) * IFERROR(VLOOKUP($A275&amp;$B275&amp;$C275&amp;$D275&amp;M$1, 'check of sales'!$A$2:$P$1035, 12 + MATCH($E275,'check of sales'!$M$1:$P$1, 0), 0), 0)</f>
        <v>314726.11650374508</v>
      </c>
      <c r="N275" s="1">
        <f>SUMIF('emission-rate'!$A$2:$A$551, $D275&amp;N$1&amp;$E275&amp;$F275, 'emission-rate'!$F$2:$F$551) * IFERROR(VLOOKUP($A275&amp;$B275&amp;$C275&amp;$D275&amp;N$1, 'check of sales'!$A$2:$P$1035, 12 + MATCH($E275,'check of sales'!$M$1:$P$1, 0), 0), 0)</f>
        <v>75284.873762620438</v>
      </c>
      <c r="O275" s="1">
        <f>SUMIF('emission-rate'!$A$2:$A$551, $D275&amp;O$1&amp;$E275&amp;$F275, 'emission-rate'!$F$2:$F$551) * IFERROR(VLOOKUP($A275&amp;$B275&amp;$C275&amp;$D275&amp;O$1, 'check of sales'!$A$2:$P$1035, 12 + MATCH($E275,'check of sales'!$M$1:$P$1, 0), 0), 0)</f>
        <v>56810.731839171807</v>
      </c>
      <c r="P275" s="1">
        <f>SUMIF('emission-rate'!$A$2:$A$551, $D275&amp;P$1&amp;$E275&amp;$F275, 'emission-rate'!$F$2:$F$551) * IFERROR(VLOOKUP($A275&amp;$B275&amp;$C275&amp;$D275&amp;P$1, 'check of sales'!$A$2:$P$1035, 12 + MATCH($E275,'check of sales'!$M$1:$P$1, 0), 0), 0)</f>
        <v>19474.265298540027</v>
      </c>
      <c r="Q275" s="1">
        <f>SUMIF('emission-rate'!$A$2:$A$551, $D275&amp;Q$1&amp;$E275&amp;$F275, 'emission-rate'!$F$2:$F$551) * IFERROR(VLOOKUP($A275&amp;$B275&amp;$C275&amp;$D275&amp;Q$1, 'check of sales'!$A$2:$P$1035, 12 + MATCH($E275,'check of sales'!$M$1:$P$1, 0), 0), 0)</f>
        <v>214141.02243322943</v>
      </c>
      <c r="R275" s="1">
        <f>SUMIF('emission-rate'!$A$2:$A$551, $D275&amp;R$1&amp;$E275&amp;$F275, 'emission-rate'!$F$2:$F$551) * IFERROR(VLOOKUP($A275&amp;$B275&amp;$C275&amp;$D275&amp;R$1, 'check of sales'!$A$2:$P$1035, 12 + MATCH($E275,'check of sales'!$M$1:$P$1, 0), 0), 0)</f>
        <v>20662.755183881643</v>
      </c>
      <c r="S275" s="1">
        <f>SUMIF('emission-rate'!$A$2:$A$551, $D275&amp;S$1&amp;$E275&amp;$F275, 'emission-rate'!$F$2:$F$551) * IFERROR(VLOOKUP($A275&amp;$B275&amp;$C275&amp;$D275&amp;S$1, 'check of sales'!$A$2:$P$1035, 12 + MATCH($E275,'check of sales'!$M$1:$P$1, 0), 0), 0)</f>
        <v>97542.597678116319</v>
      </c>
      <c r="T275" s="1">
        <f>SUMIF('emission-rate'!$A$2:$A$551, $D275&amp;T$1&amp;$E275&amp;$F275, 'emission-rate'!$F$2:$F$551) * IFERROR(VLOOKUP($A275&amp;$B275&amp;$C275&amp;$D275&amp;T$1, 'check of sales'!$A$2:$P$1035, 12 + MATCH($E275,'check of sales'!$M$1:$P$1, 0), 0), 0)</f>
        <v>7848.2179196982734</v>
      </c>
      <c r="U275" s="1">
        <f>SUMIF('emission-rate'!$A$2:$A$551, $D275&amp;U$1&amp;$E275&amp;$F275, 'emission-rate'!$F$2:$F$551) * IFERROR(VLOOKUP($A275&amp;$B275&amp;$C275&amp;$D275&amp;U$1, 'check of sales'!$A$2:$P$1035, 12 + MATCH($E275,'check of sales'!$M$1:$P$1, 0), 0), 0)</f>
        <v>0</v>
      </c>
    </row>
    <row r="276" spans="1:21" x14ac:dyDescent="0.2">
      <c r="A276">
        <f>emission!A276</f>
        <v>2020</v>
      </c>
      <c r="B276">
        <f>emission!B276</f>
        <v>1</v>
      </c>
      <c r="C276" t="str">
        <f>emission!C276</f>
        <v>commercial</v>
      </c>
      <c r="D276" t="str">
        <f>emission!D276</f>
        <v>VCC 24724 (NG T7 SWCVng)</v>
      </c>
      <c r="E276" t="str">
        <f>emission!E276</f>
        <v>ELEC</v>
      </c>
      <c r="F276" t="str">
        <f>emission!F276</f>
        <v>NOx</v>
      </c>
      <c r="G276" s="1">
        <f>emission!G276 - SUM($K276:$U276)</f>
        <v>-4.3291877955198288E-4</v>
      </c>
      <c r="K276" s="1">
        <f>SUMIF('emission-rate'!$A$2:$A$551, $D276&amp;K$1&amp;$E276&amp;$F276, 'emission-rate'!$F$2:$F$551) * IFERROR(VLOOKUP($A276&amp;$B276&amp;$C276&amp;$D276&amp;K$1, 'check of sales'!$A$2:$P$1035, 12 + MATCH($E276,'check of sales'!$M$1:$P$1, 0), 0), 0)</f>
        <v>5761.5094755662585</v>
      </c>
      <c r="L276" s="1">
        <f>SUMIF('emission-rate'!$A$2:$A$551, $D276&amp;L$1&amp;$E276&amp;$F276, 'emission-rate'!$F$2:$F$551) * IFERROR(VLOOKUP($A276&amp;$B276&amp;$C276&amp;$D276&amp;L$1, 'check of sales'!$A$2:$P$1035, 12 + MATCH($E276,'check of sales'!$M$1:$P$1, 0), 0), 0)</f>
        <v>7542.6701702355567</v>
      </c>
      <c r="M276" s="1">
        <f>SUMIF('emission-rate'!$A$2:$A$551, $D276&amp;M$1&amp;$E276&amp;$F276, 'emission-rate'!$F$2:$F$551) * IFERROR(VLOOKUP($A276&amp;$B276&amp;$C276&amp;$D276&amp;M$1, 'check of sales'!$A$2:$P$1035, 12 + MATCH($E276,'check of sales'!$M$1:$P$1, 0), 0), 0)</f>
        <v>298090.8672602502</v>
      </c>
      <c r="N276" s="1">
        <f>SUMIF('emission-rate'!$A$2:$A$551, $D276&amp;N$1&amp;$E276&amp;$F276, 'emission-rate'!$F$2:$F$551) * IFERROR(VLOOKUP($A276&amp;$B276&amp;$C276&amp;$D276&amp;N$1, 'check of sales'!$A$2:$P$1035, 12 + MATCH($E276,'check of sales'!$M$1:$P$1, 0), 0), 0)</f>
        <v>70962.274743912159</v>
      </c>
      <c r="O276" s="1">
        <f>SUMIF('emission-rate'!$A$2:$A$551, $D276&amp;O$1&amp;$E276&amp;$F276, 'emission-rate'!$F$2:$F$551) * IFERROR(VLOOKUP($A276&amp;$B276&amp;$C276&amp;$D276&amp;O$1, 'check of sales'!$A$2:$P$1035, 12 + MATCH($E276,'check of sales'!$M$1:$P$1, 0), 0), 0)</f>
        <v>53270.754484116507</v>
      </c>
      <c r="P276" s="1">
        <f>SUMIF('emission-rate'!$A$2:$A$551, $D276&amp;P$1&amp;$E276&amp;$F276, 'emission-rate'!$F$2:$F$551) * IFERROR(VLOOKUP($A276&amp;$B276&amp;$C276&amp;$D276&amp;P$1, 'check of sales'!$A$2:$P$1035, 12 + MATCH($E276,'check of sales'!$M$1:$P$1, 0), 0), 0)</f>
        <v>18083.660367886543</v>
      </c>
      <c r="Q276" s="1">
        <f>SUMIF('emission-rate'!$A$2:$A$551, $D276&amp;Q$1&amp;$E276&amp;$F276, 'emission-rate'!$F$2:$F$551) * IFERROR(VLOOKUP($A276&amp;$B276&amp;$C276&amp;$D276&amp;Q$1, 'check of sales'!$A$2:$P$1035, 12 + MATCH($E276,'check of sales'!$M$1:$P$1, 0), 0), 0)</f>
        <v>198080.27459385461</v>
      </c>
      <c r="R276" s="1">
        <f>SUMIF('emission-rate'!$A$2:$A$551, $D276&amp;R$1&amp;$E276&amp;$F276, 'emission-rate'!$F$2:$F$551) * IFERROR(VLOOKUP($A276&amp;$B276&amp;$C276&amp;$D276&amp;R$1, 'check of sales'!$A$2:$P$1035, 12 + MATCH($E276,'check of sales'!$M$1:$P$1, 0), 0), 0)</f>
        <v>18873.617452480568</v>
      </c>
      <c r="S276" s="1">
        <f>SUMIF('emission-rate'!$A$2:$A$551, $D276&amp;S$1&amp;$E276&amp;$F276, 'emission-rate'!$F$2:$F$551) * IFERROR(VLOOKUP($A276&amp;$B276&amp;$C276&amp;$D276&amp;S$1, 'check of sales'!$A$2:$P$1035, 12 + MATCH($E276,'check of sales'!$M$1:$P$1, 0), 0), 0)</f>
        <v>87158.926092036767</v>
      </c>
      <c r="T276" s="1">
        <f>SUMIF('emission-rate'!$A$2:$A$551, $D276&amp;T$1&amp;$E276&amp;$F276, 'emission-rate'!$F$2:$F$551) * IFERROR(VLOOKUP($A276&amp;$B276&amp;$C276&amp;$D276&amp;T$1, 'check of sales'!$A$2:$P$1035, 12 + MATCH($E276,'check of sales'!$M$1:$P$1, 0), 0), 0)</f>
        <v>6655.0375740388108</v>
      </c>
      <c r="U276" s="1">
        <f>SUMIF('emission-rate'!$A$2:$A$551, $D276&amp;U$1&amp;$E276&amp;$F276, 'emission-rate'!$F$2:$F$551) * IFERROR(VLOOKUP($A276&amp;$B276&amp;$C276&amp;$D276&amp;U$1, 'check of sales'!$A$2:$P$1035, 12 + MATCH($E276,'check of sales'!$M$1:$P$1, 0), 0), 0)</f>
        <v>55677.077627622777</v>
      </c>
    </row>
    <row r="277" spans="1:21" x14ac:dyDescent="0.2">
      <c r="A277">
        <f>emission!A277</f>
        <v>2010</v>
      </c>
      <c r="B277">
        <f>emission!B277</f>
        <v>1</v>
      </c>
      <c r="C277" t="str">
        <f>emission!C277</f>
        <v>commercial</v>
      </c>
      <c r="D277" t="str">
        <f>emission!D277</f>
        <v>VCC 24724 (NG T7 SWCVng)</v>
      </c>
      <c r="E277" t="str">
        <f>emission!E277</f>
        <v>ELEC</v>
      </c>
      <c r="F277" t="str">
        <f>emission!F277</f>
        <v>PM</v>
      </c>
      <c r="G277" s="1">
        <f>emission!G277 - SUM($K277:$U277)</f>
        <v>3.6264940717956051E-5</v>
      </c>
      <c r="K277" s="1">
        <f>SUMIF('emission-rate'!$A$2:$A$551, $D277&amp;K$1&amp;$E277&amp;$F277, 'emission-rate'!$F$2:$F$551) * IFERROR(VLOOKUP($A277&amp;$B277&amp;$C277&amp;$D277&amp;K$1, 'check of sales'!$A$2:$P$1035, 12 + MATCH($E277,'check of sales'!$M$1:$P$1, 0), 0), 0)</f>
        <v>5283.7799884525693</v>
      </c>
      <c r="L277" s="1">
        <f>SUMIF('emission-rate'!$A$2:$A$551, $D277&amp;L$1&amp;$E277&amp;$F277, 'emission-rate'!$F$2:$F$551) * IFERROR(VLOOKUP($A277&amp;$B277&amp;$C277&amp;$D277&amp;L$1, 'check of sales'!$A$2:$P$1035, 12 + MATCH($E277,'check of sales'!$M$1:$P$1, 0), 0), 0)</f>
        <v>0</v>
      </c>
      <c r="M277" s="1">
        <f>SUMIF('emission-rate'!$A$2:$A$551, $D277&amp;M$1&amp;$E277&amp;$F277, 'emission-rate'!$F$2:$F$551) * IFERROR(VLOOKUP($A277&amp;$B277&amp;$C277&amp;$D277&amp;M$1, 'check of sales'!$A$2:$P$1035, 12 + MATCH($E277,'check of sales'!$M$1:$P$1, 0), 0), 0)</f>
        <v>0</v>
      </c>
      <c r="N277" s="1">
        <f>SUMIF('emission-rate'!$A$2:$A$551, $D277&amp;N$1&amp;$E277&amp;$F277, 'emission-rate'!$F$2:$F$551) * IFERROR(VLOOKUP($A277&amp;$B277&amp;$C277&amp;$D277&amp;N$1, 'check of sales'!$A$2:$P$1035, 12 + MATCH($E277,'check of sales'!$M$1:$P$1, 0), 0), 0)</f>
        <v>0</v>
      </c>
      <c r="O277" s="1">
        <f>SUMIF('emission-rate'!$A$2:$A$551, $D277&amp;O$1&amp;$E277&amp;$F277, 'emission-rate'!$F$2:$F$551) * IFERROR(VLOOKUP($A277&amp;$B277&amp;$C277&amp;$D277&amp;O$1, 'check of sales'!$A$2:$P$1035, 12 + MATCH($E277,'check of sales'!$M$1:$P$1, 0), 0), 0)</f>
        <v>0</v>
      </c>
      <c r="P277" s="1">
        <f>SUMIF('emission-rate'!$A$2:$A$551, $D277&amp;P$1&amp;$E277&amp;$F277, 'emission-rate'!$F$2:$F$551) * IFERROR(VLOOKUP($A277&amp;$B277&amp;$C277&amp;$D277&amp;P$1, 'check of sales'!$A$2:$P$1035, 12 + MATCH($E277,'check of sales'!$M$1:$P$1, 0), 0), 0)</f>
        <v>0</v>
      </c>
      <c r="Q277" s="1">
        <f>SUMIF('emission-rate'!$A$2:$A$551, $D277&amp;Q$1&amp;$E277&amp;$F277, 'emission-rate'!$F$2:$F$551) * IFERROR(VLOOKUP($A277&amp;$B277&amp;$C277&amp;$D277&amp;Q$1, 'check of sales'!$A$2:$P$1035, 12 + MATCH($E277,'check of sales'!$M$1:$P$1, 0), 0), 0)</f>
        <v>0</v>
      </c>
      <c r="R277" s="1">
        <f>SUMIF('emission-rate'!$A$2:$A$551, $D277&amp;R$1&amp;$E277&amp;$F277, 'emission-rate'!$F$2:$F$551) * IFERROR(VLOOKUP($A277&amp;$B277&amp;$C277&amp;$D277&amp;R$1, 'check of sales'!$A$2:$P$1035, 12 + MATCH($E277,'check of sales'!$M$1:$P$1, 0), 0), 0)</f>
        <v>0</v>
      </c>
      <c r="S277" s="1">
        <f>SUMIF('emission-rate'!$A$2:$A$551, $D277&amp;S$1&amp;$E277&amp;$F277, 'emission-rate'!$F$2:$F$551) * IFERROR(VLOOKUP($A277&amp;$B277&amp;$C277&amp;$D277&amp;S$1, 'check of sales'!$A$2:$P$1035, 12 + MATCH($E277,'check of sales'!$M$1:$P$1, 0), 0), 0)</f>
        <v>0</v>
      </c>
      <c r="T277" s="1">
        <f>SUMIF('emission-rate'!$A$2:$A$551, $D277&amp;T$1&amp;$E277&amp;$F277, 'emission-rate'!$F$2:$F$551) * IFERROR(VLOOKUP($A277&amp;$B277&amp;$C277&amp;$D277&amp;T$1, 'check of sales'!$A$2:$P$1035, 12 + MATCH($E277,'check of sales'!$M$1:$P$1, 0), 0), 0)</f>
        <v>0</v>
      </c>
      <c r="U277" s="1">
        <f>SUMIF('emission-rate'!$A$2:$A$551, $D277&amp;U$1&amp;$E277&amp;$F277, 'emission-rate'!$F$2:$F$551) * IFERROR(VLOOKUP($A277&amp;$B277&amp;$C277&amp;$D277&amp;U$1, 'check of sales'!$A$2:$P$1035, 12 + MATCH($E277,'check of sales'!$M$1:$P$1, 0), 0), 0)</f>
        <v>0</v>
      </c>
    </row>
    <row r="278" spans="1:21" x14ac:dyDescent="0.2">
      <c r="A278">
        <f>emission!A278</f>
        <v>2011</v>
      </c>
      <c r="B278">
        <f>emission!B278</f>
        <v>1</v>
      </c>
      <c r="C278" t="str">
        <f>emission!C278</f>
        <v>commercial</v>
      </c>
      <c r="D278" t="str">
        <f>emission!D278</f>
        <v>VCC 24724 (NG T7 SWCVng)</v>
      </c>
      <c r="E278" t="str">
        <f>emission!E278</f>
        <v>ELEC</v>
      </c>
      <c r="F278" t="str">
        <f>emission!F278</f>
        <v>PM</v>
      </c>
      <c r="G278" s="1">
        <f>emission!G278 - SUM($K278:$U278)</f>
        <v>4.1389725993212778E-5</v>
      </c>
      <c r="K278" s="1">
        <f>SUMIF('emission-rate'!$A$2:$A$551, $D278&amp;K$1&amp;$E278&amp;$F278, 'emission-rate'!$F$2:$F$551) * IFERROR(VLOOKUP($A278&amp;$B278&amp;$C278&amp;$D278&amp;K$1, 'check of sales'!$A$2:$P$1035, 12 + MATCH($E278,'check of sales'!$M$1:$P$1, 0), 0), 0)</f>
        <v>4480.4762961345177</v>
      </c>
      <c r="L278" s="1">
        <f>SUMIF('emission-rate'!$A$2:$A$551, $D278&amp;L$1&amp;$E278&amp;$F278, 'emission-rate'!$F$2:$F$551) * IFERROR(VLOOKUP($A278&amp;$B278&amp;$C278&amp;$D278&amp;L$1, 'check of sales'!$A$2:$P$1035, 12 + MATCH($E278,'check of sales'!$M$1:$P$1, 0), 0), 0)</f>
        <v>1384.4333401677056</v>
      </c>
      <c r="M278" s="1">
        <f>SUMIF('emission-rate'!$A$2:$A$551, $D278&amp;M$1&amp;$E278&amp;$F278, 'emission-rate'!$F$2:$F$551) * IFERROR(VLOOKUP($A278&amp;$B278&amp;$C278&amp;$D278&amp;M$1, 'check of sales'!$A$2:$P$1035, 12 + MATCH($E278,'check of sales'!$M$1:$P$1, 0), 0), 0)</f>
        <v>0</v>
      </c>
      <c r="N278" s="1">
        <f>SUMIF('emission-rate'!$A$2:$A$551, $D278&amp;N$1&amp;$E278&amp;$F278, 'emission-rate'!$F$2:$F$551) * IFERROR(VLOOKUP($A278&amp;$B278&amp;$C278&amp;$D278&amp;N$1, 'check of sales'!$A$2:$P$1035, 12 + MATCH($E278,'check of sales'!$M$1:$P$1, 0), 0), 0)</f>
        <v>0</v>
      </c>
      <c r="O278" s="1">
        <f>SUMIF('emission-rate'!$A$2:$A$551, $D278&amp;O$1&amp;$E278&amp;$F278, 'emission-rate'!$F$2:$F$551) * IFERROR(VLOOKUP($A278&amp;$B278&amp;$C278&amp;$D278&amp;O$1, 'check of sales'!$A$2:$P$1035, 12 + MATCH($E278,'check of sales'!$M$1:$P$1, 0), 0), 0)</f>
        <v>0</v>
      </c>
      <c r="P278" s="1">
        <f>SUMIF('emission-rate'!$A$2:$A$551, $D278&amp;P$1&amp;$E278&amp;$F278, 'emission-rate'!$F$2:$F$551) * IFERROR(VLOOKUP($A278&amp;$B278&amp;$C278&amp;$D278&amp;P$1, 'check of sales'!$A$2:$P$1035, 12 + MATCH($E278,'check of sales'!$M$1:$P$1, 0), 0), 0)</f>
        <v>0</v>
      </c>
      <c r="Q278" s="1">
        <f>SUMIF('emission-rate'!$A$2:$A$551, $D278&amp;Q$1&amp;$E278&amp;$F278, 'emission-rate'!$F$2:$F$551) * IFERROR(VLOOKUP($A278&amp;$B278&amp;$C278&amp;$D278&amp;Q$1, 'check of sales'!$A$2:$P$1035, 12 + MATCH($E278,'check of sales'!$M$1:$P$1, 0), 0), 0)</f>
        <v>0</v>
      </c>
      <c r="R278" s="1">
        <f>SUMIF('emission-rate'!$A$2:$A$551, $D278&amp;R$1&amp;$E278&amp;$F278, 'emission-rate'!$F$2:$F$551) * IFERROR(VLOOKUP($A278&amp;$B278&amp;$C278&amp;$D278&amp;R$1, 'check of sales'!$A$2:$P$1035, 12 + MATCH($E278,'check of sales'!$M$1:$P$1, 0), 0), 0)</f>
        <v>0</v>
      </c>
      <c r="S278" s="1">
        <f>SUMIF('emission-rate'!$A$2:$A$551, $D278&amp;S$1&amp;$E278&amp;$F278, 'emission-rate'!$F$2:$F$551) * IFERROR(VLOOKUP($A278&amp;$B278&amp;$C278&amp;$D278&amp;S$1, 'check of sales'!$A$2:$P$1035, 12 + MATCH($E278,'check of sales'!$M$1:$P$1, 0), 0), 0)</f>
        <v>0</v>
      </c>
      <c r="T278" s="1">
        <f>SUMIF('emission-rate'!$A$2:$A$551, $D278&amp;T$1&amp;$E278&amp;$F278, 'emission-rate'!$F$2:$F$551) * IFERROR(VLOOKUP($A278&amp;$B278&amp;$C278&amp;$D278&amp;T$1, 'check of sales'!$A$2:$P$1035, 12 + MATCH($E278,'check of sales'!$M$1:$P$1, 0), 0), 0)</f>
        <v>0</v>
      </c>
      <c r="U278" s="1">
        <f>SUMIF('emission-rate'!$A$2:$A$551, $D278&amp;U$1&amp;$E278&amp;$F278, 'emission-rate'!$F$2:$F$551) * IFERROR(VLOOKUP($A278&amp;$B278&amp;$C278&amp;$D278&amp;U$1, 'check of sales'!$A$2:$P$1035, 12 + MATCH($E278,'check of sales'!$M$1:$P$1, 0), 0), 0)</f>
        <v>0</v>
      </c>
    </row>
    <row r="279" spans="1:21" x14ac:dyDescent="0.2">
      <c r="A279">
        <f>emission!A279</f>
        <v>2012</v>
      </c>
      <c r="B279">
        <f>emission!B279</f>
        <v>1</v>
      </c>
      <c r="C279" t="str">
        <f>emission!C279</f>
        <v>commercial</v>
      </c>
      <c r="D279" t="str">
        <f>emission!D279</f>
        <v>VCC 24724 (NG T7 SWCVng)</v>
      </c>
      <c r="E279" t="str">
        <f>emission!E279</f>
        <v>ELEC</v>
      </c>
      <c r="F279" t="str">
        <f>emission!F279</f>
        <v>PM</v>
      </c>
      <c r="G279" s="1">
        <f>emission!G279 - SUM($K279:$U279)</f>
        <v>4.0034828998614103E-6</v>
      </c>
      <c r="K279" s="1">
        <f>SUMIF('emission-rate'!$A$2:$A$551, $D279&amp;K$1&amp;$E279&amp;$F279, 'emission-rate'!$F$2:$F$551) * IFERROR(VLOOKUP($A279&amp;$B279&amp;$C279&amp;$D279&amp;K$1, 'check of sales'!$A$2:$P$1035, 12 + MATCH($E279,'check of sales'!$M$1:$P$1, 0), 0), 0)</f>
        <v>4003.5175569198891</v>
      </c>
      <c r="L279" s="1">
        <f>SUMIF('emission-rate'!$A$2:$A$551, $D279&amp;L$1&amp;$E279&amp;$F279, 'emission-rate'!$F$2:$F$551) * IFERROR(VLOOKUP($A279&amp;$B279&amp;$C279&amp;$D279&amp;L$1, 'check of sales'!$A$2:$P$1035, 12 + MATCH($E279,'check of sales'!$M$1:$P$1, 0), 0), 0)</f>
        <v>1173.9551566787229</v>
      </c>
      <c r="M279" s="1">
        <f>SUMIF('emission-rate'!$A$2:$A$551, $D279&amp;M$1&amp;$E279&amp;$F279, 'emission-rate'!$F$2:$F$551) * IFERROR(VLOOKUP($A279&amp;$B279&amp;$C279&amp;$D279&amp;M$1, 'check of sales'!$A$2:$P$1035, 12 + MATCH($E279,'check of sales'!$M$1:$P$1, 0), 0), 0)</f>
        <v>6196.6134137335048</v>
      </c>
      <c r="N279" s="1">
        <f>SUMIF('emission-rate'!$A$2:$A$551, $D279&amp;N$1&amp;$E279&amp;$F279, 'emission-rate'!$F$2:$F$551) * IFERROR(VLOOKUP($A279&amp;$B279&amp;$C279&amp;$D279&amp;N$1, 'check of sales'!$A$2:$P$1035, 12 + MATCH($E279,'check of sales'!$M$1:$P$1, 0), 0), 0)</f>
        <v>0</v>
      </c>
      <c r="O279" s="1">
        <f>SUMIF('emission-rate'!$A$2:$A$551, $D279&amp;O$1&amp;$E279&amp;$F279, 'emission-rate'!$F$2:$F$551) * IFERROR(VLOOKUP($A279&amp;$B279&amp;$C279&amp;$D279&amp;O$1, 'check of sales'!$A$2:$P$1035, 12 + MATCH($E279,'check of sales'!$M$1:$P$1, 0), 0), 0)</f>
        <v>0</v>
      </c>
      <c r="P279" s="1">
        <f>SUMIF('emission-rate'!$A$2:$A$551, $D279&amp;P$1&amp;$E279&amp;$F279, 'emission-rate'!$F$2:$F$551) * IFERROR(VLOOKUP($A279&amp;$B279&amp;$C279&amp;$D279&amp;P$1, 'check of sales'!$A$2:$P$1035, 12 + MATCH($E279,'check of sales'!$M$1:$P$1, 0), 0), 0)</f>
        <v>0</v>
      </c>
      <c r="Q279" s="1">
        <f>SUMIF('emission-rate'!$A$2:$A$551, $D279&amp;Q$1&amp;$E279&amp;$F279, 'emission-rate'!$F$2:$F$551) * IFERROR(VLOOKUP($A279&amp;$B279&amp;$C279&amp;$D279&amp;Q$1, 'check of sales'!$A$2:$P$1035, 12 + MATCH($E279,'check of sales'!$M$1:$P$1, 0), 0), 0)</f>
        <v>0</v>
      </c>
      <c r="R279" s="1">
        <f>SUMIF('emission-rate'!$A$2:$A$551, $D279&amp;R$1&amp;$E279&amp;$F279, 'emission-rate'!$F$2:$F$551) * IFERROR(VLOOKUP($A279&amp;$B279&amp;$C279&amp;$D279&amp;R$1, 'check of sales'!$A$2:$P$1035, 12 + MATCH($E279,'check of sales'!$M$1:$P$1, 0), 0), 0)</f>
        <v>0</v>
      </c>
      <c r="S279" s="1">
        <f>SUMIF('emission-rate'!$A$2:$A$551, $D279&amp;S$1&amp;$E279&amp;$F279, 'emission-rate'!$F$2:$F$551) * IFERROR(VLOOKUP($A279&amp;$B279&amp;$C279&amp;$D279&amp;S$1, 'check of sales'!$A$2:$P$1035, 12 + MATCH($E279,'check of sales'!$M$1:$P$1, 0), 0), 0)</f>
        <v>0</v>
      </c>
      <c r="T279" s="1">
        <f>SUMIF('emission-rate'!$A$2:$A$551, $D279&amp;T$1&amp;$E279&amp;$F279, 'emission-rate'!$F$2:$F$551) * IFERROR(VLOOKUP($A279&amp;$B279&amp;$C279&amp;$D279&amp;T$1, 'check of sales'!$A$2:$P$1035, 12 + MATCH($E279,'check of sales'!$M$1:$P$1, 0), 0), 0)</f>
        <v>0</v>
      </c>
      <c r="U279" s="1">
        <f>SUMIF('emission-rate'!$A$2:$A$551, $D279&amp;U$1&amp;$E279&amp;$F279, 'emission-rate'!$F$2:$F$551) * IFERROR(VLOOKUP($A279&amp;$B279&amp;$C279&amp;$D279&amp;U$1, 'check of sales'!$A$2:$P$1035, 12 + MATCH($E279,'check of sales'!$M$1:$P$1, 0), 0), 0)</f>
        <v>0</v>
      </c>
    </row>
    <row r="280" spans="1:21" x14ac:dyDescent="0.2">
      <c r="A280">
        <f>emission!A280</f>
        <v>2013</v>
      </c>
      <c r="B280">
        <f>emission!B280</f>
        <v>1</v>
      </c>
      <c r="C280" t="str">
        <f>emission!C280</f>
        <v>commercial</v>
      </c>
      <c r="D280" t="str">
        <f>emission!D280</f>
        <v>VCC 24724 (NG T7 SWCVng)</v>
      </c>
      <c r="E280" t="str">
        <f>emission!E280</f>
        <v>ELEC</v>
      </c>
      <c r="F280" t="str">
        <f>emission!F280</f>
        <v>PM</v>
      </c>
      <c r="G280" s="1">
        <f>emission!G280 - SUM($K280:$U280)</f>
        <v>3.5757475416176021E-6</v>
      </c>
      <c r="K280" s="1">
        <f>SUMIF('emission-rate'!$A$2:$A$551, $D280&amp;K$1&amp;$E280&amp;$F280, 'emission-rate'!$F$2:$F$551) * IFERROR(VLOOKUP($A280&amp;$B280&amp;$C280&amp;$D280&amp;K$1, 'check of sales'!$A$2:$P$1035, 12 + MATCH($E280,'check of sales'!$M$1:$P$1, 0), 0), 0)</f>
        <v>3656.8627059250266</v>
      </c>
      <c r="L280" s="1">
        <f>SUMIF('emission-rate'!$A$2:$A$551, $D280&amp;L$1&amp;$E280&amp;$F280, 'emission-rate'!$F$2:$F$551) * IFERROR(VLOOKUP($A280&amp;$B280&amp;$C280&amp;$D280&amp;L$1, 'check of sales'!$A$2:$P$1035, 12 + MATCH($E280,'check of sales'!$M$1:$P$1, 0), 0), 0)</f>
        <v>1048.9844762385503</v>
      </c>
      <c r="M280" s="1">
        <f>SUMIF('emission-rate'!$A$2:$A$551, $D280&amp;M$1&amp;$E280&amp;$F280, 'emission-rate'!$F$2:$F$551) * IFERROR(VLOOKUP($A280&amp;$B280&amp;$C280&amp;$D280&amp;M$1, 'check of sales'!$A$2:$P$1035, 12 + MATCH($E280,'check of sales'!$M$1:$P$1, 0), 0), 0)</f>
        <v>5254.5298209271396</v>
      </c>
      <c r="N280" s="1">
        <f>SUMIF('emission-rate'!$A$2:$A$551, $D280&amp;N$1&amp;$E280&amp;$F280, 'emission-rate'!$F$2:$F$551) * IFERROR(VLOOKUP($A280&amp;$B280&amp;$C280&amp;$D280&amp;N$1, 'check of sales'!$A$2:$P$1035, 12 + MATCH($E280,'check of sales'!$M$1:$P$1, 0), 0), 0)</f>
        <v>28251.881644903835</v>
      </c>
      <c r="O280" s="1">
        <f>SUMIF('emission-rate'!$A$2:$A$551, $D280&amp;O$1&amp;$E280&amp;$F280, 'emission-rate'!$F$2:$F$551) * IFERROR(VLOOKUP($A280&amp;$B280&amp;$C280&amp;$D280&amp;O$1, 'check of sales'!$A$2:$P$1035, 12 + MATCH($E280,'check of sales'!$M$1:$P$1, 0), 0), 0)</f>
        <v>0</v>
      </c>
      <c r="P280" s="1">
        <f>SUMIF('emission-rate'!$A$2:$A$551, $D280&amp;P$1&amp;$E280&amp;$F280, 'emission-rate'!$F$2:$F$551) * IFERROR(VLOOKUP($A280&amp;$B280&amp;$C280&amp;$D280&amp;P$1, 'check of sales'!$A$2:$P$1035, 12 + MATCH($E280,'check of sales'!$M$1:$P$1, 0), 0), 0)</f>
        <v>0</v>
      </c>
      <c r="Q280" s="1">
        <f>SUMIF('emission-rate'!$A$2:$A$551, $D280&amp;Q$1&amp;$E280&amp;$F280, 'emission-rate'!$F$2:$F$551) * IFERROR(VLOOKUP($A280&amp;$B280&amp;$C280&amp;$D280&amp;Q$1, 'check of sales'!$A$2:$P$1035, 12 + MATCH($E280,'check of sales'!$M$1:$P$1, 0), 0), 0)</f>
        <v>0</v>
      </c>
      <c r="R280" s="1">
        <f>SUMIF('emission-rate'!$A$2:$A$551, $D280&amp;R$1&amp;$E280&amp;$F280, 'emission-rate'!$F$2:$F$551) * IFERROR(VLOOKUP($A280&amp;$B280&amp;$C280&amp;$D280&amp;R$1, 'check of sales'!$A$2:$P$1035, 12 + MATCH($E280,'check of sales'!$M$1:$P$1, 0), 0), 0)</f>
        <v>0</v>
      </c>
      <c r="S280" s="1">
        <f>SUMIF('emission-rate'!$A$2:$A$551, $D280&amp;S$1&amp;$E280&amp;$F280, 'emission-rate'!$F$2:$F$551) * IFERROR(VLOOKUP($A280&amp;$B280&amp;$C280&amp;$D280&amp;S$1, 'check of sales'!$A$2:$P$1035, 12 + MATCH($E280,'check of sales'!$M$1:$P$1, 0), 0), 0)</f>
        <v>0</v>
      </c>
      <c r="T280" s="1">
        <f>SUMIF('emission-rate'!$A$2:$A$551, $D280&amp;T$1&amp;$E280&amp;$F280, 'emission-rate'!$F$2:$F$551) * IFERROR(VLOOKUP($A280&amp;$B280&amp;$C280&amp;$D280&amp;T$1, 'check of sales'!$A$2:$P$1035, 12 + MATCH($E280,'check of sales'!$M$1:$P$1, 0), 0), 0)</f>
        <v>0</v>
      </c>
      <c r="U280" s="1">
        <f>SUMIF('emission-rate'!$A$2:$A$551, $D280&amp;U$1&amp;$E280&amp;$F280, 'emission-rate'!$F$2:$F$551) * IFERROR(VLOOKUP($A280&amp;$B280&amp;$C280&amp;$D280&amp;U$1, 'check of sales'!$A$2:$P$1035, 12 + MATCH($E280,'check of sales'!$M$1:$P$1, 0), 0), 0)</f>
        <v>0</v>
      </c>
    </row>
    <row r="281" spans="1:21" x14ac:dyDescent="0.2">
      <c r="A281">
        <f>emission!A281</f>
        <v>2014</v>
      </c>
      <c r="B281">
        <f>emission!B281</f>
        <v>1</v>
      </c>
      <c r="C281" t="str">
        <f>emission!C281</f>
        <v>commercial</v>
      </c>
      <c r="D281" t="str">
        <f>emission!D281</f>
        <v>VCC 24724 (NG T7 SWCVng)</v>
      </c>
      <c r="E281" t="str">
        <f>emission!E281</f>
        <v>ELEC</v>
      </c>
      <c r="F281" t="str">
        <f>emission!F281</f>
        <v>PM</v>
      </c>
      <c r="G281" s="1">
        <f>emission!G281 - SUM($K281:$U281)</f>
        <v>-3.4839104046113789E-5</v>
      </c>
      <c r="K281" s="1">
        <f>SUMIF('emission-rate'!$A$2:$A$551, $D281&amp;K$1&amp;$E281&amp;$F281, 'emission-rate'!$F$2:$F$551) * IFERROR(VLOOKUP($A281&amp;$B281&amp;$C281&amp;$D281&amp;K$1, 'check of sales'!$A$2:$P$1035, 12 + MATCH($E281,'check of sales'!$M$1:$P$1, 0), 0), 0)</f>
        <v>3382.5950801533754</v>
      </c>
      <c r="L281" s="1">
        <f>SUMIF('emission-rate'!$A$2:$A$551, $D281&amp;L$1&amp;$E281&amp;$F281, 'emission-rate'!$F$2:$F$551) * IFERROR(VLOOKUP($A281&amp;$B281&amp;$C281&amp;$D281&amp;L$1, 'check of sales'!$A$2:$P$1035, 12 + MATCH($E281,'check of sales'!$M$1:$P$1, 0), 0), 0)</f>
        <v>958.15546096974583</v>
      </c>
      <c r="M281" s="1">
        <f>SUMIF('emission-rate'!$A$2:$A$551, $D281&amp;M$1&amp;$E281&amp;$F281, 'emission-rate'!$F$2:$F$551) * IFERROR(VLOOKUP($A281&amp;$B281&amp;$C281&amp;$D281&amp;M$1, 'check of sales'!$A$2:$P$1035, 12 + MATCH($E281,'check of sales'!$M$1:$P$1, 0), 0), 0)</f>
        <v>4695.1710043840703</v>
      </c>
      <c r="N281" s="1">
        <f>SUMIF('emission-rate'!$A$2:$A$551, $D281&amp;N$1&amp;$E281&amp;$F281, 'emission-rate'!$F$2:$F$551) * IFERROR(VLOOKUP($A281&amp;$B281&amp;$C281&amp;$D281&amp;N$1, 'check of sales'!$A$2:$P$1035, 12 + MATCH($E281,'check of sales'!$M$1:$P$1, 0), 0), 0)</f>
        <v>23956.691290672163</v>
      </c>
      <c r="O281" s="1">
        <f>SUMIF('emission-rate'!$A$2:$A$551, $D281&amp;O$1&amp;$E281&amp;$F281, 'emission-rate'!$F$2:$F$551) * IFERROR(VLOOKUP($A281&amp;$B281&amp;$C281&amp;$D281&amp;O$1, 'check of sales'!$A$2:$P$1035, 12 + MATCH($E281,'check of sales'!$M$1:$P$1, 0), 0), 0)</f>
        <v>5219.1347664773475</v>
      </c>
      <c r="P281" s="1">
        <f>SUMIF('emission-rate'!$A$2:$A$551, $D281&amp;P$1&amp;$E281&amp;$F281, 'emission-rate'!$F$2:$F$551) * IFERROR(VLOOKUP($A281&amp;$B281&amp;$C281&amp;$D281&amp;P$1, 'check of sales'!$A$2:$P$1035, 12 + MATCH($E281,'check of sales'!$M$1:$P$1, 0), 0), 0)</f>
        <v>0</v>
      </c>
      <c r="Q281" s="1">
        <f>SUMIF('emission-rate'!$A$2:$A$551, $D281&amp;Q$1&amp;$E281&amp;$F281, 'emission-rate'!$F$2:$F$551) * IFERROR(VLOOKUP($A281&amp;$B281&amp;$C281&amp;$D281&amp;Q$1, 'check of sales'!$A$2:$P$1035, 12 + MATCH($E281,'check of sales'!$M$1:$P$1, 0), 0), 0)</f>
        <v>0</v>
      </c>
      <c r="R281" s="1">
        <f>SUMIF('emission-rate'!$A$2:$A$551, $D281&amp;R$1&amp;$E281&amp;$F281, 'emission-rate'!$F$2:$F$551) * IFERROR(VLOOKUP($A281&amp;$B281&amp;$C281&amp;$D281&amp;R$1, 'check of sales'!$A$2:$P$1035, 12 + MATCH($E281,'check of sales'!$M$1:$P$1, 0), 0), 0)</f>
        <v>0</v>
      </c>
      <c r="S281" s="1">
        <f>SUMIF('emission-rate'!$A$2:$A$551, $D281&amp;S$1&amp;$E281&amp;$F281, 'emission-rate'!$F$2:$F$551) * IFERROR(VLOOKUP($A281&amp;$B281&amp;$C281&amp;$D281&amp;S$1, 'check of sales'!$A$2:$P$1035, 12 + MATCH($E281,'check of sales'!$M$1:$P$1, 0), 0), 0)</f>
        <v>0</v>
      </c>
      <c r="T281" s="1">
        <f>SUMIF('emission-rate'!$A$2:$A$551, $D281&amp;T$1&amp;$E281&amp;$F281, 'emission-rate'!$F$2:$F$551) * IFERROR(VLOOKUP($A281&amp;$B281&amp;$C281&amp;$D281&amp;T$1, 'check of sales'!$A$2:$P$1035, 12 + MATCH($E281,'check of sales'!$M$1:$P$1, 0), 0), 0)</f>
        <v>0</v>
      </c>
      <c r="U281" s="1">
        <f>SUMIF('emission-rate'!$A$2:$A$551, $D281&amp;U$1&amp;$E281&amp;$F281, 'emission-rate'!$F$2:$F$551) * IFERROR(VLOOKUP($A281&amp;$B281&amp;$C281&amp;$D281&amp;U$1, 'check of sales'!$A$2:$P$1035, 12 + MATCH($E281,'check of sales'!$M$1:$P$1, 0), 0), 0)</f>
        <v>0</v>
      </c>
    </row>
    <row r="282" spans="1:21" x14ac:dyDescent="0.2">
      <c r="A282">
        <f>emission!A282</f>
        <v>2015</v>
      </c>
      <c r="B282">
        <f>emission!B282</f>
        <v>1</v>
      </c>
      <c r="C282" t="str">
        <f>emission!C282</f>
        <v>commercial</v>
      </c>
      <c r="D282" t="str">
        <f>emission!D282</f>
        <v>VCC 24724 (NG T7 SWCVng)</v>
      </c>
      <c r="E282" t="str">
        <f>emission!E282</f>
        <v>ELEC</v>
      </c>
      <c r="F282" t="str">
        <f>emission!F282</f>
        <v>PM</v>
      </c>
      <c r="G282" s="1">
        <f>emission!G282 - SUM($K282:$U282)</f>
        <v>1.1486408766359091E-6</v>
      </c>
      <c r="K282" s="1">
        <f>SUMIF('emission-rate'!$A$2:$A$551, $D282&amp;K$1&amp;$E282&amp;$F282, 'emission-rate'!$F$2:$F$551) * IFERROR(VLOOKUP($A282&amp;$B282&amp;$C282&amp;$D282&amp;K$1, 'check of sales'!$A$2:$P$1035, 12 + MATCH($E282,'check of sales'!$M$1:$P$1, 0), 0), 0)</f>
        <v>3141.0530591961988</v>
      </c>
      <c r="L282" s="1">
        <f>SUMIF('emission-rate'!$A$2:$A$551, $D282&amp;L$1&amp;$E282&amp;$F282, 'emission-rate'!$F$2:$F$551) * IFERROR(VLOOKUP($A282&amp;$B282&amp;$C282&amp;$D282&amp;L$1, 'check of sales'!$A$2:$P$1035, 12 + MATCH($E282,'check of sales'!$M$1:$P$1, 0), 0), 0)</f>
        <v>886.29303557036712</v>
      </c>
      <c r="M282" s="1">
        <f>SUMIF('emission-rate'!$A$2:$A$551, $D282&amp;M$1&amp;$E282&amp;$F282, 'emission-rate'!$F$2:$F$551) * IFERROR(VLOOKUP($A282&amp;$B282&amp;$C282&amp;$D282&amp;M$1, 'check of sales'!$A$2:$P$1035, 12 + MATCH($E282,'check of sales'!$M$1:$P$1, 0), 0), 0)</f>
        <v>4288.6275630778237</v>
      </c>
      <c r="N282" s="1">
        <f>SUMIF('emission-rate'!$A$2:$A$551, $D282&amp;N$1&amp;$E282&amp;$F282, 'emission-rate'!$F$2:$F$551) * IFERROR(VLOOKUP($A282&amp;$B282&amp;$C282&amp;$D282&amp;N$1, 'check of sales'!$A$2:$P$1035, 12 + MATCH($E282,'check of sales'!$M$1:$P$1, 0), 0), 0)</f>
        <v>21406.437139431331</v>
      </c>
      <c r="O282" s="1">
        <f>SUMIF('emission-rate'!$A$2:$A$551, $D282&amp;O$1&amp;$E282&amp;$F282, 'emission-rate'!$F$2:$F$551) * IFERROR(VLOOKUP($A282&amp;$B282&amp;$C282&amp;$D282&amp;O$1, 'check of sales'!$A$2:$P$1035, 12 + MATCH($E282,'check of sales'!$M$1:$P$1, 0), 0), 0)</f>
        <v>4425.6592171964521</v>
      </c>
      <c r="P282" s="1">
        <f>SUMIF('emission-rate'!$A$2:$A$551, $D282&amp;P$1&amp;$E282&amp;$F282, 'emission-rate'!$F$2:$F$551) * IFERROR(VLOOKUP($A282&amp;$B282&amp;$C282&amp;$D282&amp;P$1, 'check of sales'!$A$2:$P$1035, 12 + MATCH($E282,'check of sales'!$M$1:$P$1, 0), 0), 0)</f>
        <v>10436.687465899486</v>
      </c>
      <c r="Q282" s="1">
        <f>SUMIF('emission-rate'!$A$2:$A$551, $D282&amp;Q$1&amp;$E282&amp;$F282, 'emission-rate'!$F$2:$F$551) * IFERROR(VLOOKUP($A282&amp;$B282&amp;$C282&amp;$D282&amp;Q$1, 'check of sales'!$A$2:$P$1035, 12 + MATCH($E282,'check of sales'!$M$1:$P$1, 0), 0), 0)</f>
        <v>0</v>
      </c>
      <c r="R282" s="1">
        <f>SUMIF('emission-rate'!$A$2:$A$551, $D282&amp;R$1&amp;$E282&amp;$F282, 'emission-rate'!$F$2:$F$551) * IFERROR(VLOOKUP($A282&amp;$B282&amp;$C282&amp;$D282&amp;R$1, 'check of sales'!$A$2:$P$1035, 12 + MATCH($E282,'check of sales'!$M$1:$P$1, 0), 0), 0)</f>
        <v>0</v>
      </c>
      <c r="S282" s="1">
        <f>SUMIF('emission-rate'!$A$2:$A$551, $D282&amp;S$1&amp;$E282&amp;$F282, 'emission-rate'!$F$2:$F$551) * IFERROR(VLOOKUP($A282&amp;$B282&amp;$C282&amp;$D282&amp;S$1, 'check of sales'!$A$2:$P$1035, 12 + MATCH($E282,'check of sales'!$M$1:$P$1, 0), 0), 0)</f>
        <v>0</v>
      </c>
      <c r="T282" s="1">
        <f>SUMIF('emission-rate'!$A$2:$A$551, $D282&amp;T$1&amp;$E282&amp;$F282, 'emission-rate'!$F$2:$F$551) * IFERROR(VLOOKUP($A282&amp;$B282&amp;$C282&amp;$D282&amp;T$1, 'check of sales'!$A$2:$P$1035, 12 + MATCH($E282,'check of sales'!$M$1:$P$1, 0), 0), 0)</f>
        <v>0</v>
      </c>
      <c r="U282" s="1">
        <f>SUMIF('emission-rate'!$A$2:$A$551, $D282&amp;U$1&amp;$E282&amp;$F282, 'emission-rate'!$F$2:$F$551) * IFERROR(VLOOKUP($A282&amp;$B282&amp;$C282&amp;$D282&amp;U$1, 'check of sales'!$A$2:$P$1035, 12 + MATCH($E282,'check of sales'!$M$1:$P$1, 0), 0), 0)</f>
        <v>0</v>
      </c>
    </row>
    <row r="283" spans="1:21" x14ac:dyDescent="0.2">
      <c r="A283">
        <f>emission!A283</f>
        <v>2016</v>
      </c>
      <c r="B283">
        <f>emission!B283</f>
        <v>1</v>
      </c>
      <c r="C283" t="str">
        <f>emission!C283</f>
        <v>commercial</v>
      </c>
      <c r="D283" t="str">
        <f>emission!D283</f>
        <v>VCC 24724 (NG T7 SWCVng)</v>
      </c>
      <c r="E283" t="str">
        <f>emission!E283</f>
        <v>ELEC</v>
      </c>
      <c r="F283" t="str">
        <f>emission!F283</f>
        <v>PM</v>
      </c>
      <c r="G283" s="1">
        <f>emission!G283 - SUM($K283:$U283)</f>
        <v>-6.3541752751916647E-5</v>
      </c>
      <c r="K283" s="1">
        <f>SUMIF('emission-rate'!$A$2:$A$551, $D283&amp;K$1&amp;$E283&amp;$F283, 'emission-rate'!$F$2:$F$551) * IFERROR(VLOOKUP($A283&amp;$B283&amp;$C283&amp;$D283&amp;K$1, 'check of sales'!$A$2:$P$1035, 12 + MATCH($E283,'check of sales'!$M$1:$P$1, 0), 0), 0)</f>
        <v>2945.3284779311712</v>
      </c>
      <c r="L283" s="1">
        <f>SUMIF('emission-rate'!$A$2:$A$551, $D283&amp;L$1&amp;$E283&amp;$F283, 'emission-rate'!$F$2:$F$551) * IFERROR(VLOOKUP($A283&amp;$B283&amp;$C283&amp;$D283&amp;L$1, 'check of sales'!$A$2:$P$1035, 12 + MATCH($E283,'check of sales'!$M$1:$P$1, 0), 0), 0)</f>
        <v>823.0052325968494</v>
      </c>
      <c r="M283" s="1">
        <f>SUMIF('emission-rate'!$A$2:$A$551, $D283&amp;M$1&amp;$E283&amp;$F283, 'emission-rate'!$F$2:$F$551) * IFERROR(VLOOKUP($A283&amp;$B283&amp;$C283&amp;$D283&amp;M$1, 'check of sales'!$A$2:$P$1035, 12 + MATCH($E283,'check of sales'!$M$1:$P$1, 0), 0), 0)</f>
        <v>3966.9770680678762</v>
      </c>
      <c r="N283" s="1">
        <f>SUMIF('emission-rate'!$A$2:$A$551, $D283&amp;N$1&amp;$E283&amp;$F283, 'emission-rate'!$F$2:$F$551) * IFERROR(VLOOKUP($A283&amp;$B283&amp;$C283&amp;$D283&amp;N$1, 'check of sales'!$A$2:$P$1035, 12 + MATCH($E283,'check of sales'!$M$1:$P$1, 0), 0), 0)</f>
        <v>19552.905795707295</v>
      </c>
      <c r="O283" s="1">
        <f>SUMIF('emission-rate'!$A$2:$A$551, $D283&amp;O$1&amp;$E283&amp;$F283, 'emission-rate'!$F$2:$F$551) * IFERROR(VLOOKUP($A283&amp;$B283&amp;$C283&amp;$D283&amp;O$1, 'check of sales'!$A$2:$P$1035, 12 + MATCH($E283,'check of sales'!$M$1:$P$1, 0), 0), 0)</f>
        <v>3954.5359033093223</v>
      </c>
      <c r="P283" s="1">
        <f>SUMIF('emission-rate'!$A$2:$A$551, $D283&amp;P$1&amp;$E283&amp;$F283, 'emission-rate'!$F$2:$F$551) * IFERROR(VLOOKUP($A283&amp;$B283&amp;$C283&amp;$D283&amp;P$1, 'check of sales'!$A$2:$P$1035, 12 + MATCH($E283,'check of sales'!$M$1:$P$1, 0), 0), 0)</f>
        <v>8849.9768921721461</v>
      </c>
      <c r="Q283" s="1">
        <f>SUMIF('emission-rate'!$A$2:$A$551, $D283&amp;Q$1&amp;$E283&amp;$F283, 'emission-rate'!$F$2:$F$551) * IFERROR(VLOOKUP($A283&amp;$B283&amp;$C283&amp;$D283&amp;Q$1, 'check of sales'!$A$2:$P$1035, 12 + MATCH($E283,'check of sales'!$M$1:$P$1, 0), 0), 0)</f>
        <v>28840.499920750688</v>
      </c>
      <c r="R283" s="1">
        <f>SUMIF('emission-rate'!$A$2:$A$551, $D283&amp;R$1&amp;$E283&amp;$F283, 'emission-rate'!$F$2:$F$551) * IFERROR(VLOOKUP($A283&amp;$B283&amp;$C283&amp;$D283&amp;R$1, 'check of sales'!$A$2:$P$1035, 12 + MATCH($E283,'check of sales'!$M$1:$P$1, 0), 0), 0)</f>
        <v>0</v>
      </c>
      <c r="S283" s="1">
        <f>SUMIF('emission-rate'!$A$2:$A$551, $D283&amp;S$1&amp;$E283&amp;$F283, 'emission-rate'!$F$2:$F$551) * IFERROR(VLOOKUP($A283&amp;$B283&amp;$C283&amp;$D283&amp;S$1, 'check of sales'!$A$2:$P$1035, 12 + MATCH($E283,'check of sales'!$M$1:$P$1, 0), 0), 0)</f>
        <v>0</v>
      </c>
      <c r="T283" s="1">
        <f>SUMIF('emission-rate'!$A$2:$A$551, $D283&amp;T$1&amp;$E283&amp;$F283, 'emission-rate'!$F$2:$F$551) * IFERROR(VLOOKUP($A283&amp;$B283&amp;$C283&amp;$D283&amp;T$1, 'check of sales'!$A$2:$P$1035, 12 + MATCH($E283,'check of sales'!$M$1:$P$1, 0), 0), 0)</f>
        <v>0</v>
      </c>
      <c r="U283" s="1">
        <f>SUMIF('emission-rate'!$A$2:$A$551, $D283&amp;U$1&amp;$E283&amp;$F283, 'emission-rate'!$F$2:$F$551) * IFERROR(VLOOKUP($A283&amp;$B283&amp;$C283&amp;$D283&amp;U$1, 'check of sales'!$A$2:$P$1035, 12 + MATCH($E283,'check of sales'!$M$1:$P$1, 0), 0), 0)</f>
        <v>0</v>
      </c>
    </row>
    <row r="284" spans="1:21" x14ac:dyDescent="0.2">
      <c r="A284">
        <f>emission!A284</f>
        <v>2017</v>
      </c>
      <c r="B284">
        <f>emission!B284</f>
        <v>1</v>
      </c>
      <c r="C284" t="str">
        <f>emission!C284</f>
        <v>commercial</v>
      </c>
      <c r="D284" t="str">
        <f>emission!D284</f>
        <v>VCC 24724 (NG T7 SWCVng)</v>
      </c>
      <c r="E284" t="str">
        <f>emission!E284</f>
        <v>ELEC</v>
      </c>
      <c r="F284" t="str">
        <f>emission!F284</f>
        <v>PM</v>
      </c>
      <c r="G284" s="1">
        <f>emission!G284 - SUM($K284:$U284)</f>
        <v>-5.712921847589314E-5</v>
      </c>
      <c r="K284" s="1">
        <f>SUMIF('emission-rate'!$A$2:$A$551, $D284&amp;K$1&amp;$E284&amp;$F284, 'emission-rate'!$F$2:$F$551) * IFERROR(VLOOKUP($A284&amp;$B284&amp;$C284&amp;$D284&amp;K$1, 'check of sales'!$A$2:$P$1035, 12 + MATCH($E284,'check of sales'!$M$1:$P$1, 0), 0), 0)</f>
        <v>2776.2178272495717</v>
      </c>
      <c r="L284" s="1">
        <f>SUMIF('emission-rate'!$A$2:$A$551, $D284&amp;L$1&amp;$E284&amp;$F284, 'emission-rate'!$F$2:$F$551) * IFERROR(VLOOKUP($A284&amp;$B284&amp;$C284&amp;$D284&amp;L$1, 'check of sales'!$A$2:$P$1035, 12 + MATCH($E284,'check of sales'!$M$1:$P$1, 0), 0), 0)</f>
        <v>771.72231839795108</v>
      </c>
      <c r="M284" s="1">
        <f>SUMIF('emission-rate'!$A$2:$A$551, $D284&amp;M$1&amp;$E284&amp;$F284, 'emission-rate'!$F$2:$F$551) * IFERROR(VLOOKUP($A284&amp;$B284&amp;$C284&amp;$D284&amp;M$1, 'check of sales'!$A$2:$P$1035, 12 + MATCH($E284,'check of sales'!$M$1:$P$1, 0), 0), 0)</f>
        <v>3683.7059003972763</v>
      </c>
      <c r="N284" s="1">
        <f>SUMIF('emission-rate'!$A$2:$A$551, $D284&amp;N$1&amp;$E284&amp;$F284, 'emission-rate'!$F$2:$F$551) * IFERROR(VLOOKUP($A284&amp;$B284&amp;$C284&amp;$D284&amp;N$1, 'check of sales'!$A$2:$P$1035, 12 + MATCH($E284,'check of sales'!$M$1:$P$1, 0), 0), 0)</f>
        <v>18086.422232942856</v>
      </c>
      <c r="O284" s="1">
        <f>SUMIF('emission-rate'!$A$2:$A$551, $D284&amp;O$1&amp;$E284&amp;$F284, 'emission-rate'!$F$2:$F$551) * IFERROR(VLOOKUP($A284&amp;$B284&amp;$C284&amp;$D284&amp;O$1, 'check of sales'!$A$2:$P$1035, 12 + MATCH($E284,'check of sales'!$M$1:$P$1, 0), 0), 0)</f>
        <v>3612.12225460531</v>
      </c>
      <c r="P284" s="1">
        <f>SUMIF('emission-rate'!$A$2:$A$551, $D284&amp;P$1&amp;$E284&amp;$F284, 'emission-rate'!$F$2:$F$551) * IFERROR(VLOOKUP($A284&amp;$B284&amp;$C284&amp;$D284&amp;P$1, 'check of sales'!$A$2:$P$1035, 12 + MATCH($E284,'check of sales'!$M$1:$P$1, 0), 0), 0)</f>
        <v>7907.8730751715375</v>
      </c>
      <c r="Q284" s="1">
        <f>SUMIF('emission-rate'!$A$2:$A$551, $D284&amp;Q$1&amp;$E284&amp;$F284, 'emission-rate'!$F$2:$F$551) * IFERROR(VLOOKUP($A284&amp;$B284&amp;$C284&amp;$D284&amp;Q$1, 'check of sales'!$A$2:$P$1035, 12 + MATCH($E284,'check of sales'!$M$1:$P$1, 0), 0), 0)</f>
        <v>24455.820746888498</v>
      </c>
      <c r="R284" s="1">
        <f>SUMIF('emission-rate'!$A$2:$A$551, $D284&amp;R$1&amp;$E284&amp;$F284, 'emission-rate'!$F$2:$F$551) * IFERROR(VLOOKUP($A284&amp;$B284&amp;$C284&amp;$D284&amp;R$1, 'check of sales'!$A$2:$P$1035, 12 + MATCH($E284,'check of sales'!$M$1:$P$1, 0), 0), 0)</f>
        <v>5154.7916053594099</v>
      </c>
      <c r="S284" s="1">
        <f>SUMIF('emission-rate'!$A$2:$A$551, $D284&amp;S$1&amp;$E284&amp;$F284, 'emission-rate'!$F$2:$F$551) * IFERROR(VLOOKUP($A284&amp;$B284&amp;$C284&amp;$D284&amp;S$1, 'check of sales'!$A$2:$P$1035, 12 + MATCH($E284,'check of sales'!$M$1:$P$1, 0), 0), 0)</f>
        <v>0</v>
      </c>
      <c r="T284" s="1">
        <f>SUMIF('emission-rate'!$A$2:$A$551, $D284&amp;T$1&amp;$E284&amp;$F284, 'emission-rate'!$F$2:$F$551) * IFERROR(VLOOKUP($A284&amp;$B284&amp;$C284&amp;$D284&amp;T$1, 'check of sales'!$A$2:$P$1035, 12 + MATCH($E284,'check of sales'!$M$1:$P$1, 0), 0), 0)</f>
        <v>0</v>
      </c>
      <c r="U284" s="1">
        <f>SUMIF('emission-rate'!$A$2:$A$551, $D284&amp;U$1&amp;$E284&amp;$F284, 'emission-rate'!$F$2:$F$551) * IFERROR(VLOOKUP($A284&amp;$B284&amp;$C284&amp;$D284&amp;U$1, 'check of sales'!$A$2:$P$1035, 12 + MATCH($E284,'check of sales'!$M$1:$P$1, 0), 0), 0)</f>
        <v>0</v>
      </c>
    </row>
    <row r="285" spans="1:21" x14ac:dyDescent="0.2">
      <c r="A285">
        <f>emission!A285</f>
        <v>2018</v>
      </c>
      <c r="B285">
        <f>emission!B285</f>
        <v>1</v>
      </c>
      <c r="C285" t="str">
        <f>emission!C285</f>
        <v>commercial</v>
      </c>
      <c r="D285" t="str">
        <f>emission!D285</f>
        <v>VCC 24724 (NG T7 SWCVng)</v>
      </c>
      <c r="E285" t="str">
        <f>emission!E285</f>
        <v>ELEC</v>
      </c>
      <c r="F285" t="str">
        <f>emission!F285</f>
        <v>PM</v>
      </c>
      <c r="G285" s="1">
        <f>emission!G285 - SUM($K285:$U285)</f>
        <v>-5.9265497839078307E-5</v>
      </c>
      <c r="K285" s="1">
        <f>SUMIF('emission-rate'!$A$2:$A$551, $D285&amp;K$1&amp;$E285&amp;$F285, 'emission-rate'!$F$2:$F$551) * IFERROR(VLOOKUP($A285&amp;$B285&amp;$C285&amp;$D285&amp;K$1, 'check of sales'!$A$2:$P$1035, 12 + MATCH($E285,'check of sales'!$M$1:$P$1, 0), 0), 0)</f>
        <v>2629.4773024289157</v>
      </c>
      <c r="L285" s="1">
        <f>SUMIF('emission-rate'!$A$2:$A$551, $D285&amp;L$1&amp;$E285&amp;$F285, 'emission-rate'!$F$2:$F$551) * IFERROR(VLOOKUP($A285&amp;$B285&amp;$C285&amp;$D285&amp;L$1, 'check of sales'!$A$2:$P$1035, 12 + MATCH($E285,'check of sales'!$M$1:$P$1, 0), 0), 0)</f>
        <v>727.41267199088634</v>
      </c>
      <c r="M285" s="1">
        <f>SUMIF('emission-rate'!$A$2:$A$551, $D285&amp;M$1&amp;$E285&amp;$F285, 'emission-rate'!$F$2:$F$551) * IFERROR(VLOOKUP($A285&amp;$B285&amp;$C285&amp;$D285&amp;M$1, 'check of sales'!$A$2:$P$1035, 12 + MATCH($E285,'check of sales'!$M$1:$P$1, 0), 0), 0)</f>
        <v>3454.1676591543051</v>
      </c>
      <c r="N285" s="1">
        <f>SUMIF('emission-rate'!$A$2:$A$551, $D285&amp;N$1&amp;$E285&amp;$F285, 'emission-rate'!$F$2:$F$551) * IFERROR(VLOOKUP($A285&amp;$B285&amp;$C285&amp;$D285&amp;N$1, 'check of sales'!$A$2:$P$1035, 12 + MATCH($E285,'check of sales'!$M$1:$P$1, 0), 0), 0)</f>
        <v>16794.919444547715</v>
      </c>
      <c r="O285" s="1">
        <f>SUMIF('emission-rate'!$A$2:$A$551, $D285&amp;O$1&amp;$E285&amp;$F285, 'emission-rate'!$F$2:$F$551) * IFERROR(VLOOKUP($A285&amp;$B285&amp;$C285&amp;$D285&amp;O$1, 'check of sales'!$A$2:$P$1035, 12 + MATCH($E285,'check of sales'!$M$1:$P$1, 0), 0), 0)</f>
        <v>3341.2101984424148</v>
      </c>
      <c r="P285" s="1">
        <f>SUMIF('emission-rate'!$A$2:$A$551, $D285&amp;P$1&amp;$E285&amp;$F285, 'emission-rate'!$F$2:$F$551) * IFERROR(VLOOKUP($A285&amp;$B285&amp;$C285&amp;$D285&amp;P$1, 'check of sales'!$A$2:$P$1035, 12 + MATCH($E285,'check of sales'!$M$1:$P$1, 0), 0), 0)</f>
        <v>7223.149573004891</v>
      </c>
      <c r="Q285" s="1">
        <f>SUMIF('emission-rate'!$A$2:$A$551, $D285&amp;Q$1&amp;$E285&amp;$F285, 'emission-rate'!$F$2:$F$551) * IFERROR(VLOOKUP($A285&amp;$B285&amp;$C285&amp;$D285&amp;Q$1, 'check of sales'!$A$2:$P$1035, 12 + MATCH($E285,'check of sales'!$M$1:$P$1, 0), 0), 0)</f>
        <v>21852.432924045104</v>
      </c>
      <c r="R285" s="1">
        <f>SUMIF('emission-rate'!$A$2:$A$551, $D285&amp;R$1&amp;$E285&amp;$F285, 'emission-rate'!$F$2:$F$551) * IFERROR(VLOOKUP($A285&amp;$B285&amp;$C285&amp;$D285&amp;R$1, 'check of sales'!$A$2:$P$1035, 12 + MATCH($E285,'check of sales'!$M$1:$P$1, 0), 0), 0)</f>
        <v>4371.0982761963833</v>
      </c>
      <c r="S285" s="1">
        <f>SUMIF('emission-rate'!$A$2:$A$551, $D285&amp;S$1&amp;$E285&amp;$F285, 'emission-rate'!$F$2:$F$551) * IFERROR(VLOOKUP($A285&amp;$B285&amp;$C285&amp;$D285&amp;S$1, 'check of sales'!$A$2:$P$1035, 12 + MATCH($E285,'check of sales'!$M$1:$P$1, 0), 0), 0)</f>
        <v>32290.351772092989</v>
      </c>
      <c r="T285" s="1">
        <f>SUMIF('emission-rate'!$A$2:$A$551, $D285&amp;T$1&amp;$E285&amp;$F285, 'emission-rate'!$F$2:$F$551) * IFERROR(VLOOKUP($A285&amp;$B285&amp;$C285&amp;$D285&amp;T$1, 'check of sales'!$A$2:$P$1035, 12 + MATCH($E285,'check of sales'!$M$1:$P$1, 0), 0), 0)</f>
        <v>0</v>
      </c>
      <c r="U285" s="1">
        <f>SUMIF('emission-rate'!$A$2:$A$551, $D285&amp;U$1&amp;$E285&amp;$F285, 'emission-rate'!$F$2:$F$551) * IFERROR(VLOOKUP($A285&amp;$B285&amp;$C285&amp;$D285&amp;U$1, 'check of sales'!$A$2:$P$1035, 12 + MATCH($E285,'check of sales'!$M$1:$P$1, 0), 0), 0)</f>
        <v>0</v>
      </c>
    </row>
    <row r="286" spans="1:21" x14ac:dyDescent="0.2">
      <c r="A286">
        <f>emission!A286</f>
        <v>2019</v>
      </c>
      <c r="B286">
        <f>emission!B286</f>
        <v>1</v>
      </c>
      <c r="C286" t="str">
        <f>emission!C286</f>
        <v>commercial</v>
      </c>
      <c r="D286" t="str">
        <f>emission!D286</f>
        <v>VCC 24724 (NG T7 SWCVng)</v>
      </c>
      <c r="E286" t="str">
        <f>emission!E286</f>
        <v>ELEC</v>
      </c>
      <c r="F286" t="str">
        <f>emission!F286</f>
        <v>PM</v>
      </c>
      <c r="G286" s="1">
        <f>emission!G286 - SUM($K286:$U286)</f>
        <v>-5.8029720094054937E-5</v>
      </c>
      <c r="K286" s="1">
        <f>SUMIF('emission-rate'!$A$2:$A$551, $D286&amp;K$1&amp;$E286&amp;$F286, 'emission-rate'!$F$2:$F$551) * IFERROR(VLOOKUP($A286&amp;$B286&amp;$C286&amp;$D286&amp;K$1, 'check of sales'!$A$2:$P$1035, 12 + MATCH($E286,'check of sales'!$M$1:$P$1, 0), 0), 0)</f>
        <v>2447.6652341824088</v>
      </c>
      <c r="L286" s="1">
        <f>SUMIF('emission-rate'!$A$2:$A$551, $D286&amp;L$1&amp;$E286&amp;$F286, 'emission-rate'!$F$2:$F$551) * IFERROR(VLOOKUP($A286&amp;$B286&amp;$C286&amp;$D286&amp;L$1, 'check of sales'!$A$2:$P$1035, 12 + MATCH($E286,'check of sales'!$M$1:$P$1, 0), 0), 0)</f>
        <v>688.96434988826127</v>
      </c>
      <c r="M286" s="1">
        <f>SUMIF('emission-rate'!$A$2:$A$551, $D286&amp;M$1&amp;$E286&amp;$F286, 'emission-rate'!$F$2:$F$551) * IFERROR(VLOOKUP($A286&amp;$B286&amp;$C286&amp;$D286&amp;M$1, 'check of sales'!$A$2:$P$1035, 12 + MATCH($E286,'check of sales'!$M$1:$P$1, 0), 0), 0)</f>
        <v>3255.8412093950415</v>
      </c>
      <c r="N286" s="1">
        <f>SUMIF('emission-rate'!$A$2:$A$551, $D286&amp;N$1&amp;$E286&amp;$F286, 'emission-rate'!$F$2:$F$551) * IFERROR(VLOOKUP($A286&amp;$B286&amp;$C286&amp;$D286&amp;N$1, 'check of sales'!$A$2:$P$1035, 12 + MATCH($E286,'check of sales'!$M$1:$P$1, 0), 0), 0)</f>
        <v>15748.398257635568</v>
      </c>
      <c r="O286" s="1">
        <f>SUMIF('emission-rate'!$A$2:$A$551, $D286&amp;O$1&amp;$E286&amp;$F286, 'emission-rate'!$F$2:$F$551) * IFERROR(VLOOKUP($A286&amp;$B286&amp;$C286&amp;$D286&amp;O$1, 'check of sales'!$A$2:$P$1035, 12 + MATCH($E286,'check of sales'!$M$1:$P$1, 0), 0), 0)</f>
        <v>3102.623360629741</v>
      </c>
      <c r="P286" s="1">
        <f>SUMIF('emission-rate'!$A$2:$A$551, $D286&amp;P$1&amp;$E286&amp;$F286, 'emission-rate'!$F$2:$F$551) * IFERROR(VLOOKUP($A286&amp;$B286&amp;$C286&amp;$D286&amp;P$1, 'check of sales'!$A$2:$P$1035, 12 + MATCH($E286,'check of sales'!$M$1:$P$1, 0), 0), 0)</f>
        <v>6681.4075817696939</v>
      </c>
      <c r="Q286" s="1">
        <f>SUMIF('emission-rate'!$A$2:$A$551, $D286&amp;Q$1&amp;$E286&amp;$F286, 'emission-rate'!$F$2:$F$551) * IFERROR(VLOOKUP($A286&amp;$B286&amp;$C286&amp;$D286&amp;Q$1, 'check of sales'!$A$2:$P$1035, 12 + MATCH($E286,'check of sales'!$M$1:$P$1, 0), 0), 0)</f>
        <v>19960.283889737351</v>
      </c>
      <c r="R286" s="1">
        <f>SUMIF('emission-rate'!$A$2:$A$551, $D286&amp;R$1&amp;$E286&amp;$F286, 'emission-rate'!$F$2:$F$551) * IFERROR(VLOOKUP($A286&amp;$B286&amp;$C286&amp;$D286&amp;R$1, 'check of sales'!$A$2:$P$1035, 12 + MATCH($E286,'check of sales'!$M$1:$P$1, 0), 0), 0)</f>
        <v>3905.7831210651084</v>
      </c>
      <c r="S286" s="1">
        <f>SUMIF('emission-rate'!$A$2:$A$551, $D286&amp;S$1&amp;$E286&amp;$F286, 'emission-rate'!$F$2:$F$551) * IFERROR(VLOOKUP($A286&amp;$B286&amp;$C286&amp;$D286&amp;S$1, 'check of sales'!$A$2:$P$1035, 12 + MATCH($E286,'check of sales'!$M$1:$P$1, 0), 0), 0)</f>
        <v>27381.18468688893</v>
      </c>
      <c r="T286" s="1">
        <f>SUMIF('emission-rate'!$A$2:$A$551, $D286&amp;T$1&amp;$E286&amp;$F286, 'emission-rate'!$F$2:$F$551) * IFERROR(VLOOKUP($A286&amp;$B286&amp;$C286&amp;$D286&amp;T$1, 'check of sales'!$A$2:$P$1035, 12 + MATCH($E286,'check of sales'!$M$1:$P$1, 0), 0), 0)</f>
        <v>2169.7682069643211</v>
      </c>
      <c r="U286" s="1">
        <f>SUMIF('emission-rate'!$A$2:$A$551, $D286&amp;U$1&amp;$E286&amp;$F286, 'emission-rate'!$F$2:$F$551) * IFERROR(VLOOKUP($A286&amp;$B286&amp;$C286&amp;$D286&amp;U$1, 'check of sales'!$A$2:$P$1035, 12 + MATCH($E286,'check of sales'!$M$1:$P$1, 0), 0), 0)</f>
        <v>0</v>
      </c>
    </row>
    <row r="287" spans="1:21" x14ac:dyDescent="0.2">
      <c r="A287">
        <f>emission!A287</f>
        <v>2020</v>
      </c>
      <c r="B287">
        <f>emission!B287</f>
        <v>1</v>
      </c>
      <c r="C287" t="str">
        <f>emission!C287</f>
        <v>commercial</v>
      </c>
      <c r="D287" t="str">
        <f>emission!D287</f>
        <v>VCC 24724 (NG T7 SWCVng)</v>
      </c>
      <c r="E287" t="str">
        <f>emission!E287</f>
        <v>ELEC</v>
      </c>
      <c r="F287" t="str">
        <f>emission!F287</f>
        <v>PM</v>
      </c>
      <c r="G287" s="1">
        <f>emission!G287 - SUM($K287:$U287)</f>
        <v>-6.0978956753388047E-5</v>
      </c>
      <c r="K287" s="1">
        <f>SUMIF('emission-rate'!$A$2:$A$551, $D287&amp;K$1&amp;$E287&amp;$F287, 'emission-rate'!$F$2:$F$551) * IFERROR(VLOOKUP($A287&amp;$B287&amp;$C287&amp;$D287&amp;K$1, 'check of sales'!$A$2:$P$1035, 12 + MATCH($E287,'check of sales'!$M$1:$P$1, 0), 0), 0)</f>
        <v>2284.1196766738635</v>
      </c>
      <c r="L287" s="1">
        <f>SUMIF('emission-rate'!$A$2:$A$551, $D287&amp;L$1&amp;$E287&amp;$F287, 'emission-rate'!$F$2:$F$551) * IFERROR(VLOOKUP($A287&amp;$B287&amp;$C287&amp;$D287&amp;L$1, 'check of sales'!$A$2:$P$1035, 12 + MATCH($E287,'check of sales'!$M$1:$P$1, 0), 0), 0)</f>
        <v>641.3267325999941</v>
      </c>
      <c r="M287" s="1">
        <f>SUMIF('emission-rate'!$A$2:$A$551, $D287&amp;M$1&amp;$E287&amp;$F287, 'emission-rate'!$F$2:$F$551) * IFERROR(VLOOKUP($A287&amp;$B287&amp;$C287&amp;$D287&amp;M$1, 'check of sales'!$A$2:$P$1035, 12 + MATCH($E287,'check of sales'!$M$1:$P$1, 0), 0), 0)</f>
        <v>3083.7495805934514</v>
      </c>
      <c r="N287" s="1">
        <f>SUMIF('emission-rate'!$A$2:$A$551, $D287&amp;N$1&amp;$E287&amp;$F287, 'emission-rate'!$F$2:$F$551) * IFERROR(VLOOKUP($A287&amp;$B287&amp;$C287&amp;$D287&amp;N$1, 'check of sales'!$A$2:$P$1035, 12 + MATCH($E287,'check of sales'!$M$1:$P$1, 0), 0), 0)</f>
        <v>14844.179289701508</v>
      </c>
      <c r="O287" s="1">
        <f>SUMIF('emission-rate'!$A$2:$A$551, $D287&amp;O$1&amp;$E287&amp;$F287, 'emission-rate'!$F$2:$F$551) * IFERROR(VLOOKUP($A287&amp;$B287&amp;$C287&amp;$D287&amp;O$1, 'check of sales'!$A$2:$P$1035, 12 + MATCH($E287,'check of sales'!$M$1:$P$1, 0), 0), 0)</f>
        <v>2909.2934019700324</v>
      </c>
      <c r="P287" s="1">
        <f>SUMIF('emission-rate'!$A$2:$A$551, $D287&amp;P$1&amp;$E287&amp;$F287, 'emission-rate'!$F$2:$F$551) * IFERROR(VLOOKUP($A287&amp;$B287&amp;$C287&amp;$D287&amp;P$1, 'check of sales'!$A$2:$P$1035, 12 + MATCH($E287,'check of sales'!$M$1:$P$1, 0), 0), 0)</f>
        <v>6204.3062285488841</v>
      </c>
      <c r="Q287" s="1">
        <f>SUMIF('emission-rate'!$A$2:$A$551, $D287&amp;Q$1&amp;$E287&amp;$F287, 'emission-rate'!$F$2:$F$551) * IFERROR(VLOOKUP($A287&amp;$B287&amp;$C287&amp;$D287&amp;Q$1, 'check of sales'!$A$2:$P$1035, 12 + MATCH($E287,'check of sales'!$M$1:$P$1, 0), 0), 0)</f>
        <v>18463.246644314815</v>
      </c>
      <c r="R287" s="1">
        <f>SUMIF('emission-rate'!$A$2:$A$551, $D287&amp;R$1&amp;$E287&amp;$F287, 'emission-rate'!$F$2:$F$551) * IFERROR(VLOOKUP($A287&amp;$B287&amp;$C287&amp;$D287&amp;R$1, 'check of sales'!$A$2:$P$1035, 12 + MATCH($E287,'check of sales'!$M$1:$P$1, 0), 0), 0)</f>
        <v>3567.5908572368003</v>
      </c>
      <c r="S287" s="1">
        <f>SUMIF('emission-rate'!$A$2:$A$551, $D287&amp;S$1&amp;$E287&amp;$F287, 'emission-rate'!$F$2:$F$551) * IFERROR(VLOOKUP($A287&amp;$B287&amp;$C287&amp;$D287&amp;S$1, 'check of sales'!$A$2:$P$1035, 12 + MATCH($E287,'check of sales'!$M$1:$P$1, 0), 0), 0)</f>
        <v>24466.384013190738</v>
      </c>
      <c r="T287" s="1">
        <f>SUMIF('emission-rate'!$A$2:$A$551, $D287&amp;T$1&amp;$E287&amp;$F287, 'emission-rate'!$F$2:$F$551) * IFERROR(VLOOKUP($A287&amp;$B287&amp;$C287&amp;$D287&amp;T$1, 'check of sales'!$A$2:$P$1035, 12 + MATCH($E287,'check of sales'!$M$1:$P$1, 0), 0), 0)</f>
        <v>1839.8939851121668</v>
      </c>
      <c r="U287" s="1">
        <f>SUMIF('emission-rate'!$A$2:$A$551, $D287&amp;U$1&amp;$E287&amp;$F287, 'emission-rate'!$F$2:$F$551) * IFERROR(VLOOKUP($A287&amp;$B287&amp;$C287&amp;$D287&amp;U$1, 'check of sales'!$A$2:$P$1035, 12 + MATCH($E287,'check of sales'!$M$1:$P$1, 0), 0), 0)</f>
        <v>10150.717719807895</v>
      </c>
    </row>
    <row r="288" spans="1:21" x14ac:dyDescent="0.2">
      <c r="A288">
        <f>emission!A288</f>
        <v>2010</v>
      </c>
      <c r="B288">
        <f>emission!B288</f>
        <v>1</v>
      </c>
      <c r="C288" t="str">
        <f>emission!C288</f>
        <v>commercial</v>
      </c>
      <c r="D288" t="str">
        <f>emission!D288</f>
        <v>VCC 24724 (NG T7 SWCVng)</v>
      </c>
      <c r="E288" t="str">
        <f>emission!E288</f>
        <v>ELEC</v>
      </c>
      <c r="F288" t="str">
        <f>emission!F288</f>
        <v>PM10</v>
      </c>
      <c r="G288" s="1">
        <f>emission!G288 - SUM($K288:$U288)</f>
        <v>3.7992833313182928E-5</v>
      </c>
      <c r="K288" s="1">
        <f>SUMIF('emission-rate'!$A$2:$A$551, $D288&amp;K$1&amp;$E288&amp;$F288, 'emission-rate'!$F$2:$F$551) * IFERROR(VLOOKUP($A288&amp;$B288&amp;$C288&amp;$D288&amp;K$1, 'check of sales'!$A$2:$P$1035, 12 + MATCH($E288,'check of sales'!$M$1:$P$1, 0), 0), 0)</f>
        <v>11614.901904220067</v>
      </c>
      <c r="L288" s="1">
        <f>SUMIF('emission-rate'!$A$2:$A$551, $D288&amp;L$1&amp;$E288&amp;$F288, 'emission-rate'!$F$2:$F$551) * IFERROR(VLOOKUP($A288&amp;$B288&amp;$C288&amp;$D288&amp;L$1, 'check of sales'!$A$2:$P$1035, 12 + MATCH($E288,'check of sales'!$M$1:$P$1, 0), 0), 0)</f>
        <v>0</v>
      </c>
      <c r="M288" s="1">
        <f>SUMIF('emission-rate'!$A$2:$A$551, $D288&amp;M$1&amp;$E288&amp;$F288, 'emission-rate'!$F$2:$F$551) * IFERROR(VLOOKUP($A288&amp;$B288&amp;$C288&amp;$D288&amp;M$1, 'check of sales'!$A$2:$P$1035, 12 + MATCH($E288,'check of sales'!$M$1:$P$1, 0), 0), 0)</f>
        <v>0</v>
      </c>
      <c r="N288" s="1">
        <f>SUMIF('emission-rate'!$A$2:$A$551, $D288&amp;N$1&amp;$E288&amp;$F288, 'emission-rate'!$F$2:$F$551) * IFERROR(VLOOKUP($A288&amp;$B288&amp;$C288&amp;$D288&amp;N$1, 'check of sales'!$A$2:$P$1035, 12 + MATCH($E288,'check of sales'!$M$1:$P$1, 0), 0), 0)</f>
        <v>0</v>
      </c>
      <c r="O288" s="1">
        <f>SUMIF('emission-rate'!$A$2:$A$551, $D288&amp;O$1&amp;$E288&amp;$F288, 'emission-rate'!$F$2:$F$551) * IFERROR(VLOOKUP($A288&amp;$B288&amp;$C288&amp;$D288&amp;O$1, 'check of sales'!$A$2:$P$1035, 12 + MATCH($E288,'check of sales'!$M$1:$P$1, 0), 0), 0)</f>
        <v>0</v>
      </c>
      <c r="P288" s="1">
        <f>SUMIF('emission-rate'!$A$2:$A$551, $D288&amp;P$1&amp;$E288&amp;$F288, 'emission-rate'!$F$2:$F$551) * IFERROR(VLOOKUP($A288&amp;$B288&amp;$C288&amp;$D288&amp;P$1, 'check of sales'!$A$2:$P$1035, 12 + MATCH($E288,'check of sales'!$M$1:$P$1, 0), 0), 0)</f>
        <v>0</v>
      </c>
      <c r="Q288" s="1">
        <f>SUMIF('emission-rate'!$A$2:$A$551, $D288&amp;Q$1&amp;$E288&amp;$F288, 'emission-rate'!$F$2:$F$551) * IFERROR(VLOOKUP($A288&amp;$B288&amp;$C288&amp;$D288&amp;Q$1, 'check of sales'!$A$2:$P$1035, 12 + MATCH($E288,'check of sales'!$M$1:$P$1, 0), 0), 0)</f>
        <v>0</v>
      </c>
      <c r="R288" s="1">
        <f>SUMIF('emission-rate'!$A$2:$A$551, $D288&amp;R$1&amp;$E288&amp;$F288, 'emission-rate'!$F$2:$F$551) * IFERROR(VLOOKUP($A288&amp;$B288&amp;$C288&amp;$D288&amp;R$1, 'check of sales'!$A$2:$P$1035, 12 + MATCH($E288,'check of sales'!$M$1:$P$1, 0), 0), 0)</f>
        <v>0</v>
      </c>
      <c r="S288" s="1">
        <f>SUMIF('emission-rate'!$A$2:$A$551, $D288&amp;S$1&amp;$E288&amp;$F288, 'emission-rate'!$F$2:$F$551) * IFERROR(VLOOKUP($A288&amp;$B288&amp;$C288&amp;$D288&amp;S$1, 'check of sales'!$A$2:$P$1035, 12 + MATCH($E288,'check of sales'!$M$1:$P$1, 0), 0), 0)</f>
        <v>0</v>
      </c>
      <c r="T288" s="1">
        <f>SUMIF('emission-rate'!$A$2:$A$551, $D288&amp;T$1&amp;$E288&amp;$F288, 'emission-rate'!$F$2:$F$551) * IFERROR(VLOOKUP($A288&amp;$B288&amp;$C288&amp;$D288&amp;T$1, 'check of sales'!$A$2:$P$1035, 12 + MATCH($E288,'check of sales'!$M$1:$P$1, 0), 0), 0)</f>
        <v>0</v>
      </c>
      <c r="U288" s="1">
        <f>SUMIF('emission-rate'!$A$2:$A$551, $D288&amp;U$1&amp;$E288&amp;$F288, 'emission-rate'!$F$2:$F$551) * IFERROR(VLOOKUP($A288&amp;$B288&amp;$C288&amp;$D288&amp;U$1, 'check of sales'!$A$2:$P$1035, 12 + MATCH($E288,'check of sales'!$M$1:$P$1, 0), 0), 0)</f>
        <v>0</v>
      </c>
    </row>
    <row r="289" spans="1:21" x14ac:dyDescent="0.2">
      <c r="A289">
        <f>emission!A289</f>
        <v>2011</v>
      </c>
      <c r="B289">
        <f>emission!B289</f>
        <v>1</v>
      </c>
      <c r="C289" t="str">
        <f>emission!C289</f>
        <v>commercial</v>
      </c>
      <c r="D289" t="str">
        <f>emission!D289</f>
        <v>VCC 24724 (NG T7 SWCVng)</v>
      </c>
      <c r="E289" t="str">
        <f>emission!E289</f>
        <v>ELEC</v>
      </c>
      <c r="F289" t="str">
        <f>emission!F289</f>
        <v>PM10</v>
      </c>
      <c r="G289" s="1">
        <f>emission!G289 - SUM($K289:$U289)</f>
        <v>3.7339279515435919E-5</v>
      </c>
      <c r="K289" s="1">
        <f>SUMIF('emission-rate'!$A$2:$A$551, $D289&amp;K$1&amp;$E289&amp;$F289, 'emission-rate'!$F$2:$F$551) * IFERROR(VLOOKUP($A289&amp;$B289&amp;$C289&amp;$D289&amp;K$1, 'check of sales'!$A$2:$P$1035, 12 + MATCH($E289,'check of sales'!$M$1:$P$1, 0), 0), 0)</f>
        <v>9849.0650211623251</v>
      </c>
      <c r="L289" s="1">
        <f>SUMIF('emission-rate'!$A$2:$A$551, $D289&amp;L$1&amp;$E289&amp;$F289, 'emission-rate'!$F$2:$F$551) * IFERROR(VLOOKUP($A289&amp;$B289&amp;$C289&amp;$D289&amp;L$1, 'check of sales'!$A$2:$P$1035, 12 + MATCH($E289,'check of sales'!$M$1:$P$1, 0), 0), 0)</f>
        <v>4277.6902363332947</v>
      </c>
      <c r="M289" s="1">
        <f>SUMIF('emission-rate'!$A$2:$A$551, $D289&amp;M$1&amp;$E289&amp;$F289, 'emission-rate'!$F$2:$F$551) * IFERROR(VLOOKUP($A289&amp;$B289&amp;$C289&amp;$D289&amp;M$1, 'check of sales'!$A$2:$P$1035, 12 + MATCH($E289,'check of sales'!$M$1:$P$1, 0), 0), 0)</f>
        <v>0</v>
      </c>
      <c r="N289" s="1">
        <f>SUMIF('emission-rate'!$A$2:$A$551, $D289&amp;N$1&amp;$E289&amp;$F289, 'emission-rate'!$F$2:$F$551) * IFERROR(VLOOKUP($A289&amp;$B289&amp;$C289&amp;$D289&amp;N$1, 'check of sales'!$A$2:$P$1035, 12 + MATCH($E289,'check of sales'!$M$1:$P$1, 0), 0), 0)</f>
        <v>0</v>
      </c>
      <c r="O289" s="1">
        <f>SUMIF('emission-rate'!$A$2:$A$551, $D289&amp;O$1&amp;$E289&amp;$F289, 'emission-rate'!$F$2:$F$551) * IFERROR(VLOOKUP($A289&amp;$B289&amp;$C289&amp;$D289&amp;O$1, 'check of sales'!$A$2:$P$1035, 12 + MATCH($E289,'check of sales'!$M$1:$P$1, 0), 0), 0)</f>
        <v>0</v>
      </c>
      <c r="P289" s="1">
        <f>SUMIF('emission-rate'!$A$2:$A$551, $D289&amp;P$1&amp;$E289&amp;$F289, 'emission-rate'!$F$2:$F$551) * IFERROR(VLOOKUP($A289&amp;$B289&amp;$C289&amp;$D289&amp;P$1, 'check of sales'!$A$2:$P$1035, 12 + MATCH($E289,'check of sales'!$M$1:$P$1, 0), 0), 0)</f>
        <v>0</v>
      </c>
      <c r="Q289" s="1">
        <f>SUMIF('emission-rate'!$A$2:$A$551, $D289&amp;Q$1&amp;$E289&amp;$F289, 'emission-rate'!$F$2:$F$551) * IFERROR(VLOOKUP($A289&amp;$B289&amp;$C289&amp;$D289&amp;Q$1, 'check of sales'!$A$2:$P$1035, 12 + MATCH($E289,'check of sales'!$M$1:$P$1, 0), 0), 0)</f>
        <v>0</v>
      </c>
      <c r="R289" s="1">
        <f>SUMIF('emission-rate'!$A$2:$A$551, $D289&amp;R$1&amp;$E289&amp;$F289, 'emission-rate'!$F$2:$F$551) * IFERROR(VLOOKUP($A289&amp;$B289&amp;$C289&amp;$D289&amp;R$1, 'check of sales'!$A$2:$P$1035, 12 + MATCH($E289,'check of sales'!$M$1:$P$1, 0), 0), 0)</f>
        <v>0</v>
      </c>
      <c r="S289" s="1">
        <f>SUMIF('emission-rate'!$A$2:$A$551, $D289&amp;S$1&amp;$E289&amp;$F289, 'emission-rate'!$F$2:$F$551) * IFERROR(VLOOKUP($A289&amp;$B289&amp;$C289&amp;$D289&amp;S$1, 'check of sales'!$A$2:$P$1035, 12 + MATCH($E289,'check of sales'!$M$1:$P$1, 0), 0), 0)</f>
        <v>0</v>
      </c>
      <c r="T289" s="1">
        <f>SUMIF('emission-rate'!$A$2:$A$551, $D289&amp;T$1&amp;$E289&amp;$F289, 'emission-rate'!$F$2:$F$551) * IFERROR(VLOOKUP($A289&amp;$B289&amp;$C289&amp;$D289&amp;T$1, 'check of sales'!$A$2:$P$1035, 12 + MATCH($E289,'check of sales'!$M$1:$P$1, 0), 0), 0)</f>
        <v>0</v>
      </c>
      <c r="U289" s="1">
        <f>SUMIF('emission-rate'!$A$2:$A$551, $D289&amp;U$1&amp;$E289&amp;$F289, 'emission-rate'!$F$2:$F$551) * IFERROR(VLOOKUP($A289&amp;$B289&amp;$C289&amp;$D289&amp;U$1, 'check of sales'!$A$2:$P$1035, 12 + MATCH($E289,'check of sales'!$M$1:$P$1, 0), 0), 0)</f>
        <v>0</v>
      </c>
    </row>
    <row r="290" spans="1:21" x14ac:dyDescent="0.2">
      <c r="A290">
        <f>emission!A290</f>
        <v>2012</v>
      </c>
      <c r="B290">
        <f>emission!B290</f>
        <v>1</v>
      </c>
      <c r="C290" t="str">
        <f>emission!C290</f>
        <v>commercial</v>
      </c>
      <c r="D290" t="str">
        <f>emission!D290</f>
        <v>VCC 24724 (NG T7 SWCVng)</v>
      </c>
      <c r="E290" t="str">
        <f>emission!E290</f>
        <v>ELEC</v>
      </c>
      <c r="F290" t="str">
        <f>emission!F290</f>
        <v>PM10</v>
      </c>
      <c r="G290" s="1">
        <f>emission!G290 - SUM($K290:$U290)</f>
        <v>1.6377935389755294E-4</v>
      </c>
      <c r="K290" s="1">
        <f>SUMIF('emission-rate'!$A$2:$A$551, $D290&amp;K$1&amp;$E290&amp;$F290, 'emission-rate'!$F$2:$F$551) * IFERROR(VLOOKUP($A290&amp;$B290&amp;$C290&amp;$D290&amp;K$1, 'check of sales'!$A$2:$P$1035, 12 + MATCH($E290,'check of sales'!$M$1:$P$1, 0), 0), 0)</f>
        <v>8800.605588626262</v>
      </c>
      <c r="L290" s="1">
        <f>SUMIF('emission-rate'!$A$2:$A$551, $D290&amp;L$1&amp;$E290&amp;$F290, 'emission-rate'!$F$2:$F$551) * IFERROR(VLOOKUP($A290&amp;$B290&amp;$C290&amp;$D290&amp;L$1, 'check of sales'!$A$2:$P$1035, 12 + MATCH($E290,'check of sales'!$M$1:$P$1, 0), 0), 0)</f>
        <v>3627.3443913228571</v>
      </c>
      <c r="M290" s="1">
        <f>SUMIF('emission-rate'!$A$2:$A$551, $D290&amp;M$1&amp;$E290&amp;$F290, 'emission-rate'!$F$2:$F$551) * IFERROR(VLOOKUP($A290&amp;$B290&amp;$C290&amp;$D290&amp;M$1, 'check of sales'!$A$2:$P$1035, 12 + MATCH($E290,'check of sales'!$M$1:$P$1, 0), 0), 0)</f>
        <v>6361.1136427847296</v>
      </c>
      <c r="N290" s="1">
        <f>SUMIF('emission-rate'!$A$2:$A$551, $D290&amp;N$1&amp;$E290&amp;$F290, 'emission-rate'!$F$2:$F$551) * IFERROR(VLOOKUP($A290&amp;$B290&amp;$C290&amp;$D290&amp;N$1, 'check of sales'!$A$2:$P$1035, 12 + MATCH($E290,'check of sales'!$M$1:$P$1, 0), 0), 0)</f>
        <v>0</v>
      </c>
      <c r="O290" s="1">
        <f>SUMIF('emission-rate'!$A$2:$A$551, $D290&amp;O$1&amp;$E290&amp;$F290, 'emission-rate'!$F$2:$F$551) * IFERROR(VLOOKUP($A290&amp;$B290&amp;$C290&amp;$D290&amp;O$1, 'check of sales'!$A$2:$P$1035, 12 + MATCH($E290,'check of sales'!$M$1:$P$1, 0), 0), 0)</f>
        <v>0</v>
      </c>
      <c r="P290" s="1">
        <f>SUMIF('emission-rate'!$A$2:$A$551, $D290&amp;P$1&amp;$E290&amp;$F290, 'emission-rate'!$F$2:$F$551) * IFERROR(VLOOKUP($A290&amp;$B290&amp;$C290&amp;$D290&amp;P$1, 'check of sales'!$A$2:$P$1035, 12 + MATCH($E290,'check of sales'!$M$1:$P$1, 0), 0), 0)</f>
        <v>0</v>
      </c>
      <c r="Q290" s="1">
        <f>SUMIF('emission-rate'!$A$2:$A$551, $D290&amp;Q$1&amp;$E290&amp;$F290, 'emission-rate'!$F$2:$F$551) * IFERROR(VLOOKUP($A290&amp;$B290&amp;$C290&amp;$D290&amp;Q$1, 'check of sales'!$A$2:$P$1035, 12 + MATCH($E290,'check of sales'!$M$1:$P$1, 0), 0), 0)</f>
        <v>0</v>
      </c>
      <c r="R290" s="1">
        <f>SUMIF('emission-rate'!$A$2:$A$551, $D290&amp;R$1&amp;$E290&amp;$F290, 'emission-rate'!$F$2:$F$551) * IFERROR(VLOOKUP($A290&amp;$B290&amp;$C290&amp;$D290&amp;R$1, 'check of sales'!$A$2:$P$1035, 12 + MATCH($E290,'check of sales'!$M$1:$P$1, 0), 0), 0)</f>
        <v>0</v>
      </c>
      <c r="S290" s="1">
        <f>SUMIF('emission-rate'!$A$2:$A$551, $D290&amp;S$1&amp;$E290&amp;$F290, 'emission-rate'!$F$2:$F$551) * IFERROR(VLOOKUP($A290&amp;$B290&amp;$C290&amp;$D290&amp;S$1, 'check of sales'!$A$2:$P$1035, 12 + MATCH($E290,'check of sales'!$M$1:$P$1, 0), 0), 0)</f>
        <v>0</v>
      </c>
      <c r="T290" s="1">
        <f>SUMIF('emission-rate'!$A$2:$A$551, $D290&amp;T$1&amp;$E290&amp;$F290, 'emission-rate'!$F$2:$F$551) * IFERROR(VLOOKUP($A290&amp;$B290&amp;$C290&amp;$D290&amp;T$1, 'check of sales'!$A$2:$P$1035, 12 + MATCH($E290,'check of sales'!$M$1:$P$1, 0), 0), 0)</f>
        <v>0</v>
      </c>
      <c r="U290" s="1">
        <f>SUMIF('emission-rate'!$A$2:$A$551, $D290&amp;U$1&amp;$E290&amp;$F290, 'emission-rate'!$F$2:$F$551) * IFERROR(VLOOKUP($A290&amp;$B290&amp;$C290&amp;$D290&amp;U$1, 'check of sales'!$A$2:$P$1035, 12 + MATCH($E290,'check of sales'!$M$1:$P$1, 0), 0), 0)</f>
        <v>0</v>
      </c>
    </row>
    <row r="291" spans="1:21" x14ac:dyDescent="0.2">
      <c r="A291">
        <f>emission!A291</f>
        <v>2013</v>
      </c>
      <c r="B291">
        <f>emission!B291</f>
        <v>1</v>
      </c>
      <c r="C291" t="str">
        <f>emission!C291</f>
        <v>commercial</v>
      </c>
      <c r="D291" t="str">
        <f>emission!D291</f>
        <v>VCC 24724 (NG T7 SWCVng)</v>
      </c>
      <c r="E291" t="str">
        <f>emission!E291</f>
        <v>ELEC</v>
      </c>
      <c r="F291" t="str">
        <f>emission!F291</f>
        <v>PM10</v>
      </c>
      <c r="G291" s="1">
        <f>emission!G291 - SUM($K291:$U291)</f>
        <v>1.1611915397224948E-4</v>
      </c>
      <c r="K291" s="1">
        <f>SUMIF('emission-rate'!$A$2:$A$551, $D291&amp;K$1&amp;$E291&amp;$F291, 'emission-rate'!$F$2:$F$551) * IFERROR(VLOOKUP($A291&amp;$B291&amp;$C291&amp;$D291&amp;K$1, 'check of sales'!$A$2:$P$1035, 12 + MATCH($E291,'check of sales'!$M$1:$P$1, 0), 0), 0)</f>
        <v>8038.5825487330858</v>
      </c>
      <c r="L291" s="1">
        <f>SUMIF('emission-rate'!$A$2:$A$551, $D291&amp;L$1&amp;$E291&amp;$F291, 'emission-rate'!$F$2:$F$551) * IFERROR(VLOOKUP($A291&amp;$B291&amp;$C291&amp;$D291&amp;L$1, 'check of sales'!$A$2:$P$1035, 12 + MATCH($E291,'check of sales'!$M$1:$P$1, 0), 0), 0)</f>
        <v>3241.2038354459687</v>
      </c>
      <c r="M291" s="1">
        <f>SUMIF('emission-rate'!$A$2:$A$551, $D291&amp;M$1&amp;$E291&amp;$F291, 'emission-rate'!$F$2:$F$551) * IFERROR(VLOOKUP($A291&amp;$B291&amp;$C291&amp;$D291&amp;M$1, 'check of sales'!$A$2:$P$1035, 12 + MATCH($E291,'check of sales'!$M$1:$P$1, 0), 0), 0)</f>
        <v>5394.0207495016584</v>
      </c>
      <c r="N291" s="1">
        <f>SUMIF('emission-rate'!$A$2:$A$551, $D291&amp;N$1&amp;$E291&amp;$F291, 'emission-rate'!$F$2:$F$551) * IFERROR(VLOOKUP($A291&amp;$B291&amp;$C291&amp;$D291&amp;N$1, 'check of sales'!$A$2:$P$1035, 12 + MATCH($E291,'check of sales'!$M$1:$P$1, 0), 0), 0)</f>
        <v>35867.698431232231</v>
      </c>
      <c r="O291" s="1">
        <f>SUMIF('emission-rate'!$A$2:$A$551, $D291&amp;O$1&amp;$E291&amp;$F291, 'emission-rate'!$F$2:$F$551) * IFERROR(VLOOKUP($A291&amp;$B291&amp;$C291&amp;$D291&amp;O$1, 'check of sales'!$A$2:$P$1035, 12 + MATCH($E291,'check of sales'!$M$1:$P$1, 0), 0), 0)</f>
        <v>0</v>
      </c>
      <c r="P291" s="1">
        <f>SUMIF('emission-rate'!$A$2:$A$551, $D291&amp;P$1&amp;$E291&amp;$F291, 'emission-rate'!$F$2:$F$551) * IFERROR(VLOOKUP($A291&amp;$B291&amp;$C291&amp;$D291&amp;P$1, 'check of sales'!$A$2:$P$1035, 12 + MATCH($E291,'check of sales'!$M$1:$P$1, 0), 0), 0)</f>
        <v>0</v>
      </c>
      <c r="Q291" s="1">
        <f>SUMIF('emission-rate'!$A$2:$A$551, $D291&amp;Q$1&amp;$E291&amp;$F291, 'emission-rate'!$F$2:$F$551) * IFERROR(VLOOKUP($A291&amp;$B291&amp;$C291&amp;$D291&amp;Q$1, 'check of sales'!$A$2:$P$1035, 12 + MATCH($E291,'check of sales'!$M$1:$P$1, 0), 0), 0)</f>
        <v>0</v>
      </c>
      <c r="R291" s="1">
        <f>SUMIF('emission-rate'!$A$2:$A$551, $D291&amp;R$1&amp;$E291&amp;$F291, 'emission-rate'!$F$2:$F$551) * IFERROR(VLOOKUP($A291&amp;$B291&amp;$C291&amp;$D291&amp;R$1, 'check of sales'!$A$2:$P$1035, 12 + MATCH($E291,'check of sales'!$M$1:$P$1, 0), 0), 0)</f>
        <v>0</v>
      </c>
      <c r="S291" s="1">
        <f>SUMIF('emission-rate'!$A$2:$A$551, $D291&amp;S$1&amp;$E291&amp;$F291, 'emission-rate'!$F$2:$F$551) * IFERROR(VLOOKUP($A291&amp;$B291&amp;$C291&amp;$D291&amp;S$1, 'check of sales'!$A$2:$P$1035, 12 + MATCH($E291,'check of sales'!$M$1:$P$1, 0), 0), 0)</f>
        <v>0</v>
      </c>
      <c r="T291" s="1">
        <f>SUMIF('emission-rate'!$A$2:$A$551, $D291&amp;T$1&amp;$E291&amp;$F291, 'emission-rate'!$F$2:$F$551) * IFERROR(VLOOKUP($A291&amp;$B291&amp;$C291&amp;$D291&amp;T$1, 'check of sales'!$A$2:$P$1035, 12 + MATCH($E291,'check of sales'!$M$1:$P$1, 0), 0), 0)</f>
        <v>0</v>
      </c>
      <c r="U291" s="1">
        <f>SUMIF('emission-rate'!$A$2:$A$551, $D291&amp;U$1&amp;$E291&amp;$F291, 'emission-rate'!$F$2:$F$551) * IFERROR(VLOOKUP($A291&amp;$B291&amp;$C291&amp;$D291&amp;U$1, 'check of sales'!$A$2:$P$1035, 12 + MATCH($E291,'check of sales'!$M$1:$P$1, 0), 0), 0)</f>
        <v>0</v>
      </c>
    </row>
    <row r="292" spans="1:21" x14ac:dyDescent="0.2">
      <c r="A292">
        <f>emission!A292</f>
        <v>2014</v>
      </c>
      <c r="B292">
        <f>emission!B292</f>
        <v>1</v>
      </c>
      <c r="C292" t="str">
        <f>emission!C292</f>
        <v>commercial</v>
      </c>
      <c r="D292" t="str">
        <f>emission!D292</f>
        <v>VCC 24724 (NG T7 SWCVng)</v>
      </c>
      <c r="E292" t="str">
        <f>emission!E292</f>
        <v>ELEC</v>
      </c>
      <c r="F292" t="str">
        <f>emission!F292</f>
        <v>PM10</v>
      </c>
      <c r="G292" s="1">
        <f>emission!G292 - SUM($K292:$U292)</f>
        <v>1.3093333836877719E-4</v>
      </c>
      <c r="K292" s="1">
        <f>SUMIF('emission-rate'!$A$2:$A$551, $D292&amp;K$1&amp;$E292&amp;$F292, 'emission-rate'!$F$2:$F$551) * IFERROR(VLOOKUP($A292&amp;$B292&amp;$C292&amp;$D292&amp;K$1, 'check of sales'!$A$2:$P$1035, 12 + MATCH($E292,'check of sales'!$M$1:$P$1, 0), 0), 0)</f>
        <v>7435.6824325656808</v>
      </c>
      <c r="L292" s="1">
        <f>SUMIF('emission-rate'!$A$2:$A$551, $D292&amp;L$1&amp;$E292&amp;$F292, 'emission-rate'!$F$2:$F$551) * IFERROR(VLOOKUP($A292&amp;$B292&amp;$C292&amp;$D292&amp;L$1, 'check of sales'!$A$2:$P$1035, 12 + MATCH($E292,'check of sales'!$M$1:$P$1, 0), 0), 0)</f>
        <v>2960.5558760837171</v>
      </c>
      <c r="M292" s="1">
        <f>SUMIF('emission-rate'!$A$2:$A$551, $D292&amp;M$1&amp;$E292&amp;$F292, 'emission-rate'!$F$2:$F$551) * IFERROR(VLOOKUP($A292&amp;$B292&amp;$C292&amp;$D292&amp;M$1, 'check of sales'!$A$2:$P$1035, 12 + MATCH($E292,'check of sales'!$M$1:$P$1, 0), 0), 0)</f>
        <v>4819.8127488479222</v>
      </c>
      <c r="N292" s="1">
        <f>SUMIF('emission-rate'!$A$2:$A$551, $D292&amp;N$1&amp;$E292&amp;$F292, 'emission-rate'!$F$2:$F$551) * IFERROR(VLOOKUP($A292&amp;$B292&amp;$C292&amp;$D292&amp;N$1, 'check of sales'!$A$2:$P$1035, 12 + MATCH($E292,'check of sales'!$M$1:$P$1, 0), 0), 0)</f>
        <v>30414.660142785742</v>
      </c>
      <c r="O292" s="1">
        <f>SUMIF('emission-rate'!$A$2:$A$551, $D292&amp;O$1&amp;$E292&amp;$F292, 'emission-rate'!$F$2:$F$551) * IFERROR(VLOOKUP($A292&amp;$B292&amp;$C292&amp;$D292&amp;O$1, 'check of sales'!$A$2:$P$1035, 12 + MATCH($E292,'check of sales'!$M$1:$P$1, 0), 0), 0)</f>
        <v>9390.9050998926032</v>
      </c>
      <c r="P292" s="1">
        <f>SUMIF('emission-rate'!$A$2:$A$551, $D292&amp;P$1&amp;$E292&amp;$F292, 'emission-rate'!$F$2:$F$551) * IFERROR(VLOOKUP($A292&amp;$B292&amp;$C292&amp;$D292&amp;P$1, 'check of sales'!$A$2:$P$1035, 12 + MATCH($E292,'check of sales'!$M$1:$P$1, 0), 0), 0)</f>
        <v>0</v>
      </c>
      <c r="Q292" s="1">
        <f>SUMIF('emission-rate'!$A$2:$A$551, $D292&amp;Q$1&amp;$E292&amp;$F292, 'emission-rate'!$F$2:$F$551) * IFERROR(VLOOKUP($A292&amp;$B292&amp;$C292&amp;$D292&amp;Q$1, 'check of sales'!$A$2:$P$1035, 12 + MATCH($E292,'check of sales'!$M$1:$P$1, 0), 0), 0)</f>
        <v>0</v>
      </c>
      <c r="R292" s="1">
        <f>SUMIF('emission-rate'!$A$2:$A$551, $D292&amp;R$1&amp;$E292&amp;$F292, 'emission-rate'!$F$2:$F$551) * IFERROR(VLOOKUP($A292&amp;$B292&amp;$C292&amp;$D292&amp;R$1, 'check of sales'!$A$2:$P$1035, 12 + MATCH($E292,'check of sales'!$M$1:$P$1, 0), 0), 0)</f>
        <v>0</v>
      </c>
      <c r="S292" s="1">
        <f>SUMIF('emission-rate'!$A$2:$A$551, $D292&amp;S$1&amp;$E292&amp;$F292, 'emission-rate'!$F$2:$F$551) * IFERROR(VLOOKUP($A292&amp;$B292&amp;$C292&amp;$D292&amp;S$1, 'check of sales'!$A$2:$P$1035, 12 + MATCH($E292,'check of sales'!$M$1:$P$1, 0), 0), 0)</f>
        <v>0</v>
      </c>
      <c r="T292" s="1">
        <f>SUMIF('emission-rate'!$A$2:$A$551, $D292&amp;T$1&amp;$E292&amp;$F292, 'emission-rate'!$F$2:$F$551) * IFERROR(VLOOKUP($A292&amp;$B292&amp;$C292&amp;$D292&amp;T$1, 'check of sales'!$A$2:$P$1035, 12 + MATCH($E292,'check of sales'!$M$1:$P$1, 0), 0), 0)</f>
        <v>0</v>
      </c>
      <c r="U292" s="1">
        <f>SUMIF('emission-rate'!$A$2:$A$551, $D292&amp;U$1&amp;$E292&amp;$F292, 'emission-rate'!$F$2:$F$551) * IFERROR(VLOOKUP($A292&amp;$B292&amp;$C292&amp;$D292&amp;U$1, 'check of sales'!$A$2:$P$1035, 12 + MATCH($E292,'check of sales'!$M$1:$P$1, 0), 0), 0)</f>
        <v>0</v>
      </c>
    </row>
    <row r="293" spans="1:21" x14ac:dyDescent="0.2">
      <c r="A293">
        <f>emission!A293</f>
        <v>2015</v>
      </c>
      <c r="B293">
        <f>emission!B293</f>
        <v>1</v>
      </c>
      <c r="C293" t="str">
        <f>emission!C293</f>
        <v>commercial</v>
      </c>
      <c r="D293" t="str">
        <f>emission!D293</f>
        <v>VCC 24724 (NG T7 SWCVng)</v>
      </c>
      <c r="E293" t="str">
        <f>emission!E293</f>
        <v>ELEC</v>
      </c>
      <c r="F293" t="str">
        <f>emission!F293</f>
        <v>PM10</v>
      </c>
      <c r="G293" s="1">
        <f>emission!G293 - SUM($K293:$U293)</f>
        <v>1.449094052077271E-4</v>
      </c>
      <c r="K293" s="1">
        <f>SUMIF('emission-rate'!$A$2:$A$551, $D293&amp;K$1&amp;$E293&amp;$F293, 'emission-rate'!$F$2:$F$551) * IFERROR(VLOOKUP($A293&amp;$B293&amp;$C293&amp;$D293&amp;K$1, 'check of sales'!$A$2:$P$1035, 12 + MATCH($E293,'check of sales'!$M$1:$P$1, 0), 0), 0)</f>
        <v>6904.720340030427</v>
      </c>
      <c r="L293" s="1">
        <f>SUMIF('emission-rate'!$A$2:$A$551, $D293&amp;L$1&amp;$E293&amp;$F293, 'emission-rate'!$F$2:$F$551) * IFERROR(VLOOKUP($A293&amp;$B293&amp;$C293&amp;$D293&amp;L$1, 'check of sales'!$A$2:$P$1035, 12 + MATCH($E293,'check of sales'!$M$1:$P$1, 0), 0), 0)</f>
        <v>2738.5118190885905</v>
      </c>
      <c r="M293" s="1">
        <f>SUMIF('emission-rate'!$A$2:$A$551, $D293&amp;M$1&amp;$E293&amp;$F293, 'emission-rate'!$F$2:$F$551) * IFERROR(VLOOKUP($A293&amp;$B293&amp;$C293&amp;$D293&amp;M$1, 'check of sales'!$A$2:$P$1035, 12 + MATCH($E293,'check of sales'!$M$1:$P$1, 0), 0), 0)</f>
        <v>4402.476881945795</v>
      </c>
      <c r="N293" s="1">
        <f>SUMIF('emission-rate'!$A$2:$A$551, $D293&amp;N$1&amp;$E293&amp;$F293, 'emission-rate'!$F$2:$F$551) * IFERROR(VLOOKUP($A293&amp;$B293&amp;$C293&amp;$D293&amp;N$1, 'check of sales'!$A$2:$P$1035, 12 + MATCH($E293,'check of sales'!$M$1:$P$1, 0), 0), 0)</f>
        <v>27176.937856907331</v>
      </c>
      <c r="O293" s="1">
        <f>SUMIF('emission-rate'!$A$2:$A$551, $D293&amp;O$1&amp;$E293&amp;$F293, 'emission-rate'!$F$2:$F$551) * IFERROR(VLOOKUP($A293&amp;$B293&amp;$C293&amp;$D293&amp;O$1, 'check of sales'!$A$2:$P$1035, 12 + MATCH($E293,'check of sales'!$M$1:$P$1, 0), 0), 0)</f>
        <v>7963.1869213464297</v>
      </c>
      <c r="P293" s="1">
        <f>SUMIF('emission-rate'!$A$2:$A$551, $D293&amp;P$1&amp;$E293&amp;$F293, 'emission-rate'!$F$2:$F$551) * IFERROR(VLOOKUP($A293&amp;$B293&amp;$C293&amp;$D293&amp;P$1, 'check of sales'!$A$2:$P$1035, 12 + MATCH($E293,'check of sales'!$M$1:$P$1, 0), 0), 0)</f>
        <v>693.90350925582254</v>
      </c>
      <c r="Q293" s="1">
        <f>SUMIF('emission-rate'!$A$2:$A$551, $D293&amp;Q$1&amp;$E293&amp;$F293, 'emission-rate'!$F$2:$F$551) * IFERROR(VLOOKUP($A293&amp;$B293&amp;$C293&amp;$D293&amp;Q$1, 'check of sales'!$A$2:$P$1035, 12 + MATCH($E293,'check of sales'!$M$1:$P$1, 0), 0), 0)</f>
        <v>0</v>
      </c>
      <c r="R293" s="1">
        <f>SUMIF('emission-rate'!$A$2:$A$551, $D293&amp;R$1&amp;$E293&amp;$F293, 'emission-rate'!$F$2:$F$551) * IFERROR(VLOOKUP($A293&amp;$B293&amp;$C293&amp;$D293&amp;R$1, 'check of sales'!$A$2:$P$1035, 12 + MATCH($E293,'check of sales'!$M$1:$P$1, 0), 0), 0)</f>
        <v>0</v>
      </c>
      <c r="S293" s="1">
        <f>SUMIF('emission-rate'!$A$2:$A$551, $D293&amp;S$1&amp;$E293&amp;$F293, 'emission-rate'!$F$2:$F$551) * IFERROR(VLOOKUP($A293&amp;$B293&amp;$C293&amp;$D293&amp;S$1, 'check of sales'!$A$2:$P$1035, 12 + MATCH($E293,'check of sales'!$M$1:$P$1, 0), 0), 0)</f>
        <v>0</v>
      </c>
      <c r="T293" s="1">
        <f>SUMIF('emission-rate'!$A$2:$A$551, $D293&amp;T$1&amp;$E293&amp;$F293, 'emission-rate'!$F$2:$F$551) * IFERROR(VLOOKUP($A293&amp;$B293&amp;$C293&amp;$D293&amp;T$1, 'check of sales'!$A$2:$P$1035, 12 + MATCH($E293,'check of sales'!$M$1:$P$1, 0), 0), 0)</f>
        <v>0</v>
      </c>
      <c r="U293" s="1">
        <f>SUMIF('emission-rate'!$A$2:$A$551, $D293&amp;U$1&amp;$E293&amp;$F293, 'emission-rate'!$F$2:$F$551) * IFERROR(VLOOKUP($A293&amp;$B293&amp;$C293&amp;$D293&amp;U$1, 'check of sales'!$A$2:$P$1035, 12 + MATCH($E293,'check of sales'!$M$1:$P$1, 0), 0), 0)</f>
        <v>0</v>
      </c>
    </row>
    <row r="294" spans="1:21" x14ac:dyDescent="0.2">
      <c r="A294">
        <f>emission!A294</f>
        <v>2016</v>
      </c>
      <c r="B294">
        <f>emission!B294</f>
        <v>1</v>
      </c>
      <c r="C294" t="str">
        <f>emission!C294</f>
        <v>commercial</v>
      </c>
      <c r="D294" t="str">
        <f>emission!D294</f>
        <v>VCC 24724 (NG T7 SWCVng)</v>
      </c>
      <c r="E294" t="str">
        <f>emission!E294</f>
        <v>ELEC</v>
      </c>
      <c r="F294" t="str">
        <f>emission!F294</f>
        <v>PM10</v>
      </c>
      <c r="G294" s="1">
        <f>emission!G294 - SUM($K294:$U294)</f>
        <v>9.5151990535669029E-5</v>
      </c>
      <c r="K294" s="1">
        <f>SUMIF('emission-rate'!$A$2:$A$551, $D294&amp;K$1&amp;$E294&amp;$F294, 'emission-rate'!$F$2:$F$551) * IFERROR(VLOOKUP($A294&amp;$B294&amp;$C294&amp;$D294&amp;K$1, 'check of sales'!$A$2:$P$1035, 12 + MATCH($E294,'check of sales'!$M$1:$P$1, 0), 0), 0)</f>
        <v>6474.4749822361828</v>
      </c>
      <c r="L294" s="1">
        <f>SUMIF('emission-rate'!$A$2:$A$551, $D294&amp;L$1&amp;$E294&amp;$F294, 'emission-rate'!$F$2:$F$551) * IFERROR(VLOOKUP($A294&amp;$B294&amp;$C294&amp;$D294&amp;L$1, 'check of sales'!$A$2:$P$1035, 12 + MATCH($E294,'check of sales'!$M$1:$P$1, 0), 0), 0)</f>
        <v>2542.9620522605196</v>
      </c>
      <c r="M294" s="1">
        <f>SUMIF('emission-rate'!$A$2:$A$551, $D294&amp;M$1&amp;$E294&amp;$F294, 'emission-rate'!$F$2:$F$551) * IFERROR(VLOOKUP($A294&amp;$B294&amp;$C294&amp;$D294&amp;M$1, 'check of sales'!$A$2:$P$1035, 12 + MATCH($E294,'check of sales'!$M$1:$P$1, 0), 0), 0)</f>
        <v>4072.2875970241994</v>
      </c>
      <c r="N294" s="1">
        <f>SUMIF('emission-rate'!$A$2:$A$551, $D294&amp;N$1&amp;$E294&amp;$F294, 'emission-rate'!$F$2:$F$551) * IFERROR(VLOOKUP($A294&amp;$B294&amp;$C294&amp;$D294&amp;N$1, 'check of sales'!$A$2:$P$1035, 12 + MATCH($E294,'check of sales'!$M$1:$P$1, 0), 0), 0)</f>
        <v>24823.752886605627</v>
      </c>
      <c r="O294" s="1">
        <f>SUMIF('emission-rate'!$A$2:$A$551, $D294&amp;O$1&amp;$E294&amp;$F294, 'emission-rate'!$F$2:$F$551) * IFERROR(VLOOKUP($A294&amp;$B294&amp;$C294&amp;$D294&amp;O$1, 'check of sales'!$A$2:$P$1035, 12 + MATCH($E294,'check of sales'!$M$1:$P$1, 0), 0), 0)</f>
        <v>7115.4842792383561</v>
      </c>
      <c r="P294" s="1">
        <f>SUMIF('emission-rate'!$A$2:$A$551, $D294&amp;P$1&amp;$E294&amp;$F294, 'emission-rate'!$F$2:$F$551) * IFERROR(VLOOKUP($A294&amp;$B294&amp;$C294&amp;$D294&amp;P$1, 'check of sales'!$A$2:$P$1035, 12 + MATCH($E294,'check of sales'!$M$1:$P$1, 0), 0), 0)</f>
        <v>588.40796396138194</v>
      </c>
      <c r="Q294" s="1">
        <f>SUMIF('emission-rate'!$A$2:$A$551, $D294&amp;Q$1&amp;$E294&amp;$F294, 'emission-rate'!$F$2:$F$551) * IFERROR(VLOOKUP($A294&amp;$B294&amp;$C294&amp;$D294&amp;Q$1, 'check of sales'!$A$2:$P$1035, 12 + MATCH($E294,'check of sales'!$M$1:$P$1, 0), 0), 0)</f>
        <v>37197.202819254242</v>
      </c>
      <c r="R294" s="1">
        <f>SUMIF('emission-rate'!$A$2:$A$551, $D294&amp;R$1&amp;$E294&amp;$F294, 'emission-rate'!$F$2:$F$551) * IFERROR(VLOOKUP($A294&amp;$B294&amp;$C294&amp;$D294&amp;R$1, 'check of sales'!$A$2:$P$1035, 12 + MATCH($E294,'check of sales'!$M$1:$P$1, 0), 0), 0)</f>
        <v>0</v>
      </c>
      <c r="S294" s="1">
        <f>SUMIF('emission-rate'!$A$2:$A$551, $D294&amp;S$1&amp;$E294&amp;$F294, 'emission-rate'!$F$2:$F$551) * IFERROR(VLOOKUP($A294&amp;$B294&amp;$C294&amp;$D294&amp;S$1, 'check of sales'!$A$2:$P$1035, 12 + MATCH($E294,'check of sales'!$M$1:$P$1, 0), 0), 0)</f>
        <v>0</v>
      </c>
      <c r="T294" s="1">
        <f>SUMIF('emission-rate'!$A$2:$A$551, $D294&amp;T$1&amp;$E294&amp;$F294, 'emission-rate'!$F$2:$F$551) * IFERROR(VLOOKUP($A294&amp;$B294&amp;$C294&amp;$D294&amp;T$1, 'check of sales'!$A$2:$P$1035, 12 + MATCH($E294,'check of sales'!$M$1:$P$1, 0), 0), 0)</f>
        <v>0</v>
      </c>
      <c r="U294" s="1">
        <f>SUMIF('emission-rate'!$A$2:$A$551, $D294&amp;U$1&amp;$E294&amp;$F294, 'emission-rate'!$F$2:$F$551) * IFERROR(VLOOKUP($A294&amp;$B294&amp;$C294&amp;$D294&amp;U$1, 'check of sales'!$A$2:$P$1035, 12 + MATCH($E294,'check of sales'!$M$1:$P$1, 0), 0), 0)</f>
        <v>0</v>
      </c>
    </row>
    <row r="295" spans="1:21" x14ac:dyDescent="0.2">
      <c r="A295">
        <f>emission!A295</f>
        <v>2017</v>
      </c>
      <c r="B295">
        <f>emission!B295</f>
        <v>1</v>
      </c>
      <c r="C295" t="str">
        <f>emission!C295</f>
        <v>commercial</v>
      </c>
      <c r="D295" t="str">
        <f>emission!D295</f>
        <v>VCC 24724 (NG T7 SWCVng)</v>
      </c>
      <c r="E295" t="str">
        <f>emission!E295</f>
        <v>ELEC</v>
      </c>
      <c r="F295" t="str">
        <f>emission!F295</f>
        <v>PM10</v>
      </c>
      <c r="G295" s="1">
        <f>emission!G295 - SUM($K295:$U295)</f>
        <v>9.2900707386434078E-5</v>
      </c>
      <c r="K295" s="1">
        <f>SUMIF('emission-rate'!$A$2:$A$551, $D295&amp;K$1&amp;$E295&amp;$F295, 'emission-rate'!$F$2:$F$551) * IFERROR(VLOOKUP($A295&amp;$B295&amp;$C295&amp;$D295&amp;K$1, 'check of sales'!$A$2:$P$1035, 12 + MATCH($E295,'check of sales'!$M$1:$P$1, 0), 0), 0)</f>
        <v>6102.7328538890015</v>
      </c>
      <c r="L295" s="1">
        <f>SUMIF('emission-rate'!$A$2:$A$551, $D295&amp;L$1&amp;$E295&amp;$F295, 'emission-rate'!$F$2:$F$551) * IFERROR(VLOOKUP($A295&amp;$B295&amp;$C295&amp;$D295&amp;L$1, 'check of sales'!$A$2:$P$1035, 12 + MATCH($E295,'check of sales'!$M$1:$P$1, 0), 0), 0)</f>
        <v>2384.5055813026825</v>
      </c>
      <c r="M295" s="1">
        <f>SUMIF('emission-rate'!$A$2:$A$551, $D295&amp;M$1&amp;$E295&amp;$F295, 'emission-rate'!$F$2:$F$551) * IFERROR(VLOOKUP($A295&amp;$B295&amp;$C295&amp;$D295&amp;M$1, 'check of sales'!$A$2:$P$1035, 12 + MATCH($E295,'check of sales'!$M$1:$P$1, 0), 0), 0)</f>
        <v>3781.4964875960341</v>
      </c>
      <c r="N295" s="1">
        <f>SUMIF('emission-rate'!$A$2:$A$551, $D295&amp;N$1&amp;$E295&amp;$F295, 'emission-rate'!$F$2:$F$551) * IFERROR(VLOOKUP($A295&amp;$B295&amp;$C295&amp;$D295&amp;N$1, 'check of sales'!$A$2:$P$1035, 12 + MATCH($E295,'check of sales'!$M$1:$P$1, 0), 0), 0)</f>
        <v>22961.951579184322</v>
      </c>
      <c r="O295" s="1">
        <f>SUMIF('emission-rate'!$A$2:$A$551, $D295&amp;O$1&amp;$E295&amp;$F295, 'emission-rate'!$F$2:$F$551) * IFERROR(VLOOKUP($A295&amp;$B295&amp;$C295&amp;$D295&amp;O$1, 'check of sales'!$A$2:$P$1035, 12 + MATCH($E295,'check of sales'!$M$1:$P$1, 0), 0), 0)</f>
        <v>6499.3717962764158</v>
      </c>
      <c r="P295" s="1">
        <f>SUMIF('emission-rate'!$A$2:$A$551, $D295&amp;P$1&amp;$E295&amp;$F295, 'emission-rate'!$F$2:$F$551) * IFERROR(VLOOKUP($A295&amp;$B295&amp;$C295&amp;$D295&amp;P$1, 'check of sales'!$A$2:$P$1035, 12 + MATCH($E295,'check of sales'!$M$1:$P$1, 0), 0), 0)</f>
        <v>525.77035534887887</v>
      </c>
      <c r="Q295" s="1">
        <f>SUMIF('emission-rate'!$A$2:$A$551, $D295&amp;Q$1&amp;$E295&amp;$F295, 'emission-rate'!$F$2:$F$551) * IFERROR(VLOOKUP($A295&amp;$B295&amp;$C295&amp;$D295&amp;Q$1, 'check of sales'!$A$2:$P$1035, 12 + MATCH($E295,'check of sales'!$M$1:$P$1, 0), 0), 0)</f>
        <v>31542.037306323469</v>
      </c>
      <c r="R295" s="1">
        <f>SUMIF('emission-rate'!$A$2:$A$551, $D295&amp;R$1&amp;$E295&amp;$F295, 'emission-rate'!$F$2:$F$551) * IFERROR(VLOOKUP($A295&amp;$B295&amp;$C295&amp;$D295&amp;R$1, 'check of sales'!$A$2:$P$1035, 12 + MATCH($E295,'check of sales'!$M$1:$P$1, 0), 0), 0)</f>
        <v>7207.0340923899876</v>
      </c>
      <c r="S295" s="1">
        <f>SUMIF('emission-rate'!$A$2:$A$551, $D295&amp;S$1&amp;$E295&amp;$F295, 'emission-rate'!$F$2:$F$551) * IFERROR(VLOOKUP($A295&amp;$B295&amp;$C295&amp;$D295&amp;S$1, 'check of sales'!$A$2:$P$1035, 12 + MATCH($E295,'check of sales'!$M$1:$P$1, 0), 0), 0)</f>
        <v>0</v>
      </c>
      <c r="T295" s="1">
        <f>SUMIF('emission-rate'!$A$2:$A$551, $D295&amp;T$1&amp;$E295&amp;$F295, 'emission-rate'!$F$2:$F$551) * IFERROR(VLOOKUP($A295&amp;$B295&amp;$C295&amp;$D295&amp;T$1, 'check of sales'!$A$2:$P$1035, 12 + MATCH($E295,'check of sales'!$M$1:$P$1, 0), 0), 0)</f>
        <v>0</v>
      </c>
      <c r="U295" s="1">
        <f>SUMIF('emission-rate'!$A$2:$A$551, $D295&amp;U$1&amp;$E295&amp;$F295, 'emission-rate'!$F$2:$F$551) * IFERROR(VLOOKUP($A295&amp;$B295&amp;$C295&amp;$D295&amp;U$1, 'check of sales'!$A$2:$P$1035, 12 + MATCH($E295,'check of sales'!$M$1:$P$1, 0), 0), 0)</f>
        <v>0</v>
      </c>
    </row>
    <row r="296" spans="1:21" x14ac:dyDescent="0.2">
      <c r="A296">
        <f>emission!A296</f>
        <v>2018</v>
      </c>
      <c r="B296">
        <f>emission!B296</f>
        <v>1</v>
      </c>
      <c r="C296" t="str">
        <f>emission!C296</f>
        <v>commercial</v>
      </c>
      <c r="D296" t="str">
        <f>emission!D296</f>
        <v>VCC 24724 (NG T7 SWCVng)</v>
      </c>
      <c r="E296" t="str">
        <f>emission!E296</f>
        <v>ELEC</v>
      </c>
      <c r="F296" t="str">
        <f>emission!F296</f>
        <v>PM10</v>
      </c>
      <c r="G296" s="1">
        <f>emission!G296 - SUM($K296:$U296)</f>
        <v>2.0623323507606983E-4</v>
      </c>
      <c r="K296" s="1">
        <f>SUMIF('emission-rate'!$A$2:$A$551, $D296&amp;K$1&amp;$E296&amp;$F296, 'emission-rate'!$F$2:$F$551) * IFERROR(VLOOKUP($A296&amp;$B296&amp;$C296&amp;$D296&amp;K$1, 'check of sales'!$A$2:$P$1035, 12 + MATCH($E296,'check of sales'!$M$1:$P$1, 0), 0), 0)</f>
        <v>5780.1651457538192</v>
      </c>
      <c r="L296" s="1">
        <f>SUMIF('emission-rate'!$A$2:$A$551, $D296&amp;L$1&amp;$E296&amp;$F296, 'emission-rate'!$F$2:$F$551) * IFERROR(VLOOKUP($A296&amp;$B296&amp;$C296&amp;$D296&amp;L$1, 'check of sales'!$A$2:$P$1035, 12 + MATCH($E296,'check of sales'!$M$1:$P$1, 0), 0), 0)</f>
        <v>2247.5954561911904</v>
      </c>
      <c r="M296" s="1">
        <f>SUMIF('emission-rate'!$A$2:$A$551, $D296&amp;M$1&amp;$E296&amp;$F296, 'emission-rate'!$F$2:$F$551) * IFERROR(VLOOKUP($A296&amp;$B296&amp;$C296&amp;$D296&amp;M$1, 'check of sales'!$A$2:$P$1035, 12 + MATCH($E296,'check of sales'!$M$1:$P$1, 0), 0), 0)</f>
        <v>3545.8647416046792</v>
      </c>
      <c r="N296" s="1">
        <f>SUMIF('emission-rate'!$A$2:$A$551, $D296&amp;N$1&amp;$E296&amp;$F296, 'emission-rate'!$F$2:$F$551) * IFERROR(VLOOKUP($A296&amp;$B296&amp;$C296&amp;$D296&amp;N$1, 'check of sales'!$A$2:$P$1035, 12 + MATCH($E296,'check of sales'!$M$1:$P$1, 0), 0), 0)</f>
        <v>21322.300347472174</v>
      </c>
      <c r="O296" s="1">
        <f>SUMIF('emission-rate'!$A$2:$A$551, $D296&amp;O$1&amp;$E296&amp;$F296, 'emission-rate'!$F$2:$F$551) * IFERROR(VLOOKUP($A296&amp;$B296&amp;$C296&amp;$D296&amp;O$1, 'check of sales'!$A$2:$P$1035, 12 + MATCH($E296,'check of sales'!$M$1:$P$1, 0), 0), 0)</f>
        <v>6011.9137167910167</v>
      </c>
      <c r="P296" s="1">
        <f>SUMIF('emission-rate'!$A$2:$A$551, $D296&amp;P$1&amp;$E296&amp;$F296, 'emission-rate'!$F$2:$F$551) * IFERROR(VLOOKUP($A296&amp;$B296&amp;$C296&amp;$D296&amp;P$1, 'check of sales'!$A$2:$P$1035, 12 + MATCH($E296,'check of sales'!$M$1:$P$1, 0), 0), 0)</f>
        <v>480.24517865121453</v>
      </c>
      <c r="Q296" s="1">
        <f>SUMIF('emission-rate'!$A$2:$A$551, $D296&amp;Q$1&amp;$E296&amp;$F296, 'emission-rate'!$F$2:$F$551) * IFERROR(VLOOKUP($A296&amp;$B296&amp;$C296&amp;$D296&amp;Q$1, 'check of sales'!$A$2:$P$1035, 12 + MATCH($E296,'check of sales'!$M$1:$P$1, 0), 0), 0)</f>
        <v>28184.302692513702</v>
      </c>
      <c r="R296" s="1">
        <f>SUMIF('emission-rate'!$A$2:$A$551, $D296&amp;R$1&amp;$E296&amp;$F296, 'emission-rate'!$F$2:$F$551) * IFERROR(VLOOKUP($A296&amp;$B296&amp;$C296&amp;$D296&amp;R$1, 'check of sales'!$A$2:$P$1035, 12 + MATCH($E296,'check of sales'!$M$1:$P$1, 0), 0), 0)</f>
        <v>6111.3342128091654</v>
      </c>
      <c r="S296" s="1">
        <f>SUMIF('emission-rate'!$A$2:$A$551, $D296&amp;S$1&amp;$E296&amp;$F296, 'emission-rate'!$F$2:$F$551) * IFERROR(VLOOKUP($A296&amp;$B296&amp;$C296&amp;$D296&amp;S$1, 'check of sales'!$A$2:$P$1035, 12 + MATCH($E296,'check of sales'!$M$1:$P$1, 0), 0), 0)</f>
        <v>9720.8438923191097</v>
      </c>
      <c r="T296" s="1">
        <f>SUMIF('emission-rate'!$A$2:$A$551, $D296&amp;T$1&amp;$E296&amp;$F296, 'emission-rate'!$F$2:$F$551) * IFERROR(VLOOKUP($A296&amp;$B296&amp;$C296&amp;$D296&amp;T$1, 'check of sales'!$A$2:$P$1035, 12 + MATCH($E296,'check of sales'!$M$1:$P$1, 0), 0), 0)</f>
        <v>0</v>
      </c>
      <c r="U296" s="1">
        <f>SUMIF('emission-rate'!$A$2:$A$551, $D296&amp;U$1&amp;$E296&amp;$F296, 'emission-rate'!$F$2:$F$551) * IFERROR(VLOOKUP($A296&amp;$B296&amp;$C296&amp;$D296&amp;U$1, 'check of sales'!$A$2:$P$1035, 12 + MATCH($E296,'check of sales'!$M$1:$P$1, 0), 0), 0)</f>
        <v>0</v>
      </c>
    </row>
    <row r="297" spans="1:21" x14ac:dyDescent="0.2">
      <c r="A297">
        <f>emission!A297</f>
        <v>2019</v>
      </c>
      <c r="B297">
        <f>emission!B297</f>
        <v>1</v>
      </c>
      <c r="C297" t="str">
        <f>emission!C297</f>
        <v>commercial</v>
      </c>
      <c r="D297" t="str">
        <f>emission!D297</f>
        <v>VCC 24724 (NG T7 SWCVng)</v>
      </c>
      <c r="E297" t="str">
        <f>emission!E297</f>
        <v>ELEC</v>
      </c>
      <c r="F297" t="str">
        <f>emission!F297</f>
        <v>PM10</v>
      </c>
      <c r="G297" s="1">
        <f>emission!G297 - SUM($K297:$U297)</f>
        <v>1.8531139357946813E-4</v>
      </c>
      <c r="K297" s="1">
        <f>SUMIF('emission-rate'!$A$2:$A$551, $D297&amp;K$1&amp;$E297&amp;$F297, 'emission-rate'!$F$2:$F$551) * IFERROR(VLOOKUP($A297&amp;$B297&amp;$C297&amp;$D297&amp;K$1, 'check of sales'!$A$2:$P$1035, 12 + MATCH($E297,'check of sales'!$M$1:$P$1, 0), 0), 0)</f>
        <v>5380.5025287823282</v>
      </c>
      <c r="L297" s="1">
        <f>SUMIF('emission-rate'!$A$2:$A$551, $D297&amp;L$1&amp;$E297&amp;$F297, 'emission-rate'!$F$2:$F$551) * IFERROR(VLOOKUP($A297&amp;$B297&amp;$C297&amp;$D297&amp;L$1, 'check of sales'!$A$2:$P$1035, 12 + MATCH($E297,'check of sales'!$M$1:$P$1, 0), 0), 0)</f>
        <v>2128.795939240903</v>
      </c>
      <c r="M297" s="1">
        <f>SUMIF('emission-rate'!$A$2:$A$551, $D297&amp;M$1&amp;$E297&amp;$F297, 'emission-rate'!$F$2:$F$551) * IFERROR(VLOOKUP($A297&amp;$B297&amp;$C297&amp;$D297&amp;M$1, 'check of sales'!$A$2:$P$1035, 12 + MATCH($E297,'check of sales'!$M$1:$P$1, 0), 0), 0)</f>
        <v>3342.2733601425584</v>
      </c>
      <c r="N297" s="1">
        <f>SUMIF('emission-rate'!$A$2:$A$551, $D297&amp;N$1&amp;$E297&amp;$F297, 'emission-rate'!$F$2:$F$551) * IFERROR(VLOOKUP($A297&amp;$B297&amp;$C297&amp;$D297&amp;N$1, 'check of sales'!$A$2:$P$1035, 12 + MATCH($E297,'check of sales'!$M$1:$P$1, 0), 0), 0)</f>
        <v>19993.670035132214</v>
      </c>
      <c r="O297" s="1">
        <f>SUMIF('emission-rate'!$A$2:$A$551, $D297&amp;O$1&amp;$E297&amp;$F297, 'emission-rate'!$F$2:$F$551) * IFERROR(VLOOKUP($A297&amp;$B297&amp;$C297&amp;$D297&amp;O$1, 'check of sales'!$A$2:$P$1035, 12 + MATCH($E297,'check of sales'!$M$1:$P$1, 0), 0), 0)</f>
        <v>5582.6191206113235</v>
      </c>
      <c r="P297" s="1">
        <f>SUMIF('emission-rate'!$A$2:$A$551, $D297&amp;P$1&amp;$E297&amp;$F297, 'emission-rate'!$F$2:$F$551) * IFERROR(VLOOKUP($A297&amp;$B297&amp;$C297&amp;$D297&amp;P$1, 'check of sales'!$A$2:$P$1035, 12 + MATCH($E297,'check of sales'!$M$1:$P$1, 0), 0), 0)</f>
        <v>444.22640640594045</v>
      </c>
      <c r="Q297" s="1">
        <f>SUMIF('emission-rate'!$A$2:$A$551, $D297&amp;Q$1&amp;$E297&amp;$F297, 'emission-rate'!$F$2:$F$551) * IFERROR(VLOOKUP($A297&amp;$B297&amp;$C297&amp;$D297&amp;Q$1, 'check of sales'!$A$2:$P$1035, 12 + MATCH($E297,'check of sales'!$M$1:$P$1, 0), 0), 0)</f>
        <v>25743.892450430438</v>
      </c>
      <c r="R297" s="1">
        <f>SUMIF('emission-rate'!$A$2:$A$551, $D297&amp;R$1&amp;$E297&amp;$F297, 'emission-rate'!$F$2:$F$551) * IFERROR(VLOOKUP($A297&amp;$B297&amp;$C297&amp;$D297&amp;R$1, 'check of sales'!$A$2:$P$1035, 12 + MATCH($E297,'check of sales'!$M$1:$P$1, 0), 0), 0)</f>
        <v>5460.7662668130215</v>
      </c>
      <c r="S297" s="1">
        <f>SUMIF('emission-rate'!$A$2:$A$551, $D297&amp;S$1&amp;$E297&amp;$F297, 'emission-rate'!$F$2:$F$551) * IFERROR(VLOOKUP($A297&amp;$B297&amp;$C297&amp;$D297&amp;S$1, 'check of sales'!$A$2:$P$1035, 12 + MATCH($E297,'check of sales'!$M$1:$P$1, 0), 0), 0)</f>
        <v>8242.964455966141</v>
      </c>
      <c r="T297" s="1">
        <f>SUMIF('emission-rate'!$A$2:$A$551, $D297&amp;T$1&amp;$E297&amp;$F297, 'emission-rate'!$F$2:$F$551) * IFERROR(VLOOKUP($A297&amp;$B297&amp;$C297&amp;$D297&amp;T$1, 'check of sales'!$A$2:$P$1035, 12 + MATCH($E297,'check of sales'!$M$1:$P$1, 0), 0), 0)</f>
        <v>2178.7494341871516</v>
      </c>
      <c r="U297" s="1">
        <f>SUMIF('emission-rate'!$A$2:$A$551, $D297&amp;U$1&amp;$E297&amp;$F297, 'emission-rate'!$F$2:$F$551) * IFERROR(VLOOKUP($A297&amp;$B297&amp;$C297&amp;$D297&amp;U$1, 'check of sales'!$A$2:$P$1035, 12 + MATCH($E297,'check of sales'!$M$1:$P$1, 0), 0), 0)</f>
        <v>0</v>
      </c>
    </row>
    <row r="298" spans="1:21" x14ac:dyDescent="0.2">
      <c r="A298">
        <f>emission!A298</f>
        <v>2020</v>
      </c>
      <c r="B298">
        <f>emission!B298</f>
        <v>1</v>
      </c>
      <c r="C298" t="str">
        <f>emission!C298</f>
        <v>commercial</v>
      </c>
      <c r="D298" t="str">
        <f>emission!D298</f>
        <v>VCC 24724 (NG T7 SWCVng)</v>
      </c>
      <c r="E298" t="str">
        <f>emission!E298</f>
        <v>ELEC</v>
      </c>
      <c r="F298" t="str">
        <f>emission!F298</f>
        <v>PM10</v>
      </c>
      <c r="G298" s="1">
        <f>emission!G298 - SUM($K298:$U298)</f>
        <v>1.5162420459091663E-4</v>
      </c>
      <c r="K298" s="1">
        <f>SUMIF('emission-rate'!$A$2:$A$551, $D298&amp;K$1&amp;$E298&amp;$F298, 'emission-rate'!$F$2:$F$551) * IFERROR(VLOOKUP($A298&amp;$B298&amp;$C298&amp;$D298&amp;K$1, 'check of sales'!$A$2:$P$1035, 12 + MATCH($E298,'check of sales'!$M$1:$P$1, 0), 0), 0)</f>
        <v>5020.9936901319425</v>
      </c>
      <c r="L298" s="1">
        <f>SUMIF('emission-rate'!$A$2:$A$551, $D298&amp;L$1&amp;$E298&amp;$F298, 'emission-rate'!$F$2:$F$551) * IFERROR(VLOOKUP($A298&amp;$B298&amp;$C298&amp;$D298&amp;L$1, 'check of sales'!$A$2:$P$1035, 12 + MATCH($E298,'check of sales'!$M$1:$P$1, 0), 0), 0)</f>
        <v>1981.6028859939202</v>
      </c>
      <c r="M298" s="1">
        <f>SUMIF('emission-rate'!$A$2:$A$551, $D298&amp;M$1&amp;$E298&amp;$F298, 'emission-rate'!$F$2:$F$551) * IFERROR(VLOOKUP($A298&amp;$B298&amp;$C298&amp;$D298&amp;M$1, 'check of sales'!$A$2:$P$1035, 12 + MATCH($E298,'check of sales'!$M$1:$P$1, 0), 0), 0)</f>
        <v>3165.6132500649028</v>
      </c>
      <c r="N298" s="1">
        <f>SUMIF('emission-rate'!$A$2:$A$551, $D298&amp;N$1&amp;$E298&amp;$F298, 'emission-rate'!$F$2:$F$551) * IFERROR(VLOOKUP($A298&amp;$B298&amp;$C298&amp;$D298&amp;N$1, 'check of sales'!$A$2:$P$1035, 12 + MATCH($E298,'check of sales'!$M$1:$P$1, 0), 0), 0)</f>
        <v>18845.702134611536</v>
      </c>
      <c r="O298" s="1">
        <f>SUMIF('emission-rate'!$A$2:$A$551, $D298&amp;O$1&amp;$E298&amp;$F298, 'emission-rate'!$F$2:$F$551) * IFERROR(VLOOKUP($A298&amp;$B298&amp;$C298&amp;$D298&amp;O$1, 'check of sales'!$A$2:$P$1035, 12 + MATCH($E298,'check of sales'!$M$1:$P$1, 0), 0), 0)</f>
        <v>5234.7562322259218</v>
      </c>
      <c r="P298" s="1">
        <f>SUMIF('emission-rate'!$A$2:$A$551, $D298&amp;P$1&amp;$E298&amp;$F298, 'emission-rate'!$F$2:$F$551) * IFERROR(VLOOKUP($A298&amp;$B298&amp;$C298&amp;$D298&amp;P$1, 'check of sales'!$A$2:$P$1035, 12 + MATCH($E298,'check of sales'!$M$1:$P$1, 0), 0), 0)</f>
        <v>412.50539297592974</v>
      </c>
      <c r="Q298" s="1">
        <f>SUMIF('emission-rate'!$A$2:$A$551, $D298&amp;Q$1&amp;$E298&amp;$F298, 'emission-rate'!$F$2:$F$551) * IFERROR(VLOOKUP($A298&amp;$B298&amp;$C298&amp;$D298&amp;Q$1, 'check of sales'!$A$2:$P$1035, 12 + MATCH($E298,'check of sales'!$M$1:$P$1, 0), 0), 0)</f>
        <v>23813.079940280637</v>
      </c>
      <c r="R298" s="1">
        <f>SUMIF('emission-rate'!$A$2:$A$551, $D298&amp;R$1&amp;$E298&amp;$F298, 'emission-rate'!$F$2:$F$551) * IFERROR(VLOOKUP($A298&amp;$B298&amp;$C298&amp;$D298&amp;R$1, 'check of sales'!$A$2:$P$1035, 12 + MATCH($E298,'check of sales'!$M$1:$P$1, 0), 0), 0)</f>
        <v>4987.9317932216836</v>
      </c>
      <c r="S298" s="1">
        <f>SUMIF('emission-rate'!$A$2:$A$551, $D298&amp;S$1&amp;$E298&amp;$F298, 'emission-rate'!$F$2:$F$551) * IFERROR(VLOOKUP($A298&amp;$B298&amp;$C298&amp;$D298&amp;S$1, 'check of sales'!$A$2:$P$1035, 12 + MATCH($E298,'check of sales'!$M$1:$P$1, 0), 0), 0)</f>
        <v>7365.4787436322567</v>
      </c>
      <c r="T298" s="1">
        <f>SUMIF('emission-rate'!$A$2:$A$551, $D298&amp;T$1&amp;$E298&amp;$F298, 'emission-rate'!$F$2:$F$551) * IFERROR(VLOOKUP($A298&amp;$B298&amp;$C298&amp;$D298&amp;T$1, 'check of sales'!$A$2:$P$1035, 12 + MATCH($E298,'check of sales'!$M$1:$P$1, 0), 0), 0)</f>
        <v>1847.5097783075746</v>
      </c>
      <c r="U298" s="1">
        <f>SUMIF('emission-rate'!$A$2:$A$551, $D298&amp;U$1&amp;$E298&amp;$F298, 'emission-rate'!$F$2:$F$551) * IFERROR(VLOOKUP($A298&amp;$B298&amp;$C298&amp;$D298&amp;U$1, 'check of sales'!$A$2:$P$1035, 12 + MATCH($E298,'check of sales'!$M$1:$P$1, 0), 0), 0)</f>
        <v>4157.6051764777903</v>
      </c>
    </row>
    <row r="299" spans="1:21" x14ac:dyDescent="0.2">
      <c r="A299">
        <f>emission!A299</f>
        <v>2010</v>
      </c>
      <c r="B299">
        <f>emission!B299</f>
        <v>1</v>
      </c>
      <c r="C299" t="str">
        <f>emission!C299</f>
        <v>commercial</v>
      </c>
      <c r="D299" t="str">
        <f>emission!D299</f>
        <v>VCC 24724 (NG T7 SWCVng)</v>
      </c>
      <c r="E299" t="str">
        <f>emission!E299</f>
        <v>ELEC</v>
      </c>
      <c r="F299" t="str">
        <f>emission!F299</f>
        <v>PM25</v>
      </c>
      <c r="G299" s="1">
        <f>emission!G299 - SUM($K299:$U299)</f>
        <v>-5.7006416682270356E-5</v>
      </c>
      <c r="K299" s="1">
        <f>SUMIF('emission-rate'!$A$2:$A$551, $D299&amp;K$1&amp;$E299&amp;$F299, 'emission-rate'!$F$2:$F$551) * IFERROR(VLOOKUP($A299&amp;$B299&amp;$C299&amp;$D299&amp;K$1, 'check of sales'!$A$2:$P$1035, 12 + MATCH($E299,'check of sales'!$M$1:$P$1, 0), 0), 0)</f>
        <v>8752.0976268191862</v>
      </c>
      <c r="L299" s="1">
        <f>SUMIF('emission-rate'!$A$2:$A$551, $D299&amp;L$1&amp;$E299&amp;$F299, 'emission-rate'!$F$2:$F$551) * IFERROR(VLOOKUP($A299&amp;$B299&amp;$C299&amp;$D299&amp;L$1, 'check of sales'!$A$2:$P$1035, 12 + MATCH($E299,'check of sales'!$M$1:$P$1, 0), 0), 0)</f>
        <v>0</v>
      </c>
      <c r="M299" s="1">
        <f>SUMIF('emission-rate'!$A$2:$A$551, $D299&amp;M$1&amp;$E299&amp;$F299, 'emission-rate'!$F$2:$F$551) * IFERROR(VLOOKUP($A299&amp;$B299&amp;$C299&amp;$D299&amp;M$1, 'check of sales'!$A$2:$P$1035, 12 + MATCH($E299,'check of sales'!$M$1:$P$1, 0), 0), 0)</f>
        <v>0</v>
      </c>
      <c r="N299" s="1">
        <f>SUMIF('emission-rate'!$A$2:$A$551, $D299&amp;N$1&amp;$E299&amp;$F299, 'emission-rate'!$F$2:$F$551) * IFERROR(VLOOKUP($A299&amp;$B299&amp;$C299&amp;$D299&amp;N$1, 'check of sales'!$A$2:$P$1035, 12 + MATCH($E299,'check of sales'!$M$1:$P$1, 0), 0), 0)</f>
        <v>0</v>
      </c>
      <c r="O299" s="1">
        <f>SUMIF('emission-rate'!$A$2:$A$551, $D299&amp;O$1&amp;$E299&amp;$F299, 'emission-rate'!$F$2:$F$551) * IFERROR(VLOOKUP($A299&amp;$B299&amp;$C299&amp;$D299&amp;O$1, 'check of sales'!$A$2:$P$1035, 12 + MATCH($E299,'check of sales'!$M$1:$P$1, 0), 0), 0)</f>
        <v>0</v>
      </c>
      <c r="P299" s="1">
        <f>SUMIF('emission-rate'!$A$2:$A$551, $D299&amp;P$1&amp;$E299&amp;$F299, 'emission-rate'!$F$2:$F$551) * IFERROR(VLOOKUP($A299&amp;$B299&amp;$C299&amp;$D299&amp;P$1, 'check of sales'!$A$2:$P$1035, 12 + MATCH($E299,'check of sales'!$M$1:$P$1, 0), 0), 0)</f>
        <v>0</v>
      </c>
      <c r="Q299" s="1">
        <f>SUMIF('emission-rate'!$A$2:$A$551, $D299&amp;Q$1&amp;$E299&amp;$F299, 'emission-rate'!$F$2:$F$551) * IFERROR(VLOOKUP($A299&amp;$B299&amp;$C299&amp;$D299&amp;Q$1, 'check of sales'!$A$2:$P$1035, 12 + MATCH($E299,'check of sales'!$M$1:$P$1, 0), 0), 0)</f>
        <v>0</v>
      </c>
      <c r="R299" s="1">
        <f>SUMIF('emission-rate'!$A$2:$A$551, $D299&amp;R$1&amp;$E299&amp;$F299, 'emission-rate'!$F$2:$F$551) * IFERROR(VLOOKUP($A299&amp;$B299&amp;$C299&amp;$D299&amp;R$1, 'check of sales'!$A$2:$P$1035, 12 + MATCH($E299,'check of sales'!$M$1:$P$1, 0), 0), 0)</f>
        <v>0</v>
      </c>
      <c r="S299" s="1">
        <f>SUMIF('emission-rate'!$A$2:$A$551, $D299&amp;S$1&amp;$E299&amp;$F299, 'emission-rate'!$F$2:$F$551) * IFERROR(VLOOKUP($A299&amp;$B299&amp;$C299&amp;$D299&amp;S$1, 'check of sales'!$A$2:$P$1035, 12 + MATCH($E299,'check of sales'!$M$1:$P$1, 0), 0), 0)</f>
        <v>0</v>
      </c>
      <c r="T299" s="1">
        <f>SUMIF('emission-rate'!$A$2:$A$551, $D299&amp;T$1&amp;$E299&amp;$F299, 'emission-rate'!$F$2:$F$551) * IFERROR(VLOOKUP($A299&amp;$B299&amp;$C299&amp;$D299&amp;T$1, 'check of sales'!$A$2:$P$1035, 12 + MATCH($E299,'check of sales'!$M$1:$P$1, 0), 0), 0)</f>
        <v>0</v>
      </c>
      <c r="U299" s="1">
        <f>SUMIF('emission-rate'!$A$2:$A$551, $D299&amp;U$1&amp;$E299&amp;$F299, 'emission-rate'!$F$2:$F$551) * IFERROR(VLOOKUP($A299&amp;$B299&amp;$C299&amp;$D299&amp;U$1, 'check of sales'!$A$2:$P$1035, 12 + MATCH($E299,'check of sales'!$M$1:$P$1, 0), 0), 0)</f>
        <v>0</v>
      </c>
    </row>
    <row r="300" spans="1:21" x14ac:dyDescent="0.2">
      <c r="A300">
        <f>emission!A300</f>
        <v>2011</v>
      </c>
      <c r="B300">
        <f>emission!B300</f>
        <v>1</v>
      </c>
      <c r="C300" t="str">
        <f>emission!C300</f>
        <v>commercial</v>
      </c>
      <c r="D300" t="str">
        <f>emission!D300</f>
        <v>VCC 24724 (NG T7 SWCVng)</v>
      </c>
      <c r="E300" t="str">
        <f>emission!E300</f>
        <v>ELEC</v>
      </c>
      <c r="F300" t="str">
        <f>emission!F300</f>
        <v>PM25</v>
      </c>
      <c r="G300" s="1">
        <f>emission!G300 - SUM($K300:$U300)</f>
        <v>-5.9608231822494417E-5</v>
      </c>
      <c r="K300" s="1">
        <f>SUMIF('emission-rate'!$A$2:$A$551, $D300&amp;K$1&amp;$E300&amp;$F300, 'emission-rate'!$F$2:$F$551) * IFERROR(VLOOKUP($A300&amp;$B300&amp;$C300&amp;$D300&amp;K$1, 'check of sales'!$A$2:$P$1035, 12 + MATCH($E300,'check of sales'!$M$1:$P$1, 0), 0), 0)</f>
        <v>7421.4986324407464</v>
      </c>
      <c r="L300" s="1">
        <f>SUMIF('emission-rate'!$A$2:$A$551, $D300&amp;L$1&amp;$E300&amp;$F300, 'emission-rate'!$F$2:$F$551) * IFERROR(VLOOKUP($A300&amp;$B300&amp;$C300&amp;$D300&amp;L$1, 'check of sales'!$A$2:$P$1035, 12 + MATCH($E300,'check of sales'!$M$1:$P$1, 0), 0), 0)</f>
        <v>46.209729606545991</v>
      </c>
      <c r="M300" s="1">
        <f>SUMIF('emission-rate'!$A$2:$A$551, $D300&amp;M$1&amp;$E300&amp;$F300, 'emission-rate'!$F$2:$F$551) * IFERROR(VLOOKUP($A300&amp;$B300&amp;$C300&amp;$D300&amp;M$1, 'check of sales'!$A$2:$P$1035, 12 + MATCH($E300,'check of sales'!$M$1:$P$1, 0), 0), 0)</f>
        <v>0</v>
      </c>
      <c r="N300" s="1">
        <f>SUMIF('emission-rate'!$A$2:$A$551, $D300&amp;N$1&amp;$E300&amp;$F300, 'emission-rate'!$F$2:$F$551) * IFERROR(VLOOKUP($A300&amp;$B300&amp;$C300&amp;$D300&amp;N$1, 'check of sales'!$A$2:$P$1035, 12 + MATCH($E300,'check of sales'!$M$1:$P$1, 0), 0), 0)</f>
        <v>0</v>
      </c>
      <c r="O300" s="1">
        <f>SUMIF('emission-rate'!$A$2:$A$551, $D300&amp;O$1&amp;$E300&amp;$F300, 'emission-rate'!$F$2:$F$551) * IFERROR(VLOOKUP($A300&amp;$B300&amp;$C300&amp;$D300&amp;O$1, 'check of sales'!$A$2:$P$1035, 12 + MATCH($E300,'check of sales'!$M$1:$P$1, 0), 0), 0)</f>
        <v>0</v>
      </c>
      <c r="P300" s="1">
        <f>SUMIF('emission-rate'!$A$2:$A$551, $D300&amp;P$1&amp;$E300&amp;$F300, 'emission-rate'!$F$2:$F$551) * IFERROR(VLOOKUP($A300&amp;$B300&amp;$C300&amp;$D300&amp;P$1, 'check of sales'!$A$2:$P$1035, 12 + MATCH($E300,'check of sales'!$M$1:$P$1, 0), 0), 0)</f>
        <v>0</v>
      </c>
      <c r="Q300" s="1">
        <f>SUMIF('emission-rate'!$A$2:$A$551, $D300&amp;Q$1&amp;$E300&amp;$F300, 'emission-rate'!$F$2:$F$551) * IFERROR(VLOOKUP($A300&amp;$B300&amp;$C300&amp;$D300&amp;Q$1, 'check of sales'!$A$2:$P$1035, 12 + MATCH($E300,'check of sales'!$M$1:$P$1, 0), 0), 0)</f>
        <v>0</v>
      </c>
      <c r="R300" s="1">
        <f>SUMIF('emission-rate'!$A$2:$A$551, $D300&amp;R$1&amp;$E300&amp;$F300, 'emission-rate'!$F$2:$F$551) * IFERROR(VLOOKUP($A300&amp;$B300&amp;$C300&amp;$D300&amp;R$1, 'check of sales'!$A$2:$P$1035, 12 + MATCH($E300,'check of sales'!$M$1:$P$1, 0), 0), 0)</f>
        <v>0</v>
      </c>
      <c r="S300" s="1">
        <f>SUMIF('emission-rate'!$A$2:$A$551, $D300&amp;S$1&amp;$E300&amp;$F300, 'emission-rate'!$F$2:$F$551) * IFERROR(VLOOKUP($A300&amp;$B300&amp;$C300&amp;$D300&amp;S$1, 'check of sales'!$A$2:$P$1035, 12 + MATCH($E300,'check of sales'!$M$1:$P$1, 0), 0), 0)</f>
        <v>0</v>
      </c>
      <c r="T300" s="1">
        <f>SUMIF('emission-rate'!$A$2:$A$551, $D300&amp;T$1&amp;$E300&amp;$F300, 'emission-rate'!$F$2:$F$551) * IFERROR(VLOOKUP($A300&amp;$B300&amp;$C300&amp;$D300&amp;T$1, 'check of sales'!$A$2:$P$1035, 12 + MATCH($E300,'check of sales'!$M$1:$P$1, 0), 0), 0)</f>
        <v>0</v>
      </c>
      <c r="U300" s="1">
        <f>SUMIF('emission-rate'!$A$2:$A$551, $D300&amp;U$1&amp;$E300&amp;$F300, 'emission-rate'!$F$2:$F$551) * IFERROR(VLOOKUP($A300&amp;$B300&amp;$C300&amp;$D300&amp;U$1, 'check of sales'!$A$2:$P$1035, 12 + MATCH($E300,'check of sales'!$M$1:$P$1, 0), 0), 0)</f>
        <v>0</v>
      </c>
    </row>
    <row r="301" spans="1:21" x14ac:dyDescent="0.2">
      <c r="A301">
        <f>emission!A301</f>
        <v>2012</v>
      </c>
      <c r="B301">
        <f>emission!B301</f>
        <v>1</v>
      </c>
      <c r="C301" t="str">
        <f>emission!C301</f>
        <v>commercial</v>
      </c>
      <c r="D301" t="str">
        <f>emission!D301</f>
        <v>VCC 24724 (NG T7 SWCVng)</v>
      </c>
      <c r="E301" t="str">
        <f>emission!E301</f>
        <v>ELEC</v>
      </c>
      <c r="F301" t="str">
        <f>emission!F301</f>
        <v>PM25</v>
      </c>
      <c r="G301" s="1">
        <f>emission!G301 - SUM($K301:$U301)</f>
        <v>-8.2599530287552625E-5</v>
      </c>
      <c r="K301" s="1">
        <f>SUMIF('emission-rate'!$A$2:$A$551, $D301&amp;K$1&amp;$E301&amp;$F301, 'emission-rate'!$F$2:$F$551) * IFERROR(VLOOKUP($A301&amp;$B301&amp;$C301&amp;$D301&amp;K$1, 'check of sales'!$A$2:$P$1035, 12 + MATCH($E301,'check of sales'!$M$1:$P$1, 0), 0), 0)</f>
        <v>6631.4601640158808</v>
      </c>
      <c r="L301" s="1">
        <f>SUMIF('emission-rate'!$A$2:$A$551, $D301&amp;L$1&amp;$E301&amp;$F301, 'emission-rate'!$F$2:$F$551) * IFERROR(VLOOKUP($A301&amp;$B301&amp;$C301&amp;$D301&amp;L$1, 'check of sales'!$A$2:$P$1035, 12 + MATCH($E301,'check of sales'!$M$1:$P$1, 0), 0), 0)</f>
        <v>39.184371530493969</v>
      </c>
      <c r="M301" s="1">
        <f>SUMIF('emission-rate'!$A$2:$A$551, $D301&amp;M$1&amp;$E301&amp;$F301, 'emission-rate'!$F$2:$F$551) * IFERROR(VLOOKUP($A301&amp;$B301&amp;$C301&amp;$D301&amp;M$1, 'check of sales'!$A$2:$P$1035, 12 + MATCH($E301,'check of sales'!$M$1:$P$1, 0), 0), 0)</f>
        <v>17250.386928745356</v>
      </c>
      <c r="N301" s="1">
        <f>SUMIF('emission-rate'!$A$2:$A$551, $D301&amp;N$1&amp;$E301&amp;$F301, 'emission-rate'!$F$2:$F$551) * IFERROR(VLOOKUP($A301&amp;$B301&amp;$C301&amp;$D301&amp;N$1, 'check of sales'!$A$2:$P$1035, 12 + MATCH($E301,'check of sales'!$M$1:$P$1, 0), 0), 0)</f>
        <v>0</v>
      </c>
      <c r="O301" s="1">
        <f>SUMIF('emission-rate'!$A$2:$A$551, $D301&amp;O$1&amp;$E301&amp;$F301, 'emission-rate'!$F$2:$F$551) * IFERROR(VLOOKUP($A301&amp;$B301&amp;$C301&amp;$D301&amp;O$1, 'check of sales'!$A$2:$P$1035, 12 + MATCH($E301,'check of sales'!$M$1:$P$1, 0), 0), 0)</f>
        <v>0</v>
      </c>
      <c r="P301" s="1">
        <f>SUMIF('emission-rate'!$A$2:$A$551, $D301&amp;P$1&amp;$E301&amp;$F301, 'emission-rate'!$F$2:$F$551) * IFERROR(VLOOKUP($A301&amp;$B301&amp;$C301&amp;$D301&amp;P$1, 'check of sales'!$A$2:$P$1035, 12 + MATCH($E301,'check of sales'!$M$1:$P$1, 0), 0), 0)</f>
        <v>0</v>
      </c>
      <c r="Q301" s="1">
        <f>SUMIF('emission-rate'!$A$2:$A$551, $D301&amp;Q$1&amp;$E301&amp;$F301, 'emission-rate'!$F$2:$F$551) * IFERROR(VLOOKUP($A301&amp;$B301&amp;$C301&amp;$D301&amp;Q$1, 'check of sales'!$A$2:$P$1035, 12 + MATCH($E301,'check of sales'!$M$1:$P$1, 0), 0), 0)</f>
        <v>0</v>
      </c>
      <c r="R301" s="1">
        <f>SUMIF('emission-rate'!$A$2:$A$551, $D301&amp;R$1&amp;$E301&amp;$F301, 'emission-rate'!$F$2:$F$551) * IFERROR(VLOOKUP($A301&amp;$B301&amp;$C301&amp;$D301&amp;R$1, 'check of sales'!$A$2:$P$1035, 12 + MATCH($E301,'check of sales'!$M$1:$P$1, 0), 0), 0)</f>
        <v>0</v>
      </c>
      <c r="S301" s="1">
        <f>SUMIF('emission-rate'!$A$2:$A$551, $D301&amp;S$1&amp;$E301&amp;$F301, 'emission-rate'!$F$2:$F$551) * IFERROR(VLOOKUP($A301&amp;$B301&amp;$C301&amp;$D301&amp;S$1, 'check of sales'!$A$2:$P$1035, 12 + MATCH($E301,'check of sales'!$M$1:$P$1, 0), 0), 0)</f>
        <v>0</v>
      </c>
      <c r="T301" s="1">
        <f>SUMIF('emission-rate'!$A$2:$A$551, $D301&amp;T$1&amp;$E301&amp;$F301, 'emission-rate'!$F$2:$F$551) * IFERROR(VLOOKUP($A301&amp;$B301&amp;$C301&amp;$D301&amp;T$1, 'check of sales'!$A$2:$P$1035, 12 + MATCH($E301,'check of sales'!$M$1:$P$1, 0), 0), 0)</f>
        <v>0</v>
      </c>
      <c r="U301" s="1">
        <f>SUMIF('emission-rate'!$A$2:$A$551, $D301&amp;U$1&amp;$E301&amp;$F301, 'emission-rate'!$F$2:$F$551) * IFERROR(VLOOKUP($A301&amp;$B301&amp;$C301&amp;$D301&amp;U$1, 'check of sales'!$A$2:$P$1035, 12 + MATCH($E301,'check of sales'!$M$1:$P$1, 0), 0), 0)</f>
        <v>0</v>
      </c>
    </row>
    <row r="302" spans="1:21" x14ac:dyDescent="0.2">
      <c r="A302">
        <f>emission!A302</f>
        <v>2013</v>
      </c>
      <c r="B302">
        <f>emission!B302</f>
        <v>1</v>
      </c>
      <c r="C302" t="str">
        <f>emission!C302</f>
        <v>commercial</v>
      </c>
      <c r="D302" t="str">
        <f>emission!D302</f>
        <v>VCC 24724 (NG T7 SWCVng)</v>
      </c>
      <c r="E302" t="str">
        <f>emission!E302</f>
        <v>ELEC</v>
      </c>
      <c r="F302" t="str">
        <f>emission!F302</f>
        <v>PM25</v>
      </c>
      <c r="G302" s="1">
        <f>emission!G302 - SUM($K302:$U302)</f>
        <v>-9.6842137281782925E-5</v>
      </c>
      <c r="K302" s="1">
        <f>SUMIF('emission-rate'!$A$2:$A$551, $D302&amp;K$1&amp;$E302&amp;$F302, 'emission-rate'!$F$2:$F$551) * IFERROR(VLOOKUP($A302&amp;$B302&amp;$C302&amp;$D302&amp;K$1, 'check of sales'!$A$2:$P$1035, 12 + MATCH($E302,'check of sales'!$M$1:$P$1, 0), 0), 0)</f>
        <v>6057.2581523219696</v>
      </c>
      <c r="L302" s="1">
        <f>SUMIF('emission-rate'!$A$2:$A$551, $D302&amp;L$1&amp;$E302&amp;$F302, 'emission-rate'!$F$2:$F$551) * IFERROR(VLOOKUP($A302&amp;$B302&amp;$C302&amp;$D302&amp;L$1, 'check of sales'!$A$2:$P$1035, 12 + MATCH($E302,'check of sales'!$M$1:$P$1, 0), 0), 0)</f>
        <v>35.013089906210858</v>
      </c>
      <c r="M302" s="1">
        <f>SUMIF('emission-rate'!$A$2:$A$551, $D302&amp;M$1&amp;$E302&amp;$F302, 'emission-rate'!$F$2:$F$551) * IFERROR(VLOOKUP($A302&amp;$B302&amp;$C302&amp;$D302&amp;M$1, 'check of sales'!$A$2:$P$1035, 12 + MATCH($E302,'check of sales'!$M$1:$P$1, 0), 0), 0)</f>
        <v>14627.775929789901</v>
      </c>
      <c r="N302" s="1">
        <f>SUMIF('emission-rate'!$A$2:$A$551, $D302&amp;N$1&amp;$E302&amp;$F302, 'emission-rate'!$F$2:$F$551) * IFERROR(VLOOKUP($A302&amp;$B302&amp;$C302&amp;$D302&amp;N$1, 'check of sales'!$A$2:$P$1035, 12 + MATCH($E302,'check of sales'!$M$1:$P$1, 0), 0), 0)</f>
        <v>4910.2174416307562</v>
      </c>
      <c r="O302" s="1">
        <f>SUMIF('emission-rate'!$A$2:$A$551, $D302&amp;O$1&amp;$E302&amp;$F302, 'emission-rate'!$F$2:$F$551) * IFERROR(VLOOKUP($A302&amp;$B302&amp;$C302&amp;$D302&amp;O$1, 'check of sales'!$A$2:$P$1035, 12 + MATCH($E302,'check of sales'!$M$1:$P$1, 0), 0), 0)</f>
        <v>0</v>
      </c>
      <c r="P302" s="1">
        <f>SUMIF('emission-rate'!$A$2:$A$551, $D302&amp;P$1&amp;$E302&amp;$F302, 'emission-rate'!$F$2:$F$551) * IFERROR(VLOOKUP($A302&amp;$B302&amp;$C302&amp;$D302&amp;P$1, 'check of sales'!$A$2:$P$1035, 12 + MATCH($E302,'check of sales'!$M$1:$P$1, 0), 0), 0)</f>
        <v>0</v>
      </c>
      <c r="Q302" s="1">
        <f>SUMIF('emission-rate'!$A$2:$A$551, $D302&amp;Q$1&amp;$E302&amp;$F302, 'emission-rate'!$F$2:$F$551) * IFERROR(VLOOKUP($A302&amp;$B302&amp;$C302&amp;$D302&amp;Q$1, 'check of sales'!$A$2:$P$1035, 12 + MATCH($E302,'check of sales'!$M$1:$P$1, 0), 0), 0)</f>
        <v>0</v>
      </c>
      <c r="R302" s="1">
        <f>SUMIF('emission-rate'!$A$2:$A$551, $D302&amp;R$1&amp;$E302&amp;$F302, 'emission-rate'!$F$2:$F$551) * IFERROR(VLOOKUP($A302&amp;$B302&amp;$C302&amp;$D302&amp;R$1, 'check of sales'!$A$2:$P$1035, 12 + MATCH($E302,'check of sales'!$M$1:$P$1, 0), 0), 0)</f>
        <v>0</v>
      </c>
      <c r="S302" s="1">
        <f>SUMIF('emission-rate'!$A$2:$A$551, $D302&amp;S$1&amp;$E302&amp;$F302, 'emission-rate'!$F$2:$F$551) * IFERROR(VLOOKUP($A302&amp;$B302&amp;$C302&amp;$D302&amp;S$1, 'check of sales'!$A$2:$P$1035, 12 + MATCH($E302,'check of sales'!$M$1:$P$1, 0), 0), 0)</f>
        <v>0</v>
      </c>
      <c r="T302" s="1">
        <f>SUMIF('emission-rate'!$A$2:$A$551, $D302&amp;T$1&amp;$E302&amp;$F302, 'emission-rate'!$F$2:$F$551) * IFERROR(VLOOKUP($A302&amp;$B302&amp;$C302&amp;$D302&amp;T$1, 'check of sales'!$A$2:$P$1035, 12 + MATCH($E302,'check of sales'!$M$1:$P$1, 0), 0), 0)</f>
        <v>0</v>
      </c>
      <c r="U302" s="1">
        <f>SUMIF('emission-rate'!$A$2:$A$551, $D302&amp;U$1&amp;$E302&amp;$F302, 'emission-rate'!$F$2:$F$551) * IFERROR(VLOOKUP($A302&amp;$B302&amp;$C302&amp;$D302&amp;U$1, 'check of sales'!$A$2:$P$1035, 12 + MATCH($E302,'check of sales'!$M$1:$P$1, 0), 0), 0)</f>
        <v>0</v>
      </c>
    </row>
    <row r="303" spans="1:21" x14ac:dyDescent="0.2">
      <c r="A303">
        <f>emission!A303</f>
        <v>2014</v>
      </c>
      <c r="B303">
        <f>emission!B303</f>
        <v>1</v>
      </c>
      <c r="C303" t="str">
        <f>emission!C303</f>
        <v>commercial</v>
      </c>
      <c r="D303" t="str">
        <f>emission!D303</f>
        <v>VCC 24724 (NG T7 SWCVng)</v>
      </c>
      <c r="E303" t="str">
        <f>emission!E303</f>
        <v>ELEC</v>
      </c>
      <c r="F303" t="str">
        <f>emission!F303</f>
        <v>PM25</v>
      </c>
      <c r="G303" s="1">
        <f>emission!G303 - SUM($K303:$U303)</f>
        <v>-1.0032578575192019E-4</v>
      </c>
      <c r="K303" s="1">
        <f>SUMIF('emission-rate'!$A$2:$A$551, $D303&amp;K$1&amp;$E303&amp;$F303, 'emission-rate'!$F$2:$F$551) * IFERROR(VLOOKUP($A303&amp;$B303&amp;$C303&amp;$D303&amp;K$1, 'check of sales'!$A$2:$P$1035, 12 + MATCH($E303,'check of sales'!$M$1:$P$1, 0), 0), 0)</f>
        <v>5602.9589495021346</v>
      </c>
      <c r="L303" s="1">
        <f>SUMIF('emission-rate'!$A$2:$A$551, $D303&amp;L$1&amp;$E303&amp;$F303, 'emission-rate'!$F$2:$F$551) * IFERROR(VLOOKUP($A303&amp;$B303&amp;$C303&amp;$D303&amp;L$1, 'check of sales'!$A$2:$P$1035, 12 + MATCH($E303,'check of sales'!$M$1:$P$1, 0), 0), 0)</f>
        <v>31.981391582987971</v>
      </c>
      <c r="M303" s="1">
        <f>SUMIF('emission-rate'!$A$2:$A$551, $D303&amp;M$1&amp;$E303&amp;$F303, 'emission-rate'!$F$2:$F$551) * IFERROR(VLOOKUP($A303&amp;$B303&amp;$C303&amp;$D303&amp;M$1, 'check of sales'!$A$2:$P$1035, 12 + MATCH($E303,'check of sales'!$M$1:$P$1, 0), 0), 0)</f>
        <v>13070.609882286004</v>
      </c>
      <c r="N303" s="1">
        <f>SUMIF('emission-rate'!$A$2:$A$551, $D303&amp;N$1&amp;$E303&amp;$F303, 'emission-rate'!$F$2:$F$551) * IFERROR(VLOOKUP($A303&amp;$B303&amp;$C303&amp;$D303&amp;N$1, 'check of sales'!$A$2:$P$1035, 12 + MATCH($E303,'check of sales'!$M$1:$P$1, 0), 0), 0)</f>
        <v>4163.7072141862463</v>
      </c>
      <c r="O303" s="1">
        <f>SUMIF('emission-rate'!$A$2:$A$551, $D303&amp;O$1&amp;$E303&amp;$F303, 'emission-rate'!$F$2:$F$551) * IFERROR(VLOOKUP($A303&amp;$B303&amp;$C303&amp;$D303&amp;O$1, 'check of sales'!$A$2:$P$1035, 12 + MATCH($E303,'check of sales'!$M$1:$P$1, 0), 0), 0)</f>
        <v>5203.6951527864121</v>
      </c>
      <c r="P303" s="1">
        <f>SUMIF('emission-rate'!$A$2:$A$551, $D303&amp;P$1&amp;$E303&amp;$F303, 'emission-rate'!$F$2:$F$551) * IFERROR(VLOOKUP($A303&amp;$B303&amp;$C303&amp;$D303&amp;P$1, 'check of sales'!$A$2:$P$1035, 12 + MATCH($E303,'check of sales'!$M$1:$P$1, 0), 0), 0)</f>
        <v>0</v>
      </c>
      <c r="Q303" s="1">
        <f>SUMIF('emission-rate'!$A$2:$A$551, $D303&amp;Q$1&amp;$E303&amp;$F303, 'emission-rate'!$F$2:$F$551) * IFERROR(VLOOKUP($A303&amp;$B303&amp;$C303&amp;$D303&amp;Q$1, 'check of sales'!$A$2:$P$1035, 12 + MATCH($E303,'check of sales'!$M$1:$P$1, 0), 0), 0)</f>
        <v>0</v>
      </c>
      <c r="R303" s="1">
        <f>SUMIF('emission-rate'!$A$2:$A$551, $D303&amp;R$1&amp;$E303&amp;$F303, 'emission-rate'!$F$2:$F$551) * IFERROR(VLOOKUP($A303&amp;$B303&amp;$C303&amp;$D303&amp;R$1, 'check of sales'!$A$2:$P$1035, 12 + MATCH($E303,'check of sales'!$M$1:$P$1, 0), 0), 0)</f>
        <v>0</v>
      </c>
      <c r="S303" s="1">
        <f>SUMIF('emission-rate'!$A$2:$A$551, $D303&amp;S$1&amp;$E303&amp;$F303, 'emission-rate'!$F$2:$F$551) * IFERROR(VLOOKUP($A303&amp;$B303&amp;$C303&amp;$D303&amp;S$1, 'check of sales'!$A$2:$P$1035, 12 + MATCH($E303,'check of sales'!$M$1:$P$1, 0), 0), 0)</f>
        <v>0</v>
      </c>
      <c r="T303" s="1">
        <f>SUMIF('emission-rate'!$A$2:$A$551, $D303&amp;T$1&amp;$E303&amp;$F303, 'emission-rate'!$F$2:$F$551) * IFERROR(VLOOKUP($A303&amp;$B303&amp;$C303&amp;$D303&amp;T$1, 'check of sales'!$A$2:$P$1035, 12 + MATCH($E303,'check of sales'!$M$1:$P$1, 0), 0), 0)</f>
        <v>0</v>
      </c>
      <c r="U303" s="1">
        <f>SUMIF('emission-rate'!$A$2:$A$551, $D303&amp;U$1&amp;$E303&amp;$F303, 'emission-rate'!$F$2:$F$551) * IFERROR(VLOOKUP($A303&amp;$B303&amp;$C303&amp;$D303&amp;U$1, 'check of sales'!$A$2:$P$1035, 12 + MATCH($E303,'check of sales'!$M$1:$P$1, 0), 0), 0)</f>
        <v>0</v>
      </c>
    </row>
    <row r="304" spans="1:21" x14ac:dyDescent="0.2">
      <c r="A304">
        <f>emission!A304</f>
        <v>2015</v>
      </c>
      <c r="B304">
        <f>emission!B304</f>
        <v>1</v>
      </c>
      <c r="C304" t="str">
        <f>emission!C304</f>
        <v>commercial</v>
      </c>
      <c r="D304" t="str">
        <f>emission!D304</f>
        <v>VCC 24724 (NG T7 SWCVng)</v>
      </c>
      <c r="E304" t="str">
        <f>emission!E304</f>
        <v>ELEC</v>
      </c>
      <c r="F304" t="str">
        <f>emission!F304</f>
        <v>PM25</v>
      </c>
      <c r="G304" s="1">
        <f>emission!G304 - SUM($K304:$U304)</f>
        <v>-1.2701361993094906E-4</v>
      </c>
      <c r="K304" s="1">
        <f>SUMIF('emission-rate'!$A$2:$A$551, $D304&amp;K$1&amp;$E304&amp;$F304, 'emission-rate'!$F$2:$F$551) * IFERROR(VLOOKUP($A304&amp;$B304&amp;$C304&amp;$D304&amp;K$1, 'check of sales'!$A$2:$P$1035, 12 + MATCH($E304,'check of sales'!$M$1:$P$1, 0), 0), 0)</f>
        <v>5202.8667138268311</v>
      </c>
      <c r="L304" s="1">
        <f>SUMIF('emission-rate'!$A$2:$A$551, $D304&amp;L$1&amp;$E304&amp;$F304, 'emission-rate'!$F$2:$F$551) * IFERROR(VLOOKUP($A304&amp;$B304&amp;$C304&amp;$D304&amp;L$1, 'check of sales'!$A$2:$P$1035, 12 + MATCH($E304,'check of sales'!$M$1:$P$1, 0), 0), 0)</f>
        <v>29.582761652439199</v>
      </c>
      <c r="M304" s="1">
        <f>SUMIF('emission-rate'!$A$2:$A$551, $D304&amp;M$1&amp;$E304&amp;$F304, 'emission-rate'!$F$2:$F$551) * IFERROR(VLOOKUP($A304&amp;$B304&amp;$C304&amp;$D304&amp;M$1, 'check of sales'!$A$2:$P$1035, 12 + MATCH($E304,'check of sales'!$M$1:$P$1, 0), 0), 0)</f>
        <v>11938.857552806565</v>
      </c>
      <c r="N304" s="1">
        <f>SUMIF('emission-rate'!$A$2:$A$551, $D304&amp;N$1&amp;$E304&amp;$F304, 'emission-rate'!$F$2:$F$551) * IFERROR(VLOOKUP($A304&amp;$B304&amp;$C304&amp;$D304&amp;N$1, 'check of sales'!$A$2:$P$1035, 12 + MATCH($E304,'check of sales'!$M$1:$P$1, 0), 0), 0)</f>
        <v>3720.4693947940359</v>
      </c>
      <c r="O304" s="1">
        <f>SUMIF('emission-rate'!$A$2:$A$551, $D304&amp;O$1&amp;$E304&amp;$F304, 'emission-rate'!$F$2:$F$551) * IFERROR(VLOOKUP($A304&amp;$B304&amp;$C304&amp;$D304&amp;O$1, 'check of sales'!$A$2:$P$1035, 12 + MATCH($E304,'check of sales'!$M$1:$P$1, 0), 0), 0)</f>
        <v>4412.5669190093795</v>
      </c>
      <c r="P304" s="1">
        <f>SUMIF('emission-rate'!$A$2:$A$551, $D304&amp;P$1&amp;$E304&amp;$F304, 'emission-rate'!$F$2:$F$551) * IFERROR(VLOOKUP($A304&amp;$B304&amp;$C304&amp;$D304&amp;P$1, 'check of sales'!$A$2:$P$1035, 12 + MATCH($E304,'check of sales'!$M$1:$P$1, 0), 0), 0)</f>
        <v>5300.4563181026679</v>
      </c>
      <c r="Q304" s="1">
        <f>SUMIF('emission-rate'!$A$2:$A$551, $D304&amp;Q$1&amp;$E304&amp;$F304, 'emission-rate'!$F$2:$F$551) * IFERROR(VLOOKUP($A304&amp;$B304&amp;$C304&amp;$D304&amp;Q$1, 'check of sales'!$A$2:$P$1035, 12 + MATCH($E304,'check of sales'!$M$1:$P$1, 0), 0), 0)</f>
        <v>0</v>
      </c>
      <c r="R304" s="1">
        <f>SUMIF('emission-rate'!$A$2:$A$551, $D304&amp;R$1&amp;$E304&amp;$F304, 'emission-rate'!$F$2:$F$551) * IFERROR(VLOOKUP($A304&amp;$B304&amp;$C304&amp;$D304&amp;R$1, 'check of sales'!$A$2:$P$1035, 12 + MATCH($E304,'check of sales'!$M$1:$P$1, 0), 0), 0)</f>
        <v>0</v>
      </c>
      <c r="S304" s="1">
        <f>SUMIF('emission-rate'!$A$2:$A$551, $D304&amp;S$1&amp;$E304&amp;$F304, 'emission-rate'!$F$2:$F$551) * IFERROR(VLOOKUP($A304&amp;$B304&amp;$C304&amp;$D304&amp;S$1, 'check of sales'!$A$2:$P$1035, 12 + MATCH($E304,'check of sales'!$M$1:$P$1, 0), 0), 0)</f>
        <v>0</v>
      </c>
      <c r="T304" s="1">
        <f>SUMIF('emission-rate'!$A$2:$A$551, $D304&amp;T$1&amp;$E304&amp;$F304, 'emission-rate'!$F$2:$F$551) * IFERROR(VLOOKUP($A304&amp;$B304&amp;$C304&amp;$D304&amp;T$1, 'check of sales'!$A$2:$P$1035, 12 + MATCH($E304,'check of sales'!$M$1:$P$1, 0), 0), 0)</f>
        <v>0</v>
      </c>
      <c r="U304" s="1">
        <f>SUMIF('emission-rate'!$A$2:$A$551, $D304&amp;U$1&amp;$E304&amp;$F304, 'emission-rate'!$F$2:$F$551) * IFERROR(VLOOKUP($A304&amp;$B304&amp;$C304&amp;$D304&amp;U$1, 'check of sales'!$A$2:$P$1035, 12 + MATCH($E304,'check of sales'!$M$1:$P$1, 0), 0), 0)</f>
        <v>0</v>
      </c>
    </row>
    <row r="305" spans="1:21" x14ac:dyDescent="0.2">
      <c r="A305">
        <f>emission!A305</f>
        <v>2016</v>
      </c>
      <c r="B305">
        <f>emission!B305</f>
        <v>1</v>
      </c>
      <c r="C305" t="str">
        <f>emission!C305</f>
        <v>commercial</v>
      </c>
      <c r="D305" t="str">
        <f>emission!D305</f>
        <v>VCC 24724 (NG T7 SWCVng)</v>
      </c>
      <c r="E305" t="str">
        <f>emission!E305</f>
        <v>ELEC</v>
      </c>
      <c r="F305" t="str">
        <f>emission!F305</f>
        <v>PM25</v>
      </c>
      <c r="G305" s="1">
        <f>emission!G305 - SUM($K305:$U305)</f>
        <v>-1.0954323079204187E-4</v>
      </c>
      <c r="K305" s="1">
        <f>SUMIF('emission-rate'!$A$2:$A$551, $D305&amp;K$1&amp;$E305&amp;$F305, 'emission-rate'!$F$2:$F$551) * IFERROR(VLOOKUP($A305&amp;$B305&amp;$C305&amp;$D305&amp;K$1, 'check of sales'!$A$2:$P$1035, 12 + MATCH($E305,'check of sales'!$M$1:$P$1, 0), 0), 0)</f>
        <v>4878.6668707327772</v>
      </c>
      <c r="L305" s="1">
        <f>SUMIF('emission-rate'!$A$2:$A$551, $D305&amp;L$1&amp;$E305&amp;$F305, 'emission-rate'!$F$2:$F$551) * IFERROR(VLOOKUP($A305&amp;$B305&amp;$C305&amp;$D305&amp;L$1, 'check of sales'!$A$2:$P$1035, 12 + MATCH($E305,'check of sales'!$M$1:$P$1, 0), 0), 0)</f>
        <v>27.470336172679843</v>
      </c>
      <c r="M305" s="1">
        <f>SUMIF('emission-rate'!$A$2:$A$551, $D305&amp;M$1&amp;$E305&amp;$F305, 'emission-rate'!$F$2:$F$551) * IFERROR(VLOOKUP($A305&amp;$B305&amp;$C305&amp;$D305&amp;M$1, 'check of sales'!$A$2:$P$1035, 12 + MATCH($E305,'check of sales'!$M$1:$P$1, 0), 0), 0)</f>
        <v>11043.433693953801</v>
      </c>
      <c r="N305" s="1">
        <f>SUMIF('emission-rate'!$A$2:$A$551, $D305&amp;N$1&amp;$E305&amp;$F305, 'emission-rate'!$F$2:$F$551) * IFERROR(VLOOKUP($A305&amp;$B305&amp;$C305&amp;$D305&amp;N$1, 'check of sales'!$A$2:$P$1035, 12 + MATCH($E305,'check of sales'!$M$1:$P$1, 0), 0), 0)</f>
        <v>3398.3229959468372</v>
      </c>
      <c r="O305" s="1">
        <f>SUMIF('emission-rate'!$A$2:$A$551, $D305&amp;O$1&amp;$E305&amp;$F305, 'emission-rate'!$F$2:$F$551) * IFERROR(VLOOKUP($A305&amp;$B305&amp;$C305&amp;$D305&amp;O$1, 'check of sales'!$A$2:$P$1035, 12 + MATCH($E305,'check of sales'!$M$1:$P$1, 0), 0), 0)</f>
        <v>3942.8373154387432</v>
      </c>
      <c r="P305" s="1">
        <f>SUMIF('emission-rate'!$A$2:$A$551, $D305&amp;P$1&amp;$E305&amp;$F305, 'emission-rate'!$F$2:$F$551) * IFERROR(VLOOKUP($A305&amp;$B305&amp;$C305&amp;$D305&amp;P$1, 'check of sales'!$A$2:$P$1035, 12 + MATCH($E305,'check of sales'!$M$1:$P$1, 0), 0), 0)</f>
        <v>4494.6172898676168</v>
      </c>
      <c r="Q305" s="1">
        <f>SUMIF('emission-rate'!$A$2:$A$551, $D305&amp;Q$1&amp;$E305&amp;$F305, 'emission-rate'!$F$2:$F$551) * IFERROR(VLOOKUP($A305&amp;$B305&amp;$C305&amp;$D305&amp;Q$1, 'check of sales'!$A$2:$P$1035, 12 + MATCH($E305,'check of sales'!$M$1:$P$1, 0), 0), 0)</f>
        <v>5898.5076867868747</v>
      </c>
      <c r="R305" s="1">
        <f>SUMIF('emission-rate'!$A$2:$A$551, $D305&amp;R$1&amp;$E305&amp;$F305, 'emission-rate'!$F$2:$F$551) * IFERROR(VLOOKUP($A305&amp;$B305&amp;$C305&amp;$D305&amp;R$1, 'check of sales'!$A$2:$P$1035, 12 + MATCH($E305,'check of sales'!$M$1:$P$1, 0), 0), 0)</f>
        <v>0</v>
      </c>
      <c r="S305" s="1">
        <f>SUMIF('emission-rate'!$A$2:$A$551, $D305&amp;S$1&amp;$E305&amp;$F305, 'emission-rate'!$F$2:$F$551) * IFERROR(VLOOKUP($A305&amp;$B305&amp;$C305&amp;$D305&amp;S$1, 'check of sales'!$A$2:$P$1035, 12 + MATCH($E305,'check of sales'!$M$1:$P$1, 0), 0), 0)</f>
        <v>0</v>
      </c>
      <c r="T305" s="1">
        <f>SUMIF('emission-rate'!$A$2:$A$551, $D305&amp;T$1&amp;$E305&amp;$F305, 'emission-rate'!$F$2:$F$551) * IFERROR(VLOOKUP($A305&amp;$B305&amp;$C305&amp;$D305&amp;T$1, 'check of sales'!$A$2:$P$1035, 12 + MATCH($E305,'check of sales'!$M$1:$P$1, 0), 0), 0)</f>
        <v>0</v>
      </c>
      <c r="U305" s="1">
        <f>SUMIF('emission-rate'!$A$2:$A$551, $D305&amp;U$1&amp;$E305&amp;$F305, 'emission-rate'!$F$2:$F$551) * IFERROR(VLOOKUP($A305&amp;$B305&amp;$C305&amp;$D305&amp;U$1, 'check of sales'!$A$2:$P$1035, 12 + MATCH($E305,'check of sales'!$M$1:$P$1, 0), 0), 0)</f>
        <v>0</v>
      </c>
    </row>
    <row r="306" spans="1:21" x14ac:dyDescent="0.2">
      <c r="A306">
        <f>emission!A306</f>
        <v>2017</v>
      </c>
      <c r="B306">
        <f>emission!B306</f>
        <v>1</v>
      </c>
      <c r="C306" t="str">
        <f>emission!C306</f>
        <v>commercial</v>
      </c>
      <c r="D306" t="str">
        <f>emission!D306</f>
        <v>VCC 24724 (NG T7 SWCVng)</v>
      </c>
      <c r="E306" t="str">
        <f>emission!E306</f>
        <v>ELEC</v>
      </c>
      <c r="F306" t="str">
        <f>emission!F306</f>
        <v>PM25</v>
      </c>
      <c r="G306" s="1">
        <f>emission!G306 - SUM($K306:$U306)</f>
        <v>-9.3288748757913709E-5</v>
      </c>
      <c r="K306" s="1">
        <f>SUMIF('emission-rate'!$A$2:$A$551, $D306&amp;K$1&amp;$E306&amp;$F306, 'emission-rate'!$F$2:$F$551) * IFERROR(VLOOKUP($A306&amp;$B306&amp;$C306&amp;$D306&amp;K$1, 'check of sales'!$A$2:$P$1035, 12 + MATCH($E306,'check of sales'!$M$1:$P$1, 0), 0), 0)</f>
        <v>4598.5505661676934</v>
      </c>
      <c r="L306" s="1">
        <f>SUMIF('emission-rate'!$A$2:$A$551, $D306&amp;L$1&amp;$E306&amp;$F306, 'emission-rate'!$F$2:$F$551) * IFERROR(VLOOKUP($A306&amp;$B306&amp;$C306&amp;$D306&amp;L$1, 'check of sales'!$A$2:$P$1035, 12 + MATCH($E306,'check of sales'!$M$1:$P$1, 0), 0), 0)</f>
        <v>25.758610855316622</v>
      </c>
      <c r="M306" s="1">
        <f>SUMIF('emission-rate'!$A$2:$A$551, $D306&amp;M$1&amp;$E306&amp;$F306, 'emission-rate'!$F$2:$F$551) * IFERROR(VLOOKUP($A306&amp;$B306&amp;$C306&amp;$D306&amp;M$1, 'check of sales'!$A$2:$P$1035, 12 + MATCH($E306,'check of sales'!$M$1:$P$1, 0), 0), 0)</f>
        <v>10254.851782865824</v>
      </c>
      <c r="N306" s="1">
        <f>SUMIF('emission-rate'!$A$2:$A$551, $D306&amp;N$1&amp;$E306&amp;$F306, 'emission-rate'!$F$2:$F$551) * IFERROR(VLOOKUP($A306&amp;$B306&amp;$C306&amp;$D306&amp;N$1, 'check of sales'!$A$2:$P$1035, 12 + MATCH($E306,'check of sales'!$M$1:$P$1, 0), 0), 0)</f>
        <v>3143.4460550670547</v>
      </c>
      <c r="O306" s="1">
        <f>SUMIF('emission-rate'!$A$2:$A$551, $D306&amp;O$1&amp;$E306&amp;$F306, 'emission-rate'!$F$2:$F$551) * IFERROR(VLOOKUP($A306&amp;$B306&amp;$C306&amp;$D306&amp;O$1, 'check of sales'!$A$2:$P$1035, 12 + MATCH($E306,'check of sales'!$M$1:$P$1, 0), 0), 0)</f>
        <v>3601.4366190141877</v>
      </c>
      <c r="P306" s="1">
        <f>SUMIF('emission-rate'!$A$2:$A$551, $D306&amp;P$1&amp;$E306&amp;$F306, 'emission-rate'!$F$2:$F$551) * IFERROR(VLOOKUP($A306&amp;$B306&amp;$C306&amp;$D306&amp;P$1, 'check of sales'!$A$2:$P$1035, 12 + MATCH($E306,'check of sales'!$M$1:$P$1, 0), 0), 0)</f>
        <v>4016.1532038781311</v>
      </c>
      <c r="Q306" s="1">
        <f>SUMIF('emission-rate'!$A$2:$A$551, $D306&amp;Q$1&amp;$E306&amp;$F306, 'emission-rate'!$F$2:$F$551) * IFERROR(VLOOKUP($A306&amp;$B306&amp;$C306&amp;$D306&amp;Q$1, 'check of sales'!$A$2:$P$1035, 12 + MATCH($E306,'check of sales'!$M$1:$P$1, 0), 0), 0)</f>
        <v>5001.7457068562835</v>
      </c>
      <c r="R306" s="1">
        <f>SUMIF('emission-rate'!$A$2:$A$551, $D306&amp;R$1&amp;$E306&amp;$F306, 'emission-rate'!$F$2:$F$551) * IFERROR(VLOOKUP($A306&amp;$B306&amp;$C306&amp;$D306&amp;R$1, 'check of sales'!$A$2:$P$1035, 12 + MATCH($E306,'check of sales'!$M$1:$P$1, 0), 0), 0)</f>
        <v>318.53986154555503</v>
      </c>
      <c r="S306" s="1">
        <f>SUMIF('emission-rate'!$A$2:$A$551, $D306&amp;S$1&amp;$E306&amp;$F306, 'emission-rate'!$F$2:$F$551) * IFERROR(VLOOKUP($A306&amp;$B306&amp;$C306&amp;$D306&amp;S$1, 'check of sales'!$A$2:$P$1035, 12 + MATCH($E306,'check of sales'!$M$1:$P$1, 0), 0), 0)</f>
        <v>0</v>
      </c>
      <c r="T306" s="1">
        <f>SUMIF('emission-rate'!$A$2:$A$551, $D306&amp;T$1&amp;$E306&amp;$F306, 'emission-rate'!$F$2:$F$551) * IFERROR(VLOOKUP($A306&amp;$B306&amp;$C306&amp;$D306&amp;T$1, 'check of sales'!$A$2:$P$1035, 12 + MATCH($E306,'check of sales'!$M$1:$P$1, 0), 0), 0)</f>
        <v>0</v>
      </c>
      <c r="U306" s="1">
        <f>SUMIF('emission-rate'!$A$2:$A$551, $D306&amp;U$1&amp;$E306&amp;$F306, 'emission-rate'!$F$2:$F$551) * IFERROR(VLOOKUP($A306&amp;$B306&amp;$C306&amp;$D306&amp;U$1, 'check of sales'!$A$2:$P$1035, 12 + MATCH($E306,'check of sales'!$M$1:$P$1, 0), 0), 0)</f>
        <v>0</v>
      </c>
    </row>
    <row r="307" spans="1:21" x14ac:dyDescent="0.2">
      <c r="A307">
        <f>emission!A307</f>
        <v>2018</v>
      </c>
      <c r="B307">
        <f>emission!B307</f>
        <v>1</v>
      </c>
      <c r="C307" t="str">
        <f>emission!C307</f>
        <v>commercial</v>
      </c>
      <c r="D307" t="str">
        <f>emission!D307</f>
        <v>VCC 24724 (NG T7 SWCVng)</v>
      </c>
      <c r="E307" t="str">
        <f>emission!E307</f>
        <v>ELEC</v>
      </c>
      <c r="F307" t="str">
        <f>emission!F307</f>
        <v>PM25</v>
      </c>
      <c r="G307" s="1">
        <f>emission!G307 - SUM($K307:$U307)</f>
        <v>-1.4594710955861956E-4</v>
      </c>
      <c r="K307" s="1">
        <f>SUMIF('emission-rate'!$A$2:$A$551, $D307&amp;K$1&amp;$E307&amp;$F307, 'emission-rate'!$F$2:$F$551) * IFERROR(VLOOKUP($A307&amp;$B307&amp;$C307&amp;$D307&amp;K$1, 'check of sales'!$A$2:$P$1035, 12 + MATCH($E307,'check of sales'!$M$1:$P$1, 0), 0), 0)</f>
        <v>4355.4883262849189</v>
      </c>
      <c r="L307" s="1">
        <f>SUMIF('emission-rate'!$A$2:$A$551, $D307&amp;L$1&amp;$E307&amp;$F307, 'emission-rate'!$F$2:$F$551) * IFERROR(VLOOKUP($A307&amp;$B307&amp;$C307&amp;$D307&amp;L$1, 'check of sales'!$A$2:$P$1035, 12 + MATCH($E307,'check of sales'!$M$1:$P$1, 0), 0), 0)</f>
        <v>24.279639842393681</v>
      </c>
      <c r="M307" s="1">
        <f>SUMIF('emission-rate'!$A$2:$A$551, $D307&amp;M$1&amp;$E307&amp;$F307, 'emission-rate'!$F$2:$F$551) * IFERROR(VLOOKUP($A307&amp;$B307&amp;$C307&amp;$D307&amp;M$1, 'check of sales'!$A$2:$P$1035, 12 + MATCH($E307,'check of sales'!$M$1:$P$1, 0), 0), 0)</f>
        <v>9615.8537992883321</v>
      </c>
      <c r="N307" s="1">
        <f>SUMIF('emission-rate'!$A$2:$A$551, $D307&amp;N$1&amp;$E307&amp;$F307, 'emission-rate'!$F$2:$F$551) * IFERROR(VLOOKUP($A307&amp;$B307&amp;$C307&amp;$D307&amp;N$1, 'check of sales'!$A$2:$P$1035, 12 + MATCH($E307,'check of sales'!$M$1:$P$1, 0), 0), 0)</f>
        <v>2918.9810230667358</v>
      </c>
      <c r="O307" s="1">
        <f>SUMIF('emission-rate'!$A$2:$A$551, $D307&amp;O$1&amp;$E307&amp;$F307, 'emission-rate'!$F$2:$F$551) * IFERROR(VLOOKUP($A307&amp;$B307&amp;$C307&amp;$D307&amp;O$1, 'check of sales'!$A$2:$P$1035, 12 + MATCH($E307,'check of sales'!$M$1:$P$1, 0), 0), 0)</f>
        <v>3331.3259940613534</v>
      </c>
      <c r="P307" s="1">
        <f>SUMIF('emission-rate'!$A$2:$A$551, $D307&amp;P$1&amp;$E307&amp;$F307, 'emission-rate'!$F$2:$F$551) * IFERROR(VLOOKUP($A307&amp;$B307&amp;$C307&amp;$D307&amp;P$1, 'check of sales'!$A$2:$P$1035, 12 + MATCH($E307,'check of sales'!$M$1:$P$1, 0), 0), 0)</f>
        <v>3668.4042629358059</v>
      </c>
      <c r="Q307" s="1">
        <f>SUMIF('emission-rate'!$A$2:$A$551, $D307&amp;Q$1&amp;$E307&amp;$F307, 'emission-rate'!$F$2:$F$551) * IFERROR(VLOOKUP($A307&amp;$B307&amp;$C307&amp;$D307&amp;Q$1, 'check of sales'!$A$2:$P$1035, 12 + MATCH($E307,'check of sales'!$M$1:$P$1, 0), 0), 0)</f>
        <v>4469.2964383995877</v>
      </c>
      <c r="R307" s="1">
        <f>SUMIF('emission-rate'!$A$2:$A$551, $D307&amp;R$1&amp;$E307&amp;$F307, 'emission-rate'!$F$2:$F$551) * IFERROR(VLOOKUP($A307&amp;$B307&amp;$C307&amp;$D307&amp;R$1, 'check of sales'!$A$2:$P$1035, 12 + MATCH($E307,'check of sales'!$M$1:$P$1, 0), 0), 0)</f>
        <v>270.11160611303308</v>
      </c>
      <c r="S307" s="1">
        <f>SUMIF('emission-rate'!$A$2:$A$551, $D307&amp;S$1&amp;$E307&amp;$F307, 'emission-rate'!$F$2:$F$551) * IFERROR(VLOOKUP($A307&amp;$B307&amp;$C307&amp;$D307&amp;S$1, 'check of sales'!$A$2:$P$1035, 12 + MATCH($E307,'check of sales'!$M$1:$P$1, 0), 0), 0)</f>
        <v>15068.804059480042</v>
      </c>
      <c r="T307" s="1">
        <f>SUMIF('emission-rate'!$A$2:$A$551, $D307&amp;T$1&amp;$E307&amp;$F307, 'emission-rate'!$F$2:$F$551) * IFERROR(VLOOKUP($A307&amp;$B307&amp;$C307&amp;$D307&amp;T$1, 'check of sales'!$A$2:$P$1035, 12 + MATCH($E307,'check of sales'!$M$1:$P$1, 0), 0), 0)</f>
        <v>0</v>
      </c>
      <c r="U307" s="1">
        <f>SUMIF('emission-rate'!$A$2:$A$551, $D307&amp;U$1&amp;$E307&amp;$F307, 'emission-rate'!$F$2:$F$551) * IFERROR(VLOOKUP($A307&amp;$B307&amp;$C307&amp;$D307&amp;U$1, 'check of sales'!$A$2:$P$1035, 12 + MATCH($E307,'check of sales'!$M$1:$P$1, 0), 0), 0)</f>
        <v>0</v>
      </c>
    </row>
    <row r="308" spans="1:21" x14ac:dyDescent="0.2">
      <c r="A308">
        <f>emission!A308</f>
        <v>2019</v>
      </c>
      <c r="B308">
        <f>emission!B308</f>
        <v>1</v>
      </c>
      <c r="C308" t="str">
        <f>emission!C308</f>
        <v>commercial</v>
      </c>
      <c r="D308" t="str">
        <f>emission!D308</f>
        <v>VCC 24724 (NG T7 SWCVng)</v>
      </c>
      <c r="E308" t="str">
        <f>emission!E308</f>
        <v>ELEC</v>
      </c>
      <c r="F308" t="str">
        <f>emission!F308</f>
        <v>PM25</v>
      </c>
      <c r="G308" s="1">
        <f>emission!G308 - SUM($K308:$U308)</f>
        <v>-1.3361378660192713E-4</v>
      </c>
      <c r="K308" s="1">
        <f>SUMIF('emission-rate'!$A$2:$A$551, $D308&amp;K$1&amp;$E308&amp;$F308, 'emission-rate'!$F$2:$F$551) * IFERROR(VLOOKUP($A308&amp;$B308&amp;$C308&amp;$D308&amp;K$1, 'check of sales'!$A$2:$P$1035, 12 + MATCH($E308,'check of sales'!$M$1:$P$1, 0), 0), 0)</f>
        <v>4054.3332868046768</v>
      </c>
      <c r="L308" s="1">
        <f>SUMIF('emission-rate'!$A$2:$A$551, $D308&amp;L$1&amp;$E308&amp;$F308, 'emission-rate'!$F$2:$F$551) * IFERROR(VLOOKUP($A308&amp;$B308&amp;$C308&amp;$D308&amp;L$1, 'check of sales'!$A$2:$P$1035, 12 + MATCH($E308,'check of sales'!$M$1:$P$1, 0), 0), 0)</f>
        <v>22.996308592965327</v>
      </c>
      <c r="M308" s="1">
        <f>SUMIF('emission-rate'!$A$2:$A$551, $D308&amp;M$1&amp;$E308&amp;$F308, 'emission-rate'!$F$2:$F$551) * IFERROR(VLOOKUP($A308&amp;$B308&amp;$C308&amp;$D308&amp;M$1, 'check of sales'!$A$2:$P$1035, 12 + MATCH($E308,'check of sales'!$M$1:$P$1, 0), 0), 0)</f>
        <v>9063.7444827753352</v>
      </c>
      <c r="N308" s="1">
        <f>SUMIF('emission-rate'!$A$2:$A$551, $D308&amp;N$1&amp;$E308&amp;$F308, 'emission-rate'!$F$2:$F$551) * IFERROR(VLOOKUP($A308&amp;$B308&amp;$C308&amp;$D308&amp;N$1, 'check of sales'!$A$2:$P$1035, 12 + MATCH($E308,'check of sales'!$M$1:$P$1, 0), 0), 0)</f>
        <v>2737.0941438280543</v>
      </c>
      <c r="O308" s="1">
        <f>SUMIF('emission-rate'!$A$2:$A$551, $D308&amp;O$1&amp;$E308&amp;$F308, 'emission-rate'!$F$2:$F$551) * IFERROR(VLOOKUP($A308&amp;$B308&amp;$C308&amp;$D308&amp;O$1, 'check of sales'!$A$2:$P$1035, 12 + MATCH($E308,'check of sales'!$M$1:$P$1, 0), 0), 0)</f>
        <v>3093.4449607109882</v>
      </c>
      <c r="P308" s="1">
        <f>SUMIF('emission-rate'!$A$2:$A$551, $D308&amp;P$1&amp;$E308&amp;$F308, 'emission-rate'!$F$2:$F$551) * IFERROR(VLOOKUP($A308&amp;$B308&amp;$C308&amp;$D308&amp;P$1, 'check of sales'!$A$2:$P$1035, 12 + MATCH($E308,'check of sales'!$M$1:$P$1, 0), 0), 0)</f>
        <v>3393.271011163507</v>
      </c>
      <c r="Q308" s="1">
        <f>SUMIF('emission-rate'!$A$2:$A$551, $D308&amp;Q$1&amp;$E308&amp;$F308, 'emission-rate'!$F$2:$F$551) * IFERROR(VLOOKUP($A308&amp;$B308&amp;$C308&amp;$D308&amp;Q$1, 'check of sales'!$A$2:$P$1035, 12 + MATCH($E308,'check of sales'!$M$1:$P$1, 0), 0), 0)</f>
        <v>4082.3109265645303</v>
      </c>
      <c r="R308" s="1">
        <f>SUMIF('emission-rate'!$A$2:$A$551, $D308&amp;R$1&amp;$E308&amp;$F308, 'emission-rate'!$F$2:$F$551) * IFERROR(VLOOKUP($A308&amp;$B308&amp;$C308&amp;$D308&amp;R$1, 'check of sales'!$A$2:$P$1035, 12 + MATCH($E308,'check of sales'!$M$1:$P$1, 0), 0), 0)</f>
        <v>241.35749994578086</v>
      </c>
      <c r="S308" s="1">
        <f>SUMIF('emission-rate'!$A$2:$A$551, $D308&amp;S$1&amp;$E308&amp;$F308, 'emission-rate'!$F$2:$F$551) * IFERROR(VLOOKUP($A308&amp;$B308&amp;$C308&amp;$D308&amp;S$1, 'check of sales'!$A$2:$P$1035, 12 + MATCH($E308,'check of sales'!$M$1:$P$1, 0), 0), 0)</f>
        <v>12777.863489234474</v>
      </c>
      <c r="T308" s="1">
        <f>SUMIF('emission-rate'!$A$2:$A$551, $D308&amp;T$1&amp;$E308&amp;$F308, 'emission-rate'!$F$2:$F$551) * IFERROR(VLOOKUP($A308&amp;$B308&amp;$C308&amp;$D308&amp;T$1, 'check of sales'!$A$2:$P$1035, 12 + MATCH($E308,'check of sales'!$M$1:$P$1, 0), 0), 0)</f>
        <v>1092.4732957613708</v>
      </c>
      <c r="U308" s="1">
        <f>SUMIF('emission-rate'!$A$2:$A$551, $D308&amp;U$1&amp;$E308&amp;$F308, 'emission-rate'!$F$2:$F$551) * IFERROR(VLOOKUP($A308&amp;$B308&amp;$C308&amp;$D308&amp;U$1, 'check of sales'!$A$2:$P$1035, 12 + MATCH($E308,'check of sales'!$M$1:$P$1, 0), 0), 0)</f>
        <v>0</v>
      </c>
    </row>
    <row r="309" spans="1:21" x14ac:dyDescent="0.2">
      <c r="A309">
        <f>emission!A309</f>
        <v>2020</v>
      </c>
      <c r="B309">
        <f>emission!B309</f>
        <v>1</v>
      </c>
      <c r="C309" t="str">
        <f>emission!C309</f>
        <v>commercial</v>
      </c>
      <c r="D309" t="str">
        <f>emission!D309</f>
        <v>VCC 24724 (NG T7 SWCVng)</v>
      </c>
      <c r="E309" t="str">
        <f>emission!E309</f>
        <v>ELEC</v>
      </c>
      <c r="F309" t="str">
        <f>emission!F309</f>
        <v>PM25</v>
      </c>
      <c r="G309" s="1">
        <f>emission!G309 - SUM($K309:$U309)</f>
        <v>-1.2250546569703147E-4</v>
      </c>
      <c r="K309" s="1">
        <f>SUMIF('emission-rate'!$A$2:$A$551, $D309&amp;K$1&amp;$E309&amp;$F309, 'emission-rate'!$F$2:$F$551) * IFERROR(VLOOKUP($A309&amp;$B309&amp;$C309&amp;$D309&amp;K$1, 'check of sales'!$A$2:$P$1035, 12 + MATCH($E309,'check of sales'!$M$1:$P$1, 0), 0), 0)</f>
        <v>3783.4350493921547</v>
      </c>
      <c r="L309" s="1">
        <f>SUMIF('emission-rate'!$A$2:$A$551, $D309&amp;L$1&amp;$E309&amp;$F309, 'emission-rate'!$F$2:$F$551) * IFERROR(VLOOKUP($A309&amp;$B309&amp;$C309&amp;$D309&amp;L$1, 'check of sales'!$A$2:$P$1035, 12 + MATCH($E309,'check of sales'!$M$1:$P$1, 0), 0), 0)</f>
        <v>21.40625629494404</v>
      </c>
      <c r="M309" s="1">
        <f>SUMIF('emission-rate'!$A$2:$A$551, $D309&amp;M$1&amp;$E309&amp;$F309, 'emission-rate'!$F$2:$F$551) * IFERROR(VLOOKUP($A309&amp;$B309&amp;$C309&amp;$D309&amp;M$1, 'check of sales'!$A$2:$P$1035, 12 + MATCH($E309,'check of sales'!$M$1:$P$1, 0), 0), 0)</f>
        <v>8584.6687383620956</v>
      </c>
      <c r="N309" s="1">
        <f>SUMIF('emission-rate'!$A$2:$A$551, $D309&amp;N$1&amp;$E309&amp;$F309, 'emission-rate'!$F$2:$F$551) * IFERROR(VLOOKUP($A309&amp;$B309&amp;$C309&amp;$D309&amp;N$1, 'check of sales'!$A$2:$P$1035, 12 + MATCH($E309,'check of sales'!$M$1:$P$1, 0), 0), 0)</f>
        <v>2579.9395937981426</v>
      </c>
      <c r="O309" s="1">
        <f>SUMIF('emission-rate'!$A$2:$A$551, $D309&amp;O$1&amp;$E309&amp;$F309, 'emission-rate'!$F$2:$F$551) * IFERROR(VLOOKUP($A309&amp;$B309&amp;$C309&amp;$D309&amp;O$1, 'check of sales'!$A$2:$P$1035, 12 + MATCH($E309,'check of sales'!$M$1:$P$1, 0), 0), 0)</f>
        <v>2900.6869244120057</v>
      </c>
      <c r="P309" s="1">
        <f>SUMIF('emission-rate'!$A$2:$A$551, $D309&amp;P$1&amp;$E309&amp;$F309, 'emission-rate'!$F$2:$F$551) * IFERROR(VLOOKUP($A309&amp;$B309&amp;$C309&amp;$D309&amp;P$1, 'check of sales'!$A$2:$P$1035, 12 + MATCH($E309,'check of sales'!$M$1:$P$1, 0), 0), 0)</f>
        <v>3150.966650673909</v>
      </c>
      <c r="Q309" s="1">
        <f>SUMIF('emission-rate'!$A$2:$A$551, $D309&amp;Q$1&amp;$E309&amp;$F309, 'emission-rate'!$F$2:$F$551) * IFERROR(VLOOKUP($A309&amp;$B309&amp;$C309&amp;$D309&amp;Q$1, 'check of sales'!$A$2:$P$1035, 12 + MATCH($E309,'check of sales'!$M$1:$P$1, 0), 0), 0)</f>
        <v>3776.1343441961467</v>
      </c>
      <c r="R309" s="1">
        <f>SUMIF('emission-rate'!$A$2:$A$551, $D309&amp;R$1&amp;$E309&amp;$F309, 'emission-rate'!$F$2:$F$551) * IFERROR(VLOOKUP($A309&amp;$B309&amp;$C309&amp;$D309&amp;R$1, 'check of sales'!$A$2:$P$1035, 12 + MATCH($E309,'check of sales'!$M$1:$P$1, 0), 0), 0)</f>
        <v>220.45894086850544</v>
      </c>
      <c r="S309" s="1">
        <f>SUMIF('emission-rate'!$A$2:$A$551, $D309&amp;S$1&amp;$E309&amp;$F309, 'emission-rate'!$F$2:$F$551) * IFERROR(VLOOKUP($A309&amp;$B309&amp;$C309&amp;$D309&amp;S$1, 'check of sales'!$A$2:$P$1035, 12 + MATCH($E309,'check of sales'!$M$1:$P$1, 0), 0), 0)</f>
        <v>11417.625591102975</v>
      </c>
      <c r="T309" s="1">
        <f>SUMIF('emission-rate'!$A$2:$A$551, $D309&amp;T$1&amp;$E309&amp;$F309, 'emission-rate'!$F$2:$F$551) * IFERROR(VLOOKUP($A309&amp;$B309&amp;$C309&amp;$D309&amp;T$1, 'check of sales'!$A$2:$P$1035, 12 + MATCH($E309,'check of sales'!$M$1:$P$1, 0), 0), 0)</f>
        <v>926.38238467841256</v>
      </c>
      <c r="U309" s="1">
        <f>SUMIF('emission-rate'!$A$2:$A$551, $D309&amp;U$1&amp;$E309&amp;$F309, 'emission-rate'!$F$2:$F$551) * IFERROR(VLOOKUP($A309&amp;$B309&amp;$C309&amp;$D309&amp;U$1, 'check of sales'!$A$2:$P$1035, 12 + MATCH($E309,'check of sales'!$M$1:$P$1, 0), 0), 0)</f>
        <v>3319.1330602887715</v>
      </c>
    </row>
    <row r="310" spans="1:21" x14ac:dyDescent="0.2">
      <c r="A310">
        <f>emission!A310</f>
        <v>2010</v>
      </c>
      <c r="B310">
        <f>emission!B310</f>
        <v>1</v>
      </c>
      <c r="C310" t="str">
        <f>emission!C310</f>
        <v>commercial</v>
      </c>
      <c r="D310" t="str">
        <f>emission!D310</f>
        <v>VCC 24724 (NG T7 SWCVng)</v>
      </c>
      <c r="E310" t="str">
        <f>emission!E310</f>
        <v>ELEC</v>
      </c>
      <c r="F310" t="str">
        <f>emission!F310</f>
        <v>ROG</v>
      </c>
      <c r="G310" s="1">
        <f>emission!G310 - SUM($K310:$U310)</f>
        <v>2.1564321286859922E-5</v>
      </c>
      <c r="K310" s="1">
        <f>SUMIF('emission-rate'!$A$2:$A$551, $D310&amp;K$1&amp;$E310&amp;$F310, 'emission-rate'!$F$2:$F$551) * IFERROR(VLOOKUP($A310&amp;$B310&amp;$C310&amp;$D310&amp;K$1, 'check of sales'!$A$2:$P$1035, 12 + MATCH($E310,'check of sales'!$M$1:$P$1, 0), 0), 0)</f>
        <v>11933.109772574879</v>
      </c>
      <c r="L310" s="1">
        <f>SUMIF('emission-rate'!$A$2:$A$551, $D310&amp;L$1&amp;$E310&amp;$F310, 'emission-rate'!$F$2:$F$551) * IFERROR(VLOOKUP($A310&amp;$B310&amp;$C310&amp;$D310&amp;L$1, 'check of sales'!$A$2:$P$1035, 12 + MATCH($E310,'check of sales'!$M$1:$P$1, 0), 0), 0)</f>
        <v>0</v>
      </c>
      <c r="M310" s="1">
        <f>SUMIF('emission-rate'!$A$2:$A$551, $D310&amp;M$1&amp;$E310&amp;$F310, 'emission-rate'!$F$2:$F$551) * IFERROR(VLOOKUP($A310&amp;$B310&amp;$C310&amp;$D310&amp;M$1, 'check of sales'!$A$2:$P$1035, 12 + MATCH($E310,'check of sales'!$M$1:$P$1, 0), 0), 0)</f>
        <v>0</v>
      </c>
      <c r="N310" s="1">
        <f>SUMIF('emission-rate'!$A$2:$A$551, $D310&amp;N$1&amp;$E310&amp;$F310, 'emission-rate'!$F$2:$F$551) * IFERROR(VLOOKUP($A310&amp;$B310&amp;$C310&amp;$D310&amp;N$1, 'check of sales'!$A$2:$P$1035, 12 + MATCH($E310,'check of sales'!$M$1:$P$1, 0), 0), 0)</f>
        <v>0</v>
      </c>
      <c r="O310" s="1">
        <f>SUMIF('emission-rate'!$A$2:$A$551, $D310&amp;O$1&amp;$E310&amp;$F310, 'emission-rate'!$F$2:$F$551) * IFERROR(VLOOKUP($A310&amp;$B310&amp;$C310&amp;$D310&amp;O$1, 'check of sales'!$A$2:$P$1035, 12 + MATCH($E310,'check of sales'!$M$1:$P$1, 0), 0), 0)</f>
        <v>0</v>
      </c>
      <c r="P310" s="1">
        <f>SUMIF('emission-rate'!$A$2:$A$551, $D310&amp;P$1&amp;$E310&amp;$F310, 'emission-rate'!$F$2:$F$551) * IFERROR(VLOOKUP($A310&amp;$B310&amp;$C310&amp;$D310&amp;P$1, 'check of sales'!$A$2:$P$1035, 12 + MATCH($E310,'check of sales'!$M$1:$P$1, 0), 0), 0)</f>
        <v>0</v>
      </c>
      <c r="Q310" s="1">
        <f>SUMIF('emission-rate'!$A$2:$A$551, $D310&amp;Q$1&amp;$E310&amp;$F310, 'emission-rate'!$F$2:$F$551) * IFERROR(VLOOKUP($A310&amp;$B310&amp;$C310&amp;$D310&amp;Q$1, 'check of sales'!$A$2:$P$1035, 12 + MATCH($E310,'check of sales'!$M$1:$P$1, 0), 0), 0)</f>
        <v>0</v>
      </c>
      <c r="R310" s="1">
        <f>SUMIF('emission-rate'!$A$2:$A$551, $D310&amp;R$1&amp;$E310&amp;$F310, 'emission-rate'!$F$2:$F$551) * IFERROR(VLOOKUP($A310&amp;$B310&amp;$C310&amp;$D310&amp;R$1, 'check of sales'!$A$2:$P$1035, 12 + MATCH($E310,'check of sales'!$M$1:$P$1, 0), 0), 0)</f>
        <v>0</v>
      </c>
      <c r="S310" s="1">
        <f>SUMIF('emission-rate'!$A$2:$A$551, $D310&amp;S$1&amp;$E310&amp;$F310, 'emission-rate'!$F$2:$F$551) * IFERROR(VLOOKUP($A310&amp;$B310&amp;$C310&amp;$D310&amp;S$1, 'check of sales'!$A$2:$P$1035, 12 + MATCH($E310,'check of sales'!$M$1:$P$1, 0), 0), 0)</f>
        <v>0</v>
      </c>
      <c r="T310" s="1">
        <f>SUMIF('emission-rate'!$A$2:$A$551, $D310&amp;T$1&amp;$E310&amp;$F310, 'emission-rate'!$F$2:$F$551) * IFERROR(VLOOKUP($A310&amp;$B310&amp;$C310&amp;$D310&amp;T$1, 'check of sales'!$A$2:$P$1035, 12 + MATCH($E310,'check of sales'!$M$1:$P$1, 0), 0), 0)</f>
        <v>0</v>
      </c>
      <c r="U310" s="1">
        <f>SUMIF('emission-rate'!$A$2:$A$551, $D310&amp;U$1&amp;$E310&amp;$F310, 'emission-rate'!$F$2:$F$551) * IFERROR(VLOOKUP($A310&amp;$B310&amp;$C310&amp;$D310&amp;U$1, 'check of sales'!$A$2:$P$1035, 12 + MATCH($E310,'check of sales'!$M$1:$P$1, 0), 0), 0)</f>
        <v>0</v>
      </c>
    </row>
    <row r="311" spans="1:21" x14ac:dyDescent="0.2">
      <c r="A311">
        <f>emission!A311</f>
        <v>2011</v>
      </c>
      <c r="B311">
        <f>emission!B311</f>
        <v>1</v>
      </c>
      <c r="C311" t="str">
        <f>emission!C311</f>
        <v>commercial</v>
      </c>
      <c r="D311" t="str">
        <f>emission!D311</f>
        <v>VCC 24724 (NG T7 SWCVng)</v>
      </c>
      <c r="E311" t="str">
        <f>emission!E311</f>
        <v>ELEC</v>
      </c>
      <c r="F311" t="str">
        <f>emission!F311</f>
        <v>ROG</v>
      </c>
      <c r="G311" s="1">
        <f>emission!G311 - SUM($K311:$U311)</f>
        <v>1.1448439181549475E-5</v>
      </c>
      <c r="K311" s="1">
        <f>SUMIF('emission-rate'!$A$2:$A$551, $D311&amp;K$1&amp;$E311&amp;$F311, 'emission-rate'!$F$2:$F$551) * IFERROR(VLOOKUP($A311&amp;$B311&amp;$C311&amp;$D311&amp;K$1, 'check of sales'!$A$2:$P$1035, 12 + MATCH($E311,'check of sales'!$M$1:$P$1, 0), 0), 0)</f>
        <v>10118.89510767673</v>
      </c>
      <c r="L311" s="1">
        <f>SUMIF('emission-rate'!$A$2:$A$551, $D311&amp;L$1&amp;$E311&amp;$F311, 'emission-rate'!$F$2:$F$551) * IFERROR(VLOOKUP($A311&amp;$B311&amp;$C311&amp;$D311&amp;L$1, 'check of sales'!$A$2:$P$1035, 12 + MATCH($E311,'check of sales'!$M$1:$P$1, 0), 0), 0)</f>
        <v>439.73948215133169</v>
      </c>
      <c r="M311" s="1">
        <f>SUMIF('emission-rate'!$A$2:$A$551, $D311&amp;M$1&amp;$E311&amp;$F311, 'emission-rate'!$F$2:$F$551) * IFERROR(VLOOKUP($A311&amp;$B311&amp;$C311&amp;$D311&amp;M$1, 'check of sales'!$A$2:$P$1035, 12 + MATCH($E311,'check of sales'!$M$1:$P$1, 0), 0), 0)</f>
        <v>0</v>
      </c>
      <c r="N311" s="1">
        <f>SUMIF('emission-rate'!$A$2:$A$551, $D311&amp;N$1&amp;$E311&amp;$F311, 'emission-rate'!$F$2:$F$551) * IFERROR(VLOOKUP($A311&amp;$B311&amp;$C311&amp;$D311&amp;N$1, 'check of sales'!$A$2:$P$1035, 12 + MATCH($E311,'check of sales'!$M$1:$P$1, 0), 0), 0)</f>
        <v>0</v>
      </c>
      <c r="O311" s="1">
        <f>SUMIF('emission-rate'!$A$2:$A$551, $D311&amp;O$1&amp;$E311&amp;$F311, 'emission-rate'!$F$2:$F$551) * IFERROR(VLOOKUP($A311&amp;$B311&amp;$C311&amp;$D311&amp;O$1, 'check of sales'!$A$2:$P$1035, 12 + MATCH($E311,'check of sales'!$M$1:$P$1, 0), 0), 0)</f>
        <v>0</v>
      </c>
      <c r="P311" s="1">
        <f>SUMIF('emission-rate'!$A$2:$A$551, $D311&amp;P$1&amp;$E311&amp;$F311, 'emission-rate'!$F$2:$F$551) * IFERROR(VLOOKUP($A311&amp;$B311&amp;$C311&amp;$D311&amp;P$1, 'check of sales'!$A$2:$P$1035, 12 + MATCH($E311,'check of sales'!$M$1:$P$1, 0), 0), 0)</f>
        <v>0</v>
      </c>
      <c r="Q311" s="1">
        <f>SUMIF('emission-rate'!$A$2:$A$551, $D311&amp;Q$1&amp;$E311&amp;$F311, 'emission-rate'!$F$2:$F$551) * IFERROR(VLOOKUP($A311&amp;$B311&amp;$C311&amp;$D311&amp;Q$1, 'check of sales'!$A$2:$P$1035, 12 + MATCH($E311,'check of sales'!$M$1:$P$1, 0), 0), 0)</f>
        <v>0</v>
      </c>
      <c r="R311" s="1">
        <f>SUMIF('emission-rate'!$A$2:$A$551, $D311&amp;R$1&amp;$E311&amp;$F311, 'emission-rate'!$F$2:$F$551) * IFERROR(VLOOKUP($A311&amp;$B311&amp;$C311&amp;$D311&amp;R$1, 'check of sales'!$A$2:$P$1035, 12 + MATCH($E311,'check of sales'!$M$1:$P$1, 0), 0), 0)</f>
        <v>0</v>
      </c>
      <c r="S311" s="1">
        <f>SUMIF('emission-rate'!$A$2:$A$551, $D311&amp;S$1&amp;$E311&amp;$F311, 'emission-rate'!$F$2:$F$551) * IFERROR(VLOOKUP($A311&amp;$B311&amp;$C311&amp;$D311&amp;S$1, 'check of sales'!$A$2:$P$1035, 12 + MATCH($E311,'check of sales'!$M$1:$P$1, 0), 0), 0)</f>
        <v>0</v>
      </c>
      <c r="T311" s="1">
        <f>SUMIF('emission-rate'!$A$2:$A$551, $D311&amp;T$1&amp;$E311&amp;$F311, 'emission-rate'!$F$2:$F$551) * IFERROR(VLOOKUP($A311&amp;$B311&amp;$C311&amp;$D311&amp;T$1, 'check of sales'!$A$2:$P$1035, 12 + MATCH($E311,'check of sales'!$M$1:$P$1, 0), 0), 0)</f>
        <v>0</v>
      </c>
      <c r="U311" s="1">
        <f>SUMIF('emission-rate'!$A$2:$A$551, $D311&amp;U$1&amp;$E311&amp;$F311, 'emission-rate'!$F$2:$F$551) * IFERROR(VLOOKUP($A311&amp;$B311&amp;$C311&amp;$D311&amp;U$1, 'check of sales'!$A$2:$P$1035, 12 + MATCH($E311,'check of sales'!$M$1:$P$1, 0), 0), 0)</f>
        <v>0</v>
      </c>
    </row>
    <row r="312" spans="1:21" x14ac:dyDescent="0.2">
      <c r="A312">
        <f>emission!A312</f>
        <v>2012</v>
      </c>
      <c r="B312">
        <f>emission!B312</f>
        <v>1</v>
      </c>
      <c r="C312" t="str">
        <f>emission!C312</f>
        <v>commercial</v>
      </c>
      <c r="D312" t="str">
        <f>emission!D312</f>
        <v>VCC 24724 (NG T7 SWCVng)</v>
      </c>
      <c r="E312" t="str">
        <f>emission!E312</f>
        <v>ELEC</v>
      </c>
      <c r="F312" t="str">
        <f>emission!F312</f>
        <v>ROG</v>
      </c>
      <c r="G312" s="1">
        <f>emission!G312 - SUM($K312:$U312)</f>
        <v>4.5449065510183573E-5</v>
      </c>
      <c r="K312" s="1">
        <f>SUMIF('emission-rate'!$A$2:$A$551, $D312&amp;K$1&amp;$E312&amp;$F312, 'emission-rate'!$F$2:$F$551) * IFERROR(VLOOKUP($A312&amp;$B312&amp;$C312&amp;$D312&amp;K$1, 'check of sales'!$A$2:$P$1035, 12 + MATCH($E312,'check of sales'!$M$1:$P$1, 0), 0), 0)</f>
        <v>9041.7115374910336</v>
      </c>
      <c r="L312" s="1">
        <f>SUMIF('emission-rate'!$A$2:$A$551, $D312&amp;L$1&amp;$E312&amp;$F312, 'emission-rate'!$F$2:$F$551) * IFERROR(VLOOKUP($A312&amp;$B312&amp;$C312&amp;$D312&amp;L$1, 'check of sales'!$A$2:$P$1035, 12 + MATCH($E312,'check of sales'!$M$1:$P$1, 0), 0), 0)</f>
        <v>372.88500478054954</v>
      </c>
      <c r="M312" s="1">
        <f>SUMIF('emission-rate'!$A$2:$A$551, $D312&amp;M$1&amp;$E312&amp;$F312, 'emission-rate'!$F$2:$F$551) * IFERROR(VLOOKUP($A312&amp;$B312&amp;$C312&amp;$D312&amp;M$1, 'check of sales'!$A$2:$P$1035, 12 + MATCH($E312,'check of sales'!$M$1:$P$1, 0), 0), 0)</f>
        <v>30951.311803089051</v>
      </c>
      <c r="N312" s="1">
        <f>SUMIF('emission-rate'!$A$2:$A$551, $D312&amp;N$1&amp;$E312&amp;$F312, 'emission-rate'!$F$2:$F$551) * IFERROR(VLOOKUP($A312&amp;$B312&amp;$C312&amp;$D312&amp;N$1, 'check of sales'!$A$2:$P$1035, 12 + MATCH($E312,'check of sales'!$M$1:$P$1, 0), 0), 0)</f>
        <v>0</v>
      </c>
      <c r="O312" s="1">
        <f>SUMIF('emission-rate'!$A$2:$A$551, $D312&amp;O$1&amp;$E312&amp;$F312, 'emission-rate'!$F$2:$F$551) * IFERROR(VLOOKUP($A312&amp;$B312&amp;$C312&amp;$D312&amp;O$1, 'check of sales'!$A$2:$P$1035, 12 + MATCH($E312,'check of sales'!$M$1:$P$1, 0), 0), 0)</f>
        <v>0</v>
      </c>
      <c r="P312" s="1">
        <f>SUMIF('emission-rate'!$A$2:$A$551, $D312&amp;P$1&amp;$E312&amp;$F312, 'emission-rate'!$F$2:$F$551) * IFERROR(VLOOKUP($A312&amp;$B312&amp;$C312&amp;$D312&amp;P$1, 'check of sales'!$A$2:$P$1035, 12 + MATCH($E312,'check of sales'!$M$1:$P$1, 0), 0), 0)</f>
        <v>0</v>
      </c>
      <c r="Q312" s="1">
        <f>SUMIF('emission-rate'!$A$2:$A$551, $D312&amp;Q$1&amp;$E312&amp;$F312, 'emission-rate'!$F$2:$F$551) * IFERROR(VLOOKUP($A312&amp;$B312&amp;$C312&amp;$D312&amp;Q$1, 'check of sales'!$A$2:$P$1035, 12 + MATCH($E312,'check of sales'!$M$1:$P$1, 0), 0), 0)</f>
        <v>0</v>
      </c>
      <c r="R312" s="1">
        <f>SUMIF('emission-rate'!$A$2:$A$551, $D312&amp;R$1&amp;$E312&amp;$F312, 'emission-rate'!$F$2:$F$551) * IFERROR(VLOOKUP($A312&amp;$B312&amp;$C312&amp;$D312&amp;R$1, 'check of sales'!$A$2:$P$1035, 12 + MATCH($E312,'check of sales'!$M$1:$P$1, 0), 0), 0)</f>
        <v>0</v>
      </c>
      <c r="S312" s="1">
        <f>SUMIF('emission-rate'!$A$2:$A$551, $D312&amp;S$1&amp;$E312&amp;$F312, 'emission-rate'!$F$2:$F$551) * IFERROR(VLOOKUP($A312&amp;$B312&amp;$C312&amp;$D312&amp;S$1, 'check of sales'!$A$2:$P$1035, 12 + MATCH($E312,'check of sales'!$M$1:$P$1, 0), 0), 0)</f>
        <v>0</v>
      </c>
      <c r="T312" s="1">
        <f>SUMIF('emission-rate'!$A$2:$A$551, $D312&amp;T$1&amp;$E312&amp;$F312, 'emission-rate'!$F$2:$F$551) * IFERROR(VLOOKUP($A312&amp;$B312&amp;$C312&amp;$D312&amp;T$1, 'check of sales'!$A$2:$P$1035, 12 + MATCH($E312,'check of sales'!$M$1:$P$1, 0), 0), 0)</f>
        <v>0</v>
      </c>
      <c r="U312" s="1">
        <f>SUMIF('emission-rate'!$A$2:$A$551, $D312&amp;U$1&amp;$E312&amp;$F312, 'emission-rate'!$F$2:$F$551) * IFERROR(VLOOKUP($A312&amp;$B312&amp;$C312&amp;$D312&amp;U$1, 'check of sales'!$A$2:$P$1035, 12 + MATCH($E312,'check of sales'!$M$1:$P$1, 0), 0), 0)</f>
        <v>0</v>
      </c>
    </row>
    <row r="313" spans="1:21" x14ac:dyDescent="0.2">
      <c r="A313">
        <f>emission!A313</f>
        <v>2013</v>
      </c>
      <c r="B313">
        <f>emission!B313</f>
        <v>1</v>
      </c>
      <c r="C313" t="str">
        <f>emission!C313</f>
        <v>commercial</v>
      </c>
      <c r="D313" t="str">
        <f>emission!D313</f>
        <v>VCC 24724 (NG T7 SWCVng)</v>
      </c>
      <c r="E313" t="str">
        <f>emission!E313</f>
        <v>ELEC</v>
      </c>
      <c r="F313" t="str">
        <f>emission!F313</f>
        <v>ROG</v>
      </c>
      <c r="G313" s="1">
        <f>emission!G313 - SUM($K313:$U313)</f>
        <v>6.651497824350372E-5</v>
      </c>
      <c r="K313" s="1">
        <f>SUMIF('emission-rate'!$A$2:$A$551, $D313&amp;K$1&amp;$E313&amp;$F313, 'emission-rate'!$F$2:$F$551) * IFERROR(VLOOKUP($A313&amp;$B313&amp;$C313&amp;$D313&amp;K$1, 'check of sales'!$A$2:$P$1035, 12 + MATCH($E313,'check of sales'!$M$1:$P$1, 0), 0), 0)</f>
        <v>8258.8117197170595</v>
      </c>
      <c r="L313" s="1">
        <f>SUMIF('emission-rate'!$A$2:$A$551, $D313&amp;L$1&amp;$E313&amp;$F313, 'emission-rate'!$F$2:$F$551) * IFERROR(VLOOKUP($A313&amp;$B313&amp;$C313&amp;$D313&amp;L$1, 'check of sales'!$A$2:$P$1035, 12 + MATCH($E313,'check of sales'!$M$1:$P$1, 0), 0), 0)</f>
        <v>333.1903942085417</v>
      </c>
      <c r="M313" s="1">
        <f>SUMIF('emission-rate'!$A$2:$A$551, $D313&amp;M$1&amp;$E313&amp;$F313, 'emission-rate'!$F$2:$F$551) * IFERROR(VLOOKUP($A313&amp;$B313&amp;$C313&amp;$D313&amp;M$1, 'check of sales'!$A$2:$P$1035, 12 + MATCH($E313,'check of sales'!$M$1:$P$1, 0), 0), 0)</f>
        <v>26245.721655912861</v>
      </c>
      <c r="N313" s="1">
        <f>SUMIF('emission-rate'!$A$2:$A$551, $D313&amp;N$1&amp;$E313&amp;$F313, 'emission-rate'!$F$2:$F$551) * IFERROR(VLOOKUP($A313&amp;$B313&amp;$C313&amp;$D313&amp;N$1, 'check of sales'!$A$2:$P$1035, 12 + MATCH($E313,'check of sales'!$M$1:$P$1, 0), 0), 0)</f>
        <v>3651.049443843061</v>
      </c>
      <c r="O313" s="1">
        <f>SUMIF('emission-rate'!$A$2:$A$551, $D313&amp;O$1&amp;$E313&amp;$F313, 'emission-rate'!$F$2:$F$551) * IFERROR(VLOOKUP($A313&amp;$B313&amp;$C313&amp;$D313&amp;O$1, 'check of sales'!$A$2:$P$1035, 12 + MATCH($E313,'check of sales'!$M$1:$P$1, 0), 0), 0)</f>
        <v>0</v>
      </c>
      <c r="P313" s="1">
        <f>SUMIF('emission-rate'!$A$2:$A$551, $D313&amp;P$1&amp;$E313&amp;$F313, 'emission-rate'!$F$2:$F$551) * IFERROR(VLOOKUP($A313&amp;$B313&amp;$C313&amp;$D313&amp;P$1, 'check of sales'!$A$2:$P$1035, 12 + MATCH($E313,'check of sales'!$M$1:$P$1, 0), 0), 0)</f>
        <v>0</v>
      </c>
      <c r="Q313" s="1">
        <f>SUMIF('emission-rate'!$A$2:$A$551, $D313&amp;Q$1&amp;$E313&amp;$F313, 'emission-rate'!$F$2:$F$551) * IFERROR(VLOOKUP($A313&amp;$B313&amp;$C313&amp;$D313&amp;Q$1, 'check of sales'!$A$2:$P$1035, 12 + MATCH($E313,'check of sales'!$M$1:$P$1, 0), 0), 0)</f>
        <v>0</v>
      </c>
      <c r="R313" s="1">
        <f>SUMIF('emission-rate'!$A$2:$A$551, $D313&amp;R$1&amp;$E313&amp;$F313, 'emission-rate'!$F$2:$F$551) * IFERROR(VLOOKUP($A313&amp;$B313&amp;$C313&amp;$D313&amp;R$1, 'check of sales'!$A$2:$P$1035, 12 + MATCH($E313,'check of sales'!$M$1:$P$1, 0), 0), 0)</f>
        <v>0</v>
      </c>
      <c r="S313" s="1">
        <f>SUMIF('emission-rate'!$A$2:$A$551, $D313&amp;S$1&amp;$E313&amp;$F313, 'emission-rate'!$F$2:$F$551) * IFERROR(VLOOKUP($A313&amp;$B313&amp;$C313&amp;$D313&amp;S$1, 'check of sales'!$A$2:$P$1035, 12 + MATCH($E313,'check of sales'!$M$1:$P$1, 0), 0), 0)</f>
        <v>0</v>
      </c>
      <c r="T313" s="1">
        <f>SUMIF('emission-rate'!$A$2:$A$551, $D313&amp;T$1&amp;$E313&amp;$F313, 'emission-rate'!$F$2:$F$551) * IFERROR(VLOOKUP($A313&amp;$B313&amp;$C313&amp;$D313&amp;T$1, 'check of sales'!$A$2:$P$1035, 12 + MATCH($E313,'check of sales'!$M$1:$P$1, 0), 0), 0)</f>
        <v>0</v>
      </c>
      <c r="U313" s="1">
        <f>SUMIF('emission-rate'!$A$2:$A$551, $D313&amp;U$1&amp;$E313&amp;$F313, 'emission-rate'!$F$2:$F$551) * IFERROR(VLOOKUP($A313&amp;$B313&amp;$C313&amp;$D313&amp;U$1, 'check of sales'!$A$2:$P$1035, 12 + MATCH($E313,'check of sales'!$M$1:$P$1, 0), 0), 0)</f>
        <v>0</v>
      </c>
    </row>
    <row r="314" spans="1:21" x14ac:dyDescent="0.2">
      <c r="A314">
        <f>emission!A314</f>
        <v>2014</v>
      </c>
      <c r="B314">
        <f>emission!B314</f>
        <v>1</v>
      </c>
      <c r="C314" t="str">
        <f>emission!C314</f>
        <v>commercial</v>
      </c>
      <c r="D314" t="str">
        <f>emission!D314</f>
        <v>VCC 24724 (NG T7 SWCVng)</v>
      </c>
      <c r="E314" t="str">
        <f>emission!E314</f>
        <v>ELEC</v>
      </c>
      <c r="F314" t="str">
        <f>emission!F314</f>
        <v>ROG</v>
      </c>
      <c r="G314" s="1">
        <f>emission!G314 - SUM($K314:$U314)</f>
        <v>6.2954772147350013E-5</v>
      </c>
      <c r="K314" s="1">
        <f>SUMIF('emission-rate'!$A$2:$A$551, $D314&amp;K$1&amp;$E314&amp;$F314, 'emission-rate'!$F$2:$F$551) * IFERROR(VLOOKUP($A314&amp;$B314&amp;$C314&amp;$D314&amp;K$1, 'check of sales'!$A$2:$P$1035, 12 + MATCH($E314,'check of sales'!$M$1:$P$1, 0), 0), 0)</f>
        <v>7639.3942397028877</v>
      </c>
      <c r="L314" s="1">
        <f>SUMIF('emission-rate'!$A$2:$A$551, $D314&amp;L$1&amp;$E314&amp;$F314, 'emission-rate'!$F$2:$F$551) * IFERROR(VLOOKUP($A314&amp;$B314&amp;$C314&amp;$D314&amp;L$1, 'check of sales'!$A$2:$P$1035, 12 + MATCH($E314,'check of sales'!$M$1:$P$1, 0), 0), 0)</f>
        <v>304.3402481019902</v>
      </c>
      <c r="M314" s="1">
        <f>SUMIF('emission-rate'!$A$2:$A$551, $D314&amp;M$1&amp;$E314&amp;$F314, 'emission-rate'!$F$2:$F$551) * IFERROR(VLOOKUP($A314&amp;$B314&amp;$C314&amp;$D314&amp;M$1, 'check of sales'!$A$2:$P$1035, 12 + MATCH($E314,'check of sales'!$M$1:$P$1, 0), 0), 0)</f>
        <v>23451.794072458808</v>
      </c>
      <c r="N314" s="1">
        <f>SUMIF('emission-rate'!$A$2:$A$551, $D314&amp;N$1&amp;$E314&amp;$F314, 'emission-rate'!$F$2:$F$551) * IFERROR(VLOOKUP($A314&amp;$B314&amp;$C314&amp;$D314&amp;N$1, 'check of sales'!$A$2:$P$1035, 12 + MATCH($E314,'check of sales'!$M$1:$P$1, 0), 0), 0)</f>
        <v>3095.973058095622</v>
      </c>
      <c r="O314" s="1">
        <f>SUMIF('emission-rate'!$A$2:$A$551, $D314&amp;O$1&amp;$E314&amp;$F314, 'emission-rate'!$F$2:$F$551) * IFERROR(VLOOKUP($A314&amp;$B314&amp;$C314&amp;$D314&amp;O$1, 'check of sales'!$A$2:$P$1035, 12 + MATCH($E314,'check of sales'!$M$1:$P$1, 0), 0), 0)</f>
        <v>13045.43758565112</v>
      </c>
      <c r="P314" s="1">
        <f>SUMIF('emission-rate'!$A$2:$A$551, $D314&amp;P$1&amp;$E314&amp;$F314, 'emission-rate'!$F$2:$F$551) * IFERROR(VLOOKUP($A314&amp;$B314&amp;$C314&amp;$D314&amp;P$1, 'check of sales'!$A$2:$P$1035, 12 + MATCH($E314,'check of sales'!$M$1:$P$1, 0), 0), 0)</f>
        <v>0</v>
      </c>
      <c r="Q314" s="1">
        <f>SUMIF('emission-rate'!$A$2:$A$551, $D314&amp;Q$1&amp;$E314&amp;$F314, 'emission-rate'!$F$2:$F$551) * IFERROR(VLOOKUP($A314&amp;$B314&amp;$C314&amp;$D314&amp;Q$1, 'check of sales'!$A$2:$P$1035, 12 + MATCH($E314,'check of sales'!$M$1:$P$1, 0), 0), 0)</f>
        <v>0</v>
      </c>
      <c r="R314" s="1">
        <f>SUMIF('emission-rate'!$A$2:$A$551, $D314&amp;R$1&amp;$E314&amp;$F314, 'emission-rate'!$F$2:$F$551) * IFERROR(VLOOKUP($A314&amp;$B314&amp;$C314&amp;$D314&amp;R$1, 'check of sales'!$A$2:$P$1035, 12 + MATCH($E314,'check of sales'!$M$1:$P$1, 0), 0), 0)</f>
        <v>0</v>
      </c>
      <c r="S314" s="1">
        <f>SUMIF('emission-rate'!$A$2:$A$551, $D314&amp;S$1&amp;$E314&amp;$F314, 'emission-rate'!$F$2:$F$551) * IFERROR(VLOOKUP($A314&amp;$B314&amp;$C314&amp;$D314&amp;S$1, 'check of sales'!$A$2:$P$1035, 12 + MATCH($E314,'check of sales'!$M$1:$P$1, 0), 0), 0)</f>
        <v>0</v>
      </c>
      <c r="T314" s="1">
        <f>SUMIF('emission-rate'!$A$2:$A$551, $D314&amp;T$1&amp;$E314&amp;$F314, 'emission-rate'!$F$2:$F$551) * IFERROR(VLOOKUP($A314&amp;$B314&amp;$C314&amp;$D314&amp;T$1, 'check of sales'!$A$2:$P$1035, 12 + MATCH($E314,'check of sales'!$M$1:$P$1, 0), 0), 0)</f>
        <v>0</v>
      </c>
      <c r="U314" s="1">
        <f>SUMIF('emission-rate'!$A$2:$A$551, $D314&amp;U$1&amp;$E314&amp;$F314, 'emission-rate'!$F$2:$F$551) * IFERROR(VLOOKUP($A314&amp;$B314&amp;$C314&amp;$D314&amp;U$1, 'check of sales'!$A$2:$P$1035, 12 + MATCH($E314,'check of sales'!$M$1:$P$1, 0), 0), 0)</f>
        <v>0</v>
      </c>
    </row>
    <row r="315" spans="1:21" x14ac:dyDescent="0.2">
      <c r="A315">
        <f>emission!A315</f>
        <v>2015</v>
      </c>
      <c r="B315">
        <f>emission!B315</f>
        <v>1</v>
      </c>
      <c r="C315" t="str">
        <f>emission!C315</f>
        <v>commercial</v>
      </c>
      <c r="D315" t="str">
        <f>emission!D315</f>
        <v>VCC 24724 (NG T7 SWCVng)</v>
      </c>
      <c r="E315" t="str">
        <f>emission!E315</f>
        <v>ELEC</v>
      </c>
      <c r="F315" t="str">
        <f>emission!F315</f>
        <v>ROG</v>
      </c>
      <c r="G315" s="1">
        <f>emission!G315 - SUM($K315:$U315)</f>
        <v>9.9835197033826262E-5</v>
      </c>
      <c r="K315" s="1">
        <f>SUMIF('emission-rate'!$A$2:$A$551, $D315&amp;K$1&amp;$E315&amp;$F315, 'emission-rate'!$F$2:$F$551) * IFERROR(VLOOKUP($A315&amp;$B315&amp;$C315&amp;$D315&amp;K$1, 'check of sales'!$A$2:$P$1035, 12 + MATCH($E315,'check of sales'!$M$1:$P$1, 0), 0), 0)</f>
        <v>7093.8856346756547</v>
      </c>
      <c r="L315" s="1">
        <f>SUMIF('emission-rate'!$A$2:$A$551, $D315&amp;L$1&amp;$E315&amp;$F315, 'emission-rate'!$F$2:$F$551) * IFERROR(VLOOKUP($A315&amp;$B315&amp;$C315&amp;$D315&amp;L$1, 'check of sales'!$A$2:$P$1035, 12 + MATCH($E315,'check of sales'!$M$1:$P$1, 0), 0), 0)</f>
        <v>281.51448624376059</v>
      </c>
      <c r="M315" s="1">
        <f>SUMIF('emission-rate'!$A$2:$A$551, $D315&amp;M$1&amp;$E315&amp;$F315, 'emission-rate'!$F$2:$F$551) * IFERROR(VLOOKUP($A315&amp;$B315&amp;$C315&amp;$D315&amp;M$1, 'check of sales'!$A$2:$P$1035, 12 + MATCH($E315,'check of sales'!$M$1:$P$1, 0), 0), 0)</f>
        <v>21421.16024503902</v>
      </c>
      <c r="N315" s="1">
        <f>SUMIF('emission-rate'!$A$2:$A$551, $D315&amp;N$1&amp;$E315&amp;$F315, 'emission-rate'!$F$2:$F$551) * IFERROR(VLOOKUP($A315&amp;$B315&amp;$C315&amp;$D315&amp;N$1, 'check of sales'!$A$2:$P$1035, 12 + MATCH($E315,'check of sales'!$M$1:$P$1, 0), 0), 0)</f>
        <v>2766.39840825187</v>
      </c>
      <c r="O315" s="1">
        <f>SUMIF('emission-rate'!$A$2:$A$551, $D315&amp;O$1&amp;$E315&amp;$F315, 'emission-rate'!$F$2:$F$551) * IFERROR(VLOOKUP($A315&amp;$B315&amp;$C315&amp;$D315&amp;O$1, 'check of sales'!$A$2:$P$1035, 12 + MATCH($E315,'check of sales'!$M$1:$P$1, 0), 0), 0)</f>
        <v>11062.113487494</v>
      </c>
      <c r="P315" s="1">
        <f>SUMIF('emission-rate'!$A$2:$A$551, $D315&amp;P$1&amp;$E315&amp;$F315, 'emission-rate'!$F$2:$F$551) * IFERROR(VLOOKUP($A315&amp;$B315&amp;$C315&amp;$D315&amp;P$1, 'check of sales'!$A$2:$P$1035, 12 + MATCH($E315,'check of sales'!$M$1:$P$1, 0), 0), 0)</f>
        <v>2730.2697964845966</v>
      </c>
      <c r="Q315" s="1">
        <f>SUMIF('emission-rate'!$A$2:$A$551, $D315&amp;Q$1&amp;$E315&amp;$F315, 'emission-rate'!$F$2:$F$551) * IFERROR(VLOOKUP($A315&amp;$B315&amp;$C315&amp;$D315&amp;Q$1, 'check of sales'!$A$2:$P$1035, 12 + MATCH($E315,'check of sales'!$M$1:$P$1, 0), 0), 0)</f>
        <v>0</v>
      </c>
      <c r="R315" s="1">
        <f>SUMIF('emission-rate'!$A$2:$A$551, $D315&amp;R$1&amp;$E315&amp;$F315, 'emission-rate'!$F$2:$F$551) * IFERROR(VLOOKUP($A315&amp;$B315&amp;$C315&amp;$D315&amp;R$1, 'check of sales'!$A$2:$P$1035, 12 + MATCH($E315,'check of sales'!$M$1:$P$1, 0), 0), 0)</f>
        <v>0</v>
      </c>
      <c r="S315" s="1">
        <f>SUMIF('emission-rate'!$A$2:$A$551, $D315&amp;S$1&amp;$E315&amp;$F315, 'emission-rate'!$F$2:$F$551) * IFERROR(VLOOKUP($A315&amp;$B315&amp;$C315&amp;$D315&amp;S$1, 'check of sales'!$A$2:$P$1035, 12 + MATCH($E315,'check of sales'!$M$1:$P$1, 0), 0), 0)</f>
        <v>0</v>
      </c>
      <c r="T315" s="1">
        <f>SUMIF('emission-rate'!$A$2:$A$551, $D315&amp;T$1&amp;$E315&amp;$F315, 'emission-rate'!$F$2:$F$551) * IFERROR(VLOOKUP($A315&amp;$B315&amp;$C315&amp;$D315&amp;T$1, 'check of sales'!$A$2:$P$1035, 12 + MATCH($E315,'check of sales'!$M$1:$P$1, 0), 0), 0)</f>
        <v>0</v>
      </c>
      <c r="U315" s="1">
        <f>SUMIF('emission-rate'!$A$2:$A$551, $D315&amp;U$1&amp;$E315&amp;$F315, 'emission-rate'!$F$2:$F$551) * IFERROR(VLOOKUP($A315&amp;$B315&amp;$C315&amp;$D315&amp;U$1, 'check of sales'!$A$2:$P$1035, 12 + MATCH($E315,'check of sales'!$M$1:$P$1, 0), 0), 0)</f>
        <v>0</v>
      </c>
    </row>
    <row r="316" spans="1:21" x14ac:dyDescent="0.2">
      <c r="A316">
        <f>emission!A316</f>
        <v>2016</v>
      </c>
      <c r="B316">
        <f>emission!B316</f>
        <v>1</v>
      </c>
      <c r="C316" t="str">
        <f>emission!C316</f>
        <v>commercial</v>
      </c>
      <c r="D316" t="str">
        <f>emission!D316</f>
        <v>VCC 24724 (NG T7 SWCVng)</v>
      </c>
      <c r="E316" t="str">
        <f>emission!E316</f>
        <v>ELEC</v>
      </c>
      <c r="F316" t="str">
        <f>emission!F316</f>
        <v>ROG</v>
      </c>
      <c r="G316" s="1">
        <f>emission!G316 - SUM($K316:$U316)</f>
        <v>1.1278069723630324E-4</v>
      </c>
      <c r="K316" s="1">
        <f>SUMIF('emission-rate'!$A$2:$A$551, $D316&amp;K$1&amp;$E316&amp;$F316, 'emission-rate'!$F$2:$F$551) * IFERROR(VLOOKUP($A316&amp;$B316&amp;$C316&amp;$D316&amp;K$1, 'check of sales'!$A$2:$P$1035, 12 + MATCH($E316,'check of sales'!$M$1:$P$1, 0), 0), 0)</f>
        <v>6651.8530522193132</v>
      </c>
      <c r="L316" s="1">
        <f>SUMIF('emission-rate'!$A$2:$A$551, $D316&amp;L$1&amp;$E316&amp;$F316, 'emission-rate'!$F$2:$F$551) * IFERROR(VLOOKUP($A316&amp;$B316&amp;$C316&amp;$D316&amp;L$1, 'check of sales'!$A$2:$P$1035, 12 + MATCH($E316,'check of sales'!$M$1:$P$1, 0), 0), 0)</f>
        <v>261.41229360030763</v>
      </c>
      <c r="M316" s="1">
        <f>SUMIF('emission-rate'!$A$2:$A$551, $D316&amp;M$1&amp;$E316&amp;$F316, 'emission-rate'!$F$2:$F$551) * IFERROR(VLOOKUP($A316&amp;$B316&amp;$C316&amp;$D316&amp;M$1, 'check of sales'!$A$2:$P$1035, 12 + MATCH($E316,'check of sales'!$M$1:$P$1, 0), 0), 0)</f>
        <v>19814.556105331594</v>
      </c>
      <c r="N316" s="1">
        <f>SUMIF('emission-rate'!$A$2:$A$551, $D316&amp;N$1&amp;$E316&amp;$F316, 'emission-rate'!$F$2:$F$551) * IFERROR(VLOOKUP($A316&amp;$B316&amp;$C316&amp;$D316&amp;N$1, 'check of sales'!$A$2:$P$1035, 12 + MATCH($E316,'check of sales'!$M$1:$P$1, 0), 0), 0)</f>
        <v>2526.8626963758425</v>
      </c>
      <c r="O316" s="1">
        <f>SUMIF('emission-rate'!$A$2:$A$551, $D316&amp;O$1&amp;$E316&amp;$F316, 'emission-rate'!$F$2:$F$551) * IFERROR(VLOOKUP($A316&amp;$B316&amp;$C316&amp;$D316&amp;O$1, 'check of sales'!$A$2:$P$1035, 12 + MATCH($E316,'check of sales'!$M$1:$P$1, 0), 0), 0)</f>
        <v>9884.5217866749917</v>
      </c>
      <c r="P316" s="1">
        <f>SUMIF('emission-rate'!$A$2:$A$551, $D316&amp;P$1&amp;$E316&amp;$F316, 'emission-rate'!$F$2:$F$551) * IFERROR(VLOOKUP($A316&amp;$B316&amp;$C316&amp;$D316&amp;P$1, 'check of sales'!$A$2:$P$1035, 12 + MATCH($E316,'check of sales'!$M$1:$P$1, 0), 0), 0)</f>
        <v>2315.1813913402225</v>
      </c>
      <c r="Q316" s="1">
        <f>SUMIF('emission-rate'!$A$2:$A$551, $D316&amp;Q$1&amp;$E316&amp;$F316, 'emission-rate'!$F$2:$F$551) * IFERROR(VLOOKUP($A316&amp;$B316&amp;$C316&amp;$D316&amp;Q$1, 'check of sales'!$A$2:$P$1035, 12 + MATCH($E316,'check of sales'!$M$1:$P$1, 0), 0), 0)</f>
        <v>15848.526764774531</v>
      </c>
      <c r="R316" s="1">
        <f>SUMIF('emission-rate'!$A$2:$A$551, $D316&amp;R$1&amp;$E316&amp;$F316, 'emission-rate'!$F$2:$F$551) * IFERROR(VLOOKUP($A316&amp;$B316&amp;$C316&amp;$D316&amp;R$1, 'check of sales'!$A$2:$P$1035, 12 + MATCH($E316,'check of sales'!$M$1:$P$1, 0), 0), 0)</f>
        <v>0</v>
      </c>
      <c r="S316" s="1">
        <f>SUMIF('emission-rate'!$A$2:$A$551, $D316&amp;S$1&amp;$E316&amp;$F316, 'emission-rate'!$F$2:$F$551) * IFERROR(VLOOKUP($A316&amp;$B316&amp;$C316&amp;$D316&amp;S$1, 'check of sales'!$A$2:$P$1035, 12 + MATCH($E316,'check of sales'!$M$1:$P$1, 0), 0), 0)</f>
        <v>0</v>
      </c>
      <c r="T316" s="1">
        <f>SUMIF('emission-rate'!$A$2:$A$551, $D316&amp;T$1&amp;$E316&amp;$F316, 'emission-rate'!$F$2:$F$551) * IFERROR(VLOOKUP($A316&amp;$B316&amp;$C316&amp;$D316&amp;T$1, 'check of sales'!$A$2:$P$1035, 12 + MATCH($E316,'check of sales'!$M$1:$P$1, 0), 0), 0)</f>
        <v>0</v>
      </c>
      <c r="U316" s="1">
        <f>SUMIF('emission-rate'!$A$2:$A$551, $D316&amp;U$1&amp;$E316&amp;$F316, 'emission-rate'!$F$2:$F$551) * IFERROR(VLOOKUP($A316&amp;$B316&amp;$C316&amp;$D316&amp;U$1, 'check of sales'!$A$2:$P$1035, 12 + MATCH($E316,'check of sales'!$M$1:$P$1, 0), 0), 0)</f>
        <v>0</v>
      </c>
    </row>
    <row r="317" spans="1:21" x14ac:dyDescent="0.2">
      <c r="A317">
        <f>emission!A317</f>
        <v>2017</v>
      </c>
      <c r="B317">
        <f>emission!B317</f>
        <v>1</v>
      </c>
      <c r="C317" t="str">
        <f>emission!C317</f>
        <v>commercial</v>
      </c>
      <c r="D317" t="str">
        <f>emission!D317</f>
        <v>VCC 24724 (NG T7 SWCVng)</v>
      </c>
      <c r="E317" t="str">
        <f>emission!E317</f>
        <v>ELEC</v>
      </c>
      <c r="F317" t="str">
        <f>emission!F317</f>
        <v>ROG</v>
      </c>
      <c r="G317" s="1">
        <f>emission!G317 - SUM($K317:$U317)</f>
        <v>1.1716432345565408E-4</v>
      </c>
      <c r="K317" s="1">
        <f>SUMIF('emission-rate'!$A$2:$A$551, $D317&amp;K$1&amp;$E317&amp;$F317, 'emission-rate'!$F$2:$F$551) * IFERROR(VLOOKUP($A317&amp;$B317&amp;$C317&amp;$D317&amp;K$1, 'check of sales'!$A$2:$P$1035, 12 + MATCH($E317,'check of sales'!$M$1:$P$1, 0), 0), 0)</f>
        <v>6269.9264839849511</v>
      </c>
      <c r="L317" s="1">
        <f>SUMIF('emission-rate'!$A$2:$A$551, $D317&amp;L$1&amp;$E317&amp;$F317, 'emission-rate'!$F$2:$F$551) * IFERROR(VLOOKUP($A317&amp;$B317&amp;$C317&amp;$D317&amp;L$1, 'check of sales'!$A$2:$P$1035, 12 + MATCH($E317,'check of sales'!$M$1:$P$1, 0), 0), 0)</f>
        <v>245.12323043002675</v>
      </c>
      <c r="M317" s="1">
        <f>SUMIF('emission-rate'!$A$2:$A$551, $D317&amp;M$1&amp;$E317&amp;$F317, 'emission-rate'!$F$2:$F$551) * IFERROR(VLOOKUP($A317&amp;$B317&amp;$C317&amp;$D317&amp;M$1, 'check of sales'!$A$2:$P$1035, 12 + MATCH($E317,'check of sales'!$M$1:$P$1, 0), 0), 0)</f>
        <v>18399.651922997695</v>
      </c>
      <c r="N317" s="1">
        <f>SUMIF('emission-rate'!$A$2:$A$551, $D317&amp;N$1&amp;$E317&amp;$F317, 'emission-rate'!$F$2:$F$551) * IFERROR(VLOOKUP($A317&amp;$B317&amp;$C317&amp;$D317&amp;N$1, 'check of sales'!$A$2:$P$1035, 12 + MATCH($E317,'check of sales'!$M$1:$P$1, 0), 0), 0)</f>
        <v>2337.3459744975353</v>
      </c>
      <c r="O317" s="1">
        <f>SUMIF('emission-rate'!$A$2:$A$551, $D317&amp;O$1&amp;$E317&amp;$F317, 'emission-rate'!$F$2:$F$551) * IFERROR(VLOOKUP($A317&amp;$B317&amp;$C317&amp;$D317&amp;O$1, 'check of sales'!$A$2:$P$1035, 12 + MATCH($E317,'check of sales'!$M$1:$P$1, 0), 0), 0)</f>
        <v>9028.6450786553942</v>
      </c>
      <c r="P317" s="1">
        <f>SUMIF('emission-rate'!$A$2:$A$551, $D317&amp;P$1&amp;$E317&amp;$F317, 'emission-rate'!$F$2:$F$551) * IFERROR(VLOOKUP($A317&amp;$B317&amp;$C317&amp;$D317&amp;P$1, 'check of sales'!$A$2:$P$1035, 12 + MATCH($E317,'check of sales'!$M$1:$P$1, 0), 0), 0)</f>
        <v>2068.7241121399074</v>
      </c>
      <c r="Q317" s="1">
        <f>SUMIF('emission-rate'!$A$2:$A$551, $D317&amp;Q$1&amp;$E317&amp;$F317, 'emission-rate'!$F$2:$F$551) * IFERROR(VLOOKUP($A317&amp;$B317&amp;$C317&amp;$D317&amp;Q$1, 'check of sales'!$A$2:$P$1035, 12 + MATCH($E317,'check of sales'!$M$1:$P$1, 0), 0), 0)</f>
        <v>13439.043384359687</v>
      </c>
      <c r="R317" s="1">
        <f>SUMIF('emission-rate'!$A$2:$A$551, $D317&amp;R$1&amp;$E317&amp;$F317, 'emission-rate'!$F$2:$F$551) * IFERROR(VLOOKUP($A317&amp;$B317&amp;$C317&amp;$D317&amp;R$1, 'check of sales'!$A$2:$P$1035, 12 + MATCH($E317,'check of sales'!$M$1:$P$1, 0), 0), 0)</f>
        <v>6311.6307671771765</v>
      </c>
      <c r="S317" s="1">
        <f>SUMIF('emission-rate'!$A$2:$A$551, $D317&amp;S$1&amp;$E317&amp;$F317, 'emission-rate'!$F$2:$F$551) * IFERROR(VLOOKUP($A317&amp;$B317&amp;$C317&amp;$D317&amp;S$1, 'check of sales'!$A$2:$P$1035, 12 + MATCH($E317,'check of sales'!$M$1:$P$1, 0), 0), 0)</f>
        <v>0</v>
      </c>
      <c r="T317" s="1">
        <f>SUMIF('emission-rate'!$A$2:$A$551, $D317&amp;T$1&amp;$E317&amp;$F317, 'emission-rate'!$F$2:$F$551) * IFERROR(VLOOKUP($A317&amp;$B317&amp;$C317&amp;$D317&amp;T$1, 'check of sales'!$A$2:$P$1035, 12 + MATCH($E317,'check of sales'!$M$1:$P$1, 0), 0), 0)</f>
        <v>0</v>
      </c>
      <c r="U317" s="1">
        <f>SUMIF('emission-rate'!$A$2:$A$551, $D317&amp;U$1&amp;$E317&amp;$F317, 'emission-rate'!$F$2:$F$551) * IFERROR(VLOOKUP($A317&amp;$B317&amp;$C317&amp;$D317&amp;U$1, 'check of sales'!$A$2:$P$1035, 12 + MATCH($E317,'check of sales'!$M$1:$P$1, 0), 0), 0)</f>
        <v>0</v>
      </c>
    </row>
    <row r="318" spans="1:21" x14ac:dyDescent="0.2">
      <c r="A318">
        <f>emission!A318</f>
        <v>2018</v>
      </c>
      <c r="B318">
        <f>emission!B318</f>
        <v>1</v>
      </c>
      <c r="C318" t="str">
        <f>emission!C318</f>
        <v>commercial</v>
      </c>
      <c r="D318" t="str">
        <f>emission!D318</f>
        <v>VCC 24724 (NG T7 SWCVng)</v>
      </c>
      <c r="E318" t="str">
        <f>emission!E318</f>
        <v>ELEC</v>
      </c>
      <c r="F318" t="str">
        <f>emission!F318</f>
        <v>ROG</v>
      </c>
      <c r="G318" s="1">
        <f>emission!G318 - SUM($K318:$U318)</f>
        <v>2.1944274340057746E-4</v>
      </c>
      <c r="K318" s="1">
        <f>SUMIF('emission-rate'!$A$2:$A$551, $D318&amp;K$1&amp;$E318&amp;$F318, 'emission-rate'!$F$2:$F$551) * IFERROR(VLOOKUP($A318&amp;$B318&amp;$C318&amp;$D318&amp;K$1, 'check of sales'!$A$2:$P$1035, 12 + MATCH($E318,'check of sales'!$M$1:$P$1, 0), 0), 0)</f>
        <v>5938.5215438479636</v>
      </c>
      <c r="L318" s="1">
        <f>SUMIF('emission-rate'!$A$2:$A$551, $D318&amp;L$1&amp;$E318&amp;$F318, 'emission-rate'!$F$2:$F$551) * IFERROR(VLOOKUP($A318&amp;$B318&amp;$C318&amp;$D318&amp;L$1, 'check of sales'!$A$2:$P$1035, 12 + MATCH($E318,'check of sales'!$M$1:$P$1, 0), 0), 0)</f>
        <v>231.04909598091638</v>
      </c>
      <c r="M318" s="1">
        <f>SUMIF('emission-rate'!$A$2:$A$551, $D318&amp;M$1&amp;$E318&amp;$F318, 'emission-rate'!$F$2:$F$551) * IFERROR(VLOOKUP($A318&amp;$B318&amp;$C318&amp;$D318&amp;M$1, 'check of sales'!$A$2:$P$1035, 12 + MATCH($E318,'check of sales'!$M$1:$P$1, 0), 0), 0)</f>
        <v>17253.137012175888</v>
      </c>
      <c r="N318" s="1">
        <f>SUMIF('emission-rate'!$A$2:$A$551, $D318&amp;N$1&amp;$E318&amp;$F318, 'emission-rate'!$F$2:$F$551) * IFERROR(VLOOKUP($A318&amp;$B318&amp;$C318&amp;$D318&amp;N$1, 'check of sales'!$A$2:$P$1035, 12 + MATCH($E318,'check of sales'!$M$1:$P$1, 0), 0), 0)</f>
        <v>2170.4423821436289</v>
      </c>
      <c r="O318" s="1">
        <f>SUMIF('emission-rate'!$A$2:$A$551, $D318&amp;O$1&amp;$E318&amp;$F318, 'emission-rate'!$F$2:$F$551) * IFERROR(VLOOKUP($A318&amp;$B318&amp;$C318&amp;$D318&amp;O$1, 'check of sales'!$A$2:$P$1035, 12 + MATCH($E318,'check of sales'!$M$1:$P$1, 0), 0), 0)</f>
        <v>8351.4894814147337</v>
      </c>
      <c r="P318" s="1">
        <f>SUMIF('emission-rate'!$A$2:$A$551, $D318&amp;P$1&amp;$E318&amp;$F318, 'emission-rate'!$F$2:$F$551) * IFERROR(VLOOKUP($A318&amp;$B318&amp;$C318&amp;$D318&amp;P$1, 'check of sales'!$A$2:$P$1035, 12 + MATCH($E318,'check of sales'!$M$1:$P$1, 0), 0), 0)</f>
        <v>1889.5983212204198</v>
      </c>
      <c r="Q318" s="1">
        <f>SUMIF('emission-rate'!$A$2:$A$551, $D318&amp;Q$1&amp;$E318&amp;$F318, 'emission-rate'!$F$2:$F$551) * IFERROR(VLOOKUP($A318&amp;$B318&amp;$C318&amp;$D318&amp;Q$1, 'check of sales'!$A$2:$P$1035, 12 + MATCH($E318,'check of sales'!$M$1:$P$1, 0), 0), 0)</f>
        <v>12008.421110030275</v>
      </c>
      <c r="R318" s="1">
        <f>SUMIF('emission-rate'!$A$2:$A$551, $D318&amp;R$1&amp;$E318&amp;$F318, 'emission-rate'!$F$2:$F$551) * IFERROR(VLOOKUP($A318&amp;$B318&amp;$C318&amp;$D318&amp;R$1, 'check of sales'!$A$2:$P$1035, 12 + MATCH($E318,'check of sales'!$M$1:$P$1, 0), 0), 0)</f>
        <v>5352.0608549358867</v>
      </c>
      <c r="S318" s="1">
        <f>SUMIF('emission-rate'!$A$2:$A$551, $D318&amp;S$1&amp;$E318&amp;$F318, 'emission-rate'!$F$2:$F$551) * IFERROR(VLOOKUP($A318&amp;$B318&amp;$C318&amp;$D318&amp;S$1, 'check of sales'!$A$2:$P$1035, 12 + MATCH($E318,'check of sales'!$M$1:$P$1, 0), 0), 0)</f>
        <v>9490.2988116166453</v>
      </c>
      <c r="T318" s="1">
        <f>SUMIF('emission-rate'!$A$2:$A$551, $D318&amp;T$1&amp;$E318&amp;$F318, 'emission-rate'!$F$2:$F$551) * IFERROR(VLOOKUP($A318&amp;$B318&amp;$C318&amp;$D318&amp;T$1, 'check of sales'!$A$2:$P$1035, 12 + MATCH($E318,'check of sales'!$M$1:$P$1, 0), 0), 0)</f>
        <v>0</v>
      </c>
      <c r="U318" s="1">
        <f>SUMIF('emission-rate'!$A$2:$A$551, $D318&amp;U$1&amp;$E318&amp;$F318, 'emission-rate'!$F$2:$F$551) * IFERROR(VLOOKUP($A318&amp;$B318&amp;$C318&amp;$D318&amp;U$1, 'check of sales'!$A$2:$P$1035, 12 + MATCH($E318,'check of sales'!$M$1:$P$1, 0), 0), 0)</f>
        <v>0</v>
      </c>
    </row>
    <row r="319" spans="1:21" x14ac:dyDescent="0.2">
      <c r="A319">
        <f>emission!A319</f>
        <v>2019</v>
      </c>
      <c r="B319">
        <f>emission!B319</f>
        <v>1</v>
      </c>
      <c r="C319" t="str">
        <f>emission!C319</f>
        <v>commercial</v>
      </c>
      <c r="D319" t="str">
        <f>emission!D319</f>
        <v>VCC 24724 (NG T7 SWCVng)</v>
      </c>
      <c r="E319" t="str">
        <f>emission!E319</f>
        <v>ELEC</v>
      </c>
      <c r="F319" t="str">
        <f>emission!F319</f>
        <v>ROG</v>
      </c>
      <c r="G319" s="1">
        <f>emission!G319 - SUM($K319:$U319)</f>
        <v>1.9791018712567165E-4</v>
      </c>
      <c r="K319" s="1">
        <f>SUMIF('emission-rate'!$A$2:$A$551, $D319&amp;K$1&amp;$E319&amp;$F319, 'emission-rate'!$F$2:$F$551) * IFERROR(VLOOKUP($A319&amp;$B319&amp;$C319&amp;$D319&amp;K$1, 'check of sales'!$A$2:$P$1035, 12 + MATCH($E319,'check of sales'!$M$1:$P$1, 0), 0), 0)</f>
        <v>5527.9095628218874</v>
      </c>
      <c r="L319" s="1">
        <f>SUMIF('emission-rate'!$A$2:$A$551, $D319&amp;L$1&amp;$E319&amp;$F319, 'emission-rate'!$F$2:$F$551) * IFERROR(VLOOKUP($A319&amp;$B319&amp;$C319&amp;$D319&amp;L$1, 'check of sales'!$A$2:$P$1035, 12 + MATCH($E319,'check of sales'!$M$1:$P$1, 0), 0), 0)</f>
        <v>218.83670210072574</v>
      </c>
      <c r="M319" s="1">
        <f>SUMIF('emission-rate'!$A$2:$A$551, $D319&amp;M$1&amp;$E319&amp;$F319, 'emission-rate'!$F$2:$F$551) * IFERROR(VLOOKUP($A319&amp;$B319&amp;$C319&amp;$D319&amp;M$1, 'check of sales'!$A$2:$P$1035, 12 + MATCH($E319,'check of sales'!$M$1:$P$1, 0), 0), 0)</f>
        <v>16262.521110319884</v>
      </c>
      <c r="N319" s="1">
        <f>SUMIF('emission-rate'!$A$2:$A$551, $D319&amp;N$1&amp;$E319&amp;$F319, 'emission-rate'!$F$2:$F$551) * IFERROR(VLOOKUP($A319&amp;$B319&amp;$C319&amp;$D319&amp;N$1, 'check of sales'!$A$2:$P$1035, 12 + MATCH($E319,'check of sales'!$M$1:$P$1, 0), 0), 0)</f>
        <v>2035.1982718408094</v>
      </c>
      <c r="O319" s="1">
        <f>SUMIF('emission-rate'!$A$2:$A$551, $D319&amp;O$1&amp;$E319&amp;$F319, 'emission-rate'!$F$2:$F$551) * IFERROR(VLOOKUP($A319&amp;$B319&amp;$C319&amp;$D319&amp;O$1, 'check of sales'!$A$2:$P$1035, 12 + MATCH($E319,'check of sales'!$M$1:$P$1, 0), 0), 0)</f>
        <v>7755.1320695627574</v>
      </c>
      <c r="P319" s="1">
        <f>SUMIF('emission-rate'!$A$2:$A$551, $D319&amp;P$1&amp;$E319&amp;$F319, 'emission-rate'!$F$2:$F$551) * IFERROR(VLOOKUP($A319&amp;$B319&amp;$C319&amp;$D319&amp;P$1, 'check of sales'!$A$2:$P$1035, 12 + MATCH($E319,'check of sales'!$M$1:$P$1, 0), 0), 0)</f>
        <v>1747.8769368262185</v>
      </c>
      <c r="Q319" s="1">
        <f>SUMIF('emission-rate'!$A$2:$A$551, $D319&amp;Q$1&amp;$E319&amp;$F319, 'emission-rate'!$F$2:$F$551) * IFERROR(VLOOKUP($A319&amp;$B319&amp;$C319&amp;$D319&amp;Q$1, 'check of sales'!$A$2:$P$1035, 12 + MATCH($E319,'check of sales'!$M$1:$P$1, 0), 0), 0)</f>
        <v>10968.641123706509</v>
      </c>
      <c r="R319" s="1">
        <f>SUMIF('emission-rate'!$A$2:$A$551, $D319&amp;R$1&amp;$E319&amp;$F319, 'emission-rate'!$F$2:$F$551) * IFERROR(VLOOKUP($A319&amp;$B319&amp;$C319&amp;$D319&amp;R$1, 'check of sales'!$A$2:$P$1035, 12 + MATCH($E319,'check of sales'!$M$1:$P$1, 0), 0), 0)</f>
        <v>4782.3195977904179</v>
      </c>
      <c r="S319" s="1">
        <f>SUMIF('emission-rate'!$A$2:$A$551, $D319&amp;S$1&amp;$E319&amp;$F319, 'emission-rate'!$F$2:$F$551) * IFERROR(VLOOKUP($A319&amp;$B319&amp;$C319&amp;$D319&amp;S$1, 'check of sales'!$A$2:$P$1035, 12 + MATCH($E319,'check of sales'!$M$1:$P$1, 0), 0), 0)</f>
        <v>8047.469607290519</v>
      </c>
      <c r="T319" s="1">
        <f>SUMIF('emission-rate'!$A$2:$A$551, $D319&amp;T$1&amp;$E319&amp;$F319, 'emission-rate'!$F$2:$F$551) * IFERROR(VLOOKUP($A319&amp;$B319&amp;$C319&amp;$D319&amp;T$1, 'check of sales'!$A$2:$P$1035, 12 + MATCH($E319,'check of sales'!$M$1:$P$1, 0), 0), 0)</f>
        <v>583.97329208506972</v>
      </c>
      <c r="U319" s="1">
        <f>SUMIF('emission-rate'!$A$2:$A$551, $D319&amp;U$1&amp;$E319&amp;$F319, 'emission-rate'!$F$2:$F$551) * IFERROR(VLOOKUP($A319&amp;$B319&amp;$C319&amp;$D319&amp;U$1, 'check of sales'!$A$2:$P$1035, 12 + MATCH($E319,'check of sales'!$M$1:$P$1, 0), 0), 0)</f>
        <v>0</v>
      </c>
    </row>
    <row r="320" spans="1:21" x14ac:dyDescent="0.2">
      <c r="A320">
        <f>emission!A320</f>
        <v>2020</v>
      </c>
      <c r="B320">
        <f>emission!B320</f>
        <v>1</v>
      </c>
      <c r="C320" t="str">
        <f>emission!C320</f>
        <v>commercial</v>
      </c>
      <c r="D320" t="str">
        <f>emission!D320</f>
        <v>VCC 24724 (NG T7 SWCVng)</v>
      </c>
      <c r="E320" t="str">
        <f>emission!E320</f>
        <v>ELEC</v>
      </c>
      <c r="F320" t="str">
        <f>emission!F320</f>
        <v>ROG</v>
      </c>
      <c r="G320" s="1">
        <f>emission!G320 - SUM($K320:$U320)</f>
        <v>1.8221103528048843E-4</v>
      </c>
      <c r="K320" s="1">
        <f>SUMIF('emission-rate'!$A$2:$A$551, $D320&amp;K$1&amp;$E320&amp;$F320, 'emission-rate'!$F$2:$F$551) * IFERROR(VLOOKUP($A320&amp;$B320&amp;$C320&amp;$D320&amp;K$1, 'check of sales'!$A$2:$P$1035, 12 + MATCH($E320,'check of sales'!$M$1:$P$1, 0), 0), 0)</f>
        <v>5158.5514338249259</v>
      </c>
      <c r="L320" s="1">
        <f>SUMIF('emission-rate'!$A$2:$A$551, $D320&amp;L$1&amp;$E320&amp;$F320, 'emission-rate'!$F$2:$F$551) * IFERROR(VLOOKUP($A320&amp;$B320&amp;$C320&amp;$D320&amp;L$1, 'check of sales'!$A$2:$P$1035, 12 + MATCH($E320,'check of sales'!$M$1:$P$1, 0), 0), 0)</f>
        <v>203.70549964447142</v>
      </c>
      <c r="M320" s="1">
        <f>SUMIF('emission-rate'!$A$2:$A$551, $D320&amp;M$1&amp;$E320&amp;$F320, 'emission-rate'!$F$2:$F$551) * IFERROR(VLOOKUP($A320&amp;$B320&amp;$C320&amp;$D320&amp;M$1, 'check of sales'!$A$2:$P$1035, 12 + MATCH($E320,'check of sales'!$M$1:$P$1, 0), 0), 0)</f>
        <v>15402.944869863366</v>
      </c>
      <c r="N320" s="1">
        <f>SUMIF('emission-rate'!$A$2:$A$551, $D320&amp;N$1&amp;$E320&amp;$F320, 'emission-rate'!$F$2:$F$551) * IFERROR(VLOOKUP($A320&amp;$B320&amp;$C320&amp;$D320&amp;N$1, 'check of sales'!$A$2:$P$1035, 12 + MATCH($E320,'check of sales'!$M$1:$P$1, 0), 0), 0)</f>
        <v>1918.3441733604873</v>
      </c>
      <c r="O320" s="1">
        <f>SUMIF('emission-rate'!$A$2:$A$551, $D320&amp;O$1&amp;$E320&amp;$F320, 'emission-rate'!$F$2:$F$551) * IFERROR(VLOOKUP($A320&amp;$B320&amp;$C320&amp;$D320&amp;O$1, 'check of sales'!$A$2:$P$1035, 12 + MATCH($E320,'check of sales'!$M$1:$P$1, 0), 0), 0)</f>
        <v>7271.8960501882257</v>
      </c>
      <c r="P320" s="1">
        <f>SUMIF('emission-rate'!$A$2:$A$551, $D320&amp;P$1&amp;$E320&amp;$F320, 'emission-rate'!$F$2:$F$551) * IFERROR(VLOOKUP($A320&amp;$B320&amp;$C320&amp;$D320&amp;P$1, 'check of sales'!$A$2:$P$1035, 12 + MATCH($E320,'check of sales'!$M$1:$P$1, 0), 0), 0)</f>
        <v>1623.065743732928</v>
      </c>
      <c r="Q320" s="1">
        <f>SUMIF('emission-rate'!$A$2:$A$551, $D320&amp;Q$1&amp;$E320&amp;$F320, 'emission-rate'!$F$2:$F$551) * IFERROR(VLOOKUP($A320&amp;$B320&amp;$C320&amp;$D320&amp;Q$1, 'check of sales'!$A$2:$P$1035, 12 + MATCH($E320,'check of sales'!$M$1:$P$1, 0), 0), 0)</f>
        <v>10145.984272502876</v>
      </c>
      <c r="R320" s="1">
        <f>SUMIF('emission-rate'!$A$2:$A$551, $D320&amp;R$1&amp;$E320&amp;$F320, 'emission-rate'!$F$2:$F$551) * IFERROR(VLOOKUP($A320&amp;$B320&amp;$C320&amp;$D320&amp;R$1, 'check of sales'!$A$2:$P$1035, 12 + MATCH($E320,'check of sales'!$M$1:$P$1, 0), 0), 0)</f>
        <v>4368.2301716765141</v>
      </c>
      <c r="S320" s="1">
        <f>SUMIF('emission-rate'!$A$2:$A$551, $D320&amp;S$1&amp;$E320&amp;$F320, 'emission-rate'!$F$2:$F$551) * IFERROR(VLOOKUP($A320&amp;$B320&amp;$C320&amp;$D320&amp;S$1, 'check of sales'!$A$2:$P$1035, 12 + MATCH($E320,'check of sales'!$M$1:$P$1, 0), 0), 0)</f>
        <v>7190.7948468252407</v>
      </c>
      <c r="T320" s="1">
        <f>SUMIF('emission-rate'!$A$2:$A$551, $D320&amp;T$1&amp;$E320&amp;$F320, 'emission-rate'!$F$2:$F$551) * IFERROR(VLOOKUP($A320&amp;$B320&amp;$C320&amp;$D320&amp;T$1, 'check of sales'!$A$2:$P$1035, 12 + MATCH($E320,'check of sales'!$M$1:$P$1, 0), 0), 0)</f>
        <v>495.19065867257314</v>
      </c>
      <c r="U320" s="1">
        <f>SUMIF('emission-rate'!$A$2:$A$551, $D320&amp;U$1&amp;$E320&amp;$F320, 'emission-rate'!$F$2:$F$551) * IFERROR(VLOOKUP($A320&amp;$B320&amp;$C320&amp;$D320&amp;U$1, 'check of sales'!$A$2:$P$1035, 12 + MATCH($E320,'check of sales'!$M$1:$P$1, 0), 0), 0)</f>
        <v>2429.3769391662536</v>
      </c>
    </row>
    <row r="321" spans="1:21" x14ac:dyDescent="0.2">
      <c r="A321">
        <f>emission!A321</f>
        <v>2010</v>
      </c>
      <c r="B321">
        <f>emission!B321</f>
        <v>1</v>
      </c>
      <c r="C321" t="str">
        <f>emission!C321</f>
        <v>commercial</v>
      </c>
      <c r="D321" t="str">
        <f>emission!D321</f>
        <v>VCC 24724 (NG T7 SWCVng)</v>
      </c>
      <c r="E321" t="str">
        <f>emission!E321</f>
        <v>ELEC</v>
      </c>
      <c r="F321" t="str">
        <f>emission!F321</f>
        <v>TOG</v>
      </c>
      <c r="G321" s="1">
        <f>emission!G321 - SUM($K321:$U321)</f>
        <v>-9.2181988293305039E-5</v>
      </c>
      <c r="K321" s="1">
        <f>SUMIF('emission-rate'!$A$2:$A$551, $D321&amp;K$1&amp;$E321&amp;$F321, 'emission-rate'!$F$2:$F$551) * IFERROR(VLOOKUP($A321&amp;$B321&amp;$C321&amp;$D321&amp;K$1, 'check of sales'!$A$2:$P$1035, 12 + MATCH($E321,'check of sales'!$M$1:$P$1, 0), 0), 0)</f>
        <v>141998.884153747</v>
      </c>
      <c r="L321" s="1">
        <f>SUMIF('emission-rate'!$A$2:$A$551, $D321&amp;L$1&amp;$E321&amp;$F321, 'emission-rate'!$F$2:$F$551) * IFERROR(VLOOKUP($A321&amp;$B321&amp;$C321&amp;$D321&amp;L$1, 'check of sales'!$A$2:$P$1035, 12 + MATCH($E321,'check of sales'!$M$1:$P$1, 0), 0), 0)</f>
        <v>0</v>
      </c>
      <c r="M321" s="1">
        <f>SUMIF('emission-rate'!$A$2:$A$551, $D321&amp;M$1&amp;$E321&amp;$F321, 'emission-rate'!$F$2:$F$551) * IFERROR(VLOOKUP($A321&amp;$B321&amp;$C321&amp;$D321&amp;M$1, 'check of sales'!$A$2:$P$1035, 12 + MATCH($E321,'check of sales'!$M$1:$P$1, 0), 0), 0)</f>
        <v>0</v>
      </c>
      <c r="N321" s="1">
        <f>SUMIF('emission-rate'!$A$2:$A$551, $D321&amp;N$1&amp;$E321&amp;$F321, 'emission-rate'!$F$2:$F$551) * IFERROR(VLOOKUP($A321&amp;$B321&amp;$C321&amp;$D321&amp;N$1, 'check of sales'!$A$2:$P$1035, 12 + MATCH($E321,'check of sales'!$M$1:$P$1, 0), 0), 0)</f>
        <v>0</v>
      </c>
      <c r="O321" s="1">
        <f>SUMIF('emission-rate'!$A$2:$A$551, $D321&amp;O$1&amp;$E321&amp;$F321, 'emission-rate'!$F$2:$F$551) * IFERROR(VLOOKUP($A321&amp;$B321&amp;$C321&amp;$D321&amp;O$1, 'check of sales'!$A$2:$P$1035, 12 + MATCH($E321,'check of sales'!$M$1:$P$1, 0), 0), 0)</f>
        <v>0</v>
      </c>
      <c r="P321" s="1">
        <f>SUMIF('emission-rate'!$A$2:$A$551, $D321&amp;P$1&amp;$E321&amp;$F321, 'emission-rate'!$F$2:$F$551) * IFERROR(VLOOKUP($A321&amp;$B321&amp;$C321&amp;$D321&amp;P$1, 'check of sales'!$A$2:$P$1035, 12 + MATCH($E321,'check of sales'!$M$1:$P$1, 0), 0), 0)</f>
        <v>0</v>
      </c>
      <c r="Q321" s="1">
        <f>SUMIF('emission-rate'!$A$2:$A$551, $D321&amp;Q$1&amp;$E321&amp;$F321, 'emission-rate'!$F$2:$F$551) * IFERROR(VLOOKUP($A321&amp;$B321&amp;$C321&amp;$D321&amp;Q$1, 'check of sales'!$A$2:$P$1035, 12 + MATCH($E321,'check of sales'!$M$1:$P$1, 0), 0), 0)</f>
        <v>0</v>
      </c>
      <c r="R321" s="1">
        <f>SUMIF('emission-rate'!$A$2:$A$551, $D321&amp;R$1&amp;$E321&amp;$F321, 'emission-rate'!$F$2:$F$551) * IFERROR(VLOOKUP($A321&amp;$B321&amp;$C321&amp;$D321&amp;R$1, 'check of sales'!$A$2:$P$1035, 12 + MATCH($E321,'check of sales'!$M$1:$P$1, 0), 0), 0)</f>
        <v>0</v>
      </c>
      <c r="S321" s="1">
        <f>SUMIF('emission-rate'!$A$2:$A$551, $D321&amp;S$1&amp;$E321&amp;$F321, 'emission-rate'!$F$2:$F$551) * IFERROR(VLOOKUP($A321&amp;$B321&amp;$C321&amp;$D321&amp;S$1, 'check of sales'!$A$2:$P$1035, 12 + MATCH($E321,'check of sales'!$M$1:$P$1, 0), 0), 0)</f>
        <v>0</v>
      </c>
      <c r="T321" s="1">
        <f>SUMIF('emission-rate'!$A$2:$A$551, $D321&amp;T$1&amp;$E321&amp;$F321, 'emission-rate'!$F$2:$F$551) * IFERROR(VLOOKUP($A321&amp;$B321&amp;$C321&amp;$D321&amp;T$1, 'check of sales'!$A$2:$P$1035, 12 + MATCH($E321,'check of sales'!$M$1:$P$1, 0), 0), 0)</f>
        <v>0</v>
      </c>
      <c r="U321" s="1">
        <f>SUMIF('emission-rate'!$A$2:$A$551, $D321&amp;U$1&amp;$E321&amp;$F321, 'emission-rate'!$F$2:$F$551) * IFERROR(VLOOKUP($A321&amp;$B321&amp;$C321&amp;$D321&amp;U$1, 'check of sales'!$A$2:$P$1035, 12 + MATCH($E321,'check of sales'!$M$1:$P$1, 0), 0), 0)</f>
        <v>0</v>
      </c>
    </row>
    <row r="322" spans="1:21" x14ac:dyDescent="0.2">
      <c r="A322">
        <f>emission!A322</f>
        <v>2011</v>
      </c>
      <c r="B322">
        <f>emission!B322</f>
        <v>1</v>
      </c>
      <c r="C322" t="str">
        <f>emission!C322</f>
        <v>commercial</v>
      </c>
      <c r="D322" t="str">
        <f>emission!D322</f>
        <v>VCC 24724 (NG T7 SWCVng)</v>
      </c>
      <c r="E322" t="str">
        <f>emission!E322</f>
        <v>ELEC</v>
      </c>
      <c r="F322" t="str">
        <f>emission!F322</f>
        <v>TOG</v>
      </c>
      <c r="G322" s="1">
        <f>emission!G322 - SUM($K322:$U322)</f>
        <v>-1.1563702719286084E-4</v>
      </c>
      <c r="K322" s="1">
        <f>SUMIF('emission-rate'!$A$2:$A$551, $D322&amp;K$1&amp;$E322&amp;$F322, 'emission-rate'!$F$2:$F$551) * IFERROR(VLOOKUP($A322&amp;$B322&amp;$C322&amp;$D322&amp;K$1, 'check of sales'!$A$2:$P$1035, 12 + MATCH($E322,'check of sales'!$M$1:$P$1, 0), 0), 0)</f>
        <v>120410.50837068289</v>
      </c>
      <c r="L322" s="1">
        <f>SUMIF('emission-rate'!$A$2:$A$551, $D322&amp;L$1&amp;$E322&amp;$F322, 'emission-rate'!$F$2:$F$551) * IFERROR(VLOOKUP($A322&amp;$B322&amp;$C322&amp;$D322&amp;L$1, 'check of sales'!$A$2:$P$1035, 12 + MATCH($E322,'check of sales'!$M$1:$P$1, 0), 0), 0)</f>
        <v>114955.63343189213</v>
      </c>
      <c r="M322" s="1">
        <f>SUMIF('emission-rate'!$A$2:$A$551, $D322&amp;M$1&amp;$E322&amp;$F322, 'emission-rate'!$F$2:$F$551) * IFERROR(VLOOKUP($A322&amp;$B322&amp;$C322&amp;$D322&amp;M$1, 'check of sales'!$A$2:$P$1035, 12 + MATCH($E322,'check of sales'!$M$1:$P$1, 0), 0), 0)</f>
        <v>0</v>
      </c>
      <c r="N322" s="1">
        <f>SUMIF('emission-rate'!$A$2:$A$551, $D322&amp;N$1&amp;$E322&amp;$F322, 'emission-rate'!$F$2:$F$551) * IFERROR(VLOOKUP($A322&amp;$B322&amp;$C322&amp;$D322&amp;N$1, 'check of sales'!$A$2:$P$1035, 12 + MATCH($E322,'check of sales'!$M$1:$P$1, 0), 0), 0)</f>
        <v>0</v>
      </c>
      <c r="O322" s="1">
        <f>SUMIF('emission-rate'!$A$2:$A$551, $D322&amp;O$1&amp;$E322&amp;$F322, 'emission-rate'!$F$2:$F$551) * IFERROR(VLOOKUP($A322&amp;$B322&amp;$C322&amp;$D322&amp;O$1, 'check of sales'!$A$2:$P$1035, 12 + MATCH($E322,'check of sales'!$M$1:$P$1, 0), 0), 0)</f>
        <v>0</v>
      </c>
      <c r="P322" s="1">
        <f>SUMIF('emission-rate'!$A$2:$A$551, $D322&amp;P$1&amp;$E322&amp;$F322, 'emission-rate'!$F$2:$F$551) * IFERROR(VLOOKUP($A322&amp;$B322&amp;$C322&amp;$D322&amp;P$1, 'check of sales'!$A$2:$P$1035, 12 + MATCH($E322,'check of sales'!$M$1:$P$1, 0), 0), 0)</f>
        <v>0</v>
      </c>
      <c r="Q322" s="1">
        <f>SUMIF('emission-rate'!$A$2:$A$551, $D322&amp;Q$1&amp;$E322&amp;$F322, 'emission-rate'!$F$2:$F$551) * IFERROR(VLOOKUP($A322&amp;$B322&amp;$C322&amp;$D322&amp;Q$1, 'check of sales'!$A$2:$P$1035, 12 + MATCH($E322,'check of sales'!$M$1:$P$1, 0), 0), 0)</f>
        <v>0</v>
      </c>
      <c r="R322" s="1">
        <f>SUMIF('emission-rate'!$A$2:$A$551, $D322&amp;R$1&amp;$E322&amp;$F322, 'emission-rate'!$F$2:$F$551) * IFERROR(VLOOKUP($A322&amp;$B322&amp;$C322&amp;$D322&amp;R$1, 'check of sales'!$A$2:$P$1035, 12 + MATCH($E322,'check of sales'!$M$1:$P$1, 0), 0), 0)</f>
        <v>0</v>
      </c>
      <c r="S322" s="1">
        <f>SUMIF('emission-rate'!$A$2:$A$551, $D322&amp;S$1&amp;$E322&amp;$F322, 'emission-rate'!$F$2:$F$551) * IFERROR(VLOOKUP($A322&amp;$B322&amp;$C322&amp;$D322&amp;S$1, 'check of sales'!$A$2:$P$1035, 12 + MATCH($E322,'check of sales'!$M$1:$P$1, 0), 0), 0)</f>
        <v>0</v>
      </c>
      <c r="T322" s="1">
        <f>SUMIF('emission-rate'!$A$2:$A$551, $D322&amp;T$1&amp;$E322&amp;$F322, 'emission-rate'!$F$2:$F$551) * IFERROR(VLOOKUP($A322&amp;$B322&amp;$C322&amp;$D322&amp;T$1, 'check of sales'!$A$2:$P$1035, 12 + MATCH($E322,'check of sales'!$M$1:$P$1, 0), 0), 0)</f>
        <v>0</v>
      </c>
      <c r="U322" s="1">
        <f>SUMIF('emission-rate'!$A$2:$A$551, $D322&amp;U$1&amp;$E322&amp;$F322, 'emission-rate'!$F$2:$F$551) * IFERROR(VLOOKUP($A322&amp;$B322&amp;$C322&amp;$D322&amp;U$1, 'check of sales'!$A$2:$P$1035, 12 + MATCH($E322,'check of sales'!$M$1:$P$1, 0), 0), 0)</f>
        <v>0</v>
      </c>
    </row>
    <row r="323" spans="1:21" x14ac:dyDescent="0.2">
      <c r="A323">
        <f>emission!A323</f>
        <v>2012</v>
      </c>
      <c r="B323">
        <f>emission!B323</f>
        <v>1</v>
      </c>
      <c r="C323" t="str">
        <f>emission!C323</f>
        <v>commercial</v>
      </c>
      <c r="D323" t="str">
        <f>emission!D323</f>
        <v>VCC 24724 (NG T7 SWCVng)</v>
      </c>
      <c r="E323" t="str">
        <f>emission!E323</f>
        <v>ELEC</v>
      </c>
      <c r="F323" t="str">
        <f>emission!F323</f>
        <v>TOG</v>
      </c>
      <c r="G323" s="1">
        <f>emission!G323 - SUM($K323:$U323)</f>
        <v>-2.6016323827207088E-3</v>
      </c>
      <c r="K323" s="1">
        <f>SUMIF('emission-rate'!$A$2:$A$551, $D323&amp;K$1&amp;$E323&amp;$F323, 'emission-rate'!$F$2:$F$551) * IFERROR(VLOOKUP($A323&amp;$B323&amp;$C323&amp;$D323&amp;K$1, 'check of sales'!$A$2:$P$1035, 12 + MATCH($E323,'check of sales'!$M$1:$P$1, 0), 0), 0)</f>
        <v>107592.48625320819</v>
      </c>
      <c r="L323" s="1">
        <f>SUMIF('emission-rate'!$A$2:$A$551, $D323&amp;L$1&amp;$E323&amp;$F323, 'emission-rate'!$F$2:$F$551) * IFERROR(VLOOKUP($A323&amp;$B323&amp;$C323&amp;$D323&amp;L$1, 'check of sales'!$A$2:$P$1035, 12 + MATCH($E323,'check of sales'!$M$1:$P$1, 0), 0), 0)</f>
        <v>97478.697414417242</v>
      </c>
      <c r="M323" s="1">
        <f>SUMIF('emission-rate'!$A$2:$A$551, $D323&amp;M$1&amp;$E323&amp;$F323, 'emission-rate'!$F$2:$F$551) * IFERROR(VLOOKUP($A323&amp;$B323&amp;$C323&amp;$D323&amp;M$1, 'check of sales'!$A$2:$P$1035, 12 + MATCH($E323,'check of sales'!$M$1:$P$1, 0), 0), 0)</f>
        <v>2151949.5539184571</v>
      </c>
      <c r="N323" s="1">
        <f>SUMIF('emission-rate'!$A$2:$A$551, $D323&amp;N$1&amp;$E323&amp;$F323, 'emission-rate'!$F$2:$F$551) * IFERROR(VLOOKUP($A323&amp;$B323&amp;$C323&amp;$D323&amp;N$1, 'check of sales'!$A$2:$P$1035, 12 + MATCH($E323,'check of sales'!$M$1:$P$1, 0), 0), 0)</f>
        <v>0</v>
      </c>
      <c r="O323" s="1">
        <f>SUMIF('emission-rate'!$A$2:$A$551, $D323&amp;O$1&amp;$E323&amp;$F323, 'emission-rate'!$F$2:$F$551) * IFERROR(VLOOKUP($A323&amp;$B323&amp;$C323&amp;$D323&amp;O$1, 'check of sales'!$A$2:$P$1035, 12 + MATCH($E323,'check of sales'!$M$1:$P$1, 0), 0), 0)</f>
        <v>0</v>
      </c>
      <c r="P323" s="1">
        <f>SUMIF('emission-rate'!$A$2:$A$551, $D323&amp;P$1&amp;$E323&amp;$F323, 'emission-rate'!$F$2:$F$551) * IFERROR(VLOOKUP($A323&amp;$B323&amp;$C323&amp;$D323&amp;P$1, 'check of sales'!$A$2:$P$1035, 12 + MATCH($E323,'check of sales'!$M$1:$P$1, 0), 0), 0)</f>
        <v>0</v>
      </c>
      <c r="Q323" s="1">
        <f>SUMIF('emission-rate'!$A$2:$A$551, $D323&amp;Q$1&amp;$E323&amp;$F323, 'emission-rate'!$F$2:$F$551) * IFERROR(VLOOKUP($A323&amp;$B323&amp;$C323&amp;$D323&amp;Q$1, 'check of sales'!$A$2:$P$1035, 12 + MATCH($E323,'check of sales'!$M$1:$P$1, 0), 0), 0)</f>
        <v>0</v>
      </c>
      <c r="R323" s="1">
        <f>SUMIF('emission-rate'!$A$2:$A$551, $D323&amp;R$1&amp;$E323&amp;$F323, 'emission-rate'!$F$2:$F$551) * IFERROR(VLOOKUP($A323&amp;$B323&amp;$C323&amp;$D323&amp;R$1, 'check of sales'!$A$2:$P$1035, 12 + MATCH($E323,'check of sales'!$M$1:$P$1, 0), 0), 0)</f>
        <v>0</v>
      </c>
      <c r="S323" s="1">
        <f>SUMIF('emission-rate'!$A$2:$A$551, $D323&amp;S$1&amp;$E323&amp;$F323, 'emission-rate'!$F$2:$F$551) * IFERROR(VLOOKUP($A323&amp;$B323&amp;$C323&amp;$D323&amp;S$1, 'check of sales'!$A$2:$P$1035, 12 + MATCH($E323,'check of sales'!$M$1:$P$1, 0), 0), 0)</f>
        <v>0</v>
      </c>
      <c r="T323" s="1">
        <f>SUMIF('emission-rate'!$A$2:$A$551, $D323&amp;T$1&amp;$E323&amp;$F323, 'emission-rate'!$F$2:$F$551) * IFERROR(VLOOKUP($A323&amp;$B323&amp;$C323&amp;$D323&amp;T$1, 'check of sales'!$A$2:$P$1035, 12 + MATCH($E323,'check of sales'!$M$1:$P$1, 0), 0), 0)</f>
        <v>0</v>
      </c>
      <c r="U323" s="1">
        <f>SUMIF('emission-rate'!$A$2:$A$551, $D323&amp;U$1&amp;$E323&amp;$F323, 'emission-rate'!$F$2:$F$551) * IFERROR(VLOOKUP($A323&amp;$B323&amp;$C323&amp;$D323&amp;U$1, 'check of sales'!$A$2:$P$1035, 12 + MATCH($E323,'check of sales'!$M$1:$P$1, 0), 0), 0)</f>
        <v>0</v>
      </c>
    </row>
    <row r="324" spans="1:21" x14ac:dyDescent="0.2">
      <c r="A324">
        <f>emission!A324</f>
        <v>2013</v>
      </c>
      <c r="B324">
        <f>emission!B324</f>
        <v>1</v>
      </c>
      <c r="C324" t="str">
        <f>emission!C324</f>
        <v>commercial</v>
      </c>
      <c r="D324" t="str">
        <f>emission!D324</f>
        <v>VCC 24724 (NG T7 SWCVng)</v>
      </c>
      <c r="E324" t="str">
        <f>emission!E324</f>
        <v>ELEC</v>
      </c>
      <c r="F324" t="str">
        <f>emission!F324</f>
        <v>TOG</v>
      </c>
      <c r="G324" s="1">
        <f>emission!G324 - SUM($K324:$U324)</f>
        <v>-2.4257632903754711E-3</v>
      </c>
      <c r="K324" s="1">
        <f>SUMIF('emission-rate'!$A$2:$A$551, $D324&amp;K$1&amp;$E324&amp;$F324, 'emission-rate'!$F$2:$F$551) * IFERROR(VLOOKUP($A324&amp;$B324&amp;$C324&amp;$D324&amp;K$1, 'check of sales'!$A$2:$P$1035, 12 + MATCH($E324,'check of sales'!$M$1:$P$1, 0), 0), 0)</f>
        <v>98276.314471769176</v>
      </c>
      <c r="L324" s="1">
        <f>SUMIF('emission-rate'!$A$2:$A$551, $D324&amp;L$1&amp;$E324&amp;$F324, 'emission-rate'!$F$2:$F$551) * IFERROR(VLOOKUP($A324&amp;$B324&amp;$C324&amp;$D324&amp;L$1, 'check of sales'!$A$2:$P$1035, 12 + MATCH($E324,'check of sales'!$M$1:$P$1, 0), 0), 0)</f>
        <v>87101.82818308656</v>
      </c>
      <c r="M324" s="1">
        <f>SUMIF('emission-rate'!$A$2:$A$551, $D324&amp;M$1&amp;$E324&amp;$F324, 'emission-rate'!$F$2:$F$551) * IFERROR(VLOOKUP($A324&amp;$B324&amp;$C324&amp;$D324&amp;M$1, 'check of sales'!$A$2:$P$1035, 12 + MATCH($E324,'check of sales'!$M$1:$P$1, 0), 0), 0)</f>
        <v>1824784.3377052867</v>
      </c>
      <c r="N324" s="1">
        <f>SUMIF('emission-rate'!$A$2:$A$551, $D324&amp;N$1&amp;$E324&amp;$F324, 'emission-rate'!$F$2:$F$551) * IFERROR(VLOOKUP($A324&amp;$B324&amp;$C324&amp;$D324&amp;N$1, 'check of sales'!$A$2:$P$1035, 12 + MATCH($E324,'check of sales'!$M$1:$P$1, 0), 0), 0)</f>
        <v>1129396.523964711</v>
      </c>
      <c r="O324" s="1">
        <f>SUMIF('emission-rate'!$A$2:$A$551, $D324&amp;O$1&amp;$E324&amp;$F324, 'emission-rate'!$F$2:$F$551) * IFERROR(VLOOKUP($A324&amp;$B324&amp;$C324&amp;$D324&amp;O$1, 'check of sales'!$A$2:$P$1035, 12 + MATCH($E324,'check of sales'!$M$1:$P$1, 0), 0), 0)</f>
        <v>0</v>
      </c>
      <c r="P324" s="1">
        <f>SUMIF('emission-rate'!$A$2:$A$551, $D324&amp;P$1&amp;$E324&amp;$F324, 'emission-rate'!$F$2:$F$551) * IFERROR(VLOOKUP($A324&amp;$B324&amp;$C324&amp;$D324&amp;P$1, 'check of sales'!$A$2:$P$1035, 12 + MATCH($E324,'check of sales'!$M$1:$P$1, 0), 0), 0)</f>
        <v>0</v>
      </c>
      <c r="Q324" s="1">
        <f>SUMIF('emission-rate'!$A$2:$A$551, $D324&amp;Q$1&amp;$E324&amp;$F324, 'emission-rate'!$F$2:$F$551) * IFERROR(VLOOKUP($A324&amp;$B324&amp;$C324&amp;$D324&amp;Q$1, 'check of sales'!$A$2:$P$1035, 12 + MATCH($E324,'check of sales'!$M$1:$P$1, 0), 0), 0)</f>
        <v>0</v>
      </c>
      <c r="R324" s="1">
        <f>SUMIF('emission-rate'!$A$2:$A$551, $D324&amp;R$1&amp;$E324&amp;$F324, 'emission-rate'!$F$2:$F$551) * IFERROR(VLOOKUP($A324&amp;$B324&amp;$C324&amp;$D324&amp;R$1, 'check of sales'!$A$2:$P$1035, 12 + MATCH($E324,'check of sales'!$M$1:$P$1, 0), 0), 0)</f>
        <v>0</v>
      </c>
      <c r="S324" s="1">
        <f>SUMIF('emission-rate'!$A$2:$A$551, $D324&amp;S$1&amp;$E324&amp;$F324, 'emission-rate'!$F$2:$F$551) * IFERROR(VLOOKUP($A324&amp;$B324&amp;$C324&amp;$D324&amp;S$1, 'check of sales'!$A$2:$P$1035, 12 + MATCH($E324,'check of sales'!$M$1:$P$1, 0), 0), 0)</f>
        <v>0</v>
      </c>
      <c r="T324" s="1">
        <f>SUMIF('emission-rate'!$A$2:$A$551, $D324&amp;T$1&amp;$E324&amp;$F324, 'emission-rate'!$F$2:$F$551) * IFERROR(VLOOKUP($A324&amp;$B324&amp;$C324&amp;$D324&amp;T$1, 'check of sales'!$A$2:$P$1035, 12 + MATCH($E324,'check of sales'!$M$1:$P$1, 0), 0), 0)</f>
        <v>0</v>
      </c>
      <c r="U324" s="1">
        <f>SUMIF('emission-rate'!$A$2:$A$551, $D324&amp;U$1&amp;$E324&amp;$F324, 'emission-rate'!$F$2:$F$551) * IFERROR(VLOOKUP($A324&amp;$B324&amp;$C324&amp;$D324&amp;U$1, 'check of sales'!$A$2:$P$1035, 12 + MATCH($E324,'check of sales'!$M$1:$P$1, 0), 0), 0)</f>
        <v>0</v>
      </c>
    </row>
    <row r="325" spans="1:21" x14ac:dyDescent="0.2">
      <c r="A325">
        <f>emission!A325</f>
        <v>2014</v>
      </c>
      <c r="B325">
        <f>emission!B325</f>
        <v>1</v>
      </c>
      <c r="C325" t="str">
        <f>emission!C325</f>
        <v>commercial</v>
      </c>
      <c r="D325" t="str">
        <f>emission!D325</f>
        <v>VCC 24724 (NG T7 SWCVng)</v>
      </c>
      <c r="E325" t="str">
        <f>emission!E325</f>
        <v>ELEC</v>
      </c>
      <c r="F325" t="str">
        <f>emission!F325</f>
        <v>TOG</v>
      </c>
      <c r="G325" s="1">
        <f>emission!G325 - SUM($K325:$U325)</f>
        <v>-2.139220479875803E-3</v>
      </c>
      <c r="K325" s="1">
        <f>SUMIF('emission-rate'!$A$2:$A$551, $D325&amp;K$1&amp;$E325&amp;$F325, 'emission-rate'!$F$2:$F$551) * IFERROR(VLOOKUP($A325&amp;$B325&amp;$C325&amp;$D325&amp;K$1, 'check of sales'!$A$2:$P$1035, 12 + MATCH($E325,'check of sales'!$M$1:$P$1, 0), 0), 0)</f>
        <v>90905.512336898741</v>
      </c>
      <c r="L325" s="1">
        <f>SUMIF('emission-rate'!$A$2:$A$551, $D325&amp;L$1&amp;$E325&amp;$F325, 'emission-rate'!$F$2:$F$551) * IFERROR(VLOOKUP($A325&amp;$B325&amp;$C325&amp;$D325&amp;L$1, 'check of sales'!$A$2:$P$1035, 12 + MATCH($E325,'check of sales'!$M$1:$P$1, 0), 0), 0)</f>
        <v>79559.892662409504</v>
      </c>
      <c r="M325" s="1">
        <f>SUMIF('emission-rate'!$A$2:$A$551, $D325&amp;M$1&amp;$E325&amp;$F325, 'emission-rate'!$F$2:$F$551) * IFERROR(VLOOKUP($A325&amp;$B325&amp;$C325&amp;$D325&amp;M$1, 'check of sales'!$A$2:$P$1035, 12 + MATCH($E325,'check of sales'!$M$1:$P$1, 0), 0), 0)</f>
        <v>1630531.1423917888</v>
      </c>
      <c r="N325" s="1">
        <f>SUMIF('emission-rate'!$A$2:$A$551, $D325&amp;N$1&amp;$E325&amp;$F325, 'emission-rate'!$F$2:$F$551) * IFERROR(VLOOKUP($A325&amp;$B325&amp;$C325&amp;$D325&amp;N$1, 'check of sales'!$A$2:$P$1035, 12 + MATCH($E325,'check of sales'!$M$1:$P$1, 0), 0), 0)</f>
        <v>957692.10028038477</v>
      </c>
      <c r="O325" s="1">
        <f>SUMIF('emission-rate'!$A$2:$A$551, $D325&amp;O$1&amp;$E325&amp;$F325, 'emission-rate'!$F$2:$F$551) * IFERROR(VLOOKUP($A325&amp;$B325&amp;$C325&amp;$D325&amp;O$1, 'check of sales'!$A$2:$P$1035, 12 + MATCH($E325,'check of sales'!$M$1:$P$1, 0), 0), 0)</f>
        <v>332507.48299831909</v>
      </c>
      <c r="P325" s="1">
        <f>SUMIF('emission-rate'!$A$2:$A$551, $D325&amp;P$1&amp;$E325&amp;$F325, 'emission-rate'!$F$2:$F$551) * IFERROR(VLOOKUP($A325&amp;$B325&amp;$C325&amp;$D325&amp;P$1, 'check of sales'!$A$2:$P$1035, 12 + MATCH($E325,'check of sales'!$M$1:$P$1, 0), 0), 0)</f>
        <v>0</v>
      </c>
      <c r="Q325" s="1">
        <f>SUMIF('emission-rate'!$A$2:$A$551, $D325&amp;Q$1&amp;$E325&amp;$F325, 'emission-rate'!$F$2:$F$551) * IFERROR(VLOOKUP($A325&amp;$B325&amp;$C325&amp;$D325&amp;Q$1, 'check of sales'!$A$2:$P$1035, 12 + MATCH($E325,'check of sales'!$M$1:$P$1, 0), 0), 0)</f>
        <v>0</v>
      </c>
      <c r="R325" s="1">
        <f>SUMIF('emission-rate'!$A$2:$A$551, $D325&amp;R$1&amp;$E325&amp;$F325, 'emission-rate'!$F$2:$F$551) * IFERROR(VLOOKUP($A325&amp;$B325&amp;$C325&amp;$D325&amp;R$1, 'check of sales'!$A$2:$P$1035, 12 + MATCH($E325,'check of sales'!$M$1:$P$1, 0), 0), 0)</f>
        <v>0</v>
      </c>
      <c r="S325" s="1">
        <f>SUMIF('emission-rate'!$A$2:$A$551, $D325&amp;S$1&amp;$E325&amp;$F325, 'emission-rate'!$F$2:$F$551) * IFERROR(VLOOKUP($A325&amp;$B325&amp;$C325&amp;$D325&amp;S$1, 'check of sales'!$A$2:$P$1035, 12 + MATCH($E325,'check of sales'!$M$1:$P$1, 0), 0), 0)</f>
        <v>0</v>
      </c>
      <c r="T325" s="1">
        <f>SUMIF('emission-rate'!$A$2:$A$551, $D325&amp;T$1&amp;$E325&amp;$F325, 'emission-rate'!$F$2:$F$551) * IFERROR(VLOOKUP($A325&amp;$B325&amp;$C325&amp;$D325&amp;T$1, 'check of sales'!$A$2:$P$1035, 12 + MATCH($E325,'check of sales'!$M$1:$P$1, 0), 0), 0)</f>
        <v>0</v>
      </c>
      <c r="U325" s="1">
        <f>SUMIF('emission-rate'!$A$2:$A$551, $D325&amp;U$1&amp;$E325&amp;$F325, 'emission-rate'!$F$2:$F$551) * IFERROR(VLOOKUP($A325&amp;$B325&amp;$C325&amp;$D325&amp;U$1, 'check of sales'!$A$2:$P$1035, 12 + MATCH($E325,'check of sales'!$M$1:$P$1, 0), 0), 0)</f>
        <v>0</v>
      </c>
    </row>
    <row r="326" spans="1:21" x14ac:dyDescent="0.2">
      <c r="A326">
        <f>emission!A326</f>
        <v>2015</v>
      </c>
      <c r="B326">
        <f>emission!B326</f>
        <v>1</v>
      </c>
      <c r="C326" t="str">
        <f>emission!C326</f>
        <v>commercial</v>
      </c>
      <c r="D326" t="str">
        <f>emission!D326</f>
        <v>VCC 24724 (NG T7 SWCVng)</v>
      </c>
      <c r="E326" t="str">
        <f>emission!E326</f>
        <v>ELEC</v>
      </c>
      <c r="F326" t="str">
        <f>emission!F326</f>
        <v>TOG</v>
      </c>
      <c r="G326" s="1">
        <f>emission!G326 - SUM($K326:$U326)</f>
        <v>-1.1017355136573315E-3</v>
      </c>
      <c r="K326" s="1">
        <f>SUMIF('emission-rate'!$A$2:$A$551, $D326&amp;K$1&amp;$E326&amp;$F326, 'emission-rate'!$F$2:$F$551) * IFERROR(VLOOKUP($A326&amp;$B326&amp;$C326&amp;$D326&amp;K$1, 'check of sales'!$A$2:$P$1035, 12 + MATCH($E326,'check of sales'!$M$1:$P$1, 0), 0), 0)</f>
        <v>84414.194089901677</v>
      </c>
      <c r="L326" s="1">
        <f>SUMIF('emission-rate'!$A$2:$A$551, $D326&amp;L$1&amp;$E326&amp;$F326, 'emission-rate'!$F$2:$F$551) * IFERROR(VLOOKUP($A326&amp;$B326&amp;$C326&amp;$D326&amp;L$1, 'check of sales'!$A$2:$P$1035, 12 + MATCH($E326,'check of sales'!$M$1:$P$1, 0), 0), 0)</f>
        <v>73592.837122749523</v>
      </c>
      <c r="M326" s="1">
        <f>SUMIF('emission-rate'!$A$2:$A$551, $D326&amp;M$1&amp;$E326&amp;$F326, 'emission-rate'!$F$2:$F$551) * IFERROR(VLOOKUP($A326&amp;$B326&amp;$C326&amp;$D326&amp;M$1, 'check of sales'!$A$2:$P$1035, 12 + MATCH($E326,'check of sales'!$M$1:$P$1, 0), 0), 0)</f>
        <v>1489347.4152887708</v>
      </c>
      <c r="N326" s="1">
        <f>SUMIF('emission-rate'!$A$2:$A$551, $D326&amp;N$1&amp;$E326&amp;$F326, 'emission-rate'!$F$2:$F$551) * IFERROR(VLOOKUP($A326&amp;$B326&amp;$C326&amp;$D326&amp;N$1, 'check of sales'!$A$2:$P$1035, 12 + MATCH($E326,'check of sales'!$M$1:$P$1, 0), 0), 0)</f>
        <v>855743.20321789407</v>
      </c>
      <c r="O326" s="1">
        <f>SUMIF('emission-rate'!$A$2:$A$551, $D326&amp;O$1&amp;$E326&amp;$F326, 'emission-rate'!$F$2:$F$551) * IFERROR(VLOOKUP($A326&amp;$B326&amp;$C326&amp;$D326&amp;O$1, 'check of sales'!$A$2:$P$1035, 12 + MATCH($E326,'check of sales'!$M$1:$P$1, 0), 0), 0)</f>
        <v>281955.70200068539</v>
      </c>
      <c r="P326" s="1">
        <f>SUMIF('emission-rate'!$A$2:$A$551, $D326&amp;P$1&amp;$E326&amp;$F326, 'emission-rate'!$F$2:$F$551) * IFERROR(VLOOKUP($A326&amp;$B326&amp;$C326&amp;$D326&amp;P$1, 'check of sales'!$A$2:$P$1035, 12 + MATCH($E326,'check of sales'!$M$1:$P$1, 0), 0), 0)</f>
        <v>643213.91482514387</v>
      </c>
      <c r="Q326" s="1">
        <f>SUMIF('emission-rate'!$A$2:$A$551, $D326&amp;Q$1&amp;$E326&amp;$F326, 'emission-rate'!$F$2:$F$551) * IFERROR(VLOOKUP($A326&amp;$B326&amp;$C326&amp;$D326&amp;Q$1, 'check of sales'!$A$2:$P$1035, 12 + MATCH($E326,'check of sales'!$M$1:$P$1, 0), 0), 0)</f>
        <v>0</v>
      </c>
      <c r="R326" s="1">
        <f>SUMIF('emission-rate'!$A$2:$A$551, $D326&amp;R$1&amp;$E326&amp;$F326, 'emission-rate'!$F$2:$F$551) * IFERROR(VLOOKUP($A326&amp;$B326&amp;$C326&amp;$D326&amp;R$1, 'check of sales'!$A$2:$P$1035, 12 + MATCH($E326,'check of sales'!$M$1:$P$1, 0), 0), 0)</f>
        <v>0</v>
      </c>
      <c r="S326" s="1">
        <f>SUMIF('emission-rate'!$A$2:$A$551, $D326&amp;S$1&amp;$E326&amp;$F326, 'emission-rate'!$F$2:$F$551) * IFERROR(VLOOKUP($A326&amp;$B326&amp;$C326&amp;$D326&amp;S$1, 'check of sales'!$A$2:$P$1035, 12 + MATCH($E326,'check of sales'!$M$1:$P$1, 0), 0), 0)</f>
        <v>0</v>
      </c>
      <c r="T326" s="1">
        <f>SUMIF('emission-rate'!$A$2:$A$551, $D326&amp;T$1&amp;$E326&amp;$F326, 'emission-rate'!$F$2:$F$551) * IFERROR(VLOOKUP($A326&amp;$B326&amp;$C326&amp;$D326&amp;T$1, 'check of sales'!$A$2:$P$1035, 12 + MATCH($E326,'check of sales'!$M$1:$P$1, 0), 0), 0)</f>
        <v>0</v>
      </c>
      <c r="U326" s="1">
        <f>SUMIF('emission-rate'!$A$2:$A$551, $D326&amp;U$1&amp;$E326&amp;$F326, 'emission-rate'!$F$2:$F$551) * IFERROR(VLOOKUP($A326&amp;$B326&amp;$C326&amp;$D326&amp;U$1, 'check of sales'!$A$2:$P$1035, 12 + MATCH($E326,'check of sales'!$M$1:$P$1, 0), 0), 0)</f>
        <v>0</v>
      </c>
    </row>
    <row r="327" spans="1:21" x14ac:dyDescent="0.2">
      <c r="A327">
        <f>emission!A327</f>
        <v>2016</v>
      </c>
      <c r="B327">
        <f>emission!B327</f>
        <v>1</v>
      </c>
      <c r="C327" t="str">
        <f>emission!C327</f>
        <v>commercial</v>
      </c>
      <c r="D327" t="str">
        <f>emission!D327</f>
        <v>VCC 24724 (NG T7 SWCVng)</v>
      </c>
      <c r="E327" t="str">
        <f>emission!E327</f>
        <v>ELEC</v>
      </c>
      <c r="F327" t="str">
        <f>emission!F327</f>
        <v>TOG</v>
      </c>
      <c r="G327" s="1">
        <f>emission!G327 - SUM($K327:$U327)</f>
        <v>-1.1580381542444229E-3</v>
      </c>
      <c r="K327" s="1">
        <f>SUMIF('emission-rate'!$A$2:$A$551, $D327&amp;K$1&amp;$E327&amp;$F327, 'emission-rate'!$F$2:$F$551) * IFERROR(VLOOKUP($A327&amp;$B327&amp;$C327&amp;$D327&amp;K$1, 'check of sales'!$A$2:$P$1035, 12 + MATCH($E327,'check of sales'!$M$1:$P$1, 0), 0), 0)</f>
        <v>79154.196095694366</v>
      </c>
      <c r="L327" s="1">
        <f>SUMIF('emission-rate'!$A$2:$A$551, $D327&amp;L$1&amp;$E327&amp;$F327, 'emission-rate'!$F$2:$F$551) * IFERROR(VLOOKUP($A327&amp;$B327&amp;$C327&amp;$D327&amp;L$1, 'check of sales'!$A$2:$P$1035, 12 + MATCH($E327,'check of sales'!$M$1:$P$1, 0), 0), 0)</f>
        <v>68337.770469665149</v>
      </c>
      <c r="M327" s="1">
        <f>SUMIF('emission-rate'!$A$2:$A$551, $D327&amp;M$1&amp;$E327&amp;$F327, 'emission-rate'!$F$2:$F$551) * IFERROR(VLOOKUP($A327&amp;$B327&amp;$C327&amp;$D327&amp;M$1, 'check of sales'!$A$2:$P$1035, 12 + MATCH($E327,'check of sales'!$M$1:$P$1, 0), 0), 0)</f>
        <v>1377645.1687487103</v>
      </c>
      <c r="N327" s="1">
        <f>SUMIF('emission-rate'!$A$2:$A$551, $D327&amp;N$1&amp;$E327&amp;$F327, 'emission-rate'!$F$2:$F$551) * IFERROR(VLOOKUP($A327&amp;$B327&amp;$C327&amp;$D327&amp;N$1, 'check of sales'!$A$2:$P$1035, 12 + MATCH($E327,'check of sales'!$M$1:$P$1, 0), 0), 0)</f>
        <v>781646.47992798977</v>
      </c>
      <c r="O327" s="1">
        <f>SUMIF('emission-rate'!$A$2:$A$551, $D327&amp;O$1&amp;$E327&amp;$F327, 'emission-rate'!$F$2:$F$551) * IFERROR(VLOOKUP($A327&amp;$B327&amp;$C327&amp;$D327&amp;O$1, 'check of sales'!$A$2:$P$1035, 12 + MATCH($E327,'check of sales'!$M$1:$P$1, 0), 0), 0)</f>
        <v>251940.76000520037</v>
      </c>
      <c r="P327" s="1">
        <f>SUMIF('emission-rate'!$A$2:$A$551, $D327&amp;P$1&amp;$E327&amp;$F327, 'emission-rate'!$F$2:$F$551) * IFERROR(VLOOKUP($A327&amp;$B327&amp;$C327&amp;$D327&amp;P$1, 'check of sales'!$A$2:$P$1035, 12 + MATCH($E327,'check of sales'!$M$1:$P$1, 0), 0), 0)</f>
        <v>545424.81046073034</v>
      </c>
      <c r="Q327" s="1">
        <f>SUMIF('emission-rate'!$A$2:$A$551, $D327&amp;Q$1&amp;$E327&amp;$F327, 'emission-rate'!$F$2:$F$551) * IFERROR(VLOOKUP($A327&amp;$B327&amp;$C327&amp;$D327&amp;Q$1, 'check of sales'!$A$2:$P$1035, 12 + MATCH($E327,'check of sales'!$M$1:$P$1, 0), 0), 0)</f>
        <v>97909.175432578384</v>
      </c>
      <c r="R327" s="1">
        <f>SUMIF('emission-rate'!$A$2:$A$551, $D327&amp;R$1&amp;$E327&amp;$F327, 'emission-rate'!$F$2:$F$551) * IFERROR(VLOOKUP($A327&amp;$B327&amp;$C327&amp;$D327&amp;R$1, 'check of sales'!$A$2:$P$1035, 12 + MATCH($E327,'check of sales'!$M$1:$P$1, 0), 0), 0)</f>
        <v>0</v>
      </c>
      <c r="S327" s="1">
        <f>SUMIF('emission-rate'!$A$2:$A$551, $D327&amp;S$1&amp;$E327&amp;$F327, 'emission-rate'!$F$2:$F$551) * IFERROR(VLOOKUP($A327&amp;$B327&amp;$C327&amp;$D327&amp;S$1, 'check of sales'!$A$2:$P$1035, 12 + MATCH($E327,'check of sales'!$M$1:$P$1, 0), 0), 0)</f>
        <v>0</v>
      </c>
      <c r="T327" s="1">
        <f>SUMIF('emission-rate'!$A$2:$A$551, $D327&amp;T$1&amp;$E327&amp;$F327, 'emission-rate'!$F$2:$F$551) * IFERROR(VLOOKUP($A327&amp;$B327&amp;$C327&amp;$D327&amp;T$1, 'check of sales'!$A$2:$P$1035, 12 + MATCH($E327,'check of sales'!$M$1:$P$1, 0), 0), 0)</f>
        <v>0</v>
      </c>
      <c r="U327" s="1">
        <f>SUMIF('emission-rate'!$A$2:$A$551, $D327&amp;U$1&amp;$E327&amp;$F327, 'emission-rate'!$F$2:$F$551) * IFERROR(VLOOKUP($A327&amp;$B327&amp;$C327&amp;$D327&amp;U$1, 'check of sales'!$A$2:$P$1035, 12 + MATCH($E327,'check of sales'!$M$1:$P$1, 0), 0), 0)</f>
        <v>0</v>
      </c>
    </row>
    <row r="328" spans="1:21" x14ac:dyDescent="0.2">
      <c r="A328">
        <f>emission!A328</f>
        <v>2017</v>
      </c>
      <c r="B328">
        <f>emission!B328</f>
        <v>1</v>
      </c>
      <c r="C328" t="str">
        <f>emission!C328</f>
        <v>commercial</v>
      </c>
      <c r="D328" t="str">
        <f>emission!D328</f>
        <v>VCC 24724 (NG T7 SWCVng)</v>
      </c>
      <c r="E328" t="str">
        <f>emission!E328</f>
        <v>ELEC</v>
      </c>
      <c r="F328" t="str">
        <f>emission!F328</f>
        <v>TOG</v>
      </c>
      <c r="G328" s="1">
        <f>emission!G328 - SUM($K328:$U328)</f>
        <v>-1.125141978263855E-3</v>
      </c>
      <c r="K328" s="1">
        <f>SUMIF('emission-rate'!$A$2:$A$551, $D328&amp;K$1&amp;$E328&amp;$F328, 'emission-rate'!$F$2:$F$551) * IFERROR(VLOOKUP($A328&amp;$B328&amp;$C328&amp;$D328&amp;K$1, 'check of sales'!$A$2:$P$1035, 12 + MATCH($E328,'check of sales'!$M$1:$P$1, 0), 0), 0)</f>
        <v>74609.4338709648</v>
      </c>
      <c r="L328" s="1">
        <f>SUMIF('emission-rate'!$A$2:$A$551, $D328&amp;L$1&amp;$E328&amp;$F328, 'emission-rate'!$F$2:$F$551) * IFERROR(VLOOKUP($A328&amp;$B328&amp;$C328&amp;$D328&amp;L$1, 'check of sales'!$A$2:$P$1035, 12 + MATCH($E328,'check of sales'!$M$1:$P$1, 0), 0), 0)</f>
        <v>64079.522914565394</v>
      </c>
      <c r="M328" s="1">
        <f>SUMIF('emission-rate'!$A$2:$A$551, $D328&amp;M$1&amp;$E328&amp;$F328, 'emission-rate'!$F$2:$F$551) * IFERROR(VLOOKUP($A328&amp;$B328&amp;$C328&amp;$D328&amp;M$1, 'check of sales'!$A$2:$P$1035, 12 + MATCH($E328,'check of sales'!$M$1:$P$1, 0), 0), 0)</f>
        <v>1279271.2308884445</v>
      </c>
      <c r="N328" s="1">
        <f>SUMIF('emission-rate'!$A$2:$A$551, $D328&amp;N$1&amp;$E328&amp;$F328, 'emission-rate'!$F$2:$F$551) * IFERROR(VLOOKUP($A328&amp;$B328&amp;$C328&amp;$D328&amp;N$1, 'check of sales'!$A$2:$P$1035, 12 + MATCH($E328,'check of sales'!$M$1:$P$1, 0), 0), 0)</f>
        <v>723022.36918539426</v>
      </c>
      <c r="O328" s="1">
        <f>SUMIF('emission-rate'!$A$2:$A$551, $D328&amp;O$1&amp;$E328&amp;$F328, 'emission-rate'!$F$2:$F$551) * IFERROR(VLOOKUP($A328&amp;$B328&amp;$C328&amp;$D328&amp;O$1, 'check of sales'!$A$2:$P$1035, 12 + MATCH($E328,'check of sales'!$M$1:$P$1, 0), 0), 0)</f>
        <v>230125.82217180004</v>
      </c>
      <c r="P328" s="1">
        <f>SUMIF('emission-rate'!$A$2:$A$551, $D328&amp;P$1&amp;$E328&amp;$F328, 'emission-rate'!$F$2:$F$551) * IFERROR(VLOOKUP($A328&amp;$B328&amp;$C328&amp;$D328&amp;P$1, 'check of sales'!$A$2:$P$1035, 12 + MATCH($E328,'check of sales'!$M$1:$P$1, 0), 0), 0)</f>
        <v>487362.87401924789</v>
      </c>
      <c r="Q328" s="1">
        <f>SUMIF('emission-rate'!$A$2:$A$551, $D328&amp;Q$1&amp;$E328&amp;$F328, 'emission-rate'!$F$2:$F$551) * IFERROR(VLOOKUP($A328&amp;$B328&amp;$C328&amp;$D328&amp;Q$1, 'check of sales'!$A$2:$P$1035, 12 + MATCH($E328,'check of sales'!$M$1:$P$1, 0), 0), 0)</f>
        <v>83023.846689009515</v>
      </c>
      <c r="R328" s="1">
        <f>SUMIF('emission-rate'!$A$2:$A$551, $D328&amp;R$1&amp;$E328&amp;$F328, 'emission-rate'!$F$2:$F$551) * IFERROR(VLOOKUP($A328&amp;$B328&amp;$C328&amp;$D328&amp;R$1, 'check of sales'!$A$2:$P$1035, 12 + MATCH($E328,'check of sales'!$M$1:$P$1, 0), 0), 0)</f>
        <v>15772.455330715631</v>
      </c>
      <c r="S328" s="1">
        <f>SUMIF('emission-rate'!$A$2:$A$551, $D328&amp;S$1&amp;$E328&amp;$F328, 'emission-rate'!$F$2:$F$551) * IFERROR(VLOOKUP($A328&amp;$B328&amp;$C328&amp;$D328&amp;S$1, 'check of sales'!$A$2:$P$1035, 12 + MATCH($E328,'check of sales'!$M$1:$P$1, 0), 0), 0)</f>
        <v>0</v>
      </c>
      <c r="T328" s="1">
        <f>SUMIF('emission-rate'!$A$2:$A$551, $D328&amp;T$1&amp;$E328&amp;$F328, 'emission-rate'!$F$2:$F$551) * IFERROR(VLOOKUP($A328&amp;$B328&amp;$C328&amp;$D328&amp;T$1, 'check of sales'!$A$2:$P$1035, 12 + MATCH($E328,'check of sales'!$M$1:$P$1, 0), 0), 0)</f>
        <v>0</v>
      </c>
      <c r="U328" s="1">
        <f>SUMIF('emission-rate'!$A$2:$A$551, $D328&amp;U$1&amp;$E328&amp;$F328, 'emission-rate'!$F$2:$F$551) * IFERROR(VLOOKUP($A328&amp;$B328&amp;$C328&amp;$D328&amp;U$1, 'check of sales'!$A$2:$P$1035, 12 + MATCH($E328,'check of sales'!$M$1:$P$1, 0), 0), 0)</f>
        <v>0</v>
      </c>
    </row>
    <row r="329" spans="1:21" x14ac:dyDescent="0.2">
      <c r="A329">
        <f>emission!A329</f>
        <v>2018</v>
      </c>
      <c r="B329">
        <f>emission!B329</f>
        <v>1</v>
      </c>
      <c r="C329" t="str">
        <f>emission!C329</f>
        <v>commercial</v>
      </c>
      <c r="D329" t="str">
        <f>emission!D329</f>
        <v>VCC 24724 (NG T7 SWCVng)</v>
      </c>
      <c r="E329" t="str">
        <f>emission!E329</f>
        <v>ELEC</v>
      </c>
      <c r="F329" t="str">
        <f>emission!F329</f>
        <v>TOG</v>
      </c>
      <c r="G329" s="1">
        <f>emission!G329 - SUM($K329:$U329)</f>
        <v>-2.2593969479203224E-3</v>
      </c>
      <c r="K329" s="1">
        <f>SUMIF('emission-rate'!$A$2:$A$551, $D329&amp;K$1&amp;$E329&amp;$F329, 'emission-rate'!$F$2:$F$551) * IFERROR(VLOOKUP($A329&amp;$B329&amp;$C329&amp;$D329&amp;K$1, 'check of sales'!$A$2:$P$1035, 12 + MATCH($E329,'check of sales'!$M$1:$P$1, 0), 0), 0)</f>
        <v>70665.857334809523</v>
      </c>
      <c r="L329" s="1">
        <f>SUMIF('emission-rate'!$A$2:$A$551, $D329&amp;L$1&amp;$E329&amp;$F329, 'emission-rate'!$F$2:$F$551) * IFERROR(VLOOKUP($A329&amp;$B329&amp;$C329&amp;$D329&amp;L$1, 'check of sales'!$A$2:$P$1035, 12 + MATCH($E329,'check of sales'!$M$1:$P$1, 0), 0), 0)</f>
        <v>60400.29667659408</v>
      </c>
      <c r="M329" s="1">
        <f>SUMIF('emission-rate'!$A$2:$A$551, $D329&amp;M$1&amp;$E329&amp;$F329, 'emission-rate'!$F$2:$F$551) * IFERROR(VLOOKUP($A329&amp;$B329&amp;$C329&amp;$D329&amp;M$1, 'check of sales'!$A$2:$P$1035, 12 + MATCH($E329,'check of sales'!$M$1:$P$1, 0), 0), 0)</f>
        <v>1199557.5739487859</v>
      </c>
      <c r="N329" s="1">
        <f>SUMIF('emission-rate'!$A$2:$A$551, $D329&amp;N$1&amp;$E329&amp;$F329, 'emission-rate'!$F$2:$F$551) * IFERROR(VLOOKUP($A329&amp;$B329&amp;$C329&amp;$D329&amp;N$1, 'check of sales'!$A$2:$P$1035, 12 + MATCH($E329,'check of sales'!$M$1:$P$1, 0), 0), 0)</f>
        <v>671393.28556408046</v>
      </c>
      <c r="O329" s="1">
        <f>SUMIF('emission-rate'!$A$2:$A$551, $D329&amp;O$1&amp;$E329&amp;$F329, 'emission-rate'!$F$2:$F$551) * IFERROR(VLOOKUP($A329&amp;$B329&amp;$C329&amp;$D329&amp;O$1, 'check of sales'!$A$2:$P$1035, 12 + MATCH($E329,'check of sales'!$M$1:$P$1, 0), 0), 0)</f>
        <v>212866.20157583233</v>
      </c>
      <c r="P329" s="1">
        <f>SUMIF('emission-rate'!$A$2:$A$551, $D329&amp;P$1&amp;$E329&amp;$F329, 'emission-rate'!$F$2:$F$551) * IFERROR(VLOOKUP($A329&amp;$B329&amp;$C329&amp;$D329&amp;P$1, 'check of sales'!$A$2:$P$1035, 12 + MATCH($E329,'check of sales'!$M$1:$P$1, 0), 0), 0)</f>
        <v>445163.30774494691</v>
      </c>
      <c r="Q329" s="1">
        <f>SUMIF('emission-rate'!$A$2:$A$551, $D329&amp;Q$1&amp;$E329&amp;$F329, 'emission-rate'!$F$2:$F$551) * IFERROR(VLOOKUP($A329&amp;$B329&amp;$C329&amp;$D329&amp;Q$1, 'check of sales'!$A$2:$P$1035, 12 + MATCH($E329,'check of sales'!$M$1:$P$1, 0), 0), 0)</f>
        <v>74185.735152585854</v>
      </c>
      <c r="R329" s="1">
        <f>SUMIF('emission-rate'!$A$2:$A$551, $D329&amp;R$1&amp;$E329&amp;$F329, 'emission-rate'!$F$2:$F$551) * IFERROR(VLOOKUP($A329&amp;$B329&amp;$C329&amp;$D329&amp;R$1, 'check of sales'!$A$2:$P$1035, 12 + MATCH($E329,'check of sales'!$M$1:$P$1, 0), 0), 0)</f>
        <v>13374.53724332831</v>
      </c>
      <c r="S329" s="1">
        <f>SUMIF('emission-rate'!$A$2:$A$551, $D329&amp;S$1&amp;$E329&amp;$F329, 'emission-rate'!$F$2:$F$551) * IFERROR(VLOOKUP($A329&amp;$B329&amp;$C329&amp;$D329&amp;S$1, 'check of sales'!$A$2:$P$1035, 12 + MATCH($E329,'check of sales'!$M$1:$P$1, 0), 0), 0)</f>
        <v>3450548.4598538028</v>
      </c>
      <c r="T329" s="1">
        <f>SUMIF('emission-rate'!$A$2:$A$551, $D329&amp;T$1&amp;$E329&amp;$F329, 'emission-rate'!$F$2:$F$551) * IFERROR(VLOOKUP($A329&amp;$B329&amp;$C329&amp;$D329&amp;T$1, 'check of sales'!$A$2:$P$1035, 12 + MATCH($E329,'check of sales'!$M$1:$P$1, 0), 0), 0)</f>
        <v>0</v>
      </c>
      <c r="U329" s="1">
        <f>SUMIF('emission-rate'!$A$2:$A$551, $D329&amp;U$1&amp;$E329&amp;$F329, 'emission-rate'!$F$2:$F$551) * IFERROR(VLOOKUP($A329&amp;$B329&amp;$C329&amp;$D329&amp;U$1, 'check of sales'!$A$2:$P$1035, 12 + MATCH($E329,'check of sales'!$M$1:$P$1, 0), 0), 0)</f>
        <v>0</v>
      </c>
    </row>
    <row r="330" spans="1:21" x14ac:dyDescent="0.2">
      <c r="A330">
        <f>emission!A330</f>
        <v>2019</v>
      </c>
      <c r="B330">
        <f>emission!B330</f>
        <v>1</v>
      </c>
      <c r="C330" t="str">
        <f>emission!C330</f>
        <v>commercial</v>
      </c>
      <c r="D330" t="str">
        <f>emission!D330</f>
        <v>VCC 24724 (NG T7 SWCVng)</v>
      </c>
      <c r="E330" t="str">
        <f>emission!E330</f>
        <v>ELEC</v>
      </c>
      <c r="F330" t="str">
        <f>emission!F330</f>
        <v>TOG</v>
      </c>
      <c r="G330" s="1">
        <f>emission!G330 - SUM($K330:$U330)</f>
        <v>-2.0287930965423584E-3</v>
      </c>
      <c r="K330" s="1">
        <f>SUMIF('emission-rate'!$A$2:$A$551, $D330&amp;K$1&amp;$E330&amp;$F330, 'emission-rate'!$F$2:$F$551) * IFERROR(VLOOKUP($A330&amp;$B330&amp;$C330&amp;$D330&amp;K$1, 'check of sales'!$A$2:$P$1035, 12 + MATCH($E330,'check of sales'!$M$1:$P$1, 0), 0), 0)</f>
        <v>65779.751010717519</v>
      </c>
      <c r="L330" s="1">
        <f>SUMIF('emission-rate'!$A$2:$A$551, $D330&amp;L$1&amp;$E330&amp;$F330, 'emission-rate'!$F$2:$F$551) * IFERROR(VLOOKUP($A330&amp;$B330&amp;$C330&amp;$D330&amp;L$1, 'check of sales'!$A$2:$P$1035, 12 + MATCH($E330,'check of sales'!$M$1:$P$1, 0), 0), 0)</f>
        <v>57207.762161956292</v>
      </c>
      <c r="M330" s="1">
        <f>SUMIF('emission-rate'!$A$2:$A$551, $D330&amp;M$1&amp;$E330&amp;$F330, 'emission-rate'!$F$2:$F$551) * IFERROR(VLOOKUP($A330&amp;$B330&amp;$C330&amp;$D330&amp;M$1, 'check of sales'!$A$2:$P$1035, 12 + MATCH($E330,'check of sales'!$M$1:$P$1, 0), 0), 0)</f>
        <v>1130683.0958114553</v>
      </c>
      <c r="N330" s="1">
        <f>SUMIF('emission-rate'!$A$2:$A$551, $D330&amp;N$1&amp;$E330&amp;$F330, 'emission-rate'!$F$2:$F$551) * IFERROR(VLOOKUP($A330&amp;$B330&amp;$C330&amp;$D330&amp;N$1, 'check of sales'!$A$2:$P$1035, 12 + MATCH($E330,'check of sales'!$M$1:$P$1, 0), 0), 0)</f>
        <v>629557.58040257299</v>
      </c>
      <c r="O330" s="1">
        <f>SUMIF('emission-rate'!$A$2:$A$551, $D330&amp;O$1&amp;$E330&amp;$F330, 'emission-rate'!$F$2:$F$551) * IFERROR(VLOOKUP($A330&amp;$B330&amp;$C330&amp;$D330&amp;O$1, 'check of sales'!$A$2:$P$1035, 12 + MATCH($E330,'check of sales'!$M$1:$P$1, 0), 0), 0)</f>
        <v>197665.99838752387</v>
      </c>
      <c r="P330" s="1">
        <f>SUMIF('emission-rate'!$A$2:$A$551, $D330&amp;P$1&amp;$E330&amp;$F330, 'emission-rate'!$F$2:$F$551) * IFERROR(VLOOKUP($A330&amp;$B330&amp;$C330&amp;$D330&amp;P$1, 'check of sales'!$A$2:$P$1035, 12 + MATCH($E330,'check of sales'!$M$1:$P$1, 0), 0), 0)</f>
        <v>411775.7038575933</v>
      </c>
      <c r="Q330" s="1">
        <f>SUMIF('emission-rate'!$A$2:$A$551, $D330&amp;Q$1&amp;$E330&amp;$F330, 'emission-rate'!$F$2:$F$551) * IFERROR(VLOOKUP($A330&amp;$B330&amp;$C330&amp;$D330&amp;Q$1, 'check of sales'!$A$2:$P$1035, 12 + MATCH($E330,'check of sales'!$M$1:$P$1, 0), 0), 0)</f>
        <v>67762.172722888587</v>
      </c>
      <c r="R330" s="1">
        <f>SUMIF('emission-rate'!$A$2:$A$551, $D330&amp;R$1&amp;$E330&amp;$F330, 'emission-rate'!$F$2:$F$551) * IFERROR(VLOOKUP($A330&amp;$B330&amp;$C330&amp;$D330&amp;R$1, 'check of sales'!$A$2:$P$1035, 12 + MATCH($E330,'check of sales'!$M$1:$P$1, 0), 0), 0)</f>
        <v>11950.781821017434</v>
      </c>
      <c r="S330" s="1">
        <f>SUMIF('emission-rate'!$A$2:$A$551, $D330&amp;S$1&amp;$E330&amp;$F330, 'emission-rate'!$F$2:$F$551) * IFERROR(VLOOKUP($A330&amp;$B330&amp;$C330&amp;$D330&amp;S$1, 'check of sales'!$A$2:$P$1035, 12 + MATCH($E330,'check of sales'!$M$1:$P$1, 0), 0), 0)</f>
        <v>2925954.641719691</v>
      </c>
      <c r="T330" s="1">
        <f>SUMIF('emission-rate'!$A$2:$A$551, $D330&amp;T$1&amp;$E330&amp;$F330, 'emission-rate'!$F$2:$F$551) * IFERROR(VLOOKUP($A330&amp;$B330&amp;$C330&amp;$D330&amp;T$1, 'check of sales'!$A$2:$P$1035, 12 + MATCH($E330,'check of sales'!$M$1:$P$1, 0), 0), 0)</f>
        <v>38916.2895925271</v>
      </c>
      <c r="U330" s="1">
        <f>SUMIF('emission-rate'!$A$2:$A$551, $D330&amp;U$1&amp;$E330&amp;$F330, 'emission-rate'!$F$2:$F$551) * IFERROR(VLOOKUP($A330&amp;$B330&amp;$C330&amp;$D330&amp;U$1, 'check of sales'!$A$2:$P$1035, 12 + MATCH($E330,'check of sales'!$M$1:$P$1, 0), 0), 0)</f>
        <v>0</v>
      </c>
    </row>
    <row r="331" spans="1:21" x14ac:dyDescent="0.2">
      <c r="A331">
        <f>emission!A331</f>
        <v>2020</v>
      </c>
      <c r="B331">
        <f>emission!B331</f>
        <v>1</v>
      </c>
      <c r="C331" t="str">
        <f>emission!C331</f>
        <v>commercial</v>
      </c>
      <c r="D331" t="str">
        <f>emission!D331</f>
        <v>VCC 24724 (NG T7 SWCVng)</v>
      </c>
      <c r="E331" t="str">
        <f>emission!E331</f>
        <v>ELEC</v>
      </c>
      <c r="F331" t="str">
        <f>emission!F331</f>
        <v>TOG</v>
      </c>
      <c r="G331" s="1">
        <f>emission!G331 - SUM($K331:$U331)</f>
        <v>-1.8633725121617317E-3</v>
      </c>
      <c r="K331" s="1">
        <f>SUMIF('emission-rate'!$A$2:$A$551, $D331&amp;K$1&amp;$E331&amp;$F331, 'emission-rate'!$F$2:$F$551) * IFERROR(VLOOKUP($A331&amp;$B331&amp;$C331&amp;$D331&amp;K$1, 'check of sales'!$A$2:$P$1035, 12 + MATCH($E331,'check of sales'!$M$1:$P$1, 0), 0), 0)</f>
        <v>61384.547818065817</v>
      </c>
      <c r="L331" s="1">
        <f>SUMIF('emission-rate'!$A$2:$A$551, $D331&amp;L$1&amp;$E331&amp;$F331, 'emission-rate'!$F$2:$F$551) * IFERROR(VLOOKUP($A331&amp;$B331&amp;$C331&amp;$D331&amp;L$1, 'check of sales'!$A$2:$P$1035, 12 + MATCH($E331,'check of sales'!$M$1:$P$1, 0), 0), 0)</f>
        <v>53252.199758427749</v>
      </c>
      <c r="M331" s="1">
        <f>SUMIF('emission-rate'!$A$2:$A$551, $D331&amp;M$1&amp;$E331&amp;$F331, 'emission-rate'!$F$2:$F$551) * IFERROR(VLOOKUP($A331&amp;$B331&amp;$C331&amp;$D331&amp;M$1, 'check of sales'!$A$2:$P$1035, 12 + MATCH($E331,'check of sales'!$M$1:$P$1, 0), 0), 0)</f>
        <v>1070919.4024669719</v>
      </c>
      <c r="N331" s="1">
        <f>SUMIF('emission-rate'!$A$2:$A$551, $D331&amp;N$1&amp;$E331&amp;$F331, 'emission-rate'!$F$2:$F$551) * IFERROR(VLOOKUP($A331&amp;$B331&amp;$C331&amp;$D331&amp;N$1, 'check of sales'!$A$2:$P$1035, 12 + MATCH($E331,'check of sales'!$M$1:$P$1, 0), 0), 0)</f>
        <v>593410.54523785855</v>
      </c>
      <c r="O331" s="1">
        <f>SUMIF('emission-rate'!$A$2:$A$551, $D331&amp;O$1&amp;$E331&amp;$F331, 'emission-rate'!$F$2:$F$551) * IFERROR(VLOOKUP($A331&amp;$B331&amp;$C331&amp;$D331&amp;O$1, 'check of sales'!$A$2:$P$1035, 12 + MATCH($E331,'check of sales'!$M$1:$P$1, 0), 0), 0)</f>
        <v>185349.079814161</v>
      </c>
      <c r="P331" s="1">
        <f>SUMIF('emission-rate'!$A$2:$A$551, $D331&amp;P$1&amp;$E331&amp;$F331, 'emission-rate'!$F$2:$F$551) * IFERROR(VLOOKUP($A331&amp;$B331&amp;$C331&amp;$D331&amp;P$1, 'check of sales'!$A$2:$P$1035, 12 + MATCH($E331,'check of sales'!$M$1:$P$1, 0), 0), 0)</f>
        <v>382371.90785659052</v>
      </c>
      <c r="Q331" s="1">
        <f>SUMIF('emission-rate'!$A$2:$A$551, $D331&amp;Q$1&amp;$E331&amp;$F331, 'emission-rate'!$F$2:$F$551) * IFERROR(VLOOKUP($A331&amp;$B331&amp;$C331&amp;$D331&amp;Q$1, 'check of sales'!$A$2:$P$1035, 12 + MATCH($E331,'check of sales'!$M$1:$P$1, 0), 0), 0)</f>
        <v>62679.955608277487</v>
      </c>
      <c r="R331" s="1">
        <f>SUMIF('emission-rate'!$A$2:$A$551, $D331&amp;R$1&amp;$E331&amp;$F331, 'emission-rate'!$F$2:$F$551) * IFERROR(VLOOKUP($A331&amp;$B331&amp;$C331&amp;$D331&amp;R$1, 'check of sales'!$A$2:$P$1035, 12 + MATCH($E331,'check of sales'!$M$1:$P$1, 0), 0), 0)</f>
        <v>10915.992680583564</v>
      </c>
      <c r="S331" s="1">
        <f>SUMIF('emission-rate'!$A$2:$A$551, $D331&amp;S$1&amp;$E331&amp;$F331, 'emission-rate'!$F$2:$F$551) * IFERROR(VLOOKUP($A331&amp;$B331&amp;$C331&amp;$D331&amp;S$1, 'check of sales'!$A$2:$P$1035, 12 + MATCH($E331,'check of sales'!$M$1:$P$1, 0), 0), 0)</f>
        <v>2614478.9090798725</v>
      </c>
      <c r="T331" s="1">
        <f>SUMIF('emission-rate'!$A$2:$A$551, $D331&amp;T$1&amp;$E331&amp;$F331, 'emission-rate'!$F$2:$F$551) * IFERROR(VLOOKUP($A331&amp;$B331&amp;$C331&amp;$D331&amp;T$1, 'check of sales'!$A$2:$P$1035, 12 + MATCH($E331,'check of sales'!$M$1:$P$1, 0), 0), 0)</f>
        <v>32999.767862001499</v>
      </c>
      <c r="U331" s="1">
        <f>SUMIF('emission-rate'!$A$2:$A$551, $D331&amp;U$1&amp;$E331&amp;$F331, 'emission-rate'!$F$2:$F$551) * IFERROR(VLOOKUP($A331&amp;$B331&amp;$C331&amp;$D331&amp;U$1, 'check of sales'!$A$2:$P$1035, 12 + MATCH($E331,'check of sales'!$M$1:$P$1, 0), 0), 0)</f>
        <v>345229.78416161274</v>
      </c>
    </row>
    <row r="332" spans="1:21" x14ac:dyDescent="0.2">
      <c r="A332">
        <f>emission!A332</f>
        <v>2010</v>
      </c>
      <c r="B332">
        <f>emission!B332</f>
        <v>1</v>
      </c>
      <c r="C332" t="str">
        <f>emission!C332</f>
        <v>commercial</v>
      </c>
      <c r="D332" t="str">
        <f>emission!D332</f>
        <v>VCC 24724 (NG T7 SWCVng)</v>
      </c>
      <c r="E332" t="str">
        <f>emission!E332</f>
        <v>NG</v>
      </c>
      <c r="F332" t="str">
        <f>emission!F332</f>
        <v>CH4</v>
      </c>
      <c r="G332" s="1">
        <f>emission!G332 - SUM($K332:$U332)</f>
        <v>-1.4318095054477453E-5</v>
      </c>
      <c r="K332" s="1">
        <f>SUMIF('emission-rate'!$A$2:$A$551, $D332&amp;K$1&amp;$E332&amp;$F332, 'emission-rate'!$F$2:$F$551) * IFERROR(VLOOKUP($A332&amp;$B332&amp;$C332&amp;$D332&amp;K$1, 'check of sales'!$A$2:$P$1035, 12 + MATCH($E332,'check of sales'!$M$1:$P$1, 0), 0), 0)</f>
        <v>314018.62472971308</v>
      </c>
      <c r="L332" s="1">
        <f>SUMIF('emission-rate'!$A$2:$A$551, $D332&amp;L$1&amp;$E332&amp;$F332, 'emission-rate'!$F$2:$F$551) * IFERROR(VLOOKUP($A332&amp;$B332&amp;$C332&amp;$D332&amp;L$1, 'check of sales'!$A$2:$P$1035, 12 + MATCH($E332,'check of sales'!$M$1:$P$1, 0), 0), 0)</f>
        <v>0</v>
      </c>
      <c r="M332" s="1">
        <f>SUMIF('emission-rate'!$A$2:$A$551, $D332&amp;M$1&amp;$E332&amp;$F332, 'emission-rate'!$F$2:$F$551) * IFERROR(VLOOKUP($A332&amp;$B332&amp;$C332&amp;$D332&amp;M$1, 'check of sales'!$A$2:$P$1035, 12 + MATCH($E332,'check of sales'!$M$1:$P$1, 0), 0), 0)</f>
        <v>0</v>
      </c>
      <c r="N332" s="1">
        <f>SUMIF('emission-rate'!$A$2:$A$551, $D332&amp;N$1&amp;$E332&amp;$F332, 'emission-rate'!$F$2:$F$551) * IFERROR(VLOOKUP($A332&amp;$B332&amp;$C332&amp;$D332&amp;N$1, 'check of sales'!$A$2:$P$1035, 12 + MATCH($E332,'check of sales'!$M$1:$P$1, 0), 0), 0)</f>
        <v>0</v>
      </c>
      <c r="O332" s="1">
        <f>SUMIF('emission-rate'!$A$2:$A$551, $D332&amp;O$1&amp;$E332&amp;$F332, 'emission-rate'!$F$2:$F$551) * IFERROR(VLOOKUP($A332&amp;$B332&amp;$C332&amp;$D332&amp;O$1, 'check of sales'!$A$2:$P$1035, 12 + MATCH($E332,'check of sales'!$M$1:$P$1, 0), 0), 0)</f>
        <v>0</v>
      </c>
      <c r="P332" s="1">
        <f>SUMIF('emission-rate'!$A$2:$A$551, $D332&amp;P$1&amp;$E332&amp;$F332, 'emission-rate'!$F$2:$F$551) * IFERROR(VLOOKUP($A332&amp;$B332&amp;$C332&amp;$D332&amp;P$1, 'check of sales'!$A$2:$P$1035, 12 + MATCH($E332,'check of sales'!$M$1:$P$1, 0), 0), 0)</f>
        <v>0</v>
      </c>
      <c r="Q332" s="1">
        <f>SUMIF('emission-rate'!$A$2:$A$551, $D332&amp;Q$1&amp;$E332&amp;$F332, 'emission-rate'!$F$2:$F$551) * IFERROR(VLOOKUP($A332&amp;$B332&amp;$C332&amp;$D332&amp;Q$1, 'check of sales'!$A$2:$P$1035, 12 + MATCH($E332,'check of sales'!$M$1:$P$1, 0), 0), 0)</f>
        <v>0</v>
      </c>
      <c r="R332" s="1">
        <f>SUMIF('emission-rate'!$A$2:$A$551, $D332&amp;R$1&amp;$E332&amp;$F332, 'emission-rate'!$F$2:$F$551) * IFERROR(VLOOKUP($A332&amp;$B332&amp;$C332&amp;$D332&amp;R$1, 'check of sales'!$A$2:$P$1035, 12 + MATCH($E332,'check of sales'!$M$1:$P$1, 0), 0), 0)</f>
        <v>0</v>
      </c>
      <c r="S332" s="1">
        <f>SUMIF('emission-rate'!$A$2:$A$551, $D332&amp;S$1&amp;$E332&amp;$F332, 'emission-rate'!$F$2:$F$551) * IFERROR(VLOOKUP($A332&amp;$B332&amp;$C332&amp;$D332&amp;S$1, 'check of sales'!$A$2:$P$1035, 12 + MATCH($E332,'check of sales'!$M$1:$P$1, 0), 0), 0)</f>
        <v>0</v>
      </c>
      <c r="T332" s="1">
        <f>SUMIF('emission-rate'!$A$2:$A$551, $D332&amp;T$1&amp;$E332&amp;$F332, 'emission-rate'!$F$2:$F$551) * IFERROR(VLOOKUP($A332&amp;$B332&amp;$C332&amp;$D332&amp;T$1, 'check of sales'!$A$2:$P$1035, 12 + MATCH($E332,'check of sales'!$M$1:$P$1, 0), 0), 0)</f>
        <v>0</v>
      </c>
      <c r="U332" s="1">
        <f>SUMIF('emission-rate'!$A$2:$A$551, $D332&amp;U$1&amp;$E332&amp;$F332, 'emission-rate'!$F$2:$F$551) * IFERROR(VLOOKUP($A332&amp;$B332&amp;$C332&amp;$D332&amp;U$1, 'check of sales'!$A$2:$P$1035, 12 + MATCH($E332,'check of sales'!$M$1:$P$1, 0), 0), 0)</f>
        <v>0</v>
      </c>
    </row>
    <row r="333" spans="1:21" x14ac:dyDescent="0.2">
      <c r="A333">
        <f>emission!A333</f>
        <v>2011</v>
      </c>
      <c r="B333">
        <f>emission!B333</f>
        <v>1</v>
      </c>
      <c r="C333" t="str">
        <f>emission!C333</f>
        <v>commercial</v>
      </c>
      <c r="D333" t="str">
        <f>emission!D333</f>
        <v>VCC 24724 (NG T7 SWCVng)</v>
      </c>
      <c r="E333" t="str">
        <f>emission!E333</f>
        <v>NG</v>
      </c>
      <c r="F333" t="str">
        <f>emission!F333</f>
        <v>CH4</v>
      </c>
      <c r="G333" s="1">
        <f>emission!G333 - SUM($K333:$U333)</f>
        <v>-9.3214388471096754E-5</v>
      </c>
      <c r="K333" s="1">
        <f>SUMIF('emission-rate'!$A$2:$A$551, $D333&amp;K$1&amp;$E333&amp;$F333, 'emission-rate'!$F$2:$F$551) * IFERROR(VLOOKUP($A333&amp;$B333&amp;$C333&amp;$D333&amp;K$1, 'check of sales'!$A$2:$P$1035, 12 + MATCH($E333,'check of sales'!$M$1:$P$1, 0), 0), 0)</f>
        <v>266277.7420182263</v>
      </c>
      <c r="L333" s="1">
        <f>SUMIF('emission-rate'!$A$2:$A$551, $D333&amp;L$1&amp;$E333&amp;$F333, 'emission-rate'!$F$2:$F$551) * IFERROR(VLOOKUP($A333&amp;$B333&amp;$C333&amp;$D333&amp;L$1, 'check of sales'!$A$2:$P$1035, 12 + MATCH($E333,'check of sales'!$M$1:$P$1, 0), 0), 0)</f>
        <v>173481.56019598912</v>
      </c>
      <c r="M333" s="1">
        <f>SUMIF('emission-rate'!$A$2:$A$551, $D333&amp;M$1&amp;$E333&amp;$F333, 'emission-rate'!$F$2:$F$551) * IFERROR(VLOOKUP($A333&amp;$B333&amp;$C333&amp;$D333&amp;M$1, 'check of sales'!$A$2:$P$1035, 12 + MATCH($E333,'check of sales'!$M$1:$P$1, 0), 0), 0)</f>
        <v>0</v>
      </c>
      <c r="N333" s="1">
        <f>SUMIF('emission-rate'!$A$2:$A$551, $D333&amp;N$1&amp;$E333&amp;$F333, 'emission-rate'!$F$2:$F$551) * IFERROR(VLOOKUP($A333&amp;$B333&amp;$C333&amp;$D333&amp;N$1, 'check of sales'!$A$2:$P$1035, 12 + MATCH($E333,'check of sales'!$M$1:$P$1, 0), 0), 0)</f>
        <v>0</v>
      </c>
      <c r="O333" s="1">
        <f>SUMIF('emission-rate'!$A$2:$A$551, $D333&amp;O$1&amp;$E333&amp;$F333, 'emission-rate'!$F$2:$F$551) * IFERROR(VLOOKUP($A333&amp;$B333&amp;$C333&amp;$D333&amp;O$1, 'check of sales'!$A$2:$P$1035, 12 + MATCH($E333,'check of sales'!$M$1:$P$1, 0), 0), 0)</f>
        <v>0</v>
      </c>
      <c r="P333" s="1">
        <f>SUMIF('emission-rate'!$A$2:$A$551, $D333&amp;P$1&amp;$E333&amp;$F333, 'emission-rate'!$F$2:$F$551) * IFERROR(VLOOKUP($A333&amp;$B333&amp;$C333&amp;$D333&amp;P$1, 'check of sales'!$A$2:$P$1035, 12 + MATCH($E333,'check of sales'!$M$1:$P$1, 0), 0), 0)</f>
        <v>0</v>
      </c>
      <c r="Q333" s="1">
        <f>SUMIF('emission-rate'!$A$2:$A$551, $D333&amp;Q$1&amp;$E333&amp;$F333, 'emission-rate'!$F$2:$F$551) * IFERROR(VLOOKUP($A333&amp;$B333&amp;$C333&amp;$D333&amp;Q$1, 'check of sales'!$A$2:$P$1035, 12 + MATCH($E333,'check of sales'!$M$1:$P$1, 0), 0), 0)</f>
        <v>0</v>
      </c>
      <c r="R333" s="1">
        <f>SUMIF('emission-rate'!$A$2:$A$551, $D333&amp;R$1&amp;$E333&amp;$F333, 'emission-rate'!$F$2:$F$551) * IFERROR(VLOOKUP($A333&amp;$B333&amp;$C333&amp;$D333&amp;R$1, 'check of sales'!$A$2:$P$1035, 12 + MATCH($E333,'check of sales'!$M$1:$P$1, 0), 0), 0)</f>
        <v>0</v>
      </c>
      <c r="S333" s="1">
        <f>SUMIF('emission-rate'!$A$2:$A$551, $D333&amp;S$1&amp;$E333&amp;$F333, 'emission-rate'!$F$2:$F$551) * IFERROR(VLOOKUP($A333&amp;$B333&amp;$C333&amp;$D333&amp;S$1, 'check of sales'!$A$2:$P$1035, 12 + MATCH($E333,'check of sales'!$M$1:$P$1, 0), 0), 0)</f>
        <v>0</v>
      </c>
      <c r="T333" s="1">
        <f>SUMIF('emission-rate'!$A$2:$A$551, $D333&amp;T$1&amp;$E333&amp;$F333, 'emission-rate'!$F$2:$F$551) * IFERROR(VLOOKUP($A333&amp;$B333&amp;$C333&amp;$D333&amp;T$1, 'check of sales'!$A$2:$P$1035, 12 + MATCH($E333,'check of sales'!$M$1:$P$1, 0), 0), 0)</f>
        <v>0</v>
      </c>
      <c r="U333" s="1">
        <f>SUMIF('emission-rate'!$A$2:$A$551, $D333&amp;U$1&amp;$E333&amp;$F333, 'emission-rate'!$F$2:$F$551) * IFERROR(VLOOKUP($A333&amp;$B333&amp;$C333&amp;$D333&amp;U$1, 'check of sales'!$A$2:$P$1035, 12 + MATCH($E333,'check of sales'!$M$1:$P$1, 0), 0), 0)</f>
        <v>0</v>
      </c>
    </row>
    <row r="334" spans="1:21" x14ac:dyDescent="0.2">
      <c r="A334">
        <f>emission!A334</f>
        <v>2012</v>
      </c>
      <c r="B334">
        <f>emission!B334</f>
        <v>1</v>
      </c>
      <c r="C334" t="str">
        <f>emission!C334</f>
        <v>commercial</v>
      </c>
      <c r="D334" t="str">
        <f>emission!D334</f>
        <v>VCC 24724 (NG T7 SWCVng)</v>
      </c>
      <c r="E334" t="str">
        <f>emission!E334</f>
        <v>NG</v>
      </c>
      <c r="F334" t="str">
        <f>emission!F334</f>
        <v>CH4</v>
      </c>
      <c r="G334" s="1">
        <f>emission!G334 - SUM($K334:$U334)</f>
        <v>-2.4524808395653963E-4</v>
      </c>
      <c r="K334" s="1">
        <f>SUMIF('emission-rate'!$A$2:$A$551, $D334&amp;K$1&amp;$E334&amp;$F334, 'emission-rate'!$F$2:$F$551) * IFERROR(VLOOKUP($A334&amp;$B334&amp;$C334&amp;$D334&amp;K$1, 'check of sales'!$A$2:$P$1035, 12 + MATCH($E334,'check of sales'!$M$1:$P$1, 0), 0), 0)</f>
        <v>237931.76098413346</v>
      </c>
      <c r="L334" s="1">
        <f>SUMIF('emission-rate'!$A$2:$A$551, $D334&amp;L$1&amp;$E334&amp;$F334, 'emission-rate'!$F$2:$F$551) * IFERROR(VLOOKUP($A334&amp;$B334&amp;$C334&amp;$D334&amp;L$1, 'check of sales'!$A$2:$P$1035, 12 + MATCH($E334,'check of sales'!$M$1:$P$1, 0), 0), 0)</f>
        <v>147106.80989240049</v>
      </c>
      <c r="M334" s="1">
        <f>SUMIF('emission-rate'!$A$2:$A$551, $D334&amp;M$1&amp;$E334&amp;$F334, 'emission-rate'!$F$2:$F$551) * IFERROR(VLOOKUP($A334&amp;$B334&amp;$C334&amp;$D334&amp;M$1, 'check of sales'!$A$2:$P$1035, 12 + MATCH($E334,'check of sales'!$M$1:$P$1, 0), 0), 0)</f>
        <v>571676.12006990414</v>
      </c>
      <c r="N334" s="1">
        <f>SUMIF('emission-rate'!$A$2:$A$551, $D334&amp;N$1&amp;$E334&amp;$F334, 'emission-rate'!$F$2:$F$551) * IFERROR(VLOOKUP($A334&amp;$B334&amp;$C334&amp;$D334&amp;N$1, 'check of sales'!$A$2:$P$1035, 12 + MATCH($E334,'check of sales'!$M$1:$P$1, 0), 0), 0)</f>
        <v>0</v>
      </c>
      <c r="O334" s="1">
        <f>SUMIF('emission-rate'!$A$2:$A$551, $D334&amp;O$1&amp;$E334&amp;$F334, 'emission-rate'!$F$2:$F$551) * IFERROR(VLOOKUP($A334&amp;$B334&amp;$C334&amp;$D334&amp;O$1, 'check of sales'!$A$2:$P$1035, 12 + MATCH($E334,'check of sales'!$M$1:$P$1, 0), 0), 0)</f>
        <v>0</v>
      </c>
      <c r="P334" s="1">
        <f>SUMIF('emission-rate'!$A$2:$A$551, $D334&amp;P$1&amp;$E334&amp;$F334, 'emission-rate'!$F$2:$F$551) * IFERROR(VLOOKUP($A334&amp;$B334&amp;$C334&amp;$D334&amp;P$1, 'check of sales'!$A$2:$P$1035, 12 + MATCH($E334,'check of sales'!$M$1:$P$1, 0), 0), 0)</f>
        <v>0</v>
      </c>
      <c r="Q334" s="1">
        <f>SUMIF('emission-rate'!$A$2:$A$551, $D334&amp;Q$1&amp;$E334&amp;$F334, 'emission-rate'!$F$2:$F$551) * IFERROR(VLOOKUP($A334&amp;$B334&amp;$C334&amp;$D334&amp;Q$1, 'check of sales'!$A$2:$P$1035, 12 + MATCH($E334,'check of sales'!$M$1:$P$1, 0), 0), 0)</f>
        <v>0</v>
      </c>
      <c r="R334" s="1">
        <f>SUMIF('emission-rate'!$A$2:$A$551, $D334&amp;R$1&amp;$E334&amp;$F334, 'emission-rate'!$F$2:$F$551) * IFERROR(VLOOKUP($A334&amp;$B334&amp;$C334&amp;$D334&amp;R$1, 'check of sales'!$A$2:$P$1035, 12 + MATCH($E334,'check of sales'!$M$1:$P$1, 0), 0), 0)</f>
        <v>0</v>
      </c>
      <c r="S334" s="1">
        <f>SUMIF('emission-rate'!$A$2:$A$551, $D334&amp;S$1&amp;$E334&amp;$F334, 'emission-rate'!$F$2:$F$551) * IFERROR(VLOOKUP($A334&amp;$B334&amp;$C334&amp;$D334&amp;S$1, 'check of sales'!$A$2:$P$1035, 12 + MATCH($E334,'check of sales'!$M$1:$P$1, 0), 0), 0)</f>
        <v>0</v>
      </c>
      <c r="T334" s="1">
        <f>SUMIF('emission-rate'!$A$2:$A$551, $D334&amp;T$1&amp;$E334&amp;$F334, 'emission-rate'!$F$2:$F$551) * IFERROR(VLOOKUP($A334&amp;$B334&amp;$C334&amp;$D334&amp;T$1, 'check of sales'!$A$2:$P$1035, 12 + MATCH($E334,'check of sales'!$M$1:$P$1, 0), 0), 0)</f>
        <v>0</v>
      </c>
      <c r="U334" s="1">
        <f>SUMIF('emission-rate'!$A$2:$A$551, $D334&amp;U$1&amp;$E334&amp;$F334, 'emission-rate'!$F$2:$F$551) * IFERROR(VLOOKUP($A334&amp;$B334&amp;$C334&amp;$D334&amp;U$1, 'check of sales'!$A$2:$P$1035, 12 + MATCH($E334,'check of sales'!$M$1:$P$1, 0), 0), 0)</f>
        <v>0</v>
      </c>
    </row>
    <row r="335" spans="1:21" x14ac:dyDescent="0.2">
      <c r="A335">
        <f>emission!A335</f>
        <v>2013</v>
      </c>
      <c r="B335">
        <f>emission!B335</f>
        <v>1</v>
      </c>
      <c r="C335" t="str">
        <f>emission!C335</f>
        <v>commercial</v>
      </c>
      <c r="D335" t="str">
        <f>emission!D335</f>
        <v>VCC 24724 (NG T7 SWCVng)</v>
      </c>
      <c r="E335" t="str">
        <f>emission!E335</f>
        <v>NG</v>
      </c>
      <c r="F335" t="str">
        <f>emission!F335</f>
        <v>CH4</v>
      </c>
      <c r="G335" s="1">
        <f>emission!G335 - SUM($K335:$U335)</f>
        <v>-2.7796253561973572E-5</v>
      </c>
      <c r="K335" s="1">
        <f>SUMIF('emission-rate'!$A$2:$A$551, $D335&amp;K$1&amp;$E335&amp;$F335, 'emission-rate'!$F$2:$F$551) * IFERROR(VLOOKUP($A335&amp;$B335&amp;$C335&amp;$D335&amp;K$1, 'check of sales'!$A$2:$P$1035, 12 + MATCH($E335,'check of sales'!$M$1:$P$1, 0), 0), 0)</f>
        <v>217329.82831411509</v>
      </c>
      <c r="L335" s="1">
        <f>SUMIF('emission-rate'!$A$2:$A$551, $D335&amp;L$1&amp;$E335&amp;$F335, 'emission-rate'!$F$2:$F$551) * IFERROR(VLOOKUP($A335&amp;$B335&amp;$C335&amp;$D335&amp;L$1, 'check of sales'!$A$2:$P$1035, 12 + MATCH($E335,'check of sales'!$M$1:$P$1, 0), 0), 0)</f>
        <v>131446.89475420446</v>
      </c>
      <c r="M335" s="1">
        <f>SUMIF('emission-rate'!$A$2:$A$551, $D335&amp;M$1&amp;$E335&amp;$F335, 'emission-rate'!$F$2:$F$551) * IFERROR(VLOOKUP($A335&amp;$B335&amp;$C335&amp;$D335&amp;M$1, 'check of sales'!$A$2:$P$1035, 12 + MATCH($E335,'check of sales'!$M$1:$P$1, 0), 0), 0)</f>
        <v>484763.05043683056</v>
      </c>
      <c r="N335" s="1">
        <f>SUMIF('emission-rate'!$A$2:$A$551, $D335&amp;N$1&amp;$E335&amp;$F335, 'emission-rate'!$F$2:$F$551) * IFERROR(VLOOKUP($A335&amp;$B335&amp;$C335&amp;$D335&amp;N$1, 'check of sales'!$A$2:$P$1035, 12 + MATCH($E335,'check of sales'!$M$1:$P$1, 0), 0), 0)</f>
        <v>1771970.6920109664</v>
      </c>
      <c r="O335" s="1">
        <f>SUMIF('emission-rate'!$A$2:$A$551, $D335&amp;O$1&amp;$E335&amp;$F335, 'emission-rate'!$F$2:$F$551) * IFERROR(VLOOKUP($A335&amp;$B335&amp;$C335&amp;$D335&amp;O$1, 'check of sales'!$A$2:$P$1035, 12 + MATCH($E335,'check of sales'!$M$1:$P$1, 0), 0), 0)</f>
        <v>0</v>
      </c>
      <c r="P335" s="1">
        <f>SUMIF('emission-rate'!$A$2:$A$551, $D335&amp;P$1&amp;$E335&amp;$F335, 'emission-rate'!$F$2:$F$551) * IFERROR(VLOOKUP($A335&amp;$B335&amp;$C335&amp;$D335&amp;P$1, 'check of sales'!$A$2:$P$1035, 12 + MATCH($E335,'check of sales'!$M$1:$P$1, 0), 0), 0)</f>
        <v>0</v>
      </c>
      <c r="Q335" s="1">
        <f>SUMIF('emission-rate'!$A$2:$A$551, $D335&amp;Q$1&amp;$E335&amp;$F335, 'emission-rate'!$F$2:$F$551) * IFERROR(VLOOKUP($A335&amp;$B335&amp;$C335&amp;$D335&amp;Q$1, 'check of sales'!$A$2:$P$1035, 12 + MATCH($E335,'check of sales'!$M$1:$P$1, 0), 0), 0)</f>
        <v>0</v>
      </c>
      <c r="R335" s="1">
        <f>SUMIF('emission-rate'!$A$2:$A$551, $D335&amp;R$1&amp;$E335&amp;$F335, 'emission-rate'!$F$2:$F$551) * IFERROR(VLOOKUP($A335&amp;$B335&amp;$C335&amp;$D335&amp;R$1, 'check of sales'!$A$2:$P$1035, 12 + MATCH($E335,'check of sales'!$M$1:$P$1, 0), 0), 0)</f>
        <v>0</v>
      </c>
      <c r="S335" s="1">
        <f>SUMIF('emission-rate'!$A$2:$A$551, $D335&amp;S$1&amp;$E335&amp;$F335, 'emission-rate'!$F$2:$F$551) * IFERROR(VLOOKUP($A335&amp;$B335&amp;$C335&amp;$D335&amp;S$1, 'check of sales'!$A$2:$P$1035, 12 + MATCH($E335,'check of sales'!$M$1:$P$1, 0), 0), 0)</f>
        <v>0</v>
      </c>
      <c r="T335" s="1">
        <f>SUMIF('emission-rate'!$A$2:$A$551, $D335&amp;T$1&amp;$E335&amp;$F335, 'emission-rate'!$F$2:$F$551) * IFERROR(VLOOKUP($A335&amp;$B335&amp;$C335&amp;$D335&amp;T$1, 'check of sales'!$A$2:$P$1035, 12 + MATCH($E335,'check of sales'!$M$1:$P$1, 0), 0), 0)</f>
        <v>0</v>
      </c>
      <c r="U335" s="1">
        <f>SUMIF('emission-rate'!$A$2:$A$551, $D335&amp;U$1&amp;$E335&amp;$F335, 'emission-rate'!$F$2:$F$551) * IFERROR(VLOOKUP($A335&amp;$B335&amp;$C335&amp;$D335&amp;U$1, 'check of sales'!$A$2:$P$1035, 12 + MATCH($E335,'check of sales'!$M$1:$P$1, 0), 0), 0)</f>
        <v>0</v>
      </c>
    </row>
    <row r="336" spans="1:21" x14ac:dyDescent="0.2">
      <c r="A336">
        <f>emission!A336</f>
        <v>2014</v>
      </c>
      <c r="B336">
        <f>emission!B336</f>
        <v>1</v>
      </c>
      <c r="C336" t="str">
        <f>emission!C336</f>
        <v>commercial</v>
      </c>
      <c r="D336" t="str">
        <f>emission!D336</f>
        <v>VCC 24724 (NG T7 SWCVng)</v>
      </c>
      <c r="E336" t="str">
        <f>emission!E336</f>
        <v>NG</v>
      </c>
      <c r="F336" t="str">
        <f>emission!F336</f>
        <v>CH4</v>
      </c>
      <c r="G336" s="1">
        <f>emission!G336 - SUM($K336:$U336)</f>
        <v>-1.9067758694291115E-4</v>
      </c>
      <c r="K336" s="1">
        <f>SUMIF('emission-rate'!$A$2:$A$551, $D336&amp;K$1&amp;$E336&amp;$F336, 'emission-rate'!$F$2:$F$551) * IFERROR(VLOOKUP($A336&amp;$B336&amp;$C336&amp;$D336&amp;K$1, 'check of sales'!$A$2:$P$1035, 12 + MATCH($E336,'check of sales'!$M$1:$P$1, 0), 0), 0)</f>
        <v>201029.91748495121</v>
      </c>
      <c r="L336" s="1">
        <f>SUMIF('emission-rate'!$A$2:$A$551, $D336&amp;L$1&amp;$E336&amp;$F336, 'emission-rate'!$F$2:$F$551) * IFERROR(VLOOKUP($A336&amp;$B336&amp;$C336&amp;$D336&amp;L$1, 'check of sales'!$A$2:$P$1035, 12 + MATCH($E336,'check of sales'!$M$1:$P$1, 0), 0), 0)</f>
        <v>120065.22774090592</v>
      </c>
      <c r="M336" s="1">
        <f>SUMIF('emission-rate'!$A$2:$A$551, $D336&amp;M$1&amp;$E336&amp;$F336, 'emission-rate'!$F$2:$F$551) * IFERROR(VLOOKUP($A336&amp;$B336&amp;$C336&amp;$D336&amp;M$1, 'check of sales'!$A$2:$P$1035, 12 + MATCH($E336,'check of sales'!$M$1:$P$1, 0), 0), 0)</f>
        <v>433158.72132707393</v>
      </c>
      <c r="N336" s="1">
        <f>SUMIF('emission-rate'!$A$2:$A$551, $D336&amp;N$1&amp;$E336&amp;$F336, 'emission-rate'!$F$2:$F$551) * IFERROR(VLOOKUP($A336&amp;$B336&amp;$C336&amp;$D336&amp;N$1, 'check of sales'!$A$2:$P$1035, 12 + MATCH($E336,'check of sales'!$M$1:$P$1, 0), 0), 0)</f>
        <v>1502574.4259509456</v>
      </c>
      <c r="O336" s="1">
        <f>SUMIF('emission-rate'!$A$2:$A$551, $D336&amp;O$1&amp;$E336&amp;$F336, 'emission-rate'!$F$2:$F$551) * IFERROR(VLOOKUP($A336&amp;$B336&amp;$C336&amp;$D336&amp;O$1, 'check of sales'!$A$2:$P$1035, 12 + MATCH($E336,'check of sales'!$M$1:$P$1, 0), 0), 0)</f>
        <v>1341847.4819161913</v>
      </c>
      <c r="P336" s="1">
        <f>SUMIF('emission-rate'!$A$2:$A$551, $D336&amp;P$1&amp;$E336&amp;$F336, 'emission-rate'!$F$2:$F$551) * IFERROR(VLOOKUP($A336&amp;$B336&amp;$C336&amp;$D336&amp;P$1, 'check of sales'!$A$2:$P$1035, 12 + MATCH($E336,'check of sales'!$M$1:$P$1, 0), 0), 0)</f>
        <v>0</v>
      </c>
      <c r="Q336" s="1">
        <f>SUMIF('emission-rate'!$A$2:$A$551, $D336&amp;Q$1&amp;$E336&amp;$F336, 'emission-rate'!$F$2:$F$551) * IFERROR(VLOOKUP($A336&amp;$B336&amp;$C336&amp;$D336&amp;Q$1, 'check of sales'!$A$2:$P$1035, 12 + MATCH($E336,'check of sales'!$M$1:$P$1, 0), 0), 0)</f>
        <v>0</v>
      </c>
      <c r="R336" s="1">
        <f>SUMIF('emission-rate'!$A$2:$A$551, $D336&amp;R$1&amp;$E336&amp;$F336, 'emission-rate'!$F$2:$F$551) * IFERROR(VLOOKUP($A336&amp;$B336&amp;$C336&amp;$D336&amp;R$1, 'check of sales'!$A$2:$P$1035, 12 + MATCH($E336,'check of sales'!$M$1:$P$1, 0), 0), 0)</f>
        <v>0</v>
      </c>
      <c r="S336" s="1">
        <f>SUMIF('emission-rate'!$A$2:$A$551, $D336&amp;S$1&amp;$E336&amp;$F336, 'emission-rate'!$F$2:$F$551) * IFERROR(VLOOKUP($A336&amp;$B336&amp;$C336&amp;$D336&amp;S$1, 'check of sales'!$A$2:$P$1035, 12 + MATCH($E336,'check of sales'!$M$1:$P$1, 0), 0), 0)</f>
        <v>0</v>
      </c>
      <c r="T336" s="1">
        <f>SUMIF('emission-rate'!$A$2:$A$551, $D336&amp;T$1&amp;$E336&amp;$F336, 'emission-rate'!$F$2:$F$551) * IFERROR(VLOOKUP($A336&amp;$B336&amp;$C336&amp;$D336&amp;T$1, 'check of sales'!$A$2:$P$1035, 12 + MATCH($E336,'check of sales'!$M$1:$P$1, 0), 0), 0)</f>
        <v>0</v>
      </c>
      <c r="U336" s="1">
        <f>SUMIF('emission-rate'!$A$2:$A$551, $D336&amp;U$1&amp;$E336&amp;$F336, 'emission-rate'!$F$2:$F$551) * IFERROR(VLOOKUP($A336&amp;$B336&amp;$C336&amp;$D336&amp;U$1, 'check of sales'!$A$2:$P$1035, 12 + MATCH($E336,'check of sales'!$M$1:$P$1, 0), 0), 0)</f>
        <v>0</v>
      </c>
    </row>
    <row r="337" spans="1:21" x14ac:dyDescent="0.2">
      <c r="A337">
        <f>emission!A337</f>
        <v>2015</v>
      </c>
      <c r="B337">
        <f>emission!B337</f>
        <v>1</v>
      </c>
      <c r="C337" t="str">
        <f>emission!C337</f>
        <v>commercial</v>
      </c>
      <c r="D337" t="str">
        <f>emission!D337</f>
        <v>VCC 24724 (NG T7 SWCVng)</v>
      </c>
      <c r="E337" t="str">
        <f>emission!E337</f>
        <v>NG</v>
      </c>
      <c r="F337" t="str">
        <f>emission!F337</f>
        <v>CH4</v>
      </c>
      <c r="G337" s="1">
        <f>emission!G337 - SUM($K337:$U337)</f>
        <v>-2.0472286269068718E-4</v>
      </c>
      <c r="K337" s="1">
        <f>SUMIF('emission-rate'!$A$2:$A$551, $D337&amp;K$1&amp;$E337&amp;$F337, 'emission-rate'!$F$2:$F$551) * IFERROR(VLOOKUP($A337&amp;$B337&amp;$C337&amp;$D337&amp;K$1, 'check of sales'!$A$2:$P$1035, 12 + MATCH($E337,'check of sales'!$M$1:$P$1, 0), 0), 0)</f>
        <v>186674.91152308838</v>
      </c>
      <c r="L337" s="1">
        <f>SUMIF('emission-rate'!$A$2:$A$551, $D337&amp;L$1&amp;$E337&amp;$F337, 'emission-rate'!$F$2:$F$551) * IFERROR(VLOOKUP($A337&amp;$B337&amp;$C337&amp;$D337&amp;L$1, 'check of sales'!$A$2:$P$1035, 12 + MATCH($E337,'check of sales'!$M$1:$P$1, 0), 0), 0)</f>
        <v>111060.23969558632</v>
      </c>
      <c r="M337" s="1">
        <f>SUMIF('emission-rate'!$A$2:$A$551, $D337&amp;M$1&amp;$E337&amp;$F337, 'emission-rate'!$F$2:$F$551) * IFERROR(VLOOKUP($A337&amp;$B337&amp;$C337&amp;$D337&amp;M$1, 'check of sales'!$A$2:$P$1035, 12 + MATCH($E337,'check of sales'!$M$1:$P$1, 0), 0), 0)</f>
        <v>395652.56084097194</v>
      </c>
      <c r="N337" s="1">
        <f>SUMIF('emission-rate'!$A$2:$A$551, $D337&amp;N$1&amp;$E337&amp;$F337, 'emission-rate'!$F$2:$F$551) * IFERROR(VLOOKUP($A337&amp;$B337&amp;$C337&amp;$D337&amp;N$1, 'check of sales'!$A$2:$P$1035, 12 + MATCH($E337,'check of sales'!$M$1:$P$1, 0), 0), 0)</f>
        <v>1342621.3414103552</v>
      </c>
      <c r="O337" s="1">
        <f>SUMIF('emission-rate'!$A$2:$A$551, $D337&amp;O$1&amp;$E337&amp;$F337, 'emission-rate'!$F$2:$F$551) * IFERROR(VLOOKUP($A337&amp;$B337&amp;$C337&amp;$D337&amp;O$1, 'check of sales'!$A$2:$P$1035, 12 + MATCH($E337,'check of sales'!$M$1:$P$1, 0), 0), 0)</f>
        <v>1137843.7120569835</v>
      </c>
      <c r="P337" s="1">
        <f>SUMIF('emission-rate'!$A$2:$A$551, $D337&amp;P$1&amp;$E337&amp;$F337, 'emission-rate'!$F$2:$F$551) * IFERROR(VLOOKUP($A337&amp;$B337&amp;$C337&amp;$D337&amp;P$1, 'check of sales'!$A$2:$P$1035, 12 + MATCH($E337,'check of sales'!$M$1:$P$1, 0), 0), 0)</f>
        <v>172882.04607178757</v>
      </c>
      <c r="Q337" s="1">
        <f>SUMIF('emission-rate'!$A$2:$A$551, $D337&amp;Q$1&amp;$E337&amp;$F337, 'emission-rate'!$F$2:$F$551) * IFERROR(VLOOKUP($A337&amp;$B337&amp;$C337&amp;$D337&amp;Q$1, 'check of sales'!$A$2:$P$1035, 12 + MATCH($E337,'check of sales'!$M$1:$P$1, 0), 0), 0)</f>
        <v>0</v>
      </c>
      <c r="R337" s="1">
        <f>SUMIF('emission-rate'!$A$2:$A$551, $D337&amp;R$1&amp;$E337&amp;$F337, 'emission-rate'!$F$2:$F$551) * IFERROR(VLOOKUP($A337&amp;$B337&amp;$C337&amp;$D337&amp;R$1, 'check of sales'!$A$2:$P$1035, 12 + MATCH($E337,'check of sales'!$M$1:$P$1, 0), 0), 0)</f>
        <v>0</v>
      </c>
      <c r="S337" s="1">
        <f>SUMIF('emission-rate'!$A$2:$A$551, $D337&amp;S$1&amp;$E337&amp;$F337, 'emission-rate'!$F$2:$F$551) * IFERROR(VLOOKUP($A337&amp;$B337&amp;$C337&amp;$D337&amp;S$1, 'check of sales'!$A$2:$P$1035, 12 + MATCH($E337,'check of sales'!$M$1:$P$1, 0), 0), 0)</f>
        <v>0</v>
      </c>
      <c r="T337" s="1">
        <f>SUMIF('emission-rate'!$A$2:$A$551, $D337&amp;T$1&amp;$E337&amp;$F337, 'emission-rate'!$F$2:$F$551) * IFERROR(VLOOKUP($A337&amp;$B337&amp;$C337&amp;$D337&amp;T$1, 'check of sales'!$A$2:$P$1035, 12 + MATCH($E337,'check of sales'!$M$1:$P$1, 0), 0), 0)</f>
        <v>0</v>
      </c>
      <c r="U337" s="1">
        <f>SUMIF('emission-rate'!$A$2:$A$551, $D337&amp;U$1&amp;$E337&amp;$F337, 'emission-rate'!$F$2:$F$551) * IFERROR(VLOOKUP($A337&amp;$B337&amp;$C337&amp;$D337&amp;U$1, 'check of sales'!$A$2:$P$1035, 12 + MATCH($E337,'check of sales'!$M$1:$P$1, 0), 0), 0)</f>
        <v>0</v>
      </c>
    </row>
    <row r="338" spans="1:21" x14ac:dyDescent="0.2">
      <c r="A338">
        <f>emission!A338</f>
        <v>2016</v>
      </c>
      <c r="B338">
        <f>emission!B338</f>
        <v>1</v>
      </c>
      <c r="C338" t="str">
        <f>emission!C338</f>
        <v>commercial</v>
      </c>
      <c r="D338" t="str">
        <f>emission!D338</f>
        <v>VCC 24724 (NG T7 SWCVng)</v>
      </c>
      <c r="E338" t="str">
        <f>emission!E338</f>
        <v>NG</v>
      </c>
      <c r="F338" t="str">
        <f>emission!F338</f>
        <v>CH4</v>
      </c>
      <c r="G338" s="1">
        <f>emission!G338 - SUM($K338:$U338)</f>
        <v>-1.9445596262812614E-4</v>
      </c>
      <c r="K338" s="1">
        <f>SUMIF('emission-rate'!$A$2:$A$551, $D338&amp;K$1&amp;$E338&amp;$F338, 'emission-rate'!$F$2:$F$551) * IFERROR(VLOOKUP($A338&amp;$B338&amp;$C338&amp;$D338&amp;K$1, 'check of sales'!$A$2:$P$1035, 12 + MATCH($E338,'check of sales'!$M$1:$P$1, 0), 0), 0)</f>
        <v>175042.86704565681</v>
      </c>
      <c r="L338" s="1">
        <f>SUMIF('emission-rate'!$A$2:$A$551, $D338&amp;L$1&amp;$E338&amp;$F338, 'emission-rate'!$F$2:$F$551) * IFERROR(VLOOKUP($A338&amp;$B338&amp;$C338&amp;$D338&amp;L$1, 'check of sales'!$A$2:$P$1035, 12 + MATCH($E338,'check of sales'!$M$1:$P$1, 0), 0), 0)</f>
        <v>103129.72655156434</v>
      </c>
      <c r="M338" s="1">
        <f>SUMIF('emission-rate'!$A$2:$A$551, $D338&amp;M$1&amp;$E338&amp;$F338, 'emission-rate'!$F$2:$F$551) * IFERROR(VLOOKUP($A338&amp;$B338&amp;$C338&amp;$D338&amp;M$1, 'check of sales'!$A$2:$P$1035, 12 + MATCH($E338,'check of sales'!$M$1:$P$1, 0), 0), 0)</f>
        <v>365978.30254396104</v>
      </c>
      <c r="N338" s="1">
        <f>SUMIF('emission-rate'!$A$2:$A$551, $D338&amp;N$1&amp;$E338&amp;$F338, 'emission-rate'!$F$2:$F$551) * IFERROR(VLOOKUP($A338&amp;$B338&amp;$C338&amp;$D338&amp;N$1, 'check of sales'!$A$2:$P$1035, 12 + MATCH($E338,'check of sales'!$M$1:$P$1, 0), 0), 0)</f>
        <v>1226367.0239427912</v>
      </c>
      <c r="O338" s="1">
        <f>SUMIF('emission-rate'!$A$2:$A$551, $D338&amp;O$1&amp;$E338&amp;$F338, 'emission-rate'!$F$2:$F$551) * IFERROR(VLOOKUP($A338&amp;$B338&amp;$C338&amp;$D338&amp;O$1, 'check of sales'!$A$2:$P$1035, 12 + MATCH($E338,'check of sales'!$M$1:$P$1, 0), 0), 0)</f>
        <v>1016717.1919157639</v>
      </c>
      <c r="P338" s="1">
        <f>SUMIF('emission-rate'!$A$2:$A$551, $D338&amp;P$1&amp;$E338&amp;$F338, 'emission-rate'!$F$2:$F$551) * IFERROR(VLOOKUP($A338&amp;$B338&amp;$C338&amp;$D338&amp;P$1, 'check of sales'!$A$2:$P$1035, 12 + MATCH($E338,'check of sales'!$M$1:$P$1, 0), 0), 0)</f>
        <v>146598.441105556</v>
      </c>
      <c r="Q338" s="1">
        <f>SUMIF('emission-rate'!$A$2:$A$551, $D338&amp;Q$1&amp;$E338&amp;$F338, 'emission-rate'!$F$2:$F$551) * IFERROR(VLOOKUP($A338&amp;$B338&amp;$C338&amp;$D338&amp;Q$1, 'check of sales'!$A$2:$P$1035, 12 + MATCH($E338,'check of sales'!$M$1:$P$1, 0), 0), 0)</f>
        <v>786787.78491223301</v>
      </c>
      <c r="R338" s="1">
        <f>SUMIF('emission-rate'!$A$2:$A$551, $D338&amp;R$1&amp;$E338&amp;$F338, 'emission-rate'!$F$2:$F$551) * IFERROR(VLOOKUP($A338&amp;$B338&amp;$C338&amp;$D338&amp;R$1, 'check of sales'!$A$2:$P$1035, 12 + MATCH($E338,'check of sales'!$M$1:$P$1, 0), 0), 0)</f>
        <v>0</v>
      </c>
      <c r="S338" s="1">
        <f>SUMIF('emission-rate'!$A$2:$A$551, $D338&amp;S$1&amp;$E338&amp;$F338, 'emission-rate'!$F$2:$F$551) * IFERROR(VLOOKUP($A338&amp;$B338&amp;$C338&amp;$D338&amp;S$1, 'check of sales'!$A$2:$P$1035, 12 + MATCH($E338,'check of sales'!$M$1:$P$1, 0), 0), 0)</f>
        <v>0</v>
      </c>
      <c r="T338" s="1">
        <f>SUMIF('emission-rate'!$A$2:$A$551, $D338&amp;T$1&amp;$E338&amp;$F338, 'emission-rate'!$F$2:$F$551) * IFERROR(VLOOKUP($A338&amp;$B338&amp;$C338&amp;$D338&amp;T$1, 'check of sales'!$A$2:$P$1035, 12 + MATCH($E338,'check of sales'!$M$1:$P$1, 0), 0), 0)</f>
        <v>0</v>
      </c>
      <c r="U338" s="1">
        <f>SUMIF('emission-rate'!$A$2:$A$551, $D338&amp;U$1&amp;$E338&amp;$F338, 'emission-rate'!$F$2:$F$551) * IFERROR(VLOOKUP($A338&amp;$B338&amp;$C338&amp;$D338&amp;U$1, 'check of sales'!$A$2:$P$1035, 12 + MATCH($E338,'check of sales'!$M$1:$P$1, 0), 0), 0)</f>
        <v>0</v>
      </c>
    </row>
    <row r="339" spans="1:21" x14ac:dyDescent="0.2">
      <c r="A339">
        <f>emission!A339</f>
        <v>2017</v>
      </c>
      <c r="B339">
        <f>emission!B339</f>
        <v>1</v>
      </c>
      <c r="C339" t="str">
        <f>emission!C339</f>
        <v>commercial</v>
      </c>
      <c r="D339" t="str">
        <f>emission!D339</f>
        <v>VCC 24724 (NG T7 SWCVng)</v>
      </c>
      <c r="E339" t="str">
        <f>emission!E339</f>
        <v>NG</v>
      </c>
      <c r="F339" t="str">
        <f>emission!F339</f>
        <v>CH4</v>
      </c>
      <c r="G339" s="1">
        <f>emission!G339 - SUM($K339:$U339)</f>
        <v>1.086108386516571E-5</v>
      </c>
      <c r="K339" s="1">
        <f>SUMIF('emission-rate'!$A$2:$A$551, $D339&amp;K$1&amp;$E339&amp;$F339, 'emission-rate'!$F$2:$F$551) * IFERROR(VLOOKUP($A339&amp;$B339&amp;$C339&amp;$D339&amp;K$1, 'check of sales'!$A$2:$P$1035, 12 + MATCH($E339,'check of sales'!$M$1:$P$1, 0), 0), 0)</f>
        <v>164992.50649502105</v>
      </c>
      <c r="L339" s="1">
        <f>SUMIF('emission-rate'!$A$2:$A$551, $D339&amp;L$1&amp;$E339&amp;$F339, 'emission-rate'!$F$2:$F$551) * IFERROR(VLOOKUP($A339&amp;$B339&amp;$C339&amp;$D339&amp;L$1, 'check of sales'!$A$2:$P$1035, 12 + MATCH($E339,'check of sales'!$M$1:$P$1, 0), 0), 0)</f>
        <v>96703.530570511037</v>
      </c>
      <c r="M339" s="1">
        <f>SUMIF('emission-rate'!$A$2:$A$551, $D339&amp;M$1&amp;$E339&amp;$F339, 'emission-rate'!$F$2:$F$551) * IFERROR(VLOOKUP($A339&amp;$B339&amp;$C339&amp;$D339&amp;M$1, 'check of sales'!$A$2:$P$1035, 12 + MATCH($E339,'check of sales'!$M$1:$P$1, 0), 0), 0)</f>
        <v>339844.77584973548</v>
      </c>
      <c r="N339" s="1">
        <f>SUMIF('emission-rate'!$A$2:$A$551, $D339&amp;N$1&amp;$E339&amp;$F339, 'emission-rate'!$F$2:$F$551) * IFERROR(VLOOKUP($A339&amp;$B339&amp;$C339&amp;$D339&amp;N$1, 'check of sales'!$A$2:$P$1035, 12 + MATCH($E339,'check of sales'!$M$1:$P$1, 0), 0), 0)</f>
        <v>1134388.5169464918</v>
      </c>
      <c r="O339" s="1">
        <f>SUMIF('emission-rate'!$A$2:$A$551, $D339&amp;O$1&amp;$E339&amp;$F339, 'emission-rate'!$F$2:$F$551) * IFERROR(VLOOKUP($A339&amp;$B339&amp;$C339&amp;$D339&amp;O$1, 'check of sales'!$A$2:$P$1035, 12 + MATCH($E339,'check of sales'!$M$1:$P$1, 0), 0), 0)</f>
        <v>928682.12234094029</v>
      </c>
      <c r="P339" s="1">
        <f>SUMIF('emission-rate'!$A$2:$A$551, $D339&amp;P$1&amp;$E339&amp;$F339, 'emission-rate'!$F$2:$F$551) * IFERROR(VLOOKUP($A339&amp;$B339&amp;$C339&amp;$D339&amp;P$1, 'check of sales'!$A$2:$P$1035, 12 + MATCH($E339,'check of sales'!$M$1:$P$1, 0), 0), 0)</f>
        <v>130992.64319053059</v>
      </c>
      <c r="Q339" s="1">
        <f>SUMIF('emission-rate'!$A$2:$A$551, $D339&amp;Q$1&amp;$E339&amp;$F339, 'emission-rate'!$F$2:$F$551) * IFERROR(VLOOKUP($A339&amp;$B339&amp;$C339&amp;$D339&amp;Q$1, 'check of sales'!$A$2:$P$1035, 12 + MATCH($E339,'check of sales'!$M$1:$P$1, 0), 0), 0)</f>
        <v>667170.85648750432</v>
      </c>
      <c r="R339" s="1">
        <f>SUMIF('emission-rate'!$A$2:$A$551, $D339&amp;R$1&amp;$E339&amp;$F339, 'emission-rate'!$F$2:$F$551) * IFERROR(VLOOKUP($A339&amp;$B339&amp;$C339&amp;$D339&amp;R$1, 'check of sales'!$A$2:$P$1035, 12 + MATCH($E339,'check of sales'!$M$1:$P$1, 0), 0), 0)</f>
        <v>830733.24126062414</v>
      </c>
      <c r="S339" s="1">
        <f>SUMIF('emission-rate'!$A$2:$A$551, $D339&amp;S$1&amp;$E339&amp;$F339, 'emission-rate'!$F$2:$F$551) * IFERROR(VLOOKUP($A339&amp;$B339&amp;$C339&amp;$D339&amp;S$1, 'check of sales'!$A$2:$P$1035, 12 + MATCH($E339,'check of sales'!$M$1:$P$1, 0), 0), 0)</f>
        <v>0</v>
      </c>
      <c r="T339" s="1">
        <f>SUMIF('emission-rate'!$A$2:$A$551, $D339&amp;T$1&amp;$E339&amp;$F339, 'emission-rate'!$F$2:$F$551) * IFERROR(VLOOKUP($A339&amp;$B339&amp;$C339&amp;$D339&amp;T$1, 'check of sales'!$A$2:$P$1035, 12 + MATCH($E339,'check of sales'!$M$1:$P$1, 0), 0), 0)</f>
        <v>0</v>
      </c>
      <c r="U339" s="1">
        <f>SUMIF('emission-rate'!$A$2:$A$551, $D339&amp;U$1&amp;$E339&amp;$F339, 'emission-rate'!$F$2:$F$551) * IFERROR(VLOOKUP($A339&amp;$B339&amp;$C339&amp;$D339&amp;U$1, 'check of sales'!$A$2:$P$1035, 12 + MATCH($E339,'check of sales'!$M$1:$P$1, 0), 0), 0)</f>
        <v>0</v>
      </c>
    </row>
    <row r="340" spans="1:21" x14ac:dyDescent="0.2">
      <c r="A340">
        <f>emission!A340</f>
        <v>2018</v>
      </c>
      <c r="B340">
        <f>emission!B340</f>
        <v>1</v>
      </c>
      <c r="C340" t="str">
        <f>emission!C340</f>
        <v>commercial</v>
      </c>
      <c r="D340" t="str">
        <f>emission!D340</f>
        <v>VCC 24724 (NG T7 SWCVng)</v>
      </c>
      <c r="E340" t="str">
        <f>emission!E340</f>
        <v>NG</v>
      </c>
      <c r="F340" t="str">
        <f>emission!F340</f>
        <v>CH4</v>
      </c>
      <c r="G340" s="1">
        <f>emission!G340 - SUM($K340:$U340)</f>
        <v>-7.6556671410799026E-4</v>
      </c>
      <c r="K340" s="1">
        <f>SUMIF('emission-rate'!$A$2:$A$551, $D340&amp;K$1&amp;$E340&amp;$F340, 'emission-rate'!$F$2:$F$551) * IFERROR(VLOOKUP($A340&amp;$B340&amp;$C340&amp;$D340&amp;K$1, 'check of sales'!$A$2:$P$1035, 12 + MATCH($E340,'check of sales'!$M$1:$P$1, 0), 0), 0)</f>
        <v>156271.6176811411</v>
      </c>
      <c r="L340" s="1">
        <f>SUMIF('emission-rate'!$A$2:$A$551, $D340&amp;L$1&amp;$E340&amp;$F340, 'emission-rate'!$F$2:$F$551) * IFERROR(VLOOKUP($A340&amp;$B340&amp;$C340&amp;$D340&amp;L$1, 'check of sales'!$A$2:$P$1035, 12 + MATCH($E340,'check of sales'!$M$1:$P$1, 0), 0), 0)</f>
        <v>91151.145802387051</v>
      </c>
      <c r="M340" s="1">
        <f>SUMIF('emission-rate'!$A$2:$A$551, $D340&amp;M$1&amp;$E340&amp;$F340, 'emission-rate'!$F$2:$F$551) * IFERROR(VLOOKUP($A340&amp;$B340&amp;$C340&amp;$D340&amp;M$1, 'check of sales'!$A$2:$P$1035, 12 + MATCH($E340,'check of sales'!$M$1:$P$1, 0), 0), 0)</f>
        <v>318668.44574809872</v>
      </c>
      <c r="N340" s="1">
        <f>SUMIF('emission-rate'!$A$2:$A$551, $D340&amp;N$1&amp;$E340&amp;$F340, 'emission-rate'!$F$2:$F$551) * IFERROR(VLOOKUP($A340&amp;$B340&amp;$C340&amp;$D340&amp;N$1, 'check of sales'!$A$2:$P$1035, 12 + MATCH($E340,'check of sales'!$M$1:$P$1, 0), 0), 0)</f>
        <v>1053384.8826239817</v>
      </c>
      <c r="O340" s="1">
        <f>SUMIF('emission-rate'!$A$2:$A$551, $D340&amp;O$1&amp;$E340&amp;$F340, 'emission-rate'!$F$2:$F$551) * IFERROR(VLOOKUP($A340&amp;$B340&amp;$C340&amp;$D340&amp;O$1, 'check of sales'!$A$2:$P$1035, 12 + MATCH($E340,'check of sales'!$M$1:$P$1, 0), 0), 0)</f>
        <v>859030.22089592775</v>
      </c>
      <c r="P340" s="1">
        <f>SUMIF('emission-rate'!$A$2:$A$551, $D340&amp;P$1&amp;$E340&amp;$F340, 'emission-rate'!$F$2:$F$551) * IFERROR(VLOOKUP($A340&amp;$B340&amp;$C340&amp;$D340&amp;P$1, 'check of sales'!$A$2:$P$1035, 12 + MATCH($E340,'check of sales'!$M$1:$P$1, 0), 0), 0)</f>
        <v>119650.30871565154</v>
      </c>
      <c r="Q340" s="1">
        <f>SUMIF('emission-rate'!$A$2:$A$551, $D340&amp;Q$1&amp;$E340&amp;$F340, 'emission-rate'!$F$2:$F$551) * IFERROR(VLOOKUP($A340&amp;$B340&amp;$C340&amp;$D340&amp;Q$1, 'check of sales'!$A$2:$P$1035, 12 + MATCH($E340,'check of sales'!$M$1:$P$1, 0), 0), 0)</f>
        <v>596148.72635692777</v>
      </c>
      <c r="R340" s="1">
        <f>SUMIF('emission-rate'!$A$2:$A$551, $D340&amp;R$1&amp;$E340&amp;$F340, 'emission-rate'!$F$2:$F$551) * IFERROR(VLOOKUP($A340&amp;$B340&amp;$C340&amp;$D340&amp;R$1, 'check of sales'!$A$2:$P$1035, 12 + MATCH($E340,'check of sales'!$M$1:$P$1, 0), 0), 0)</f>
        <v>704435.19677458762</v>
      </c>
      <c r="S340" s="1">
        <f>SUMIF('emission-rate'!$A$2:$A$551, $D340&amp;S$1&amp;$E340&amp;$F340, 'emission-rate'!$F$2:$F$551) * IFERROR(VLOOKUP($A340&amp;$B340&amp;$C340&amp;$D340&amp;S$1, 'check of sales'!$A$2:$P$1035, 12 + MATCH($E340,'check of sales'!$M$1:$P$1, 0), 0), 0)</f>
        <v>1377416.8802577727</v>
      </c>
      <c r="T340" s="1">
        <f>SUMIF('emission-rate'!$A$2:$A$551, $D340&amp;T$1&amp;$E340&amp;$F340, 'emission-rate'!$F$2:$F$551) * IFERROR(VLOOKUP($A340&amp;$B340&amp;$C340&amp;$D340&amp;T$1, 'check of sales'!$A$2:$P$1035, 12 + MATCH($E340,'check of sales'!$M$1:$P$1, 0), 0), 0)</f>
        <v>0</v>
      </c>
      <c r="U340" s="1">
        <f>SUMIF('emission-rate'!$A$2:$A$551, $D340&amp;U$1&amp;$E340&amp;$F340, 'emission-rate'!$F$2:$F$551) * IFERROR(VLOOKUP($A340&amp;$B340&amp;$C340&amp;$D340&amp;U$1, 'check of sales'!$A$2:$P$1035, 12 + MATCH($E340,'check of sales'!$M$1:$P$1, 0), 0), 0)</f>
        <v>0</v>
      </c>
    </row>
    <row r="341" spans="1:21" x14ac:dyDescent="0.2">
      <c r="A341">
        <f>emission!A341</f>
        <v>2019</v>
      </c>
      <c r="B341">
        <f>emission!B341</f>
        <v>1</v>
      </c>
      <c r="C341" t="str">
        <f>emission!C341</f>
        <v>commercial</v>
      </c>
      <c r="D341" t="str">
        <f>emission!D341</f>
        <v>VCC 24724 (NG T7 SWCVng)</v>
      </c>
      <c r="E341" t="str">
        <f>emission!E341</f>
        <v>NG</v>
      </c>
      <c r="F341" t="str">
        <f>emission!F341</f>
        <v>CH4</v>
      </c>
      <c r="G341" s="1">
        <f>emission!G341 - SUM($K341:$U341)</f>
        <v>-6.411038339138031E-4</v>
      </c>
      <c r="K341" s="1">
        <f>SUMIF('emission-rate'!$A$2:$A$551, $D341&amp;K$1&amp;$E341&amp;$F341, 'emission-rate'!$F$2:$F$551) * IFERROR(VLOOKUP($A341&amp;$B341&amp;$C341&amp;$D341&amp;K$1, 'check of sales'!$A$2:$P$1035, 12 + MATCH($E341,'check of sales'!$M$1:$P$1, 0), 0), 0)</f>
        <v>145466.40327879932</v>
      </c>
      <c r="L341" s="1">
        <f>SUMIF('emission-rate'!$A$2:$A$551, $D341&amp;L$1&amp;$E341&amp;$F341, 'emission-rate'!$F$2:$F$551) * IFERROR(VLOOKUP($A341&amp;$B341&amp;$C341&amp;$D341&amp;L$1, 'check of sales'!$A$2:$P$1035, 12 + MATCH($E341,'check of sales'!$M$1:$P$1, 0), 0), 0)</f>
        <v>86333.23603977375</v>
      </c>
      <c r="M341" s="1">
        <f>SUMIF('emission-rate'!$A$2:$A$551, $D341&amp;M$1&amp;$E341&amp;$F341, 'emission-rate'!$F$2:$F$551) * IFERROR(VLOOKUP($A341&amp;$B341&amp;$C341&amp;$D341&amp;M$1, 'check of sales'!$A$2:$P$1035, 12 + MATCH($E341,'check of sales'!$M$1:$P$1, 0), 0), 0)</f>
        <v>300371.59749638522</v>
      </c>
      <c r="N341" s="1">
        <f>SUMIF('emission-rate'!$A$2:$A$551, $D341&amp;N$1&amp;$E341&amp;$F341, 'emission-rate'!$F$2:$F$551) * IFERROR(VLOOKUP($A341&amp;$B341&amp;$C341&amp;$D341&amp;N$1, 'check of sales'!$A$2:$P$1035, 12 + MATCH($E341,'check of sales'!$M$1:$P$1, 0), 0), 0)</f>
        <v>987746.60425779142</v>
      </c>
      <c r="O341" s="1">
        <f>SUMIF('emission-rate'!$A$2:$A$551, $D341&amp;O$1&amp;$E341&amp;$F341, 'emission-rate'!$F$2:$F$551) * IFERROR(VLOOKUP($A341&amp;$B341&amp;$C341&amp;$D341&amp;O$1, 'check of sales'!$A$2:$P$1035, 12 + MATCH($E341,'check of sales'!$M$1:$P$1, 0), 0), 0)</f>
        <v>797689.18222538091</v>
      </c>
      <c r="P341" s="1">
        <f>SUMIF('emission-rate'!$A$2:$A$551, $D341&amp;P$1&amp;$E341&amp;$F341, 'emission-rate'!$F$2:$F$551) * IFERROR(VLOOKUP($A341&amp;$B341&amp;$C341&amp;$D341&amp;P$1, 'check of sales'!$A$2:$P$1035, 12 + MATCH($E341,'check of sales'!$M$1:$P$1, 0), 0), 0)</f>
        <v>110676.43992885889</v>
      </c>
      <c r="Q341" s="1">
        <f>SUMIF('emission-rate'!$A$2:$A$551, $D341&amp;Q$1&amp;$E341&amp;$F341, 'emission-rate'!$F$2:$F$551) * IFERROR(VLOOKUP($A341&amp;$B341&amp;$C341&amp;$D341&amp;Q$1, 'check of sales'!$A$2:$P$1035, 12 + MATCH($E341,'check of sales'!$M$1:$P$1, 0), 0), 0)</f>
        <v>544529.65763351473</v>
      </c>
      <c r="R341" s="1">
        <f>SUMIF('emission-rate'!$A$2:$A$551, $D341&amp;R$1&amp;$E341&amp;$F341, 'emission-rate'!$F$2:$F$551) * IFERROR(VLOOKUP($A341&amp;$B341&amp;$C341&amp;$D341&amp;R$1, 'check of sales'!$A$2:$P$1035, 12 + MATCH($E341,'check of sales'!$M$1:$P$1, 0), 0), 0)</f>
        <v>629446.17750405171</v>
      </c>
      <c r="S341" s="1">
        <f>SUMIF('emission-rate'!$A$2:$A$551, $D341&amp;S$1&amp;$E341&amp;$F341, 'emission-rate'!$F$2:$F$551) * IFERROR(VLOOKUP($A341&amp;$B341&amp;$C341&amp;$D341&amp;S$1, 'check of sales'!$A$2:$P$1035, 12 + MATCH($E341,'check of sales'!$M$1:$P$1, 0), 0), 0)</f>
        <v>1168005.4232723468</v>
      </c>
      <c r="T341" s="1">
        <f>SUMIF('emission-rate'!$A$2:$A$551, $D341&amp;T$1&amp;$E341&amp;$F341, 'emission-rate'!$F$2:$F$551) * IFERROR(VLOOKUP($A341&amp;$B341&amp;$C341&amp;$D341&amp;T$1, 'check of sales'!$A$2:$P$1035, 12 + MATCH($E341,'check of sales'!$M$1:$P$1, 0), 0), 0)</f>
        <v>120988.88362008079</v>
      </c>
      <c r="U341" s="1">
        <f>SUMIF('emission-rate'!$A$2:$A$551, $D341&amp;U$1&amp;$E341&amp;$F341, 'emission-rate'!$F$2:$F$551) * IFERROR(VLOOKUP($A341&amp;$B341&amp;$C341&amp;$D341&amp;U$1, 'check of sales'!$A$2:$P$1035, 12 + MATCH($E341,'check of sales'!$M$1:$P$1, 0), 0), 0)</f>
        <v>0</v>
      </c>
    </row>
    <row r="342" spans="1:21" x14ac:dyDescent="0.2">
      <c r="A342">
        <f>emission!A342</f>
        <v>2020</v>
      </c>
      <c r="B342">
        <f>emission!B342</f>
        <v>1</v>
      </c>
      <c r="C342" t="str">
        <f>emission!C342</f>
        <v>commercial</v>
      </c>
      <c r="D342" t="str">
        <f>emission!D342</f>
        <v>VCC 24724 (NG T7 SWCVng)</v>
      </c>
      <c r="E342" t="str">
        <f>emission!E342</f>
        <v>NG</v>
      </c>
      <c r="F342" t="str">
        <f>emission!F342</f>
        <v>CH4</v>
      </c>
      <c r="G342" s="1">
        <f>emission!G342 - SUM($K342:$U342)</f>
        <v>-6.0933269560337067E-4</v>
      </c>
      <c r="K342" s="1">
        <f>SUMIF('emission-rate'!$A$2:$A$551, $D342&amp;K$1&amp;$E342&amp;$F342, 'emission-rate'!$F$2:$F$551) * IFERROR(VLOOKUP($A342&amp;$B342&amp;$C342&amp;$D342&amp;K$1, 'check of sales'!$A$2:$P$1035, 12 + MATCH($E342,'check of sales'!$M$1:$P$1, 0), 0), 0)</f>
        <v>135746.77998605734</v>
      </c>
      <c r="L342" s="1">
        <f>SUMIF('emission-rate'!$A$2:$A$551, $D342&amp;L$1&amp;$E342&amp;$F342, 'emission-rate'!$F$2:$F$551) * IFERROR(VLOOKUP($A342&amp;$B342&amp;$C342&amp;$D342&amp;L$1, 'check of sales'!$A$2:$P$1035, 12 + MATCH($E342,'check of sales'!$M$1:$P$1, 0), 0), 0)</f>
        <v>80363.827523371699</v>
      </c>
      <c r="M342" s="1">
        <f>SUMIF('emission-rate'!$A$2:$A$551, $D342&amp;M$1&amp;$E342&amp;$F342, 'emission-rate'!$F$2:$F$551) * IFERROR(VLOOKUP($A342&amp;$B342&amp;$C342&amp;$D342&amp;M$1, 'check of sales'!$A$2:$P$1035, 12 + MATCH($E342,'check of sales'!$M$1:$P$1, 0), 0), 0)</f>
        <v>284495.07461507025</v>
      </c>
      <c r="N342" s="1">
        <f>SUMIF('emission-rate'!$A$2:$A$551, $D342&amp;N$1&amp;$E342&amp;$F342, 'emission-rate'!$F$2:$F$551) * IFERROR(VLOOKUP($A342&amp;$B342&amp;$C342&amp;$D342&amp;N$1, 'check of sales'!$A$2:$P$1035, 12 + MATCH($E342,'check of sales'!$M$1:$P$1, 0), 0), 0)</f>
        <v>931033.58490997832</v>
      </c>
      <c r="O342" s="1">
        <f>SUMIF('emission-rate'!$A$2:$A$551, $D342&amp;O$1&amp;$E342&amp;$F342, 'emission-rate'!$F$2:$F$551) * IFERROR(VLOOKUP($A342&amp;$B342&amp;$C342&amp;$D342&amp;O$1, 'check of sales'!$A$2:$P$1035, 12 + MATCH($E342,'check of sales'!$M$1:$P$1, 0), 0), 0)</f>
        <v>747983.75597872608</v>
      </c>
      <c r="P342" s="1">
        <f>SUMIF('emission-rate'!$A$2:$A$551, $D342&amp;P$1&amp;$E342&amp;$F342, 'emission-rate'!$F$2:$F$551) * IFERROR(VLOOKUP($A342&amp;$B342&amp;$C342&amp;$D342&amp;P$1, 'check of sales'!$A$2:$P$1035, 12 + MATCH($E342,'check of sales'!$M$1:$P$1, 0), 0), 0)</f>
        <v>102773.33289437766</v>
      </c>
      <c r="Q342" s="1">
        <f>SUMIF('emission-rate'!$A$2:$A$551, $D342&amp;Q$1&amp;$E342&amp;$F342, 'emission-rate'!$F$2:$F$551) * IFERROR(VLOOKUP($A342&amp;$B342&amp;$C342&amp;$D342&amp;Q$1, 'check of sales'!$A$2:$P$1035, 12 + MATCH($E342,'check of sales'!$M$1:$P$1, 0), 0), 0)</f>
        <v>503689.49808379606</v>
      </c>
      <c r="R342" s="1">
        <f>SUMIF('emission-rate'!$A$2:$A$551, $D342&amp;R$1&amp;$E342&amp;$F342, 'emission-rate'!$F$2:$F$551) * IFERROR(VLOOKUP($A342&amp;$B342&amp;$C342&amp;$D342&amp;R$1, 'check of sales'!$A$2:$P$1035, 12 + MATCH($E342,'check of sales'!$M$1:$P$1, 0), 0), 0)</f>
        <v>574943.96344611398</v>
      </c>
      <c r="S342" s="1">
        <f>SUMIF('emission-rate'!$A$2:$A$551, $D342&amp;S$1&amp;$E342&amp;$F342, 'emission-rate'!$F$2:$F$551) * IFERROR(VLOOKUP($A342&amp;$B342&amp;$C342&amp;$D342&amp;S$1, 'check of sales'!$A$2:$P$1035, 12 + MATCH($E342,'check of sales'!$M$1:$P$1, 0), 0), 0)</f>
        <v>1043668.107938158</v>
      </c>
      <c r="T342" s="1">
        <f>SUMIF('emission-rate'!$A$2:$A$551, $D342&amp;T$1&amp;$E342&amp;$F342, 'emission-rate'!$F$2:$F$551) * IFERROR(VLOOKUP($A342&amp;$B342&amp;$C342&amp;$D342&amp;T$1, 'check of sales'!$A$2:$P$1035, 12 + MATCH($E342,'check of sales'!$M$1:$P$1, 0), 0), 0)</f>
        <v>102594.7004493476</v>
      </c>
      <c r="U342" s="1">
        <f>SUMIF('emission-rate'!$A$2:$A$551, $D342&amp;U$1&amp;$E342&amp;$F342, 'emission-rate'!$F$2:$F$551) * IFERROR(VLOOKUP($A342&amp;$B342&amp;$C342&amp;$D342&amp;U$1, 'check of sales'!$A$2:$P$1035, 12 + MATCH($E342,'check of sales'!$M$1:$P$1, 0), 0), 0)</f>
        <v>862594.603924455</v>
      </c>
    </row>
    <row r="343" spans="1:21" x14ac:dyDescent="0.2">
      <c r="A343">
        <f>emission!A343</f>
        <v>2010</v>
      </c>
      <c r="B343">
        <f>emission!B343</f>
        <v>1</v>
      </c>
      <c r="C343" t="str">
        <f>emission!C343</f>
        <v>commercial</v>
      </c>
      <c r="D343" t="str">
        <f>emission!D343</f>
        <v>VCC 24724 (NG T7 SWCVng)</v>
      </c>
      <c r="E343" t="str">
        <f>emission!E343</f>
        <v>NG</v>
      </c>
      <c r="F343" t="str">
        <f>emission!F343</f>
        <v>CO</v>
      </c>
      <c r="G343" s="1">
        <f>emission!G343 - SUM($K343:$U343)</f>
        <v>-2.6130583137273788E-4</v>
      </c>
      <c r="K343" s="1">
        <f>SUMIF('emission-rate'!$A$2:$A$551, $D343&amp;K$1&amp;$E343&amp;$F343, 'emission-rate'!$F$2:$F$551) * IFERROR(VLOOKUP($A343&amp;$B343&amp;$C343&amp;$D343&amp;K$1, 'check of sales'!$A$2:$P$1035, 12 + MATCH($E343,'check of sales'!$M$1:$P$1, 0), 0), 0)</f>
        <v>1159661.1052557759</v>
      </c>
      <c r="L343" s="1">
        <f>SUMIF('emission-rate'!$A$2:$A$551, $D343&amp;L$1&amp;$E343&amp;$F343, 'emission-rate'!$F$2:$F$551) * IFERROR(VLOOKUP($A343&amp;$B343&amp;$C343&amp;$D343&amp;L$1, 'check of sales'!$A$2:$P$1035, 12 + MATCH($E343,'check of sales'!$M$1:$P$1, 0), 0), 0)</f>
        <v>0</v>
      </c>
      <c r="M343" s="1">
        <f>SUMIF('emission-rate'!$A$2:$A$551, $D343&amp;M$1&amp;$E343&amp;$F343, 'emission-rate'!$F$2:$F$551) * IFERROR(VLOOKUP($A343&amp;$B343&amp;$C343&amp;$D343&amp;M$1, 'check of sales'!$A$2:$P$1035, 12 + MATCH($E343,'check of sales'!$M$1:$P$1, 0), 0), 0)</f>
        <v>0</v>
      </c>
      <c r="N343" s="1">
        <f>SUMIF('emission-rate'!$A$2:$A$551, $D343&amp;N$1&amp;$E343&amp;$F343, 'emission-rate'!$F$2:$F$551) * IFERROR(VLOOKUP($A343&amp;$B343&amp;$C343&amp;$D343&amp;N$1, 'check of sales'!$A$2:$P$1035, 12 + MATCH($E343,'check of sales'!$M$1:$P$1, 0), 0), 0)</f>
        <v>0</v>
      </c>
      <c r="O343" s="1">
        <f>SUMIF('emission-rate'!$A$2:$A$551, $D343&amp;O$1&amp;$E343&amp;$F343, 'emission-rate'!$F$2:$F$551) * IFERROR(VLOOKUP($A343&amp;$B343&amp;$C343&amp;$D343&amp;O$1, 'check of sales'!$A$2:$P$1035, 12 + MATCH($E343,'check of sales'!$M$1:$P$1, 0), 0), 0)</f>
        <v>0</v>
      </c>
      <c r="P343" s="1">
        <f>SUMIF('emission-rate'!$A$2:$A$551, $D343&amp;P$1&amp;$E343&amp;$F343, 'emission-rate'!$F$2:$F$551) * IFERROR(VLOOKUP($A343&amp;$B343&amp;$C343&amp;$D343&amp;P$1, 'check of sales'!$A$2:$P$1035, 12 + MATCH($E343,'check of sales'!$M$1:$P$1, 0), 0), 0)</f>
        <v>0</v>
      </c>
      <c r="Q343" s="1">
        <f>SUMIF('emission-rate'!$A$2:$A$551, $D343&amp;Q$1&amp;$E343&amp;$F343, 'emission-rate'!$F$2:$F$551) * IFERROR(VLOOKUP($A343&amp;$B343&amp;$C343&amp;$D343&amp;Q$1, 'check of sales'!$A$2:$P$1035, 12 + MATCH($E343,'check of sales'!$M$1:$P$1, 0), 0), 0)</f>
        <v>0</v>
      </c>
      <c r="R343" s="1">
        <f>SUMIF('emission-rate'!$A$2:$A$551, $D343&amp;R$1&amp;$E343&amp;$F343, 'emission-rate'!$F$2:$F$551) * IFERROR(VLOOKUP($A343&amp;$B343&amp;$C343&amp;$D343&amp;R$1, 'check of sales'!$A$2:$P$1035, 12 + MATCH($E343,'check of sales'!$M$1:$P$1, 0), 0), 0)</f>
        <v>0</v>
      </c>
      <c r="S343" s="1">
        <f>SUMIF('emission-rate'!$A$2:$A$551, $D343&amp;S$1&amp;$E343&amp;$F343, 'emission-rate'!$F$2:$F$551) * IFERROR(VLOOKUP($A343&amp;$B343&amp;$C343&amp;$D343&amp;S$1, 'check of sales'!$A$2:$P$1035, 12 + MATCH($E343,'check of sales'!$M$1:$P$1, 0), 0), 0)</f>
        <v>0</v>
      </c>
      <c r="T343" s="1">
        <f>SUMIF('emission-rate'!$A$2:$A$551, $D343&amp;T$1&amp;$E343&amp;$F343, 'emission-rate'!$F$2:$F$551) * IFERROR(VLOOKUP($A343&amp;$B343&amp;$C343&amp;$D343&amp;T$1, 'check of sales'!$A$2:$P$1035, 12 + MATCH($E343,'check of sales'!$M$1:$P$1, 0), 0), 0)</f>
        <v>0</v>
      </c>
      <c r="U343" s="1">
        <f>SUMIF('emission-rate'!$A$2:$A$551, $D343&amp;U$1&amp;$E343&amp;$F343, 'emission-rate'!$F$2:$F$551) * IFERROR(VLOOKUP($A343&amp;$B343&amp;$C343&amp;$D343&amp;U$1, 'check of sales'!$A$2:$P$1035, 12 + MATCH($E343,'check of sales'!$M$1:$P$1, 0), 0), 0)</f>
        <v>0</v>
      </c>
    </row>
    <row r="344" spans="1:21" x14ac:dyDescent="0.2">
      <c r="A344">
        <f>emission!A344</f>
        <v>2011</v>
      </c>
      <c r="B344">
        <f>emission!B344</f>
        <v>1</v>
      </c>
      <c r="C344" t="str">
        <f>emission!C344</f>
        <v>commercial</v>
      </c>
      <c r="D344" t="str">
        <f>emission!D344</f>
        <v>VCC 24724 (NG T7 SWCVng)</v>
      </c>
      <c r="E344" t="str">
        <f>emission!E344</f>
        <v>NG</v>
      </c>
      <c r="F344" t="str">
        <f>emission!F344</f>
        <v>CO</v>
      </c>
      <c r="G344" s="1">
        <f>emission!G344 - SUM($K344:$U344)</f>
        <v>-2.8213369660079479E-4</v>
      </c>
      <c r="K344" s="1">
        <f>SUMIF('emission-rate'!$A$2:$A$551, $D344&amp;K$1&amp;$E344&amp;$F344, 'emission-rate'!$F$2:$F$551) * IFERROR(VLOOKUP($A344&amp;$B344&amp;$C344&amp;$D344&amp;K$1, 'check of sales'!$A$2:$P$1035, 12 + MATCH($E344,'check of sales'!$M$1:$P$1, 0), 0), 0)</f>
        <v>983355.49644438073</v>
      </c>
      <c r="L344" s="1">
        <f>SUMIF('emission-rate'!$A$2:$A$551, $D344&amp;L$1&amp;$E344&amp;$F344, 'emission-rate'!$F$2:$F$551) * IFERROR(VLOOKUP($A344&amp;$B344&amp;$C344&amp;$D344&amp;L$1, 'check of sales'!$A$2:$P$1035, 12 + MATCH($E344,'check of sales'!$M$1:$P$1, 0), 0), 0)</f>
        <v>640270.19458325289</v>
      </c>
      <c r="M344" s="1">
        <f>SUMIF('emission-rate'!$A$2:$A$551, $D344&amp;M$1&amp;$E344&amp;$F344, 'emission-rate'!$F$2:$F$551) * IFERROR(VLOOKUP($A344&amp;$B344&amp;$C344&amp;$D344&amp;M$1, 'check of sales'!$A$2:$P$1035, 12 + MATCH($E344,'check of sales'!$M$1:$P$1, 0), 0), 0)</f>
        <v>0</v>
      </c>
      <c r="N344" s="1">
        <f>SUMIF('emission-rate'!$A$2:$A$551, $D344&amp;N$1&amp;$E344&amp;$F344, 'emission-rate'!$F$2:$F$551) * IFERROR(VLOOKUP($A344&amp;$B344&amp;$C344&amp;$D344&amp;N$1, 'check of sales'!$A$2:$P$1035, 12 + MATCH($E344,'check of sales'!$M$1:$P$1, 0), 0), 0)</f>
        <v>0</v>
      </c>
      <c r="O344" s="1">
        <f>SUMIF('emission-rate'!$A$2:$A$551, $D344&amp;O$1&amp;$E344&amp;$F344, 'emission-rate'!$F$2:$F$551) * IFERROR(VLOOKUP($A344&amp;$B344&amp;$C344&amp;$D344&amp;O$1, 'check of sales'!$A$2:$P$1035, 12 + MATCH($E344,'check of sales'!$M$1:$P$1, 0), 0), 0)</f>
        <v>0</v>
      </c>
      <c r="P344" s="1">
        <f>SUMIF('emission-rate'!$A$2:$A$551, $D344&amp;P$1&amp;$E344&amp;$F344, 'emission-rate'!$F$2:$F$551) * IFERROR(VLOOKUP($A344&amp;$B344&amp;$C344&amp;$D344&amp;P$1, 'check of sales'!$A$2:$P$1035, 12 + MATCH($E344,'check of sales'!$M$1:$P$1, 0), 0), 0)</f>
        <v>0</v>
      </c>
      <c r="Q344" s="1">
        <f>SUMIF('emission-rate'!$A$2:$A$551, $D344&amp;Q$1&amp;$E344&amp;$F344, 'emission-rate'!$F$2:$F$551) * IFERROR(VLOOKUP($A344&amp;$B344&amp;$C344&amp;$D344&amp;Q$1, 'check of sales'!$A$2:$P$1035, 12 + MATCH($E344,'check of sales'!$M$1:$P$1, 0), 0), 0)</f>
        <v>0</v>
      </c>
      <c r="R344" s="1">
        <f>SUMIF('emission-rate'!$A$2:$A$551, $D344&amp;R$1&amp;$E344&amp;$F344, 'emission-rate'!$F$2:$F$551) * IFERROR(VLOOKUP($A344&amp;$B344&amp;$C344&amp;$D344&amp;R$1, 'check of sales'!$A$2:$P$1035, 12 + MATCH($E344,'check of sales'!$M$1:$P$1, 0), 0), 0)</f>
        <v>0</v>
      </c>
      <c r="S344" s="1">
        <f>SUMIF('emission-rate'!$A$2:$A$551, $D344&amp;S$1&amp;$E344&amp;$F344, 'emission-rate'!$F$2:$F$551) * IFERROR(VLOOKUP($A344&amp;$B344&amp;$C344&amp;$D344&amp;S$1, 'check of sales'!$A$2:$P$1035, 12 + MATCH($E344,'check of sales'!$M$1:$P$1, 0), 0), 0)</f>
        <v>0</v>
      </c>
      <c r="T344" s="1">
        <f>SUMIF('emission-rate'!$A$2:$A$551, $D344&amp;T$1&amp;$E344&amp;$F344, 'emission-rate'!$F$2:$F$551) * IFERROR(VLOOKUP($A344&amp;$B344&amp;$C344&amp;$D344&amp;T$1, 'check of sales'!$A$2:$P$1035, 12 + MATCH($E344,'check of sales'!$M$1:$P$1, 0), 0), 0)</f>
        <v>0</v>
      </c>
      <c r="U344" s="1">
        <f>SUMIF('emission-rate'!$A$2:$A$551, $D344&amp;U$1&amp;$E344&amp;$F344, 'emission-rate'!$F$2:$F$551) * IFERROR(VLOOKUP($A344&amp;$B344&amp;$C344&amp;$D344&amp;U$1, 'check of sales'!$A$2:$P$1035, 12 + MATCH($E344,'check of sales'!$M$1:$P$1, 0), 0), 0)</f>
        <v>0</v>
      </c>
    </row>
    <row r="345" spans="1:21" x14ac:dyDescent="0.2">
      <c r="A345">
        <f>emission!A345</f>
        <v>2012</v>
      </c>
      <c r="B345">
        <f>emission!B345</f>
        <v>1</v>
      </c>
      <c r="C345" t="str">
        <f>emission!C345</f>
        <v>commercial</v>
      </c>
      <c r="D345" t="str">
        <f>emission!D345</f>
        <v>VCC 24724 (NG T7 SWCVng)</v>
      </c>
      <c r="E345" t="str">
        <f>emission!E345</f>
        <v>NG</v>
      </c>
      <c r="F345" t="str">
        <f>emission!F345</f>
        <v>CO</v>
      </c>
      <c r="G345" s="1">
        <f>emission!G345 - SUM($K345:$U345)</f>
        <v>-6.0878042131662369E-4</v>
      </c>
      <c r="K345" s="1">
        <f>SUMIF('emission-rate'!$A$2:$A$551, $D345&amp;K$1&amp;$E345&amp;$F345, 'emission-rate'!$F$2:$F$551) * IFERROR(VLOOKUP($A345&amp;$B345&amp;$C345&amp;$D345&amp;K$1, 'check of sales'!$A$2:$P$1035, 12 + MATCH($E345,'check of sales'!$M$1:$P$1, 0), 0), 0)</f>
        <v>878674.66191155883</v>
      </c>
      <c r="L345" s="1">
        <f>SUMIF('emission-rate'!$A$2:$A$551, $D345&amp;L$1&amp;$E345&amp;$F345, 'emission-rate'!$F$2:$F$551) * IFERROR(VLOOKUP($A345&amp;$B345&amp;$C345&amp;$D345&amp;L$1, 'check of sales'!$A$2:$P$1035, 12 + MATCH($E345,'check of sales'!$M$1:$P$1, 0), 0), 0)</f>
        <v>542928.62992424518</v>
      </c>
      <c r="M345" s="1">
        <f>SUMIF('emission-rate'!$A$2:$A$551, $D345&amp;M$1&amp;$E345&amp;$F345, 'emission-rate'!$F$2:$F$551) * IFERROR(VLOOKUP($A345&amp;$B345&amp;$C345&amp;$D345&amp;M$1, 'check of sales'!$A$2:$P$1035, 12 + MATCH($E345,'check of sales'!$M$1:$P$1, 0), 0), 0)</f>
        <v>2109526.1935711065</v>
      </c>
      <c r="N345" s="1">
        <f>SUMIF('emission-rate'!$A$2:$A$551, $D345&amp;N$1&amp;$E345&amp;$F345, 'emission-rate'!$F$2:$F$551) * IFERROR(VLOOKUP($A345&amp;$B345&amp;$C345&amp;$D345&amp;N$1, 'check of sales'!$A$2:$P$1035, 12 + MATCH($E345,'check of sales'!$M$1:$P$1, 0), 0), 0)</f>
        <v>0</v>
      </c>
      <c r="O345" s="1">
        <f>SUMIF('emission-rate'!$A$2:$A$551, $D345&amp;O$1&amp;$E345&amp;$F345, 'emission-rate'!$F$2:$F$551) * IFERROR(VLOOKUP($A345&amp;$B345&amp;$C345&amp;$D345&amp;O$1, 'check of sales'!$A$2:$P$1035, 12 + MATCH($E345,'check of sales'!$M$1:$P$1, 0), 0), 0)</f>
        <v>0</v>
      </c>
      <c r="P345" s="1">
        <f>SUMIF('emission-rate'!$A$2:$A$551, $D345&amp;P$1&amp;$E345&amp;$F345, 'emission-rate'!$F$2:$F$551) * IFERROR(VLOOKUP($A345&amp;$B345&amp;$C345&amp;$D345&amp;P$1, 'check of sales'!$A$2:$P$1035, 12 + MATCH($E345,'check of sales'!$M$1:$P$1, 0), 0), 0)</f>
        <v>0</v>
      </c>
      <c r="Q345" s="1">
        <f>SUMIF('emission-rate'!$A$2:$A$551, $D345&amp;Q$1&amp;$E345&amp;$F345, 'emission-rate'!$F$2:$F$551) * IFERROR(VLOOKUP($A345&amp;$B345&amp;$C345&amp;$D345&amp;Q$1, 'check of sales'!$A$2:$P$1035, 12 + MATCH($E345,'check of sales'!$M$1:$P$1, 0), 0), 0)</f>
        <v>0</v>
      </c>
      <c r="R345" s="1">
        <f>SUMIF('emission-rate'!$A$2:$A$551, $D345&amp;R$1&amp;$E345&amp;$F345, 'emission-rate'!$F$2:$F$551) * IFERROR(VLOOKUP($A345&amp;$B345&amp;$C345&amp;$D345&amp;R$1, 'check of sales'!$A$2:$P$1035, 12 + MATCH($E345,'check of sales'!$M$1:$P$1, 0), 0), 0)</f>
        <v>0</v>
      </c>
      <c r="S345" s="1">
        <f>SUMIF('emission-rate'!$A$2:$A$551, $D345&amp;S$1&amp;$E345&amp;$F345, 'emission-rate'!$F$2:$F$551) * IFERROR(VLOOKUP($A345&amp;$B345&amp;$C345&amp;$D345&amp;S$1, 'check of sales'!$A$2:$P$1035, 12 + MATCH($E345,'check of sales'!$M$1:$P$1, 0), 0), 0)</f>
        <v>0</v>
      </c>
      <c r="T345" s="1">
        <f>SUMIF('emission-rate'!$A$2:$A$551, $D345&amp;T$1&amp;$E345&amp;$F345, 'emission-rate'!$F$2:$F$551) * IFERROR(VLOOKUP($A345&amp;$B345&amp;$C345&amp;$D345&amp;T$1, 'check of sales'!$A$2:$P$1035, 12 + MATCH($E345,'check of sales'!$M$1:$P$1, 0), 0), 0)</f>
        <v>0</v>
      </c>
      <c r="U345" s="1">
        <f>SUMIF('emission-rate'!$A$2:$A$551, $D345&amp;U$1&amp;$E345&amp;$F345, 'emission-rate'!$F$2:$F$551) * IFERROR(VLOOKUP($A345&amp;$B345&amp;$C345&amp;$D345&amp;U$1, 'check of sales'!$A$2:$P$1035, 12 + MATCH($E345,'check of sales'!$M$1:$P$1, 0), 0), 0)</f>
        <v>0</v>
      </c>
    </row>
    <row r="346" spans="1:21" x14ac:dyDescent="0.2">
      <c r="A346">
        <f>emission!A346</f>
        <v>2013</v>
      </c>
      <c r="B346">
        <f>emission!B346</f>
        <v>1</v>
      </c>
      <c r="C346" t="str">
        <f>emission!C346</f>
        <v>commercial</v>
      </c>
      <c r="D346" t="str">
        <f>emission!D346</f>
        <v>VCC 24724 (NG T7 SWCVng)</v>
      </c>
      <c r="E346" t="str">
        <f>emission!E346</f>
        <v>NG</v>
      </c>
      <c r="F346" t="str">
        <f>emission!F346</f>
        <v>CO</v>
      </c>
      <c r="G346" s="1">
        <f>emission!G346 - SUM($K346:$U346)</f>
        <v>-4.6584755182266235E-4</v>
      </c>
      <c r="K346" s="1">
        <f>SUMIF('emission-rate'!$A$2:$A$551, $D346&amp;K$1&amp;$E346&amp;$F346, 'emission-rate'!$F$2:$F$551) * IFERROR(VLOOKUP($A346&amp;$B346&amp;$C346&amp;$D346&amp;K$1, 'check of sales'!$A$2:$P$1035, 12 + MATCH($E346,'check of sales'!$M$1:$P$1, 0), 0), 0)</f>
        <v>802592.35936952778</v>
      </c>
      <c r="L346" s="1">
        <f>SUMIF('emission-rate'!$A$2:$A$551, $D346&amp;L$1&amp;$E346&amp;$F346, 'emission-rate'!$F$2:$F$551) * IFERROR(VLOOKUP($A346&amp;$B346&amp;$C346&amp;$D346&amp;L$1, 'check of sales'!$A$2:$P$1035, 12 + MATCH($E346,'check of sales'!$M$1:$P$1, 0), 0), 0)</f>
        <v>485132.41860724665</v>
      </c>
      <c r="M346" s="1">
        <f>SUMIF('emission-rate'!$A$2:$A$551, $D346&amp;M$1&amp;$E346&amp;$F346, 'emission-rate'!$F$2:$F$551) * IFERROR(VLOOKUP($A346&amp;$B346&amp;$C346&amp;$D346&amp;M$1, 'check of sales'!$A$2:$P$1035, 12 + MATCH($E346,'check of sales'!$M$1:$P$1, 0), 0), 0)</f>
        <v>1788810.6861047132</v>
      </c>
      <c r="N346" s="1">
        <f>SUMIF('emission-rate'!$A$2:$A$551, $D346&amp;N$1&amp;$E346&amp;$F346, 'emission-rate'!$F$2:$F$551) * IFERROR(VLOOKUP($A346&amp;$B346&amp;$C346&amp;$D346&amp;N$1, 'check of sales'!$A$2:$P$1035, 12 + MATCH($E346,'check of sales'!$M$1:$P$1, 0), 0), 0)</f>
        <v>6538699.9149950696</v>
      </c>
      <c r="O346" s="1">
        <f>SUMIF('emission-rate'!$A$2:$A$551, $D346&amp;O$1&amp;$E346&amp;$F346, 'emission-rate'!$F$2:$F$551) * IFERROR(VLOOKUP($A346&amp;$B346&amp;$C346&amp;$D346&amp;O$1, 'check of sales'!$A$2:$P$1035, 12 + MATCH($E346,'check of sales'!$M$1:$P$1, 0), 0), 0)</f>
        <v>0</v>
      </c>
      <c r="P346" s="1">
        <f>SUMIF('emission-rate'!$A$2:$A$551, $D346&amp;P$1&amp;$E346&amp;$F346, 'emission-rate'!$F$2:$F$551) * IFERROR(VLOOKUP($A346&amp;$B346&amp;$C346&amp;$D346&amp;P$1, 'check of sales'!$A$2:$P$1035, 12 + MATCH($E346,'check of sales'!$M$1:$P$1, 0), 0), 0)</f>
        <v>0</v>
      </c>
      <c r="Q346" s="1">
        <f>SUMIF('emission-rate'!$A$2:$A$551, $D346&amp;Q$1&amp;$E346&amp;$F346, 'emission-rate'!$F$2:$F$551) * IFERROR(VLOOKUP($A346&amp;$B346&amp;$C346&amp;$D346&amp;Q$1, 'check of sales'!$A$2:$P$1035, 12 + MATCH($E346,'check of sales'!$M$1:$P$1, 0), 0), 0)</f>
        <v>0</v>
      </c>
      <c r="R346" s="1">
        <f>SUMIF('emission-rate'!$A$2:$A$551, $D346&amp;R$1&amp;$E346&amp;$F346, 'emission-rate'!$F$2:$F$551) * IFERROR(VLOOKUP($A346&amp;$B346&amp;$C346&amp;$D346&amp;R$1, 'check of sales'!$A$2:$P$1035, 12 + MATCH($E346,'check of sales'!$M$1:$P$1, 0), 0), 0)</f>
        <v>0</v>
      </c>
      <c r="S346" s="1">
        <f>SUMIF('emission-rate'!$A$2:$A$551, $D346&amp;S$1&amp;$E346&amp;$F346, 'emission-rate'!$F$2:$F$551) * IFERROR(VLOOKUP($A346&amp;$B346&amp;$C346&amp;$D346&amp;S$1, 'check of sales'!$A$2:$P$1035, 12 + MATCH($E346,'check of sales'!$M$1:$P$1, 0), 0), 0)</f>
        <v>0</v>
      </c>
      <c r="T346" s="1">
        <f>SUMIF('emission-rate'!$A$2:$A$551, $D346&amp;T$1&amp;$E346&amp;$F346, 'emission-rate'!$F$2:$F$551) * IFERROR(VLOOKUP($A346&amp;$B346&amp;$C346&amp;$D346&amp;T$1, 'check of sales'!$A$2:$P$1035, 12 + MATCH($E346,'check of sales'!$M$1:$P$1, 0), 0), 0)</f>
        <v>0</v>
      </c>
      <c r="U346" s="1">
        <f>SUMIF('emission-rate'!$A$2:$A$551, $D346&amp;U$1&amp;$E346&amp;$F346, 'emission-rate'!$F$2:$F$551) * IFERROR(VLOOKUP($A346&amp;$B346&amp;$C346&amp;$D346&amp;U$1, 'check of sales'!$A$2:$P$1035, 12 + MATCH($E346,'check of sales'!$M$1:$P$1, 0), 0), 0)</f>
        <v>0</v>
      </c>
    </row>
    <row r="347" spans="1:21" x14ac:dyDescent="0.2">
      <c r="A347">
        <f>emission!A347</f>
        <v>2014</v>
      </c>
      <c r="B347">
        <f>emission!B347</f>
        <v>1</v>
      </c>
      <c r="C347" t="str">
        <f>emission!C347</f>
        <v>commercial</v>
      </c>
      <c r="D347" t="str">
        <f>emission!D347</f>
        <v>VCC 24724 (NG T7 SWCVng)</v>
      </c>
      <c r="E347" t="str">
        <f>emission!E347</f>
        <v>NG</v>
      </c>
      <c r="F347" t="str">
        <f>emission!F347</f>
        <v>CO</v>
      </c>
      <c r="G347" s="1">
        <f>emission!G347 - SUM($K347:$U347)</f>
        <v>-2.6740133762359619E-5</v>
      </c>
      <c r="K347" s="1">
        <f>SUMIF('emission-rate'!$A$2:$A$551, $D347&amp;K$1&amp;$E347&amp;$F347, 'emission-rate'!$F$2:$F$551) * IFERROR(VLOOKUP($A347&amp;$B347&amp;$C347&amp;$D347&amp;K$1, 'check of sales'!$A$2:$P$1035, 12 + MATCH($E347,'check of sales'!$M$1:$P$1, 0), 0), 0)</f>
        <v>742397.29092736542</v>
      </c>
      <c r="L347" s="1">
        <f>SUMIF('emission-rate'!$A$2:$A$551, $D347&amp;L$1&amp;$E347&amp;$F347, 'emission-rate'!$F$2:$F$551) * IFERROR(VLOOKUP($A347&amp;$B347&amp;$C347&amp;$D347&amp;L$1, 'check of sales'!$A$2:$P$1035, 12 + MATCH($E347,'check of sales'!$M$1:$P$1, 0), 0), 0)</f>
        <v>443125.98204388138</v>
      </c>
      <c r="M347" s="1">
        <f>SUMIF('emission-rate'!$A$2:$A$551, $D347&amp;M$1&amp;$E347&amp;$F347, 'emission-rate'!$F$2:$F$551) * IFERROR(VLOOKUP($A347&amp;$B347&amp;$C347&amp;$D347&amp;M$1, 'check of sales'!$A$2:$P$1035, 12 + MATCH($E347,'check of sales'!$M$1:$P$1, 0), 0), 0)</f>
        <v>1598386.9826528633</v>
      </c>
      <c r="N347" s="1">
        <f>SUMIF('emission-rate'!$A$2:$A$551, $D347&amp;N$1&amp;$E347&amp;$F347, 'emission-rate'!$F$2:$F$551) * IFERROR(VLOOKUP($A347&amp;$B347&amp;$C347&amp;$D347&amp;N$1, 'check of sales'!$A$2:$P$1035, 12 + MATCH($E347,'check of sales'!$M$1:$P$1, 0), 0), 0)</f>
        <v>5544608.2237901986</v>
      </c>
      <c r="O347" s="1">
        <f>SUMIF('emission-rate'!$A$2:$A$551, $D347&amp;O$1&amp;$E347&amp;$F347, 'emission-rate'!$F$2:$F$551) * IFERROR(VLOOKUP($A347&amp;$B347&amp;$C347&amp;$D347&amp;O$1, 'check of sales'!$A$2:$P$1035, 12 + MATCH($E347,'check of sales'!$M$1:$P$1, 0), 0), 0)</f>
        <v>4951514.1852288321</v>
      </c>
      <c r="P347" s="1">
        <f>SUMIF('emission-rate'!$A$2:$A$551, $D347&amp;P$1&amp;$E347&amp;$F347, 'emission-rate'!$F$2:$F$551) * IFERROR(VLOOKUP($A347&amp;$B347&amp;$C347&amp;$D347&amp;P$1, 'check of sales'!$A$2:$P$1035, 12 + MATCH($E347,'check of sales'!$M$1:$P$1, 0), 0), 0)</f>
        <v>0</v>
      </c>
      <c r="Q347" s="1">
        <f>SUMIF('emission-rate'!$A$2:$A$551, $D347&amp;Q$1&amp;$E347&amp;$F347, 'emission-rate'!$F$2:$F$551) * IFERROR(VLOOKUP($A347&amp;$B347&amp;$C347&amp;$D347&amp;Q$1, 'check of sales'!$A$2:$P$1035, 12 + MATCH($E347,'check of sales'!$M$1:$P$1, 0), 0), 0)</f>
        <v>0</v>
      </c>
      <c r="R347" s="1">
        <f>SUMIF('emission-rate'!$A$2:$A$551, $D347&amp;R$1&amp;$E347&amp;$F347, 'emission-rate'!$F$2:$F$551) * IFERROR(VLOOKUP($A347&amp;$B347&amp;$C347&amp;$D347&amp;R$1, 'check of sales'!$A$2:$P$1035, 12 + MATCH($E347,'check of sales'!$M$1:$P$1, 0), 0), 0)</f>
        <v>0</v>
      </c>
      <c r="S347" s="1">
        <f>SUMIF('emission-rate'!$A$2:$A$551, $D347&amp;S$1&amp;$E347&amp;$F347, 'emission-rate'!$F$2:$F$551) * IFERROR(VLOOKUP($A347&amp;$B347&amp;$C347&amp;$D347&amp;S$1, 'check of sales'!$A$2:$P$1035, 12 + MATCH($E347,'check of sales'!$M$1:$P$1, 0), 0), 0)</f>
        <v>0</v>
      </c>
      <c r="T347" s="1">
        <f>SUMIF('emission-rate'!$A$2:$A$551, $D347&amp;T$1&amp;$E347&amp;$F347, 'emission-rate'!$F$2:$F$551) * IFERROR(VLOOKUP($A347&amp;$B347&amp;$C347&amp;$D347&amp;T$1, 'check of sales'!$A$2:$P$1035, 12 + MATCH($E347,'check of sales'!$M$1:$P$1, 0), 0), 0)</f>
        <v>0</v>
      </c>
      <c r="U347" s="1">
        <f>SUMIF('emission-rate'!$A$2:$A$551, $D347&amp;U$1&amp;$E347&amp;$F347, 'emission-rate'!$F$2:$F$551) * IFERROR(VLOOKUP($A347&amp;$B347&amp;$C347&amp;$D347&amp;U$1, 'check of sales'!$A$2:$P$1035, 12 + MATCH($E347,'check of sales'!$M$1:$P$1, 0), 0), 0)</f>
        <v>0</v>
      </c>
    </row>
    <row r="348" spans="1:21" x14ac:dyDescent="0.2">
      <c r="A348">
        <f>emission!A348</f>
        <v>2015</v>
      </c>
      <c r="B348">
        <f>emission!B348</f>
        <v>1</v>
      </c>
      <c r="C348" t="str">
        <f>emission!C348</f>
        <v>commercial</v>
      </c>
      <c r="D348" t="str">
        <f>emission!D348</f>
        <v>VCC 24724 (NG T7 SWCVng)</v>
      </c>
      <c r="E348" t="str">
        <f>emission!E348</f>
        <v>NG</v>
      </c>
      <c r="F348" t="str">
        <f>emission!F348</f>
        <v>CO</v>
      </c>
      <c r="G348" s="1">
        <f>emission!G348 - SUM($K348:$U348)</f>
        <v>-1.4376454055309296E-4</v>
      </c>
      <c r="K348" s="1">
        <f>SUMIF('emission-rate'!$A$2:$A$551, $D348&amp;K$1&amp;$E348&amp;$F348, 'emission-rate'!$F$2:$F$551) * IFERROR(VLOOKUP($A348&amp;$B348&amp;$C348&amp;$D348&amp;K$1, 'check of sales'!$A$2:$P$1035, 12 + MATCH($E348,'check of sales'!$M$1:$P$1, 0), 0), 0)</f>
        <v>689384.69623169804</v>
      </c>
      <c r="L348" s="1">
        <f>SUMIF('emission-rate'!$A$2:$A$551, $D348&amp;L$1&amp;$E348&amp;$F348, 'emission-rate'!$F$2:$F$551) * IFERROR(VLOOKUP($A348&amp;$B348&amp;$C348&amp;$D348&amp;L$1, 'check of sales'!$A$2:$P$1035, 12 + MATCH($E348,'check of sales'!$M$1:$P$1, 0), 0), 0)</f>
        <v>409891.17921248544</v>
      </c>
      <c r="M348" s="1">
        <f>SUMIF('emission-rate'!$A$2:$A$551, $D348&amp;M$1&amp;$E348&amp;$F348, 'emission-rate'!$F$2:$F$551) * IFERROR(VLOOKUP($A348&amp;$B348&amp;$C348&amp;$D348&amp;M$1, 'check of sales'!$A$2:$P$1035, 12 + MATCH($E348,'check of sales'!$M$1:$P$1, 0), 0), 0)</f>
        <v>1459986.5401854764</v>
      </c>
      <c r="N348" s="1">
        <f>SUMIF('emission-rate'!$A$2:$A$551, $D348&amp;N$1&amp;$E348&amp;$F348, 'emission-rate'!$F$2:$F$551) * IFERROR(VLOOKUP($A348&amp;$B348&amp;$C348&amp;$D348&amp;N$1, 'check of sales'!$A$2:$P$1035, 12 + MATCH($E348,'check of sales'!$M$1:$P$1, 0), 0), 0)</f>
        <v>4954369.7819219492</v>
      </c>
      <c r="O348" s="1">
        <f>SUMIF('emission-rate'!$A$2:$A$551, $D348&amp;O$1&amp;$E348&amp;$F348, 'emission-rate'!$F$2:$F$551) * IFERROR(VLOOKUP($A348&amp;$B348&amp;$C348&amp;$D348&amp;O$1, 'check of sales'!$A$2:$P$1035, 12 + MATCH($E348,'check of sales'!$M$1:$P$1, 0), 0), 0)</f>
        <v>4198725.5308464877</v>
      </c>
      <c r="P348" s="1">
        <f>SUMIF('emission-rate'!$A$2:$A$551, $D348&amp;P$1&amp;$E348&amp;$F348, 'emission-rate'!$F$2:$F$551) * IFERROR(VLOOKUP($A348&amp;$B348&amp;$C348&amp;$D348&amp;P$1, 'check of sales'!$A$2:$P$1035, 12 + MATCH($E348,'check of sales'!$M$1:$P$1, 0), 0), 0)</f>
        <v>637947.2456387697</v>
      </c>
      <c r="Q348" s="1">
        <f>SUMIF('emission-rate'!$A$2:$A$551, $D348&amp;Q$1&amp;$E348&amp;$F348, 'emission-rate'!$F$2:$F$551) * IFERROR(VLOOKUP($A348&amp;$B348&amp;$C348&amp;$D348&amp;Q$1, 'check of sales'!$A$2:$P$1035, 12 + MATCH($E348,'check of sales'!$M$1:$P$1, 0), 0), 0)</f>
        <v>0</v>
      </c>
      <c r="R348" s="1">
        <f>SUMIF('emission-rate'!$A$2:$A$551, $D348&amp;R$1&amp;$E348&amp;$F348, 'emission-rate'!$F$2:$F$551) * IFERROR(VLOOKUP($A348&amp;$B348&amp;$C348&amp;$D348&amp;R$1, 'check of sales'!$A$2:$P$1035, 12 + MATCH($E348,'check of sales'!$M$1:$P$1, 0), 0), 0)</f>
        <v>0</v>
      </c>
      <c r="S348" s="1">
        <f>SUMIF('emission-rate'!$A$2:$A$551, $D348&amp;S$1&amp;$E348&amp;$F348, 'emission-rate'!$F$2:$F$551) * IFERROR(VLOOKUP($A348&amp;$B348&amp;$C348&amp;$D348&amp;S$1, 'check of sales'!$A$2:$P$1035, 12 + MATCH($E348,'check of sales'!$M$1:$P$1, 0), 0), 0)</f>
        <v>0</v>
      </c>
      <c r="T348" s="1">
        <f>SUMIF('emission-rate'!$A$2:$A$551, $D348&amp;T$1&amp;$E348&amp;$F348, 'emission-rate'!$F$2:$F$551) * IFERROR(VLOOKUP($A348&amp;$B348&amp;$C348&amp;$D348&amp;T$1, 'check of sales'!$A$2:$P$1035, 12 + MATCH($E348,'check of sales'!$M$1:$P$1, 0), 0), 0)</f>
        <v>0</v>
      </c>
      <c r="U348" s="1">
        <f>SUMIF('emission-rate'!$A$2:$A$551, $D348&amp;U$1&amp;$E348&amp;$F348, 'emission-rate'!$F$2:$F$551) * IFERROR(VLOOKUP($A348&amp;$B348&amp;$C348&amp;$D348&amp;U$1, 'check of sales'!$A$2:$P$1035, 12 + MATCH($E348,'check of sales'!$M$1:$P$1, 0), 0), 0)</f>
        <v>0</v>
      </c>
    </row>
    <row r="349" spans="1:21" x14ac:dyDescent="0.2">
      <c r="A349">
        <f>emission!A349</f>
        <v>2016</v>
      </c>
      <c r="B349">
        <f>emission!B349</f>
        <v>1</v>
      </c>
      <c r="C349" t="str">
        <f>emission!C349</f>
        <v>commercial</v>
      </c>
      <c r="D349" t="str">
        <f>emission!D349</f>
        <v>VCC 24724 (NG T7 SWCVng)</v>
      </c>
      <c r="E349" t="str">
        <f>emission!E349</f>
        <v>NG</v>
      </c>
      <c r="F349" t="str">
        <f>emission!F349</f>
        <v>CO</v>
      </c>
      <c r="G349" s="1">
        <f>emission!G349 - SUM($K349:$U349)</f>
        <v>3.4698471426963806E-4</v>
      </c>
      <c r="K349" s="1">
        <f>SUMIF('emission-rate'!$A$2:$A$551, $D349&amp;K$1&amp;$E349&amp;$F349, 'emission-rate'!$F$2:$F$551) * IFERROR(VLOOKUP($A349&amp;$B349&amp;$C349&amp;$D349&amp;K$1, 'check of sales'!$A$2:$P$1035, 12 + MATCH($E349,'check of sales'!$M$1:$P$1, 0), 0), 0)</f>
        <v>646427.91439529182</v>
      </c>
      <c r="L349" s="1">
        <f>SUMIF('emission-rate'!$A$2:$A$551, $D349&amp;L$1&amp;$E349&amp;$F349, 'emission-rate'!$F$2:$F$551) * IFERROR(VLOOKUP($A349&amp;$B349&amp;$C349&amp;$D349&amp;L$1, 'check of sales'!$A$2:$P$1035, 12 + MATCH($E349,'check of sales'!$M$1:$P$1, 0), 0), 0)</f>
        <v>380621.9520500623</v>
      </c>
      <c r="M349" s="1">
        <f>SUMIF('emission-rate'!$A$2:$A$551, $D349&amp;M$1&amp;$E349&amp;$F349, 'emission-rate'!$F$2:$F$551) * IFERROR(VLOOKUP($A349&amp;$B349&amp;$C349&amp;$D349&amp;M$1, 'check of sales'!$A$2:$P$1035, 12 + MATCH($E349,'check of sales'!$M$1:$P$1, 0), 0), 0)</f>
        <v>1350486.3827454827</v>
      </c>
      <c r="N349" s="1">
        <f>SUMIF('emission-rate'!$A$2:$A$551, $D349&amp;N$1&amp;$E349&amp;$F349, 'emission-rate'!$F$2:$F$551) * IFERROR(VLOOKUP($A349&amp;$B349&amp;$C349&amp;$D349&amp;N$1, 'check of sales'!$A$2:$P$1035, 12 + MATCH($E349,'check of sales'!$M$1:$P$1, 0), 0), 0)</f>
        <v>4525382.9486914892</v>
      </c>
      <c r="O349" s="1">
        <f>SUMIF('emission-rate'!$A$2:$A$551, $D349&amp;O$1&amp;$E349&amp;$F349, 'emission-rate'!$F$2:$F$551) * IFERROR(VLOOKUP($A349&amp;$B349&amp;$C349&amp;$D349&amp;O$1, 'check of sales'!$A$2:$P$1035, 12 + MATCH($E349,'check of sales'!$M$1:$P$1, 0), 0), 0)</f>
        <v>3751759.9175636861</v>
      </c>
      <c r="P349" s="1">
        <f>SUMIF('emission-rate'!$A$2:$A$551, $D349&amp;P$1&amp;$E349&amp;$F349, 'emission-rate'!$F$2:$F$551) * IFERROR(VLOOKUP($A349&amp;$B349&amp;$C349&amp;$D349&amp;P$1, 'check of sales'!$A$2:$P$1035, 12 + MATCH($E349,'check of sales'!$M$1:$P$1, 0), 0), 0)</f>
        <v>540958.84357704059</v>
      </c>
      <c r="Q349" s="1">
        <f>SUMIF('emission-rate'!$A$2:$A$551, $D349&amp;Q$1&amp;$E349&amp;$F349, 'emission-rate'!$F$2:$F$551) * IFERROR(VLOOKUP($A349&amp;$B349&amp;$C349&amp;$D349&amp;Q$1, 'check of sales'!$A$2:$P$1035, 12 + MATCH($E349,'check of sales'!$M$1:$P$1, 0), 0), 0)</f>
        <v>2903303.780772062</v>
      </c>
      <c r="R349" s="1">
        <f>SUMIF('emission-rate'!$A$2:$A$551, $D349&amp;R$1&amp;$E349&amp;$F349, 'emission-rate'!$F$2:$F$551) * IFERROR(VLOOKUP($A349&amp;$B349&amp;$C349&amp;$D349&amp;R$1, 'check of sales'!$A$2:$P$1035, 12 + MATCH($E349,'check of sales'!$M$1:$P$1, 0), 0), 0)</f>
        <v>0</v>
      </c>
      <c r="S349" s="1">
        <f>SUMIF('emission-rate'!$A$2:$A$551, $D349&amp;S$1&amp;$E349&amp;$F349, 'emission-rate'!$F$2:$F$551) * IFERROR(VLOOKUP($A349&amp;$B349&amp;$C349&amp;$D349&amp;S$1, 'check of sales'!$A$2:$P$1035, 12 + MATCH($E349,'check of sales'!$M$1:$P$1, 0), 0), 0)</f>
        <v>0</v>
      </c>
      <c r="T349" s="1">
        <f>SUMIF('emission-rate'!$A$2:$A$551, $D349&amp;T$1&amp;$E349&amp;$F349, 'emission-rate'!$F$2:$F$551) * IFERROR(VLOOKUP($A349&amp;$B349&amp;$C349&amp;$D349&amp;T$1, 'check of sales'!$A$2:$P$1035, 12 + MATCH($E349,'check of sales'!$M$1:$P$1, 0), 0), 0)</f>
        <v>0</v>
      </c>
      <c r="U349" s="1">
        <f>SUMIF('emission-rate'!$A$2:$A$551, $D349&amp;U$1&amp;$E349&amp;$F349, 'emission-rate'!$F$2:$F$551) * IFERROR(VLOOKUP($A349&amp;$B349&amp;$C349&amp;$D349&amp;U$1, 'check of sales'!$A$2:$P$1035, 12 + MATCH($E349,'check of sales'!$M$1:$P$1, 0), 0), 0)</f>
        <v>0</v>
      </c>
    </row>
    <row r="350" spans="1:21" x14ac:dyDescent="0.2">
      <c r="A350">
        <f>emission!A350</f>
        <v>2017</v>
      </c>
      <c r="B350">
        <f>emission!B350</f>
        <v>1</v>
      </c>
      <c r="C350" t="str">
        <f>emission!C350</f>
        <v>commercial</v>
      </c>
      <c r="D350" t="str">
        <f>emission!D350</f>
        <v>VCC 24724 (NG T7 SWCVng)</v>
      </c>
      <c r="E350" t="str">
        <f>emission!E350</f>
        <v>NG</v>
      </c>
      <c r="F350" t="str">
        <f>emission!F350</f>
        <v>CO</v>
      </c>
      <c r="G350" s="1">
        <f>emission!G350 - SUM($K350:$U350)</f>
        <v>5.5226311087608337E-4</v>
      </c>
      <c r="K350" s="1">
        <f>SUMIF('emission-rate'!$A$2:$A$551, $D350&amp;K$1&amp;$E350&amp;$F350, 'emission-rate'!$F$2:$F$551) * IFERROR(VLOOKUP($A350&amp;$B350&amp;$C350&amp;$D350&amp;K$1, 'check of sales'!$A$2:$P$1035, 12 + MATCH($E350,'check of sales'!$M$1:$P$1, 0), 0), 0)</f>
        <v>609312.24256403907</v>
      </c>
      <c r="L350" s="1">
        <f>SUMIF('emission-rate'!$A$2:$A$551, $D350&amp;L$1&amp;$E350&amp;$F350, 'emission-rate'!$F$2:$F$551) * IFERROR(VLOOKUP($A350&amp;$B350&amp;$C350&amp;$D350&amp;L$1, 'check of sales'!$A$2:$P$1035, 12 + MATCH($E350,'check of sales'!$M$1:$P$1, 0), 0), 0)</f>
        <v>356904.72385260544</v>
      </c>
      <c r="M350" s="1">
        <f>SUMIF('emission-rate'!$A$2:$A$551, $D350&amp;M$1&amp;$E350&amp;$F350, 'emission-rate'!$F$2:$F$551) * IFERROR(VLOOKUP($A350&amp;$B350&amp;$C350&amp;$D350&amp;M$1, 'check of sales'!$A$2:$P$1035, 12 + MATCH($E350,'check of sales'!$M$1:$P$1, 0), 0), 0)</f>
        <v>1254051.7807804446</v>
      </c>
      <c r="N350" s="1">
        <f>SUMIF('emission-rate'!$A$2:$A$551, $D350&amp;N$1&amp;$E350&amp;$F350, 'emission-rate'!$F$2:$F$551) * IFERROR(VLOOKUP($A350&amp;$B350&amp;$C350&amp;$D350&amp;N$1, 'check of sales'!$A$2:$P$1035, 12 + MATCH($E350,'check of sales'!$M$1:$P$1, 0), 0), 0)</f>
        <v>4185975.6105286097</v>
      </c>
      <c r="O350" s="1">
        <f>SUMIF('emission-rate'!$A$2:$A$551, $D350&amp;O$1&amp;$E350&amp;$F350, 'emission-rate'!$F$2:$F$551) * IFERROR(VLOOKUP($A350&amp;$B350&amp;$C350&amp;$D350&amp;O$1, 'check of sales'!$A$2:$P$1035, 12 + MATCH($E350,'check of sales'!$M$1:$P$1, 0), 0), 0)</f>
        <v>3426904.1484304755</v>
      </c>
      <c r="P350" s="1">
        <f>SUMIF('emission-rate'!$A$2:$A$551, $D350&amp;P$1&amp;$E350&amp;$F350, 'emission-rate'!$F$2:$F$551) * IFERROR(VLOOKUP($A350&amp;$B350&amp;$C350&amp;$D350&amp;P$1, 'check of sales'!$A$2:$P$1035, 12 + MATCH($E350,'check of sales'!$M$1:$P$1, 0), 0), 0)</f>
        <v>483372.32130883628</v>
      </c>
      <c r="Q350" s="1">
        <f>SUMIF('emission-rate'!$A$2:$A$551, $D350&amp;Q$1&amp;$E350&amp;$F350, 'emission-rate'!$F$2:$F$551) * IFERROR(VLOOKUP($A350&amp;$B350&amp;$C350&amp;$D350&amp;Q$1, 'check of sales'!$A$2:$P$1035, 12 + MATCH($E350,'check of sales'!$M$1:$P$1, 0), 0), 0)</f>
        <v>2461908.6711891191</v>
      </c>
      <c r="R350" s="1">
        <f>SUMIF('emission-rate'!$A$2:$A$551, $D350&amp;R$1&amp;$E350&amp;$F350, 'emission-rate'!$F$2:$F$551) * IFERROR(VLOOKUP($A350&amp;$B350&amp;$C350&amp;$D350&amp;R$1, 'check of sales'!$A$2:$P$1035, 12 + MATCH($E350,'check of sales'!$M$1:$P$1, 0), 0), 0)</f>
        <v>3065465.6929562059</v>
      </c>
      <c r="S350" s="1">
        <f>SUMIF('emission-rate'!$A$2:$A$551, $D350&amp;S$1&amp;$E350&amp;$F350, 'emission-rate'!$F$2:$F$551) * IFERROR(VLOOKUP($A350&amp;$B350&amp;$C350&amp;$D350&amp;S$1, 'check of sales'!$A$2:$P$1035, 12 + MATCH($E350,'check of sales'!$M$1:$P$1, 0), 0), 0)</f>
        <v>0</v>
      </c>
      <c r="T350" s="1">
        <f>SUMIF('emission-rate'!$A$2:$A$551, $D350&amp;T$1&amp;$E350&amp;$F350, 'emission-rate'!$F$2:$F$551) * IFERROR(VLOOKUP($A350&amp;$B350&amp;$C350&amp;$D350&amp;T$1, 'check of sales'!$A$2:$P$1035, 12 + MATCH($E350,'check of sales'!$M$1:$P$1, 0), 0), 0)</f>
        <v>0</v>
      </c>
      <c r="U350" s="1">
        <f>SUMIF('emission-rate'!$A$2:$A$551, $D350&amp;U$1&amp;$E350&amp;$F350, 'emission-rate'!$F$2:$F$551) * IFERROR(VLOOKUP($A350&amp;$B350&amp;$C350&amp;$D350&amp;U$1, 'check of sales'!$A$2:$P$1035, 12 + MATCH($E350,'check of sales'!$M$1:$P$1, 0), 0), 0)</f>
        <v>0</v>
      </c>
    </row>
    <row r="351" spans="1:21" x14ac:dyDescent="0.2">
      <c r="A351">
        <f>emission!A351</f>
        <v>2018</v>
      </c>
      <c r="B351">
        <f>emission!B351</f>
        <v>1</v>
      </c>
      <c r="C351" t="str">
        <f>emission!C351</f>
        <v>commercial</v>
      </c>
      <c r="D351" t="str">
        <f>emission!D351</f>
        <v>VCC 24724 (NG T7 SWCVng)</v>
      </c>
      <c r="E351" t="str">
        <f>emission!E351</f>
        <v>NG</v>
      </c>
      <c r="F351" t="str">
        <f>emission!F351</f>
        <v>CO</v>
      </c>
      <c r="G351" s="1">
        <f>emission!G351 - SUM($K351:$U351)</f>
        <v>-7.8562647104263306E-5</v>
      </c>
      <c r="K351" s="1">
        <f>SUMIF('emission-rate'!$A$2:$A$551, $D351&amp;K$1&amp;$E351&amp;$F351, 'emission-rate'!$F$2:$F$551) * IFERROR(VLOOKUP($A351&amp;$B351&amp;$C351&amp;$D351&amp;K$1, 'check of sales'!$A$2:$P$1035, 12 + MATCH($E351,'check of sales'!$M$1:$P$1, 0), 0), 0)</f>
        <v>577106.26889154874</v>
      </c>
      <c r="L351" s="1">
        <f>SUMIF('emission-rate'!$A$2:$A$551, $D351&amp;L$1&amp;$E351&amp;$F351, 'emission-rate'!$F$2:$F$551) * IFERROR(VLOOKUP($A351&amp;$B351&amp;$C351&amp;$D351&amp;L$1, 'check of sales'!$A$2:$P$1035, 12 + MATCH($E351,'check of sales'!$M$1:$P$1, 0), 0), 0)</f>
        <v>336412.47976700019</v>
      </c>
      <c r="M351" s="1">
        <f>SUMIF('emission-rate'!$A$2:$A$551, $D351&amp;M$1&amp;$E351&amp;$F351, 'emission-rate'!$F$2:$F$551) * IFERROR(VLOOKUP($A351&amp;$B351&amp;$C351&amp;$D351&amp;M$1, 'check of sales'!$A$2:$P$1035, 12 + MATCH($E351,'check of sales'!$M$1:$P$1, 0), 0), 0)</f>
        <v>1175909.5924594621</v>
      </c>
      <c r="N351" s="1">
        <f>SUMIF('emission-rate'!$A$2:$A$551, $D351&amp;N$1&amp;$E351&amp;$F351, 'emission-rate'!$F$2:$F$551) * IFERROR(VLOOKUP($A351&amp;$B351&amp;$C351&amp;$D351&amp;N$1, 'check of sales'!$A$2:$P$1035, 12 + MATCH($E351,'check of sales'!$M$1:$P$1, 0), 0), 0)</f>
        <v>3887066.3456932013</v>
      </c>
      <c r="O351" s="1">
        <f>SUMIF('emission-rate'!$A$2:$A$551, $D351&amp;O$1&amp;$E351&amp;$F351, 'emission-rate'!$F$2:$F$551) * IFERROR(VLOOKUP($A351&amp;$B351&amp;$C351&amp;$D351&amp;O$1, 'check of sales'!$A$2:$P$1035, 12 + MATCH($E351,'check of sales'!$M$1:$P$1, 0), 0), 0)</f>
        <v>3169883.598270304</v>
      </c>
      <c r="P351" s="1">
        <f>SUMIF('emission-rate'!$A$2:$A$551, $D351&amp;P$1&amp;$E351&amp;$F351, 'emission-rate'!$F$2:$F$551) * IFERROR(VLOOKUP($A351&amp;$B351&amp;$C351&amp;$D351&amp;P$1, 'check of sales'!$A$2:$P$1035, 12 + MATCH($E351,'check of sales'!$M$1:$P$1, 0), 0), 0)</f>
        <v>441518.28729099414</v>
      </c>
      <c r="Q351" s="1">
        <f>SUMIF('emission-rate'!$A$2:$A$551, $D351&amp;Q$1&amp;$E351&amp;$F351, 'emission-rate'!$F$2:$F$551) * IFERROR(VLOOKUP($A351&amp;$B351&amp;$C351&amp;$D351&amp;Q$1, 'check of sales'!$A$2:$P$1035, 12 + MATCH($E351,'check of sales'!$M$1:$P$1, 0), 0), 0)</f>
        <v>2199831.8788434044</v>
      </c>
      <c r="R351" s="1">
        <f>SUMIF('emission-rate'!$A$2:$A$551, $D351&amp;R$1&amp;$E351&amp;$F351, 'emission-rate'!$F$2:$F$551) * IFERROR(VLOOKUP($A351&amp;$B351&amp;$C351&amp;$D351&amp;R$1, 'check of sales'!$A$2:$P$1035, 12 + MATCH($E351,'check of sales'!$M$1:$P$1, 0), 0), 0)</f>
        <v>2599416.7819099966</v>
      </c>
      <c r="S351" s="1">
        <f>SUMIF('emission-rate'!$A$2:$A$551, $D351&amp;S$1&amp;$E351&amp;$F351, 'emission-rate'!$F$2:$F$551) * IFERROR(VLOOKUP($A351&amp;$B351&amp;$C351&amp;$D351&amp;S$1, 'check of sales'!$A$2:$P$1035, 12 + MATCH($E351,'check of sales'!$M$1:$P$1, 0), 0), 0)</f>
        <v>5082767.8293516496</v>
      </c>
      <c r="T351" s="1">
        <f>SUMIF('emission-rate'!$A$2:$A$551, $D351&amp;T$1&amp;$E351&amp;$F351, 'emission-rate'!$F$2:$F$551) * IFERROR(VLOOKUP($A351&amp;$B351&amp;$C351&amp;$D351&amp;T$1, 'check of sales'!$A$2:$P$1035, 12 + MATCH($E351,'check of sales'!$M$1:$P$1, 0), 0), 0)</f>
        <v>0</v>
      </c>
      <c r="U351" s="1">
        <f>SUMIF('emission-rate'!$A$2:$A$551, $D351&amp;U$1&amp;$E351&amp;$F351, 'emission-rate'!$F$2:$F$551) * IFERROR(VLOOKUP($A351&amp;$B351&amp;$C351&amp;$D351&amp;U$1, 'check of sales'!$A$2:$P$1035, 12 + MATCH($E351,'check of sales'!$M$1:$P$1, 0), 0), 0)</f>
        <v>0</v>
      </c>
    </row>
    <row r="352" spans="1:21" x14ac:dyDescent="0.2">
      <c r="A352">
        <f>emission!A352</f>
        <v>2019</v>
      </c>
      <c r="B352">
        <f>emission!B352</f>
        <v>1</v>
      </c>
      <c r="C352" t="str">
        <f>emission!C352</f>
        <v>commercial</v>
      </c>
      <c r="D352" t="str">
        <f>emission!D352</f>
        <v>VCC 24724 (NG T7 SWCVng)</v>
      </c>
      <c r="E352" t="str">
        <f>emission!E352</f>
        <v>NG</v>
      </c>
      <c r="F352" t="str">
        <f>emission!F352</f>
        <v>CO</v>
      </c>
      <c r="G352" s="1">
        <f>emission!G352 - SUM($K352:$U352)</f>
        <v>-4.3760985136032104E-5</v>
      </c>
      <c r="K352" s="1">
        <f>SUMIF('emission-rate'!$A$2:$A$551, $D352&amp;K$1&amp;$E352&amp;$F352, 'emission-rate'!$F$2:$F$551) * IFERROR(VLOOKUP($A352&amp;$B352&amp;$C352&amp;$D352&amp;K$1, 'check of sales'!$A$2:$P$1035, 12 + MATCH($E352,'check of sales'!$M$1:$P$1, 0), 0), 0)</f>
        <v>537202.94504529401</v>
      </c>
      <c r="L352" s="1">
        <f>SUMIF('emission-rate'!$A$2:$A$551, $D352&amp;L$1&amp;$E352&amp;$F352, 'emission-rate'!$F$2:$F$551) * IFERROR(VLOOKUP($A352&amp;$B352&amp;$C352&amp;$D352&amp;L$1, 'check of sales'!$A$2:$P$1035, 12 + MATCH($E352,'check of sales'!$M$1:$P$1, 0), 0), 0)</f>
        <v>318630.97020651435</v>
      </c>
      <c r="M352" s="1">
        <f>SUMIF('emission-rate'!$A$2:$A$551, $D352&amp;M$1&amp;$E352&amp;$F352, 'emission-rate'!$F$2:$F$551) * IFERROR(VLOOKUP($A352&amp;$B352&amp;$C352&amp;$D352&amp;M$1, 'check of sales'!$A$2:$P$1035, 12 + MATCH($E352,'check of sales'!$M$1:$P$1, 0), 0), 0)</f>
        <v>1108392.9002420825</v>
      </c>
      <c r="N352" s="1">
        <f>SUMIF('emission-rate'!$A$2:$A$551, $D352&amp;N$1&amp;$E352&amp;$F352, 'emission-rate'!$F$2:$F$551) * IFERROR(VLOOKUP($A352&amp;$B352&amp;$C352&amp;$D352&amp;N$1, 'check of sales'!$A$2:$P$1035, 12 + MATCH($E352,'check of sales'!$M$1:$P$1, 0), 0), 0)</f>
        <v>3644856.3548008832</v>
      </c>
      <c r="O352" s="1">
        <f>SUMIF('emission-rate'!$A$2:$A$551, $D352&amp;O$1&amp;$E352&amp;$F352, 'emission-rate'!$F$2:$F$551) * IFERROR(VLOOKUP($A352&amp;$B352&amp;$C352&amp;$D352&amp;O$1, 'check of sales'!$A$2:$P$1035, 12 + MATCH($E352,'check of sales'!$M$1:$P$1, 0), 0), 0)</f>
        <v>2943530.7323841248</v>
      </c>
      <c r="P352" s="1">
        <f>SUMIF('emission-rate'!$A$2:$A$551, $D352&amp;P$1&amp;$E352&amp;$F352, 'emission-rate'!$F$2:$F$551) * IFERROR(VLOOKUP($A352&amp;$B352&amp;$C352&amp;$D352&amp;P$1, 'check of sales'!$A$2:$P$1035, 12 + MATCH($E352,'check of sales'!$M$1:$P$1, 0), 0), 0)</f>
        <v>408404.06285104906</v>
      </c>
      <c r="Q352" s="1">
        <f>SUMIF('emission-rate'!$A$2:$A$551, $D352&amp;Q$1&amp;$E352&amp;$F352, 'emission-rate'!$F$2:$F$551) * IFERROR(VLOOKUP($A352&amp;$B352&amp;$C352&amp;$D352&amp;Q$1, 'check of sales'!$A$2:$P$1035, 12 + MATCH($E352,'check of sales'!$M$1:$P$1, 0), 0), 0)</f>
        <v>2009353.7851839615</v>
      </c>
      <c r="R352" s="1">
        <f>SUMIF('emission-rate'!$A$2:$A$551, $D352&amp;R$1&amp;$E352&amp;$F352, 'emission-rate'!$F$2:$F$551) * IFERROR(VLOOKUP($A352&amp;$B352&amp;$C352&amp;$D352&amp;R$1, 'check of sales'!$A$2:$P$1035, 12 + MATCH($E352,'check of sales'!$M$1:$P$1, 0), 0), 0)</f>
        <v>2322701.88174129</v>
      </c>
      <c r="S352" s="1">
        <f>SUMIF('emission-rate'!$A$2:$A$551, $D352&amp;S$1&amp;$E352&amp;$F352, 'emission-rate'!$F$2:$F$551) * IFERROR(VLOOKUP($A352&amp;$B352&amp;$C352&amp;$D352&amp;S$1, 'check of sales'!$A$2:$P$1035, 12 + MATCH($E352,'check of sales'!$M$1:$P$1, 0), 0), 0)</f>
        <v>4310024.4196266374</v>
      </c>
      <c r="T352" s="1">
        <f>SUMIF('emission-rate'!$A$2:$A$551, $D352&amp;T$1&amp;$E352&amp;$F352, 'emission-rate'!$F$2:$F$551) * IFERROR(VLOOKUP($A352&amp;$B352&amp;$C352&amp;$D352&amp;T$1, 'check of sales'!$A$2:$P$1035, 12 + MATCH($E352,'check of sales'!$M$1:$P$1, 0), 0), 0)</f>
        <v>446457.72580822161</v>
      </c>
      <c r="U352" s="1">
        <f>SUMIF('emission-rate'!$A$2:$A$551, $D352&amp;U$1&amp;$E352&amp;$F352, 'emission-rate'!$F$2:$F$551) * IFERROR(VLOOKUP($A352&amp;$B352&amp;$C352&amp;$D352&amp;U$1, 'check of sales'!$A$2:$P$1035, 12 + MATCH($E352,'check of sales'!$M$1:$P$1, 0), 0), 0)</f>
        <v>0</v>
      </c>
    </row>
    <row r="353" spans="1:21" x14ac:dyDescent="0.2">
      <c r="A353">
        <f>emission!A353</f>
        <v>2020</v>
      </c>
      <c r="B353">
        <f>emission!B353</f>
        <v>1</v>
      </c>
      <c r="C353" t="str">
        <f>emission!C353</f>
        <v>commercial</v>
      </c>
      <c r="D353" t="str">
        <f>emission!D353</f>
        <v>VCC 24724 (NG T7 SWCVng)</v>
      </c>
      <c r="E353" t="str">
        <f>emission!E353</f>
        <v>NG</v>
      </c>
      <c r="F353" t="str">
        <f>emission!F353</f>
        <v>CO</v>
      </c>
      <c r="G353" s="1">
        <f>emission!G353 - SUM($K353:$U353)</f>
        <v>2.1727755665779114E-4</v>
      </c>
      <c r="K353" s="1">
        <f>SUMIF('emission-rate'!$A$2:$A$551, $D353&amp;K$1&amp;$E353&amp;$F353, 'emission-rate'!$F$2:$F$551) * IFERROR(VLOOKUP($A353&amp;$B353&amp;$C353&amp;$D353&amp;K$1, 'check of sales'!$A$2:$P$1035, 12 + MATCH($E353,'check of sales'!$M$1:$P$1, 0), 0), 0)</f>
        <v>501308.67571641994</v>
      </c>
      <c r="L353" s="1">
        <f>SUMIF('emission-rate'!$A$2:$A$551, $D353&amp;L$1&amp;$E353&amp;$F353, 'emission-rate'!$F$2:$F$551) * IFERROR(VLOOKUP($A353&amp;$B353&amp;$C353&amp;$D353&amp;L$1, 'check of sales'!$A$2:$P$1035, 12 + MATCH($E353,'check of sales'!$M$1:$P$1, 0), 0), 0)</f>
        <v>296599.61224532378</v>
      </c>
      <c r="M353" s="1">
        <f>SUMIF('emission-rate'!$A$2:$A$551, $D353&amp;M$1&amp;$E353&amp;$F353, 'emission-rate'!$F$2:$F$551) * IFERROR(VLOOKUP($A353&amp;$B353&amp;$C353&amp;$D353&amp;M$1, 'check of sales'!$A$2:$P$1035, 12 + MATCH($E353,'check of sales'!$M$1:$P$1, 0), 0), 0)</f>
        <v>1049807.3835392518</v>
      </c>
      <c r="N353" s="1">
        <f>SUMIF('emission-rate'!$A$2:$A$551, $D353&amp;N$1&amp;$E353&amp;$F353, 'emission-rate'!$F$2:$F$551) * IFERROR(VLOOKUP($A353&amp;$B353&amp;$C353&amp;$D353&amp;N$1, 'check of sales'!$A$2:$P$1035, 12 + MATCH($E353,'check of sales'!$M$1:$P$1, 0), 0), 0)</f>
        <v>3435581.214720652</v>
      </c>
      <c r="O353" s="1">
        <f>SUMIF('emission-rate'!$A$2:$A$551, $D353&amp;O$1&amp;$E353&amp;$F353, 'emission-rate'!$F$2:$F$551) * IFERROR(VLOOKUP($A353&amp;$B353&amp;$C353&amp;$D353&amp;O$1, 'check of sales'!$A$2:$P$1035, 12 + MATCH($E353,'check of sales'!$M$1:$P$1, 0), 0), 0)</f>
        <v>2760114.1172620426</v>
      </c>
      <c r="P353" s="1">
        <f>SUMIF('emission-rate'!$A$2:$A$551, $D353&amp;P$1&amp;$E353&amp;$F353, 'emission-rate'!$F$2:$F$551) * IFERROR(VLOOKUP($A353&amp;$B353&amp;$C353&amp;$D353&amp;P$1, 'check of sales'!$A$2:$P$1035, 12 + MATCH($E353,'check of sales'!$M$1:$P$1, 0), 0), 0)</f>
        <v>379241.02667005575</v>
      </c>
      <c r="Q353" s="1">
        <f>SUMIF('emission-rate'!$A$2:$A$551, $D353&amp;Q$1&amp;$E353&amp;$F353, 'emission-rate'!$F$2:$F$551) * IFERROR(VLOOKUP($A353&amp;$B353&amp;$C353&amp;$D353&amp;Q$1, 'check of sales'!$A$2:$P$1035, 12 + MATCH($E353,'check of sales'!$M$1:$P$1, 0), 0), 0)</f>
        <v>1858650.6452753274</v>
      </c>
      <c r="R353" s="1">
        <f>SUMIF('emission-rate'!$A$2:$A$551, $D353&amp;R$1&amp;$E353&amp;$F353, 'emission-rate'!$F$2:$F$551) * IFERROR(VLOOKUP($A353&amp;$B353&amp;$C353&amp;$D353&amp;R$1, 'check of sales'!$A$2:$P$1035, 12 + MATCH($E353,'check of sales'!$M$1:$P$1, 0), 0), 0)</f>
        <v>2121584.7732802993</v>
      </c>
      <c r="S353" s="1">
        <f>SUMIF('emission-rate'!$A$2:$A$551, $D353&amp;S$1&amp;$E353&amp;$F353, 'emission-rate'!$F$2:$F$551) * IFERROR(VLOOKUP($A353&amp;$B353&amp;$C353&amp;$D353&amp;S$1, 'check of sales'!$A$2:$P$1035, 12 + MATCH($E353,'check of sales'!$M$1:$P$1, 0), 0), 0)</f>
        <v>3851210.7406115402</v>
      </c>
      <c r="T353" s="1">
        <f>SUMIF('emission-rate'!$A$2:$A$551, $D353&amp;T$1&amp;$E353&amp;$F353, 'emission-rate'!$F$2:$F$551) * IFERROR(VLOOKUP($A353&amp;$B353&amp;$C353&amp;$D353&amp;T$1, 'check of sales'!$A$2:$P$1035, 12 + MATCH($E353,'check of sales'!$M$1:$P$1, 0), 0), 0)</f>
        <v>378581.8603502615</v>
      </c>
      <c r="U353" s="1">
        <f>SUMIF('emission-rate'!$A$2:$A$551, $D353&amp;U$1&amp;$E353&amp;$F353, 'emission-rate'!$F$2:$F$551) * IFERROR(VLOOKUP($A353&amp;$B353&amp;$C353&amp;$D353&amp;U$1, 'check of sales'!$A$2:$P$1035, 12 + MATCH($E353,'check of sales'!$M$1:$P$1, 0), 0), 0)</f>
        <v>3183036.42891395</v>
      </c>
    </row>
    <row r="354" spans="1:21" x14ac:dyDescent="0.2">
      <c r="A354">
        <f>emission!A354</f>
        <v>2010</v>
      </c>
      <c r="B354">
        <f>emission!B354</f>
        <v>1</v>
      </c>
      <c r="C354" t="str">
        <f>emission!C354</f>
        <v>commercial</v>
      </c>
      <c r="D354" t="str">
        <f>emission!D354</f>
        <v>VCC 24724 (NG T7 SWCVng)</v>
      </c>
      <c r="E354" t="str">
        <f>emission!E354</f>
        <v>NG</v>
      </c>
      <c r="F354" t="str">
        <f>emission!F354</f>
        <v>CO2</v>
      </c>
      <c r="G354" s="1">
        <f>emission!G354 - SUM($K354:$U354)</f>
        <v>-0.14965015649795532</v>
      </c>
      <c r="K354" s="1">
        <f>SUMIF('emission-rate'!$A$2:$A$551, $D354&amp;K$1&amp;$E354&amp;$F354, 'emission-rate'!$F$2:$F$551) * IFERROR(VLOOKUP($A354&amp;$B354&amp;$C354&amp;$D354&amp;K$1, 'check of sales'!$A$2:$P$1035, 12 + MATCH($E354,'check of sales'!$M$1:$P$1, 0), 0), 0)</f>
        <v>296304200.68778515</v>
      </c>
      <c r="L354" s="1">
        <f>SUMIF('emission-rate'!$A$2:$A$551, $D354&amp;L$1&amp;$E354&amp;$F354, 'emission-rate'!$F$2:$F$551) * IFERROR(VLOOKUP($A354&amp;$B354&amp;$C354&amp;$D354&amp;L$1, 'check of sales'!$A$2:$P$1035, 12 + MATCH($E354,'check of sales'!$M$1:$P$1, 0), 0), 0)</f>
        <v>0</v>
      </c>
      <c r="M354" s="1">
        <f>SUMIF('emission-rate'!$A$2:$A$551, $D354&amp;M$1&amp;$E354&amp;$F354, 'emission-rate'!$F$2:$F$551) * IFERROR(VLOOKUP($A354&amp;$B354&amp;$C354&amp;$D354&amp;M$1, 'check of sales'!$A$2:$P$1035, 12 + MATCH($E354,'check of sales'!$M$1:$P$1, 0), 0), 0)</f>
        <v>0</v>
      </c>
      <c r="N354" s="1">
        <f>SUMIF('emission-rate'!$A$2:$A$551, $D354&amp;N$1&amp;$E354&amp;$F354, 'emission-rate'!$F$2:$F$551) * IFERROR(VLOOKUP($A354&amp;$B354&amp;$C354&amp;$D354&amp;N$1, 'check of sales'!$A$2:$P$1035, 12 + MATCH($E354,'check of sales'!$M$1:$P$1, 0), 0), 0)</f>
        <v>0</v>
      </c>
      <c r="O354" s="1">
        <f>SUMIF('emission-rate'!$A$2:$A$551, $D354&amp;O$1&amp;$E354&amp;$F354, 'emission-rate'!$F$2:$F$551) * IFERROR(VLOOKUP($A354&amp;$B354&amp;$C354&amp;$D354&amp;O$1, 'check of sales'!$A$2:$P$1035, 12 + MATCH($E354,'check of sales'!$M$1:$P$1, 0), 0), 0)</f>
        <v>0</v>
      </c>
      <c r="P354" s="1">
        <f>SUMIF('emission-rate'!$A$2:$A$551, $D354&amp;P$1&amp;$E354&amp;$F354, 'emission-rate'!$F$2:$F$551) * IFERROR(VLOOKUP($A354&amp;$B354&amp;$C354&amp;$D354&amp;P$1, 'check of sales'!$A$2:$P$1035, 12 + MATCH($E354,'check of sales'!$M$1:$P$1, 0), 0), 0)</f>
        <v>0</v>
      </c>
      <c r="Q354" s="1">
        <f>SUMIF('emission-rate'!$A$2:$A$551, $D354&amp;Q$1&amp;$E354&amp;$F354, 'emission-rate'!$F$2:$F$551) * IFERROR(VLOOKUP($A354&amp;$B354&amp;$C354&amp;$D354&amp;Q$1, 'check of sales'!$A$2:$P$1035, 12 + MATCH($E354,'check of sales'!$M$1:$P$1, 0), 0), 0)</f>
        <v>0</v>
      </c>
      <c r="R354" s="1">
        <f>SUMIF('emission-rate'!$A$2:$A$551, $D354&amp;R$1&amp;$E354&amp;$F354, 'emission-rate'!$F$2:$F$551) * IFERROR(VLOOKUP($A354&amp;$B354&amp;$C354&amp;$D354&amp;R$1, 'check of sales'!$A$2:$P$1035, 12 + MATCH($E354,'check of sales'!$M$1:$P$1, 0), 0), 0)</f>
        <v>0</v>
      </c>
      <c r="S354" s="1">
        <f>SUMIF('emission-rate'!$A$2:$A$551, $D354&amp;S$1&amp;$E354&amp;$F354, 'emission-rate'!$F$2:$F$551) * IFERROR(VLOOKUP($A354&amp;$B354&amp;$C354&amp;$D354&amp;S$1, 'check of sales'!$A$2:$P$1035, 12 + MATCH($E354,'check of sales'!$M$1:$P$1, 0), 0), 0)</f>
        <v>0</v>
      </c>
      <c r="T354" s="1">
        <f>SUMIF('emission-rate'!$A$2:$A$551, $D354&amp;T$1&amp;$E354&amp;$F354, 'emission-rate'!$F$2:$F$551) * IFERROR(VLOOKUP($A354&amp;$B354&amp;$C354&amp;$D354&amp;T$1, 'check of sales'!$A$2:$P$1035, 12 + MATCH($E354,'check of sales'!$M$1:$P$1, 0), 0), 0)</f>
        <v>0</v>
      </c>
      <c r="U354" s="1">
        <f>SUMIF('emission-rate'!$A$2:$A$551, $D354&amp;U$1&amp;$E354&amp;$F354, 'emission-rate'!$F$2:$F$551) * IFERROR(VLOOKUP($A354&amp;$B354&amp;$C354&amp;$D354&amp;U$1, 'check of sales'!$A$2:$P$1035, 12 + MATCH($E354,'check of sales'!$M$1:$P$1, 0), 0), 0)</f>
        <v>0</v>
      </c>
    </row>
    <row r="355" spans="1:21" x14ac:dyDescent="0.2">
      <c r="A355">
        <f>emission!A355</f>
        <v>2011</v>
      </c>
      <c r="B355">
        <f>emission!B355</f>
        <v>1</v>
      </c>
      <c r="C355" t="str">
        <f>emission!C355</f>
        <v>commercial</v>
      </c>
      <c r="D355" t="str">
        <f>emission!D355</f>
        <v>VCC 24724 (NG T7 SWCVng)</v>
      </c>
      <c r="E355" t="str">
        <f>emission!E355</f>
        <v>NG</v>
      </c>
      <c r="F355" t="str">
        <f>emission!F355</f>
        <v>CO2</v>
      </c>
      <c r="G355" s="1">
        <f>emission!G355 - SUM($K355:$U355)</f>
        <v>-0.19061774015426636</v>
      </c>
      <c r="K355" s="1">
        <f>SUMIF('emission-rate'!$A$2:$A$551, $D355&amp;K$1&amp;$E355&amp;$F355, 'emission-rate'!$F$2:$F$551) * IFERROR(VLOOKUP($A355&amp;$B355&amp;$C355&amp;$D355&amp;K$1, 'check of sales'!$A$2:$P$1035, 12 + MATCH($E355,'check of sales'!$M$1:$P$1, 0), 0), 0)</f>
        <v>251256477.47030973</v>
      </c>
      <c r="L355" s="1">
        <f>SUMIF('emission-rate'!$A$2:$A$551, $D355&amp;L$1&amp;$E355&amp;$F355, 'emission-rate'!$F$2:$F$551) * IFERROR(VLOOKUP($A355&amp;$B355&amp;$C355&amp;$D355&amp;L$1, 'check of sales'!$A$2:$P$1035, 12 + MATCH($E355,'check of sales'!$M$1:$P$1, 0), 0), 0)</f>
        <v>163836868.59112301</v>
      </c>
      <c r="M355" s="1">
        <f>SUMIF('emission-rate'!$A$2:$A$551, $D355&amp;M$1&amp;$E355&amp;$F355, 'emission-rate'!$F$2:$F$551) * IFERROR(VLOOKUP($A355&amp;$B355&amp;$C355&amp;$D355&amp;M$1, 'check of sales'!$A$2:$P$1035, 12 + MATCH($E355,'check of sales'!$M$1:$P$1, 0), 0), 0)</f>
        <v>0</v>
      </c>
      <c r="N355" s="1">
        <f>SUMIF('emission-rate'!$A$2:$A$551, $D355&amp;N$1&amp;$E355&amp;$F355, 'emission-rate'!$F$2:$F$551) * IFERROR(VLOOKUP($A355&amp;$B355&amp;$C355&amp;$D355&amp;N$1, 'check of sales'!$A$2:$P$1035, 12 + MATCH($E355,'check of sales'!$M$1:$P$1, 0), 0), 0)</f>
        <v>0</v>
      </c>
      <c r="O355" s="1">
        <f>SUMIF('emission-rate'!$A$2:$A$551, $D355&amp;O$1&amp;$E355&amp;$F355, 'emission-rate'!$F$2:$F$551) * IFERROR(VLOOKUP($A355&amp;$B355&amp;$C355&amp;$D355&amp;O$1, 'check of sales'!$A$2:$P$1035, 12 + MATCH($E355,'check of sales'!$M$1:$P$1, 0), 0), 0)</f>
        <v>0</v>
      </c>
      <c r="P355" s="1">
        <f>SUMIF('emission-rate'!$A$2:$A$551, $D355&amp;P$1&amp;$E355&amp;$F355, 'emission-rate'!$F$2:$F$551) * IFERROR(VLOOKUP($A355&amp;$B355&amp;$C355&amp;$D355&amp;P$1, 'check of sales'!$A$2:$P$1035, 12 + MATCH($E355,'check of sales'!$M$1:$P$1, 0), 0), 0)</f>
        <v>0</v>
      </c>
      <c r="Q355" s="1">
        <f>SUMIF('emission-rate'!$A$2:$A$551, $D355&amp;Q$1&amp;$E355&amp;$F355, 'emission-rate'!$F$2:$F$551) * IFERROR(VLOOKUP($A355&amp;$B355&amp;$C355&amp;$D355&amp;Q$1, 'check of sales'!$A$2:$P$1035, 12 + MATCH($E355,'check of sales'!$M$1:$P$1, 0), 0), 0)</f>
        <v>0</v>
      </c>
      <c r="R355" s="1">
        <f>SUMIF('emission-rate'!$A$2:$A$551, $D355&amp;R$1&amp;$E355&amp;$F355, 'emission-rate'!$F$2:$F$551) * IFERROR(VLOOKUP($A355&amp;$B355&amp;$C355&amp;$D355&amp;R$1, 'check of sales'!$A$2:$P$1035, 12 + MATCH($E355,'check of sales'!$M$1:$P$1, 0), 0), 0)</f>
        <v>0</v>
      </c>
      <c r="S355" s="1">
        <f>SUMIF('emission-rate'!$A$2:$A$551, $D355&amp;S$1&amp;$E355&amp;$F355, 'emission-rate'!$F$2:$F$551) * IFERROR(VLOOKUP($A355&amp;$B355&amp;$C355&amp;$D355&amp;S$1, 'check of sales'!$A$2:$P$1035, 12 + MATCH($E355,'check of sales'!$M$1:$P$1, 0), 0), 0)</f>
        <v>0</v>
      </c>
      <c r="T355" s="1">
        <f>SUMIF('emission-rate'!$A$2:$A$551, $D355&amp;T$1&amp;$E355&amp;$F355, 'emission-rate'!$F$2:$F$551) * IFERROR(VLOOKUP($A355&amp;$B355&amp;$C355&amp;$D355&amp;T$1, 'check of sales'!$A$2:$P$1035, 12 + MATCH($E355,'check of sales'!$M$1:$P$1, 0), 0), 0)</f>
        <v>0</v>
      </c>
      <c r="U355" s="1">
        <f>SUMIF('emission-rate'!$A$2:$A$551, $D355&amp;U$1&amp;$E355&amp;$F355, 'emission-rate'!$F$2:$F$551) * IFERROR(VLOOKUP($A355&amp;$B355&amp;$C355&amp;$D355&amp;U$1, 'check of sales'!$A$2:$P$1035, 12 + MATCH($E355,'check of sales'!$M$1:$P$1, 0), 0), 0)</f>
        <v>0</v>
      </c>
    </row>
    <row r="356" spans="1:21" x14ac:dyDescent="0.2">
      <c r="A356">
        <f>emission!A356</f>
        <v>2012</v>
      </c>
      <c r="B356">
        <f>emission!B356</f>
        <v>1</v>
      </c>
      <c r="C356" t="str">
        <f>emission!C356</f>
        <v>commercial</v>
      </c>
      <c r="D356" t="str">
        <f>emission!D356</f>
        <v>VCC 24724 (NG T7 SWCVng)</v>
      </c>
      <c r="E356" t="str">
        <f>emission!E356</f>
        <v>NG</v>
      </c>
      <c r="F356" t="str">
        <f>emission!F356</f>
        <v>CO2</v>
      </c>
      <c r="G356" s="1">
        <f>emission!G356 - SUM($K356:$U356)</f>
        <v>-0.38945174217224121</v>
      </c>
      <c r="K356" s="1">
        <f>SUMIF('emission-rate'!$A$2:$A$551, $D356&amp;K$1&amp;$E356&amp;$F356, 'emission-rate'!$F$2:$F$551) * IFERROR(VLOOKUP($A356&amp;$B356&amp;$C356&amp;$D356&amp;K$1, 'check of sales'!$A$2:$P$1035, 12 + MATCH($E356,'check of sales'!$M$1:$P$1, 0), 0), 0)</f>
        <v>224509550.40428829</v>
      </c>
      <c r="L356" s="1">
        <f>SUMIF('emission-rate'!$A$2:$A$551, $D356&amp;L$1&amp;$E356&amp;$F356, 'emission-rate'!$F$2:$F$551) * IFERROR(VLOOKUP($A356&amp;$B356&amp;$C356&amp;$D356&amp;L$1, 'check of sales'!$A$2:$P$1035, 12 + MATCH($E356,'check of sales'!$M$1:$P$1, 0), 0), 0)</f>
        <v>138928420.13855577</v>
      </c>
      <c r="M356" s="1">
        <f>SUMIF('emission-rate'!$A$2:$A$551, $D356&amp;M$1&amp;$E356&amp;$F356, 'emission-rate'!$F$2:$F$551) * IFERROR(VLOOKUP($A356&amp;$B356&amp;$C356&amp;$D356&amp;M$1, 'check of sales'!$A$2:$P$1035, 12 + MATCH($E356,'check of sales'!$M$1:$P$1, 0), 0), 0)</f>
        <v>539883659.30135965</v>
      </c>
      <c r="N356" s="1">
        <f>SUMIF('emission-rate'!$A$2:$A$551, $D356&amp;N$1&amp;$E356&amp;$F356, 'emission-rate'!$F$2:$F$551) * IFERROR(VLOOKUP($A356&amp;$B356&amp;$C356&amp;$D356&amp;N$1, 'check of sales'!$A$2:$P$1035, 12 + MATCH($E356,'check of sales'!$M$1:$P$1, 0), 0), 0)</f>
        <v>0</v>
      </c>
      <c r="O356" s="1">
        <f>SUMIF('emission-rate'!$A$2:$A$551, $D356&amp;O$1&amp;$E356&amp;$F356, 'emission-rate'!$F$2:$F$551) * IFERROR(VLOOKUP($A356&amp;$B356&amp;$C356&amp;$D356&amp;O$1, 'check of sales'!$A$2:$P$1035, 12 + MATCH($E356,'check of sales'!$M$1:$P$1, 0), 0), 0)</f>
        <v>0</v>
      </c>
      <c r="P356" s="1">
        <f>SUMIF('emission-rate'!$A$2:$A$551, $D356&amp;P$1&amp;$E356&amp;$F356, 'emission-rate'!$F$2:$F$551) * IFERROR(VLOOKUP($A356&amp;$B356&amp;$C356&amp;$D356&amp;P$1, 'check of sales'!$A$2:$P$1035, 12 + MATCH($E356,'check of sales'!$M$1:$P$1, 0), 0), 0)</f>
        <v>0</v>
      </c>
      <c r="Q356" s="1">
        <f>SUMIF('emission-rate'!$A$2:$A$551, $D356&amp;Q$1&amp;$E356&amp;$F356, 'emission-rate'!$F$2:$F$551) * IFERROR(VLOOKUP($A356&amp;$B356&amp;$C356&amp;$D356&amp;Q$1, 'check of sales'!$A$2:$P$1035, 12 + MATCH($E356,'check of sales'!$M$1:$P$1, 0), 0), 0)</f>
        <v>0</v>
      </c>
      <c r="R356" s="1">
        <f>SUMIF('emission-rate'!$A$2:$A$551, $D356&amp;R$1&amp;$E356&amp;$F356, 'emission-rate'!$F$2:$F$551) * IFERROR(VLOOKUP($A356&amp;$B356&amp;$C356&amp;$D356&amp;R$1, 'check of sales'!$A$2:$P$1035, 12 + MATCH($E356,'check of sales'!$M$1:$P$1, 0), 0), 0)</f>
        <v>0</v>
      </c>
      <c r="S356" s="1">
        <f>SUMIF('emission-rate'!$A$2:$A$551, $D356&amp;S$1&amp;$E356&amp;$F356, 'emission-rate'!$F$2:$F$551) * IFERROR(VLOOKUP($A356&amp;$B356&amp;$C356&amp;$D356&amp;S$1, 'check of sales'!$A$2:$P$1035, 12 + MATCH($E356,'check of sales'!$M$1:$P$1, 0), 0), 0)</f>
        <v>0</v>
      </c>
      <c r="T356" s="1">
        <f>SUMIF('emission-rate'!$A$2:$A$551, $D356&amp;T$1&amp;$E356&amp;$F356, 'emission-rate'!$F$2:$F$551) * IFERROR(VLOOKUP($A356&amp;$B356&amp;$C356&amp;$D356&amp;T$1, 'check of sales'!$A$2:$P$1035, 12 + MATCH($E356,'check of sales'!$M$1:$P$1, 0), 0), 0)</f>
        <v>0</v>
      </c>
      <c r="U356" s="1">
        <f>SUMIF('emission-rate'!$A$2:$A$551, $D356&amp;U$1&amp;$E356&amp;$F356, 'emission-rate'!$F$2:$F$551) * IFERROR(VLOOKUP($A356&amp;$B356&amp;$C356&amp;$D356&amp;U$1, 'check of sales'!$A$2:$P$1035, 12 + MATCH($E356,'check of sales'!$M$1:$P$1, 0), 0), 0)</f>
        <v>0</v>
      </c>
    </row>
    <row r="357" spans="1:21" x14ac:dyDescent="0.2">
      <c r="A357">
        <f>emission!A357</f>
        <v>2013</v>
      </c>
      <c r="B357">
        <f>emission!B357</f>
        <v>1</v>
      </c>
      <c r="C357" t="str">
        <f>emission!C357</f>
        <v>commercial</v>
      </c>
      <c r="D357" t="str">
        <f>emission!D357</f>
        <v>VCC 24724 (NG T7 SWCVng)</v>
      </c>
      <c r="E357" t="str">
        <f>emission!E357</f>
        <v>NG</v>
      </c>
      <c r="F357" t="str">
        <f>emission!F357</f>
        <v>CO2</v>
      </c>
      <c r="G357" s="1">
        <f>emission!G357 - SUM($K357:$U357)</f>
        <v>-1.0402030944824219</v>
      </c>
      <c r="K357" s="1">
        <f>SUMIF('emission-rate'!$A$2:$A$551, $D357&amp;K$1&amp;$E357&amp;$F357, 'emission-rate'!$F$2:$F$551) * IFERROR(VLOOKUP($A357&amp;$B357&amp;$C357&amp;$D357&amp;K$1, 'check of sales'!$A$2:$P$1035, 12 + MATCH($E357,'check of sales'!$M$1:$P$1, 0), 0), 0)</f>
        <v>205069814.31325972</v>
      </c>
      <c r="L357" s="1">
        <f>SUMIF('emission-rate'!$A$2:$A$551, $D357&amp;L$1&amp;$E357&amp;$F357, 'emission-rate'!$F$2:$F$551) * IFERROR(VLOOKUP($A357&amp;$B357&amp;$C357&amp;$D357&amp;L$1, 'check of sales'!$A$2:$P$1035, 12 + MATCH($E357,'check of sales'!$M$1:$P$1, 0), 0), 0)</f>
        <v>124139116.56216289</v>
      </c>
      <c r="M357" s="1">
        <f>SUMIF('emission-rate'!$A$2:$A$551, $D357&amp;M$1&amp;$E357&amp;$F357, 'emission-rate'!$F$2:$F$551) * IFERROR(VLOOKUP($A357&amp;$B357&amp;$C357&amp;$D357&amp;M$1, 'check of sales'!$A$2:$P$1035, 12 + MATCH($E357,'check of sales'!$M$1:$P$1, 0), 0), 0)</f>
        <v>457804061.38343382</v>
      </c>
      <c r="N357" s="1">
        <f>SUMIF('emission-rate'!$A$2:$A$551, $D357&amp;N$1&amp;$E357&amp;$F357, 'emission-rate'!$F$2:$F$551) * IFERROR(VLOOKUP($A357&amp;$B357&amp;$C357&amp;$D357&amp;N$1, 'check of sales'!$A$2:$P$1035, 12 + MATCH($E357,'check of sales'!$M$1:$P$1, 0), 0), 0)</f>
        <v>1673474620.3846569</v>
      </c>
      <c r="O357" s="1">
        <f>SUMIF('emission-rate'!$A$2:$A$551, $D357&amp;O$1&amp;$E357&amp;$F357, 'emission-rate'!$F$2:$F$551) * IFERROR(VLOOKUP($A357&amp;$B357&amp;$C357&amp;$D357&amp;O$1, 'check of sales'!$A$2:$P$1035, 12 + MATCH($E357,'check of sales'!$M$1:$P$1, 0), 0), 0)</f>
        <v>0</v>
      </c>
      <c r="P357" s="1">
        <f>SUMIF('emission-rate'!$A$2:$A$551, $D357&amp;P$1&amp;$E357&amp;$F357, 'emission-rate'!$F$2:$F$551) * IFERROR(VLOOKUP($A357&amp;$B357&amp;$C357&amp;$D357&amp;P$1, 'check of sales'!$A$2:$P$1035, 12 + MATCH($E357,'check of sales'!$M$1:$P$1, 0), 0), 0)</f>
        <v>0</v>
      </c>
      <c r="Q357" s="1">
        <f>SUMIF('emission-rate'!$A$2:$A$551, $D357&amp;Q$1&amp;$E357&amp;$F357, 'emission-rate'!$F$2:$F$551) * IFERROR(VLOOKUP($A357&amp;$B357&amp;$C357&amp;$D357&amp;Q$1, 'check of sales'!$A$2:$P$1035, 12 + MATCH($E357,'check of sales'!$M$1:$P$1, 0), 0), 0)</f>
        <v>0</v>
      </c>
      <c r="R357" s="1">
        <f>SUMIF('emission-rate'!$A$2:$A$551, $D357&amp;R$1&amp;$E357&amp;$F357, 'emission-rate'!$F$2:$F$551) * IFERROR(VLOOKUP($A357&amp;$B357&amp;$C357&amp;$D357&amp;R$1, 'check of sales'!$A$2:$P$1035, 12 + MATCH($E357,'check of sales'!$M$1:$P$1, 0), 0), 0)</f>
        <v>0</v>
      </c>
      <c r="S357" s="1">
        <f>SUMIF('emission-rate'!$A$2:$A$551, $D357&amp;S$1&amp;$E357&amp;$F357, 'emission-rate'!$F$2:$F$551) * IFERROR(VLOOKUP($A357&amp;$B357&amp;$C357&amp;$D357&amp;S$1, 'check of sales'!$A$2:$P$1035, 12 + MATCH($E357,'check of sales'!$M$1:$P$1, 0), 0), 0)</f>
        <v>0</v>
      </c>
      <c r="T357" s="1">
        <f>SUMIF('emission-rate'!$A$2:$A$551, $D357&amp;T$1&amp;$E357&amp;$F357, 'emission-rate'!$F$2:$F$551) * IFERROR(VLOOKUP($A357&amp;$B357&amp;$C357&amp;$D357&amp;T$1, 'check of sales'!$A$2:$P$1035, 12 + MATCH($E357,'check of sales'!$M$1:$P$1, 0), 0), 0)</f>
        <v>0</v>
      </c>
      <c r="U357" s="1">
        <f>SUMIF('emission-rate'!$A$2:$A$551, $D357&amp;U$1&amp;$E357&amp;$F357, 'emission-rate'!$F$2:$F$551) * IFERROR(VLOOKUP($A357&amp;$B357&amp;$C357&amp;$D357&amp;U$1, 'check of sales'!$A$2:$P$1035, 12 + MATCH($E357,'check of sales'!$M$1:$P$1, 0), 0), 0)</f>
        <v>0</v>
      </c>
    </row>
    <row r="358" spans="1:21" x14ac:dyDescent="0.2">
      <c r="A358">
        <f>emission!A358</f>
        <v>2014</v>
      </c>
      <c r="B358">
        <f>emission!B358</f>
        <v>1</v>
      </c>
      <c r="C358" t="str">
        <f>emission!C358</f>
        <v>commercial</v>
      </c>
      <c r="D358" t="str">
        <f>emission!D358</f>
        <v>VCC 24724 (NG T7 SWCVng)</v>
      </c>
      <c r="E358" t="str">
        <f>emission!E358</f>
        <v>NG</v>
      </c>
      <c r="F358" t="str">
        <f>emission!F358</f>
        <v>CO2</v>
      </c>
      <c r="G358" s="1">
        <f>emission!G358 - SUM($K358:$U358)</f>
        <v>-1.1206626892089844</v>
      </c>
      <c r="K358" s="1">
        <f>SUMIF('emission-rate'!$A$2:$A$551, $D358&amp;K$1&amp;$E358&amp;$F358, 'emission-rate'!$F$2:$F$551) * IFERROR(VLOOKUP($A358&amp;$B358&amp;$C358&amp;$D358&amp;K$1, 'check of sales'!$A$2:$P$1035, 12 + MATCH($E358,'check of sales'!$M$1:$P$1, 0), 0), 0)</f>
        <v>189689414.33324358</v>
      </c>
      <c r="L358" s="1">
        <f>SUMIF('emission-rate'!$A$2:$A$551, $D358&amp;L$1&amp;$E358&amp;$F358, 'emission-rate'!$F$2:$F$551) * IFERROR(VLOOKUP($A358&amp;$B358&amp;$C358&amp;$D358&amp;L$1, 'check of sales'!$A$2:$P$1035, 12 + MATCH($E358,'check of sales'!$M$1:$P$1, 0), 0), 0)</f>
        <v>113390212.29418741</v>
      </c>
      <c r="M358" s="1">
        <f>SUMIF('emission-rate'!$A$2:$A$551, $D358&amp;M$1&amp;$E358&amp;$F358, 'emission-rate'!$F$2:$F$551) * IFERROR(VLOOKUP($A358&amp;$B358&amp;$C358&amp;$D358&amp;M$1, 'check of sales'!$A$2:$P$1035, 12 + MATCH($E358,'check of sales'!$M$1:$P$1, 0), 0), 0)</f>
        <v>409069589.08789635</v>
      </c>
      <c r="N358" s="1">
        <f>SUMIF('emission-rate'!$A$2:$A$551, $D358&amp;N$1&amp;$E358&amp;$F358, 'emission-rate'!$F$2:$F$551) * IFERROR(VLOOKUP($A358&amp;$B358&amp;$C358&amp;$D358&amp;N$1, 'check of sales'!$A$2:$P$1035, 12 + MATCH($E358,'check of sales'!$M$1:$P$1, 0), 0), 0)</f>
        <v>1419052910.0762298</v>
      </c>
      <c r="O358" s="1">
        <f>SUMIF('emission-rate'!$A$2:$A$551, $D358&amp;O$1&amp;$E358&amp;$F358, 'emission-rate'!$F$2:$F$551) * IFERROR(VLOOKUP($A358&amp;$B358&amp;$C358&amp;$D358&amp;O$1, 'check of sales'!$A$2:$P$1035, 12 + MATCH($E358,'check of sales'!$M$1:$P$1, 0), 0), 0)</f>
        <v>1112966910.5763655</v>
      </c>
      <c r="P358" s="1">
        <f>SUMIF('emission-rate'!$A$2:$A$551, $D358&amp;P$1&amp;$E358&amp;$F358, 'emission-rate'!$F$2:$F$551) * IFERROR(VLOOKUP($A358&amp;$B358&amp;$C358&amp;$D358&amp;P$1, 'check of sales'!$A$2:$P$1035, 12 + MATCH($E358,'check of sales'!$M$1:$P$1, 0), 0), 0)</f>
        <v>0</v>
      </c>
      <c r="Q358" s="1">
        <f>SUMIF('emission-rate'!$A$2:$A$551, $D358&amp;Q$1&amp;$E358&amp;$F358, 'emission-rate'!$F$2:$F$551) * IFERROR(VLOOKUP($A358&amp;$B358&amp;$C358&amp;$D358&amp;Q$1, 'check of sales'!$A$2:$P$1035, 12 + MATCH($E358,'check of sales'!$M$1:$P$1, 0), 0), 0)</f>
        <v>0</v>
      </c>
      <c r="R358" s="1">
        <f>SUMIF('emission-rate'!$A$2:$A$551, $D358&amp;R$1&amp;$E358&amp;$F358, 'emission-rate'!$F$2:$F$551) * IFERROR(VLOOKUP($A358&amp;$B358&amp;$C358&amp;$D358&amp;R$1, 'check of sales'!$A$2:$P$1035, 12 + MATCH($E358,'check of sales'!$M$1:$P$1, 0), 0), 0)</f>
        <v>0</v>
      </c>
      <c r="S358" s="1">
        <f>SUMIF('emission-rate'!$A$2:$A$551, $D358&amp;S$1&amp;$E358&amp;$F358, 'emission-rate'!$F$2:$F$551) * IFERROR(VLOOKUP($A358&amp;$B358&amp;$C358&amp;$D358&amp;S$1, 'check of sales'!$A$2:$P$1035, 12 + MATCH($E358,'check of sales'!$M$1:$P$1, 0), 0), 0)</f>
        <v>0</v>
      </c>
      <c r="T358" s="1">
        <f>SUMIF('emission-rate'!$A$2:$A$551, $D358&amp;T$1&amp;$E358&amp;$F358, 'emission-rate'!$F$2:$F$551) * IFERROR(VLOOKUP($A358&amp;$B358&amp;$C358&amp;$D358&amp;T$1, 'check of sales'!$A$2:$P$1035, 12 + MATCH($E358,'check of sales'!$M$1:$P$1, 0), 0), 0)</f>
        <v>0</v>
      </c>
      <c r="U358" s="1">
        <f>SUMIF('emission-rate'!$A$2:$A$551, $D358&amp;U$1&amp;$E358&amp;$F358, 'emission-rate'!$F$2:$F$551) * IFERROR(VLOOKUP($A358&amp;$B358&amp;$C358&amp;$D358&amp;U$1, 'check of sales'!$A$2:$P$1035, 12 + MATCH($E358,'check of sales'!$M$1:$P$1, 0), 0), 0)</f>
        <v>0</v>
      </c>
    </row>
    <row r="359" spans="1:21" x14ac:dyDescent="0.2">
      <c r="A359">
        <f>emission!A359</f>
        <v>2015</v>
      </c>
      <c r="B359">
        <f>emission!B359</f>
        <v>1</v>
      </c>
      <c r="C359" t="str">
        <f>emission!C359</f>
        <v>commercial</v>
      </c>
      <c r="D359" t="str">
        <f>emission!D359</f>
        <v>VCC 24724 (NG T7 SWCVng)</v>
      </c>
      <c r="E359" t="str">
        <f>emission!E359</f>
        <v>NG</v>
      </c>
      <c r="F359" t="str">
        <f>emission!F359</f>
        <v>CO2</v>
      </c>
      <c r="G359" s="1">
        <f>emission!G359 - SUM($K359:$U359)</f>
        <v>-1.0672669410705566</v>
      </c>
      <c r="K359" s="1">
        <f>SUMIF('emission-rate'!$A$2:$A$551, $D359&amp;K$1&amp;$E359&amp;$F359, 'emission-rate'!$F$2:$F$551) * IFERROR(VLOOKUP($A359&amp;$B359&amp;$C359&amp;$D359&amp;K$1, 'check of sales'!$A$2:$P$1035, 12 + MATCH($E359,'check of sales'!$M$1:$P$1, 0), 0), 0)</f>
        <v>176144203.21380997</v>
      </c>
      <c r="L359" s="1">
        <f>SUMIF('emission-rate'!$A$2:$A$551, $D359&amp;L$1&amp;$E359&amp;$F359, 'emission-rate'!$F$2:$F$551) * IFERROR(VLOOKUP($A359&amp;$B359&amp;$C359&amp;$D359&amp;L$1, 'check of sales'!$A$2:$P$1035, 12 + MATCH($E359,'check of sales'!$M$1:$P$1, 0), 0), 0)</f>
        <v>104885855.74252337</v>
      </c>
      <c r="M359" s="1">
        <f>SUMIF('emission-rate'!$A$2:$A$551, $D359&amp;M$1&amp;$E359&amp;$F359, 'emission-rate'!$F$2:$F$551) * IFERROR(VLOOKUP($A359&amp;$B359&amp;$C359&amp;$D359&amp;M$1, 'check of sales'!$A$2:$P$1035, 12 + MATCH($E359,'check of sales'!$M$1:$P$1, 0), 0), 0)</f>
        <v>373649247.99142945</v>
      </c>
      <c r="N359" s="1">
        <f>SUMIF('emission-rate'!$A$2:$A$551, $D359&amp;N$1&amp;$E359&amp;$F359, 'emission-rate'!$F$2:$F$551) * IFERROR(VLOOKUP($A359&amp;$B359&amp;$C359&amp;$D359&amp;N$1, 'check of sales'!$A$2:$P$1035, 12 + MATCH($E359,'check of sales'!$M$1:$P$1, 0), 0), 0)</f>
        <v>1267990915.2939465</v>
      </c>
      <c r="O359" s="1">
        <f>SUMIF('emission-rate'!$A$2:$A$551, $D359&amp;O$1&amp;$E359&amp;$F359, 'emission-rate'!$F$2:$F$551) * IFERROR(VLOOKUP($A359&amp;$B359&amp;$C359&amp;$D359&amp;O$1, 'check of sales'!$A$2:$P$1035, 12 + MATCH($E359,'check of sales'!$M$1:$P$1, 0), 0), 0)</f>
        <v>943760314.03984821</v>
      </c>
      <c r="P359" s="1">
        <f>SUMIF('emission-rate'!$A$2:$A$551, $D359&amp;P$1&amp;$E359&amp;$F359, 'emission-rate'!$F$2:$F$551) * IFERROR(VLOOKUP($A359&amp;$B359&amp;$C359&amp;$D359&amp;P$1, 'check of sales'!$A$2:$P$1035, 12 + MATCH($E359,'check of sales'!$M$1:$P$1, 0), 0), 0)</f>
        <v>143394866.56781963</v>
      </c>
      <c r="Q359" s="1">
        <f>SUMIF('emission-rate'!$A$2:$A$551, $D359&amp;Q$1&amp;$E359&amp;$F359, 'emission-rate'!$F$2:$F$551) * IFERROR(VLOOKUP($A359&amp;$B359&amp;$C359&amp;$D359&amp;Q$1, 'check of sales'!$A$2:$P$1035, 12 + MATCH($E359,'check of sales'!$M$1:$P$1, 0), 0), 0)</f>
        <v>0</v>
      </c>
      <c r="R359" s="1">
        <f>SUMIF('emission-rate'!$A$2:$A$551, $D359&amp;R$1&amp;$E359&amp;$F359, 'emission-rate'!$F$2:$F$551) * IFERROR(VLOOKUP($A359&amp;$B359&amp;$C359&amp;$D359&amp;R$1, 'check of sales'!$A$2:$P$1035, 12 + MATCH($E359,'check of sales'!$M$1:$P$1, 0), 0), 0)</f>
        <v>0</v>
      </c>
      <c r="S359" s="1">
        <f>SUMIF('emission-rate'!$A$2:$A$551, $D359&amp;S$1&amp;$E359&amp;$F359, 'emission-rate'!$F$2:$F$551) * IFERROR(VLOOKUP($A359&amp;$B359&amp;$C359&amp;$D359&amp;S$1, 'check of sales'!$A$2:$P$1035, 12 + MATCH($E359,'check of sales'!$M$1:$P$1, 0), 0), 0)</f>
        <v>0</v>
      </c>
      <c r="T359" s="1">
        <f>SUMIF('emission-rate'!$A$2:$A$551, $D359&amp;T$1&amp;$E359&amp;$F359, 'emission-rate'!$F$2:$F$551) * IFERROR(VLOOKUP($A359&amp;$B359&amp;$C359&amp;$D359&amp;T$1, 'check of sales'!$A$2:$P$1035, 12 + MATCH($E359,'check of sales'!$M$1:$P$1, 0), 0), 0)</f>
        <v>0</v>
      </c>
      <c r="U359" s="1">
        <f>SUMIF('emission-rate'!$A$2:$A$551, $D359&amp;U$1&amp;$E359&amp;$F359, 'emission-rate'!$F$2:$F$551) * IFERROR(VLOOKUP($A359&amp;$B359&amp;$C359&amp;$D359&amp;U$1, 'check of sales'!$A$2:$P$1035, 12 + MATCH($E359,'check of sales'!$M$1:$P$1, 0), 0), 0)</f>
        <v>0</v>
      </c>
    </row>
    <row r="360" spans="1:21" x14ac:dyDescent="0.2">
      <c r="A360">
        <f>emission!A360</f>
        <v>2016</v>
      </c>
      <c r="B360">
        <f>emission!B360</f>
        <v>1</v>
      </c>
      <c r="C360" t="str">
        <f>emission!C360</f>
        <v>commercial</v>
      </c>
      <c r="D360" t="str">
        <f>emission!D360</f>
        <v>VCC 24724 (NG T7 SWCVng)</v>
      </c>
      <c r="E360" t="str">
        <f>emission!E360</f>
        <v>NG</v>
      </c>
      <c r="F360" t="str">
        <f>emission!F360</f>
        <v>CO2</v>
      </c>
      <c r="G360" s="1">
        <f>emission!G360 - SUM($K360:$U360)</f>
        <v>-1.1297459602355957</v>
      </c>
      <c r="K360" s="1">
        <f>SUMIF('emission-rate'!$A$2:$A$551, $D360&amp;K$1&amp;$E360&amp;$F360, 'emission-rate'!$F$2:$F$551) * IFERROR(VLOOKUP($A360&amp;$B360&amp;$C360&amp;$D360&amp;K$1, 'check of sales'!$A$2:$P$1035, 12 + MATCH($E360,'check of sales'!$M$1:$P$1, 0), 0), 0)</f>
        <v>165168345.82886425</v>
      </c>
      <c r="L360" s="1">
        <f>SUMIF('emission-rate'!$A$2:$A$551, $D360&amp;L$1&amp;$E360&amp;$F360, 'emission-rate'!$F$2:$F$551) * IFERROR(VLOOKUP($A360&amp;$B360&amp;$C360&amp;$D360&amp;L$1, 'check of sales'!$A$2:$P$1035, 12 + MATCH($E360,'check of sales'!$M$1:$P$1, 0), 0), 0)</f>
        <v>97396238.757470787</v>
      </c>
      <c r="M360" s="1">
        <f>SUMIF('emission-rate'!$A$2:$A$551, $D360&amp;M$1&amp;$E360&amp;$F360, 'emission-rate'!$F$2:$F$551) * IFERROR(VLOOKUP($A360&amp;$B360&amp;$C360&amp;$D360&amp;M$1, 'check of sales'!$A$2:$P$1035, 12 + MATCH($E360,'check of sales'!$M$1:$P$1, 0), 0), 0)</f>
        <v>345625255.74476188</v>
      </c>
      <c r="N360" s="1">
        <f>SUMIF('emission-rate'!$A$2:$A$551, $D360&amp;N$1&amp;$E360&amp;$F360, 'emission-rate'!$F$2:$F$551) * IFERROR(VLOOKUP($A360&amp;$B360&amp;$C360&amp;$D360&amp;N$1, 'check of sales'!$A$2:$P$1035, 12 + MATCH($E360,'check of sales'!$M$1:$P$1, 0), 0), 0)</f>
        <v>1158198664.9654038</v>
      </c>
      <c r="O360" s="1">
        <f>SUMIF('emission-rate'!$A$2:$A$551, $D360&amp;O$1&amp;$E360&amp;$F360, 'emission-rate'!$F$2:$F$551) * IFERROR(VLOOKUP($A360&amp;$B360&amp;$C360&amp;$D360&amp;O$1, 'check of sales'!$A$2:$P$1035, 12 + MATCH($E360,'check of sales'!$M$1:$P$1, 0), 0), 0)</f>
        <v>843294493.05255747</v>
      </c>
      <c r="P360" s="1">
        <f>SUMIF('emission-rate'!$A$2:$A$551, $D360&amp;P$1&amp;$E360&amp;$F360, 'emission-rate'!$F$2:$F$551) * IFERROR(VLOOKUP($A360&amp;$B360&amp;$C360&amp;$D360&amp;P$1, 'check of sales'!$A$2:$P$1035, 12 + MATCH($E360,'check of sales'!$M$1:$P$1, 0), 0), 0)</f>
        <v>121594256.77234645</v>
      </c>
      <c r="Q360" s="1">
        <f>SUMIF('emission-rate'!$A$2:$A$551, $D360&amp;Q$1&amp;$E360&amp;$F360, 'emission-rate'!$F$2:$F$551) * IFERROR(VLOOKUP($A360&amp;$B360&amp;$C360&amp;$D360&amp;Q$1, 'check of sales'!$A$2:$P$1035, 12 + MATCH($E360,'check of sales'!$M$1:$P$1, 0), 0), 0)</f>
        <v>652589858.8579911</v>
      </c>
      <c r="R360" s="1">
        <f>SUMIF('emission-rate'!$A$2:$A$551, $D360&amp;R$1&amp;$E360&amp;$F360, 'emission-rate'!$F$2:$F$551) * IFERROR(VLOOKUP($A360&amp;$B360&amp;$C360&amp;$D360&amp;R$1, 'check of sales'!$A$2:$P$1035, 12 + MATCH($E360,'check of sales'!$M$1:$P$1, 0), 0), 0)</f>
        <v>0</v>
      </c>
      <c r="S360" s="1">
        <f>SUMIF('emission-rate'!$A$2:$A$551, $D360&amp;S$1&amp;$E360&amp;$F360, 'emission-rate'!$F$2:$F$551) * IFERROR(VLOOKUP($A360&amp;$B360&amp;$C360&amp;$D360&amp;S$1, 'check of sales'!$A$2:$P$1035, 12 + MATCH($E360,'check of sales'!$M$1:$P$1, 0), 0), 0)</f>
        <v>0</v>
      </c>
      <c r="T360" s="1">
        <f>SUMIF('emission-rate'!$A$2:$A$551, $D360&amp;T$1&amp;$E360&amp;$F360, 'emission-rate'!$F$2:$F$551) * IFERROR(VLOOKUP($A360&amp;$B360&amp;$C360&amp;$D360&amp;T$1, 'check of sales'!$A$2:$P$1035, 12 + MATCH($E360,'check of sales'!$M$1:$P$1, 0), 0), 0)</f>
        <v>0</v>
      </c>
      <c r="U360" s="1">
        <f>SUMIF('emission-rate'!$A$2:$A$551, $D360&amp;U$1&amp;$E360&amp;$F360, 'emission-rate'!$F$2:$F$551) * IFERROR(VLOOKUP($A360&amp;$B360&amp;$C360&amp;$D360&amp;U$1, 'check of sales'!$A$2:$P$1035, 12 + MATCH($E360,'check of sales'!$M$1:$P$1, 0), 0), 0)</f>
        <v>0</v>
      </c>
    </row>
    <row r="361" spans="1:21" x14ac:dyDescent="0.2">
      <c r="A361">
        <f>emission!A361</f>
        <v>2017</v>
      </c>
      <c r="B361">
        <f>emission!B361</f>
        <v>1</v>
      </c>
      <c r="C361" t="str">
        <f>emission!C361</f>
        <v>commercial</v>
      </c>
      <c r="D361" t="str">
        <f>emission!D361</f>
        <v>VCC 24724 (NG T7 SWCVng)</v>
      </c>
      <c r="E361" t="str">
        <f>emission!E361</f>
        <v>NG</v>
      </c>
      <c r="F361" t="str">
        <f>emission!F361</f>
        <v>CO2</v>
      </c>
      <c r="G361" s="1">
        <f>emission!G361 - SUM($K361:$U361)</f>
        <v>-1.2372417449951172</v>
      </c>
      <c r="K361" s="1">
        <f>SUMIF('emission-rate'!$A$2:$A$551, $D361&amp;K$1&amp;$E361&amp;$F361, 'emission-rate'!$F$2:$F$551) * IFERROR(VLOOKUP($A361&amp;$B361&amp;$C361&amp;$D361&amp;K$1, 'check of sales'!$A$2:$P$1035, 12 + MATCH($E361,'check of sales'!$M$1:$P$1, 0), 0), 0)</f>
        <v>155684946.3899188</v>
      </c>
      <c r="L361" s="1">
        <f>SUMIF('emission-rate'!$A$2:$A$551, $D361&amp;L$1&amp;$E361&amp;$F361, 'emission-rate'!$F$2:$F$551) * IFERROR(VLOOKUP($A361&amp;$B361&amp;$C361&amp;$D361&amp;L$1, 'check of sales'!$A$2:$P$1035, 12 + MATCH($E361,'check of sales'!$M$1:$P$1, 0), 0), 0)</f>
        <v>91327306.559148446</v>
      </c>
      <c r="M361" s="1">
        <f>SUMIF('emission-rate'!$A$2:$A$551, $D361&amp;M$1&amp;$E361&amp;$F361, 'emission-rate'!$F$2:$F$551) * IFERROR(VLOOKUP($A361&amp;$B361&amp;$C361&amp;$D361&amp;M$1, 'check of sales'!$A$2:$P$1035, 12 + MATCH($E361,'check of sales'!$M$1:$P$1, 0), 0), 0)</f>
        <v>320945085.40564919</v>
      </c>
      <c r="N361" s="1">
        <f>SUMIF('emission-rate'!$A$2:$A$551, $D361&amp;N$1&amp;$E361&amp;$F361, 'emission-rate'!$F$2:$F$551) * IFERROR(VLOOKUP($A361&amp;$B361&amp;$C361&amp;$D361&amp;N$1, 'check of sales'!$A$2:$P$1035, 12 + MATCH($E361,'check of sales'!$M$1:$P$1, 0), 0), 0)</f>
        <v>1071332839.3774561</v>
      </c>
      <c r="O361" s="1">
        <f>SUMIF('emission-rate'!$A$2:$A$551, $D361&amp;O$1&amp;$E361&amp;$F361, 'emission-rate'!$F$2:$F$551) * IFERROR(VLOOKUP($A361&amp;$B361&amp;$C361&amp;$D361&amp;O$1, 'check of sales'!$A$2:$P$1035, 12 + MATCH($E361,'check of sales'!$M$1:$P$1, 0), 0), 0)</f>
        <v>770275673.30774653</v>
      </c>
      <c r="P361" s="1">
        <f>SUMIF('emission-rate'!$A$2:$A$551, $D361&amp;P$1&amp;$E361&amp;$F361, 'emission-rate'!$F$2:$F$551) * IFERROR(VLOOKUP($A361&amp;$B361&amp;$C361&amp;$D361&amp;P$1, 'check of sales'!$A$2:$P$1035, 12 + MATCH($E361,'check of sales'!$M$1:$P$1, 0), 0), 0)</f>
        <v>108650221.45719172</v>
      </c>
      <c r="Q361" s="1">
        <f>SUMIF('emission-rate'!$A$2:$A$551, $D361&amp;Q$1&amp;$E361&amp;$F361, 'emission-rate'!$F$2:$F$551) * IFERROR(VLOOKUP($A361&amp;$B361&amp;$C361&amp;$D361&amp;Q$1, 'check of sales'!$A$2:$P$1035, 12 + MATCH($E361,'check of sales'!$M$1:$P$1, 0), 0), 0)</f>
        <v>553375310.87612605</v>
      </c>
      <c r="R361" s="1">
        <f>SUMIF('emission-rate'!$A$2:$A$551, $D361&amp;R$1&amp;$E361&amp;$F361, 'emission-rate'!$F$2:$F$551) * IFERROR(VLOOKUP($A361&amp;$B361&amp;$C361&amp;$D361&amp;R$1, 'check of sales'!$A$2:$P$1035, 12 + MATCH($E361,'check of sales'!$M$1:$P$1, 0), 0), 0)</f>
        <v>669499117.05625498</v>
      </c>
      <c r="S361" s="1">
        <f>SUMIF('emission-rate'!$A$2:$A$551, $D361&amp;S$1&amp;$E361&amp;$F361, 'emission-rate'!$F$2:$F$551) * IFERROR(VLOOKUP($A361&amp;$B361&amp;$C361&amp;$D361&amp;S$1, 'check of sales'!$A$2:$P$1035, 12 + MATCH($E361,'check of sales'!$M$1:$P$1, 0), 0), 0)</f>
        <v>0</v>
      </c>
      <c r="T361" s="1">
        <f>SUMIF('emission-rate'!$A$2:$A$551, $D361&amp;T$1&amp;$E361&amp;$F361, 'emission-rate'!$F$2:$F$551) * IFERROR(VLOOKUP($A361&amp;$B361&amp;$C361&amp;$D361&amp;T$1, 'check of sales'!$A$2:$P$1035, 12 + MATCH($E361,'check of sales'!$M$1:$P$1, 0), 0), 0)</f>
        <v>0</v>
      </c>
      <c r="U361" s="1">
        <f>SUMIF('emission-rate'!$A$2:$A$551, $D361&amp;U$1&amp;$E361&amp;$F361, 'emission-rate'!$F$2:$F$551) * IFERROR(VLOOKUP($A361&amp;$B361&amp;$C361&amp;$D361&amp;U$1, 'check of sales'!$A$2:$P$1035, 12 + MATCH($E361,'check of sales'!$M$1:$P$1, 0), 0), 0)</f>
        <v>0</v>
      </c>
    </row>
    <row r="362" spans="1:21" x14ac:dyDescent="0.2">
      <c r="A362">
        <f>emission!A362</f>
        <v>2018</v>
      </c>
      <c r="B362">
        <f>emission!B362</f>
        <v>1</v>
      </c>
      <c r="C362" t="str">
        <f>emission!C362</f>
        <v>commercial</v>
      </c>
      <c r="D362" t="str">
        <f>emission!D362</f>
        <v>VCC 24724 (NG T7 SWCVng)</v>
      </c>
      <c r="E362" t="str">
        <f>emission!E362</f>
        <v>NG</v>
      </c>
      <c r="F362" t="str">
        <f>emission!F362</f>
        <v>CO2</v>
      </c>
      <c r="G362" s="1">
        <f>emission!G362 - SUM($K362:$U362)</f>
        <v>-1.6333036422729492</v>
      </c>
      <c r="K362" s="1">
        <f>SUMIF('emission-rate'!$A$2:$A$551, $D362&amp;K$1&amp;$E362&amp;$F362, 'emission-rate'!$F$2:$F$551) * IFERROR(VLOOKUP($A362&amp;$B362&amp;$C362&amp;$D362&amp;K$1, 'check of sales'!$A$2:$P$1035, 12 + MATCH($E362,'check of sales'!$M$1:$P$1, 0), 0), 0)</f>
        <v>147456020.50532225</v>
      </c>
      <c r="L362" s="1">
        <f>SUMIF('emission-rate'!$A$2:$A$551, $D362&amp;L$1&amp;$E362&amp;$F362, 'emission-rate'!$F$2:$F$551) * IFERROR(VLOOKUP($A362&amp;$B362&amp;$C362&amp;$D362&amp;L$1, 'check of sales'!$A$2:$P$1035, 12 + MATCH($E362,'check of sales'!$M$1:$P$1, 0), 0), 0)</f>
        <v>86083606.118624538</v>
      </c>
      <c r="M362" s="1">
        <f>SUMIF('emission-rate'!$A$2:$A$551, $D362&amp;M$1&amp;$E362&amp;$F362, 'emission-rate'!$F$2:$F$551) * IFERROR(VLOOKUP($A362&amp;$B362&amp;$C362&amp;$D362&amp;M$1, 'check of sales'!$A$2:$P$1035, 12 + MATCH($E362,'check of sales'!$M$1:$P$1, 0), 0), 0)</f>
        <v>300946428.50102425</v>
      </c>
      <c r="N362" s="1">
        <f>SUMIF('emission-rate'!$A$2:$A$551, $D362&amp;N$1&amp;$E362&amp;$F362, 'emission-rate'!$F$2:$F$551) * IFERROR(VLOOKUP($A362&amp;$B362&amp;$C362&amp;$D362&amp;N$1, 'check of sales'!$A$2:$P$1035, 12 + MATCH($E362,'check of sales'!$M$1:$P$1, 0), 0), 0)</f>
        <v>994831841.47223723</v>
      </c>
      <c r="O362" s="1">
        <f>SUMIF('emission-rate'!$A$2:$A$551, $D362&amp;O$1&amp;$E362&amp;$F362, 'emission-rate'!$F$2:$F$551) * IFERROR(VLOOKUP($A362&amp;$B362&amp;$C362&amp;$D362&amp;O$1, 'check of sales'!$A$2:$P$1035, 12 + MATCH($E362,'check of sales'!$M$1:$P$1, 0), 0), 0)</f>
        <v>712504382.150033</v>
      </c>
      <c r="P362" s="1">
        <f>SUMIF('emission-rate'!$A$2:$A$551, $D362&amp;P$1&amp;$E362&amp;$F362, 'emission-rate'!$F$2:$F$551) * IFERROR(VLOOKUP($A362&amp;$B362&amp;$C362&amp;$D362&amp;P$1, 'check of sales'!$A$2:$P$1035, 12 + MATCH($E362,'check of sales'!$M$1:$P$1, 0), 0), 0)</f>
        <v>99242462.956245348</v>
      </c>
      <c r="Q362" s="1">
        <f>SUMIF('emission-rate'!$A$2:$A$551, $D362&amp;Q$1&amp;$E362&amp;$F362, 'emission-rate'!$F$2:$F$551) * IFERROR(VLOOKUP($A362&amp;$B362&amp;$C362&amp;$D362&amp;Q$1, 'check of sales'!$A$2:$P$1035, 12 + MATCH($E362,'check of sales'!$M$1:$P$1, 0), 0), 0)</f>
        <v>494467022.30517793</v>
      </c>
      <c r="R362" s="1">
        <f>SUMIF('emission-rate'!$A$2:$A$551, $D362&amp;R$1&amp;$E362&amp;$F362, 'emission-rate'!$F$2:$F$551) * IFERROR(VLOOKUP($A362&amp;$B362&amp;$C362&amp;$D362&amp;R$1, 'check of sales'!$A$2:$P$1035, 12 + MATCH($E362,'check of sales'!$M$1:$P$1, 0), 0), 0)</f>
        <v>567713820.56201565</v>
      </c>
      <c r="S362" s="1">
        <f>SUMIF('emission-rate'!$A$2:$A$551, $D362&amp;S$1&amp;$E362&amp;$F362, 'emission-rate'!$F$2:$F$551) * IFERROR(VLOOKUP($A362&amp;$B362&amp;$C362&amp;$D362&amp;S$1, 'check of sales'!$A$2:$P$1035, 12 + MATCH($E362,'check of sales'!$M$1:$P$1, 0), 0), 0)</f>
        <v>1110085883.4216342</v>
      </c>
      <c r="T362" s="1">
        <f>SUMIF('emission-rate'!$A$2:$A$551, $D362&amp;T$1&amp;$E362&amp;$F362, 'emission-rate'!$F$2:$F$551) * IFERROR(VLOOKUP($A362&amp;$B362&amp;$C362&amp;$D362&amp;T$1, 'check of sales'!$A$2:$P$1035, 12 + MATCH($E362,'check of sales'!$M$1:$P$1, 0), 0), 0)</f>
        <v>0</v>
      </c>
      <c r="U362" s="1">
        <f>SUMIF('emission-rate'!$A$2:$A$551, $D362&amp;U$1&amp;$E362&amp;$F362, 'emission-rate'!$F$2:$F$551) * IFERROR(VLOOKUP($A362&amp;$B362&amp;$C362&amp;$D362&amp;U$1, 'check of sales'!$A$2:$P$1035, 12 + MATCH($E362,'check of sales'!$M$1:$P$1, 0), 0), 0)</f>
        <v>0</v>
      </c>
    </row>
    <row r="363" spans="1:21" x14ac:dyDescent="0.2">
      <c r="A363">
        <f>emission!A363</f>
        <v>2019</v>
      </c>
      <c r="B363">
        <f>emission!B363</f>
        <v>1</v>
      </c>
      <c r="C363" t="str">
        <f>emission!C363</f>
        <v>commercial</v>
      </c>
      <c r="D363" t="str">
        <f>emission!D363</f>
        <v>VCC 24724 (NG T7 SWCVng)</v>
      </c>
      <c r="E363" t="str">
        <f>emission!E363</f>
        <v>NG</v>
      </c>
      <c r="F363" t="str">
        <f>emission!F363</f>
        <v>CO2</v>
      </c>
      <c r="G363" s="1">
        <f>emission!G363 - SUM($K363:$U363)</f>
        <v>-1.5047879219055176</v>
      </c>
      <c r="K363" s="1">
        <f>SUMIF('emission-rate'!$A$2:$A$551, $D363&amp;K$1&amp;$E363&amp;$F363, 'emission-rate'!$F$2:$F$551) * IFERROR(VLOOKUP($A363&amp;$B363&amp;$C363&amp;$D363&amp;K$1, 'check of sales'!$A$2:$P$1035, 12 + MATCH($E363,'check of sales'!$M$1:$P$1, 0), 0), 0)</f>
        <v>137260350.04309478</v>
      </c>
      <c r="L363" s="1">
        <f>SUMIF('emission-rate'!$A$2:$A$551, $D363&amp;L$1&amp;$E363&amp;$F363, 'emission-rate'!$F$2:$F$551) * IFERROR(VLOOKUP($A363&amp;$B363&amp;$C363&amp;$D363&amp;L$1, 'check of sales'!$A$2:$P$1035, 12 + MATCH($E363,'check of sales'!$M$1:$P$1, 0), 0), 0)</f>
        <v>81533547.612294525</v>
      </c>
      <c r="M363" s="1">
        <f>SUMIF('emission-rate'!$A$2:$A$551, $D363&amp;M$1&amp;$E363&amp;$F363, 'emission-rate'!$F$2:$F$551) * IFERROR(VLOOKUP($A363&amp;$B363&amp;$C363&amp;$D363&amp;M$1, 'check of sales'!$A$2:$P$1035, 12 + MATCH($E363,'check of sales'!$M$1:$P$1, 0), 0), 0)</f>
        <v>283667117.64471477</v>
      </c>
      <c r="N363" s="1">
        <f>SUMIF('emission-rate'!$A$2:$A$551, $D363&amp;N$1&amp;$E363&amp;$F363, 'emission-rate'!$F$2:$F$551) * IFERROR(VLOOKUP($A363&amp;$B363&amp;$C363&amp;$D363&amp;N$1, 'check of sales'!$A$2:$P$1035, 12 + MATCH($E363,'check of sales'!$M$1:$P$1, 0), 0), 0)</f>
        <v>932842106.84129739</v>
      </c>
      <c r="O363" s="1">
        <f>SUMIF('emission-rate'!$A$2:$A$551, $D363&amp;O$1&amp;$E363&amp;$F363, 'emission-rate'!$F$2:$F$551) * IFERROR(VLOOKUP($A363&amp;$B363&amp;$C363&amp;$D363&amp;O$1, 'check of sales'!$A$2:$P$1035, 12 + MATCH($E363,'check of sales'!$M$1:$P$1, 0), 0), 0)</f>
        <v>661626359.7065196</v>
      </c>
      <c r="P363" s="1">
        <f>SUMIF('emission-rate'!$A$2:$A$551, $D363&amp;P$1&amp;$E363&amp;$F363, 'emission-rate'!$F$2:$F$551) * IFERROR(VLOOKUP($A363&amp;$B363&amp;$C363&amp;$D363&amp;P$1, 'check of sales'!$A$2:$P$1035, 12 + MATCH($E363,'check of sales'!$M$1:$P$1, 0), 0), 0)</f>
        <v>91799198.912823975</v>
      </c>
      <c r="Q363" s="1">
        <f>SUMIF('emission-rate'!$A$2:$A$551, $D363&amp;Q$1&amp;$E363&amp;$F363, 'emission-rate'!$F$2:$F$551) * IFERROR(VLOOKUP($A363&amp;$B363&amp;$C363&amp;$D363&amp;Q$1, 'check of sales'!$A$2:$P$1035, 12 + MATCH($E363,'check of sales'!$M$1:$P$1, 0), 0), 0)</f>
        <v>451652325.10401237</v>
      </c>
      <c r="R363" s="1">
        <f>SUMIF('emission-rate'!$A$2:$A$551, $D363&amp;R$1&amp;$E363&amp;$F363, 'emission-rate'!$F$2:$F$551) * IFERROR(VLOOKUP($A363&amp;$B363&amp;$C363&amp;$D363&amp;R$1, 'check of sales'!$A$2:$P$1035, 12 + MATCH($E363,'check of sales'!$M$1:$P$1, 0), 0), 0)</f>
        <v>507279159.11238724</v>
      </c>
      <c r="S363" s="1">
        <f>SUMIF('emission-rate'!$A$2:$A$551, $D363&amp;S$1&amp;$E363&amp;$F363, 'emission-rate'!$F$2:$F$551) * IFERROR(VLOOKUP($A363&amp;$B363&amp;$C363&amp;$D363&amp;S$1, 'check of sales'!$A$2:$P$1035, 12 + MATCH($E363,'check of sales'!$M$1:$P$1, 0), 0), 0)</f>
        <v>941317295.23446596</v>
      </c>
      <c r="T363" s="1">
        <f>SUMIF('emission-rate'!$A$2:$A$551, $D363&amp;T$1&amp;$E363&amp;$F363, 'emission-rate'!$F$2:$F$551) * IFERROR(VLOOKUP($A363&amp;$B363&amp;$C363&amp;$D363&amp;T$1, 'check of sales'!$A$2:$P$1035, 12 + MATCH($E363,'check of sales'!$M$1:$P$1, 0), 0), 0)</f>
        <v>97506666.50878714</v>
      </c>
      <c r="U363" s="1">
        <f>SUMIF('emission-rate'!$A$2:$A$551, $D363&amp;U$1&amp;$E363&amp;$F363, 'emission-rate'!$F$2:$F$551) * IFERROR(VLOOKUP($A363&amp;$B363&amp;$C363&amp;$D363&amp;U$1, 'check of sales'!$A$2:$P$1035, 12 + MATCH($E363,'check of sales'!$M$1:$P$1, 0), 0), 0)</f>
        <v>0</v>
      </c>
    </row>
    <row r="364" spans="1:21" x14ac:dyDescent="0.2">
      <c r="A364">
        <f>emission!A364</f>
        <v>2020</v>
      </c>
      <c r="B364">
        <f>emission!B364</f>
        <v>1</v>
      </c>
      <c r="C364" t="str">
        <f>emission!C364</f>
        <v>commercial</v>
      </c>
      <c r="D364" t="str">
        <f>emission!D364</f>
        <v>VCC 24724 (NG T7 SWCVng)</v>
      </c>
      <c r="E364" t="str">
        <f>emission!E364</f>
        <v>NG</v>
      </c>
      <c r="F364" t="str">
        <f>emission!F364</f>
        <v>CO2</v>
      </c>
      <c r="G364" s="1">
        <f>emission!G364 - SUM($K364:$U364)</f>
        <v>-1.576909065246582</v>
      </c>
      <c r="K364" s="1">
        <f>SUMIF('emission-rate'!$A$2:$A$551, $D364&amp;K$1&amp;$E364&amp;$F364, 'emission-rate'!$F$2:$F$551) * IFERROR(VLOOKUP($A364&amp;$B364&amp;$C364&amp;$D364&amp;K$1, 'check of sales'!$A$2:$P$1035, 12 + MATCH($E364,'check of sales'!$M$1:$P$1, 0), 0), 0)</f>
        <v>128089030.30618052</v>
      </c>
      <c r="L364" s="1">
        <f>SUMIF('emission-rate'!$A$2:$A$551, $D364&amp;L$1&amp;$E364&amp;$F364, 'emission-rate'!$F$2:$F$551) * IFERROR(VLOOKUP($A364&amp;$B364&amp;$C364&amp;$D364&amp;L$1, 'check of sales'!$A$2:$P$1035, 12 + MATCH($E364,'check of sales'!$M$1:$P$1, 0), 0), 0)</f>
        <v>75896007.820955336</v>
      </c>
      <c r="M364" s="1">
        <f>SUMIF('emission-rate'!$A$2:$A$551, $D364&amp;M$1&amp;$E364&amp;$F364, 'emission-rate'!$F$2:$F$551) * IFERROR(VLOOKUP($A364&amp;$B364&amp;$C364&amp;$D364&amp;M$1, 'check of sales'!$A$2:$P$1035, 12 + MATCH($E364,'check of sales'!$M$1:$P$1, 0), 0), 0)</f>
        <v>268673531.29533571</v>
      </c>
      <c r="N364" s="1">
        <f>SUMIF('emission-rate'!$A$2:$A$551, $D364&amp;N$1&amp;$E364&amp;$F364, 'emission-rate'!$F$2:$F$551) * IFERROR(VLOOKUP($A364&amp;$B364&amp;$C364&amp;$D364&amp;N$1, 'check of sales'!$A$2:$P$1035, 12 + MATCH($E364,'check of sales'!$M$1:$P$1, 0), 0), 0)</f>
        <v>879281515.26275337</v>
      </c>
      <c r="O364" s="1">
        <f>SUMIF('emission-rate'!$A$2:$A$551, $D364&amp;O$1&amp;$E364&amp;$F364, 'emission-rate'!$F$2:$F$551) * IFERROR(VLOOKUP($A364&amp;$B364&amp;$C364&amp;$D364&amp;O$1, 'check of sales'!$A$2:$P$1035, 12 + MATCH($E364,'check of sales'!$M$1:$P$1, 0), 0), 0)</f>
        <v>620399248.99970388</v>
      </c>
      <c r="P364" s="1">
        <f>SUMIF('emission-rate'!$A$2:$A$551, $D364&amp;P$1&amp;$E364&amp;$F364, 'emission-rate'!$F$2:$F$551) * IFERROR(VLOOKUP($A364&amp;$B364&amp;$C364&amp;$D364&amp;P$1, 'check of sales'!$A$2:$P$1035, 12 + MATCH($E364,'check of sales'!$M$1:$P$1, 0), 0), 0)</f>
        <v>85244064.910013437</v>
      </c>
      <c r="Q364" s="1">
        <f>SUMIF('emission-rate'!$A$2:$A$551, $D364&amp;Q$1&amp;$E364&amp;$F364, 'emission-rate'!$F$2:$F$551) * IFERROR(VLOOKUP($A364&amp;$B364&amp;$C364&amp;$D364&amp;Q$1, 'check of sales'!$A$2:$P$1035, 12 + MATCH($E364,'check of sales'!$M$1:$P$1, 0), 0), 0)</f>
        <v>417778039.72824001</v>
      </c>
      <c r="R364" s="1">
        <f>SUMIF('emission-rate'!$A$2:$A$551, $D364&amp;R$1&amp;$E364&amp;$F364, 'emission-rate'!$F$2:$F$551) * IFERROR(VLOOKUP($A364&amp;$B364&amp;$C364&amp;$D364&amp;R$1, 'check of sales'!$A$2:$P$1035, 12 + MATCH($E364,'check of sales'!$M$1:$P$1, 0), 0), 0)</f>
        <v>463355090.13685358</v>
      </c>
      <c r="S364" s="1">
        <f>SUMIF('emission-rate'!$A$2:$A$551, $D364&amp;S$1&amp;$E364&amp;$F364, 'emission-rate'!$F$2:$F$551) * IFERROR(VLOOKUP($A364&amp;$B364&amp;$C364&amp;$D364&amp;S$1, 'check of sales'!$A$2:$P$1035, 12 + MATCH($E364,'check of sales'!$M$1:$P$1, 0), 0), 0)</f>
        <v>841111540.16255403</v>
      </c>
      <c r="T364" s="1">
        <f>SUMIF('emission-rate'!$A$2:$A$551, $D364&amp;T$1&amp;$E364&amp;$F364, 'emission-rate'!$F$2:$F$551) * IFERROR(VLOOKUP($A364&amp;$B364&amp;$C364&amp;$D364&amp;T$1, 'check of sales'!$A$2:$P$1035, 12 + MATCH($E364,'check of sales'!$M$1:$P$1, 0), 0), 0)</f>
        <v>82682532.005966216</v>
      </c>
      <c r="U364" s="1">
        <f>SUMIF('emission-rate'!$A$2:$A$551, $D364&amp;U$1&amp;$E364&amp;$F364, 'emission-rate'!$F$2:$F$551) * IFERROR(VLOOKUP($A364&amp;$B364&amp;$C364&amp;$D364&amp;U$1, 'check of sales'!$A$2:$P$1035, 12 + MATCH($E364,'check of sales'!$M$1:$P$1, 0), 0), 0)</f>
        <v>695179360.89937282</v>
      </c>
    </row>
    <row r="365" spans="1:21" x14ac:dyDescent="0.2">
      <c r="A365">
        <f>emission!A365</f>
        <v>2010</v>
      </c>
      <c r="B365">
        <f>emission!B365</f>
        <v>1</v>
      </c>
      <c r="C365" t="str">
        <f>emission!C365</f>
        <v>commercial</v>
      </c>
      <c r="D365" t="str">
        <f>emission!D365</f>
        <v>VCC 24724 (NG T7 SWCVng)</v>
      </c>
      <c r="E365" t="str">
        <f>emission!E365</f>
        <v>NG</v>
      </c>
      <c r="F365" t="str">
        <f>emission!F365</f>
        <v>HC</v>
      </c>
      <c r="G365" s="1">
        <f>emission!G365 - SUM($K365:$U365)</f>
        <v>-4.5104185119271278E-5</v>
      </c>
      <c r="K365" s="1">
        <f>SUMIF('emission-rate'!$A$2:$A$551, $D365&amp;K$1&amp;$E365&amp;$F365, 'emission-rate'!$F$2:$F$551) * IFERROR(VLOOKUP($A365&amp;$B365&amp;$C365&amp;$D365&amp;K$1, 'check of sales'!$A$2:$P$1035, 12 + MATCH($E365,'check of sales'!$M$1:$P$1, 0), 0), 0)</f>
        <v>321121.28234514617</v>
      </c>
      <c r="L365" s="1">
        <f>SUMIF('emission-rate'!$A$2:$A$551, $D365&amp;L$1&amp;$E365&amp;$F365, 'emission-rate'!$F$2:$F$551) * IFERROR(VLOOKUP($A365&amp;$B365&amp;$C365&amp;$D365&amp;L$1, 'check of sales'!$A$2:$P$1035, 12 + MATCH($E365,'check of sales'!$M$1:$P$1, 0), 0), 0)</f>
        <v>0</v>
      </c>
      <c r="M365" s="1">
        <f>SUMIF('emission-rate'!$A$2:$A$551, $D365&amp;M$1&amp;$E365&amp;$F365, 'emission-rate'!$F$2:$F$551) * IFERROR(VLOOKUP($A365&amp;$B365&amp;$C365&amp;$D365&amp;M$1, 'check of sales'!$A$2:$P$1035, 12 + MATCH($E365,'check of sales'!$M$1:$P$1, 0), 0), 0)</f>
        <v>0</v>
      </c>
      <c r="N365" s="1">
        <f>SUMIF('emission-rate'!$A$2:$A$551, $D365&amp;N$1&amp;$E365&amp;$F365, 'emission-rate'!$F$2:$F$551) * IFERROR(VLOOKUP($A365&amp;$B365&amp;$C365&amp;$D365&amp;N$1, 'check of sales'!$A$2:$P$1035, 12 + MATCH($E365,'check of sales'!$M$1:$P$1, 0), 0), 0)</f>
        <v>0</v>
      </c>
      <c r="O365" s="1">
        <f>SUMIF('emission-rate'!$A$2:$A$551, $D365&amp;O$1&amp;$E365&amp;$F365, 'emission-rate'!$F$2:$F$551) * IFERROR(VLOOKUP($A365&amp;$B365&amp;$C365&amp;$D365&amp;O$1, 'check of sales'!$A$2:$P$1035, 12 + MATCH($E365,'check of sales'!$M$1:$P$1, 0), 0), 0)</f>
        <v>0</v>
      </c>
      <c r="P365" s="1">
        <f>SUMIF('emission-rate'!$A$2:$A$551, $D365&amp;P$1&amp;$E365&amp;$F365, 'emission-rate'!$F$2:$F$551) * IFERROR(VLOOKUP($A365&amp;$B365&amp;$C365&amp;$D365&amp;P$1, 'check of sales'!$A$2:$P$1035, 12 + MATCH($E365,'check of sales'!$M$1:$P$1, 0), 0), 0)</f>
        <v>0</v>
      </c>
      <c r="Q365" s="1">
        <f>SUMIF('emission-rate'!$A$2:$A$551, $D365&amp;Q$1&amp;$E365&amp;$F365, 'emission-rate'!$F$2:$F$551) * IFERROR(VLOOKUP($A365&amp;$B365&amp;$C365&amp;$D365&amp;Q$1, 'check of sales'!$A$2:$P$1035, 12 + MATCH($E365,'check of sales'!$M$1:$P$1, 0), 0), 0)</f>
        <v>0</v>
      </c>
      <c r="R365" s="1">
        <f>SUMIF('emission-rate'!$A$2:$A$551, $D365&amp;R$1&amp;$E365&amp;$F365, 'emission-rate'!$F$2:$F$551) * IFERROR(VLOOKUP($A365&amp;$B365&amp;$C365&amp;$D365&amp;R$1, 'check of sales'!$A$2:$P$1035, 12 + MATCH($E365,'check of sales'!$M$1:$P$1, 0), 0), 0)</f>
        <v>0</v>
      </c>
      <c r="S365" s="1">
        <f>SUMIF('emission-rate'!$A$2:$A$551, $D365&amp;S$1&amp;$E365&amp;$F365, 'emission-rate'!$F$2:$F$551) * IFERROR(VLOOKUP($A365&amp;$B365&amp;$C365&amp;$D365&amp;S$1, 'check of sales'!$A$2:$P$1035, 12 + MATCH($E365,'check of sales'!$M$1:$P$1, 0), 0), 0)</f>
        <v>0</v>
      </c>
      <c r="T365" s="1">
        <f>SUMIF('emission-rate'!$A$2:$A$551, $D365&amp;T$1&amp;$E365&amp;$F365, 'emission-rate'!$F$2:$F$551) * IFERROR(VLOOKUP($A365&amp;$B365&amp;$C365&amp;$D365&amp;T$1, 'check of sales'!$A$2:$P$1035, 12 + MATCH($E365,'check of sales'!$M$1:$P$1, 0), 0), 0)</f>
        <v>0</v>
      </c>
      <c r="U365" s="1">
        <f>SUMIF('emission-rate'!$A$2:$A$551, $D365&amp;U$1&amp;$E365&amp;$F365, 'emission-rate'!$F$2:$F$551) * IFERROR(VLOOKUP($A365&amp;$B365&amp;$C365&amp;$D365&amp;U$1, 'check of sales'!$A$2:$P$1035, 12 + MATCH($E365,'check of sales'!$M$1:$P$1, 0), 0), 0)</f>
        <v>0</v>
      </c>
    </row>
    <row r="366" spans="1:21" x14ac:dyDescent="0.2">
      <c r="A366">
        <f>emission!A366</f>
        <v>2011</v>
      </c>
      <c r="B366">
        <f>emission!B366</f>
        <v>1</v>
      </c>
      <c r="C366" t="str">
        <f>emission!C366</f>
        <v>commercial</v>
      </c>
      <c r="D366" t="str">
        <f>emission!D366</f>
        <v>VCC 24724 (NG T7 SWCVng)</v>
      </c>
      <c r="E366" t="str">
        <f>emission!E366</f>
        <v>NG</v>
      </c>
      <c r="F366" t="str">
        <f>emission!F366</f>
        <v>HC</v>
      </c>
      <c r="G366" s="1">
        <f>emission!G366 - SUM($K366:$U366)</f>
        <v>-4.201219417154789E-5</v>
      </c>
      <c r="K366" s="1">
        <f>SUMIF('emission-rate'!$A$2:$A$551, $D366&amp;K$1&amp;$E366&amp;$F366, 'emission-rate'!$F$2:$F$551) * IFERROR(VLOOKUP($A366&amp;$B366&amp;$C366&amp;$D366&amp;K$1, 'check of sales'!$A$2:$P$1035, 12 + MATCH($E366,'check of sales'!$M$1:$P$1, 0), 0), 0)</f>
        <v>272300.56831967254</v>
      </c>
      <c r="L366" s="1">
        <f>SUMIF('emission-rate'!$A$2:$A$551, $D366&amp;L$1&amp;$E366&amp;$F366, 'emission-rate'!$F$2:$F$551) * IFERROR(VLOOKUP($A366&amp;$B366&amp;$C366&amp;$D366&amp;L$1, 'check of sales'!$A$2:$P$1035, 12 + MATCH($E366,'check of sales'!$M$1:$P$1, 0), 0), 0)</f>
        <v>177405.46891460867</v>
      </c>
      <c r="M366" s="1">
        <f>SUMIF('emission-rate'!$A$2:$A$551, $D366&amp;M$1&amp;$E366&amp;$F366, 'emission-rate'!$F$2:$F$551) * IFERROR(VLOOKUP($A366&amp;$B366&amp;$C366&amp;$D366&amp;M$1, 'check of sales'!$A$2:$P$1035, 12 + MATCH($E366,'check of sales'!$M$1:$P$1, 0), 0), 0)</f>
        <v>0</v>
      </c>
      <c r="N366" s="1">
        <f>SUMIF('emission-rate'!$A$2:$A$551, $D366&amp;N$1&amp;$E366&amp;$F366, 'emission-rate'!$F$2:$F$551) * IFERROR(VLOOKUP($A366&amp;$B366&amp;$C366&amp;$D366&amp;N$1, 'check of sales'!$A$2:$P$1035, 12 + MATCH($E366,'check of sales'!$M$1:$P$1, 0), 0), 0)</f>
        <v>0</v>
      </c>
      <c r="O366" s="1">
        <f>SUMIF('emission-rate'!$A$2:$A$551, $D366&amp;O$1&amp;$E366&amp;$F366, 'emission-rate'!$F$2:$F$551) * IFERROR(VLOOKUP($A366&amp;$B366&amp;$C366&amp;$D366&amp;O$1, 'check of sales'!$A$2:$P$1035, 12 + MATCH($E366,'check of sales'!$M$1:$P$1, 0), 0), 0)</f>
        <v>0</v>
      </c>
      <c r="P366" s="1">
        <f>SUMIF('emission-rate'!$A$2:$A$551, $D366&amp;P$1&amp;$E366&amp;$F366, 'emission-rate'!$F$2:$F$551) * IFERROR(VLOOKUP($A366&amp;$B366&amp;$C366&amp;$D366&amp;P$1, 'check of sales'!$A$2:$P$1035, 12 + MATCH($E366,'check of sales'!$M$1:$P$1, 0), 0), 0)</f>
        <v>0</v>
      </c>
      <c r="Q366" s="1">
        <f>SUMIF('emission-rate'!$A$2:$A$551, $D366&amp;Q$1&amp;$E366&amp;$F366, 'emission-rate'!$F$2:$F$551) * IFERROR(VLOOKUP($A366&amp;$B366&amp;$C366&amp;$D366&amp;Q$1, 'check of sales'!$A$2:$P$1035, 12 + MATCH($E366,'check of sales'!$M$1:$P$1, 0), 0), 0)</f>
        <v>0</v>
      </c>
      <c r="R366" s="1">
        <f>SUMIF('emission-rate'!$A$2:$A$551, $D366&amp;R$1&amp;$E366&amp;$F366, 'emission-rate'!$F$2:$F$551) * IFERROR(VLOOKUP($A366&amp;$B366&amp;$C366&amp;$D366&amp;R$1, 'check of sales'!$A$2:$P$1035, 12 + MATCH($E366,'check of sales'!$M$1:$P$1, 0), 0), 0)</f>
        <v>0</v>
      </c>
      <c r="S366" s="1">
        <f>SUMIF('emission-rate'!$A$2:$A$551, $D366&amp;S$1&amp;$E366&amp;$F366, 'emission-rate'!$F$2:$F$551) * IFERROR(VLOOKUP($A366&amp;$B366&amp;$C366&amp;$D366&amp;S$1, 'check of sales'!$A$2:$P$1035, 12 + MATCH($E366,'check of sales'!$M$1:$P$1, 0), 0), 0)</f>
        <v>0</v>
      </c>
      <c r="T366" s="1">
        <f>SUMIF('emission-rate'!$A$2:$A$551, $D366&amp;T$1&amp;$E366&amp;$F366, 'emission-rate'!$F$2:$F$551) * IFERROR(VLOOKUP($A366&amp;$B366&amp;$C366&amp;$D366&amp;T$1, 'check of sales'!$A$2:$P$1035, 12 + MATCH($E366,'check of sales'!$M$1:$P$1, 0), 0), 0)</f>
        <v>0</v>
      </c>
      <c r="U366" s="1">
        <f>SUMIF('emission-rate'!$A$2:$A$551, $D366&amp;U$1&amp;$E366&amp;$F366, 'emission-rate'!$F$2:$F$551) * IFERROR(VLOOKUP($A366&amp;$B366&amp;$C366&amp;$D366&amp;U$1, 'check of sales'!$A$2:$P$1035, 12 + MATCH($E366,'check of sales'!$M$1:$P$1, 0), 0), 0)</f>
        <v>0</v>
      </c>
    </row>
    <row r="367" spans="1:21" x14ac:dyDescent="0.2">
      <c r="A367">
        <f>emission!A367</f>
        <v>2012</v>
      </c>
      <c r="B367">
        <f>emission!B367</f>
        <v>1</v>
      </c>
      <c r="C367" t="str">
        <f>emission!C367</f>
        <v>commercial</v>
      </c>
      <c r="D367" t="str">
        <f>emission!D367</f>
        <v>VCC 24724 (NG T7 SWCVng)</v>
      </c>
      <c r="E367" t="str">
        <f>emission!E367</f>
        <v>NG</v>
      </c>
      <c r="F367" t="str">
        <f>emission!F367</f>
        <v>HC</v>
      </c>
      <c r="G367" s="1">
        <f>emission!G367 - SUM($K367:$U367)</f>
        <v>-1.5671225264668465E-4</v>
      </c>
      <c r="K367" s="1">
        <f>SUMIF('emission-rate'!$A$2:$A$551, $D367&amp;K$1&amp;$E367&amp;$F367, 'emission-rate'!$F$2:$F$551) * IFERROR(VLOOKUP($A367&amp;$B367&amp;$C367&amp;$D367&amp;K$1, 'check of sales'!$A$2:$P$1035, 12 + MATCH($E367,'check of sales'!$M$1:$P$1, 0), 0), 0)</f>
        <v>243313.44124453829</v>
      </c>
      <c r="L367" s="1">
        <f>SUMIF('emission-rate'!$A$2:$A$551, $D367&amp;L$1&amp;$E367&amp;$F367, 'emission-rate'!$F$2:$F$551) * IFERROR(VLOOKUP($A367&amp;$B367&amp;$C367&amp;$D367&amp;L$1, 'check of sales'!$A$2:$P$1035, 12 + MATCH($E367,'check of sales'!$M$1:$P$1, 0), 0), 0)</f>
        <v>150434.15888126692</v>
      </c>
      <c r="M367" s="1">
        <f>SUMIF('emission-rate'!$A$2:$A$551, $D367&amp;M$1&amp;$E367&amp;$F367, 'emission-rate'!$F$2:$F$551) * IFERROR(VLOOKUP($A367&amp;$B367&amp;$C367&amp;$D367&amp;M$1, 'check of sales'!$A$2:$P$1035, 12 + MATCH($E367,'check of sales'!$M$1:$P$1, 0), 0), 0)</f>
        <v>584606.62565830001</v>
      </c>
      <c r="N367" s="1">
        <f>SUMIF('emission-rate'!$A$2:$A$551, $D367&amp;N$1&amp;$E367&amp;$F367, 'emission-rate'!$F$2:$F$551) * IFERROR(VLOOKUP($A367&amp;$B367&amp;$C367&amp;$D367&amp;N$1, 'check of sales'!$A$2:$P$1035, 12 + MATCH($E367,'check of sales'!$M$1:$P$1, 0), 0), 0)</f>
        <v>0</v>
      </c>
      <c r="O367" s="1">
        <f>SUMIF('emission-rate'!$A$2:$A$551, $D367&amp;O$1&amp;$E367&amp;$F367, 'emission-rate'!$F$2:$F$551) * IFERROR(VLOOKUP($A367&amp;$B367&amp;$C367&amp;$D367&amp;O$1, 'check of sales'!$A$2:$P$1035, 12 + MATCH($E367,'check of sales'!$M$1:$P$1, 0), 0), 0)</f>
        <v>0</v>
      </c>
      <c r="P367" s="1">
        <f>SUMIF('emission-rate'!$A$2:$A$551, $D367&amp;P$1&amp;$E367&amp;$F367, 'emission-rate'!$F$2:$F$551) * IFERROR(VLOOKUP($A367&amp;$B367&amp;$C367&amp;$D367&amp;P$1, 'check of sales'!$A$2:$P$1035, 12 + MATCH($E367,'check of sales'!$M$1:$P$1, 0), 0), 0)</f>
        <v>0</v>
      </c>
      <c r="Q367" s="1">
        <f>SUMIF('emission-rate'!$A$2:$A$551, $D367&amp;Q$1&amp;$E367&amp;$F367, 'emission-rate'!$F$2:$F$551) * IFERROR(VLOOKUP($A367&amp;$B367&amp;$C367&amp;$D367&amp;Q$1, 'check of sales'!$A$2:$P$1035, 12 + MATCH($E367,'check of sales'!$M$1:$P$1, 0), 0), 0)</f>
        <v>0</v>
      </c>
      <c r="R367" s="1">
        <f>SUMIF('emission-rate'!$A$2:$A$551, $D367&amp;R$1&amp;$E367&amp;$F367, 'emission-rate'!$F$2:$F$551) * IFERROR(VLOOKUP($A367&amp;$B367&amp;$C367&amp;$D367&amp;R$1, 'check of sales'!$A$2:$P$1035, 12 + MATCH($E367,'check of sales'!$M$1:$P$1, 0), 0), 0)</f>
        <v>0</v>
      </c>
      <c r="S367" s="1">
        <f>SUMIF('emission-rate'!$A$2:$A$551, $D367&amp;S$1&amp;$E367&amp;$F367, 'emission-rate'!$F$2:$F$551) * IFERROR(VLOOKUP($A367&amp;$B367&amp;$C367&amp;$D367&amp;S$1, 'check of sales'!$A$2:$P$1035, 12 + MATCH($E367,'check of sales'!$M$1:$P$1, 0), 0), 0)</f>
        <v>0</v>
      </c>
      <c r="T367" s="1">
        <f>SUMIF('emission-rate'!$A$2:$A$551, $D367&amp;T$1&amp;$E367&amp;$F367, 'emission-rate'!$F$2:$F$551) * IFERROR(VLOOKUP($A367&amp;$B367&amp;$C367&amp;$D367&amp;T$1, 'check of sales'!$A$2:$P$1035, 12 + MATCH($E367,'check of sales'!$M$1:$P$1, 0), 0), 0)</f>
        <v>0</v>
      </c>
      <c r="U367" s="1">
        <f>SUMIF('emission-rate'!$A$2:$A$551, $D367&amp;U$1&amp;$E367&amp;$F367, 'emission-rate'!$F$2:$F$551) * IFERROR(VLOOKUP($A367&amp;$B367&amp;$C367&amp;$D367&amp;U$1, 'check of sales'!$A$2:$P$1035, 12 + MATCH($E367,'check of sales'!$M$1:$P$1, 0), 0), 0)</f>
        <v>0</v>
      </c>
    </row>
    <row r="368" spans="1:21" x14ac:dyDescent="0.2">
      <c r="A368">
        <f>emission!A368</f>
        <v>2013</v>
      </c>
      <c r="B368">
        <f>emission!B368</f>
        <v>1</v>
      </c>
      <c r="C368" t="str">
        <f>emission!C368</f>
        <v>commercial</v>
      </c>
      <c r="D368" t="str">
        <f>emission!D368</f>
        <v>VCC 24724 (NG T7 SWCVng)</v>
      </c>
      <c r="E368" t="str">
        <f>emission!E368</f>
        <v>NG</v>
      </c>
      <c r="F368" t="str">
        <f>emission!F368</f>
        <v>HC</v>
      </c>
      <c r="G368" s="1">
        <f>emission!G368 - SUM($K368:$U368)</f>
        <v>-1.5988945960998535E-5</v>
      </c>
      <c r="K368" s="1">
        <f>SUMIF('emission-rate'!$A$2:$A$551, $D368&amp;K$1&amp;$E368&amp;$F368, 'emission-rate'!$F$2:$F$551) * IFERROR(VLOOKUP($A368&amp;$B368&amp;$C368&amp;$D368&amp;K$1, 'check of sales'!$A$2:$P$1035, 12 + MATCH($E368,'check of sales'!$M$1:$P$1, 0), 0), 0)</f>
        <v>222245.52196593169</v>
      </c>
      <c r="L368" s="1">
        <f>SUMIF('emission-rate'!$A$2:$A$551, $D368&amp;L$1&amp;$E368&amp;$F368, 'emission-rate'!$F$2:$F$551) * IFERROR(VLOOKUP($A368&amp;$B368&amp;$C368&amp;$D368&amp;L$1, 'check of sales'!$A$2:$P$1035, 12 + MATCH($E368,'check of sales'!$M$1:$P$1, 0), 0), 0)</f>
        <v>134420.03850376947</v>
      </c>
      <c r="M368" s="1">
        <f>SUMIF('emission-rate'!$A$2:$A$551, $D368&amp;M$1&amp;$E368&amp;$F368, 'emission-rate'!$F$2:$F$551) * IFERROR(VLOOKUP($A368&amp;$B368&amp;$C368&amp;$D368&amp;M$1, 'check of sales'!$A$2:$P$1035, 12 + MATCH($E368,'check of sales'!$M$1:$P$1, 0), 0), 0)</f>
        <v>495727.70526963135</v>
      </c>
      <c r="N368" s="1">
        <f>SUMIF('emission-rate'!$A$2:$A$551, $D368&amp;N$1&amp;$E368&amp;$F368, 'emission-rate'!$F$2:$F$551) * IFERROR(VLOOKUP($A368&amp;$B368&amp;$C368&amp;$D368&amp;N$1, 'check of sales'!$A$2:$P$1035, 12 + MATCH($E368,'check of sales'!$M$1:$P$1, 0), 0), 0)</f>
        <v>1812050.1654546864</v>
      </c>
      <c r="O368" s="1">
        <f>SUMIF('emission-rate'!$A$2:$A$551, $D368&amp;O$1&amp;$E368&amp;$F368, 'emission-rate'!$F$2:$F$551) * IFERROR(VLOOKUP($A368&amp;$B368&amp;$C368&amp;$D368&amp;O$1, 'check of sales'!$A$2:$P$1035, 12 + MATCH($E368,'check of sales'!$M$1:$P$1, 0), 0), 0)</f>
        <v>0</v>
      </c>
      <c r="P368" s="1">
        <f>SUMIF('emission-rate'!$A$2:$A$551, $D368&amp;P$1&amp;$E368&amp;$F368, 'emission-rate'!$F$2:$F$551) * IFERROR(VLOOKUP($A368&amp;$B368&amp;$C368&amp;$D368&amp;P$1, 'check of sales'!$A$2:$P$1035, 12 + MATCH($E368,'check of sales'!$M$1:$P$1, 0), 0), 0)</f>
        <v>0</v>
      </c>
      <c r="Q368" s="1">
        <f>SUMIF('emission-rate'!$A$2:$A$551, $D368&amp;Q$1&amp;$E368&amp;$F368, 'emission-rate'!$F$2:$F$551) * IFERROR(VLOOKUP($A368&amp;$B368&amp;$C368&amp;$D368&amp;Q$1, 'check of sales'!$A$2:$P$1035, 12 + MATCH($E368,'check of sales'!$M$1:$P$1, 0), 0), 0)</f>
        <v>0</v>
      </c>
      <c r="R368" s="1">
        <f>SUMIF('emission-rate'!$A$2:$A$551, $D368&amp;R$1&amp;$E368&amp;$F368, 'emission-rate'!$F$2:$F$551) * IFERROR(VLOOKUP($A368&amp;$B368&amp;$C368&amp;$D368&amp;R$1, 'check of sales'!$A$2:$P$1035, 12 + MATCH($E368,'check of sales'!$M$1:$P$1, 0), 0), 0)</f>
        <v>0</v>
      </c>
      <c r="S368" s="1">
        <f>SUMIF('emission-rate'!$A$2:$A$551, $D368&amp;S$1&amp;$E368&amp;$F368, 'emission-rate'!$F$2:$F$551) * IFERROR(VLOOKUP($A368&amp;$B368&amp;$C368&amp;$D368&amp;S$1, 'check of sales'!$A$2:$P$1035, 12 + MATCH($E368,'check of sales'!$M$1:$P$1, 0), 0), 0)</f>
        <v>0</v>
      </c>
      <c r="T368" s="1">
        <f>SUMIF('emission-rate'!$A$2:$A$551, $D368&amp;T$1&amp;$E368&amp;$F368, 'emission-rate'!$F$2:$F$551) * IFERROR(VLOOKUP($A368&amp;$B368&amp;$C368&amp;$D368&amp;T$1, 'check of sales'!$A$2:$P$1035, 12 + MATCH($E368,'check of sales'!$M$1:$P$1, 0), 0), 0)</f>
        <v>0</v>
      </c>
      <c r="U368" s="1">
        <f>SUMIF('emission-rate'!$A$2:$A$551, $D368&amp;U$1&amp;$E368&amp;$F368, 'emission-rate'!$F$2:$F$551) * IFERROR(VLOOKUP($A368&amp;$B368&amp;$C368&amp;$D368&amp;U$1, 'check of sales'!$A$2:$P$1035, 12 + MATCH($E368,'check of sales'!$M$1:$P$1, 0), 0), 0)</f>
        <v>0</v>
      </c>
    </row>
    <row r="369" spans="1:21" x14ac:dyDescent="0.2">
      <c r="A369">
        <f>emission!A369</f>
        <v>2014</v>
      </c>
      <c r="B369">
        <f>emission!B369</f>
        <v>1</v>
      </c>
      <c r="C369" t="str">
        <f>emission!C369</f>
        <v>commercial</v>
      </c>
      <c r="D369" t="str">
        <f>emission!D369</f>
        <v>VCC 24724 (NG T7 SWCVng)</v>
      </c>
      <c r="E369" t="str">
        <f>emission!E369</f>
        <v>NG</v>
      </c>
      <c r="F369" t="str">
        <f>emission!F369</f>
        <v>HC</v>
      </c>
      <c r="G369" s="1">
        <f>emission!G369 - SUM($K369:$U369)</f>
        <v>-1.5611760318279266E-5</v>
      </c>
      <c r="K369" s="1">
        <f>SUMIF('emission-rate'!$A$2:$A$551, $D369&amp;K$1&amp;$E369&amp;$F369, 'emission-rate'!$F$2:$F$551) * IFERROR(VLOOKUP($A369&amp;$B369&amp;$C369&amp;$D369&amp;K$1, 'check of sales'!$A$2:$P$1035, 12 + MATCH($E369,'check of sales'!$M$1:$P$1, 0), 0), 0)</f>
        <v>205576.9301839062</v>
      </c>
      <c r="L369" s="1">
        <f>SUMIF('emission-rate'!$A$2:$A$551, $D369&amp;L$1&amp;$E369&amp;$F369, 'emission-rate'!$F$2:$F$551) * IFERROR(VLOOKUP($A369&amp;$B369&amp;$C369&amp;$D369&amp;L$1, 'check of sales'!$A$2:$P$1035, 12 + MATCH($E369,'check of sales'!$M$1:$P$1, 0), 0), 0)</f>
        <v>122780.93420217669</v>
      </c>
      <c r="M369" s="1">
        <f>SUMIF('emission-rate'!$A$2:$A$551, $D369&amp;M$1&amp;$E369&amp;$F369, 'emission-rate'!$F$2:$F$551) * IFERROR(VLOOKUP($A369&amp;$B369&amp;$C369&amp;$D369&amp;M$1, 'check of sales'!$A$2:$P$1035, 12 + MATCH($E369,'check of sales'!$M$1:$P$1, 0), 0), 0)</f>
        <v>442956.15919468552</v>
      </c>
      <c r="N369" s="1">
        <f>SUMIF('emission-rate'!$A$2:$A$551, $D369&amp;N$1&amp;$E369&amp;$F369, 'emission-rate'!$F$2:$F$551) * IFERROR(VLOOKUP($A369&amp;$B369&amp;$C369&amp;$D369&amp;N$1, 'check of sales'!$A$2:$P$1035, 12 + MATCH($E369,'check of sales'!$M$1:$P$1, 0), 0), 0)</f>
        <v>1536560.5364851831</v>
      </c>
      <c r="O369" s="1">
        <f>SUMIF('emission-rate'!$A$2:$A$551, $D369&amp;O$1&amp;$E369&amp;$F369, 'emission-rate'!$F$2:$F$551) * IFERROR(VLOOKUP($A369&amp;$B369&amp;$C369&amp;$D369&amp;O$1, 'check of sales'!$A$2:$P$1035, 12 + MATCH($E369,'check of sales'!$M$1:$P$1, 0), 0), 0)</f>
        <v>1372198.1727740907</v>
      </c>
      <c r="P369" s="1">
        <f>SUMIF('emission-rate'!$A$2:$A$551, $D369&amp;P$1&amp;$E369&amp;$F369, 'emission-rate'!$F$2:$F$551) * IFERROR(VLOOKUP($A369&amp;$B369&amp;$C369&amp;$D369&amp;P$1, 'check of sales'!$A$2:$P$1035, 12 + MATCH($E369,'check of sales'!$M$1:$P$1, 0), 0), 0)</f>
        <v>0</v>
      </c>
      <c r="Q369" s="1">
        <f>SUMIF('emission-rate'!$A$2:$A$551, $D369&amp;Q$1&amp;$E369&amp;$F369, 'emission-rate'!$F$2:$F$551) * IFERROR(VLOOKUP($A369&amp;$B369&amp;$C369&amp;$D369&amp;Q$1, 'check of sales'!$A$2:$P$1035, 12 + MATCH($E369,'check of sales'!$M$1:$P$1, 0), 0), 0)</f>
        <v>0</v>
      </c>
      <c r="R369" s="1">
        <f>SUMIF('emission-rate'!$A$2:$A$551, $D369&amp;R$1&amp;$E369&amp;$F369, 'emission-rate'!$F$2:$F$551) * IFERROR(VLOOKUP($A369&amp;$B369&amp;$C369&amp;$D369&amp;R$1, 'check of sales'!$A$2:$P$1035, 12 + MATCH($E369,'check of sales'!$M$1:$P$1, 0), 0), 0)</f>
        <v>0</v>
      </c>
      <c r="S369" s="1">
        <f>SUMIF('emission-rate'!$A$2:$A$551, $D369&amp;S$1&amp;$E369&amp;$F369, 'emission-rate'!$F$2:$F$551) * IFERROR(VLOOKUP($A369&amp;$B369&amp;$C369&amp;$D369&amp;S$1, 'check of sales'!$A$2:$P$1035, 12 + MATCH($E369,'check of sales'!$M$1:$P$1, 0), 0), 0)</f>
        <v>0</v>
      </c>
      <c r="T369" s="1">
        <f>SUMIF('emission-rate'!$A$2:$A$551, $D369&amp;T$1&amp;$E369&amp;$F369, 'emission-rate'!$F$2:$F$551) * IFERROR(VLOOKUP($A369&amp;$B369&amp;$C369&amp;$D369&amp;T$1, 'check of sales'!$A$2:$P$1035, 12 + MATCH($E369,'check of sales'!$M$1:$P$1, 0), 0), 0)</f>
        <v>0</v>
      </c>
      <c r="U369" s="1">
        <f>SUMIF('emission-rate'!$A$2:$A$551, $D369&amp;U$1&amp;$E369&amp;$F369, 'emission-rate'!$F$2:$F$551) * IFERROR(VLOOKUP($A369&amp;$B369&amp;$C369&amp;$D369&amp;U$1, 'check of sales'!$A$2:$P$1035, 12 + MATCH($E369,'check of sales'!$M$1:$P$1, 0), 0), 0)</f>
        <v>0</v>
      </c>
    </row>
    <row r="370" spans="1:21" x14ac:dyDescent="0.2">
      <c r="A370">
        <f>emission!A370</f>
        <v>2015</v>
      </c>
      <c r="B370">
        <f>emission!B370</f>
        <v>1</v>
      </c>
      <c r="C370" t="str">
        <f>emission!C370</f>
        <v>commercial</v>
      </c>
      <c r="D370" t="str">
        <f>emission!D370</f>
        <v>VCC 24724 (NG T7 SWCVng)</v>
      </c>
      <c r="E370" t="str">
        <f>emission!E370</f>
        <v>NG</v>
      </c>
      <c r="F370" t="str">
        <f>emission!F370</f>
        <v>HC</v>
      </c>
      <c r="G370" s="1">
        <f>emission!G370 - SUM($K370:$U370)</f>
        <v>6.4270570874214172E-6</v>
      </c>
      <c r="K370" s="1">
        <f>SUMIF('emission-rate'!$A$2:$A$551, $D370&amp;K$1&amp;$E370&amp;$F370, 'emission-rate'!$F$2:$F$551) * IFERROR(VLOOKUP($A370&amp;$B370&amp;$C370&amp;$D370&amp;K$1, 'check of sales'!$A$2:$P$1035, 12 + MATCH($E370,'check of sales'!$M$1:$P$1, 0), 0), 0)</f>
        <v>190897.23426932996</v>
      </c>
      <c r="L370" s="1">
        <f>SUMIF('emission-rate'!$A$2:$A$551, $D370&amp;L$1&amp;$E370&amp;$F370, 'emission-rate'!$F$2:$F$551) * IFERROR(VLOOKUP($A370&amp;$B370&amp;$C370&amp;$D370&amp;L$1, 'check of sales'!$A$2:$P$1035, 12 + MATCH($E370,'check of sales'!$M$1:$P$1, 0), 0), 0)</f>
        <v>113572.26600167417</v>
      </c>
      <c r="M370" s="1">
        <f>SUMIF('emission-rate'!$A$2:$A$551, $D370&amp;M$1&amp;$E370&amp;$F370, 'emission-rate'!$F$2:$F$551) * IFERROR(VLOOKUP($A370&amp;$B370&amp;$C370&amp;$D370&amp;M$1, 'check of sales'!$A$2:$P$1035, 12 + MATCH($E370,'check of sales'!$M$1:$P$1, 0), 0), 0)</f>
        <v>404601.66238537751</v>
      </c>
      <c r="N370" s="1">
        <f>SUMIF('emission-rate'!$A$2:$A$551, $D370&amp;N$1&amp;$E370&amp;$F370, 'emission-rate'!$F$2:$F$551) * IFERROR(VLOOKUP($A370&amp;$B370&amp;$C370&amp;$D370&amp;N$1, 'check of sales'!$A$2:$P$1035, 12 + MATCH($E370,'check of sales'!$M$1:$P$1, 0), 0), 0)</f>
        <v>1372989.5391692917</v>
      </c>
      <c r="O370" s="1">
        <f>SUMIF('emission-rate'!$A$2:$A$551, $D370&amp;O$1&amp;$E370&amp;$F370, 'emission-rate'!$F$2:$F$551) * IFERROR(VLOOKUP($A370&amp;$B370&amp;$C370&amp;$D370&amp;O$1, 'check of sales'!$A$2:$P$1035, 12 + MATCH($E370,'check of sales'!$M$1:$P$1, 0), 0), 0)</f>
        <v>1163580.1263772831</v>
      </c>
      <c r="P370" s="1">
        <f>SUMIF('emission-rate'!$A$2:$A$551, $D370&amp;P$1&amp;$E370&amp;$F370, 'emission-rate'!$F$2:$F$551) * IFERROR(VLOOKUP($A370&amp;$B370&amp;$C370&amp;$D370&amp;P$1, 'check of sales'!$A$2:$P$1035, 12 + MATCH($E370,'check of sales'!$M$1:$P$1, 0), 0), 0)</f>
        <v>176792.39364982652</v>
      </c>
      <c r="Q370" s="1">
        <f>SUMIF('emission-rate'!$A$2:$A$551, $D370&amp;Q$1&amp;$E370&amp;$F370, 'emission-rate'!$F$2:$F$551) * IFERROR(VLOOKUP($A370&amp;$B370&amp;$C370&amp;$D370&amp;Q$1, 'check of sales'!$A$2:$P$1035, 12 + MATCH($E370,'check of sales'!$M$1:$P$1, 0), 0), 0)</f>
        <v>0</v>
      </c>
      <c r="R370" s="1">
        <f>SUMIF('emission-rate'!$A$2:$A$551, $D370&amp;R$1&amp;$E370&amp;$F370, 'emission-rate'!$F$2:$F$551) * IFERROR(VLOOKUP($A370&amp;$B370&amp;$C370&amp;$D370&amp;R$1, 'check of sales'!$A$2:$P$1035, 12 + MATCH($E370,'check of sales'!$M$1:$P$1, 0), 0), 0)</f>
        <v>0</v>
      </c>
      <c r="S370" s="1">
        <f>SUMIF('emission-rate'!$A$2:$A$551, $D370&amp;S$1&amp;$E370&amp;$F370, 'emission-rate'!$F$2:$F$551) * IFERROR(VLOOKUP($A370&amp;$B370&amp;$C370&amp;$D370&amp;S$1, 'check of sales'!$A$2:$P$1035, 12 + MATCH($E370,'check of sales'!$M$1:$P$1, 0), 0), 0)</f>
        <v>0</v>
      </c>
      <c r="T370" s="1">
        <f>SUMIF('emission-rate'!$A$2:$A$551, $D370&amp;T$1&amp;$E370&amp;$F370, 'emission-rate'!$F$2:$F$551) * IFERROR(VLOOKUP($A370&amp;$B370&amp;$C370&amp;$D370&amp;T$1, 'check of sales'!$A$2:$P$1035, 12 + MATCH($E370,'check of sales'!$M$1:$P$1, 0), 0), 0)</f>
        <v>0</v>
      </c>
      <c r="U370" s="1">
        <f>SUMIF('emission-rate'!$A$2:$A$551, $D370&amp;U$1&amp;$E370&amp;$F370, 'emission-rate'!$F$2:$F$551) * IFERROR(VLOOKUP($A370&amp;$B370&amp;$C370&amp;$D370&amp;U$1, 'check of sales'!$A$2:$P$1035, 12 + MATCH($E370,'check of sales'!$M$1:$P$1, 0), 0), 0)</f>
        <v>0</v>
      </c>
    </row>
    <row r="371" spans="1:21" x14ac:dyDescent="0.2">
      <c r="A371">
        <f>emission!A371</f>
        <v>2016</v>
      </c>
      <c r="B371">
        <f>emission!B371</f>
        <v>1</v>
      </c>
      <c r="C371" t="str">
        <f>emission!C371</f>
        <v>commercial</v>
      </c>
      <c r="D371" t="str">
        <f>emission!D371</f>
        <v>VCC 24724 (NG T7 SWCVng)</v>
      </c>
      <c r="E371" t="str">
        <f>emission!E371</f>
        <v>NG</v>
      </c>
      <c r="F371" t="str">
        <f>emission!F371</f>
        <v>HC</v>
      </c>
      <c r="G371" s="1">
        <f>emission!G371 - SUM($K371:$U371)</f>
        <v>-4.3203588575124741E-5</v>
      </c>
      <c r="K371" s="1">
        <f>SUMIF('emission-rate'!$A$2:$A$551, $D371&amp;K$1&amp;$E371&amp;$F371, 'emission-rate'!$F$2:$F$551) * IFERROR(VLOOKUP($A371&amp;$B371&amp;$C371&amp;$D371&amp;K$1, 'check of sales'!$A$2:$P$1035, 12 + MATCH($E371,'check of sales'!$M$1:$P$1, 0), 0), 0)</f>
        <v>179002.08938069892</v>
      </c>
      <c r="L371" s="1">
        <f>SUMIF('emission-rate'!$A$2:$A$551, $D371&amp;L$1&amp;$E371&amp;$F371, 'emission-rate'!$F$2:$F$551) * IFERROR(VLOOKUP($A371&amp;$B371&amp;$C371&amp;$D371&amp;L$1, 'check of sales'!$A$2:$P$1035, 12 + MATCH($E371,'check of sales'!$M$1:$P$1, 0), 0), 0)</f>
        <v>105462.37581242734</v>
      </c>
      <c r="M371" s="1">
        <f>SUMIF('emission-rate'!$A$2:$A$551, $D371&amp;M$1&amp;$E371&amp;$F371, 'emission-rate'!$F$2:$F$551) * IFERROR(VLOOKUP($A371&amp;$B371&amp;$C371&amp;$D371&amp;M$1, 'check of sales'!$A$2:$P$1035, 12 + MATCH($E371,'check of sales'!$M$1:$P$1, 0), 0), 0)</f>
        <v>374256.21431977156</v>
      </c>
      <c r="N371" s="1">
        <f>SUMIF('emission-rate'!$A$2:$A$551, $D371&amp;N$1&amp;$E371&amp;$F371, 'emission-rate'!$F$2:$F$551) * IFERROR(VLOOKUP($A371&amp;$B371&amp;$C371&amp;$D371&amp;N$1, 'check of sales'!$A$2:$P$1035, 12 + MATCH($E371,'check of sales'!$M$1:$P$1, 0), 0), 0)</f>
        <v>1254105.7132958232</v>
      </c>
      <c r="O371" s="1">
        <f>SUMIF('emission-rate'!$A$2:$A$551, $D371&amp;O$1&amp;$E371&amp;$F371, 'emission-rate'!$F$2:$F$551) * IFERROR(VLOOKUP($A371&amp;$B371&amp;$C371&amp;$D371&amp;O$1, 'check of sales'!$A$2:$P$1035, 12 + MATCH($E371,'check of sales'!$M$1:$P$1, 0), 0), 0)</f>
        <v>1039713.8957868183</v>
      </c>
      <c r="P371" s="1">
        <f>SUMIF('emission-rate'!$A$2:$A$551, $D371&amp;P$1&amp;$E371&amp;$F371, 'emission-rate'!$F$2:$F$551) * IFERROR(VLOOKUP($A371&amp;$B371&amp;$C371&amp;$D371&amp;P$1, 'check of sales'!$A$2:$P$1035, 12 + MATCH($E371,'check of sales'!$M$1:$P$1, 0), 0), 0)</f>
        <v>149914.29068130293</v>
      </c>
      <c r="Q371" s="1">
        <f>SUMIF('emission-rate'!$A$2:$A$551, $D371&amp;Q$1&amp;$E371&amp;$F371, 'emission-rate'!$F$2:$F$551) * IFERROR(VLOOKUP($A371&amp;$B371&amp;$C371&amp;$D371&amp;Q$1, 'check of sales'!$A$2:$P$1035, 12 + MATCH($E371,'check of sales'!$M$1:$P$1, 0), 0), 0)</f>
        <v>804583.8097264712</v>
      </c>
      <c r="R371" s="1">
        <f>SUMIF('emission-rate'!$A$2:$A$551, $D371&amp;R$1&amp;$E371&amp;$F371, 'emission-rate'!$F$2:$F$551) * IFERROR(VLOOKUP($A371&amp;$B371&amp;$C371&amp;$D371&amp;R$1, 'check of sales'!$A$2:$P$1035, 12 + MATCH($E371,'check of sales'!$M$1:$P$1, 0), 0), 0)</f>
        <v>0</v>
      </c>
      <c r="S371" s="1">
        <f>SUMIF('emission-rate'!$A$2:$A$551, $D371&amp;S$1&amp;$E371&amp;$F371, 'emission-rate'!$F$2:$F$551) * IFERROR(VLOOKUP($A371&amp;$B371&amp;$C371&amp;$D371&amp;S$1, 'check of sales'!$A$2:$P$1035, 12 + MATCH($E371,'check of sales'!$M$1:$P$1, 0), 0), 0)</f>
        <v>0</v>
      </c>
      <c r="T371" s="1">
        <f>SUMIF('emission-rate'!$A$2:$A$551, $D371&amp;T$1&amp;$E371&amp;$F371, 'emission-rate'!$F$2:$F$551) * IFERROR(VLOOKUP($A371&amp;$B371&amp;$C371&amp;$D371&amp;T$1, 'check of sales'!$A$2:$P$1035, 12 + MATCH($E371,'check of sales'!$M$1:$P$1, 0), 0), 0)</f>
        <v>0</v>
      </c>
      <c r="U371" s="1">
        <f>SUMIF('emission-rate'!$A$2:$A$551, $D371&amp;U$1&amp;$E371&amp;$F371, 'emission-rate'!$F$2:$F$551) * IFERROR(VLOOKUP($A371&amp;$B371&amp;$C371&amp;$D371&amp;U$1, 'check of sales'!$A$2:$P$1035, 12 + MATCH($E371,'check of sales'!$M$1:$P$1, 0), 0), 0)</f>
        <v>0</v>
      </c>
    </row>
    <row r="372" spans="1:21" x14ac:dyDescent="0.2">
      <c r="A372">
        <f>emission!A372</f>
        <v>2017</v>
      </c>
      <c r="B372">
        <f>emission!B372</f>
        <v>1</v>
      </c>
      <c r="C372" t="str">
        <f>emission!C372</f>
        <v>commercial</v>
      </c>
      <c r="D372" t="str">
        <f>emission!D372</f>
        <v>VCC 24724 (NG T7 SWCVng)</v>
      </c>
      <c r="E372" t="str">
        <f>emission!E372</f>
        <v>NG</v>
      </c>
      <c r="F372" t="str">
        <f>emission!F372</f>
        <v>HC</v>
      </c>
      <c r="G372" s="1">
        <f>emission!G372 - SUM($K372:$U372)</f>
        <v>-3.1875632703304291E-4</v>
      </c>
      <c r="K372" s="1">
        <f>SUMIF('emission-rate'!$A$2:$A$551, $D372&amp;K$1&amp;$E372&amp;$F372, 'emission-rate'!$F$2:$F$551) * IFERROR(VLOOKUP($A372&amp;$B372&amp;$C372&amp;$D372&amp;K$1, 'check of sales'!$A$2:$P$1035, 12 + MATCH($E372,'check of sales'!$M$1:$P$1, 0), 0), 0)</f>
        <v>168724.40387453139</v>
      </c>
      <c r="L372" s="1">
        <f>SUMIF('emission-rate'!$A$2:$A$551, $D372&amp;L$1&amp;$E372&amp;$F372, 'emission-rate'!$F$2:$F$551) * IFERROR(VLOOKUP($A372&amp;$B372&amp;$C372&amp;$D372&amp;L$1, 'check of sales'!$A$2:$P$1035, 12 + MATCH($E372,'check of sales'!$M$1:$P$1, 0), 0), 0)</f>
        <v>98890.828323068912</v>
      </c>
      <c r="M372" s="1">
        <f>SUMIF('emission-rate'!$A$2:$A$551, $D372&amp;M$1&amp;$E372&amp;$F372, 'emission-rate'!$F$2:$F$551) * IFERROR(VLOOKUP($A372&amp;$B372&amp;$C372&amp;$D372&amp;M$1, 'check of sales'!$A$2:$P$1035, 12 + MATCH($E372,'check of sales'!$M$1:$P$1, 0), 0), 0)</f>
        <v>347531.58419984608</v>
      </c>
      <c r="N372" s="1">
        <f>SUMIF('emission-rate'!$A$2:$A$551, $D372&amp;N$1&amp;$E372&amp;$F372, 'emission-rate'!$F$2:$F$551) * IFERROR(VLOOKUP($A372&amp;$B372&amp;$C372&amp;$D372&amp;N$1, 'check of sales'!$A$2:$P$1035, 12 + MATCH($E372,'check of sales'!$M$1:$P$1, 0), 0), 0)</f>
        <v>1160046.7824272937</v>
      </c>
      <c r="O372" s="1">
        <f>SUMIF('emission-rate'!$A$2:$A$551, $D372&amp;O$1&amp;$E372&amp;$F372, 'emission-rate'!$F$2:$F$551) * IFERROR(VLOOKUP($A372&amp;$B372&amp;$C372&amp;$D372&amp;O$1, 'check of sales'!$A$2:$P$1035, 12 + MATCH($E372,'check of sales'!$M$1:$P$1, 0), 0), 0)</f>
        <v>949687.59753859625</v>
      </c>
      <c r="P372" s="1">
        <f>SUMIF('emission-rate'!$A$2:$A$551, $D372&amp;P$1&amp;$E372&amp;$F372, 'emission-rate'!$F$2:$F$551) * IFERROR(VLOOKUP($A372&amp;$B372&amp;$C372&amp;$D372&amp;P$1, 'check of sales'!$A$2:$P$1035, 12 + MATCH($E372,'check of sales'!$M$1:$P$1, 0), 0), 0)</f>
        <v>133955.51167039759</v>
      </c>
      <c r="Q372" s="1">
        <f>SUMIF('emission-rate'!$A$2:$A$551, $D372&amp;Q$1&amp;$E372&amp;$F372, 'emission-rate'!$F$2:$F$551) * IFERROR(VLOOKUP($A372&amp;$B372&amp;$C372&amp;$D372&amp;Q$1, 'check of sales'!$A$2:$P$1035, 12 + MATCH($E372,'check of sales'!$M$1:$P$1, 0), 0), 0)</f>
        <v>682261.31587829499</v>
      </c>
      <c r="R372" s="1">
        <f>SUMIF('emission-rate'!$A$2:$A$551, $D372&amp;R$1&amp;$E372&amp;$F372, 'emission-rate'!$F$2:$F$551) * IFERROR(VLOOKUP($A372&amp;$B372&amp;$C372&amp;$D372&amp;R$1, 'check of sales'!$A$2:$P$1035, 12 + MATCH($E372,'check of sales'!$M$1:$P$1, 0), 0), 0)</f>
        <v>849523.24903720734</v>
      </c>
      <c r="S372" s="1">
        <f>SUMIF('emission-rate'!$A$2:$A$551, $D372&amp;S$1&amp;$E372&amp;$F372, 'emission-rate'!$F$2:$F$551) * IFERROR(VLOOKUP($A372&amp;$B372&amp;$C372&amp;$D372&amp;S$1, 'check of sales'!$A$2:$P$1035, 12 + MATCH($E372,'check of sales'!$M$1:$P$1, 0), 0), 0)</f>
        <v>0</v>
      </c>
      <c r="T372" s="1">
        <f>SUMIF('emission-rate'!$A$2:$A$551, $D372&amp;T$1&amp;$E372&amp;$F372, 'emission-rate'!$F$2:$F$551) * IFERROR(VLOOKUP($A372&amp;$B372&amp;$C372&amp;$D372&amp;T$1, 'check of sales'!$A$2:$P$1035, 12 + MATCH($E372,'check of sales'!$M$1:$P$1, 0), 0), 0)</f>
        <v>0</v>
      </c>
      <c r="U372" s="1">
        <f>SUMIF('emission-rate'!$A$2:$A$551, $D372&amp;U$1&amp;$E372&amp;$F372, 'emission-rate'!$F$2:$F$551) * IFERROR(VLOOKUP($A372&amp;$B372&amp;$C372&amp;$D372&amp;U$1, 'check of sales'!$A$2:$P$1035, 12 + MATCH($E372,'check of sales'!$M$1:$P$1, 0), 0), 0)</f>
        <v>0</v>
      </c>
    </row>
    <row r="373" spans="1:21" x14ac:dyDescent="0.2">
      <c r="A373">
        <f>emission!A373</f>
        <v>2018</v>
      </c>
      <c r="B373">
        <f>emission!B373</f>
        <v>1</v>
      </c>
      <c r="C373" t="str">
        <f>emission!C373</f>
        <v>commercial</v>
      </c>
      <c r="D373" t="str">
        <f>emission!D373</f>
        <v>VCC 24724 (NG T7 SWCVng)</v>
      </c>
      <c r="E373" t="str">
        <f>emission!E373</f>
        <v>NG</v>
      </c>
      <c r="F373" t="str">
        <f>emission!F373</f>
        <v>HC</v>
      </c>
      <c r="G373" s="1">
        <f>emission!G373 - SUM($K373:$U373)</f>
        <v>-1.6869045794010162E-5</v>
      </c>
      <c r="K373" s="1">
        <f>SUMIF('emission-rate'!$A$2:$A$551, $D373&amp;K$1&amp;$E373&amp;$F373, 'emission-rate'!$F$2:$F$551) * IFERROR(VLOOKUP($A373&amp;$B373&amp;$C373&amp;$D373&amp;K$1, 'check of sales'!$A$2:$P$1035, 12 + MATCH($E373,'check of sales'!$M$1:$P$1, 0), 0), 0)</f>
        <v>159806.26087739857</v>
      </c>
      <c r="L373" s="1">
        <f>SUMIF('emission-rate'!$A$2:$A$551, $D373&amp;L$1&amp;$E373&amp;$F373, 'emission-rate'!$F$2:$F$551) * IFERROR(VLOOKUP($A373&amp;$B373&amp;$C373&amp;$D373&amp;L$1, 'check of sales'!$A$2:$P$1035, 12 + MATCH($E373,'check of sales'!$M$1:$P$1, 0), 0), 0)</f>
        <v>93212.856426398474</v>
      </c>
      <c r="M373" s="1">
        <f>SUMIF('emission-rate'!$A$2:$A$551, $D373&amp;M$1&amp;$E373&amp;$F373, 'emission-rate'!$F$2:$F$551) * IFERROR(VLOOKUP($A373&amp;$B373&amp;$C373&amp;$D373&amp;M$1, 'check of sales'!$A$2:$P$1035, 12 + MATCH($E373,'check of sales'!$M$1:$P$1, 0), 0), 0)</f>
        <v>325876.27545084612</v>
      </c>
      <c r="N373" s="1">
        <f>SUMIF('emission-rate'!$A$2:$A$551, $D373&amp;N$1&amp;$E373&amp;$F373, 'emission-rate'!$F$2:$F$551) * IFERROR(VLOOKUP($A373&amp;$B373&amp;$C373&amp;$D373&amp;N$1, 'check of sales'!$A$2:$P$1035, 12 + MATCH($E373,'check of sales'!$M$1:$P$1, 0), 0), 0)</f>
        <v>1077210.960346086</v>
      </c>
      <c r="O373" s="1">
        <f>SUMIF('emission-rate'!$A$2:$A$551, $D373&amp;O$1&amp;$E373&amp;$F373, 'emission-rate'!$F$2:$F$551) * IFERROR(VLOOKUP($A373&amp;$B373&amp;$C373&amp;$D373&amp;O$1, 'check of sales'!$A$2:$P$1035, 12 + MATCH($E373,'check of sales'!$M$1:$P$1, 0), 0), 0)</f>
        <v>878460.2686646753</v>
      </c>
      <c r="P373" s="1">
        <f>SUMIF('emission-rate'!$A$2:$A$551, $D373&amp;P$1&amp;$E373&amp;$F373, 'emission-rate'!$F$2:$F$551) * IFERROR(VLOOKUP($A373&amp;$B373&amp;$C373&amp;$D373&amp;P$1, 'check of sales'!$A$2:$P$1035, 12 + MATCH($E373,'check of sales'!$M$1:$P$1, 0), 0), 0)</f>
        <v>122356.62961784389</v>
      </c>
      <c r="Q373" s="1">
        <f>SUMIF('emission-rate'!$A$2:$A$551, $D373&amp;Q$1&amp;$E373&amp;$F373, 'emission-rate'!$F$2:$F$551) * IFERROR(VLOOKUP($A373&amp;$B373&amp;$C373&amp;$D373&amp;Q$1, 'check of sales'!$A$2:$P$1035, 12 + MATCH($E373,'check of sales'!$M$1:$P$1, 0), 0), 0)</f>
        <v>609632.76580272045</v>
      </c>
      <c r="R373" s="1">
        <f>SUMIF('emission-rate'!$A$2:$A$551, $D373&amp;R$1&amp;$E373&amp;$F373, 'emission-rate'!$F$2:$F$551) * IFERROR(VLOOKUP($A373&amp;$B373&amp;$C373&amp;$D373&amp;R$1, 'check of sales'!$A$2:$P$1035, 12 + MATCH($E373,'check of sales'!$M$1:$P$1, 0), 0), 0)</f>
        <v>720368.52190000028</v>
      </c>
      <c r="S373" s="1">
        <f>SUMIF('emission-rate'!$A$2:$A$551, $D373&amp;S$1&amp;$E373&amp;$F373, 'emission-rate'!$F$2:$F$551) * IFERROR(VLOOKUP($A373&amp;$B373&amp;$C373&amp;$D373&amp;S$1, 'check of sales'!$A$2:$P$1035, 12 + MATCH($E373,'check of sales'!$M$1:$P$1, 0), 0), 0)</f>
        <v>1408572.1000567793</v>
      </c>
      <c r="T373" s="1">
        <f>SUMIF('emission-rate'!$A$2:$A$551, $D373&amp;T$1&amp;$E373&amp;$F373, 'emission-rate'!$F$2:$F$551) * IFERROR(VLOOKUP($A373&amp;$B373&amp;$C373&amp;$D373&amp;T$1, 'check of sales'!$A$2:$P$1035, 12 + MATCH($E373,'check of sales'!$M$1:$P$1, 0), 0), 0)</f>
        <v>0</v>
      </c>
      <c r="U373" s="1">
        <f>SUMIF('emission-rate'!$A$2:$A$551, $D373&amp;U$1&amp;$E373&amp;$F373, 'emission-rate'!$F$2:$F$551) * IFERROR(VLOOKUP($A373&amp;$B373&amp;$C373&amp;$D373&amp;U$1, 'check of sales'!$A$2:$P$1035, 12 + MATCH($E373,'check of sales'!$M$1:$P$1, 0), 0), 0)</f>
        <v>0</v>
      </c>
    </row>
    <row r="374" spans="1:21" x14ac:dyDescent="0.2">
      <c r="A374">
        <f>emission!A374</f>
        <v>2019</v>
      </c>
      <c r="B374">
        <f>emission!B374</f>
        <v>1</v>
      </c>
      <c r="C374" t="str">
        <f>emission!C374</f>
        <v>commercial</v>
      </c>
      <c r="D374" t="str">
        <f>emission!D374</f>
        <v>VCC 24724 (NG T7 SWCVng)</v>
      </c>
      <c r="E374" t="str">
        <f>emission!E374</f>
        <v>NG</v>
      </c>
      <c r="F374" t="str">
        <f>emission!F374</f>
        <v>HC</v>
      </c>
      <c r="G374" s="1">
        <f>emission!G374 - SUM($K374:$U374)</f>
        <v>-6.3456594944000244E-5</v>
      </c>
      <c r="K374" s="1">
        <f>SUMIF('emission-rate'!$A$2:$A$551, $D374&amp;K$1&amp;$E374&amp;$F374, 'emission-rate'!$F$2:$F$551) * IFERROR(VLOOKUP($A374&amp;$B374&amp;$C374&amp;$D374&amp;K$1, 'check of sales'!$A$2:$P$1035, 12 + MATCH($E374,'check of sales'!$M$1:$P$1, 0), 0), 0)</f>
        <v>148756.64779193015</v>
      </c>
      <c r="L374" s="1">
        <f>SUMIF('emission-rate'!$A$2:$A$551, $D374&amp;L$1&amp;$E374&amp;$F374, 'emission-rate'!$F$2:$F$551) * IFERROR(VLOOKUP($A374&amp;$B374&amp;$C374&amp;$D374&amp;L$1, 'check of sales'!$A$2:$P$1035, 12 + MATCH($E374,'check of sales'!$M$1:$P$1, 0), 0), 0)</f>
        <v>88285.972326099465</v>
      </c>
      <c r="M374" s="1">
        <f>SUMIF('emission-rate'!$A$2:$A$551, $D374&amp;M$1&amp;$E374&amp;$F374, 'emission-rate'!$F$2:$F$551) * IFERROR(VLOOKUP($A374&amp;$B374&amp;$C374&amp;$D374&amp;M$1, 'check of sales'!$A$2:$P$1035, 12 + MATCH($E374,'check of sales'!$M$1:$P$1, 0), 0), 0)</f>
        <v>307165.57836014329</v>
      </c>
      <c r="N374" s="1">
        <f>SUMIF('emission-rate'!$A$2:$A$551, $D374&amp;N$1&amp;$E374&amp;$F374, 'emission-rate'!$F$2:$F$551) * IFERROR(VLOOKUP($A374&amp;$B374&amp;$C374&amp;$D374&amp;N$1, 'check of sales'!$A$2:$P$1035, 12 + MATCH($E374,'check of sales'!$M$1:$P$1, 0), 0), 0)</f>
        <v>1010088.0368632862</v>
      </c>
      <c r="O374" s="1">
        <f>SUMIF('emission-rate'!$A$2:$A$551, $D374&amp;O$1&amp;$E374&amp;$F374, 'emission-rate'!$F$2:$F$551) * IFERROR(VLOOKUP($A374&amp;$B374&amp;$C374&amp;$D374&amp;O$1, 'check of sales'!$A$2:$P$1035, 12 + MATCH($E374,'check of sales'!$M$1:$P$1, 0), 0), 0)</f>
        <v>815731.78251840372</v>
      </c>
      <c r="P374" s="1">
        <f>SUMIF('emission-rate'!$A$2:$A$551, $D374&amp;P$1&amp;$E374&amp;$F374, 'emission-rate'!$F$2:$F$551) * IFERROR(VLOOKUP($A374&amp;$B374&amp;$C374&amp;$D374&amp;P$1, 'check of sales'!$A$2:$P$1035, 12 + MATCH($E374,'check of sales'!$M$1:$P$1, 0), 0), 0)</f>
        <v>113179.78460030082</v>
      </c>
      <c r="Q374" s="1">
        <f>SUMIF('emission-rate'!$A$2:$A$551, $D374&amp;Q$1&amp;$E374&amp;$F374, 'emission-rate'!$F$2:$F$551) * IFERROR(VLOOKUP($A374&amp;$B374&amp;$C374&amp;$D374&amp;Q$1, 'check of sales'!$A$2:$P$1035, 12 + MATCH($E374,'check of sales'!$M$1:$P$1, 0), 0), 0)</f>
        <v>556846.14688914747</v>
      </c>
      <c r="R374" s="1">
        <f>SUMIF('emission-rate'!$A$2:$A$551, $D374&amp;R$1&amp;$E374&amp;$F374, 'emission-rate'!$F$2:$F$551) * IFERROR(VLOOKUP($A374&amp;$B374&amp;$C374&amp;$D374&amp;R$1, 'check of sales'!$A$2:$P$1035, 12 + MATCH($E374,'check of sales'!$M$1:$P$1, 0), 0), 0)</f>
        <v>643683.35736252705</v>
      </c>
      <c r="S374" s="1">
        <f>SUMIF('emission-rate'!$A$2:$A$551, $D374&amp;S$1&amp;$E374&amp;$F374, 'emission-rate'!$F$2:$F$551) * IFERROR(VLOOKUP($A374&amp;$B374&amp;$C374&amp;$D374&amp;S$1, 'check of sales'!$A$2:$P$1035, 12 + MATCH($E374,'check of sales'!$M$1:$P$1, 0), 0), 0)</f>
        <v>1194424.0523816922</v>
      </c>
      <c r="T374" s="1">
        <f>SUMIF('emission-rate'!$A$2:$A$551, $D374&amp;T$1&amp;$E374&amp;$F374, 'emission-rate'!$F$2:$F$551) * IFERROR(VLOOKUP($A374&amp;$B374&amp;$C374&amp;$D374&amp;T$1, 'check of sales'!$A$2:$P$1035, 12 + MATCH($E374,'check of sales'!$M$1:$P$1, 0), 0), 0)</f>
        <v>123725.48156677683</v>
      </c>
      <c r="U374" s="1">
        <f>SUMIF('emission-rate'!$A$2:$A$551, $D374&amp;U$1&amp;$E374&amp;$F374, 'emission-rate'!$F$2:$F$551) * IFERROR(VLOOKUP($A374&amp;$B374&amp;$C374&amp;$D374&amp;U$1, 'check of sales'!$A$2:$P$1035, 12 + MATCH($E374,'check of sales'!$M$1:$P$1, 0), 0), 0)</f>
        <v>0</v>
      </c>
    </row>
    <row r="375" spans="1:21" x14ac:dyDescent="0.2">
      <c r="A375">
        <f>emission!A375</f>
        <v>2020</v>
      </c>
      <c r="B375">
        <f>emission!B375</f>
        <v>1</v>
      </c>
      <c r="C375" t="str">
        <f>emission!C375</f>
        <v>commercial</v>
      </c>
      <c r="D375" t="str">
        <f>emission!D375</f>
        <v>VCC 24724 (NG T7 SWCVng)</v>
      </c>
      <c r="E375" t="str">
        <f>emission!E375</f>
        <v>NG</v>
      </c>
      <c r="F375" t="str">
        <f>emission!F375</f>
        <v>HC</v>
      </c>
      <c r="G375" s="1">
        <f>emission!G375 - SUM($K375:$U375)</f>
        <v>-3.6917626857757568E-5</v>
      </c>
      <c r="K375" s="1">
        <f>SUMIF('emission-rate'!$A$2:$A$551, $D375&amp;K$1&amp;$E375&amp;$F375, 'emission-rate'!$F$2:$F$551) * IFERROR(VLOOKUP($A375&amp;$B375&amp;$C375&amp;$D375&amp;K$1, 'check of sales'!$A$2:$P$1035, 12 + MATCH($E375,'check of sales'!$M$1:$P$1, 0), 0), 0)</f>
        <v>138817.18035313234</v>
      </c>
      <c r="L375" s="1">
        <f>SUMIF('emission-rate'!$A$2:$A$551, $D375&amp;L$1&amp;$E375&amp;$F375, 'emission-rate'!$F$2:$F$551) * IFERROR(VLOOKUP($A375&amp;$B375&amp;$C375&amp;$D375&amp;L$1, 'check of sales'!$A$2:$P$1035, 12 + MATCH($E375,'check of sales'!$M$1:$P$1, 0), 0), 0)</f>
        <v>82181.544190920366</v>
      </c>
      <c r="M375" s="1">
        <f>SUMIF('emission-rate'!$A$2:$A$551, $D375&amp;M$1&amp;$E375&amp;$F375, 'emission-rate'!$F$2:$F$551) * IFERROR(VLOOKUP($A375&amp;$B375&amp;$C375&amp;$D375&amp;M$1, 'check of sales'!$A$2:$P$1035, 12 + MATCH($E375,'check of sales'!$M$1:$P$1, 0), 0), 0)</f>
        <v>290929.95097781118</v>
      </c>
      <c r="N375" s="1">
        <f>SUMIF('emission-rate'!$A$2:$A$551, $D375&amp;N$1&amp;$E375&amp;$F375, 'emission-rate'!$F$2:$F$551) * IFERROR(VLOOKUP($A375&amp;$B375&amp;$C375&amp;$D375&amp;N$1, 'check of sales'!$A$2:$P$1035, 12 + MATCH($E375,'check of sales'!$M$1:$P$1, 0), 0), 0)</f>
        <v>952092.24914740026</v>
      </c>
      <c r="O375" s="1">
        <f>SUMIF('emission-rate'!$A$2:$A$551, $D375&amp;O$1&amp;$E375&amp;$F375, 'emission-rate'!$F$2:$F$551) * IFERROR(VLOOKUP($A375&amp;$B375&amp;$C375&amp;$D375&amp;O$1, 'check of sales'!$A$2:$P$1035, 12 + MATCH($E375,'check of sales'!$M$1:$P$1, 0), 0), 0)</f>
        <v>764902.08988059533</v>
      </c>
      <c r="P375" s="1">
        <f>SUMIF('emission-rate'!$A$2:$A$551, $D375&amp;P$1&amp;$E375&amp;$F375, 'emission-rate'!$F$2:$F$551) * IFERROR(VLOOKUP($A375&amp;$B375&amp;$C375&amp;$D375&amp;P$1, 'check of sales'!$A$2:$P$1035, 12 + MATCH($E375,'check of sales'!$M$1:$P$1, 0), 0), 0)</f>
        <v>105097.92045278523</v>
      </c>
      <c r="Q375" s="1">
        <f>SUMIF('emission-rate'!$A$2:$A$551, $D375&amp;Q$1&amp;$E375&amp;$F375, 'emission-rate'!$F$2:$F$551) * IFERROR(VLOOKUP($A375&amp;$B375&amp;$C375&amp;$D375&amp;Q$1, 'check of sales'!$A$2:$P$1035, 12 + MATCH($E375,'check of sales'!$M$1:$P$1, 0), 0), 0)</f>
        <v>515082.24080103368</v>
      </c>
      <c r="R375" s="1">
        <f>SUMIF('emission-rate'!$A$2:$A$551, $D375&amp;R$1&amp;$E375&amp;$F375, 'emission-rate'!$F$2:$F$551) * IFERROR(VLOOKUP($A375&amp;$B375&amp;$C375&amp;$D375&amp;R$1, 'check of sales'!$A$2:$P$1035, 12 + MATCH($E375,'check of sales'!$M$1:$P$1, 0), 0), 0)</f>
        <v>587948.3805173008</v>
      </c>
      <c r="S375" s="1">
        <f>SUMIF('emission-rate'!$A$2:$A$551, $D375&amp;S$1&amp;$E375&amp;$F375, 'emission-rate'!$F$2:$F$551) * IFERROR(VLOOKUP($A375&amp;$B375&amp;$C375&amp;$D375&amp;S$1, 'check of sales'!$A$2:$P$1035, 12 + MATCH($E375,'check of sales'!$M$1:$P$1, 0), 0), 0)</f>
        <v>1067274.4030010886</v>
      </c>
      <c r="T375" s="1">
        <f>SUMIF('emission-rate'!$A$2:$A$551, $D375&amp;T$1&amp;$E375&amp;$F375, 'emission-rate'!$F$2:$F$551) * IFERROR(VLOOKUP($A375&amp;$B375&amp;$C375&amp;$D375&amp;T$1, 'check of sales'!$A$2:$P$1035, 12 + MATCH($E375,'check of sales'!$M$1:$P$1, 0), 0), 0)</f>
        <v>104915.24790950271</v>
      </c>
      <c r="U375" s="1">
        <f>SUMIF('emission-rate'!$A$2:$A$551, $D375&amp;U$1&amp;$E375&amp;$F375, 'emission-rate'!$F$2:$F$551) * IFERROR(VLOOKUP($A375&amp;$B375&amp;$C375&amp;$D375&amp;U$1, 'check of sales'!$A$2:$P$1035, 12 + MATCH($E375,'check of sales'!$M$1:$P$1, 0), 0), 0)</f>
        <v>882105.27109382756</v>
      </c>
    </row>
    <row r="376" spans="1:21" x14ac:dyDescent="0.2">
      <c r="A376">
        <f>emission!A376</f>
        <v>2010</v>
      </c>
      <c r="B376">
        <f>emission!B376</f>
        <v>1</v>
      </c>
      <c r="C376" t="str">
        <f>emission!C376</f>
        <v>commercial</v>
      </c>
      <c r="D376" t="str">
        <f>emission!D376</f>
        <v>VCC 24724 (NG T7 SWCVng)</v>
      </c>
      <c r="E376" t="str">
        <f>emission!E376</f>
        <v>NG</v>
      </c>
      <c r="F376" t="str">
        <f>emission!F376</f>
        <v>NOx</v>
      </c>
      <c r="G376" s="1">
        <f>emission!G376 - SUM($K376:$U376)</f>
        <v>-1.0145697160623968E-5</v>
      </c>
      <c r="K376" s="1">
        <f>SUMIF('emission-rate'!$A$2:$A$551, $D376&amp;K$1&amp;$E376&amp;$F376, 'emission-rate'!$F$2:$F$551) * IFERROR(VLOOKUP($A376&amp;$B376&amp;$C376&amp;$D376&amp;K$1, 'check of sales'!$A$2:$P$1035, 12 + MATCH($E376,'check of sales'!$M$1:$P$1, 0), 0), 0)</f>
        <v>112867.7368275527</v>
      </c>
      <c r="L376" s="1">
        <f>SUMIF('emission-rate'!$A$2:$A$551, $D376&amp;L$1&amp;$E376&amp;$F376, 'emission-rate'!$F$2:$F$551) * IFERROR(VLOOKUP($A376&amp;$B376&amp;$C376&amp;$D376&amp;L$1, 'check of sales'!$A$2:$P$1035, 12 + MATCH($E376,'check of sales'!$M$1:$P$1, 0), 0), 0)</f>
        <v>0</v>
      </c>
      <c r="M376" s="1">
        <f>SUMIF('emission-rate'!$A$2:$A$551, $D376&amp;M$1&amp;$E376&amp;$F376, 'emission-rate'!$F$2:$F$551) * IFERROR(VLOOKUP($A376&amp;$B376&amp;$C376&amp;$D376&amp;M$1, 'check of sales'!$A$2:$P$1035, 12 + MATCH($E376,'check of sales'!$M$1:$P$1, 0), 0), 0)</f>
        <v>0</v>
      </c>
      <c r="N376" s="1">
        <f>SUMIF('emission-rate'!$A$2:$A$551, $D376&amp;N$1&amp;$E376&amp;$F376, 'emission-rate'!$F$2:$F$551) * IFERROR(VLOOKUP($A376&amp;$B376&amp;$C376&amp;$D376&amp;N$1, 'check of sales'!$A$2:$P$1035, 12 + MATCH($E376,'check of sales'!$M$1:$P$1, 0), 0), 0)</f>
        <v>0</v>
      </c>
      <c r="O376" s="1">
        <f>SUMIF('emission-rate'!$A$2:$A$551, $D376&amp;O$1&amp;$E376&amp;$F376, 'emission-rate'!$F$2:$F$551) * IFERROR(VLOOKUP($A376&amp;$B376&amp;$C376&amp;$D376&amp;O$1, 'check of sales'!$A$2:$P$1035, 12 + MATCH($E376,'check of sales'!$M$1:$P$1, 0), 0), 0)</f>
        <v>0</v>
      </c>
      <c r="P376" s="1">
        <f>SUMIF('emission-rate'!$A$2:$A$551, $D376&amp;P$1&amp;$E376&amp;$F376, 'emission-rate'!$F$2:$F$551) * IFERROR(VLOOKUP($A376&amp;$B376&amp;$C376&amp;$D376&amp;P$1, 'check of sales'!$A$2:$P$1035, 12 + MATCH($E376,'check of sales'!$M$1:$P$1, 0), 0), 0)</f>
        <v>0</v>
      </c>
      <c r="Q376" s="1">
        <f>SUMIF('emission-rate'!$A$2:$A$551, $D376&amp;Q$1&amp;$E376&amp;$F376, 'emission-rate'!$F$2:$F$551) * IFERROR(VLOOKUP($A376&amp;$B376&amp;$C376&amp;$D376&amp;Q$1, 'check of sales'!$A$2:$P$1035, 12 + MATCH($E376,'check of sales'!$M$1:$P$1, 0), 0), 0)</f>
        <v>0</v>
      </c>
      <c r="R376" s="1">
        <f>SUMIF('emission-rate'!$A$2:$A$551, $D376&amp;R$1&amp;$E376&amp;$F376, 'emission-rate'!$F$2:$F$551) * IFERROR(VLOOKUP($A376&amp;$B376&amp;$C376&amp;$D376&amp;R$1, 'check of sales'!$A$2:$P$1035, 12 + MATCH($E376,'check of sales'!$M$1:$P$1, 0), 0), 0)</f>
        <v>0</v>
      </c>
      <c r="S376" s="1">
        <f>SUMIF('emission-rate'!$A$2:$A$551, $D376&amp;S$1&amp;$E376&amp;$F376, 'emission-rate'!$F$2:$F$551) * IFERROR(VLOOKUP($A376&amp;$B376&amp;$C376&amp;$D376&amp;S$1, 'check of sales'!$A$2:$P$1035, 12 + MATCH($E376,'check of sales'!$M$1:$P$1, 0), 0), 0)</f>
        <v>0</v>
      </c>
      <c r="T376" s="1">
        <f>SUMIF('emission-rate'!$A$2:$A$551, $D376&amp;T$1&amp;$E376&amp;$F376, 'emission-rate'!$F$2:$F$551) * IFERROR(VLOOKUP($A376&amp;$B376&amp;$C376&amp;$D376&amp;T$1, 'check of sales'!$A$2:$P$1035, 12 + MATCH($E376,'check of sales'!$M$1:$P$1, 0), 0), 0)</f>
        <v>0</v>
      </c>
      <c r="U376" s="1">
        <f>SUMIF('emission-rate'!$A$2:$A$551, $D376&amp;U$1&amp;$E376&amp;$F376, 'emission-rate'!$F$2:$F$551) * IFERROR(VLOOKUP($A376&amp;$B376&amp;$C376&amp;$D376&amp;U$1, 'check of sales'!$A$2:$P$1035, 12 + MATCH($E376,'check of sales'!$M$1:$P$1, 0), 0), 0)</f>
        <v>0</v>
      </c>
    </row>
    <row r="377" spans="1:21" x14ac:dyDescent="0.2">
      <c r="A377">
        <f>emission!A377</f>
        <v>2011</v>
      </c>
      <c r="B377">
        <f>emission!B377</f>
        <v>1</v>
      </c>
      <c r="C377" t="str">
        <f>emission!C377</f>
        <v>commercial</v>
      </c>
      <c r="D377" t="str">
        <f>emission!D377</f>
        <v>VCC 24724 (NG T7 SWCVng)</v>
      </c>
      <c r="E377" t="str">
        <f>emission!E377</f>
        <v>NG</v>
      </c>
      <c r="F377" t="str">
        <f>emission!F377</f>
        <v>NOx</v>
      </c>
      <c r="G377" s="1">
        <f>emission!G377 - SUM($K377:$U377)</f>
        <v>-1.1386291589587927E-6</v>
      </c>
      <c r="K377" s="1">
        <f>SUMIF('emission-rate'!$A$2:$A$551, $D377&amp;K$1&amp;$E377&amp;$F377, 'emission-rate'!$F$2:$F$551) * IFERROR(VLOOKUP($A377&amp;$B377&amp;$C377&amp;$D377&amp;K$1, 'check of sales'!$A$2:$P$1035, 12 + MATCH($E377,'check of sales'!$M$1:$P$1, 0), 0), 0)</f>
        <v>95708.227927616768</v>
      </c>
      <c r="L377" s="1">
        <f>SUMIF('emission-rate'!$A$2:$A$551, $D377&amp;L$1&amp;$E377&amp;$F377, 'emission-rate'!$F$2:$F$551) * IFERROR(VLOOKUP($A377&amp;$B377&amp;$C377&amp;$D377&amp;L$1, 'check of sales'!$A$2:$P$1035, 12 + MATCH($E377,'check of sales'!$M$1:$P$1, 0), 0), 0)</f>
        <v>41408.783798656877</v>
      </c>
      <c r="M377" s="1">
        <f>SUMIF('emission-rate'!$A$2:$A$551, $D377&amp;M$1&amp;$E377&amp;$F377, 'emission-rate'!$F$2:$F$551) * IFERROR(VLOOKUP($A377&amp;$B377&amp;$C377&amp;$D377&amp;M$1, 'check of sales'!$A$2:$P$1035, 12 + MATCH($E377,'check of sales'!$M$1:$P$1, 0), 0), 0)</f>
        <v>0</v>
      </c>
      <c r="N377" s="1">
        <f>SUMIF('emission-rate'!$A$2:$A$551, $D377&amp;N$1&amp;$E377&amp;$F377, 'emission-rate'!$F$2:$F$551) * IFERROR(VLOOKUP($A377&amp;$B377&amp;$C377&amp;$D377&amp;N$1, 'check of sales'!$A$2:$P$1035, 12 + MATCH($E377,'check of sales'!$M$1:$P$1, 0), 0), 0)</f>
        <v>0</v>
      </c>
      <c r="O377" s="1">
        <f>SUMIF('emission-rate'!$A$2:$A$551, $D377&amp;O$1&amp;$E377&amp;$F377, 'emission-rate'!$F$2:$F$551) * IFERROR(VLOOKUP($A377&amp;$B377&amp;$C377&amp;$D377&amp;O$1, 'check of sales'!$A$2:$P$1035, 12 + MATCH($E377,'check of sales'!$M$1:$P$1, 0), 0), 0)</f>
        <v>0</v>
      </c>
      <c r="P377" s="1">
        <f>SUMIF('emission-rate'!$A$2:$A$551, $D377&amp;P$1&amp;$E377&amp;$F377, 'emission-rate'!$F$2:$F$551) * IFERROR(VLOOKUP($A377&amp;$B377&amp;$C377&amp;$D377&amp;P$1, 'check of sales'!$A$2:$P$1035, 12 + MATCH($E377,'check of sales'!$M$1:$P$1, 0), 0), 0)</f>
        <v>0</v>
      </c>
      <c r="Q377" s="1">
        <f>SUMIF('emission-rate'!$A$2:$A$551, $D377&amp;Q$1&amp;$E377&amp;$F377, 'emission-rate'!$F$2:$F$551) * IFERROR(VLOOKUP($A377&amp;$B377&amp;$C377&amp;$D377&amp;Q$1, 'check of sales'!$A$2:$P$1035, 12 + MATCH($E377,'check of sales'!$M$1:$P$1, 0), 0), 0)</f>
        <v>0</v>
      </c>
      <c r="R377" s="1">
        <f>SUMIF('emission-rate'!$A$2:$A$551, $D377&amp;R$1&amp;$E377&amp;$F377, 'emission-rate'!$F$2:$F$551) * IFERROR(VLOOKUP($A377&amp;$B377&amp;$C377&amp;$D377&amp;R$1, 'check of sales'!$A$2:$P$1035, 12 + MATCH($E377,'check of sales'!$M$1:$P$1, 0), 0), 0)</f>
        <v>0</v>
      </c>
      <c r="S377" s="1">
        <f>SUMIF('emission-rate'!$A$2:$A$551, $D377&amp;S$1&amp;$E377&amp;$F377, 'emission-rate'!$F$2:$F$551) * IFERROR(VLOOKUP($A377&amp;$B377&amp;$C377&amp;$D377&amp;S$1, 'check of sales'!$A$2:$P$1035, 12 + MATCH($E377,'check of sales'!$M$1:$P$1, 0), 0), 0)</f>
        <v>0</v>
      </c>
      <c r="T377" s="1">
        <f>SUMIF('emission-rate'!$A$2:$A$551, $D377&amp;T$1&amp;$E377&amp;$F377, 'emission-rate'!$F$2:$F$551) * IFERROR(VLOOKUP($A377&amp;$B377&amp;$C377&amp;$D377&amp;T$1, 'check of sales'!$A$2:$P$1035, 12 + MATCH($E377,'check of sales'!$M$1:$P$1, 0), 0), 0)</f>
        <v>0</v>
      </c>
      <c r="U377" s="1">
        <f>SUMIF('emission-rate'!$A$2:$A$551, $D377&amp;U$1&amp;$E377&amp;$F377, 'emission-rate'!$F$2:$F$551) * IFERROR(VLOOKUP($A377&amp;$B377&amp;$C377&amp;$D377&amp;U$1, 'check of sales'!$A$2:$P$1035, 12 + MATCH($E377,'check of sales'!$M$1:$P$1, 0), 0), 0)</f>
        <v>0</v>
      </c>
    </row>
    <row r="378" spans="1:21" x14ac:dyDescent="0.2">
      <c r="A378">
        <f>emission!A378</f>
        <v>2012</v>
      </c>
      <c r="B378">
        <f>emission!B378</f>
        <v>1</v>
      </c>
      <c r="C378" t="str">
        <f>emission!C378</f>
        <v>commercial</v>
      </c>
      <c r="D378" t="str">
        <f>emission!D378</f>
        <v>VCC 24724 (NG T7 SWCVng)</v>
      </c>
      <c r="E378" t="str">
        <f>emission!E378</f>
        <v>NG</v>
      </c>
      <c r="F378" t="str">
        <f>emission!F378</f>
        <v>NOx</v>
      </c>
      <c r="G378" s="1">
        <f>emission!G378 - SUM($K378:$U378)</f>
        <v>-2.4416513042524457E-5</v>
      </c>
      <c r="K378" s="1">
        <f>SUMIF('emission-rate'!$A$2:$A$551, $D378&amp;K$1&amp;$E378&amp;$F378, 'emission-rate'!$F$2:$F$551) * IFERROR(VLOOKUP($A378&amp;$B378&amp;$C378&amp;$D378&amp;K$1, 'check of sales'!$A$2:$P$1035, 12 + MATCH($E378,'check of sales'!$M$1:$P$1, 0), 0), 0)</f>
        <v>85519.829929795524</v>
      </c>
      <c r="L378" s="1">
        <f>SUMIF('emission-rate'!$A$2:$A$551, $D378&amp;L$1&amp;$E378&amp;$F378, 'emission-rate'!$F$2:$F$551) * IFERROR(VLOOKUP($A378&amp;$B378&amp;$C378&amp;$D378&amp;L$1, 'check of sales'!$A$2:$P$1035, 12 + MATCH($E378,'check of sales'!$M$1:$P$1, 0), 0), 0)</f>
        <v>35113.323163929941</v>
      </c>
      <c r="M378" s="1">
        <f>SUMIF('emission-rate'!$A$2:$A$551, $D378&amp;M$1&amp;$E378&amp;$F378, 'emission-rate'!$F$2:$F$551) * IFERROR(VLOOKUP($A378&amp;$B378&amp;$C378&amp;$D378&amp;M$1, 'check of sales'!$A$2:$P$1035, 12 + MATCH($E378,'check of sales'!$M$1:$P$1, 0), 0), 0)</f>
        <v>113143.73746598305</v>
      </c>
      <c r="N378" s="1">
        <f>SUMIF('emission-rate'!$A$2:$A$551, $D378&amp;N$1&amp;$E378&amp;$F378, 'emission-rate'!$F$2:$F$551) * IFERROR(VLOOKUP($A378&amp;$B378&amp;$C378&amp;$D378&amp;N$1, 'check of sales'!$A$2:$P$1035, 12 + MATCH($E378,'check of sales'!$M$1:$P$1, 0), 0), 0)</f>
        <v>0</v>
      </c>
      <c r="O378" s="1">
        <f>SUMIF('emission-rate'!$A$2:$A$551, $D378&amp;O$1&amp;$E378&amp;$F378, 'emission-rate'!$F$2:$F$551) * IFERROR(VLOOKUP($A378&amp;$B378&amp;$C378&amp;$D378&amp;O$1, 'check of sales'!$A$2:$P$1035, 12 + MATCH($E378,'check of sales'!$M$1:$P$1, 0), 0), 0)</f>
        <v>0</v>
      </c>
      <c r="P378" s="1">
        <f>SUMIF('emission-rate'!$A$2:$A$551, $D378&amp;P$1&amp;$E378&amp;$F378, 'emission-rate'!$F$2:$F$551) * IFERROR(VLOOKUP($A378&amp;$B378&amp;$C378&amp;$D378&amp;P$1, 'check of sales'!$A$2:$P$1035, 12 + MATCH($E378,'check of sales'!$M$1:$P$1, 0), 0), 0)</f>
        <v>0</v>
      </c>
      <c r="Q378" s="1">
        <f>SUMIF('emission-rate'!$A$2:$A$551, $D378&amp;Q$1&amp;$E378&amp;$F378, 'emission-rate'!$F$2:$F$551) * IFERROR(VLOOKUP($A378&amp;$B378&amp;$C378&amp;$D378&amp;Q$1, 'check of sales'!$A$2:$P$1035, 12 + MATCH($E378,'check of sales'!$M$1:$P$1, 0), 0), 0)</f>
        <v>0</v>
      </c>
      <c r="R378" s="1">
        <f>SUMIF('emission-rate'!$A$2:$A$551, $D378&amp;R$1&amp;$E378&amp;$F378, 'emission-rate'!$F$2:$F$551) * IFERROR(VLOOKUP($A378&amp;$B378&amp;$C378&amp;$D378&amp;R$1, 'check of sales'!$A$2:$P$1035, 12 + MATCH($E378,'check of sales'!$M$1:$P$1, 0), 0), 0)</f>
        <v>0</v>
      </c>
      <c r="S378" s="1">
        <f>SUMIF('emission-rate'!$A$2:$A$551, $D378&amp;S$1&amp;$E378&amp;$F378, 'emission-rate'!$F$2:$F$551) * IFERROR(VLOOKUP($A378&amp;$B378&amp;$C378&amp;$D378&amp;S$1, 'check of sales'!$A$2:$P$1035, 12 + MATCH($E378,'check of sales'!$M$1:$P$1, 0), 0), 0)</f>
        <v>0</v>
      </c>
      <c r="T378" s="1">
        <f>SUMIF('emission-rate'!$A$2:$A$551, $D378&amp;T$1&amp;$E378&amp;$F378, 'emission-rate'!$F$2:$F$551) * IFERROR(VLOOKUP($A378&amp;$B378&amp;$C378&amp;$D378&amp;T$1, 'check of sales'!$A$2:$P$1035, 12 + MATCH($E378,'check of sales'!$M$1:$P$1, 0), 0), 0)</f>
        <v>0</v>
      </c>
      <c r="U378" s="1">
        <f>SUMIF('emission-rate'!$A$2:$A$551, $D378&amp;U$1&amp;$E378&amp;$F378, 'emission-rate'!$F$2:$F$551) * IFERROR(VLOOKUP($A378&amp;$B378&amp;$C378&amp;$D378&amp;U$1, 'check of sales'!$A$2:$P$1035, 12 + MATCH($E378,'check of sales'!$M$1:$P$1, 0), 0), 0)</f>
        <v>0</v>
      </c>
    </row>
    <row r="379" spans="1:21" x14ac:dyDescent="0.2">
      <c r="A379">
        <f>emission!A379</f>
        <v>2013</v>
      </c>
      <c r="B379">
        <f>emission!B379</f>
        <v>1</v>
      </c>
      <c r="C379" t="str">
        <f>emission!C379</f>
        <v>commercial</v>
      </c>
      <c r="D379" t="str">
        <f>emission!D379</f>
        <v>VCC 24724 (NG T7 SWCVng)</v>
      </c>
      <c r="E379" t="str">
        <f>emission!E379</f>
        <v>NG</v>
      </c>
      <c r="F379" t="str">
        <f>emission!F379</f>
        <v>NOx</v>
      </c>
      <c r="G379" s="1">
        <f>emission!G379 - SUM($K379:$U379)</f>
        <v>-2.1518440917134285E-5</v>
      </c>
      <c r="K379" s="1">
        <f>SUMIF('emission-rate'!$A$2:$A$551, $D379&amp;K$1&amp;$E379&amp;$F379, 'emission-rate'!$F$2:$F$551) * IFERROR(VLOOKUP($A379&amp;$B379&amp;$C379&amp;$D379&amp;K$1, 'check of sales'!$A$2:$P$1035, 12 + MATCH($E379,'check of sales'!$M$1:$P$1, 0), 0), 0)</f>
        <v>78114.8757913585</v>
      </c>
      <c r="L379" s="1">
        <f>SUMIF('emission-rate'!$A$2:$A$551, $D379&amp;L$1&amp;$E379&amp;$F379, 'emission-rate'!$F$2:$F$551) * IFERROR(VLOOKUP($A379&amp;$B379&amp;$C379&amp;$D379&amp;L$1, 'check of sales'!$A$2:$P$1035, 12 + MATCH($E379,'check of sales'!$M$1:$P$1, 0), 0), 0)</f>
        <v>31375.415575767347</v>
      </c>
      <c r="M379" s="1">
        <f>SUMIF('emission-rate'!$A$2:$A$551, $D379&amp;M$1&amp;$E379&amp;$F379, 'emission-rate'!$F$2:$F$551) * IFERROR(VLOOKUP($A379&amp;$B379&amp;$C379&amp;$D379&amp;M$1, 'check of sales'!$A$2:$P$1035, 12 + MATCH($E379,'check of sales'!$M$1:$P$1, 0), 0), 0)</f>
        <v>95942.267634210613</v>
      </c>
      <c r="N379" s="1">
        <f>SUMIF('emission-rate'!$A$2:$A$551, $D379&amp;N$1&amp;$E379&amp;$F379, 'emission-rate'!$F$2:$F$551) * IFERROR(VLOOKUP($A379&amp;$B379&amp;$C379&amp;$D379&amp;N$1, 'check of sales'!$A$2:$P$1035, 12 + MATCH($E379,'check of sales'!$M$1:$P$1, 0), 0), 0)</f>
        <v>351027.29189883696</v>
      </c>
      <c r="O379" s="1">
        <f>SUMIF('emission-rate'!$A$2:$A$551, $D379&amp;O$1&amp;$E379&amp;$F379, 'emission-rate'!$F$2:$F$551) * IFERROR(VLOOKUP($A379&amp;$B379&amp;$C379&amp;$D379&amp;O$1, 'check of sales'!$A$2:$P$1035, 12 + MATCH($E379,'check of sales'!$M$1:$P$1, 0), 0), 0)</f>
        <v>0</v>
      </c>
      <c r="P379" s="1">
        <f>SUMIF('emission-rate'!$A$2:$A$551, $D379&amp;P$1&amp;$E379&amp;$F379, 'emission-rate'!$F$2:$F$551) * IFERROR(VLOOKUP($A379&amp;$B379&amp;$C379&amp;$D379&amp;P$1, 'check of sales'!$A$2:$P$1035, 12 + MATCH($E379,'check of sales'!$M$1:$P$1, 0), 0), 0)</f>
        <v>0</v>
      </c>
      <c r="Q379" s="1">
        <f>SUMIF('emission-rate'!$A$2:$A$551, $D379&amp;Q$1&amp;$E379&amp;$F379, 'emission-rate'!$F$2:$F$551) * IFERROR(VLOOKUP($A379&amp;$B379&amp;$C379&amp;$D379&amp;Q$1, 'check of sales'!$A$2:$P$1035, 12 + MATCH($E379,'check of sales'!$M$1:$P$1, 0), 0), 0)</f>
        <v>0</v>
      </c>
      <c r="R379" s="1">
        <f>SUMIF('emission-rate'!$A$2:$A$551, $D379&amp;R$1&amp;$E379&amp;$F379, 'emission-rate'!$F$2:$F$551) * IFERROR(VLOOKUP($A379&amp;$B379&amp;$C379&amp;$D379&amp;R$1, 'check of sales'!$A$2:$P$1035, 12 + MATCH($E379,'check of sales'!$M$1:$P$1, 0), 0), 0)</f>
        <v>0</v>
      </c>
      <c r="S379" s="1">
        <f>SUMIF('emission-rate'!$A$2:$A$551, $D379&amp;S$1&amp;$E379&amp;$F379, 'emission-rate'!$F$2:$F$551) * IFERROR(VLOOKUP($A379&amp;$B379&amp;$C379&amp;$D379&amp;S$1, 'check of sales'!$A$2:$P$1035, 12 + MATCH($E379,'check of sales'!$M$1:$P$1, 0), 0), 0)</f>
        <v>0</v>
      </c>
      <c r="T379" s="1">
        <f>SUMIF('emission-rate'!$A$2:$A$551, $D379&amp;T$1&amp;$E379&amp;$F379, 'emission-rate'!$F$2:$F$551) * IFERROR(VLOOKUP($A379&amp;$B379&amp;$C379&amp;$D379&amp;T$1, 'check of sales'!$A$2:$P$1035, 12 + MATCH($E379,'check of sales'!$M$1:$P$1, 0), 0), 0)</f>
        <v>0</v>
      </c>
      <c r="U379" s="1">
        <f>SUMIF('emission-rate'!$A$2:$A$551, $D379&amp;U$1&amp;$E379&amp;$F379, 'emission-rate'!$F$2:$F$551) * IFERROR(VLOOKUP($A379&amp;$B379&amp;$C379&amp;$D379&amp;U$1, 'check of sales'!$A$2:$P$1035, 12 + MATCH($E379,'check of sales'!$M$1:$P$1, 0), 0), 0)</f>
        <v>0</v>
      </c>
    </row>
    <row r="380" spans="1:21" x14ac:dyDescent="0.2">
      <c r="A380">
        <f>emission!A380</f>
        <v>2014</v>
      </c>
      <c r="B380">
        <f>emission!B380</f>
        <v>1</v>
      </c>
      <c r="C380" t="str">
        <f>emission!C380</f>
        <v>commercial</v>
      </c>
      <c r="D380" t="str">
        <f>emission!D380</f>
        <v>VCC 24724 (NG T7 SWCVng)</v>
      </c>
      <c r="E380" t="str">
        <f>emission!E380</f>
        <v>NG</v>
      </c>
      <c r="F380" t="str">
        <f>emission!F380</f>
        <v>NOx</v>
      </c>
      <c r="G380" s="1">
        <f>emission!G380 - SUM($K380:$U380)</f>
        <v>5.1175942644476891E-5</v>
      </c>
      <c r="K380" s="1">
        <f>SUMIF('emission-rate'!$A$2:$A$551, $D380&amp;K$1&amp;$E380&amp;$F380, 'emission-rate'!$F$2:$F$551) * IFERROR(VLOOKUP($A380&amp;$B380&amp;$C380&amp;$D380&amp;K$1, 'check of sales'!$A$2:$P$1035, 12 + MATCH($E380,'check of sales'!$M$1:$P$1, 0), 0), 0)</f>
        <v>72256.197671988455</v>
      </c>
      <c r="L380" s="1">
        <f>SUMIF('emission-rate'!$A$2:$A$551, $D380&amp;L$1&amp;$E380&amp;$F380, 'emission-rate'!$F$2:$F$551) * IFERROR(VLOOKUP($A380&amp;$B380&amp;$C380&amp;$D380&amp;L$1, 'check of sales'!$A$2:$P$1035, 12 + MATCH($E380,'check of sales'!$M$1:$P$1, 0), 0), 0)</f>
        <v>28658.694628079669</v>
      </c>
      <c r="M380" s="1">
        <f>SUMIF('emission-rate'!$A$2:$A$551, $D380&amp;M$1&amp;$E380&amp;$F380, 'emission-rate'!$F$2:$F$551) * IFERROR(VLOOKUP($A380&amp;$B380&amp;$C380&amp;$D380&amp;M$1, 'check of sales'!$A$2:$P$1035, 12 + MATCH($E380,'check of sales'!$M$1:$P$1, 0), 0), 0)</f>
        <v>85728.955480838631</v>
      </c>
      <c r="N380" s="1">
        <f>SUMIF('emission-rate'!$A$2:$A$551, $D380&amp;N$1&amp;$E380&amp;$F380, 'emission-rate'!$F$2:$F$551) * IFERROR(VLOOKUP($A380&amp;$B380&amp;$C380&amp;$D380&amp;N$1, 'check of sales'!$A$2:$P$1035, 12 + MATCH($E380,'check of sales'!$M$1:$P$1, 0), 0), 0)</f>
        <v>297659.90712827531</v>
      </c>
      <c r="O380" s="1">
        <f>SUMIF('emission-rate'!$A$2:$A$551, $D380&amp;O$1&amp;$E380&amp;$F380, 'emission-rate'!$F$2:$F$551) * IFERROR(VLOOKUP($A380&amp;$B380&amp;$C380&amp;$D380&amp;O$1, 'check of sales'!$A$2:$P$1035, 12 + MATCH($E380,'check of sales'!$M$1:$P$1, 0), 0), 0)</f>
        <v>265949.85229822487</v>
      </c>
      <c r="P380" s="1">
        <f>SUMIF('emission-rate'!$A$2:$A$551, $D380&amp;P$1&amp;$E380&amp;$F380, 'emission-rate'!$F$2:$F$551) * IFERROR(VLOOKUP($A380&amp;$B380&amp;$C380&amp;$D380&amp;P$1, 'check of sales'!$A$2:$P$1035, 12 + MATCH($E380,'check of sales'!$M$1:$P$1, 0), 0), 0)</f>
        <v>0</v>
      </c>
      <c r="Q380" s="1">
        <f>SUMIF('emission-rate'!$A$2:$A$551, $D380&amp;Q$1&amp;$E380&amp;$F380, 'emission-rate'!$F$2:$F$551) * IFERROR(VLOOKUP($A380&amp;$B380&amp;$C380&amp;$D380&amp;Q$1, 'check of sales'!$A$2:$P$1035, 12 + MATCH($E380,'check of sales'!$M$1:$P$1, 0), 0), 0)</f>
        <v>0</v>
      </c>
      <c r="R380" s="1">
        <f>SUMIF('emission-rate'!$A$2:$A$551, $D380&amp;R$1&amp;$E380&amp;$F380, 'emission-rate'!$F$2:$F$551) * IFERROR(VLOOKUP($A380&amp;$B380&amp;$C380&amp;$D380&amp;R$1, 'check of sales'!$A$2:$P$1035, 12 + MATCH($E380,'check of sales'!$M$1:$P$1, 0), 0), 0)</f>
        <v>0</v>
      </c>
      <c r="S380" s="1">
        <f>SUMIF('emission-rate'!$A$2:$A$551, $D380&amp;S$1&amp;$E380&amp;$F380, 'emission-rate'!$F$2:$F$551) * IFERROR(VLOOKUP($A380&amp;$B380&amp;$C380&amp;$D380&amp;S$1, 'check of sales'!$A$2:$P$1035, 12 + MATCH($E380,'check of sales'!$M$1:$P$1, 0), 0), 0)</f>
        <v>0</v>
      </c>
      <c r="T380" s="1">
        <f>SUMIF('emission-rate'!$A$2:$A$551, $D380&amp;T$1&amp;$E380&amp;$F380, 'emission-rate'!$F$2:$F$551) * IFERROR(VLOOKUP($A380&amp;$B380&amp;$C380&amp;$D380&amp;T$1, 'check of sales'!$A$2:$P$1035, 12 + MATCH($E380,'check of sales'!$M$1:$P$1, 0), 0), 0)</f>
        <v>0</v>
      </c>
      <c r="U380" s="1">
        <f>SUMIF('emission-rate'!$A$2:$A$551, $D380&amp;U$1&amp;$E380&amp;$F380, 'emission-rate'!$F$2:$F$551) * IFERROR(VLOOKUP($A380&amp;$B380&amp;$C380&amp;$D380&amp;U$1, 'check of sales'!$A$2:$P$1035, 12 + MATCH($E380,'check of sales'!$M$1:$P$1, 0), 0), 0)</f>
        <v>0</v>
      </c>
    </row>
    <row r="381" spans="1:21" x14ac:dyDescent="0.2">
      <c r="A381">
        <f>emission!A381</f>
        <v>2015</v>
      </c>
      <c r="B381">
        <f>emission!B381</f>
        <v>1</v>
      </c>
      <c r="C381" t="str">
        <f>emission!C381</f>
        <v>commercial</v>
      </c>
      <c r="D381" t="str">
        <f>emission!D381</f>
        <v>VCC 24724 (NG T7 SWCVng)</v>
      </c>
      <c r="E381" t="str">
        <f>emission!E381</f>
        <v>NG</v>
      </c>
      <c r="F381" t="str">
        <f>emission!F381</f>
        <v>NOx</v>
      </c>
      <c r="G381" s="1">
        <f>emission!G381 - SUM($K381:$U381)</f>
        <v>4.28355997428298E-5</v>
      </c>
      <c r="K381" s="1">
        <f>SUMIF('emission-rate'!$A$2:$A$551, $D381&amp;K$1&amp;$E381&amp;$F381, 'emission-rate'!$F$2:$F$551) * IFERROR(VLOOKUP($A381&amp;$B381&amp;$C381&amp;$D381&amp;K$1, 'check of sales'!$A$2:$P$1035, 12 + MATCH($E381,'check of sales'!$M$1:$P$1, 0), 0), 0)</f>
        <v>67096.576848681987</v>
      </c>
      <c r="L381" s="1">
        <f>SUMIF('emission-rate'!$A$2:$A$551, $D381&amp;L$1&amp;$E381&amp;$F381, 'emission-rate'!$F$2:$F$551) * IFERROR(VLOOKUP($A381&amp;$B381&amp;$C381&amp;$D381&amp;L$1, 'check of sales'!$A$2:$P$1035, 12 + MATCH($E381,'check of sales'!$M$1:$P$1, 0), 0), 0)</f>
        <v>26509.269624887027</v>
      </c>
      <c r="M381" s="1">
        <f>SUMIF('emission-rate'!$A$2:$A$551, $D381&amp;M$1&amp;$E381&amp;$F381, 'emission-rate'!$F$2:$F$551) * IFERROR(VLOOKUP($A381&amp;$B381&amp;$C381&amp;$D381&amp;M$1, 'check of sales'!$A$2:$P$1035, 12 + MATCH($E381,'check of sales'!$M$1:$P$1, 0), 0), 0)</f>
        <v>78305.893669410085</v>
      </c>
      <c r="N381" s="1">
        <f>SUMIF('emission-rate'!$A$2:$A$551, $D381&amp;N$1&amp;$E381&amp;$F381, 'emission-rate'!$F$2:$F$551) * IFERROR(VLOOKUP($A381&amp;$B381&amp;$C381&amp;$D381&amp;N$1, 'check of sales'!$A$2:$P$1035, 12 + MATCH($E381,'check of sales'!$M$1:$P$1, 0), 0), 0)</f>
        <v>265973.21030518721</v>
      </c>
      <c r="O381" s="1">
        <f>SUMIF('emission-rate'!$A$2:$A$551, $D381&amp;O$1&amp;$E381&amp;$F381, 'emission-rate'!$F$2:$F$551) * IFERROR(VLOOKUP($A381&amp;$B381&amp;$C381&amp;$D381&amp;O$1, 'check of sales'!$A$2:$P$1035, 12 + MATCH($E381,'check of sales'!$M$1:$P$1, 0), 0), 0)</f>
        <v>225516.96168023878</v>
      </c>
      <c r="P381" s="1">
        <f>SUMIF('emission-rate'!$A$2:$A$551, $D381&amp;P$1&amp;$E381&amp;$F381, 'emission-rate'!$F$2:$F$551) * IFERROR(VLOOKUP($A381&amp;$B381&amp;$C381&amp;$D381&amp;P$1, 'check of sales'!$A$2:$P$1035, 12 + MATCH($E381,'check of sales'!$M$1:$P$1, 0), 0), 0)</f>
        <v>34268.504509705257</v>
      </c>
      <c r="Q381" s="1">
        <f>SUMIF('emission-rate'!$A$2:$A$551, $D381&amp;Q$1&amp;$E381&amp;$F381, 'emission-rate'!$F$2:$F$551) * IFERROR(VLOOKUP($A381&amp;$B381&amp;$C381&amp;$D381&amp;Q$1, 'check of sales'!$A$2:$P$1035, 12 + MATCH($E381,'check of sales'!$M$1:$P$1, 0), 0), 0)</f>
        <v>0</v>
      </c>
      <c r="R381" s="1">
        <f>SUMIF('emission-rate'!$A$2:$A$551, $D381&amp;R$1&amp;$E381&amp;$F381, 'emission-rate'!$F$2:$F$551) * IFERROR(VLOOKUP($A381&amp;$B381&amp;$C381&amp;$D381&amp;R$1, 'check of sales'!$A$2:$P$1035, 12 + MATCH($E381,'check of sales'!$M$1:$P$1, 0), 0), 0)</f>
        <v>0</v>
      </c>
      <c r="S381" s="1">
        <f>SUMIF('emission-rate'!$A$2:$A$551, $D381&amp;S$1&amp;$E381&amp;$F381, 'emission-rate'!$F$2:$F$551) * IFERROR(VLOOKUP($A381&amp;$B381&amp;$C381&amp;$D381&amp;S$1, 'check of sales'!$A$2:$P$1035, 12 + MATCH($E381,'check of sales'!$M$1:$P$1, 0), 0), 0)</f>
        <v>0</v>
      </c>
      <c r="T381" s="1">
        <f>SUMIF('emission-rate'!$A$2:$A$551, $D381&amp;T$1&amp;$E381&amp;$F381, 'emission-rate'!$F$2:$F$551) * IFERROR(VLOOKUP($A381&amp;$B381&amp;$C381&amp;$D381&amp;T$1, 'check of sales'!$A$2:$P$1035, 12 + MATCH($E381,'check of sales'!$M$1:$P$1, 0), 0), 0)</f>
        <v>0</v>
      </c>
      <c r="U381" s="1">
        <f>SUMIF('emission-rate'!$A$2:$A$551, $D381&amp;U$1&amp;$E381&amp;$F381, 'emission-rate'!$F$2:$F$551) * IFERROR(VLOOKUP($A381&amp;$B381&amp;$C381&amp;$D381&amp;U$1, 'check of sales'!$A$2:$P$1035, 12 + MATCH($E381,'check of sales'!$M$1:$P$1, 0), 0), 0)</f>
        <v>0</v>
      </c>
    </row>
    <row r="382" spans="1:21" x14ac:dyDescent="0.2">
      <c r="A382">
        <f>emission!A382</f>
        <v>2016</v>
      </c>
      <c r="B382">
        <f>emission!B382</f>
        <v>1</v>
      </c>
      <c r="C382" t="str">
        <f>emission!C382</f>
        <v>commercial</v>
      </c>
      <c r="D382" t="str">
        <f>emission!D382</f>
        <v>VCC 24724 (NG T7 SWCVng)</v>
      </c>
      <c r="E382" t="str">
        <f>emission!E382</f>
        <v>NG</v>
      </c>
      <c r="F382" t="str">
        <f>emission!F382</f>
        <v>NOx</v>
      </c>
      <c r="G382" s="1">
        <f>emission!G382 - SUM($K382:$U382)</f>
        <v>2.5910441763699055E-5</v>
      </c>
      <c r="K382" s="1">
        <f>SUMIF('emission-rate'!$A$2:$A$551, $D382&amp;K$1&amp;$E382&amp;$F382, 'emission-rate'!$F$2:$F$551) * IFERROR(VLOOKUP($A382&amp;$B382&amp;$C382&amp;$D382&amp;K$1, 'check of sales'!$A$2:$P$1035, 12 + MATCH($E382,'check of sales'!$M$1:$P$1, 0), 0), 0)</f>
        <v>62915.670267184862</v>
      </c>
      <c r="L382" s="1">
        <f>SUMIF('emission-rate'!$A$2:$A$551, $D382&amp;L$1&amp;$E382&amp;$F382, 'emission-rate'!$F$2:$F$551) * IFERROR(VLOOKUP($A382&amp;$B382&amp;$C382&amp;$D382&amp;L$1, 'check of sales'!$A$2:$P$1035, 12 + MATCH($E382,'check of sales'!$M$1:$P$1, 0), 0), 0)</f>
        <v>24616.313948086485</v>
      </c>
      <c r="M382" s="1">
        <f>SUMIF('emission-rate'!$A$2:$A$551, $D382&amp;M$1&amp;$E382&amp;$F382, 'emission-rate'!$F$2:$F$551) * IFERROR(VLOOKUP($A382&amp;$B382&amp;$C382&amp;$D382&amp;M$1, 'check of sales'!$A$2:$P$1035, 12 + MATCH($E382,'check of sales'!$M$1:$P$1, 0), 0), 0)</f>
        <v>72432.889056511034</v>
      </c>
      <c r="N382" s="1">
        <f>SUMIF('emission-rate'!$A$2:$A$551, $D382&amp;N$1&amp;$E382&amp;$F382, 'emission-rate'!$F$2:$F$551) * IFERROR(VLOOKUP($A382&amp;$B382&amp;$C382&amp;$D382&amp;N$1, 'check of sales'!$A$2:$P$1035, 12 + MATCH($E382,'check of sales'!$M$1:$P$1, 0), 0), 0)</f>
        <v>242943.23671918269</v>
      </c>
      <c r="O382" s="1">
        <f>SUMIF('emission-rate'!$A$2:$A$551, $D382&amp;O$1&amp;$E382&amp;$F382, 'emission-rate'!$F$2:$F$551) * IFERROR(VLOOKUP($A382&amp;$B382&amp;$C382&amp;$D382&amp;O$1, 'check of sales'!$A$2:$P$1035, 12 + MATCH($E382,'check of sales'!$M$1:$P$1, 0), 0), 0)</f>
        <v>201510.07522325224</v>
      </c>
      <c r="P382" s="1">
        <f>SUMIF('emission-rate'!$A$2:$A$551, $D382&amp;P$1&amp;$E382&amp;$F382, 'emission-rate'!$F$2:$F$551) * IFERROR(VLOOKUP($A382&amp;$B382&amp;$C382&amp;$D382&amp;P$1, 'check of sales'!$A$2:$P$1035, 12 + MATCH($E382,'check of sales'!$M$1:$P$1, 0), 0), 0)</f>
        <v>29058.594887611758</v>
      </c>
      <c r="Q382" s="1">
        <f>SUMIF('emission-rate'!$A$2:$A$551, $D382&amp;Q$1&amp;$E382&amp;$F382, 'emission-rate'!$F$2:$F$551) * IFERROR(VLOOKUP($A382&amp;$B382&amp;$C382&amp;$D382&amp;Q$1, 'check of sales'!$A$2:$P$1035, 12 + MATCH($E382,'check of sales'!$M$1:$P$1, 0), 0), 0)</f>
        <v>155950.59479385844</v>
      </c>
      <c r="R382" s="1">
        <f>SUMIF('emission-rate'!$A$2:$A$551, $D382&amp;R$1&amp;$E382&amp;$F382, 'emission-rate'!$F$2:$F$551) * IFERROR(VLOOKUP($A382&amp;$B382&amp;$C382&amp;$D382&amp;R$1, 'check of sales'!$A$2:$P$1035, 12 + MATCH($E382,'check of sales'!$M$1:$P$1, 0), 0), 0)</f>
        <v>0</v>
      </c>
      <c r="S382" s="1">
        <f>SUMIF('emission-rate'!$A$2:$A$551, $D382&amp;S$1&amp;$E382&amp;$F382, 'emission-rate'!$F$2:$F$551) * IFERROR(VLOOKUP($A382&amp;$B382&amp;$C382&amp;$D382&amp;S$1, 'check of sales'!$A$2:$P$1035, 12 + MATCH($E382,'check of sales'!$M$1:$P$1, 0), 0), 0)</f>
        <v>0</v>
      </c>
      <c r="T382" s="1">
        <f>SUMIF('emission-rate'!$A$2:$A$551, $D382&amp;T$1&amp;$E382&amp;$F382, 'emission-rate'!$F$2:$F$551) * IFERROR(VLOOKUP($A382&amp;$B382&amp;$C382&amp;$D382&amp;T$1, 'check of sales'!$A$2:$P$1035, 12 + MATCH($E382,'check of sales'!$M$1:$P$1, 0), 0), 0)</f>
        <v>0</v>
      </c>
      <c r="U382" s="1">
        <f>SUMIF('emission-rate'!$A$2:$A$551, $D382&amp;U$1&amp;$E382&amp;$F382, 'emission-rate'!$F$2:$F$551) * IFERROR(VLOOKUP($A382&amp;$B382&amp;$C382&amp;$D382&amp;U$1, 'check of sales'!$A$2:$P$1035, 12 + MATCH($E382,'check of sales'!$M$1:$P$1, 0), 0), 0)</f>
        <v>0</v>
      </c>
    </row>
    <row r="383" spans="1:21" x14ac:dyDescent="0.2">
      <c r="A383">
        <f>emission!A383</f>
        <v>2017</v>
      </c>
      <c r="B383">
        <f>emission!B383</f>
        <v>1</v>
      </c>
      <c r="C383" t="str">
        <f>emission!C383</f>
        <v>commercial</v>
      </c>
      <c r="D383" t="str">
        <f>emission!D383</f>
        <v>VCC 24724 (NG T7 SWCVng)</v>
      </c>
      <c r="E383" t="str">
        <f>emission!E383</f>
        <v>NG</v>
      </c>
      <c r="F383" t="str">
        <f>emission!F383</f>
        <v>NOx</v>
      </c>
      <c r="G383" s="1">
        <f>emission!G383 - SUM($K383:$U383)</f>
        <v>5.0988979637622833E-5</v>
      </c>
      <c r="K383" s="1">
        <f>SUMIF('emission-rate'!$A$2:$A$551, $D383&amp;K$1&amp;$E383&amp;$F383, 'emission-rate'!$F$2:$F$551) * IFERROR(VLOOKUP($A383&amp;$B383&amp;$C383&amp;$D383&amp;K$1, 'check of sales'!$A$2:$P$1035, 12 + MATCH($E383,'check of sales'!$M$1:$P$1, 0), 0), 0)</f>
        <v>59303.268453032724</v>
      </c>
      <c r="L383" s="1">
        <f>SUMIF('emission-rate'!$A$2:$A$551, $D383&amp;L$1&amp;$E383&amp;$F383, 'emission-rate'!$F$2:$F$551) * IFERROR(VLOOKUP($A383&amp;$B383&amp;$C383&amp;$D383&amp;L$1, 'check of sales'!$A$2:$P$1035, 12 + MATCH($E383,'check of sales'!$M$1:$P$1, 0), 0), 0)</f>
        <v>23082.427812138609</v>
      </c>
      <c r="M383" s="1">
        <f>SUMIF('emission-rate'!$A$2:$A$551, $D383&amp;M$1&amp;$E383&amp;$F383, 'emission-rate'!$F$2:$F$551) * IFERROR(VLOOKUP($A383&amp;$B383&amp;$C383&amp;$D383&amp;M$1, 'check of sales'!$A$2:$P$1035, 12 + MATCH($E383,'check of sales'!$M$1:$P$1, 0), 0), 0)</f>
        <v>67260.651176450279</v>
      </c>
      <c r="N383" s="1">
        <f>SUMIF('emission-rate'!$A$2:$A$551, $D383&amp;N$1&amp;$E383&amp;$F383, 'emission-rate'!$F$2:$F$551) * IFERROR(VLOOKUP($A383&amp;$B383&amp;$C383&amp;$D383&amp;N$1, 'check of sales'!$A$2:$P$1035, 12 + MATCH($E383,'check of sales'!$M$1:$P$1, 0), 0), 0)</f>
        <v>224722.29978756362</v>
      </c>
      <c r="O383" s="1">
        <f>SUMIF('emission-rate'!$A$2:$A$551, $D383&amp;O$1&amp;$E383&amp;$F383, 'emission-rate'!$F$2:$F$551) * IFERROR(VLOOKUP($A383&amp;$B383&amp;$C383&amp;$D383&amp;O$1, 'check of sales'!$A$2:$P$1035, 12 + MATCH($E383,'check of sales'!$M$1:$P$1, 0), 0), 0)</f>
        <v>184061.80776661547</v>
      </c>
      <c r="P383" s="1">
        <f>SUMIF('emission-rate'!$A$2:$A$551, $D383&amp;P$1&amp;$E383&amp;$F383, 'emission-rate'!$F$2:$F$551) * IFERROR(VLOOKUP($A383&amp;$B383&amp;$C383&amp;$D383&amp;P$1, 'check of sales'!$A$2:$P$1035, 12 + MATCH($E383,'check of sales'!$M$1:$P$1, 0), 0), 0)</f>
        <v>25965.22939142523</v>
      </c>
      <c r="Q383" s="1">
        <f>SUMIF('emission-rate'!$A$2:$A$551, $D383&amp;Q$1&amp;$E383&amp;$F383, 'emission-rate'!$F$2:$F$551) * IFERROR(VLOOKUP($A383&amp;$B383&amp;$C383&amp;$D383&amp;Q$1, 'check of sales'!$A$2:$P$1035, 12 + MATCH($E383,'check of sales'!$M$1:$P$1, 0), 0), 0)</f>
        <v>132241.11239851121</v>
      </c>
      <c r="R383" s="1">
        <f>SUMIF('emission-rate'!$A$2:$A$551, $D383&amp;R$1&amp;$E383&amp;$F383, 'emission-rate'!$F$2:$F$551) * IFERROR(VLOOKUP($A383&amp;$B383&amp;$C383&amp;$D383&amp;R$1, 'check of sales'!$A$2:$P$1035, 12 + MATCH($E383,'check of sales'!$M$1:$P$1, 0), 0), 0)</f>
        <v>164644.35760125594</v>
      </c>
      <c r="S383" s="1">
        <f>SUMIF('emission-rate'!$A$2:$A$551, $D383&amp;S$1&amp;$E383&amp;$F383, 'emission-rate'!$F$2:$F$551) * IFERROR(VLOOKUP($A383&amp;$B383&amp;$C383&amp;$D383&amp;S$1, 'check of sales'!$A$2:$P$1035, 12 + MATCH($E383,'check of sales'!$M$1:$P$1, 0), 0), 0)</f>
        <v>0</v>
      </c>
      <c r="T383" s="1">
        <f>SUMIF('emission-rate'!$A$2:$A$551, $D383&amp;T$1&amp;$E383&amp;$F383, 'emission-rate'!$F$2:$F$551) * IFERROR(VLOOKUP($A383&amp;$B383&amp;$C383&amp;$D383&amp;T$1, 'check of sales'!$A$2:$P$1035, 12 + MATCH($E383,'check of sales'!$M$1:$P$1, 0), 0), 0)</f>
        <v>0</v>
      </c>
      <c r="U383" s="1">
        <f>SUMIF('emission-rate'!$A$2:$A$551, $D383&amp;U$1&amp;$E383&amp;$F383, 'emission-rate'!$F$2:$F$551) * IFERROR(VLOOKUP($A383&amp;$B383&amp;$C383&amp;$D383&amp;U$1, 'check of sales'!$A$2:$P$1035, 12 + MATCH($E383,'check of sales'!$M$1:$P$1, 0), 0), 0)</f>
        <v>0</v>
      </c>
    </row>
    <row r="384" spans="1:21" x14ac:dyDescent="0.2">
      <c r="A384">
        <f>emission!A384</f>
        <v>2018</v>
      </c>
      <c r="B384">
        <f>emission!B384</f>
        <v>1</v>
      </c>
      <c r="C384" t="str">
        <f>emission!C384</f>
        <v>commercial</v>
      </c>
      <c r="D384" t="str">
        <f>emission!D384</f>
        <v>VCC 24724 (NG T7 SWCVng)</v>
      </c>
      <c r="E384" t="str">
        <f>emission!E384</f>
        <v>NG</v>
      </c>
      <c r="F384" t="str">
        <f>emission!F384</f>
        <v>NOx</v>
      </c>
      <c r="G384" s="1">
        <f>emission!G384 - SUM($K384:$U384)</f>
        <v>-3.2618409022688866E-5</v>
      </c>
      <c r="K384" s="1">
        <f>SUMIF('emission-rate'!$A$2:$A$551, $D384&amp;K$1&amp;$E384&amp;$F384, 'emission-rate'!$F$2:$F$551) * IFERROR(VLOOKUP($A384&amp;$B384&amp;$C384&amp;$D384&amp;K$1, 'check of sales'!$A$2:$P$1035, 12 + MATCH($E384,'check of sales'!$M$1:$P$1, 0), 0), 0)</f>
        <v>56168.718760655145</v>
      </c>
      <c r="L384" s="1">
        <f>SUMIF('emission-rate'!$A$2:$A$551, $D384&amp;L$1&amp;$E384&amp;$F384, 'emission-rate'!$F$2:$F$551) * IFERROR(VLOOKUP($A384&amp;$B384&amp;$C384&amp;$D384&amp;L$1, 'check of sales'!$A$2:$P$1035, 12 + MATCH($E384,'check of sales'!$M$1:$P$1, 0), 0), 0)</f>
        <v>21757.114042937694</v>
      </c>
      <c r="M384" s="1">
        <f>SUMIF('emission-rate'!$A$2:$A$551, $D384&amp;M$1&amp;$E384&amp;$F384, 'emission-rate'!$F$2:$F$551) * IFERROR(VLOOKUP($A384&amp;$B384&amp;$C384&amp;$D384&amp;M$1, 'check of sales'!$A$2:$P$1035, 12 + MATCH($E384,'check of sales'!$M$1:$P$1, 0), 0), 0)</f>
        <v>63069.520832892114</v>
      </c>
      <c r="N384" s="1">
        <f>SUMIF('emission-rate'!$A$2:$A$551, $D384&amp;N$1&amp;$E384&amp;$F384, 'emission-rate'!$F$2:$F$551) * IFERROR(VLOOKUP($A384&amp;$B384&amp;$C384&amp;$D384&amp;N$1, 'check of sales'!$A$2:$P$1035, 12 + MATCH($E384,'check of sales'!$M$1:$P$1, 0), 0), 0)</f>
        <v>208675.48449970759</v>
      </c>
      <c r="O384" s="1">
        <f>SUMIF('emission-rate'!$A$2:$A$551, $D384&amp;O$1&amp;$E384&amp;$F384, 'emission-rate'!$F$2:$F$551) * IFERROR(VLOOKUP($A384&amp;$B384&amp;$C384&amp;$D384&amp;O$1, 'check of sales'!$A$2:$P$1035, 12 + MATCH($E384,'check of sales'!$M$1:$P$1, 0), 0), 0)</f>
        <v>170257.02506870482</v>
      </c>
      <c r="P384" s="1">
        <f>SUMIF('emission-rate'!$A$2:$A$551, $D384&amp;P$1&amp;$E384&amp;$F384, 'emission-rate'!$F$2:$F$551) * IFERROR(VLOOKUP($A384&amp;$B384&amp;$C384&amp;$D384&amp;P$1, 'check of sales'!$A$2:$P$1035, 12 + MATCH($E384,'check of sales'!$M$1:$P$1, 0), 0), 0)</f>
        <v>23716.963310969539</v>
      </c>
      <c r="Q384" s="1">
        <f>SUMIF('emission-rate'!$A$2:$A$551, $D384&amp;Q$1&amp;$E384&amp;$F384, 'emission-rate'!$F$2:$F$551) * IFERROR(VLOOKUP($A384&amp;$B384&amp;$C384&amp;$D384&amp;Q$1, 'check of sales'!$A$2:$P$1035, 12 + MATCH($E384,'check of sales'!$M$1:$P$1, 0), 0), 0)</f>
        <v>118163.69069753023</v>
      </c>
      <c r="R384" s="1">
        <f>SUMIF('emission-rate'!$A$2:$A$551, $D384&amp;R$1&amp;$E384&amp;$F384, 'emission-rate'!$F$2:$F$551) * IFERROR(VLOOKUP($A384&amp;$B384&amp;$C384&amp;$D384&amp;R$1, 'check of sales'!$A$2:$P$1035, 12 + MATCH($E384,'check of sales'!$M$1:$P$1, 0), 0), 0)</f>
        <v>139613.14497138289</v>
      </c>
      <c r="S384" s="1">
        <f>SUMIF('emission-rate'!$A$2:$A$551, $D384&amp;S$1&amp;$E384&amp;$F384, 'emission-rate'!$F$2:$F$551) * IFERROR(VLOOKUP($A384&amp;$B384&amp;$C384&amp;$D384&amp;S$1, 'check of sales'!$A$2:$P$1035, 12 + MATCH($E384,'check of sales'!$M$1:$P$1, 0), 0), 0)</f>
        <v>273010.4621828284</v>
      </c>
      <c r="T384" s="1">
        <f>SUMIF('emission-rate'!$A$2:$A$551, $D384&amp;T$1&amp;$E384&amp;$F384, 'emission-rate'!$F$2:$F$551) * IFERROR(VLOOKUP($A384&amp;$B384&amp;$C384&amp;$D384&amp;T$1, 'check of sales'!$A$2:$P$1035, 12 + MATCH($E384,'check of sales'!$M$1:$P$1, 0), 0), 0)</f>
        <v>0</v>
      </c>
      <c r="U384" s="1">
        <f>SUMIF('emission-rate'!$A$2:$A$551, $D384&amp;U$1&amp;$E384&amp;$F384, 'emission-rate'!$F$2:$F$551) * IFERROR(VLOOKUP($A384&amp;$B384&amp;$C384&amp;$D384&amp;U$1, 'check of sales'!$A$2:$P$1035, 12 + MATCH($E384,'check of sales'!$M$1:$P$1, 0), 0), 0)</f>
        <v>0</v>
      </c>
    </row>
    <row r="385" spans="1:21" x14ac:dyDescent="0.2">
      <c r="A385">
        <f>emission!A385</f>
        <v>2019</v>
      </c>
      <c r="B385">
        <f>emission!B385</f>
        <v>1</v>
      </c>
      <c r="C385" t="str">
        <f>emission!C385</f>
        <v>commercial</v>
      </c>
      <c r="D385" t="str">
        <f>emission!D385</f>
        <v>VCC 24724 (NG T7 SWCVng)</v>
      </c>
      <c r="E385" t="str">
        <f>emission!E385</f>
        <v>NG</v>
      </c>
      <c r="F385" t="str">
        <f>emission!F385</f>
        <v>NOx</v>
      </c>
      <c r="G385" s="1">
        <f>emission!G385 - SUM($K385:$U385)</f>
        <v>-2.3576314561069012E-5</v>
      </c>
      <c r="K385" s="1">
        <f>SUMIF('emission-rate'!$A$2:$A$551, $D385&amp;K$1&amp;$E385&amp;$F385, 'emission-rate'!$F$2:$F$551) * IFERROR(VLOOKUP($A385&amp;$B385&amp;$C385&amp;$D385&amp;K$1, 'check of sales'!$A$2:$P$1035, 12 + MATCH($E385,'check of sales'!$M$1:$P$1, 0), 0), 0)</f>
        <v>52284.999772399242</v>
      </c>
      <c r="L385" s="1">
        <f>SUMIF('emission-rate'!$A$2:$A$551, $D385&amp;L$1&amp;$E385&amp;$F385, 'emission-rate'!$F$2:$F$551) * IFERROR(VLOOKUP($A385&amp;$B385&amp;$C385&amp;$D385&amp;L$1, 'check of sales'!$A$2:$P$1035, 12 + MATCH($E385,'check of sales'!$M$1:$P$1, 0), 0), 0)</f>
        <v>20607.114103485314</v>
      </c>
      <c r="M385" s="1">
        <f>SUMIF('emission-rate'!$A$2:$A$551, $D385&amp;M$1&amp;$E385&amp;$F385, 'emission-rate'!$F$2:$F$551) * IFERROR(VLOOKUP($A385&amp;$B385&amp;$C385&amp;$D385&amp;M$1, 'check of sales'!$A$2:$P$1035, 12 + MATCH($E385,'check of sales'!$M$1:$P$1, 0), 0), 0)</f>
        <v>59448.285447384544</v>
      </c>
      <c r="N385" s="1">
        <f>SUMIF('emission-rate'!$A$2:$A$551, $D385&amp;N$1&amp;$E385&amp;$F385, 'emission-rate'!$F$2:$F$551) * IFERROR(VLOOKUP($A385&amp;$B385&amp;$C385&amp;$D385&amp;N$1, 'check of sales'!$A$2:$P$1035, 12 + MATCH($E385,'check of sales'!$M$1:$P$1, 0), 0), 0)</f>
        <v>195672.54534068724</v>
      </c>
      <c r="O385" s="1">
        <f>SUMIF('emission-rate'!$A$2:$A$551, $D385&amp;O$1&amp;$E385&amp;$F385, 'emission-rate'!$F$2:$F$551) * IFERROR(VLOOKUP($A385&amp;$B385&amp;$C385&amp;$D385&amp;O$1, 'check of sales'!$A$2:$P$1035, 12 + MATCH($E385,'check of sales'!$M$1:$P$1, 0), 0), 0)</f>
        <v>158099.42862491574</v>
      </c>
      <c r="P385" s="1">
        <f>SUMIF('emission-rate'!$A$2:$A$551, $D385&amp;P$1&amp;$E385&amp;$F385, 'emission-rate'!$F$2:$F$551) * IFERROR(VLOOKUP($A385&amp;$B385&amp;$C385&amp;$D385&amp;P$1, 'check of sales'!$A$2:$P$1035, 12 + MATCH($E385,'check of sales'!$M$1:$P$1, 0), 0), 0)</f>
        <v>21938.172106346636</v>
      </c>
      <c r="Q385" s="1">
        <f>SUMIF('emission-rate'!$A$2:$A$551, $D385&amp;Q$1&amp;$E385&amp;$F385, 'emission-rate'!$F$2:$F$551) * IFERROR(VLOOKUP($A385&amp;$B385&amp;$C385&amp;$D385&amp;Q$1, 'check of sales'!$A$2:$P$1035, 12 + MATCH($E385,'check of sales'!$M$1:$P$1, 0), 0), 0)</f>
        <v>107932.18402636438</v>
      </c>
      <c r="R385" s="1">
        <f>SUMIF('emission-rate'!$A$2:$A$551, $D385&amp;R$1&amp;$E385&amp;$F385, 'emission-rate'!$F$2:$F$551) * IFERROR(VLOOKUP($A385&amp;$B385&amp;$C385&amp;$D385&amp;R$1, 'check of sales'!$A$2:$P$1035, 12 + MATCH($E385,'check of sales'!$M$1:$P$1, 0), 0), 0)</f>
        <v>124750.95059691682</v>
      </c>
      <c r="S385" s="1">
        <f>SUMIF('emission-rate'!$A$2:$A$551, $D385&amp;S$1&amp;$E385&amp;$F385, 'emission-rate'!$F$2:$F$551) * IFERROR(VLOOKUP($A385&amp;$B385&amp;$C385&amp;$D385&amp;S$1, 'check of sales'!$A$2:$P$1035, 12 + MATCH($E385,'check of sales'!$M$1:$P$1, 0), 0), 0)</f>
        <v>231504.13285189163</v>
      </c>
      <c r="T385" s="1">
        <f>SUMIF('emission-rate'!$A$2:$A$551, $D385&amp;T$1&amp;$E385&amp;$F385, 'emission-rate'!$F$2:$F$551) * IFERROR(VLOOKUP($A385&amp;$B385&amp;$C385&amp;$D385&amp;T$1, 'check of sales'!$A$2:$P$1035, 12 + MATCH($E385,'check of sales'!$M$1:$P$1, 0), 0), 0)</f>
        <v>23978.884608455723</v>
      </c>
      <c r="U385" s="1">
        <f>SUMIF('emission-rate'!$A$2:$A$551, $D385&amp;U$1&amp;$E385&amp;$F385, 'emission-rate'!$F$2:$F$551) * IFERROR(VLOOKUP($A385&amp;$B385&amp;$C385&amp;$D385&amp;U$1, 'check of sales'!$A$2:$P$1035, 12 + MATCH($E385,'check of sales'!$M$1:$P$1, 0), 0), 0)</f>
        <v>0</v>
      </c>
    </row>
    <row r="386" spans="1:21" x14ac:dyDescent="0.2">
      <c r="A386">
        <f>emission!A386</f>
        <v>2020</v>
      </c>
      <c r="B386">
        <f>emission!B386</f>
        <v>1</v>
      </c>
      <c r="C386" t="str">
        <f>emission!C386</f>
        <v>commercial</v>
      </c>
      <c r="D386" t="str">
        <f>emission!D386</f>
        <v>VCC 24724 (NG T7 SWCVng)</v>
      </c>
      <c r="E386" t="str">
        <f>emission!E386</f>
        <v>NG</v>
      </c>
      <c r="F386" t="str">
        <f>emission!F386</f>
        <v>NOx</v>
      </c>
      <c r="G386" s="1">
        <f>emission!G386 - SUM($K386:$U386)</f>
        <v>-1.3711629435420036E-5</v>
      </c>
      <c r="K386" s="1">
        <f>SUMIF('emission-rate'!$A$2:$A$551, $D386&amp;K$1&amp;$E386&amp;$F386, 'emission-rate'!$F$2:$F$551) * IFERROR(VLOOKUP($A386&amp;$B386&amp;$C386&amp;$D386&amp;K$1, 'check of sales'!$A$2:$P$1035, 12 + MATCH($E386,'check of sales'!$M$1:$P$1, 0), 0), 0)</f>
        <v>48791.474874592917</v>
      </c>
      <c r="L386" s="1">
        <f>SUMIF('emission-rate'!$A$2:$A$551, $D386&amp;L$1&amp;$E386&amp;$F386, 'emission-rate'!$F$2:$F$551) * IFERROR(VLOOKUP($A386&amp;$B386&amp;$C386&amp;$D386&amp;L$1, 'check of sales'!$A$2:$P$1035, 12 + MATCH($E386,'check of sales'!$M$1:$P$1, 0), 0), 0)</f>
        <v>19182.25980552824</v>
      </c>
      <c r="M386" s="1">
        <f>SUMIF('emission-rate'!$A$2:$A$551, $D386&amp;M$1&amp;$E386&amp;$F386, 'emission-rate'!$F$2:$F$551) * IFERROR(VLOOKUP($A386&amp;$B386&amp;$C386&amp;$D386&amp;M$1, 'check of sales'!$A$2:$P$1035, 12 + MATCH($E386,'check of sales'!$M$1:$P$1, 0), 0), 0)</f>
        <v>56306.070697297524</v>
      </c>
      <c r="N386" s="1">
        <f>SUMIF('emission-rate'!$A$2:$A$551, $D386&amp;N$1&amp;$E386&amp;$F386, 'emission-rate'!$F$2:$F$551) * IFERROR(VLOOKUP($A386&amp;$B386&amp;$C386&amp;$D386&amp;N$1, 'check of sales'!$A$2:$P$1035, 12 + MATCH($E386,'check of sales'!$M$1:$P$1, 0), 0), 0)</f>
        <v>184437.69947849284</v>
      </c>
      <c r="O386" s="1">
        <f>SUMIF('emission-rate'!$A$2:$A$551, $D386&amp;O$1&amp;$E386&amp;$F386, 'emission-rate'!$F$2:$F$551) * IFERROR(VLOOKUP($A386&amp;$B386&amp;$C386&amp;$D386&amp;O$1, 'check of sales'!$A$2:$P$1035, 12 + MATCH($E386,'check of sales'!$M$1:$P$1, 0), 0), 0)</f>
        <v>148247.97311535152</v>
      </c>
      <c r="P386" s="1">
        <f>SUMIF('emission-rate'!$A$2:$A$551, $D386&amp;P$1&amp;$E386&amp;$F386, 'emission-rate'!$F$2:$F$551) * IFERROR(VLOOKUP($A386&amp;$B386&amp;$C386&amp;$D386&amp;P$1, 'check of sales'!$A$2:$P$1035, 12 + MATCH($E386,'check of sales'!$M$1:$P$1, 0), 0), 0)</f>
        <v>20371.626214476841</v>
      </c>
      <c r="Q386" s="1">
        <f>SUMIF('emission-rate'!$A$2:$A$551, $D386&amp;Q$1&amp;$E386&amp;$F386, 'emission-rate'!$F$2:$F$551) * IFERROR(VLOOKUP($A386&amp;$B386&amp;$C386&amp;$D386&amp;Q$1, 'check of sales'!$A$2:$P$1035, 12 + MATCH($E386,'check of sales'!$M$1:$P$1, 0), 0), 0)</f>
        <v>99837.183957234956</v>
      </c>
      <c r="R386" s="1">
        <f>SUMIF('emission-rate'!$A$2:$A$551, $D386&amp;R$1&amp;$E386&amp;$F386, 'emission-rate'!$F$2:$F$551) * IFERROR(VLOOKUP($A386&amp;$B386&amp;$C386&amp;$D386&amp;R$1, 'check of sales'!$A$2:$P$1035, 12 + MATCH($E386,'check of sales'!$M$1:$P$1, 0), 0), 0)</f>
        <v>113949.06910750132</v>
      </c>
      <c r="S386" s="1">
        <f>SUMIF('emission-rate'!$A$2:$A$551, $D386&amp;S$1&amp;$E386&amp;$F386, 'emission-rate'!$F$2:$F$551) * IFERROR(VLOOKUP($A386&amp;$B386&amp;$C386&amp;$D386&amp;S$1, 'check of sales'!$A$2:$P$1035, 12 + MATCH($E386,'check of sales'!$M$1:$P$1, 0), 0), 0)</f>
        <v>206859.89593822294</v>
      </c>
      <c r="T386" s="1">
        <f>SUMIF('emission-rate'!$A$2:$A$551, $D386&amp;T$1&amp;$E386&amp;$F386, 'emission-rate'!$F$2:$F$551) * IFERROR(VLOOKUP($A386&amp;$B386&amp;$C386&amp;$D386&amp;T$1, 'check of sales'!$A$2:$P$1035, 12 + MATCH($E386,'check of sales'!$M$1:$P$1, 0), 0), 0)</f>
        <v>20333.326582622318</v>
      </c>
      <c r="U386" s="1">
        <f>SUMIF('emission-rate'!$A$2:$A$551, $D386&amp;U$1&amp;$E386&amp;$F386, 'emission-rate'!$F$2:$F$551) * IFERROR(VLOOKUP($A386&amp;$B386&amp;$C386&amp;$D386&amp;U$1, 'check of sales'!$A$2:$P$1035, 12 + MATCH($E386,'check of sales'!$M$1:$P$1, 0), 0), 0)</f>
        <v>170962.89459826026</v>
      </c>
    </row>
    <row r="387" spans="1:21" x14ac:dyDescent="0.2">
      <c r="A387">
        <f>emission!A387</f>
        <v>2010</v>
      </c>
      <c r="B387">
        <f>emission!B387</f>
        <v>1</v>
      </c>
      <c r="C387" t="str">
        <f>emission!C387</f>
        <v>commercial</v>
      </c>
      <c r="D387" t="str">
        <f>emission!D387</f>
        <v>VCC 24724 (NG T7 SWCVng)</v>
      </c>
      <c r="E387" t="str">
        <f>emission!E387</f>
        <v>NG</v>
      </c>
      <c r="F387" t="str">
        <f>emission!F387</f>
        <v>PM</v>
      </c>
      <c r="G387" s="1">
        <f>emission!G387 - SUM($K387:$U387)</f>
        <v>1.2874444109911565E-5</v>
      </c>
      <c r="K387" s="1">
        <f>SUMIF('emission-rate'!$A$2:$A$551, $D387&amp;K$1&amp;$E387&amp;$F387, 'emission-rate'!$F$2:$F$551) * IFERROR(VLOOKUP($A387&amp;$B387&amp;$C387&amp;$D387&amp;K$1, 'check of sales'!$A$2:$P$1035, 12 + MATCH($E387,'check of sales'!$M$1:$P$1, 0), 0), 0)</f>
        <v>7978.1511635049355</v>
      </c>
      <c r="L387" s="1">
        <f>SUMIF('emission-rate'!$A$2:$A$551, $D387&amp;L$1&amp;$E387&amp;$F387, 'emission-rate'!$F$2:$F$551) * IFERROR(VLOOKUP($A387&amp;$B387&amp;$C387&amp;$D387&amp;L$1, 'check of sales'!$A$2:$P$1035, 12 + MATCH($E387,'check of sales'!$M$1:$P$1, 0), 0), 0)</f>
        <v>0</v>
      </c>
      <c r="M387" s="1">
        <f>SUMIF('emission-rate'!$A$2:$A$551, $D387&amp;M$1&amp;$E387&amp;$F387, 'emission-rate'!$F$2:$F$551) * IFERROR(VLOOKUP($A387&amp;$B387&amp;$C387&amp;$D387&amp;M$1, 'check of sales'!$A$2:$P$1035, 12 + MATCH($E387,'check of sales'!$M$1:$P$1, 0), 0), 0)</f>
        <v>0</v>
      </c>
      <c r="N387" s="1">
        <f>SUMIF('emission-rate'!$A$2:$A$551, $D387&amp;N$1&amp;$E387&amp;$F387, 'emission-rate'!$F$2:$F$551) * IFERROR(VLOOKUP($A387&amp;$B387&amp;$C387&amp;$D387&amp;N$1, 'check of sales'!$A$2:$P$1035, 12 + MATCH($E387,'check of sales'!$M$1:$P$1, 0), 0), 0)</f>
        <v>0</v>
      </c>
      <c r="O387" s="1">
        <f>SUMIF('emission-rate'!$A$2:$A$551, $D387&amp;O$1&amp;$E387&amp;$F387, 'emission-rate'!$F$2:$F$551) * IFERROR(VLOOKUP($A387&amp;$B387&amp;$C387&amp;$D387&amp;O$1, 'check of sales'!$A$2:$P$1035, 12 + MATCH($E387,'check of sales'!$M$1:$P$1, 0), 0), 0)</f>
        <v>0</v>
      </c>
      <c r="P387" s="1">
        <f>SUMIF('emission-rate'!$A$2:$A$551, $D387&amp;P$1&amp;$E387&amp;$F387, 'emission-rate'!$F$2:$F$551) * IFERROR(VLOOKUP($A387&amp;$B387&amp;$C387&amp;$D387&amp;P$1, 'check of sales'!$A$2:$P$1035, 12 + MATCH($E387,'check of sales'!$M$1:$P$1, 0), 0), 0)</f>
        <v>0</v>
      </c>
      <c r="Q387" s="1">
        <f>SUMIF('emission-rate'!$A$2:$A$551, $D387&amp;Q$1&amp;$E387&amp;$F387, 'emission-rate'!$F$2:$F$551) * IFERROR(VLOOKUP($A387&amp;$B387&amp;$C387&amp;$D387&amp;Q$1, 'check of sales'!$A$2:$P$1035, 12 + MATCH($E387,'check of sales'!$M$1:$P$1, 0), 0), 0)</f>
        <v>0</v>
      </c>
      <c r="R387" s="1">
        <f>SUMIF('emission-rate'!$A$2:$A$551, $D387&amp;R$1&amp;$E387&amp;$F387, 'emission-rate'!$F$2:$F$551) * IFERROR(VLOOKUP($A387&amp;$B387&amp;$C387&amp;$D387&amp;R$1, 'check of sales'!$A$2:$P$1035, 12 + MATCH($E387,'check of sales'!$M$1:$P$1, 0), 0), 0)</f>
        <v>0</v>
      </c>
      <c r="S387" s="1">
        <f>SUMIF('emission-rate'!$A$2:$A$551, $D387&amp;S$1&amp;$E387&amp;$F387, 'emission-rate'!$F$2:$F$551) * IFERROR(VLOOKUP($A387&amp;$B387&amp;$C387&amp;$D387&amp;S$1, 'check of sales'!$A$2:$P$1035, 12 + MATCH($E387,'check of sales'!$M$1:$P$1, 0), 0), 0)</f>
        <v>0</v>
      </c>
      <c r="T387" s="1">
        <f>SUMIF('emission-rate'!$A$2:$A$551, $D387&amp;T$1&amp;$E387&amp;$F387, 'emission-rate'!$F$2:$F$551) * IFERROR(VLOOKUP($A387&amp;$B387&amp;$C387&amp;$D387&amp;T$1, 'check of sales'!$A$2:$P$1035, 12 + MATCH($E387,'check of sales'!$M$1:$P$1, 0), 0), 0)</f>
        <v>0</v>
      </c>
      <c r="U387" s="1">
        <f>SUMIF('emission-rate'!$A$2:$A$551, $D387&amp;U$1&amp;$E387&amp;$F387, 'emission-rate'!$F$2:$F$551) * IFERROR(VLOOKUP($A387&amp;$B387&amp;$C387&amp;$D387&amp;U$1, 'check of sales'!$A$2:$P$1035, 12 + MATCH($E387,'check of sales'!$M$1:$P$1, 0), 0), 0)</f>
        <v>0</v>
      </c>
    </row>
    <row r="388" spans="1:21" x14ac:dyDescent="0.2">
      <c r="A388">
        <f>emission!A388</f>
        <v>2011</v>
      </c>
      <c r="B388">
        <f>emission!B388</f>
        <v>1</v>
      </c>
      <c r="C388" t="str">
        <f>emission!C388</f>
        <v>commercial</v>
      </c>
      <c r="D388" t="str">
        <f>emission!D388</f>
        <v>VCC 24724 (NG T7 SWCVng)</v>
      </c>
      <c r="E388" t="str">
        <f>emission!E388</f>
        <v>NG</v>
      </c>
      <c r="F388" t="str">
        <f>emission!F388</f>
        <v>PM</v>
      </c>
      <c r="G388" s="1">
        <f>emission!G388 - SUM($K388:$U388)</f>
        <v>1.7653643226367421E-5</v>
      </c>
      <c r="K388" s="1">
        <f>SUMIF('emission-rate'!$A$2:$A$551, $D388&amp;K$1&amp;$E388&amp;$F388, 'emission-rate'!$F$2:$F$551) * IFERROR(VLOOKUP($A388&amp;$B388&amp;$C388&amp;$D388&amp;K$1, 'check of sales'!$A$2:$P$1035, 12 + MATCH($E388,'check of sales'!$M$1:$P$1, 0), 0), 0)</f>
        <v>6765.2168056169567</v>
      </c>
      <c r="L388" s="1">
        <f>SUMIF('emission-rate'!$A$2:$A$551, $D388&amp;L$1&amp;$E388&amp;$F388, 'emission-rate'!$F$2:$F$551) * IFERROR(VLOOKUP($A388&amp;$B388&amp;$C388&amp;$D388&amp;L$1, 'check of sales'!$A$2:$P$1035, 12 + MATCH($E388,'check of sales'!$M$1:$P$1, 0), 0), 0)</f>
        <v>4432.8907728728991</v>
      </c>
      <c r="M388" s="1">
        <f>SUMIF('emission-rate'!$A$2:$A$551, $D388&amp;M$1&amp;$E388&amp;$F388, 'emission-rate'!$F$2:$F$551) * IFERROR(VLOOKUP($A388&amp;$B388&amp;$C388&amp;$D388&amp;M$1, 'check of sales'!$A$2:$P$1035, 12 + MATCH($E388,'check of sales'!$M$1:$P$1, 0), 0), 0)</f>
        <v>0</v>
      </c>
      <c r="N388" s="1">
        <f>SUMIF('emission-rate'!$A$2:$A$551, $D388&amp;N$1&amp;$E388&amp;$F388, 'emission-rate'!$F$2:$F$551) * IFERROR(VLOOKUP($A388&amp;$B388&amp;$C388&amp;$D388&amp;N$1, 'check of sales'!$A$2:$P$1035, 12 + MATCH($E388,'check of sales'!$M$1:$P$1, 0), 0), 0)</f>
        <v>0</v>
      </c>
      <c r="O388" s="1">
        <f>SUMIF('emission-rate'!$A$2:$A$551, $D388&amp;O$1&amp;$E388&amp;$F388, 'emission-rate'!$F$2:$F$551) * IFERROR(VLOOKUP($A388&amp;$B388&amp;$C388&amp;$D388&amp;O$1, 'check of sales'!$A$2:$P$1035, 12 + MATCH($E388,'check of sales'!$M$1:$P$1, 0), 0), 0)</f>
        <v>0</v>
      </c>
      <c r="P388" s="1">
        <f>SUMIF('emission-rate'!$A$2:$A$551, $D388&amp;P$1&amp;$E388&amp;$F388, 'emission-rate'!$F$2:$F$551) * IFERROR(VLOOKUP($A388&amp;$B388&amp;$C388&amp;$D388&amp;P$1, 'check of sales'!$A$2:$P$1035, 12 + MATCH($E388,'check of sales'!$M$1:$P$1, 0), 0), 0)</f>
        <v>0</v>
      </c>
      <c r="Q388" s="1">
        <f>SUMIF('emission-rate'!$A$2:$A$551, $D388&amp;Q$1&amp;$E388&amp;$F388, 'emission-rate'!$F$2:$F$551) * IFERROR(VLOOKUP($A388&amp;$B388&amp;$C388&amp;$D388&amp;Q$1, 'check of sales'!$A$2:$P$1035, 12 + MATCH($E388,'check of sales'!$M$1:$P$1, 0), 0), 0)</f>
        <v>0</v>
      </c>
      <c r="R388" s="1">
        <f>SUMIF('emission-rate'!$A$2:$A$551, $D388&amp;R$1&amp;$E388&amp;$F388, 'emission-rate'!$F$2:$F$551) * IFERROR(VLOOKUP($A388&amp;$B388&amp;$C388&amp;$D388&amp;R$1, 'check of sales'!$A$2:$P$1035, 12 + MATCH($E388,'check of sales'!$M$1:$P$1, 0), 0), 0)</f>
        <v>0</v>
      </c>
      <c r="S388" s="1">
        <f>SUMIF('emission-rate'!$A$2:$A$551, $D388&amp;S$1&amp;$E388&amp;$F388, 'emission-rate'!$F$2:$F$551) * IFERROR(VLOOKUP($A388&amp;$B388&amp;$C388&amp;$D388&amp;S$1, 'check of sales'!$A$2:$P$1035, 12 + MATCH($E388,'check of sales'!$M$1:$P$1, 0), 0), 0)</f>
        <v>0</v>
      </c>
      <c r="T388" s="1">
        <f>SUMIF('emission-rate'!$A$2:$A$551, $D388&amp;T$1&amp;$E388&amp;$F388, 'emission-rate'!$F$2:$F$551) * IFERROR(VLOOKUP($A388&amp;$B388&amp;$C388&amp;$D388&amp;T$1, 'check of sales'!$A$2:$P$1035, 12 + MATCH($E388,'check of sales'!$M$1:$P$1, 0), 0), 0)</f>
        <v>0</v>
      </c>
      <c r="U388" s="1">
        <f>SUMIF('emission-rate'!$A$2:$A$551, $D388&amp;U$1&amp;$E388&amp;$F388, 'emission-rate'!$F$2:$F$551) * IFERROR(VLOOKUP($A388&amp;$B388&amp;$C388&amp;$D388&amp;U$1, 'check of sales'!$A$2:$P$1035, 12 + MATCH($E388,'check of sales'!$M$1:$P$1, 0), 0), 0)</f>
        <v>0</v>
      </c>
    </row>
    <row r="389" spans="1:21" x14ac:dyDescent="0.2">
      <c r="A389">
        <f>emission!A389</f>
        <v>2012</v>
      </c>
      <c r="B389">
        <f>emission!B389</f>
        <v>1</v>
      </c>
      <c r="C389" t="str">
        <f>emission!C389</f>
        <v>commercial</v>
      </c>
      <c r="D389" t="str">
        <f>emission!D389</f>
        <v>VCC 24724 (NG T7 SWCVng)</v>
      </c>
      <c r="E389" t="str">
        <f>emission!E389</f>
        <v>NG</v>
      </c>
      <c r="F389" t="str">
        <f>emission!F389</f>
        <v>PM</v>
      </c>
      <c r="G389" s="1">
        <f>emission!G389 - SUM($K389:$U389)</f>
        <v>3.4266675356775522E-5</v>
      </c>
      <c r="K389" s="1">
        <f>SUMIF('emission-rate'!$A$2:$A$551, $D389&amp;K$1&amp;$E389&amp;$F389, 'emission-rate'!$F$2:$F$551) * IFERROR(VLOOKUP($A389&amp;$B389&amp;$C389&amp;$D389&amp;K$1, 'check of sales'!$A$2:$P$1035, 12 + MATCH($E389,'check of sales'!$M$1:$P$1, 0), 0), 0)</f>
        <v>6045.0413008599035</v>
      </c>
      <c r="L389" s="1">
        <f>SUMIF('emission-rate'!$A$2:$A$551, $D389&amp;L$1&amp;$E389&amp;$F389, 'emission-rate'!$F$2:$F$551) * IFERROR(VLOOKUP($A389&amp;$B389&amp;$C389&amp;$D389&amp;L$1, 'check of sales'!$A$2:$P$1035, 12 + MATCH($E389,'check of sales'!$M$1:$P$1, 0), 0), 0)</f>
        <v>3758.9494783311648</v>
      </c>
      <c r="M389" s="1">
        <f>SUMIF('emission-rate'!$A$2:$A$551, $D389&amp;M$1&amp;$E389&amp;$F389, 'emission-rate'!$F$2:$F$551) * IFERROR(VLOOKUP($A389&amp;$B389&amp;$C389&amp;$D389&amp;M$1, 'check of sales'!$A$2:$P$1035, 12 + MATCH($E389,'check of sales'!$M$1:$P$1, 0), 0), 0)</f>
        <v>14631.502231042759</v>
      </c>
      <c r="N389" s="1">
        <f>SUMIF('emission-rate'!$A$2:$A$551, $D389&amp;N$1&amp;$E389&amp;$F389, 'emission-rate'!$F$2:$F$551) * IFERROR(VLOOKUP($A389&amp;$B389&amp;$C389&amp;$D389&amp;N$1, 'check of sales'!$A$2:$P$1035, 12 + MATCH($E389,'check of sales'!$M$1:$P$1, 0), 0), 0)</f>
        <v>0</v>
      </c>
      <c r="O389" s="1">
        <f>SUMIF('emission-rate'!$A$2:$A$551, $D389&amp;O$1&amp;$E389&amp;$F389, 'emission-rate'!$F$2:$F$551) * IFERROR(VLOOKUP($A389&amp;$B389&amp;$C389&amp;$D389&amp;O$1, 'check of sales'!$A$2:$P$1035, 12 + MATCH($E389,'check of sales'!$M$1:$P$1, 0), 0), 0)</f>
        <v>0</v>
      </c>
      <c r="P389" s="1">
        <f>SUMIF('emission-rate'!$A$2:$A$551, $D389&amp;P$1&amp;$E389&amp;$F389, 'emission-rate'!$F$2:$F$551) * IFERROR(VLOOKUP($A389&amp;$B389&amp;$C389&amp;$D389&amp;P$1, 'check of sales'!$A$2:$P$1035, 12 + MATCH($E389,'check of sales'!$M$1:$P$1, 0), 0), 0)</f>
        <v>0</v>
      </c>
      <c r="Q389" s="1">
        <f>SUMIF('emission-rate'!$A$2:$A$551, $D389&amp;Q$1&amp;$E389&amp;$F389, 'emission-rate'!$F$2:$F$551) * IFERROR(VLOOKUP($A389&amp;$B389&amp;$C389&amp;$D389&amp;Q$1, 'check of sales'!$A$2:$P$1035, 12 + MATCH($E389,'check of sales'!$M$1:$P$1, 0), 0), 0)</f>
        <v>0</v>
      </c>
      <c r="R389" s="1">
        <f>SUMIF('emission-rate'!$A$2:$A$551, $D389&amp;R$1&amp;$E389&amp;$F389, 'emission-rate'!$F$2:$F$551) * IFERROR(VLOOKUP($A389&amp;$B389&amp;$C389&amp;$D389&amp;R$1, 'check of sales'!$A$2:$P$1035, 12 + MATCH($E389,'check of sales'!$M$1:$P$1, 0), 0), 0)</f>
        <v>0</v>
      </c>
      <c r="S389" s="1">
        <f>SUMIF('emission-rate'!$A$2:$A$551, $D389&amp;S$1&amp;$E389&amp;$F389, 'emission-rate'!$F$2:$F$551) * IFERROR(VLOOKUP($A389&amp;$B389&amp;$C389&amp;$D389&amp;S$1, 'check of sales'!$A$2:$P$1035, 12 + MATCH($E389,'check of sales'!$M$1:$P$1, 0), 0), 0)</f>
        <v>0</v>
      </c>
      <c r="T389" s="1">
        <f>SUMIF('emission-rate'!$A$2:$A$551, $D389&amp;T$1&amp;$E389&amp;$F389, 'emission-rate'!$F$2:$F$551) * IFERROR(VLOOKUP($A389&amp;$B389&amp;$C389&amp;$D389&amp;T$1, 'check of sales'!$A$2:$P$1035, 12 + MATCH($E389,'check of sales'!$M$1:$P$1, 0), 0), 0)</f>
        <v>0</v>
      </c>
      <c r="U389" s="1">
        <f>SUMIF('emission-rate'!$A$2:$A$551, $D389&amp;U$1&amp;$E389&amp;$F389, 'emission-rate'!$F$2:$F$551) * IFERROR(VLOOKUP($A389&amp;$B389&amp;$C389&amp;$D389&amp;U$1, 'check of sales'!$A$2:$P$1035, 12 + MATCH($E389,'check of sales'!$M$1:$P$1, 0), 0), 0)</f>
        <v>0</v>
      </c>
    </row>
    <row r="390" spans="1:21" x14ac:dyDescent="0.2">
      <c r="A390">
        <f>emission!A390</f>
        <v>2013</v>
      </c>
      <c r="B390">
        <f>emission!B390</f>
        <v>1</v>
      </c>
      <c r="C390" t="str">
        <f>emission!C390</f>
        <v>commercial</v>
      </c>
      <c r="D390" t="str">
        <f>emission!D390</f>
        <v>VCC 24724 (NG T7 SWCVng)</v>
      </c>
      <c r="E390" t="str">
        <f>emission!E390</f>
        <v>NG</v>
      </c>
      <c r="F390" t="str">
        <f>emission!F390</f>
        <v>PM</v>
      </c>
      <c r="G390" s="1">
        <f>emission!G390 - SUM($K390:$U390)</f>
        <v>9.4988514319993556E-5</v>
      </c>
      <c r="K390" s="1">
        <f>SUMIF('emission-rate'!$A$2:$A$551, $D390&amp;K$1&amp;$E390&amp;$F390, 'emission-rate'!$F$2:$F$551) * IFERROR(VLOOKUP($A390&amp;$B390&amp;$C390&amp;$D390&amp;K$1, 'check of sales'!$A$2:$P$1035, 12 + MATCH($E390,'check of sales'!$M$1:$P$1, 0), 0), 0)</f>
        <v>5521.615872692284</v>
      </c>
      <c r="L390" s="1">
        <f>SUMIF('emission-rate'!$A$2:$A$551, $D390&amp;L$1&amp;$E390&amp;$F390, 'emission-rate'!$F$2:$F$551) * IFERROR(VLOOKUP($A390&amp;$B390&amp;$C390&amp;$D390&amp;L$1, 'check of sales'!$A$2:$P$1035, 12 + MATCH($E390,'check of sales'!$M$1:$P$1, 0), 0), 0)</f>
        <v>3358.7992073648629</v>
      </c>
      <c r="M390" s="1">
        <f>SUMIF('emission-rate'!$A$2:$A$551, $D390&amp;M$1&amp;$E390&amp;$F390, 'emission-rate'!$F$2:$F$551) * IFERROR(VLOOKUP($A390&amp;$B390&amp;$C390&amp;$D390&amp;M$1, 'check of sales'!$A$2:$P$1035, 12 + MATCH($E390,'check of sales'!$M$1:$P$1, 0), 0), 0)</f>
        <v>12407.045536774</v>
      </c>
      <c r="N390" s="1">
        <f>SUMIF('emission-rate'!$A$2:$A$551, $D390&amp;N$1&amp;$E390&amp;$F390, 'emission-rate'!$F$2:$F$551) * IFERROR(VLOOKUP($A390&amp;$B390&amp;$C390&amp;$D390&amp;N$1, 'check of sales'!$A$2:$P$1035, 12 + MATCH($E390,'check of sales'!$M$1:$P$1, 0), 0), 0)</f>
        <v>45351.827172419042</v>
      </c>
      <c r="O390" s="1">
        <f>SUMIF('emission-rate'!$A$2:$A$551, $D390&amp;O$1&amp;$E390&amp;$F390, 'emission-rate'!$F$2:$F$551) * IFERROR(VLOOKUP($A390&amp;$B390&amp;$C390&amp;$D390&amp;O$1, 'check of sales'!$A$2:$P$1035, 12 + MATCH($E390,'check of sales'!$M$1:$P$1, 0), 0), 0)</f>
        <v>0</v>
      </c>
      <c r="P390" s="1">
        <f>SUMIF('emission-rate'!$A$2:$A$551, $D390&amp;P$1&amp;$E390&amp;$F390, 'emission-rate'!$F$2:$F$551) * IFERROR(VLOOKUP($A390&amp;$B390&amp;$C390&amp;$D390&amp;P$1, 'check of sales'!$A$2:$P$1035, 12 + MATCH($E390,'check of sales'!$M$1:$P$1, 0), 0), 0)</f>
        <v>0</v>
      </c>
      <c r="Q390" s="1">
        <f>SUMIF('emission-rate'!$A$2:$A$551, $D390&amp;Q$1&amp;$E390&amp;$F390, 'emission-rate'!$F$2:$F$551) * IFERROR(VLOOKUP($A390&amp;$B390&amp;$C390&amp;$D390&amp;Q$1, 'check of sales'!$A$2:$P$1035, 12 + MATCH($E390,'check of sales'!$M$1:$P$1, 0), 0), 0)</f>
        <v>0</v>
      </c>
      <c r="R390" s="1">
        <f>SUMIF('emission-rate'!$A$2:$A$551, $D390&amp;R$1&amp;$E390&amp;$F390, 'emission-rate'!$F$2:$F$551) * IFERROR(VLOOKUP($A390&amp;$B390&amp;$C390&amp;$D390&amp;R$1, 'check of sales'!$A$2:$P$1035, 12 + MATCH($E390,'check of sales'!$M$1:$P$1, 0), 0), 0)</f>
        <v>0</v>
      </c>
      <c r="S390" s="1">
        <f>SUMIF('emission-rate'!$A$2:$A$551, $D390&amp;S$1&amp;$E390&amp;$F390, 'emission-rate'!$F$2:$F$551) * IFERROR(VLOOKUP($A390&amp;$B390&amp;$C390&amp;$D390&amp;S$1, 'check of sales'!$A$2:$P$1035, 12 + MATCH($E390,'check of sales'!$M$1:$P$1, 0), 0), 0)</f>
        <v>0</v>
      </c>
      <c r="T390" s="1">
        <f>SUMIF('emission-rate'!$A$2:$A$551, $D390&amp;T$1&amp;$E390&amp;$F390, 'emission-rate'!$F$2:$F$551) * IFERROR(VLOOKUP($A390&amp;$B390&amp;$C390&amp;$D390&amp;T$1, 'check of sales'!$A$2:$P$1035, 12 + MATCH($E390,'check of sales'!$M$1:$P$1, 0), 0), 0)</f>
        <v>0</v>
      </c>
      <c r="U390" s="1">
        <f>SUMIF('emission-rate'!$A$2:$A$551, $D390&amp;U$1&amp;$E390&amp;$F390, 'emission-rate'!$F$2:$F$551) * IFERROR(VLOOKUP($A390&amp;$B390&amp;$C390&amp;$D390&amp;U$1, 'check of sales'!$A$2:$P$1035, 12 + MATCH($E390,'check of sales'!$M$1:$P$1, 0), 0), 0)</f>
        <v>0</v>
      </c>
    </row>
    <row r="391" spans="1:21" x14ac:dyDescent="0.2">
      <c r="A391">
        <f>emission!A391</f>
        <v>2014</v>
      </c>
      <c r="B391">
        <f>emission!B391</f>
        <v>1</v>
      </c>
      <c r="C391" t="str">
        <f>emission!C391</f>
        <v>commercial</v>
      </c>
      <c r="D391" t="str">
        <f>emission!D391</f>
        <v>VCC 24724 (NG T7 SWCVng)</v>
      </c>
      <c r="E391" t="str">
        <f>emission!E391</f>
        <v>NG</v>
      </c>
      <c r="F391" t="str">
        <f>emission!F391</f>
        <v>PM</v>
      </c>
      <c r="G391" s="1">
        <f>emission!G391 - SUM($K391:$U391)</f>
        <v>6.1372644267976284E-5</v>
      </c>
      <c r="K391" s="1">
        <f>SUMIF('emission-rate'!$A$2:$A$551, $D391&amp;K$1&amp;$E391&amp;$F391, 'emission-rate'!$F$2:$F$551) * IFERROR(VLOOKUP($A391&amp;$B391&amp;$C391&amp;$D391&amp;K$1, 'check of sales'!$A$2:$P$1035, 12 + MATCH($E391,'check of sales'!$M$1:$P$1, 0), 0), 0)</f>
        <v>5107.4902689684495</v>
      </c>
      <c r="L391" s="1">
        <f>SUMIF('emission-rate'!$A$2:$A$551, $D391&amp;L$1&amp;$E391&amp;$F391, 'emission-rate'!$F$2:$F$551) * IFERROR(VLOOKUP($A391&amp;$B391&amp;$C391&amp;$D391&amp;L$1, 'check of sales'!$A$2:$P$1035, 12 + MATCH($E391,'check of sales'!$M$1:$P$1, 0), 0), 0)</f>
        <v>3067.9689506726627</v>
      </c>
      <c r="M391" s="1">
        <f>SUMIF('emission-rate'!$A$2:$A$551, $D391&amp;M$1&amp;$E391&amp;$F391, 'emission-rate'!$F$2:$F$551) * IFERROR(VLOOKUP($A391&amp;$B391&amp;$C391&amp;$D391&amp;M$1, 'check of sales'!$A$2:$P$1035, 12 + MATCH($E391,'check of sales'!$M$1:$P$1, 0), 0), 0)</f>
        <v>11086.282205941599</v>
      </c>
      <c r="N391" s="1">
        <f>SUMIF('emission-rate'!$A$2:$A$551, $D391&amp;N$1&amp;$E391&amp;$F391, 'emission-rate'!$F$2:$F$551) * IFERROR(VLOOKUP($A391&amp;$B391&amp;$C391&amp;$D391&amp;N$1, 'check of sales'!$A$2:$P$1035, 12 + MATCH($E391,'check of sales'!$M$1:$P$1, 0), 0), 0)</f>
        <v>38456.897727856049</v>
      </c>
      <c r="O391" s="1">
        <f>SUMIF('emission-rate'!$A$2:$A$551, $D391&amp;O$1&amp;$E391&amp;$F391, 'emission-rate'!$F$2:$F$551) * IFERROR(VLOOKUP($A391&amp;$B391&amp;$C391&amp;$D391&amp;O$1, 'check of sales'!$A$2:$P$1035, 12 + MATCH($E391,'check of sales'!$M$1:$P$1, 0), 0), 0)</f>
        <v>34343.195709735199</v>
      </c>
      <c r="P391" s="1">
        <f>SUMIF('emission-rate'!$A$2:$A$551, $D391&amp;P$1&amp;$E391&amp;$F391, 'emission-rate'!$F$2:$F$551) * IFERROR(VLOOKUP($A391&amp;$B391&amp;$C391&amp;$D391&amp;P$1, 'check of sales'!$A$2:$P$1035, 12 + MATCH($E391,'check of sales'!$M$1:$P$1, 0), 0), 0)</f>
        <v>0</v>
      </c>
      <c r="Q391" s="1">
        <f>SUMIF('emission-rate'!$A$2:$A$551, $D391&amp;Q$1&amp;$E391&amp;$F391, 'emission-rate'!$F$2:$F$551) * IFERROR(VLOOKUP($A391&amp;$B391&amp;$C391&amp;$D391&amp;Q$1, 'check of sales'!$A$2:$P$1035, 12 + MATCH($E391,'check of sales'!$M$1:$P$1, 0), 0), 0)</f>
        <v>0</v>
      </c>
      <c r="R391" s="1">
        <f>SUMIF('emission-rate'!$A$2:$A$551, $D391&amp;R$1&amp;$E391&amp;$F391, 'emission-rate'!$F$2:$F$551) * IFERROR(VLOOKUP($A391&amp;$B391&amp;$C391&amp;$D391&amp;R$1, 'check of sales'!$A$2:$P$1035, 12 + MATCH($E391,'check of sales'!$M$1:$P$1, 0), 0), 0)</f>
        <v>0</v>
      </c>
      <c r="S391" s="1">
        <f>SUMIF('emission-rate'!$A$2:$A$551, $D391&amp;S$1&amp;$E391&amp;$F391, 'emission-rate'!$F$2:$F$551) * IFERROR(VLOOKUP($A391&amp;$B391&amp;$C391&amp;$D391&amp;S$1, 'check of sales'!$A$2:$P$1035, 12 + MATCH($E391,'check of sales'!$M$1:$P$1, 0), 0), 0)</f>
        <v>0</v>
      </c>
      <c r="T391" s="1">
        <f>SUMIF('emission-rate'!$A$2:$A$551, $D391&amp;T$1&amp;$E391&amp;$F391, 'emission-rate'!$F$2:$F$551) * IFERROR(VLOOKUP($A391&amp;$B391&amp;$C391&amp;$D391&amp;T$1, 'check of sales'!$A$2:$P$1035, 12 + MATCH($E391,'check of sales'!$M$1:$P$1, 0), 0), 0)</f>
        <v>0</v>
      </c>
      <c r="U391" s="1">
        <f>SUMIF('emission-rate'!$A$2:$A$551, $D391&amp;U$1&amp;$E391&amp;$F391, 'emission-rate'!$F$2:$F$551) * IFERROR(VLOOKUP($A391&amp;$B391&amp;$C391&amp;$D391&amp;U$1, 'check of sales'!$A$2:$P$1035, 12 + MATCH($E391,'check of sales'!$M$1:$P$1, 0), 0), 0)</f>
        <v>0</v>
      </c>
    </row>
    <row r="392" spans="1:21" x14ac:dyDescent="0.2">
      <c r="A392">
        <f>emission!A392</f>
        <v>2015</v>
      </c>
      <c r="B392">
        <f>emission!B392</f>
        <v>1</v>
      </c>
      <c r="C392" t="str">
        <f>emission!C392</f>
        <v>commercial</v>
      </c>
      <c r="D392" t="str">
        <f>emission!D392</f>
        <v>VCC 24724 (NG T7 SWCVng)</v>
      </c>
      <c r="E392" t="str">
        <f>emission!E392</f>
        <v>NG</v>
      </c>
      <c r="F392" t="str">
        <f>emission!F392</f>
        <v>PM</v>
      </c>
      <c r="G392" s="1">
        <f>emission!G392 - SUM($K392:$U392)</f>
        <v>5.2933566621504724E-5</v>
      </c>
      <c r="K392" s="1">
        <f>SUMIF('emission-rate'!$A$2:$A$551, $D392&amp;K$1&amp;$E392&amp;$F392, 'emission-rate'!$F$2:$F$551) * IFERROR(VLOOKUP($A392&amp;$B392&amp;$C392&amp;$D392&amp;K$1, 'check of sales'!$A$2:$P$1035, 12 + MATCH($E392,'check of sales'!$M$1:$P$1, 0), 0), 0)</f>
        <v>4742.7781197596778</v>
      </c>
      <c r="L392" s="1">
        <f>SUMIF('emission-rate'!$A$2:$A$551, $D392&amp;L$1&amp;$E392&amp;$F392, 'emission-rate'!$F$2:$F$551) * IFERROR(VLOOKUP($A392&amp;$B392&amp;$C392&amp;$D392&amp;L$1, 'check of sales'!$A$2:$P$1035, 12 + MATCH($E392,'check of sales'!$M$1:$P$1, 0), 0), 0)</f>
        <v>2837.8688272311229</v>
      </c>
      <c r="M392" s="1">
        <f>SUMIF('emission-rate'!$A$2:$A$551, $D392&amp;M$1&amp;$E392&amp;$F392, 'emission-rate'!$F$2:$F$551) * IFERROR(VLOOKUP($A392&amp;$B392&amp;$C392&amp;$D392&amp;M$1, 'check of sales'!$A$2:$P$1035, 12 + MATCH($E392,'check of sales'!$M$1:$P$1, 0), 0), 0)</f>
        <v>10126.347985209859</v>
      </c>
      <c r="N392" s="1">
        <f>SUMIF('emission-rate'!$A$2:$A$551, $D392&amp;N$1&amp;$E392&amp;$F392, 'emission-rate'!$F$2:$F$551) * IFERROR(VLOOKUP($A392&amp;$B392&amp;$C392&amp;$D392&amp;N$1, 'check of sales'!$A$2:$P$1035, 12 + MATCH($E392,'check of sales'!$M$1:$P$1, 0), 0), 0)</f>
        <v>34363.057644334345</v>
      </c>
      <c r="O392" s="1">
        <f>SUMIF('emission-rate'!$A$2:$A$551, $D392&amp;O$1&amp;$E392&amp;$F392, 'emission-rate'!$F$2:$F$551) * IFERROR(VLOOKUP($A392&amp;$B392&amp;$C392&amp;$D392&amp;O$1, 'check of sales'!$A$2:$P$1035, 12 + MATCH($E392,'check of sales'!$M$1:$P$1, 0), 0), 0)</f>
        <v>29121.930634367905</v>
      </c>
      <c r="P392" s="1">
        <f>SUMIF('emission-rate'!$A$2:$A$551, $D392&amp;P$1&amp;$E392&amp;$F392, 'emission-rate'!$F$2:$F$551) * IFERROR(VLOOKUP($A392&amp;$B392&amp;$C392&amp;$D392&amp;P$1, 'check of sales'!$A$2:$P$1035, 12 + MATCH($E392,'check of sales'!$M$1:$P$1, 0), 0), 0)</f>
        <v>4424.7350141615352</v>
      </c>
      <c r="Q392" s="1">
        <f>SUMIF('emission-rate'!$A$2:$A$551, $D392&amp;Q$1&amp;$E392&amp;$F392, 'emission-rate'!$F$2:$F$551) * IFERROR(VLOOKUP($A392&amp;$B392&amp;$C392&amp;$D392&amp;Q$1, 'check of sales'!$A$2:$P$1035, 12 + MATCH($E392,'check of sales'!$M$1:$P$1, 0), 0), 0)</f>
        <v>0</v>
      </c>
      <c r="R392" s="1">
        <f>SUMIF('emission-rate'!$A$2:$A$551, $D392&amp;R$1&amp;$E392&amp;$F392, 'emission-rate'!$F$2:$F$551) * IFERROR(VLOOKUP($A392&amp;$B392&amp;$C392&amp;$D392&amp;R$1, 'check of sales'!$A$2:$P$1035, 12 + MATCH($E392,'check of sales'!$M$1:$P$1, 0), 0), 0)</f>
        <v>0</v>
      </c>
      <c r="S392" s="1">
        <f>SUMIF('emission-rate'!$A$2:$A$551, $D392&amp;S$1&amp;$E392&amp;$F392, 'emission-rate'!$F$2:$F$551) * IFERROR(VLOOKUP($A392&amp;$B392&amp;$C392&amp;$D392&amp;S$1, 'check of sales'!$A$2:$P$1035, 12 + MATCH($E392,'check of sales'!$M$1:$P$1, 0), 0), 0)</f>
        <v>0</v>
      </c>
      <c r="T392" s="1">
        <f>SUMIF('emission-rate'!$A$2:$A$551, $D392&amp;T$1&amp;$E392&amp;$F392, 'emission-rate'!$F$2:$F$551) * IFERROR(VLOOKUP($A392&amp;$B392&amp;$C392&amp;$D392&amp;T$1, 'check of sales'!$A$2:$P$1035, 12 + MATCH($E392,'check of sales'!$M$1:$P$1, 0), 0), 0)</f>
        <v>0</v>
      </c>
      <c r="U392" s="1">
        <f>SUMIF('emission-rate'!$A$2:$A$551, $D392&amp;U$1&amp;$E392&amp;$F392, 'emission-rate'!$F$2:$F$551) * IFERROR(VLOOKUP($A392&amp;$B392&amp;$C392&amp;$D392&amp;U$1, 'check of sales'!$A$2:$P$1035, 12 + MATCH($E392,'check of sales'!$M$1:$P$1, 0), 0), 0)</f>
        <v>0</v>
      </c>
    </row>
    <row r="393" spans="1:21" x14ac:dyDescent="0.2">
      <c r="A393">
        <f>emission!A393</f>
        <v>2016</v>
      </c>
      <c r="B393">
        <f>emission!B393</f>
        <v>1</v>
      </c>
      <c r="C393" t="str">
        <f>emission!C393</f>
        <v>commercial</v>
      </c>
      <c r="D393" t="str">
        <f>emission!D393</f>
        <v>VCC 24724 (NG T7 SWCVng)</v>
      </c>
      <c r="E393" t="str">
        <f>emission!E393</f>
        <v>NG</v>
      </c>
      <c r="F393" t="str">
        <f>emission!F393</f>
        <v>PM</v>
      </c>
      <c r="G393" s="1">
        <f>emission!G393 - SUM($K393:$U393)</f>
        <v>4.1865409002639353E-5</v>
      </c>
      <c r="K393" s="1">
        <f>SUMIF('emission-rate'!$A$2:$A$551, $D393&amp;K$1&amp;$E393&amp;$F393, 'emission-rate'!$F$2:$F$551) * IFERROR(VLOOKUP($A393&amp;$B393&amp;$C393&amp;$D393&amp;K$1, 'check of sales'!$A$2:$P$1035, 12 + MATCH($E393,'check of sales'!$M$1:$P$1, 0), 0), 0)</f>
        <v>4447.247212121827</v>
      </c>
      <c r="L393" s="1">
        <f>SUMIF('emission-rate'!$A$2:$A$551, $D393&amp;L$1&amp;$E393&amp;$F393, 'emission-rate'!$F$2:$F$551) * IFERROR(VLOOKUP($A393&amp;$B393&amp;$C393&amp;$D393&amp;L$1, 'check of sales'!$A$2:$P$1035, 12 + MATCH($E393,'check of sales'!$M$1:$P$1, 0), 0), 0)</f>
        <v>2635.2242435614457</v>
      </c>
      <c r="M393" s="1">
        <f>SUMIF('emission-rate'!$A$2:$A$551, $D393&amp;M$1&amp;$E393&amp;$F393, 'emission-rate'!$F$2:$F$551) * IFERROR(VLOOKUP($A393&amp;$B393&amp;$C393&amp;$D393&amp;M$1, 'check of sales'!$A$2:$P$1035, 12 + MATCH($E393,'check of sales'!$M$1:$P$1, 0), 0), 0)</f>
        <v>9366.8637926146475</v>
      </c>
      <c r="N393" s="1">
        <f>SUMIF('emission-rate'!$A$2:$A$551, $D393&amp;N$1&amp;$E393&amp;$F393, 'emission-rate'!$F$2:$F$551) * IFERROR(VLOOKUP($A393&amp;$B393&amp;$C393&amp;$D393&amp;N$1, 'check of sales'!$A$2:$P$1035, 12 + MATCH($E393,'check of sales'!$M$1:$P$1, 0), 0), 0)</f>
        <v>31387.64403416168</v>
      </c>
      <c r="O393" s="1">
        <f>SUMIF('emission-rate'!$A$2:$A$551, $D393&amp;O$1&amp;$E393&amp;$F393, 'emission-rate'!$F$2:$F$551) * IFERROR(VLOOKUP($A393&amp;$B393&amp;$C393&amp;$D393&amp;O$1, 'check of sales'!$A$2:$P$1035, 12 + MATCH($E393,'check of sales'!$M$1:$P$1, 0), 0), 0)</f>
        <v>26021.822877777951</v>
      </c>
      <c r="P393" s="1">
        <f>SUMIF('emission-rate'!$A$2:$A$551, $D393&amp;P$1&amp;$E393&amp;$F393, 'emission-rate'!$F$2:$F$551) * IFERROR(VLOOKUP($A393&amp;$B393&amp;$C393&amp;$D393&amp;P$1, 'check of sales'!$A$2:$P$1035, 12 + MATCH($E393,'check of sales'!$M$1:$P$1, 0), 0), 0)</f>
        <v>3752.0336560101914</v>
      </c>
      <c r="Q393" s="1">
        <f>SUMIF('emission-rate'!$A$2:$A$551, $D393&amp;Q$1&amp;$E393&amp;$F393, 'emission-rate'!$F$2:$F$551) * IFERROR(VLOOKUP($A393&amp;$B393&amp;$C393&amp;$D393&amp;Q$1, 'check of sales'!$A$2:$P$1035, 12 + MATCH($E393,'check of sales'!$M$1:$P$1, 0), 0), 0)</f>
        <v>20137.009880560057</v>
      </c>
      <c r="R393" s="1">
        <f>SUMIF('emission-rate'!$A$2:$A$551, $D393&amp;R$1&amp;$E393&amp;$F393, 'emission-rate'!$F$2:$F$551) * IFERROR(VLOOKUP($A393&amp;$B393&amp;$C393&amp;$D393&amp;R$1, 'check of sales'!$A$2:$P$1035, 12 + MATCH($E393,'check of sales'!$M$1:$P$1, 0), 0), 0)</f>
        <v>0</v>
      </c>
      <c r="S393" s="1">
        <f>SUMIF('emission-rate'!$A$2:$A$551, $D393&amp;S$1&amp;$E393&amp;$F393, 'emission-rate'!$F$2:$F$551) * IFERROR(VLOOKUP($A393&amp;$B393&amp;$C393&amp;$D393&amp;S$1, 'check of sales'!$A$2:$P$1035, 12 + MATCH($E393,'check of sales'!$M$1:$P$1, 0), 0), 0)</f>
        <v>0</v>
      </c>
      <c r="T393" s="1">
        <f>SUMIF('emission-rate'!$A$2:$A$551, $D393&amp;T$1&amp;$E393&amp;$F393, 'emission-rate'!$F$2:$F$551) * IFERROR(VLOOKUP($A393&amp;$B393&amp;$C393&amp;$D393&amp;T$1, 'check of sales'!$A$2:$P$1035, 12 + MATCH($E393,'check of sales'!$M$1:$P$1, 0), 0), 0)</f>
        <v>0</v>
      </c>
      <c r="U393" s="1">
        <f>SUMIF('emission-rate'!$A$2:$A$551, $D393&amp;U$1&amp;$E393&amp;$F393, 'emission-rate'!$F$2:$F$551) * IFERROR(VLOOKUP($A393&amp;$B393&amp;$C393&amp;$D393&amp;U$1, 'check of sales'!$A$2:$P$1035, 12 + MATCH($E393,'check of sales'!$M$1:$P$1, 0), 0), 0)</f>
        <v>0</v>
      </c>
    </row>
    <row r="394" spans="1:21" x14ac:dyDescent="0.2">
      <c r="A394">
        <f>emission!A394</f>
        <v>2017</v>
      </c>
      <c r="B394">
        <f>emission!B394</f>
        <v>1</v>
      </c>
      <c r="C394" t="str">
        <f>emission!C394</f>
        <v>commercial</v>
      </c>
      <c r="D394" t="str">
        <f>emission!D394</f>
        <v>VCC 24724 (NG T7 SWCVng)</v>
      </c>
      <c r="E394" t="str">
        <f>emission!E394</f>
        <v>NG</v>
      </c>
      <c r="F394" t="str">
        <f>emission!F394</f>
        <v>PM</v>
      </c>
      <c r="G394" s="1">
        <f>emission!G394 - SUM($K394:$U394)</f>
        <v>4.8184418119490147E-5</v>
      </c>
      <c r="K394" s="1">
        <f>SUMIF('emission-rate'!$A$2:$A$551, $D394&amp;K$1&amp;$E394&amp;$F394, 'emission-rate'!$F$2:$F$551) * IFERROR(VLOOKUP($A394&amp;$B394&amp;$C394&amp;$D394&amp;K$1, 'check of sales'!$A$2:$P$1035, 12 + MATCH($E394,'check of sales'!$M$1:$P$1, 0), 0), 0)</f>
        <v>4191.9015434064268</v>
      </c>
      <c r="L394" s="1">
        <f>SUMIF('emission-rate'!$A$2:$A$551, $D394&amp;L$1&amp;$E394&amp;$F394, 'emission-rate'!$F$2:$F$551) * IFERROR(VLOOKUP($A394&amp;$B394&amp;$C394&amp;$D394&amp;L$1, 'check of sales'!$A$2:$P$1035, 12 + MATCH($E394,'check of sales'!$M$1:$P$1, 0), 0), 0)</f>
        <v>2471.0187519985288</v>
      </c>
      <c r="M394" s="1">
        <f>SUMIF('emission-rate'!$A$2:$A$551, $D394&amp;M$1&amp;$E394&amp;$F394, 'emission-rate'!$F$2:$F$551) * IFERROR(VLOOKUP($A394&amp;$B394&amp;$C394&amp;$D394&amp;M$1, 'check of sales'!$A$2:$P$1035, 12 + MATCH($E394,'check of sales'!$M$1:$P$1, 0), 0), 0)</f>
        <v>8698.0012309165631</v>
      </c>
      <c r="N394" s="1">
        <f>SUMIF('emission-rate'!$A$2:$A$551, $D394&amp;N$1&amp;$E394&amp;$F394, 'emission-rate'!$F$2:$F$551) * IFERROR(VLOOKUP($A394&amp;$B394&amp;$C394&amp;$D394&amp;N$1, 'check of sales'!$A$2:$P$1035, 12 + MATCH($E394,'check of sales'!$M$1:$P$1, 0), 0), 0)</f>
        <v>29033.545644340516</v>
      </c>
      <c r="O394" s="1">
        <f>SUMIF('emission-rate'!$A$2:$A$551, $D394&amp;O$1&amp;$E394&amp;$F394, 'emission-rate'!$F$2:$F$551) * IFERROR(VLOOKUP($A394&amp;$B394&amp;$C394&amp;$D394&amp;O$1, 'check of sales'!$A$2:$P$1035, 12 + MATCH($E394,'check of sales'!$M$1:$P$1, 0), 0), 0)</f>
        <v>23768.656504941879</v>
      </c>
      <c r="P394" s="1">
        <f>SUMIF('emission-rate'!$A$2:$A$551, $D394&amp;P$1&amp;$E394&amp;$F394, 'emission-rate'!$F$2:$F$551) * IFERROR(VLOOKUP($A394&amp;$B394&amp;$C394&amp;$D394&amp;P$1, 'check of sales'!$A$2:$P$1035, 12 + MATCH($E394,'check of sales'!$M$1:$P$1, 0), 0), 0)</f>
        <v>3352.6195929103765</v>
      </c>
      <c r="Q394" s="1">
        <f>SUMIF('emission-rate'!$A$2:$A$551, $D394&amp;Q$1&amp;$E394&amp;$F394, 'emission-rate'!$F$2:$F$551) * IFERROR(VLOOKUP($A394&amp;$B394&amp;$C394&amp;$D394&amp;Q$1, 'check of sales'!$A$2:$P$1035, 12 + MATCH($E394,'check of sales'!$M$1:$P$1, 0), 0), 0)</f>
        <v>17075.5397919774</v>
      </c>
      <c r="R394" s="1">
        <f>SUMIF('emission-rate'!$A$2:$A$551, $D394&amp;R$1&amp;$E394&amp;$F394, 'emission-rate'!$F$2:$F$551) * IFERROR(VLOOKUP($A394&amp;$B394&amp;$C394&amp;$D394&amp;R$1, 'check of sales'!$A$2:$P$1035, 12 + MATCH($E394,'check of sales'!$M$1:$P$1, 0), 0), 0)</f>
        <v>21261.756349388903</v>
      </c>
      <c r="S394" s="1">
        <f>SUMIF('emission-rate'!$A$2:$A$551, $D394&amp;S$1&amp;$E394&amp;$F394, 'emission-rate'!$F$2:$F$551) * IFERROR(VLOOKUP($A394&amp;$B394&amp;$C394&amp;$D394&amp;S$1, 'check of sales'!$A$2:$P$1035, 12 + MATCH($E394,'check of sales'!$M$1:$P$1, 0), 0), 0)</f>
        <v>0</v>
      </c>
      <c r="T394" s="1">
        <f>SUMIF('emission-rate'!$A$2:$A$551, $D394&amp;T$1&amp;$E394&amp;$F394, 'emission-rate'!$F$2:$F$551) * IFERROR(VLOOKUP($A394&amp;$B394&amp;$C394&amp;$D394&amp;T$1, 'check of sales'!$A$2:$P$1035, 12 + MATCH($E394,'check of sales'!$M$1:$P$1, 0), 0), 0)</f>
        <v>0</v>
      </c>
      <c r="U394" s="1">
        <f>SUMIF('emission-rate'!$A$2:$A$551, $D394&amp;U$1&amp;$E394&amp;$F394, 'emission-rate'!$F$2:$F$551) * IFERROR(VLOOKUP($A394&amp;$B394&amp;$C394&amp;$D394&amp;U$1, 'check of sales'!$A$2:$P$1035, 12 + MATCH($E394,'check of sales'!$M$1:$P$1, 0), 0), 0)</f>
        <v>0</v>
      </c>
    </row>
    <row r="395" spans="1:21" x14ac:dyDescent="0.2">
      <c r="A395">
        <f>emission!A395</f>
        <v>2018</v>
      </c>
      <c r="B395">
        <f>emission!B395</f>
        <v>1</v>
      </c>
      <c r="C395" t="str">
        <f>emission!C395</f>
        <v>commercial</v>
      </c>
      <c r="D395" t="str">
        <f>emission!D395</f>
        <v>VCC 24724 (NG T7 SWCVng)</v>
      </c>
      <c r="E395" t="str">
        <f>emission!E395</f>
        <v>NG</v>
      </c>
      <c r="F395" t="str">
        <f>emission!F395</f>
        <v>PM</v>
      </c>
      <c r="G395" s="1">
        <f>emission!G395 - SUM($K395:$U395)</f>
        <v>-3.4290715120732784E-6</v>
      </c>
      <c r="K395" s="1">
        <f>SUMIF('emission-rate'!$A$2:$A$551, $D395&amp;K$1&amp;$E395&amp;$F395, 'emission-rate'!$F$2:$F$551) * IFERROR(VLOOKUP($A395&amp;$B395&amp;$C395&amp;$D395&amp;K$1, 'check of sales'!$A$2:$P$1035, 12 + MATCH($E395,'check of sales'!$M$1:$P$1, 0), 0), 0)</f>
        <v>3970.3332549103525</v>
      </c>
      <c r="L395" s="1">
        <f>SUMIF('emission-rate'!$A$2:$A$551, $D395&amp;L$1&amp;$E395&amp;$F395, 'emission-rate'!$F$2:$F$551) * IFERROR(VLOOKUP($A395&amp;$B395&amp;$C395&amp;$D395&amp;L$1, 'check of sales'!$A$2:$P$1035, 12 + MATCH($E395,'check of sales'!$M$1:$P$1, 0), 0), 0)</f>
        <v>2329.1413376021492</v>
      </c>
      <c r="M395" s="1">
        <f>SUMIF('emission-rate'!$A$2:$A$551, $D395&amp;M$1&amp;$E395&amp;$F395, 'emission-rate'!$F$2:$F$551) * IFERROR(VLOOKUP($A395&amp;$B395&amp;$C395&amp;$D395&amp;M$1, 'check of sales'!$A$2:$P$1035, 12 + MATCH($E395,'check of sales'!$M$1:$P$1, 0), 0), 0)</f>
        <v>8156.0133635739348</v>
      </c>
      <c r="N395" s="1">
        <f>SUMIF('emission-rate'!$A$2:$A$551, $D395&amp;N$1&amp;$E395&amp;$F395, 'emission-rate'!$F$2:$F$551) * IFERROR(VLOOKUP($A395&amp;$B395&amp;$C395&amp;$D395&amp;N$1, 'check of sales'!$A$2:$P$1035, 12 + MATCH($E395,'check of sales'!$M$1:$P$1, 0), 0), 0)</f>
        <v>26960.338203215655</v>
      </c>
      <c r="O395" s="1">
        <f>SUMIF('emission-rate'!$A$2:$A$551, $D395&amp;O$1&amp;$E395&amp;$F395, 'emission-rate'!$F$2:$F$551) * IFERROR(VLOOKUP($A395&amp;$B395&amp;$C395&amp;$D395&amp;O$1, 'check of sales'!$A$2:$P$1035, 12 + MATCH($E395,'check of sales'!$M$1:$P$1, 0), 0), 0)</f>
        <v>21985.988269454101</v>
      </c>
      <c r="P395" s="1">
        <f>SUMIF('emission-rate'!$A$2:$A$551, $D395&amp;P$1&amp;$E395&amp;$F395, 'emission-rate'!$F$2:$F$551) * IFERROR(VLOOKUP($A395&amp;$B395&amp;$C395&amp;$D395&amp;P$1, 'check of sales'!$A$2:$P$1035, 12 + MATCH($E395,'check of sales'!$M$1:$P$1, 0), 0), 0)</f>
        <v>3062.3244140085185</v>
      </c>
      <c r="Q395" s="1">
        <f>SUMIF('emission-rate'!$A$2:$A$551, $D395&amp;Q$1&amp;$E395&amp;$F395, 'emission-rate'!$F$2:$F$551) * IFERROR(VLOOKUP($A395&amp;$B395&amp;$C395&amp;$D395&amp;Q$1, 'check of sales'!$A$2:$P$1035, 12 + MATCH($E395,'check of sales'!$M$1:$P$1, 0), 0), 0)</f>
        <v>15257.802705048198</v>
      </c>
      <c r="R395" s="1">
        <f>SUMIF('emission-rate'!$A$2:$A$551, $D395&amp;R$1&amp;$E395&amp;$F395, 'emission-rate'!$F$2:$F$551) * IFERROR(VLOOKUP($A395&amp;$B395&amp;$C395&amp;$D395&amp;R$1, 'check of sales'!$A$2:$P$1035, 12 + MATCH($E395,'check of sales'!$M$1:$P$1, 0), 0), 0)</f>
        <v>18029.288794351065</v>
      </c>
      <c r="S395" s="1">
        <f>SUMIF('emission-rate'!$A$2:$A$551, $D395&amp;S$1&amp;$E395&amp;$F395, 'emission-rate'!$F$2:$F$551) * IFERROR(VLOOKUP($A395&amp;$B395&amp;$C395&amp;$D395&amp;S$1, 'check of sales'!$A$2:$P$1035, 12 + MATCH($E395,'check of sales'!$M$1:$P$1, 0), 0), 0)</f>
        <v>35253.546640475099</v>
      </c>
      <c r="T395" s="1">
        <f>SUMIF('emission-rate'!$A$2:$A$551, $D395&amp;T$1&amp;$E395&amp;$F395, 'emission-rate'!$F$2:$F$551) * IFERROR(VLOOKUP($A395&amp;$B395&amp;$C395&amp;$D395&amp;T$1, 'check of sales'!$A$2:$P$1035, 12 + MATCH($E395,'check of sales'!$M$1:$P$1, 0), 0), 0)</f>
        <v>0</v>
      </c>
      <c r="U395" s="1">
        <f>SUMIF('emission-rate'!$A$2:$A$551, $D395&amp;U$1&amp;$E395&amp;$F395, 'emission-rate'!$F$2:$F$551) * IFERROR(VLOOKUP($A395&amp;$B395&amp;$C395&amp;$D395&amp;U$1, 'check of sales'!$A$2:$P$1035, 12 + MATCH($E395,'check of sales'!$M$1:$P$1, 0), 0), 0)</f>
        <v>0</v>
      </c>
    </row>
    <row r="396" spans="1:21" x14ac:dyDescent="0.2">
      <c r="A396">
        <f>emission!A396</f>
        <v>2019</v>
      </c>
      <c r="B396">
        <f>emission!B396</f>
        <v>1</v>
      </c>
      <c r="C396" t="str">
        <f>emission!C396</f>
        <v>commercial</v>
      </c>
      <c r="D396" t="str">
        <f>emission!D396</f>
        <v>VCC 24724 (NG T7 SWCVng)</v>
      </c>
      <c r="E396" t="str">
        <f>emission!E396</f>
        <v>NG</v>
      </c>
      <c r="F396" t="str">
        <f>emission!F396</f>
        <v>PM</v>
      </c>
      <c r="G396" s="1">
        <f>emission!G396 - SUM($K396:$U396)</f>
        <v>2.6274501578882337E-6</v>
      </c>
      <c r="K396" s="1">
        <f>SUMIF('emission-rate'!$A$2:$A$551, $D396&amp;K$1&amp;$E396&amp;$F396, 'emission-rate'!$F$2:$F$551) * IFERROR(VLOOKUP($A396&amp;$B396&amp;$C396&amp;$D396&amp;K$1, 'check of sales'!$A$2:$P$1035, 12 + MATCH($E396,'check of sales'!$M$1:$P$1, 0), 0), 0)</f>
        <v>3695.8093029308689</v>
      </c>
      <c r="L396" s="1">
        <f>SUMIF('emission-rate'!$A$2:$A$551, $D396&amp;L$1&amp;$E396&amp;$F396, 'emission-rate'!$F$2:$F$551) * IFERROR(VLOOKUP($A396&amp;$B396&amp;$C396&amp;$D396&amp;L$1, 'check of sales'!$A$2:$P$1035, 12 + MATCH($E396,'check of sales'!$M$1:$P$1, 0), 0), 0)</f>
        <v>2206.0316093572878</v>
      </c>
      <c r="M396" s="1">
        <f>SUMIF('emission-rate'!$A$2:$A$551, $D396&amp;M$1&amp;$E396&amp;$F396, 'emission-rate'!$F$2:$F$551) * IFERROR(VLOOKUP($A396&amp;$B396&amp;$C396&amp;$D396&amp;M$1, 'check of sales'!$A$2:$P$1035, 12 + MATCH($E396,'check of sales'!$M$1:$P$1, 0), 0), 0)</f>
        <v>7687.7230736397287</v>
      </c>
      <c r="N396" s="1">
        <f>SUMIF('emission-rate'!$A$2:$A$551, $D396&amp;N$1&amp;$E396&amp;$F396, 'emission-rate'!$F$2:$F$551) * IFERROR(VLOOKUP($A396&amp;$B396&amp;$C396&amp;$D396&amp;N$1, 'check of sales'!$A$2:$P$1035, 12 + MATCH($E396,'check of sales'!$M$1:$P$1, 0), 0), 0)</f>
        <v>25280.391762916308</v>
      </c>
      <c r="O396" s="1">
        <f>SUMIF('emission-rate'!$A$2:$A$551, $D396&amp;O$1&amp;$E396&amp;$F396, 'emission-rate'!$F$2:$F$551) * IFERROR(VLOOKUP($A396&amp;$B396&amp;$C396&amp;$D396&amp;O$1, 'check of sales'!$A$2:$P$1035, 12 + MATCH($E396,'check of sales'!$M$1:$P$1, 0), 0), 0)</f>
        <v>20416.027953925037</v>
      </c>
      <c r="P396" s="1">
        <f>SUMIF('emission-rate'!$A$2:$A$551, $D396&amp;P$1&amp;$E396&amp;$F396, 'emission-rate'!$F$2:$F$551) * IFERROR(VLOOKUP($A396&amp;$B396&amp;$C396&amp;$D396&amp;P$1, 'check of sales'!$A$2:$P$1035, 12 + MATCH($E396,'check of sales'!$M$1:$P$1, 0), 0), 0)</f>
        <v>2832.6476353283028</v>
      </c>
      <c r="Q396" s="1">
        <f>SUMIF('emission-rate'!$A$2:$A$551, $D396&amp;Q$1&amp;$E396&amp;$F396, 'emission-rate'!$F$2:$F$551) * IFERROR(VLOOKUP($A396&amp;$B396&amp;$C396&amp;$D396&amp;Q$1, 'check of sales'!$A$2:$P$1035, 12 + MATCH($E396,'check of sales'!$M$1:$P$1, 0), 0), 0)</f>
        <v>13936.66666704447</v>
      </c>
      <c r="R396" s="1">
        <f>SUMIF('emission-rate'!$A$2:$A$551, $D396&amp;R$1&amp;$E396&amp;$F396, 'emission-rate'!$F$2:$F$551) * IFERROR(VLOOKUP($A396&amp;$B396&amp;$C396&amp;$D396&amp;R$1, 'check of sales'!$A$2:$P$1035, 12 + MATCH($E396,'check of sales'!$M$1:$P$1, 0), 0), 0)</f>
        <v>16110.022563725344</v>
      </c>
      <c r="S396" s="1">
        <f>SUMIF('emission-rate'!$A$2:$A$551, $D396&amp;S$1&amp;$E396&amp;$F396, 'emission-rate'!$F$2:$F$551) * IFERROR(VLOOKUP($A396&amp;$B396&amp;$C396&amp;$D396&amp;S$1, 'check of sales'!$A$2:$P$1035, 12 + MATCH($E396,'check of sales'!$M$1:$P$1, 0), 0), 0)</f>
        <v>29893.879083254531</v>
      </c>
      <c r="T396" s="1">
        <f>SUMIF('emission-rate'!$A$2:$A$551, $D396&amp;T$1&amp;$E396&amp;$F396, 'emission-rate'!$F$2:$F$551) * IFERROR(VLOOKUP($A396&amp;$B396&amp;$C396&amp;$D396&amp;T$1, 'check of sales'!$A$2:$P$1035, 12 + MATCH($E396,'check of sales'!$M$1:$P$1, 0), 0), 0)</f>
        <v>3096.5848782386665</v>
      </c>
      <c r="U396" s="1">
        <f>SUMIF('emission-rate'!$A$2:$A$551, $D396&amp;U$1&amp;$E396&amp;$F396, 'emission-rate'!$F$2:$F$551) * IFERROR(VLOOKUP($A396&amp;$B396&amp;$C396&amp;$D396&amp;U$1, 'check of sales'!$A$2:$P$1035, 12 + MATCH($E396,'check of sales'!$M$1:$P$1, 0), 0), 0)</f>
        <v>0</v>
      </c>
    </row>
    <row r="397" spans="1:21" x14ac:dyDescent="0.2">
      <c r="A397">
        <f>emission!A397</f>
        <v>2020</v>
      </c>
      <c r="B397">
        <f>emission!B397</f>
        <v>1</v>
      </c>
      <c r="C397" t="str">
        <f>emission!C397</f>
        <v>commercial</v>
      </c>
      <c r="D397" t="str">
        <f>emission!D397</f>
        <v>VCC 24724 (NG T7 SWCVng)</v>
      </c>
      <c r="E397" t="str">
        <f>emission!E397</f>
        <v>NG</v>
      </c>
      <c r="F397" t="str">
        <f>emission!F397</f>
        <v>PM</v>
      </c>
      <c r="G397" s="1">
        <f>emission!G397 - SUM($K397:$U397)</f>
        <v>5.666312063112855E-6</v>
      </c>
      <c r="K397" s="1">
        <f>SUMIF('emission-rate'!$A$2:$A$551, $D397&amp;K$1&amp;$E397&amp;$F397, 'emission-rate'!$F$2:$F$551) * IFERROR(VLOOKUP($A397&amp;$B397&amp;$C397&amp;$D397&amp;K$1, 'check of sales'!$A$2:$P$1035, 12 + MATCH($E397,'check of sales'!$M$1:$P$1, 0), 0), 0)</f>
        <v>3448.8665493010021</v>
      </c>
      <c r="L397" s="1">
        <f>SUMIF('emission-rate'!$A$2:$A$551, $D397&amp;L$1&amp;$E397&amp;$F397, 'emission-rate'!$F$2:$F$551) * IFERROR(VLOOKUP($A397&amp;$B397&amp;$C397&amp;$D397&amp;L$1, 'check of sales'!$A$2:$P$1035, 12 + MATCH($E397,'check of sales'!$M$1:$P$1, 0), 0), 0)</f>
        <v>2053.4981879263723</v>
      </c>
      <c r="M397" s="1">
        <f>SUMIF('emission-rate'!$A$2:$A$551, $D397&amp;M$1&amp;$E397&amp;$F397, 'emission-rate'!$F$2:$F$551) * IFERROR(VLOOKUP($A397&amp;$B397&amp;$C397&amp;$D397&amp;M$1, 'check of sales'!$A$2:$P$1035, 12 + MATCH($E397,'check of sales'!$M$1:$P$1, 0), 0), 0)</f>
        <v>7281.378691210818</v>
      </c>
      <c r="N397" s="1">
        <f>SUMIF('emission-rate'!$A$2:$A$551, $D397&amp;N$1&amp;$E397&amp;$F397, 'emission-rate'!$F$2:$F$551) * IFERROR(VLOOKUP($A397&amp;$B397&amp;$C397&amp;$D397&amp;N$1, 'check of sales'!$A$2:$P$1035, 12 + MATCH($E397,'check of sales'!$M$1:$P$1, 0), 0), 0)</f>
        <v>23828.878448681335</v>
      </c>
      <c r="O397" s="1">
        <f>SUMIF('emission-rate'!$A$2:$A$551, $D397&amp;O$1&amp;$E397&amp;$F397, 'emission-rate'!$F$2:$F$551) * IFERROR(VLOOKUP($A397&amp;$B397&amp;$C397&amp;$D397&amp;O$1, 'check of sales'!$A$2:$P$1035, 12 + MATCH($E397,'check of sales'!$M$1:$P$1, 0), 0), 0)</f>
        <v>19143.869080111021</v>
      </c>
      <c r="P397" s="1">
        <f>SUMIF('emission-rate'!$A$2:$A$551, $D397&amp;P$1&amp;$E397&amp;$F397, 'emission-rate'!$F$2:$F$551) * IFERROR(VLOOKUP($A397&amp;$B397&amp;$C397&amp;$D397&amp;P$1, 'check of sales'!$A$2:$P$1035, 12 + MATCH($E397,'check of sales'!$M$1:$P$1, 0), 0), 0)</f>
        <v>2630.3758829358376</v>
      </c>
      <c r="Q397" s="1">
        <f>SUMIF('emission-rate'!$A$2:$A$551, $D397&amp;Q$1&amp;$E397&amp;$F397, 'emission-rate'!$F$2:$F$551) * IFERROR(VLOOKUP($A397&amp;$B397&amp;$C397&amp;$D397&amp;Q$1, 'check of sales'!$A$2:$P$1035, 12 + MATCH($E397,'check of sales'!$M$1:$P$1, 0), 0), 0)</f>
        <v>12891.405527831341</v>
      </c>
      <c r="R397" s="1">
        <f>SUMIF('emission-rate'!$A$2:$A$551, $D397&amp;R$1&amp;$E397&amp;$F397, 'emission-rate'!$F$2:$F$551) * IFERROR(VLOOKUP($A397&amp;$B397&amp;$C397&amp;$D397&amp;R$1, 'check of sales'!$A$2:$P$1035, 12 + MATCH($E397,'check of sales'!$M$1:$P$1, 0), 0), 0)</f>
        <v>14715.094880268703</v>
      </c>
      <c r="S397" s="1">
        <f>SUMIF('emission-rate'!$A$2:$A$551, $D397&amp;S$1&amp;$E397&amp;$F397, 'emission-rate'!$F$2:$F$551) * IFERROR(VLOOKUP($A397&amp;$B397&amp;$C397&amp;$D397&amp;S$1, 'check of sales'!$A$2:$P$1035, 12 + MATCH($E397,'check of sales'!$M$1:$P$1, 0), 0), 0)</f>
        <v>26711.595340321903</v>
      </c>
      <c r="T397" s="1">
        <f>SUMIF('emission-rate'!$A$2:$A$551, $D397&amp;T$1&amp;$E397&amp;$F397, 'emission-rate'!$F$2:$F$551) * IFERROR(VLOOKUP($A397&amp;$B397&amp;$C397&amp;$D397&amp;T$1, 'check of sales'!$A$2:$P$1035, 12 + MATCH($E397,'check of sales'!$M$1:$P$1, 0), 0), 0)</f>
        <v>2625.8048549027799</v>
      </c>
      <c r="U397" s="1">
        <f>SUMIF('emission-rate'!$A$2:$A$551, $D397&amp;U$1&amp;$E397&amp;$F397, 'emission-rate'!$F$2:$F$551) * IFERROR(VLOOKUP($A397&amp;$B397&amp;$C397&amp;$D397&amp;U$1, 'check of sales'!$A$2:$P$1035, 12 + MATCH($E397,'check of sales'!$M$1:$P$1, 0), 0), 0)</f>
        <v>22077.211445833589</v>
      </c>
    </row>
    <row r="398" spans="1:21" x14ac:dyDescent="0.2">
      <c r="A398">
        <f>emission!A398</f>
        <v>2010</v>
      </c>
      <c r="B398">
        <f>emission!B398</f>
        <v>1</v>
      </c>
      <c r="C398" t="str">
        <f>emission!C398</f>
        <v>commercial</v>
      </c>
      <c r="D398" t="str">
        <f>emission!D398</f>
        <v>VCC 24724 (NG T7 SWCVng)</v>
      </c>
      <c r="E398" t="str">
        <f>emission!E398</f>
        <v>NG</v>
      </c>
      <c r="F398" t="str">
        <f>emission!F398</f>
        <v>PM10</v>
      </c>
      <c r="G398" s="1">
        <f>emission!G398 - SUM($K398:$U398)</f>
        <v>-2.1205742086749524E-6</v>
      </c>
      <c r="K398" s="1">
        <f>SUMIF('emission-rate'!$A$2:$A$551, $D398&amp;K$1&amp;$E398&amp;$F398, 'emission-rate'!$F$2:$F$551) * IFERROR(VLOOKUP($A398&amp;$B398&amp;$C398&amp;$D398&amp;K$1, 'check of sales'!$A$2:$P$1035, 12 + MATCH($E398,'check of sales'!$M$1:$P$1, 0), 0), 0)</f>
        <v>7878.2321049323746</v>
      </c>
      <c r="L398" s="1">
        <f>SUMIF('emission-rate'!$A$2:$A$551, $D398&amp;L$1&amp;$E398&amp;$F398, 'emission-rate'!$F$2:$F$551) * IFERROR(VLOOKUP($A398&amp;$B398&amp;$C398&amp;$D398&amp;L$1, 'check of sales'!$A$2:$P$1035, 12 + MATCH($E398,'check of sales'!$M$1:$P$1, 0), 0), 0)</f>
        <v>0</v>
      </c>
      <c r="M398" s="1">
        <f>SUMIF('emission-rate'!$A$2:$A$551, $D398&amp;M$1&amp;$E398&amp;$F398, 'emission-rate'!$F$2:$F$551) * IFERROR(VLOOKUP($A398&amp;$B398&amp;$C398&amp;$D398&amp;M$1, 'check of sales'!$A$2:$P$1035, 12 + MATCH($E398,'check of sales'!$M$1:$P$1, 0), 0), 0)</f>
        <v>0</v>
      </c>
      <c r="N398" s="1">
        <f>SUMIF('emission-rate'!$A$2:$A$551, $D398&amp;N$1&amp;$E398&amp;$F398, 'emission-rate'!$F$2:$F$551) * IFERROR(VLOOKUP($A398&amp;$B398&amp;$C398&amp;$D398&amp;N$1, 'check of sales'!$A$2:$P$1035, 12 + MATCH($E398,'check of sales'!$M$1:$P$1, 0), 0), 0)</f>
        <v>0</v>
      </c>
      <c r="O398" s="1">
        <f>SUMIF('emission-rate'!$A$2:$A$551, $D398&amp;O$1&amp;$E398&amp;$F398, 'emission-rate'!$F$2:$F$551) * IFERROR(VLOOKUP($A398&amp;$B398&amp;$C398&amp;$D398&amp;O$1, 'check of sales'!$A$2:$P$1035, 12 + MATCH($E398,'check of sales'!$M$1:$P$1, 0), 0), 0)</f>
        <v>0</v>
      </c>
      <c r="P398" s="1">
        <f>SUMIF('emission-rate'!$A$2:$A$551, $D398&amp;P$1&amp;$E398&amp;$F398, 'emission-rate'!$F$2:$F$551) * IFERROR(VLOOKUP($A398&amp;$B398&amp;$C398&amp;$D398&amp;P$1, 'check of sales'!$A$2:$P$1035, 12 + MATCH($E398,'check of sales'!$M$1:$P$1, 0), 0), 0)</f>
        <v>0</v>
      </c>
      <c r="Q398" s="1">
        <f>SUMIF('emission-rate'!$A$2:$A$551, $D398&amp;Q$1&amp;$E398&amp;$F398, 'emission-rate'!$F$2:$F$551) * IFERROR(VLOOKUP($A398&amp;$B398&amp;$C398&amp;$D398&amp;Q$1, 'check of sales'!$A$2:$P$1035, 12 + MATCH($E398,'check of sales'!$M$1:$P$1, 0), 0), 0)</f>
        <v>0</v>
      </c>
      <c r="R398" s="1">
        <f>SUMIF('emission-rate'!$A$2:$A$551, $D398&amp;R$1&amp;$E398&amp;$F398, 'emission-rate'!$F$2:$F$551) * IFERROR(VLOOKUP($A398&amp;$B398&amp;$C398&amp;$D398&amp;R$1, 'check of sales'!$A$2:$P$1035, 12 + MATCH($E398,'check of sales'!$M$1:$P$1, 0), 0), 0)</f>
        <v>0</v>
      </c>
      <c r="S398" s="1">
        <f>SUMIF('emission-rate'!$A$2:$A$551, $D398&amp;S$1&amp;$E398&amp;$F398, 'emission-rate'!$F$2:$F$551) * IFERROR(VLOOKUP($A398&amp;$B398&amp;$C398&amp;$D398&amp;S$1, 'check of sales'!$A$2:$P$1035, 12 + MATCH($E398,'check of sales'!$M$1:$P$1, 0), 0), 0)</f>
        <v>0</v>
      </c>
      <c r="T398" s="1">
        <f>SUMIF('emission-rate'!$A$2:$A$551, $D398&amp;T$1&amp;$E398&amp;$F398, 'emission-rate'!$F$2:$F$551) * IFERROR(VLOOKUP($A398&amp;$B398&amp;$C398&amp;$D398&amp;T$1, 'check of sales'!$A$2:$P$1035, 12 + MATCH($E398,'check of sales'!$M$1:$P$1, 0), 0), 0)</f>
        <v>0</v>
      </c>
      <c r="U398" s="1">
        <f>SUMIF('emission-rate'!$A$2:$A$551, $D398&amp;U$1&amp;$E398&amp;$F398, 'emission-rate'!$F$2:$F$551) * IFERROR(VLOOKUP($A398&amp;$B398&amp;$C398&amp;$D398&amp;U$1, 'check of sales'!$A$2:$P$1035, 12 + MATCH($E398,'check of sales'!$M$1:$P$1, 0), 0), 0)</f>
        <v>0</v>
      </c>
    </row>
    <row r="399" spans="1:21" x14ac:dyDescent="0.2">
      <c r="A399">
        <f>emission!A399</f>
        <v>2011</v>
      </c>
      <c r="B399">
        <f>emission!B399</f>
        <v>1</v>
      </c>
      <c r="C399" t="str">
        <f>emission!C399</f>
        <v>commercial</v>
      </c>
      <c r="D399" t="str">
        <f>emission!D399</f>
        <v>VCC 24724 (NG T7 SWCVng)</v>
      </c>
      <c r="E399" t="str">
        <f>emission!E399</f>
        <v>NG</v>
      </c>
      <c r="F399" t="str">
        <f>emission!F399</f>
        <v>PM10</v>
      </c>
      <c r="G399" s="1">
        <f>emission!G399 - SUM($K399:$U399)</f>
        <v>1.1938955140067264E-6</v>
      </c>
      <c r="K399" s="1">
        <f>SUMIF('emission-rate'!$A$2:$A$551, $D399&amp;K$1&amp;$E399&amp;$F399, 'emission-rate'!$F$2:$F$551) * IFERROR(VLOOKUP($A399&amp;$B399&amp;$C399&amp;$D399&amp;K$1, 'check of sales'!$A$2:$P$1035, 12 + MATCH($E399,'check of sales'!$M$1:$P$1, 0), 0), 0)</f>
        <v>6680.4886423617054</v>
      </c>
      <c r="L399" s="1">
        <f>SUMIF('emission-rate'!$A$2:$A$551, $D399&amp;L$1&amp;$E399&amp;$F399, 'emission-rate'!$F$2:$F$551) * IFERROR(VLOOKUP($A399&amp;$B399&amp;$C399&amp;$D399&amp;L$1, 'check of sales'!$A$2:$P$1035, 12 + MATCH($E399,'check of sales'!$M$1:$P$1, 0), 0), 0)</f>
        <v>4377.372516713498</v>
      </c>
      <c r="M399" s="1">
        <f>SUMIF('emission-rate'!$A$2:$A$551, $D399&amp;M$1&amp;$E399&amp;$F399, 'emission-rate'!$F$2:$F$551) * IFERROR(VLOOKUP($A399&amp;$B399&amp;$C399&amp;$D399&amp;M$1, 'check of sales'!$A$2:$P$1035, 12 + MATCH($E399,'check of sales'!$M$1:$P$1, 0), 0), 0)</f>
        <v>0</v>
      </c>
      <c r="N399" s="1">
        <f>SUMIF('emission-rate'!$A$2:$A$551, $D399&amp;N$1&amp;$E399&amp;$F399, 'emission-rate'!$F$2:$F$551) * IFERROR(VLOOKUP($A399&amp;$B399&amp;$C399&amp;$D399&amp;N$1, 'check of sales'!$A$2:$P$1035, 12 + MATCH($E399,'check of sales'!$M$1:$P$1, 0), 0), 0)</f>
        <v>0</v>
      </c>
      <c r="O399" s="1">
        <f>SUMIF('emission-rate'!$A$2:$A$551, $D399&amp;O$1&amp;$E399&amp;$F399, 'emission-rate'!$F$2:$F$551) * IFERROR(VLOOKUP($A399&amp;$B399&amp;$C399&amp;$D399&amp;O$1, 'check of sales'!$A$2:$P$1035, 12 + MATCH($E399,'check of sales'!$M$1:$P$1, 0), 0), 0)</f>
        <v>0</v>
      </c>
      <c r="P399" s="1">
        <f>SUMIF('emission-rate'!$A$2:$A$551, $D399&amp;P$1&amp;$E399&amp;$F399, 'emission-rate'!$F$2:$F$551) * IFERROR(VLOOKUP($A399&amp;$B399&amp;$C399&amp;$D399&amp;P$1, 'check of sales'!$A$2:$P$1035, 12 + MATCH($E399,'check of sales'!$M$1:$P$1, 0), 0), 0)</f>
        <v>0</v>
      </c>
      <c r="Q399" s="1">
        <f>SUMIF('emission-rate'!$A$2:$A$551, $D399&amp;Q$1&amp;$E399&amp;$F399, 'emission-rate'!$F$2:$F$551) * IFERROR(VLOOKUP($A399&amp;$B399&amp;$C399&amp;$D399&amp;Q$1, 'check of sales'!$A$2:$P$1035, 12 + MATCH($E399,'check of sales'!$M$1:$P$1, 0), 0), 0)</f>
        <v>0</v>
      </c>
      <c r="R399" s="1">
        <f>SUMIF('emission-rate'!$A$2:$A$551, $D399&amp;R$1&amp;$E399&amp;$F399, 'emission-rate'!$F$2:$F$551) * IFERROR(VLOOKUP($A399&amp;$B399&amp;$C399&amp;$D399&amp;R$1, 'check of sales'!$A$2:$P$1035, 12 + MATCH($E399,'check of sales'!$M$1:$P$1, 0), 0), 0)</f>
        <v>0</v>
      </c>
      <c r="S399" s="1">
        <f>SUMIF('emission-rate'!$A$2:$A$551, $D399&amp;S$1&amp;$E399&amp;$F399, 'emission-rate'!$F$2:$F$551) * IFERROR(VLOOKUP($A399&amp;$B399&amp;$C399&amp;$D399&amp;S$1, 'check of sales'!$A$2:$P$1035, 12 + MATCH($E399,'check of sales'!$M$1:$P$1, 0), 0), 0)</f>
        <v>0</v>
      </c>
      <c r="T399" s="1">
        <f>SUMIF('emission-rate'!$A$2:$A$551, $D399&amp;T$1&amp;$E399&amp;$F399, 'emission-rate'!$F$2:$F$551) * IFERROR(VLOOKUP($A399&amp;$B399&amp;$C399&amp;$D399&amp;T$1, 'check of sales'!$A$2:$P$1035, 12 + MATCH($E399,'check of sales'!$M$1:$P$1, 0), 0), 0)</f>
        <v>0</v>
      </c>
      <c r="U399" s="1">
        <f>SUMIF('emission-rate'!$A$2:$A$551, $D399&amp;U$1&amp;$E399&amp;$F399, 'emission-rate'!$F$2:$F$551) * IFERROR(VLOOKUP($A399&amp;$B399&amp;$C399&amp;$D399&amp;U$1, 'check of sales'!$A$2:$P$1035, 12 + MATCH($E399,'check of sales'!$M$1:$P$1, 0), 0), 0)</f>
        <v>0</v>
      </c>
    </row>
    <row r="400" spans="1:21" x14ac:dyDescent="0.2">
      <c r="A400">
        <f>emission!A400</f>
        <v>2012</v>
      </c>
      <c r="B400">
        <f>emission!B400</f>
        <v>1</v>
      </c>
      <c r="C400" t="str">
        <f>emission!C400</f>
        <v>commercial</v>
      </c>
      <c r="D400" t="str">
        <f>emission!D400</f>
        <v>VCC 24724 (NG T7 SWCVng)</v>
      </c>
      <c r="E400" t="str">
        <f>emission!E400</f>
        <v>NG</v>
      </c>
      <c r="F400" t="str">
        <f>emission!F400</f>
        <v>PM10</v>
      </c>
      <c r="G400" s="1">
        <f>emission!G400 - SUM($K400:$U400)</f>
        <v>-2.6505316782277077E-5</v>
      </c>
      <c r="K400" s="1">
        <f>SUMIF('emission-rate'!$A$2:$A$551, $D400&amp;K$1&amp;$E400&amp;$F400, 'emission-rate'!$F$2:$F$551) * IFERROR(VLOOKUP($A400&amp;$B400&amp;$C400&amp;$D400&amp;K$1, 'check of sales'!$A$2:$P$1035, 12 + MATCH($E400,'check of sales'!$M$1:$P$1, 0), 0), 0)</f>
        <v>5969.3326782184622</v>
      </c>
      <c r="L400" s="1">
        <f>SUMIF('emission-rate'!$A$2:$A$551, $D400&amp;L$1&amp;$E400&amp;$F400, 'emission-rate'!$F$2:$F$551) * IFERROR(VLOOKUP($A400&amp;$B400&amp;$C400&amp;$D400&amp;L$1, 'check of sales'!$A$2:$P$1035, 12 + MATCH($E400,'check of sales'!$M$1:$P$1, 0), 0), 0)</f>
        <v>3711.8717742502708</v>
      </c>
      <c r="M400" s="1">
        <f>SUMIF('emission-rate'!$A$2:$A$551, $D400&amp;M$1&amp;$E400&amp;$F400, 'emission-rate'!$F$2:$F$551) * IFERROR(VLOOKUP($A400&amp;$B400&amp;$C400&amp;$D400&amp;M$1, 'check of sales'!$A$2:$P$1035, 12 + MATCH($E400,'check of sales'!$M$1:$P$1, 0), 0), 0)</f>
        <v>14448.255717110185</v>
      </c>
      <c r="N400" s="1">
        <f>SUMIF('emission-rate'!$A$2:$A$551, $D400&amp;N$1&amp;$E400&amp;$F400, 'emission-rate'!$F$2:$F$551) * IFERROR(VLOOKUP($A400&amp;$B400&amp;$C400&amp;$D400&amp;N$1, 'check of sales'!$A$2:$P$1035, 12 + MATCH($E400,'check of sales'!$M$1:$P$1, 0), 0), 0)</f>
        <v>0</v>
      </c>
      <c r="O400" s="1">
        <f>SUMIF('emission-rate'!$A$2:$A$551, $D400&amp;O$1&amp;$E400&amp;$F400, 'emission-rate'!$F$2:$F$551) * IFERROR(VLOOKUP($A400&amp;$B400&amp;$C400&amp;$D400&amp;O$1, 'check of sales'!$A$2:$P$1035, 12 + MATCH($E400,'check of sales'!$M$1:$P$1, 0), 0), 0)</f>
        <v>0</v>
      </c>
      <c r="P400" s="1">
        <f>SUMIF('emission-rate'!$A$2:$A$551, $D400&amp;P$1&amp;$E400&amp;$F400, 'emission-rate'!$F$2:$F$551) * IFERROR(VLOOKUP($A400&amp;$B400&amp;$C400&amp;$D400&amp;P$1, 'check of sales'!$A$2:$P$1035, 12 + MATCH($E400,'check of sales'!$M$1:$P$1, 0), 0), 0)</f>
        <v>0</v>
      </c>
      <c r="Q400" s="1">
        <f>SUMIF('emission-rate'!$A$2:$A$551, $D400&amp;Q$1&amp;$E400&amp;$F400, 'emission-rate'!$F$2:$F$551) * IFERROR(VLOOKUP($A400&amp;$B400&amp;$C400&amp;$D400&amp;Q$1, 'check of sales'!$A$2:$P$1035, 12 + MATCH($E400,'check of sales'!$M$1:$P$1, 0), 0), 0)</f>
        <v>0</v>
      </c>
      <c r="R400" s="1">
        <f>SUMIF('emission-rate'!$A$2:$A$551, $D400&amp;R$1&amp;$E400&amp;$F400, 'emission-rate'!$F$2:$F$551) * IFERROR(VLOOKUP($A400&amp;$B400&amp;$C400&amp;$D400&amp;R$1, 'check of sales'!$A$2:$P$1035, 12 + MATCH($E400,'check of sales'!$M$1:$P$1, 0), 0), 0)</f>
        <v>0</v>
      </c>
      <c r="S400" s="1">
        <f>SUMIF('emission-rate'!$A$2:$A$551, $D400&amp;S$1&amp;$E400&amp;$F400, 'emission-rate'!$F$2:$F$551) * IFERROR(VLOOKUP($A400&amp;$B400&amp;$C400&amp;$D400&amp;S$1, 'check of sales'!$A$2:$P$1035, 12 + MATCH($E400,'check of sales'!$M$1:$P$1, 0), 0), 0)</f>
        <v>0</v>
      </c>
      <c r="T400" s="1">
        <f>SUMIF('emission-rate'!$A$2:$A$551, $D400&amp;T$1&amp;$E400&amp;$F400, 'emission-rate'!$F$2:$F$551) * IFERROR(VLOOKUP($A400&amp;$B400&amp;$C400&amp;$D400&amp;T$1, 'check of sales'!$A$2:$P$1035, 12 + MATCH($E400,'check of sales'!$M$1:$P$1, 0), 0), 0)</f>
        <v>0</v>
      </c>
      <c r="U400" s="1">
        <f>SUMIF('emission-rate'!$A$2:$A$551, $D400&amp;U$1&amp;$E400&amp;$F400, 'emission-rate'!$F$2:$F$551) * IFERROR(VLOOKUP($A400&amp;$B400&amp;$C400&amp;$D400&amp;U$1, 'check of sales'!$A$2:$P$1035, 12 + MATCH($E400,'check of sales'!$M$1:$P$1, 0), 0), 0)</f>
        <v>0</v>
      </c>
    </row>
    <row r="401" spans="1:21" x14ac:dyDescent="0.2">
      <c r="A401">
        <f>emission!A401</f>
        <v>2013</v>
      </c>
      <c r="B401">
        <f>emission!B401</f>
        <v>1</v>
      </c>
      <c r="C401" t="str">
        <f>emission!C401</f>
        <v>commercial</v>
      </c>
      <c r="D401" t="str">
        <f>emission!D401</f>
        <v>VCC 24724 (NG T7 SWCVng)</v>
      </c>
      <c r="E401" t="str">
        <f>emission!E401</f>
        <v>NG</v>
      </c>
      <c r="F401" t="str">
        <f>emission!F401</f>
        <v>PM10</v>
      </c>
      <c r="G401" s="1">
        <f>emission!G401 - SUM($K401:$U401)</f>
        <v>-1.7443613614886999E-5</v>
      </c>
      <c r="K401" s="1">
        <f>SUMIF('emission-rate'!$A$2:$A$551, $D401&amp;K$1&amp;$E401&amp;$F401, 'emission-rate'!$F$2:$F$551) * IFERROR(VLOOKUP($A401&amp;$B401&amp;$C401&amp;$D401&amp;K$1, 'check of sales'!$A$2:$P$1035, 12 + MATCH($E401,'check of sales'!$M$1:$P$1, 0), 0), 0)</f>
        <v>5452.4626756054104</v>
      </c>
      <c r="L401" s="1">
        <f>SUMIF('emission-rate'!$A$2:$A$551, $D401&amp;L$1&amp;$E401&amp;$F401, 'emission-rate'!$F$2:$F$551) * IFERROR(VLOOKUP($A401&amp;$B401&amp;$C401&amp;$D401&amp;L$1, 'check of sales'!$A$2:$P$1035, 12 + MATCH($E401,'check of sales'!$M$1:$P$1, 0), 0), 0)</f>
        <v>3316.7330513648985</v>
      </c>
      <c r="M401" s="1">
        <f>SUMIF('emission-rate'!$A$2:$A$551, $D401&amp;M$1&amp;$E401&amp;$F401, 'emission-rate'!$F$2:$F$551) * IFERROR(VLOOKUP($A401&amp;$B401&amp;$C401&amp;$D401&amp;M$1, 'check of sales'!$A$2:$P$1035, 12 + MATCH($E401,'check of sales'!$M$1:$P$1, 0), 0), 0)</f>
        <v>12251.658358689654</v>
      </c>
      <c r="N401" s="1">
        <f>SUMIF('emission-rate'!$A$2:$A$551, $D401&amp;N$1&amp;$E401&amp;$F401, 'emission-rate'!$F$2:$F$551) * IFERROR(VLOOKUP($A401&amp;$B401&amp;$C401&amp;$D401&amp;N$1, 'check of sales'!$A$2:$P$1035, 12 + MATCH($E401,'check of sales'!$M$1:$P$1, 0), 0), 0)</f>
        <v>44783.836902522162</v>
      </c>
      <c r="O401" s="1">
        <f>SUMIF('emission-rate'!$A$2:$A$551, $D401&amp;O$1&amp;$E401&amp;$F401, 'emission-rate'!$F$2:$F$551) * IFERROR(VLOOKUP($A401&amp;$B401&amp;$C401&amp;$D401&amp;O$1, 'check of sales'!$A$2:$P$1035, 12 + MATCH($E401,'check of sales'!$M$1:$P$1, 0), 0), 0)</f>
        <v>0</v>
      </c>
      <c r="P401" s="1">
        <f>SUMIF('emission-rate'!$A$2:$A$551, $D401&amp;P$1&amp;$E401&amp;$F401, 'emission-rate'!$F$2:$F$551) * IFERROR(VLOOKUP($A401&amp;$B401&amp;$C401&amp;$D401&amp;P$1, 'check of sales'!$A$2:$P$1035, 12 + MATCH($E401,'check of sales'!$M$1:$P$1, 0), 0), 0)</f>
        <v>0</v>
      </c>
      <c r="Q401" s="1">
        <f>SUMIF('emission-rate'!$A$2:$A$551, $D401&amp;Q$1&amp;$E401&amp;$F401, 'emission-rate'!$F$2:$F$551) * IFERROR(VLOOKUP($A401&amp;$B401&amp;$C401&amp;$D401&amp;Q$1, 'check of sales'!$A$2:$P$1035, 12 + MATCH($E401,'check of sales'!$M$1:$P$1, 0), 0), 0)</f>
        <v>0</v>
      </c>
      <c r="R401" s="1">
        <f>SUMIF('emission-rate'!$A$2:$A$551, $D401&amp;R$1&amp;$E401&amp;$F401, 'emission-rate'!$F$2:$F$551) * IFERROR(VLOOKUP($A401&amp;$B401&amp;$C401&amp;$D401&amp;R$1, 'check of sales'!$A$2:$P$1035, 12 + MATCH($E401,'check of sales'!$M$1:$P$1, 0), 0), 0)</f>
        <v>0</v>
      </c>
      <c r="S401" s="1">
        <f>SUMIF('emission-rate'!$A$2:$A$551, $D401&amp;S$1&amp;$E401&amp;$F401, 'emission-rate'!$F$2:$F$551) * IFERROR(VLOOKUP($A401&amp;$B401&amp;$C401&amp;$D401&amp;S$1, 'check of sales'!$A$2:$P$1035, 12 + MATCH($E401,'check of sales'!$M$1:$P$1, 0), 0), 0)</f>
        <v>0</v>
      </c>
      <c r="T401" s="1">
        <f>SUMIF('emission-rate'!$A$2:$A$551, $D401&amp;T$1&amp;$E401&amp;$F401, 'emission-rate'!$F$2:$F$551) * IFERROR(VLOOKUP($A401&amp;$B401&amp;$C401&amp;$D401&amp;T$1, 'check of sales'!$A$2:$P$1035, 12 + MATCH($E401,'check of sales'!$M$1:$P$1, 0), 0), 0)</f>
        <v>0</v>
      </c>
      <c r="U401" s="1">
        <f>SUMIF('emission-rate'!$A$2:$A$551, $D401&amp;U$1&amp;$E401&amp;$F401, 'emission-rate'!$F$2:$F$551) * IFERROR(VLOOKUP($A401&amp;$B401&amp;$C401&amp;$D401&amp;U$1, 'check of sales'!$A$2:$P$1035, 12 + MATCH($E401,'check of sales'!$M$1:$P$1, 0), 0), 0)</f>
        <v>0</v>
      </c>
    </row>
    <row r="402" spans="1:21" x14ac:dyDescent="0.2">
      <c r="A402">
        <f>emission!A402</f>
        <v>2014</v>
      </c>
      <c r="B402">
        <f>emission!B402</f>
        <v>1</v>
      </c>
      <c r="C402" t="str">
        <f>emission!C402</f>
        <v>commercial</v>
      </c>
      <c r="D402" t="str">
        <f>emission!D402</f>
        <v>VCC 24724 (NG T7 SWCVng)</v>
      </c>
      <c r="E402" t="str">
        <f>emission!E402</f>
        <v>NG</v>
      </c>
      <c r="F402" t="str">
        <f>emission!F402</f>
        <v>PM10</v>
      </c>
      <c r="G402" s="1">
        <f>emission!G402 - SUM($K402:$U402)</f>
        <v>-5.7204189943149686E-5</v>
      </c>
      <c r="K402" s="1">
        <f>SUMIF('emission-rate'!$A$2:$A$551, $D402&amp;K$1&amp;$E402&amp;$F402, 'emission-rate'!$F$2:$F$551) * IFERROR(VLOOKUP($A402&amp;$B402&amp;$C402&amp;$D402&amp;K$1, 'check of sales'!$A$2:$P$1035, 12 + MATCH($E402,'check of sales'!$M$1:$P$1, 0), 0), 0)</f>
        <v>5043.5236169352929</v>
      </c>
      <c r="L402" s="1">
        <f>SUMIF('emission-rate'!$A$2:$A$551, $D402&amp;L$1&amp;$E402&amp;$F402, 'emission-rate'!$F$2:$F$551) * IFERROR(VLOOKUP($A402&amp;$B402&amp;$C402&amp;$D402&amp;L$1, 'check of sales'!$A$2:$P$1035, 12 + MATCH($E402,'check of sales'!$M$1:$P$1, 0), 0), 0)</f>
        <v>3029.545200839967</v>
      </c>
      <c r="M402" s="1">
        <f>SUMIF('emission-rate'!$A$2:$A$551, $D402&amp;M$1&amp;$E402&amp;$F402, 'emission-rate'!$F$2:$F$551) * IFERROR(VLOOKUP($A402&amp;$B402&amp;$C402&amp;$D402&amp;M$1, 'check of sales'!$A$2:$P$1035, 12 + MATCH($E402,'check of sales'!$M$1:$P$1, 0), 0), 0)</f>
        <v>10947.43641043597</v>
      </c>
      <c r="N402" s="1">
        <f>SUMIF('emission-rate'!$A$2:$A$551, $D402&amp;N$1&amp;$E402&amp;$F402, 'emission-rate'!$F$2:$F$551) * IFERROR(VLOOKUP($A402&amp;$B402&amp;$C402&amp;$D402&amp;N$1, 'check of sales'!$A$2:$P$1035, 12 + MATCH($E402,'check of sales'!$M$1:$P$1, 0), 0), 0)</f>
        <v>37975.260160381687</v>
      </c>
      <c r="O402" s="1">
        <f>SUMIF('emission-rate'!$A$2:$A$551, $D402&amp;O$1&amp;$E402&amp;$F402, 'emission-rate'!$F$2:$F$551) * IFERROR(VLOOKUP($A402&amp;$B402&amp;$C402&amp;$D402&amp;O$1, 'check of sales'!$A$2:$P$1035, 12 + MATCH($E402,'check of sales'!$M$1:$P$1, 0), 0), 0)</f>
        <v>33913.07813928317</v>
      </c>
      <c r="P402" s="1">
        <f>SUMIF('emission-rate'!$A$2:$A$551, $D402&amp;P$1&amp;$E402&amp;$F402, 'emission-rate'!$F$2:$F$551) * IFERROR(VLOOKUP($A402&amp;$B402&amp;$C402&amp;$D402&amp;P$1, 'check of sales'!$A$2:$P$1035, 12 + MATCH($E402,'check of sales'!$M$1:$P$1, 0), 0), 0)</f>
        <v>0</v>
      </c>
      <c r="Q402" s="1">
        <f>SUMIF('emission-rate'!$A$2:$A$551, $D402&amp;Q$1&amp;$E402&amp;$F402, 'emission-rate'!$F$2:$F$551) * IFERROR(VLOOKUP($A402&amp;$B402&amp;$C402&amp;$D402&amp;Q$1, 'check of sales'!$A$2:$P$1035, 12 + MATCH($E402,'check of sales'!$M$1:$P$1, 0), 0), 0)</f>
        <v>0</v>
      </c>
      <c r="R402" s="1">
        <f>SUMIF('emission-rate'!$A$2:$A$551, $D402&amp;R$1&amp;$E402&amp;$F402, 'emission-rate'!$F$2:$F$551) * IFERROR(VLOOKUP($A402&amp;$B402&amp;$C402&amp;$D402&amp;R$1, 'check of sales'!$A$2:$P$1035, 12 + MATCH($E402,'check of sales'!$M$1:$P$1, 0), 0), 0)</f>
        <v>0</v>
      </c>
      <c r="S402" s="1">
        <f>SUMIF('emission-rate'!$A$2:$A$551, $D402&amp;S$1&amp;$E402&amp;$F402, 'emission-rate'!$F$2:$F$551) * IFERROR(VLOOKUP($A402&amp;$B402&amp;$C402&amp;$D402&amp;S$1, 'check of sales'!$A$2:$P$1035, 12 + MATCH($E402,'check of sales'!$M$1:$P$1, 0), 0), 0)</f>
        <v>0</v>
      </c>
      <c r="T402" s="1">
        <f>SUMIF('emission-rate'!$A$2:$A$551, $D402&amp;T$1&amp;$E402&amp;$F402, 'emission-rate'!$F$2:$F$551) * IFERROR(VLOOKUP($A402&amp;$B402&amp;$C402&amp;$D402&amp;T$1, 'check of sales'!$A$2:$P$1035, 12 + MATCH($E402,'check of sales'!$M$1:$P$1, 0), 0), 0)</f>
        <v>0</v>
      </c>
      <c r="U402" s="1">
        <f>SUMIF('emission-rate'!$A$2:$A$551, $D402&amp;U$1&amp;$E402&amp;$F402, 'emission-rate'!$F$2:$F$551) * IFERROR(VLOOKUP($A402&amp;$B402&amp;$C402&amp;$D402&amp;U$1, 'check of sales'!$A$2:$P$1035, 12 + MATCH($E402,'check of sales'!$M$1:$P$1, 0), 0), 0)</f>
        <v>0</v>
      </c>
    </row>
    <row r="403" spans="1:21" x14ac:dyDescent="0.2">
      <c r="A403">
        <f>emission!A403</f>
        <v>2015</v>
      </c>
      <c r="B403">
        <f>emission!B403</f>
        <v>1</v>
      </c>
      <c r="C403" t="str">
        <f>emission!C403</f>
        <v>commercial</v>
      </c>
      <c r="D403" t="str">
        <f>emission!D403</f>
        <v>VCC 24724 (NG T7 SWCVng)</v>
      </c>
      <c r="E403" t="str">
        <f>emission!E403</f>
        <v>NG</v>
      </c>
      <c r="F403" t="str">
        <f>emission!F403</f>
        <v>PM10</v>
      </c>
      <c r="G403" s="1">
        <f>emission!G403 - SUM($K403:$U403)</f>
        <v>-4.8941583372652531E-5</v>
      </c>
      <c r="K403" s="1">
        <f>SUMIF('emission-rate'!$A$2:$A$551, $D403&amp;K$1&amp;$E403&amp;$F403, 'emission-rate'!$F$2:$F$551) * IFERROR(VLOOKUP($A403&amp;$B403&amp;$C403&amp;$D403&amp;K$1, 'check of sales'!$A$2:$P$1035, 12 + MATCH($E403,'check of sales'!$M$1:$P$1, 0), 0), 0)</f>
        <v>4683.3791543812449</v>
      </c>
      <c r="L403" s="1">
        <f>SUMIF('emission-rate'!$A$2:$A$551, $D403&amp;L$1&amp;$E403&amp;$F403, 'emission-rate'!$F$2:$F$551) * IFERROR(VLOOKUP($A403&amp;$B403&amp;$C403&amp;$D403&amp;L$1, 'check of sales'!$A$2:$P$1035, 12 + MATCH($E403,'check of sales'!$M$1:$P$1, 0), 0), 0)</f>
        <v>2802.3268893468994</v>
      </c>
      <c r="M403" s="1">
        <f>SUMIF('emission-rate'!$A$2:$A$551, $D403&amp;M$1&amp;$E403&amp;$F403, 'emission-rate'!$F$2:$F$551) * IFERROR(VLOOKUP($A403&amp;$B403&amp;$C403&amp;$D403&amp;M$1, 'check of sales'!$A$2:$P$1035, 12 + MATCH($E403,'check of sales'!$M$1:$P$1, 0), 0), 0)</f>
        <v>9999.5245095437094</v>
      </c>
      <c r="N403" s="1">
        <f>SUMIF('emission-rate'!$A$2:$A$551, $D403&amp;N$1&amp;$E403&amp;$F403, 'emission-rate'!$F$2:$F$551) * IFERROR(VLOOKUP($A403&amp;$B403&amp;$C403&amp;$D403&amp;N$1, 'check of sales'!$A$2:$P$1035, 12 + MATCH($E403,'check of sales'!$M$1:$P$1, 0), 0), 0)</f>
        <v>33932.691689911291</v>
      </c>
      <c r="O403" s="1">
        <f>SUMIF('emission-rate'!$A$2:$A$551, $D403&amp;O$1&amp;$E403&amp;$F403, 'emission-rate'!$F$2:$F$551) * IFERROR(VLOOKUP($A403&amp;$B403&amp;$C403&amp;$D403&amp;O$1, 'check of sales'!$A$2:$P$1035, 12 + MATCH($E403,'check of sales'!$M$1:$P$1, 0), 0), 0)</f>
        <v>28757.204702710471</v>
      </c>
      <c r="P403" s="1">
        <f>SUMIF('emission-rate'!$A$2:$A$551, $D403&amp;P$1&amp;$E403&amp;$F403, 'emission-rate'!$F$2:$F$551) * IFERROR(VLOOKUP($A403&amp;$B403&amp;$C403&amp;$D403&amp;P$1, 'check of sales'!$A$2:$P$1035, 12 + MATCH($E403,'check of sales'!$M$1:$P$1, 0), 0), 0)</f>
        <v>4369.3188913903678</v>
      </c>
      <c r="Q403" s="1">
        <f>SUMIF('emission-rate'!$A$2:$A$551, $D403&amp;Q$1&amp;$E403&amp;$F403, 'emission-rate'!$F$2:$F$551) * IFERROR(VLOOKUP($A403&amp;$B403&amp;$C403&amp;$D403&amp;Q$1, 'check of sales'!$A$2:$P$1035, 12 + MATCH($E403,'check of sales'!$M$1:$P$1, 0), 0), 0)</f>
        <v>0</v>
      </c>
      <c r="R403" s="1">
        <f>SUMIF('emission-rate'!$A$2:$A$551, $D403&amp;R$1&amp;$E403&amp;$F403, 'emission-rate'!$F$2:$F$551) * IFERROR(VLOOKUP($A403&amp;$B403&amp;$C403&amp;$D403&amp;R$1, 'check of sales'!$A$2:$P$1035, 12 + MATCH($E403,'check of sales'!$M$1:$P$1, 0), 0), 0)</f>
        <v>0</v>
      </c>
      <c r="S403" s="1">
        <f>SUMIF('emission-rate'!$A$2:$A$551, $D403&amp;S$1&amp;$E403&amp;$F403, 'emission-rate'!$F$2:$F$551) * IFERROR(VLOOKUP($A403&amp;$B403&amp;$C403&amp;$D403&amp;S$1, 'check of sales'!$A$2:$P$1035, 12 + MATCH($E403,'check of sales'!$M$1:$P$1, 0), 0), 0)</f>
        <v>0</v>
      </c>
      <c r="T403" s="1">
        <f>SUMIF('emission-rate'!$A$2:$A$551, $D403&amp;T$1&amp;$E403&amp;$F403, 'emission-rate'!$F$2:$F$551) * IFERROR(VLOOKUP($A403&amp;$B403&amp;$C403&amp;$D403&amp;T$1, 'check of sales'!$A$2:$P$1035, 12 + MATCH($E403,'check of sales'!$M$1:$P$1, 0), 0), 0)</f>
        <v>0</v>
      </c>
      <c r="U403" s="1">
        <f>SUMIF('emission-rate'!$A$2:$A$551, $D403&amp;U$1&amp;$E403&amp;$F403, 'emission-rate'!$F$2:$F$551) * IFERROR(VLOOKUP($A403&amp;$B403&amp;$C403&amp;$D403&amp;U$1, 'check of sales'!$A$2:$P$1035, 12 + MATCH($E403,'check of sales'!$M$1:$P$1, 0), 0), 0)</f>
        <v>0</v>
      </c>
    </row>
    <row r="404" spans="1:21" x14ac:dyDescent="0.2">
      <c r="A404">
        <f>emission!A404</f>
        <v>2016</v>
      </c>
      <c r="B404">
        <f>emission!B404</f>
        <v>1</v>
      </c>
      <c r="C404" t="str">
        <f>emission!C404</f>
        <v>commercial</v>
      </c>
      <c r="D404" t="str">
        <f>emission!D404</f>
        <v>VCC 24724 (NG T7 SWCVng)</v>
      </c>
      <c r="E404" t="str">
        <f>emission!E404</f>
        <v>NG</v>
      </c>
      <c r="F404" t="str">
        <f>emission!F404</f>
        <v>PM10</v>
      </c>
      <c r="G404" s="1">
        <f>emission!G404 - SUM($K404:$U404)</f>
        <v>-3.3571384847164154E-5</v>
      </c>
      <c r="K404" s="1">
        <f>SUMIF('emission-rate'!$A$2:$A$551, $D404&amp;K$1&amp;$E404&amp;$F404, 'emission-rate'!$F$2:$F$551) * IFERROR(VLOOKUP($A404&amp;$B404&amp;$C404&amp;$D404&amp;K$1, 'check of sales'!$A$2:$P$1035, 12 + MATCH($E404,'check of sales'!$M$1:$P$1, 0), 0), 0)</f>
        <v>4391.5495015159722</v>
      </c>
      <c r="L404" s="1">
        <f>SUMIF('emission-rate'!$A$2:$A$551, $D404&amp;L$1&amp;$E404&amp;$F404, 'emission-rate'!$F$2:$F$551) * IFERROR(VLOOKUP($A404&amp;$B404&amp;$C404&amp;$D404&amp;L$1, 'check of sales'!$A$2:$P$1035, 12 + MATCH($E404,'check of sales'!$M$1:$P$1, 0), 0), 0)</f>
        <v>2602.2202599111356</v>
      </c>
      <c r="M404" s="1">
        <f>SUMIF('emission-rate'!$A$2:$A$551, $D404&amp;M$1&amp;$E404&amp;$F404, 'emission-rate'!$F$2:$F$551) * IFERROR(VLOOKUP($A404&amp;$B404&amp;$C404&amp;$D404&amp;M$1, 'check of sales'!$A$2:$P$1035, 12 + MATCH($E404,'check of sales'!$M$1:$P$1, 0), 0), 0)</f>
        <v>9249.5521789898885</v>
      </c>
      <c r="N404" s="1">
        <f>SUMIF('emission-rate'!$A$2:$A$551, $D404&amp;N$1&amp;$E404&amp;$F404, 'emission-rate'!$F$2:$F$551) * IFERROR(VLOOKUP($A404&amp;$B404&amp;$C404&amp;$D404&amp;N$1, 'check of sales'!$A$2:$P$1035, 12 + MATCH($E404,'check of sales'!$M$1:$P$1, 0), 0), 0)</f>
        <v>30994.542421328919</v>
      </c>
      <c r="O404" s="1">
        <f>SUMIF('emission-rate'!$A$2:$A$551, $D404&amp;O$1&amp;$E404&amp;$F404, 'emission-rate'!$F$2:$F$551) * IFERROR(VLOOKUP($A404&amp;$B404&amp;$C404&amp;$D404&amp;O$1, 'check of sales'!$A$2:$P$1035, 12 + MATCH($E404,'check of sales'!$M$1:$P$1, 0), 0), 0)</f>
        <v>25695.923001437957</v>
      </c>
      <c r="P404" s="1">
        <f>SUMIF('emission-rate'!$A$2:$A$551, $D404&amp;P$1&amp;$E404&amp;$F404, 'emission-rate'!$F$2:$F$551) * IFERROR(VLOOKUP($A404&amp;$B404&amp;$C404&amp;$D404&amp;P$1, 'check of sales'!$A$2:$P$1035, 12 + MATCH($E404,'check of sales'!$M$1:$P$1, 0), 0), 0)</f>
        <v>3705.0425577732235</v>
      </c>
      <c r="Q404" s="1">
        <f>SUMIF('emission-rate'!$A$2:$A$551, $D404&amp;Q$1&amp;$E404&amp;$F404, 'emission-rate'!$F$2:$F$551) * IFERROR(VLOOKUP($A404&amp;$B404&amp;$C404&amp;$D404&amp;Q$1, 'check of sales'!$A$2:$P$1035, 12 + MATCH($E404,'check of sales'!$M$1:$P$1, 0), 0), 0)</f>
        <v>19884.812470959096</v>
      </c>
      <c r="R404" s="1">
        <f>SUMIF('emission-rate'!$A$2:$A$551, $D404&amp;R$1&amp;$E404&amp;$F404, 'emission-rate'!$F$2:$F$551) * IFERROR(VLOOKUP($A404&amp;$B404&amp;$C404&amp;$D404&amp;R$1, 'check of sales'!$A$2:$P$1035, 12 + MATCH($E404,'check of sales'!$M$1:$P$1, 0), 0), 0)</f>
        <v>0</v>
      </c>
      <c r="S404" s="1">
        <f>SUMIF('emission-rate'!$A$2:$A$551, $D404&amp;S$1&amp;$E404&amp;$F404, 'emission-rate'!$F$2:$F$551) * IFERROR(VLOOKUP($A404&amp;$B404&amp;$C404&amp;$D404&amp;S$1, 'check of sales'!$A$2:$P$1035, 12 + MATCH($E404,'check of sales'!$M$1:$P$1, 0), 0), 0)</f>
        <v>0</v>
      </c>
      <c r="T404" s="1">
        <f>SUMIF('emission-rate'!$A$2:$A$551, $D404&amp;T$1&amp;$E404&amp;$F404, 'emission-rate'!$F$2:$F$551) * IFERROR(VLOOKUP($A404&amp;$B404&amp;$C404&amp;$D404&amp;T$1, 'check of sales'!$A$2:$P$1035, 12 + MATCH($E404,'check of sales'!$M$1:$P$1, 0), 0), 0)</f>
        <v>0</v>
      </c>
      <c r="U404" s="1">
        <f>SUMIF('emission-rate'!$A$2:$A$551, $D404&amp;U$1&amp;$E404&amp;$F404, 'emission-rate'!$F$2:$F$551) * IFERROR(VLOOKUP($A404&amp;$B404&amp;$C404&amp;$D404&amp;U$1, 'check of sales'!$A$2:$P$1035, 12 + MATCH($E404,'check of sales'!$M$1:$P$1, 0), 0), 0)</f>
        <v>0</v>
      </c>
    </row>
    <row r="405" spans="1:21" x14ac:dyDescent="0.2">
      <c r="A405">
        <f>emission!A405</f>
        <v>2017</v>
      </c>
      <c r="B405">
        <f>emission!B405</f>
        <v>1</v>
      </c>
      <c r="C405" t="str">
        <f>emission!C405</f>
        <v>commercial</v>
      </c>
      <c r="D405" t="str">
        <f>emission!D405</f>
        <v>VCC 24724 (NG T7 SWCVng)</v>
      </c>
      <c r="E405" t="str">
        <f>emission!E405</f>
        <v>NG</v>
      </c>
      <c r="F405" t="str">
        <f>emission!F405</f>
        <v>PM10</v>
      </c>
      <c r="G405" s="1">
        <f>emission!G405 - SUM($K405:$U405)</f>
        <v>-1.017855538520962E-5</v>
      </c>
      <c r="K405" s="1">
        <f>SUMIF('emission-rate'!$A$2:$A$551, $D405&amp;K$1&amp;$E405&amp;$F405, 'emission-rate'!$F$2:$F$551) * IFERROR(VLOOKUP($A405&amp;$B405&amp;$C405&amp;$D405&amp;K$1, 'check of sales'!$A$2:$P$1035, 12 + MATCH($E405,'check of sales'!$M$1:$P$1, 0), 0), 0)</f>
        <v>4139.4018041482868</v>
      </c>
      <c r="L405" s="1">
        <f>SUMIF('emission-rate'!$A$2:$A$551, $D405&amp;L$1&amp;$E405&amp;$F405, 'emission-rate'!$F$2:$F$551) * IFERROR(VLOOKUP($A405&amp;$B405&amp;$C405&amp;$D405&amp;L$1, 'check of sales'!$A$2:$P$1035, 12 + MATCH($E405,'check of sales'!$M$1:$P$1, 0), 0), 0)</f>
        <v>2440.0713050441282</v>
      </c>
      <c r="M405" s="1">
        <f>SUMIF('emission-rate'!$A$2:$A$551, $D405&amp;M$1&amp;$E405&amp;$F405, 'emission-rate'!$F$2:$F$551) * IFERROR(VLOOKUP($A405&amp;$B405&amp;$C405&amp;$D405&amp;M$1, 'check of sales'!$A$2:$P$1035, 12 + MATCH($E405,'check of sales'!$M$1:$P$1, 0), 0), 0)</f>
        <v>8589.0665242420109</v>
      </c>
      <c r="N405" s="1">
        <f>SUMIF('emission-rate'!$A$2:$A$551, $D405&amp;N$1&amp;$E405&amp;$F405, 'emission-rate'!$F$2:$F$551) * IFERROR(VLOOKUP($A405&amp;$B405&amp;$C405&amp;$D405&amp;N$1, 'check of sales'!$A$2:$P$1035, 12 + MATCH($E405,'check of sales'!$M$1:$P$1, 0), 0), 0)</f>
        <v>28669.926966665247</v>
      </c>
      <c r="O405" s="1">
        <f>SUMIF('emission-rate'!$A$2:$A$551, $D405&amp;O$1&amp;$E405&amp;$F405, 'emission-rate'!$F$2:$F$551) * IFERROR(VLOOKUP($A405&amp;$B405&amp;$C405&amp;$D405&amp;O$1, 'check of sales'!$A$2:$P$1035, 12 + MATCH($E405,'check of sales'!$M$1:$P$1, 0), 0), 0)</f>
        <v>23470.975506492559</v>
      </c>
      <c r="P405" s="1">
        <f>SUMIF('emission-rate'!$A$2:$A$551, $D405&amp;P$1&amp;$E405&amp;$F405, 'emission-rate'!$F$2:$F$551) * IFERROR(VLOOKUP($A405&amp;$B405&amp;$C405&amp;$D405&amp;P$1, 'check of sales'!$A$2:$P$1035, 12 + MATCH($E405,'check of sales'!$M$1:$P$1, 0), 0), 0)</f>
        <v>3310.6308233295722</v>
      </c>
      <c r="Q405" s="1">
        <f>SUMIF('emission-rate'!$A$2:$A$551, $D405&amp;Q$1&amp;$E405&amp;$F405, 'emission-rate'!$F$2:$F$551) * IFERROR(VLOOKUP($A405&amp;$B405&amp;$C405&amp;$D405&amp;Q$1, 'check of sales'!$A$2:$P$1035, 12 + MATCH($E405,'check of sales'!$M$1:$P$1, 0), 0), 0)</f>
        <v>16861.684461488032</v>
      </c>
      <c r="R405" s="1">
        <f>SUMIF('emission-rate'!$A$2:$A$551, $D405&amp;R$1&amp;$E405&amp;$F405, 'emission-rate'!$F$2:$F$551) * IFERROR(VLOOKUP($A405&amp;$B405&amp;$C405&amp;$D405&amp;R$1, 'check of sales'!$A$2:$P$1035, 12 + MATCH($E405,'check of sales'!$M$1:$P$1, 0), 0), 0)</f>
        <v>20995.472474761729</v>
      </c>
      <c r="S405" s="1">
        <f>SUMIF('emission-rate'!$A$2:$A$551, $D405&amp;S$1&amp;$E405&amp;$F405, 'emission-rate'!$F$2:$F$551) * IFERROR(VLOOKUP($A405&amp;$B405&amp;$C405&amp;$D405&amp;S$1, 'check of sales'!$A$2:$P$1035, 12 + MATCH($E405,'check of sales'!$M$1:$P$1, 0), 0), 0)</f>
        <v>0</v>
      </c>
      <c r="T405" s="1">
        <f>SUMIF('emission-rate'!$A$2:$A$551, $D405&amp;T$1&amp;$E405&amp;$F405, 'emission-rate'!$F$2:$F$551) * IFERROR(VLOOKUP($A405&amp;$B405&amp;$C405&amp;$D405&amp;T$1, 'check of sales'!$A$2:$P$1035, 12 + MATCH($E405,'check of sales'!$M$1:$P$1, 0), 0), 0)</f>
        <v>0</v>
      </c>
      <c r="U405" s="1">
        <f>SUMIF('emission-rate'!$A$2:$A$551, $D405&amp;U$1&amp;$E405&amp;$F405, 'emission-rate'!$F$2:$F$551) * IFERROR(VLOOKUP($A405&amp;$B405&amp;$C405&amp;$D405&amp;U$1, 'check of sales'!$A$2:$P$1035, 12 + MATCH($E405,'check of sales'!$M$1:$P$1, 0), 0), 0)</f>
        <v>0</v>
      </c>
    </row>
    <row r="406" spans="1:21" x14ac:dyDescent="0.2">
      <c r="A406">
        <f>emission!A406</f>
        <v>2018</v>
      </c>
      <c r="B406">
        <f>emission!B406</f>
        <v>1</v>
      </c>
      <c r="C406" t="str">
        <f>emission!C406</f>
        <v>commercial</v>
      </c>
      <c r="D406" t="str">
        <f>emission!D406</f>
        <v>VCC 24724 (NG T7 SWCVng)</v>
      </c>
      <c r="E406" t="str">
        <f>emission!E406</f>
        <v>NG</v>
      </c>
      <c r="F406" t="str">
        <f>emission!F406</f>
        <v>PM10</v>
      </c>
      <c r="G406" s="1">
        <f>emission!G406 - SUM($K406:$U406)</f>
        <v>-3.8557045627385378E-5</v>
      </c>
      <c r="K406" s="1">
        <f>SUMIF('emission-rate'!$A$2:$A$551, $D406&amp;K$1&amp;$E406&amp;$F406, 'emission-rate'!$F$2:$F$551) * IFERROR(VLOOKUP($A406&amp;$B406&amp;$C406&amp;$D406&amp;K$1, 'check of sales'!$A$2:$P$1035, 12 + MATCH($E406,'check of sales'!$M$1:$P$1, 0), 0), 0)</f>
        <v>3920.6084561543844</v>
      </c>
      <c r="L406" s="1">
        <f>SUMIF('emission-rate'!$A$2:$A$551, $D406&amp;L$1&amp;$E406&amp;$F406, 'emission-rate'!$F$2:$F$551) * IFERROR(VLOOKUP($A406&amp;$B406&amp;$C406&amp;$D406&amp;L$1, 'check of sales'!$A$2:$P$1035, 12 + MATCH($E406,'check of sales'!$M$1:$P$1, 0), 0), 0)</f>
        <v>2299.9707868176006</v>
      </c>
      <c r="M406" s="1">
        <f>SUMIF('emission-rate'!$A$2:$A$551, $D406&amp;M$1&amp;$E406&amp;$F406, 'emission-rate'!$F$2:$F$551) * IFERROR(VLOOKUP($A406&amp;$B406&amp;$C406&amp;$D406&amp;M$1, 'check of sales'!$A$2:$P$1035, 12 + MATCH($E406,'check of sales'!$M$1:$P$1, 0), 0), 0)</f>
        <v>8053.8665714768467</v>
      </c>
      <c r="N406" s="1">
        <f>SUMIF('emission-rate'!$A$2:$A$551, $D406&amp;N$1&amp;$E406&amp;$F406, 'emission-rate'!$F$2:$F$551) * IFERROR(VLOOKUP($A406&amp;$B406&amp;$C406&amp;$D406&amp;N$1, 'check of sales'!$A$2:$P$1035, 12 + MATCH($E406,'check of sales'!$M$1:$P$1, 0), 0), 0)</f>
        <v>26622.684557766319</v>
      </c>
      <c r="O406" s="1">
        <f>SUMIF('emission-rate'!$A$2:$A$551, $D406&amp;O$1&amp;$E406&amp;$F406, 'emission-rate'!$F$2:$F$551) * IFERROR(VLOOKUP($A406&amp;$B406&amp;$C406&amp;$D406&amp;O$1, 'check of sales'!$A$2:$P$1035, 12 + MATCH($E406,'check of sales'!$M$1:$P$1, 0), 0), 0)</f>
        <v>21710.633583816511</v>
      </c>
      <c r="P406" s="1">
        <f>SUMIF('emission-rate'!$A$2:$A$551, $D406&amp;P$1&amp;$E406&amp;$F406, 'emission-rate'!$F$2:$F$551) * IFERROR(VLOOKUP($A406&amp;$B406&amp;$C406&amp;$D406&amp;P$1, 'check of sales'!$A$2:$P$1035, 12 + MATCH($E406,'check of sales'!$M$1:$P$1, 0), 0), 0)</f>
        <v>3023.9713498931073</v>
      </c>
      <c r="Q406" s="1">
        <f>SUMIF('emission-rate'!$A$2:$A$551, $D406&amp;Q$1&amp;$E406&amp;$F406, 'emission-rate'!$F$2:$F$551) * IFERROR(VLOOKUP($A406&amp;$B406&amp;$C406&amp;$D406&amp;Q$1, 'check of sales'!$A$2:$P$1035, 12 + MATCH($E406,'check of sales'!$M$1:$P$1, 0), 0), 0)</f>
        <v>15066.712849044776</v>
      </c>
      <c r="R406" s="1">
        <f>SUMIF('emission-rate'!$A$2:$A$551, $D406&amp;R$1&amp;$E406&amp;$F406, 'emission-rate'!$F$2:$F$551) * IFERROR(VLOOKUP($A406&amp;$B406&amp;$C406&amp;$D406&amp;R$1, 'check of sales'!$A$2:$P$1035, 12 + MATCH($E406,'check of sales'!$M$1:$P$1, 0), 0), 0)</f>
        <v>17803.488592427952</v>
      </c>
      <c r="S406" s="1">
        <f>SUMIF('emission-rate'!$A$2:$A$551, $D406&amp;S$1&amp;$E406&amp;$F406, 'emission-rate'!$F$2:$F$551) * IFERROR(VLOOKUP($A406&amp;$B406&amp;$C406&amp;$D406&amp;S$1, 'check of sales'!$A$2:$P$1035, 12 + MATCH($E406,'check of sales'!$M$1:$P$1, 0), 0), 0)</f>
        <v>34812.024904792539</v>
      </c>
      <c r="T406" s="1">
        <f>SUMIF('emission-rate'!$A$2:$A$551, $D406&amp;T$1&amp;$E406&amp;$F406, 'emission-rate'!$F$2:$F$551) * IFERROR(VLOOKUP($A406&amp;$B406&amp;$C406&amp;$D406&amp;T$1, 'check of sales'!$A$2:$P$1035, 12 + MATCH($E406,'check of sales'!$M$1:$P$1, 0), 0), 0)</f>
        <v>0</v>
      </c>
      <c r="U406" s="1">
        <f>SUMIF('emission-rate'!$A$2:$A$551, $D406&amp;U$1&amp;$E406&amp;$F406, 'emission-rate'!$F$2:$F$551) * IFERROR(VLOOKUP($A406&amp;$B406&amp;$C406&amp;$D406&amp;U$1, 'check of sales'!$A$2:$P$1035, 12 + MATCH($E406,'check of sales'!$M$1:$P$1, 0), 0), 0)</f>
        <v>0</v>
      </c>
    </row>
    <row r="407" spans="1:21" x14ac:dyDescent="0.2">
      <c r="A407">
        <f>emission!A407</f>
        <v>2019</v>
      </c>
      <c r="B407">
        <f>emission!B407</f>
        <v>1</v>
      </c>
      <c r="C407" t="str">
        <f>emission!C407</f>
        <v>commercial</v>
      </c>
      <c r="D407" t="str">
        <f>emission!D407</f>
        <v>VCC 24724 (NG T7 SWCVng)</v>
      </c>
      <c r="E407" t="str">
        <f>emission!E407</f>
        <v>NG</v>
      </c>
      <c r="F407" t="str">
        <f>emission!F407</f>
        <v>PM10</v>
      </c>
      <c r="G407" s="1">
        <f>emission!G407 - SUM($K407:$U407)</f>
        <v>-3.7206264096312225E-5</v>
      </c>
      <c r="K407" s="1">
        <f>SUMIF('emission-rate'!$A$2:$A$551, $D407&amp;K$1&amp;$E407&amp;$F407, 'emission-rate'!$F$2:$F$551) * IFERROR(VLOOKUP($A407&amp;$B407&amp;$C407&amp;$D407&amp;K$1, 'check of sales'!$A$2:$P$1035, 12 + MATCH($E407,'check of sales'!$M$1:$P$1, 0), 0), 0)</f>
        <v>3649.5226660090466</v>
      </c>
      <c r="L407" s="1">
        <f>SUMIF('emission-rate'!$A$2:$A$551, $D407&amp;L$1&amp;$E407&amp;$F407, 'emission-rate'!$F$2:$F$551) * IFERROR(VLOOKUP($A407&amp;$B407&amp;$C407&amp;$D407&amp;L$1, 'check of sales'!$A$2:$P$1035, 12 + MATCH($E407,'check of sales'!$M$1:$P$1, 0), 0), 0)</f>
        <v>2178.4029051416283</v>
      </c>
      <c r="M407" s="1">
        <f>SUMIF('emission-rate'!$A$2:$A$551, $D407&amp;M$1&amp;$E407&amp;$F407, 'emission-rate'!$F$2:$F$551) * IFERROR(VLOOKUP($A407&amp;$B407&amp;$C407&amp;$D407&amp;M$1, 'check of sales'!$A$2:$P$1035, 12 + MATCH($E407,'check of sales'!$M$1:$P$1, 0), 0), 0)</f>
        <v>7591.4411997023662</v>
      </c>
      <c r="N407" s="1">
        <f>SUMIF('emission-rate'!$A$2:$A$551, $D407&amp;N$1&amp;$E407&amp;$F407, 'emission-rate'!$F$2:$F$551) * IFERROR(VLOOKUP($A407&amp;$B407&amp;$C407&amp;$D407&amp;N$1, 'check of sales'!$A$2:$P$1035, 12 + MATCH($E407,'check of sales'!$M$1:$P$1, 0), 0), 0)</f>
        <v>24963.777914351234</v>
      </c>
      <c r="O407" s="1">
        <f>SUMIF('emission-rate'!$A$2:$A$551, $D407&amp;O$1&amp;$E407&amp;$F407, 'emission-rate'!$F$2:$F$551) * IFERROR(VLOOKUP($A407&amp;$B407&amp;$C407&amp;$D407&amp;O$1, 'check of sales'!$A$2:$P$1035, 12 + MATCH($E407,'check of sales'!$M$1:$P$1, 0), 0), 0)</f>
        <v>20160.335606129524</v>
      </c>
      <c r="P407" s="1">
        <f>SUMIF('emission-rate'!$A$2:$A$551, $D407&amp;P$1&amp;$E407&amp;$F407, 'emission-rate'!$F$2:$F$551) * IFERROR(VLOOKUP($A407&amp;$B407&amp;$C407&amp;$D407&amp;P$1, 'check of sales'!$A$2:$P$1035, 12 + MATCH($E407,'check of sales'!$M$1:$P$1, 0), 0), 0)</f>
        <v>2797.171081676071</v>
      </c>
      <c r="Q407" s="1">
        <f>SUMIF('emission-rate'!$A$2:$A$551, $D407&amp;Q$1&amp;$E407&amp;$F407, 'emission-rate'!$F$2:$F$551) * IFERROR(VLOOKUP($A407&amp;$B407&amp;$C407&amp;$D407&amp;Q$1, 'check of sales'!$A$2:$P$1035, 12 + MATCH($E407,'check of sales'!$M$1:$P$1, 0), 0), 0)</f>
        <v>13762.122817051437</v>
      </c>
      <c r="R407" s="1">
        <f>SUMIF('emission-rate'!$A$2:$A$551, $D407&amp;R$1&amp;$E407&amp;$F407, 'emission-rate'!$F$2:$F$551) * IFERROR(VLOOKUP($A407&amp;$B407&amp;$C407&amp;$D407&amp;R$1, 'check of sales'!$A$2:$P$1035, 12 + MATCH($E407,'check of sales'!$M$1:$P$1, 0), 0), 0)</f>
        <v>15908.259399944038</v>
      </c>
      <c r="S407" s="1">
        <f>SUMIF('emission-rate'!$A$2:$A$551, $D407&amp;S$1&amp;$E407&amp;$F407, 'emission-rate'!$F$2:$F$551) * IFERROR(VLOOKUP($A407&amp;$B407&amp;$C407&amp;$D407&amp;S$1, 'check of sales'!$A$2:$P$1035, 12 + MATCH($E407,'check of sales'!$M$1:$P$1, 0), 0), 0)</f>
        <v>29519.482784529526</v>
      </c>
      <c r="T407" s="1">
        <f>SUMIF('emission-rate'!$A$2:$A$551, $D407&amp;T$1&amp;$E407&amp;$F407, 'emission-rate'!$F$2:$F$551) * IFERROR(VLOOKUP($A407&amp;$B407&amp;$C407&amp;$D407&amp;T$1, 'check of sales'!$A$2:$P$1035, 12 + MATCH($E407,'check of sales'!$M$1:$P$1, 0), 0), 0)</f>
        <v>3057.8033151804175</v>
      </c>
      <c r="U407" s="1">
        <f>SUMIF('emission-rate'!$A$2:$A$551, $D407&amp;U$1&amp;$E407&amp;$F407, 'emission-rate'!$F$2:$F$551) * IFERROR(VLOOKUP($A407&amp;$B407&amp;$C407&amp;$D407&amp;U$1, 'check of sales'!$A$2:$P$1035, 12 + MATCH($E407,'check of sales'!$M$1:$P$1, 0), 0), 0)</f>
        <v>0</v>
      </c>
    </row>
    <row r="408" spans="1:21" x14ac:dyDescent="0.2">
      <c r="A408">
        <f>emission!A408</f>
        <v>2020</v>
      </c>
      <c r="B408">
        <f>emission!B408</f>
        <v>1</v>
      </c>
      <c r="C408" t="str">
        <f>emission!C408</f>
        <v>commercial</v>
      </c>
      <c r="D408" t="str">
        <f>emission!D408</f>
        <v>VCC 24724 (NG T7 SWCVng)</v>
      </c>
      <c r="E408" t="str">
        <f>emission!E408</f>
        <v>NG</v>
      </c>
      <c r="F408" t="str">
        <f>emission!F408</f>
        <v>PM10</v>
      </c>
      <c r="G408" s="1">
        <f>emission!G408 - SUM($K408:$U408)</f>
        <v>2.3690517991781235E-8</v>
      </c>
      <c r="K408" s="1">
        <f>SUMIF('emission-rate'!$A$2:$A$551, $D408&amp;K$1&amp;$E408&amp;$F408, 'emission-rate'!$F$2:$F$551) * IFERROR(VLOOKUP($A408&amp;$B408&amp;$C408&amp;$D408&amp;K$1, 'check of sales'!$A$2:$P$1035, 12 + MATCH($E408,'check of sales'!$M$1:$P$1, 0), 0), 0)</f>
        <v>3405.6726448880449</v>
      </c>
      <c r="L408" s="1">
        <f>SUMIF('emission-rate'!$A$2:$A$551, $D408&amp;L$1&amp;$E408&amp;$F408, 'emission-rate'!$F$2:$F$551) * IFERROR(VLOOKUP($A408&amp;$B408&amp;$C408&amp;$D408&amp;L$1, 'check of sales'!$A$2:$P$1035, 12 + MATCH($E408,'check of sales'!$M$1:$P$1, 0), 0), 0)</f>
        <v>2027.7798374725724</v>
      </c>
      <c r="M408" s="1">
        <f>SUMIF('emission-rate'!$A$2:$A$551, $D408&amp;M$1&amp;$E408&amp;$F408, 'emission-rate'!$F$2:$F$551) * IFERROR(VLOOKUP($A408&amp;$B408&amp;$C408&amp;$D408&amp;M$1, 'check of sales'!$A$2:$P$1035, 12 + MATCH($E408,'check of sales'!$M$1:$P$1, 0), 0), 0)</f>
        <v>7190.1859181983218</v>
      </c>
      <c r="N408" s="1">
        <f>SUMIF('emission-rate'!$A$2:$A$551, $D408&amp;N$1&amp;$E408&amp;$F408, 'emission-rate'!$F$2:$F$551) * IFERROR(VLOOKUP($A408&amp;$B408&amp;$C408&amp;$D408&amp;N$1, 'check of sales'!$A$2:$P$1035, 12 + MATCH($E408,'check of sales'!$M$1:$P$1, 0), 0), 0)</f>
        <v>23530.443480450605</v>
      </c>
      <c r="O408" s="1">
        <f>SUMIF('emission-rate'!$A$2:$A$551, $D408&amp;O$1&amp;$E408&amp;$F408, 'emission-rate'!$F$2:$F$551) * IFERROR(VLOOKUP($A408&amp;$B408&amp;$C408&amp;$D408&amp;O$1, 'check of sales'!$A$2:$P$1035, 12 + MATCH($E408,'check of sales'!$M$1:$P$1, 0), 0), 0)</f>
        <v>18904.109375528406</v>
      </c>
      <c r="P408" s="1">
        <f>SUMIF('emission-rate'!$A$2:$A$551, $D408&amp;P$1&amp;$E408&amp;$F408, 'emission-rate'!$F$2:$F$551) * IFERROR(VLOOKUP($A408&amp;$B408&amp;$C408&amp;$D408&amp;P$1, 'check of sales'!$A$2:$P$1035, 12 + MATCH($E408,'check of sales'!$M$1:$P$1, 0), 0), 0)</f>
        <v>2597.4326146052899</v>
      </c>
      <c r="Q408" s="1">
        <f>SUMIF('emission-rate'!$A$2:$A$551, $D408&amp;Q$1&amp;$E408&amp;$F408, 'emission-rate'!$F$2:$F$551) * IFERROR(VLOOKUP($A408&amp;$B408&amp;$C408&amp;$D408&amp;Q$1, 'check of sales'!$A$2:$P$1035, 12 + MATCH($E408,'check of sales'!$M$1:$P$1, 0), 0), 0)</f>
        <v>12729.952606095765</v>
      </c>
      <c r="R408" s="1">
        <f>SUMIF('emission-rate'!$A$2:$A$551, $D408&amp;R$1&amp;$E408&amp;$F408, 'emission-rate'!$F$2:$F$551) * IFERROR(VLOOKUP($A408&amp;$B408&amp;$C408&amp;$D408&amp;R$1, 'check of sales'!$A$2:$P$1035, 12 + MATCH($E408,'check of sales'!$M$1:$P$1, 0), 0), 0)</f>
        <v>14530.801898266911</v>
      </c>
      <c r="S408" s="1">
        <f>SUMIF('emission-rate'!$A$2:$A$551, $D408&amp;S$1&amp;$E408&amp;$F408, 'emission-rate'!$F$2:$F$551) * IFERROR(VLOOKUP($A408&amp;$B408&amp;$C408&amp;$D408&amp;S$1, 'check of sales'!$A$2:$P$1035, 12 + MATCH($E408,'check of sales'!$M$1:$P$1, 0), 0), 0)</f>
        <v>26377.054533469618</v>
      </c>
      <c r="T408" s="1">
        <f>SUMIF('emission-rate'!$A$2:$A$551, $D408&amp;T$1&amp;$E408&amp;$F408, 'emission-rate'!$F$2:$F$551) * IFERROR(VLOOKUP($A408&amp;$B408&amp;$C408&amp;$D408&amp;T$1, 'check of sales'!$A$2:$P$1035, 12 + MATCH($E408,'check of sales'!$M$1:$P$1, 0), 0), 0)</f>
        <v>2592.9193308292429</v>
      </c>
      <c r="U408" s="1">
        <f>SUMIF('emission-rate'!$A$2:$A$551, $D408&amp;U$1&amp;$E408&amp;$F408, 'emission-rate'!$F$2:$F$551) * IFERROR(VLOOKUP($A408&amp;$B408&amp;$C408&amp;$D408&amp;U$1, 'check of sales'!$A$2:$P$1035, 12 + MATCH($E408,'check of sales'!$M$1:$P$1, 0), 0), 0)</f>
        <v>21800.71331950053</v>
      </c>
    </row>
    <row r="409" spans="1:21" x14ac:dyDescent="0.2">
      <c r="A409">
        <f>emission!A409</f>
        <v>2010</v>
      </c>
      <c r="B409">
        <f>emission!B409</f>
        <v>1</v>
      </c>
      <c r="C409" t="str">
        <f>emission!C409</f>
        <v>commercial</v>
      </c>
      <c r="D409" t="str">
        <f>emission!D409</f>
        <v>VCC 24724 (NG T7 SWCVng)</v>
      </c>
      <c r="E409" t="str">
        <f>emission!E409</f>
        <v>NG</v>
      </c>
      <c r="F409" t="str">
        <f>emission!F409</f>
        <v>PM25</v>
      </c>
      <c r="G409" s="1">
        <f>emission!G409 - SUM($K409:$U409)</f>
        <v>4.4368416638462804E-6</v>
      </c>
      <c r="K409" s="1">
        <f>SUMIF('emission-rate'!$A$2:$A$551, $D409&amp;K$1&amp;$E409&amp;$F409, 'emission-rate'!$F$2:$F$551) * IFERROR(VLOOKUP($A409&amp;$B409&amp;$C409&amp;$D409&amp;K$1, 'check of sales'!$A$2:$P$1035, 12 + MATCH($E409,'check of sales'!$M$1:$P$1, 0), 0), 0)</f>
        <v>3000.4680949188282</v>
      </c>
      <c r="L409" s="1">
        <f>SUMIF('emission-rate'!$A$2:$A$551, $D409&amp;L$1&amp;$E409&amp;$F409, 'emission-rate'!$F$2:$F$551) * IFERROR(VLOOKUP($A409&amp;$B409&amp;$C409&amp;$D409&amp;L$1, 'check of sales'!$A$2:$P$1035, 12 + MATCH($E409,'check of sales'!$M$1:$P$1, 0), 0), 0)</f>
        <v>0</v>
      </c>
      <c r="M409" s="1">
        <f>SUMIF('emission-rate'!$A$2:$A$551, $D409&amp;M$1&amp;$E409&amp;$F409, 'emission-rate'!$F$2:$F$551) * IFERROR(VLOOKUP($A409&amp;$B409&amp;$C409&amp;$D409&amp;M$1, 'check of sales'!$A$2:$P$1035, 12 + MATCH($E409,'check of sales'!$M$1:$P$1, 0), 0), 0)</f>
        <v>0</v>
      </c>
      <c r="N409" s="1">
        <f>SUMIF('emission-rate'!$A$2:$A$551, $D409&amp;N$1&amp;$E409&amp;$F409, 'emission-rate'!$F$2:$F$551) * IFERROR(VLOOKUP($A409&amp;$B409&amp;$C409&amp;$D409&amp;N$1, 'check of sales'!$A$2:$P$1035, 12 + MATCH($E409,'check of sales'!$M$1:$P$1, 0), 0), 0)</f>
        <v>0</v>
      </c>
      <c r="O409" s="1">
        <f>SUMIF('emission-rate'!$A$2:$A$551, $D409&amp;O$1&amp;$E409&amp;$F409, 'emission-rate'!$F$2:$F$551) * IFERROR(VLOOKUP($A409&amp;$B409&amp;$C409&amp;$D409&amp;O$1, 'check of sales'!$A$2:$P$1035, 12 + MATCH($E409,'check of sales'!$M$1:$P$1, 0), 0), 0)</f>
        <v>0</v>
      </c>
      <c r="P409" s="1">
        <f>SUMIF('emission-rate'!$A$2:$A$551, $D409&amp;P$1&amp;$E409&amp;$F409, 'emission-rate'!$F$2:$F$551) * IFERROR(VLOOKUP($A409&amp;$B409&amp;$C409&amp;$D409&amp;P$1, 'check of sales'!$A$2:$P$1035, 12 + MATCH($E409,'check of sales'!$M$1:$P$1, 0), 0), 0)</f>
        <v>0</v>
      </c>
      <c r="Q409" s="1">
        <f>SUMIF('emission-rate'!$A$2:$A$551, $D409&amp;Q$1&amp;$E409&amp;$F409, 'emission-rate'!$F$2:$F$551) * IFERROR(VLOOKUP($A409&amp;$B409&amp;$C409&amp;$D409&amp;Q$1, 'check of sales'!$A$2:$P$1035, 12 + MATCH($E409,'check of sales'!$M$1:$P$1, 0), 0), 0)</f>
        <v>0</v>
      </c>
      <c r="R409" s="1">
        <f>SUMIF('emission-rate'!$A$2:$A$551, $D409&amp;R$1&amp;$E409&amp;$F409, 'emission-rate'!$F$2:$F$551) * IFERROR(VLOOKUP($A409&amp;$B409&amp;$C409&amp;$D409&amp;R$1, 'check of sales'!$A$2:$P$1035, 12 + MATCH($E409,'check of sales'!$M$1:$P$1, 0), 0), 0)</f>
        <v>0</v>
      </c>
      <c r="S409" s="1">
        <f>SUMIF('emission-rate'!$A$2:$A$551, $D409&amp;S$1&amp;$E409&amp;$F409, 'emission-rate'!$F$2:$F$551) * IFERROR(VLOOKUP($A409&amp;$B409&amp;$C409&amp;$D409&amp;S$1, 'check of sales'!$A$2:$P$1035, 12 + MATCH($E409,'check of sales'!$M$1:$P$1, 0), 0), 0)</f>
        <v>0</v>
      </c>
      <c r="T409" s="1">
        <f>SUMIF('emission-rate'!$A$2:$A$551, $D409&amp;T$1&amp;$E409&amp;$F409, 'emission-rate'!$F$2:$F$551) * IFERROR(VLOOKUP($A409&amp;$B409&amp;$C409&amp;$D409&amp;T$1, 'check of sales'!$A$2:$P$1035, 12 + MATCH($E409,'check of sales'!$M$1:$P$1, 0), 0), 0)</f>
        <v>0</v>
      </c>
      <c r="U409" s="1">
        <f>SUMIF('emission-rate'!$A$2:$A$551, $D409&amp;U$1&amp;$E409&amp;$F409, 'emission-rate'!$F$2:$F$551) * IFERROR(VLOOKUP($A409&amp;$B409&amp;$C409&amp;$D409&amp;U$1, 'check of sales'!$A$2:$P$1035, 12 + MATCH($E409,'check of sales'!$M$1:$P$1, 0), 0), 0)</f>
        <v>0</v>
      </c>
    </row>
    <row r="410" spans="1:21" x14ac:dyDescent="0.2">
      <c r="A410">
        <f>emission!A410</f>
        <v>2011</v>
      </c>
      <c r="B410">
        <f>emission!B410</f>
        <v>1</v>
      </c>
      <c r="C410" t="str">
        <f>emission!C410</f>
        <v>commercial</v>
      </c>
      <c r="D410" t="str">
        <f>emission!D410</f>
        <v>VCC 24724 (NG T7 SWCVng)</v>
      </c>
      <c r="E410" t="str">
        <f>emission!E410</f>
        <v>NG</v>
      </c>
      <c r="F410" t="str">
        <f>emission!F410</f>
        <v>PM25</v>
      </c>
      <c r="G410" s="1">
        <f>emission!G410 - SUM($K410:$U410)</f>
        <v>-6.9310499384300783E-7</v>
      </c>
      <c r="K410" s="1">
        <f>SUMIF('emission-rate'!$A$2:$A$551, $D410&amp;K$1&amp;$E410&amp;$F410, 'emission-rate'!$F$2:$F$551) * IFERROR(VLOOKUP($A410&amp;$B410&amp;$C410&amp;$D410&amp;K$1, 'check of sales'!$A$2:$P$1035, 12 + MATCH($E410,'check of sales'!$M$1:$P$1, 0), 0), 0)</f>
        <v>2544.3008993508142</v>
      </c>
      <c r="L410" s="1">
        <f>SUMIF('emission-rate'!$A$2:$A$551, $D410&amp;L$1&amp;$E410&amp;$F410, 'emission-rate'!$F$2:$F$551) * IFERROR(VLOOKUP($A410&amp;$B410&amp;$C410&amp;$D410&amp;L$1, 'check of sales'!$A$2:$P$1035, 12 + MATCH($E410,'check of sales'!$M$1:$P$1, 0), 0), 0)</f>
        <v>1667.1512676584609</v>
      </c>
      <c r="M410" s="1">
        <f>SUMIF('emission-rate'!$A$2:$A$551, $D410&amp;M$1&amp;$E410&amp;$F410, 'emission-rate'!$F$2:$F$551) * IFERROR(VLOOKUP($A410&amp;$B410&amp;$C410&amp;$D410&amp;M$1, 'check of sales'!$A$2:$P$1035, 12 + MATCH($E410,'check of sales'!$M$1:$P$1, 0), 0), 0)</f>
        <v>0</v>
      </c>
      <c r="N410" s="1">
        <f>SUMIF('emission-rate'!$A$2:$A$551, $D410&amp;N$1&amp;$E410&amp;$F410, 'emission-rate'!$F$2:$F$551) * IFERROR(VLOOKUP($A410&amp;$B410&amp;$C410&amp;$D410&amp;N$1, 'check of sales'!$A$2:$P$1035, 12 + MATCH($E410,'check of sales'!$M$1:$P$1, 0), 0), 0)</f>
        <v>0</v>
      </c>
      <c r="O410" s="1">
        <f>SUMIF('emission-rate'!$A$2:$A$551, $D410&amp;O$1&amp;$E410&amp;$F410, 'emission-rate'!$F$2:$F$551) * IFERROR(VLOOKUP($A410&amp;$B410&amp;$C410&amp;$D410&amp;O$1, 'check of sales'!$A$2:$P$1035, 12 + MATCH($E410,'check of sales'!$M$1:$P$1, 0), 0), 0)</f>
        <v>0</v>
      </c>
      <c r="P410" s="1">
        <f>SUMIF('emission-rate'!$A$2:$A$551, $D410&amp;P$1&amp;$E410&amp;$F410, 'emission-rate'!$F$2:$F$551) * IFERROR(VLOOKUP($A410&amp;$B410&amp;$C410&amp;$D410&amp;P$1, 'check of sales'!$A$2:$P$1035, 12 + MATCH($E410,'check of sales'!$M$1:$P$1, 0), 0), 0)</f>
        <v>0</v>
      </c>
      <c r="Q410" s="1">
        <f>SUMIF('emission-rate'!$A$2:$A$551, $D410&amp;Q$1&amp;$E410&amp;$F410, 'emission-rate'!$F$2:$F$551) * IFERROR(VLOOKUP($A410&amp;$B410&amp;$C410&amp;$D410&amp;Q$1, 'check of sales'!$A$2:$P$1035, 12 + MATCH($E410,'check of sales'!$M$1:$P$1, 0), 0), 0)</f>
        <v>0</v>
      </c>
      <c r="R410" s="1">
        <f>SUMIF('emission-rate'!$A$2:$A$551, $D410&amp;R$1&amp;$E410&amp;$F410, 'emission-rate'!$F$2:$F$551) * IFERROR(VLOOKUP($A410&amp;$B410&amp;$C410&amp;$D410&amp;R$1, 'check of sales'!$A$2:$P$1035, 12 + MATCH($E410,'check of sales'!$M$1:$P$1, 0), 0), 0)</f>
        <v>0</v>
      </c>
      <c r="S410" s="1">
        <f>SUMIF('emission-rate'!$A$2:$A$551, $D410&amp;S$1&amp;$E410&amp;$F410, 'emission-rate'!$F$2:$F$551) * IFERROR(VLOOKUP($A410&amp;$B410&amp;$C410&amp;$D410&amp;S$1, 'check of sales'!$A$2:$P$1035, 12 + MATCH($E410,'check of sales'!$M$1:$P$1, 0), 0), 0)</f>
        <v>0</v>
      </c>
      <c r="T410" s="1">
        <f>SUMIF('emission-rate'!$A$2:$A$551, $D410&amp;T$1&amp;$E410&amp;$F410, 'emission-rate'!$F$2:$F$551) * IFERROR(VLOOKUP($A410&amp;$B410&amp;$C410&amp;$D410&amp;T$1, 'check of sales'!$A$2:$P$1035, 12 + MATCH($E410,'check of sales'!$M$1:$P$1, 0), 0), 0)</f>
        <v>0</v>
      </c>
      <c r="U410" s="1">
        <f>SUMIF('emission-rate'!$A$2:$A$551, $D410&amp;U$1&amp;$E410&amp;$F410, 'emission-rate'!$F$2:$F$551) * IFERROR(VLOOKUP($A410&amp;$B410&amp;$C410&amp;$D410&amp;U$1, 'check of sales'!$A$2:$P$1035, 12 + MATCH($E410,'check of sales'!$M$1:$P$1, 0), 0), 0)</f>
        <v>0</v>
      </c>
    </row>
    <row r="411" spans="1:21" x14ac:dyDescent="0.2">
      <c r="A411">
        <f>emission!A411</f>
        <v>2012</v>
      </c>
      <c r="B411">
        <f>emission!B411</f>
        <v>1</v>
      </c>
      <c r="C411" t="str">
        <f>emission!C411</f>
        <v>commercial</v>
      </c>
      <c r="D411" t="str">
        <f>emission!D411</f>
        <v>VCC 24724 (NG T7 SWCVng)</v>
      </c>
      <c r="E411" t="str">
        <f>emission!E411</f>
        <v>NG</v>
      </c>
      <c r="F411" t="str">
        <f>emission!F411</f>
        <v>PM25</v>
      </c>
      <c r="G411" s="1">
        <f>emission!G411 - SUM($K411:$U411)</f>
        <v>7.4234685598639771E-6</v>
      </c>
      <c r="K411" s="1">
        <f>SUMIF('emission-rate'!$A$2:$A$551, $D411&amp;K$1&amp;$E411&amp;$F411, 'emission-rate'!$F$2:$F$551) * IFERROR(VLOOKUP($A411&amp;$B411&amp;$C411&amp;$D411&amp;K$1, 'check of sales'!$A$2:$P$1035, 12 + MATCH($E411,'check of sales'!$M$1:$P$1, 0), 0), 0)</f>
        <v>2273.4532329578528</v>
      </c>
      <c r="L411" s="1">
        <f>SUMIF('emission-rate'!$A$2:$A$551, $D411&amp;L$1&amp;$E411&amp;$F411, 'emission-rate'!$F$2:$F$551) * IFERROR(VLOOKUP($A411&amp;$B411&amp;$C411&amp;$D411&amp;L$1, 'check of sales'!$A$2:$P$1035, 12 + MATCH($E411,'check of sales'!$M$1:$P$1, 0), 0), 0)</f>
        <v>1413.6909093752652</v>
      </c>
      <c r="M411" s="1">
        <f>SUMIF('emission-rate'!$A$2:$A$551, $D411&amp;M$1&amp;$E411&amp;$F411, 'emission-rate'!$F$2:$F$551) * IFERROR(VLOOKUP($A411&amp;$B411&amp;$C411&amp;$D411&amp;M$1, 'check of sales'!$A$2:$P$1035, 12 + MATCH($E411,'check of sales'!$M$1:$P$1, 0), 0), 0)</f>
        <v>5502.7025808675935</v>
      </c>
      <c r="N411" s="1">
        <f>SUMIF('emission-rate'!$A$2:$A$551, $D411&amp;N$1&amp;$E411&amp;$F411, 'emission-rate'!$F$2:$F$551) * IFERROR(VLOOKUP($A411&amp;$B411&amp;$C411&amp;$D411&amp;N$1, 'check of sales'!$A$2:$P$1035, 12 + MATCH($E411,'check of sales'!$M$1:$P$1, 0), 0), 0)</f>
        <v>0</v>
      </c>
      <c r="O411" s="1">
        <f>SUMIF('emission-rate'!$A$2:$A$551, $D411&amp;O$1&amp;$E411&amp;$F411, 'emission-rate'!$F$2:$F$551) * IFERROR(VLOOKUP($A411&amp;$B411&amp;$C411&amp;$D411&amp;O$1, 'check of sales'!$A$2:$P$1035, 12 + MATCH($E411,'check of sales'!$M$1:$P$1, 0), 0), 0)</f>
        <v>0</v>
      </c>
      <c r="P411" s="1">
        <f>SUMIF('emission-rate'!$A$2:$A$551, $D411&amp;P$1&amp;$E411&amp;$F411, 'emission-rate'!$F$2:$F$551) * IFERROR(VLOOKUP($A411&amp;$B411&amp;$C411&amp;$D411&amp;P$1, 'check of sales'!$A$2:$P$1035, 12 + MATCH($E411,'check of sales'!$M$1:$P$1, 0), 0), 0)</f>
        <v>0</v>
      </c>
      <c r="Q411" s="1">
        <f>SUMIF('emission-rate'!$A$2:$A$551, $D411&amp;Q$1&amp;$E411&amp;$F411, 'emission-rate'!$F$2:$F$551) * IFERROR(VLOOKUP($A411&amp;$B411&amp;$C411&amp;$D411&amp;Q$1, 'check of sales'!$A$2:$P$1035, 12 + MATCH($E411,'check of sales'!$M$1:$P$1, 0), 0), 0)</f>
        <v>0</v>
      </c>
      <c r="R411" s="1">
        <f>SUMIF('emission-rate'!$A$2:$A$551, $D411&amp;R$1&amp;$E411&amp;$F411, 'emission-rate'!$F$2:$F$551) * IFERROR(VLOOKUP($A411&amp;$B411&amp;$C411&amp;$D411&amp;R$1, 'check of sales'!$A$2:$P$1035, 12 + MATCH($E411,'check of sales'!$M$1:$P$1, 0), 0), 0)</f>
        <v>0</v>
      </c>
      <c r="S411" s="1">
        <f>SUMIF('emission-rate'!$A$2:$A$551, $D411&amp;S$1&amp;$E411&amp;$F411, 'emission-rate'!$F$2:$F$551) * IFERROR(VLOOKUP($A411&amp;$B411&amp;$C411&amp;$D411&amp;S$1, 'check of sales'!$A$2:$P$1035, 12 + MATCH($E411,'check of sales'!$M$1:$P$1, 0), 0), 0)</f>
        <v>0</v>
      </c>
      <c r="T411" s="1">
        <f>SUMIF('emission-rate'!$A$2:$A$551, $D411&amp;T$1&amp;$E411&amp;$F411, 'emission-rate'!$F$2:$F$551) * IFERROR(VLOOKUP($A411&amp;$B411&amp;$C411&amp;$D411&amp;T$1, 'check of sales'!$A$2:$P$1035, 12 + MATCH($E411,'check of sales'!$M$1:$P$1, 0), 0), 0)</f>
        <v>0</v>
      </c>
      <c r="U411" s="1">
        <f>SUMIF('emission-rate'!$A$2:$A$551, $D411&amp;U$1&amp;$E411&amp;$F411, 'emission-rate'!$F$2:$F$551) * IFERROR(VLOOKUP($A411&amp;$B411&amp;$C411&amp;$D411&amp;U$1, 'check of sales'!$A$2:$P$1035, 12 + MATCH($E411,'check of sales'!$M$1:$P$1, 0), 0), 0)</f>
        <v>0</v>
      </c>
    </row>
    <row r="412" spans="1:21" x14ac:dyDescent="0.2">
      <c r="A412">
        <f>emission!A412</f>
        <v>2013</v>
      </c>
      <c r="B412">
        <f>emission!B412</f>
        <v>1</v>
      </c>
      <c r="C412" t="str">
        <f>emission!C412</f>
        <v>commercial</v>
      </c>
      <c r="D412" t="str">
        <f>emission!D412</f>
        <v>VCC 24724 (NG T7 SWCVng)</v>
      </c>
      <c r="E412" t="str">
        <f>emission!E412</f>
        <v>NG</v>
      </c>
      <c r="F412" t="str">
        <f>emission!F412</f>
        <v>PM25</v>
      </c>
      <c r="G412" s="1">
        <f>emission!G412 - SUM($K412:$U412)</f>
        <v>3.3812309993663803E-5</v>
      </c>
      <c r="K412" s="1">
        <f>SUMIF('emission-rate'!$A$2:$A$551, $D412&amp;K$1&amp;$E412&amp;$F412, 'emission-rate'!$F$2:$F$551) * IFERROR(VLOOKUP($A412&amp;$B412&amp;$C412&amp;$D412&amp;K$1, 'check of sales'!$A$2:$P$1035, 12 + MATCH($E412,'check of sales'!$M$1:$P$1, 0), 0), 0)</f>
        <v>2076.6004452505545</v>
      </c>
      <c r="L412" s="1">
        <f>SUMIF('emission-rate'!$A$2:$A$551, $D412&amp;L$1&amp;$E412&amp;$F412, 'emission-rate'!$F$2:$F$551) * IFERROR(VLOOKUP($A412&amp;$B412&amp;$C412&amp;$D412&amp;L$1, 'check of sales'!$A$2:$P$1035, 12 + MATCH($E412,'check of sales'!$M$1:$P$1, 0), 0), 0)</f>
        <v>1263.199713973444</v>
      </c>
      <c r="M412" s="1">
        <f>SUMIF('emission-rate'!$A$2:$A$551, $D412&amp;M$1&amp;$E412&amp;$F412, 'emission-rate'!$F$2:$F$551) * IFERROR(VLOOKUP($A412&amp;$B412&amp;$C412&amp;$D412&amp;M$1, 'check of sales'!$A$2:$P$1035, 12 + MATCH($E412,'check of sales'!$M$1:$P$1, 0), 0), 0)</f>
        <v>4666.1156467788342</v>
      </c>
      <c r="N412" s="1">
        <f>SUMIF('emission-rate'!$A$2:$A$551, $D412&amp;N$1&amp;$E412&amp;$F412, 'emission-rate'!$F$2:$F$551) * IFERROR(VLOOKUP($A412&amp;$B412&amp;$C412&amp;$D412&amp;N$1, 'check of sales'!$A$2:$P$1035, 12 + MATCH($E412,'check of sales'!$M$1:$P$1, 0), 0), 0)</f>
        <v>17056.191044958956</v>
      </c>
      <c r="O412" s="1">
        <f>SUMIF('emission-rate'!$A$2:$A$551, $D412&amp;O$1&amp;$E412&amp;$F412, 'emission-rate'!$F$2:$F$551) * IFERROR(VLOOKUP($A412&amp;$B412&amp;$C412&amp;$D412&amp;O$1, 'check of sales'!$A$2:$P$1035, 12 + MATCH($E412,'check of sales'!$M$1:$P$1, 0), 0), 0)</f>
        <v>0</v>
      </c>
      <c r="P412" s="1">
        <f>SUMIF('emission-rate'!$A$2:$A$551, $D412&amp;P$1&amp;$E412&amp;$F412, 'emission-rate'!$F$2:$F$551) * IFERROR(VLOOKUP($A412&amp;$B412&amp;$C412&amp;$D412&amp;P$1, 'check of sales'!$A$2:$P$1035, 12 + MATCH($E412,'check of sales'!$M$1:$P$1, 0), 0), 0)</f>
        <v>0</v>
      </c>
      <c r="Q412" s="1">
        <f>SUMIF('emission-rate'!$A$2:$A$551, $D412&amp;Q$1&amp;$E412&amp;$F412, 'emission-rate'!$F$2:$F$551) * IFERROR(VLOOKUP($A412&amp;$B412&amp;$C412&amp;$D412&amp;Q$1, 'check of sales'!$A$2:$P$1035, 12 + MATCH($E412,'check of sales'!$M$1:$P$1, 0), 0), 0)</f>
        <v>0</v>
      </c>
      <c r="R412" s="1">
        <f>SUMIF('emission-rate'!$A$2:$A$551, $D412&amp;R$1&amp;$E412&amp;$F412, 'emission-rate'!$F$2:$F$551) * IFERROR(VLOOKUP($A412&amp;$B412&amp;$C412&amp;$D412&amp;R$1, 'check of sales'!$A$2:$P$1035, 12 + MATCH($E412,'check of sales'!$M$1:$P$1, 0), 0), 0)</f>
        <v>0</v>
      </c>
      <c r="S412" s="1">
        <f>SUMIF('emission-rate'!$A$2:$A$551, $D412&amp;S$1&amp;$E412&amp;$F412, 'emission-rate'!$F$2:$F$551) * IFERROR(VLOOKUP($A412&amp;$B412&amp;$C412&amp;$D412&amp;S$1, 'check of sales'!$A$2:$P$1035, 12 + MATCH($E412,'check of sales'!$M$1:$P$1, 0), 0), 0)</f>
        <v>0</v>
      </c>
      <c r="T412" s="1">
        <f>SUMIF('emission-rate'!$A$2:$A$551, $D412&amp;T$1&amp;$E412&amp;$F412, 'emission-rate'!$F$2:$F$551) * IFERROR(VLOOKUP($A412&amp;$B412&amp;$C412&amp;$D412&amp;T$1, 'check of sales'!$A$2:$P$1035, 12 + MATCH($E412,'check of sales'!$M$1:$P$1, 0), 0), 0)</f>
        <v>0</v>
      </c>
      <c r="U412" s="1">
        <f>SUMIF('emission-rate'!$A$2:$A$551, $D412&amp;U$1&amp;$E412&amp;$F412, 'emission-rate'!$F$2:$F$551) * IFERROR(VLOOKUP($A412&amp;$B412&amp;$C412&amp;$D412&amp;U$1, 'check of sales'!$A$2:$P$1035, 12 + MATCH($E412,'check of sales'!$M$1:$P$1, 0), 0), 0)</f>
        <v>0</v>
      </c>
    </row>
    <row r="413" spans="1:21" x14ac:dyDescent="0.2">
      <c r="A413">
        <f>emission!A413</f>
        <v>2014</v>
      </c>
      <c r="B413">
        <f>emission!B413</f>
        <v>1</v>
      </c>
      <c r="C413" t="str">
        <f>emission!C413</f>
        <v>commercial</v>
      </c>
      <c r="D413" t="str">
        <f>emission!D413</f>
        <v>VCC 24724 (NG T7 SWCVng)</v>
      </c>
      <c r="E413" t="str">
        <f>emission!E413</f>
        <v>NG</v>
      </c>
      <c r="F413" t="str">
        <f>emission!F413</f>
        <v>PM25</v>
      </c>
      <c r="G413" s="1">
        <f>emission!G413 - SUM($K413:$U413)</f>
        <v>9.7592201200313866E-6</v>
      </c>
      <c r="K413" s="1">
        <f>SUMIF('emission-rate'!$A$2:$A$551, $D413&amp;K$1&amp;$E413&amp;$F413, 'emission-rate'!$F$2:$F$551) * IFERROR(VLOOKUP($A413&amp;$B413&amp;$C413&amp;$D413&amp;K$1, 'check of sales'!$A$2:$P$1035, 12 + MATCH($E413,'check of sales'!$M$1:$P$1, 0), 0), 0)</f>
        <v>1920.8537520885664</v>
      </c>
      <c r="L413" s="1">
        <f>SUMIF('emission-rate'!$A$2:$A$551, $D413&amp;L$1&amp;$E413&amp;$F413, 'emission-rate'!$F$2:$F$551) * IFERROR(VLOOKUP($A413&amp;$B413&amp;$C413&amp;$D413&amp;L$1, 'check of sales'!$A$2:$P$1035, 12 + MATCH($E413,'check of sales'!$M$1:$P$1, 0), 0), 0)</f>
        <v>1153.8223221177886</v>
      </c>
      <c r="M413" s="1">
        <f>SUMIF('emission-rate'!$A$2:$A$551, $D413&amp;M$1&amp;$E413&amp;$F413, 'emission-rate'!$F$2:$F$551) * IFERROR(VLOOKUP($A413&amp;$B413&amp;$C413&amp;$D413&amp;M$1, 'check of sales'!$A$2:$P$1035, 12 + MATCH($E413,'check of sales'!$M$1:$P$1, 0), 0), 0)</f>
        <v>4169.3950999393473</v>
      </c>
      <c r="N413" s="1">
        <f>SUMIF('emission-rate'!$A$2:$A$551, $D413&amp;N$1&amp;$E413&amp;$F413, 'emission-rate'!$F$2:$F$551) * IFERROR(VLOOKUP($A413&amp;$B413&amp;$C413&amp;$D413&amp;N$1, 'check of sales'!$A$2:$P$1035, 12 + MATCH($E413,'check of sales'!$M$1:$P$1, 0), 0), 0)</f>
        <v>14463.104036559458</v>
      </c>
      <c r="O413" s="1">
        <f>SUMIF('emission-rate'!$A$2:$A$551, $D413&amp;O$1&amp;$E413&amp;$F413, 'emission-rate'!$F$2:$F$551) * IFERROR(VLOOKUP($A413&amp;$B413&amp;$C413&amp;$D413&amp;O$1, 'check of sales'!$A$2:$P$1035, 12 + MATCH($E413,'check of sales'!$M$1:$P$1, 0), 0), 0)</f>
        <v>12916.004223797516</v>
      </c>
      <c r="P413" s="1">
        <f>SUMIF('emission-rate'!$A$2:$A$551, $D413&amp;P$1&amp;$E413&amp;$F413, 'emission-rate'!$F$2:$F$551) * IFERROR(VLOOKUP($A413&amp;$B413&amp;$C413&amp;$D413&amp;P$1, 'check of sales'!$A$2:$P$1035, 12 + MATCH($E413,'check of sales'!$M$1:$P$1, 0), 0), 0)</f>
        <v>0</v>
      </c>
      <c r="Q413" s="1">
        <f>SUMIF('emission-rate'!$A$2:$A$551, $D413&amp;Q$1&amp;$E413&amp;$F413, 'emission-rate'!$F$2:$F$551) * IFERROR(VLOOKUP($A413&amp;$B413&amp;$C413&amp;$D413&amp;Q$1, 'check of sales'!$A$2:$P$1035, 12 + MATCH($E413,'check of sales'!$M$1:$P$1, 0), 0), 0)</f>
        <v>0</v>
      </c>
      <c r="R413" s="1">
        <f>SUMIF('emission-rate'!$A$2:$A$551, $D413&amp;R$1&amp;$E413&amp;$F413, 'emission-rate'!$F$2:$F$551) * IFERROR(VLOOKUP($A413&amp;$B413&amp;$C413&amp;$D413&amp;R$1, 'check of sales'!$A$2:$P$1035, 12 + MATCH($E413,'check of sales'!$M$1:$P$1, 0), 0), 0)</f>
        <v>0</v>
      </c>
      <c r="S413" s="1">
        <f>SUMIF('emission-rate'!$A$2:$A$551, $D413&amp;S$1&amp;$E413&amp;$F413, 'emission-rate'!$F$2:$F$551) * IFERROR(VLOOKUP($A413&amp;$B413&amp;$C413&amp;$D413&amp;S$1, 'check of sales'!$A$2:$P$1035, 12 + MATCH($E413,'check of sales'!$M$1:$P$1, 0), 0), 0)</f>
        <v>0</v>
      </c>
      <c r="T413" s="1">
        <f>SUMIF('emission-rate'!$A$2:$A$551, $D413&amp;T$1&amp;$E413&amp;$F413, 'emission-rate'!$F$2:$F$551) * IFERROR(VLOOKUP($A413&amp;$B413&amp;$C413&amp;$D413&amp;T$1, 'check of sales'!$A$2:$P$1035, 12 + MATCH($E413,'check of sales'!$M$1:$P$1, 0), 0), 0)</f>
        <v>0</v>
      </c>
      <c r="U413" s="1">
        <f>SUMIF('emission-rate'!$A$2:$A$551, $D413&amp;U$1&amp;$E413&amp;$F413, 'emission-rate'!$F$2:$F$551) * IFERROR(VLOOKUP($A413&amp;$B413&amp;$C413&amp;$D413&amp;U$1, 'check of sales'!$A$2:$P$1035, 12 + MATCH($E413,'check of sales'!$M$1:$P$1, 0), 0), 0)</f>
        <v>0</v>
      </c>
    </row>
    <row r="414" spans="1:21" x14ac:dyDescent="0.2">
      <c r="A414">
        <f>emission!A414</f>
        <v>2015</v>
      </c>
      <c r="B414">
        <f>emission!B414</f>
        <v>1</v>
      </c>
      <c r="C414" t="str">
        <f>emission!C414</f>
        <v>commercial</v>
      </c>
      <c r="D414" t="str">
        <f>emission!D414</f>
        <v>VCC 24724 (NG T7 SWCVng)</v>
      </c>
      <c r="E414" t="str">
        <f>emission!E414</f>
        <v>NG</v>
      </c>
      <c r="F414" t="str">
        <f>emission!F414</f>
        <v>PM25</v>
      </c>
      <c r="G414" s="1">
        <f>emission!G414 - SUM($K414:$U414)</f>
        <v>1.530817462480627E-5</v>
      </c>
      <c r="K414" s="1">
        <f>SUMIF('emission-rate'!$A$2:$A$551, $D414&amp;K$1&amp;$E414&amp;$F414, 'emission-rate'!$F$2:$F$551) * IFERROR(VLOOKUP($A414&amp;$B414&amp;$C414&amp;$D414&amp;K$1, 'check of sales'!$A$2:$P$1035, 12 + MATCH($E414,'check of sales'!$M$1:$P$1, 0), 0), 0)</f>
        <v>1783.6907496455985</v>
      </c>
      <c r="L414" s="1">
        <f>SUMIF('emission-rate'!$A$2:$A$551, $D414&amp;L$1&amp;$E414&amp;$F414, 'emission-rate'!$F$2:$F$551) * IFERROR(VLOOKUP($A414&amp;$B414&amp;$C414&amp;$D414&amp;L$1, 'check of sales'!$A$2:$P$1035, 12 + MATCH($E414,'check of sales'!$M$1:$P$1, 0), 0), 0)</f>
        <v>1067.2847257413009</v>
      </c>
      <c r="M414" s="1">
        <f>SUMIF('emission-rate'!$A$2:$A$551, $D414&amp;M$1&amp;$E414&amp;$F414, 'emission-rate'!$F$2:$F$551) * IFERROR(VLOOKUP($A414&amp;$B414&amp;$C414&amp;$D414&amp;M$1, 'check of sales'!$A$2:$P$1035, 12 + MATCH($E414,'check of sales'!$M$1:$P$1, 0), 0), 0)</f>
        <v>3808.377315813485</v>
      </c>
      <c r="N414" s="1">
        <f>SUMIF('emission-rate'!$A$2:$A$551, $D414&amp;N$1&amp;$E414&amp;$F414, 'emission-rate'!$F$2:$F$551) * IFERROR(VLOOKUP($A414&amp;$B414&amp;$C414&amp;$D414&amp;N$1, 'check of sales'!$A$2:$P$1035, 12 + MATCH($E414,'check of sales'!$M$1:$P$1, 0), 0), 0)</f>
        <v>12923.467754506382</v>
      </c>
      <c r="O414" s="1">
        <f>SUMIF('emission-rate'!$A$2:$A$551, $D414&amp;O$1&amp;$E414&amp;$F414, 'emission-rate'!$F$2:$F$551) * IFERROR(VLOOKUP($A414&amp;$B414&amp;$C414&amp;$D414&amp;O$1, 'check of sales'!$A$2:$P$1035, 12 + MATCH($E414,'check of sales'!$M$1:$P$1, 0), 0), 0)</f>
        <v>10952.358139810813</v>
      </c>
      <c r="P414" s="1">
        <f>SUMIF('emission-rate'!$A$2:$A$551, $D414&amp;P$1&amp;$E414&amp;$F414, 'emission-rate'!$F$2:$F$551) * IFERROR(VLOOKUP($A414&amp;$B414&amp;$C414&amp;$D414&amp;P$1, 'check of sales'!$A$2:$P$1035, 12 + MATCH($E414,'check of sales'!$M$1:$P$1, 0), 0), 0)</f>
        <v>1664.0821017513433</v>
      </c>
      <c r="Q414" s="1">
        <f>SUMIF('emission-rate'!$A$2:$A$551, $D414&amp;Q$1&amp;$E414&amp;$F414, 'emission-rate'!$F$2:$F$551) * IFERROR(VLOOKUP($A414&amp;$B414&amp;$C414&amp;$D414&amp;Q$1, 'check of sales'!$A$2:$P$1035, 12 + MATCH($E414,'check of sales'!$M$1:$P$1, 0), 0), 0)</f>
        <v>0</v>
      </c>
      <c r="R414" s="1">
        <f>SUMIF('emission-rate'!$A$2:$A$551, $D414&amp;R$1&amp;$E414&amp;$F414, 'emission-rate'!$F$2:$F$551) * IFERROR(VLOOKUP($A414&amp;$B414&amp;$C414&amp;$D414&amp;R$1, 'check of sales'!$A$2:$P$1035, 12 + MATCH($E414,'check of sales'!$M$1:$P$1, 0), 0), 0)</f>
        <v>0</v>
      </c>
      <c r="S414" s="1">
        <f>SUMIF('emission-rate'!$A$2:$A$551, $D414&amp;S$1&amp;$E414&amp;$F414, 'emission-rate'!$F$2:$F$551) * IFERROR(VLOOKUP($A414&amp;$B414&amp;$C414&amp;$D414&amp;S$1, 'check of sales'!$A$2:$P$1035, 12 + MATCH($E414,'check of sales'!$M$1:$P$1, 0), 0), 0)</f>
        <v>0</v>
      </c>
      <c r="T414" s="1">
        <f>SUMIF('emission-rate'!$A$2:$A$551, $D414&amp;T$1&amp;$E414&amp;$F414, 'emission-rate'!$F$2:$F$551) * IFERROR(VLOOKUP($A414&amp;$B414&amp;$C414&amp;$D414&amp;T$1, 'check of sales'!$A$2:$P$1035, 12 + MATCH($E414,'check of sales'!$M$1:$P$1, 0), 0), 0)</f>
        <v>0</v>
      </c>
      <c r="U414" s="1">
        <f>SUMIF('emission-rate'!$A$2:$A$551, $D414&amp;U$1&amp;$E414&amp;$F414, 'emission-rate'!$F$2:$F$551) * IFERROR(VLOOKUP($A414&amp;$B414&amp;$C414&amp;$D414&amp;U$1, 'check of sales'!$A$2:$P$1035, 12 + MATCH($E414,'check of sales'!$M$1:$P$1, 0), 0), 0)</f>
        <v>0</v>
      </c>
    </row>
    <row r="415" spans="1:21" x14ac:dyDescent="0.2">
      <c r="A415">
        <f>emission!A415</f>
        <v>2016</v>
      </c>
      <c r="B415">
        <f>emission!B415</f>
        <v>1</v>
      </c>
      <c r="C415" t="str">
        <f>emission!C415</f>
        <v>commercial</v>
      </c>
      <c r="D415" t="str">
        <f>emission!D415</f>
        <v>VCC 24724 (NG T7 SWCVng)</v>
      </c>
      <c r="E415" t="str">
        <f>emission!E415</f>
        <v>NG</v>
      </c>
      <c r="F415" t="str">
        <f>emission!F415</f>
        <v>PM25</v>
      </c>
      <c r="G415" s="1">
        <f>emission!G415 - SUM($K415:$U415)</f>
        <v>2.7001588023267686E-5</v>
      </c>
      <c r="K415" s="1">
        <f>SUMIF('emission-rate'!$A$2:$A$551, $D415&amp;K$1&amp;$E415&amp;$F415, 'emission-rate'!$F$2:$F$551) * IFERROR(VLOOKUP($A415&amp;$B415&amp;$C415&amp;$D415&amp;K$1, 'check of sales'!$A$2:$P$1035, 12 + MATCH($E415,'check of sales'!$M$1:$P$1, 0), 0), 0)</f>
        <v>1672.5458187891848</v>
      </c>
      <c r="L415" s="1">
        <f>SUMIF('emission-rate'!$A$2:$A$551, $D415&amp;L$1&amp;$E415&amp;$F415, 'emission-rate'!$F$2:$F$551) * IFERROR(VLOOKUP($A415&amp;$B415&amp;$C415&amp;$D415&amp;L$1, 'check of sales'!$A$2:$P$1035, 12 + MATCH($E415,'check of sales'!$M$1:$P$1, 0), 0), 0)</f>
        <v>991.07279274795224</v>
      </c>
      <c r="M415" s="1">
        <f>SUMIF('emission-rate'!$A$2:$A$551, $D415&amp;M$1&amp;$E415&amp;$F415, 'emission-rate'!$F$2:$F$551) * IFERROR(VLOOKUP($A415&amp;$B415&amp;$C415&amp;$D415&amp;M$1, 'check of sales'!$A$2:$P$1035, 12 + MATCH($E415,'check of sales'!$M$1:$P$1, 0), 0), 0)</f>
        <v>3522.7459731988474</v>
      </c>
      <c r="N415" s="1">
        <f>SUMIF('emission-rate'!$A$2:$A$551, $D415&amp;N$1&amp;$E415&amp;$F415, 'emission-rate'!$F$2:$F$551) * IFERROR(VLOOKUP($A415&amp;$B415&amp;$C415&amp;$D415&amp;N$1, 'check of sales'!$A$2:$P$1035, 12 + MATCH($E415,'check of sales'!$M$1:$P$1, 0), 0), 0)</f>
        <v>11804.456104106122</v>
      </c>
      <c r="O415" s="1">
        <f>SUMIF('emission-rate'!$A$2:$A$551, $D415&amp;O$1&amp;$E415&amp;$F415, 'emission-rate'!$F$2:$F$551) * IFERROR(VLOOKUP($A415&amp;$B415&amp;$C415&amp;$D415&amp;O$1, 'check of sales'!$A$2:$P$1035, 12 + MATCH($E415,'check of sales'!$M$1:$P$1, 0), 0), 0)</f>
        <v>9786.4501906273617</v>
      </c>
      <c r="P415" s="1">
        <f>SUMIF('emission-rate'!$A$2:$A$551, $D415&amp;P$1&amp;$E415&amp;$F415, 'emission-rate'!$F$2:$F$551) * IFERROR(VLOOKUP($A415&amp;$B415&amp;$C415&amp;$D415&amp;P$1, 'check of sales'!$A$2:$P$1035, 12 + MATCH($E415,'check of sales'!$M$1:$P$1, 0), 0), 0)</f>
        <v>1411.0883549301907</v>
      </c>
      <c r="Q415" s="1">
        <f>SUMIF('emission-rate'!$A$2:$A$551, $D415&amp;Q$1&amp;$E415&amp;$F415, 'emission-rate'!$F$2:$F$551) * IFERROR(VLOOKUP($A415&amp;$B415&amp;$C415&amp;$D415&amp;Q$1, 'check of sales'!$A$2:$P$1035, 12 + MATCH($E415,'check of sales'!$M$1:$P$1, 0), 0), 0)</f>
        <v>7573.2536463076567</v>
      </c>
      <c r="R415" s="1">
        <f>SUMIF('emission-rate'!$A$2:$A$551, $D415&amp;R$1&amp;$E415&amp;$F415, 'emission-rate'!$F$2:$F$551) * IFERROR(VLOOKUP($A415&amp;$B415&amp;$C415&amp;$D415&amp;R$1, 'check of sales'!$A$2:$P$1035, 12 + MATCH($E415,'check of sales'!$M$1:$P$1, 0), 0), 0)</f>
        <v>0</v>
      </c>
      <c r="S415" s="1">
        <f>SUMIF('emission-rate'!$A$2:$A$551, $D415&amp;S$1&amp;$E415&amp;$F415, 'emission-rate'!$F$2:$F$551) * IFERROR(VLOOKUP($A415&amp;$B415&amp;$C415&amp;$D415&amp;S$1, 'check of sales'!$A$2:$P$1035, 12 + MATCH($E415,'check of sales'!$M$1:$P$1, 0), 0), 0)</f>
        <v>0</v>
      </c>
      <c r="T415" s="1">
        <f>SUMIF('emission-rate'!$A$2:$A$551, $D415&amp;T$1&amp;$E415&amp;$F415, 'emission-rate'!$F$2:$F$551) * IFERROR(VLOOKUP($A415&amp;$B415&amp;$C415&amp;$D415&amp;T$1, 'check of sales'!$A$2:$P$1035, 12 + MATCH($E415,'check of sales'!$M$1:$P$1, 0), 0), 0)</f>
        <v>0</v>
      </c>
      <c r="U415" s="1">
        <f>SUMIF('emission-rate'!$A$2:$A$551, $D415&amp;U$1&amp;$E415&amp;$F415, 'emission-rate'!$F$2:$F$551) * IFERROR(VLOOKUP($A415&amp;$B415&amp;$C415&amp;$D415&amp;U$1, 'check of sales'!$A$2:$P$1035, 12 + MATCH($E415,'check of sales'!$M$1:$P$1, 0), 0), 0)</f>
        <v>0</v>
      </c>
    </row>
    <row r="416" spans="1:21" x14ac:dyDescent="0.2">
      <c r="A416">
        <f>emission!A416</f>
        <v>2017</v>
      </c>
      <c r="B416">
        <f>emission!B416</f>
        <v>1</v>
      </c>
      <c r="C416" t="str">
        <f>emission!C416</f>
        <v>commercial</v>
      </c>
      <c r="D416" t="str">
        <f>emission!D416</f>
        <v>VCC 24724 (NG T7 SWCVng)</v>
      </c>
      <c r="E416" t="str">
        <f>emission!E416</f>
        <v>NG</v>
      </c>
      <c r="F416" t="str">
        <f>emission!F416</f>
        <v>PM25</v>
      </c>
      <c r="G416" s="1">
        <f>emission!G416 - SUM($K416:$U416)</f>
        <v>3.5885779652744532E-5</v>
      </c>
      <c r="K416" s="1">
        <f>SUMIF('emission-rate'!$A$2:$A$551, $D416&amp;K$1&amp;$E416&amp;$F416, 'emission-rate'!$F$2:$F$551) * IFERROR(VLOOKUP($A416&amp;$B416&amp;$C416&amp;$D416&amp;K$1, 'check of sales'!$A$2:$P$1035, 12 + MATCH($E416,'check of sales'!$M$1:$P$1, 0), 0), 0)</f>
        <v>1576.5139792746668</v>
      </c>
      <c r="L416" s="1">
        <f>SUMIF('emission-rate'!$A$2:$A$551, $D416&amp;L$1&amp;$E416&amp;$F416, 'emission-rate'!$F$2:$F$551) * IFERROR(VLOOKUP($A416&amp;$B416&amp;$C416&amp;$D416&amp;L$1, 'check of sales'!$A$2:$P$1035, 12 + MATCH($E416,'check of sales'!$M$1:$P$1, 0), 0), 0)</f>
        <v>929.3172911031013</v>
      </c>
      <c r="M416" s="1">
        <f>SUMIF('emission-rate'!$A$2:$A$551, $D416&amp;M$1&amp;$E416&amp;$F416, 'emission-rate'!$F$2:$F$551) * IFERROR(VLOOKUP($A416&amp;$B416&amp;$C416&amp;$D416&amp;M$1, 'check of sales'!$A$2:$P$1035, 12 + MATCH($E416,'check of sales'!$M$1:$P$1, 0), 0), 0)</f>
        <v>3271.1961537488014</v>
      </c>
      <c r="N416" s="1">
        <f>SUMIF('emission-rate'!$A$2:$A$551, $D416&amp;N$1&amp;$E416&amp;$F416, 'emission-rate'!$F$2:$F$551) * IFERROR(VLOOKUP($A416&amp;$B416&amp;$C416&amp;$D416&amp;N$1, 'check of sales'!$A$2:$P$1035, 12 + MATCH($E416,'check of sales'!$M$1:$P$1, 0), 0), 0)</f>
        <v>10919.112461329174</v>
      </c>
      <c r="O416" s="1">
        <f>SUMIF('emission-rate'!$A$2:$A$551, $D416&amp;O$1&amp;$E416&amp;$F416, 'emission-rate'!$F$2:$F$551) * IFERROR(VLOOKUP($A416&amp;$B416&amp;$C416&amp;$D416&amp;O$1, 'check of sales'!$A$2:$P$1035, 12 + MATCH($E416,'check of sales'!$M$1:$P$1, 0), 0), 0)</f>
        <v>8939.0652636556479</v>
      </c>
      <c r="P416" s="1">
        <f>SUMIF('emission-rate'!$A$2:$A$551, $D416&amp;P$1&amp;$E416&amp;$F416, 'emission-rate'!$F$2:$F$551) * IFERROR(VLOOKUP($A416&amp;$B416&amp;$C416&amp;$D416&amp;P$1, 'check of sales'!$A$2:$P$1035, 12 + MATCH($E416,'check of sales'!$M$1:$P$1, 0), 0), 0)</f>
        <v>1260.8742084412099</v>
      </c>
      <c r="Q416" s="1">
        <f>SUMIF('emission-rate'!$A$2:$A$551, $D416&amp;Q$1&amp;$E416&amp;$F416, 'emission-rate'!$F$2:$F$551) * IFERROR(VLOOKUP($A416&amp;$B416&amp;$C416&amp;$D416&amp;Q$1, 'check of sales'!$A$2:$P$1035, 12 + MATCH($E416,'check of sales'!$M$1:$P$1, 0), 0), 0)</f>
        <v>6421.8766718243132</v>
      </c>
      <c r="R416" s="1">
        <f>SUMIF('emission-rate'!$A$2:$A$551, $D416&amp;R$1&amp;$E416&amp;$F416, 'emission-rate'!$F$2:$F$551) * IFERROR(VLOOKUP($A416&amp;$B416&amp;$C416&amp;$D416&amp;R$1, 'check of sales'!$A$2:$P$1035, 12 + MATCH($E416,'check of sales'!$M$1:$P$1, 0), 0), 0)</f>
        <v>7996.2545236043006</v>
      </c>
      <c r="S416" s="1">
        <f>SUMIF('emission-rate'!$A$2:$A$551, $D416&amp;S$1&amp;$E416&amp;$F416, 'emission-rate'!$F$2:$F$551) * IFERROR(VLOOKUP($A416&amp;$B416&amp;$C416&amp;$D416&amp;S$1, 'check of sales'!$A$2:$P$1035, 12 + MATCH($E416,'check of sales'!$M$1:$P$1, 0), 0), 0)</f>
        <v>0</v>
      </c>
      <c r="T416" s="1">
        <f>SUMIF('emission-rate'!$A$2:$A$551, $D416&amp;T$1&amp;$E416&amp;$F416, 'emission-rate'!$F$2:$F$551) * IFERROR(VLOOKUP($A416&amp;$B416&amp;$C416&amp;$D416&amp;T$1, 'check of sales'!$A$2:$P$1035, 12 + MATCH($E416,'check of sales'!$M$1:$P$1, 0), 0), 0)</f>
        <v>0</v>
      </c>
      <c r="U416" s="1">
        <f>SUMIF('emission-rate'!$A$2:$A$551, $D416&amp;U$1&amp;$E416&amp;$F416, 'emission-rate'!$F$2:$F$551) * IFERROR(VLOOKUP($A416&amp;$B416&amp;$C416&amp;$D416&amp;U$1, 'check of sales'!$A$2:$P$1035, 12 + MATCH($E416,'check of sales'!$M$1:$P$1, 0), 0), 0)</f>
        <v>0</v>
      </c>
    </row>
    <row r="417" spans="1:21" x14ac:dyDescent="0.2">
      <c r="A417">
        <f>emission!A417</f>
        <v>2018</v>
      </c>
      <c r="B417">
        <f>emission!B417</f>
        <v>1</v>
      </c>
      <c r="C417" t="str">
        <f>emission!C417</f>
        <v>commercial</v>
      </c>
      <c r="D417" t="str">
        <f>emission!D417</f>
        <v>VCC 24724 (NG T7 SWCVng)</v>
      </c>
      <c r="E417" t="str">
        <f>emission!E417</f>
        <v>NG</v>
      </c>
      <c r="F417" t="str">
        <f>emission!F417</f>
        <v>PM25</v>
      </c>
      <c r="G417" s="1">
        <f>emission!G417 - SUM($K417:$U417)</f>
        <v>7.3034942033700645E-5</v>
      </c>
      <c r="K417" s="1">
        <f>SUMIF('emission-rate'!$A$2:$A$551, $D417&amp;K$1&amp;$E417&amp;$F417, 'emission-rate'!$F$2:$F$551) * IFERROR(VLOOKUP($A417&amp;$B417&amp;$C417&amp;$D417&amp;K$1, 'check of sales'!$A$2:$P$1035, 12 + MATCH($E417,'check of sales'!$M$1:$P$1, 0), 0), 0)</f>
        <v>1493.185327453763</v>
      </c>
      <c r="L417" s="1">
        <f>SUMIF('emission-rate'!$A$2:$A$551, $D417&amp;L$1&amp;$E417&amp;$F417, 'emission-rate'!$F$2:$F$551) * IFERROR(VLOOKUP($A417&amp;$B417&amp;$C417&amp;$D417&amp;L$1, 'check of sales'!$A$2:$P$1035, 12 + MATCH($E417,'check of sales'!$M$1:$P$1, 0), 0), 0)</f>
        <v>875.95908234449996</v>
      </c>
      <c r="M417" s="1">
        <f>SUMIF('emission-rate'!$A$2:$A$551, $D417&amp;M$1&amp;$E417&amp;$F417, 'emission-rate'!$F$2:$F$551) * IFERROR(VLOOKUP($A417&amp;$B417&amp;$C417&amp;$D417&amp;M$1, 'check of sales'!$A$2:$P$1035, 12 + MATCH($E417,'check of sales'!$M$1:$P$1, 0), 0), 0)</f>
        <v>3067.3621256817696</v>
      </c>
      <c r="N417" s="1">
        <f>SUMIF('emission-rate'!$A$2:$A$551, $D417&amp;N$1&amp;$E417&amp;$F417, 'emission-rate'!$F$2:$F$551) * IFERROR(VLOOKUP($A417&amp;$B417&amp;$C417&amp;$D417&amp;N$1, 'check of sales'!$A$2:$P$1035, 12 + MATCH($E417,'check of sales'!$M$1:$P$1, 0), 0), 0)</f>
        <v>10139.407995239633</v>
      </c>
      <c r="O417" s="1">
        <f>SUMIF('emission-rate'!$A$2:$A$551, $D417&amp;O$1&amp;$E417&amp;$F417, 'emission-rate'!$F$2:$F$551) * IFERROR(VLOOKUP($A417&amp;$B417&amp;$C417&amp;$D417&amp;O$1, 'check of sales'!$A$2:$P$1035, 12 + MATCH($E417,'check of sales'!$M$1:$P$1, 0), 0), 0)</f>
        <v>8268.6282241385888</v>
      </c>
      <c r="P417" s="1">
        <f>SUMIF('emission-rate'!$A$2:$A$551, $D417&amp;P$1&amp;$E417&amp;$F417, 'emission-rate'!$F$2:$F$551) * IFERROR(VLOOKUP($A417&amp;$B417&amp;$C417&amp;$D417&amp;P$1, 'check of sales'!$A$2:$P$1035, 12 + MATCH($E417,'check of sales'!$M$1:$P$1, 0), 0), 0)</f>
        <v>1151.6981764552975</v>
      </c>
      <c r="Q417" s="1">
        <f>SUMIF('emission-rate'!$A$2:$A$551, $D417&amp;Q$1&amp;$E417&amp;$F417, 'emission-rate'!$F$2:$F$551) * IFERROR(VLOOKUP($A417&amp;$B417&amp;$C417&amp;$D417&amp;Q$1, 'check of sales'!$A$2:$P$1035, 12 + MATCH($E417,'check of sales'!$M$1:$P$1, 0), 0), 0)</f>
        <v>5738.2506467457397</v>
      </c>
      <c r="R417" s="1">
        <f>SUMIF('emission-rate'!$A$2:$A$551, $D417&amp;R$1&amp;$E417&amp;$F417, 'emission-rate'!$F$2:$F$551) * IFERROR(VLOOKUP($A417&amp;$B417&amp;$C417&amp;$D417&amp;R$1, 'check of sales'!$A$2:$P$1035, 12 + MATCH($E417,'check of sales'!$M$1:$P$1, 0), 0), 0)</f>
        <v>6780.5678754916971</v>
      </c>
      <c r="S417" s="1">
        <f>SUMIF('emission-rate'!$A$2:$A$551, $D417&amp;S$1&amp;$E417&amp;$F417, 'emission-rate'!$F$2:$F$551) * IFERROR(VLOOKUP($A417&amp;$B417&amp;$C417&amp;$D417&amp;S$1, 'check of sales'!$A$2:$P$1035, 12 + MATCH($E417,'check of sales'!$M$1:$P$1, 0), 0), 0)</f>
        <v>13258.37475541047</v>
      </c>
      <c r="T417" s="1">
        <f>SUMIF('emission-rate'!$A$2:$A$551, $D417&amp;T$1&amp;$E417&amp;$F417, 'emission-rate'!$F$2:$F$551) * IFERROR(VLOOKUP($A417&amp;$B417&amp;$C417&amp;$D417&amp;T$1, 'check of sales'!$A$2:$P$1035, 12 + MATCH($E417,'check of sales'!$M$1:$P$1, 0), 0), 0)</f>
        <v>0</v>
      </c>
      <c r="U417" s="1">
        <f>SUMIF('emission-rate'!$A$2:$A$551, $D417&amp;U$1&amp;$E417&amp;$F417, 'emission-rate'!$F$2:$F$551) * IFERROR(VLOOKUP($A417&amp;$B417&amp;$C417&amp;$D417&amp;U$1, 'check of sales'!$A$2:$P$1035, 12 + MATCH($E417,'check of sales'!$M$1:$P$1, 0), 0), 0)</f>
        <v>0</v>
      </c>
    </row>
    <row r="418" spans="1:21" x14ac:dyDescent="0.2">
      <c r="A418">
        <f>emission!A418</f>
        <v>2019</v>
      </c>
      <c r="B418">
        <f>emission!B418</f>
        <v>1</v>
      </c>
      <c r="C418" t="str">
        <f>emission!C418</f>
        <v>commercial</v>
      </c>
      <c r="D418" t="str">
        <f>emission!D418</f>
        <v>VCC 24724 (NG T7 SWCVng)</v>
      </c>
      <c r="E418" t="str">
        <f>emission!E418</f>
        <v>NG</v>
      </c>
      <c r="F418" t="str">
        <f>emission!F418</f>
        <v>PM25</v>
      </c>
      <c r="G418" s="1">
        <f>emission!G418 - SUM($K418:$U418)</f>
        <v>6.204612145666033E-5</v>
      </c>
      <c r="K418" s="1">
        <f>SUMIF('emission-rate'!$A$2:$A$551, $D418&amp;K$1&amp;$E418&amp;$F418, 'emission-rate'!$F$2:$F$551) * IFERROR(VLOOKUP($A418&amp;$B418&amp;$C418&amp;$D418&amp;K$1, 'check of sales'!$A$2:$P$1035, 12 + MATCH($E418,'check of sales'!$M$1:$P$1, 0), 0), 0)</f>
        <v>1389.940810983157</v>
      </c>
      <c r="L418" s="1">
        <f>SUMIF('emission-rate'!$A$2:$A$551, $D418&amp;L$1&amp;$E418&amp;$F418, 'emission-rate'!$F$2:$F$551) * IFERROR(VLOOKUP($A418&amp;$B418&amp;$C418&amp;$D418&amp;L$1, 'check of sales'!$A$2:$P$1035, 12 + MATCH($E418,'check of sales'!$M$1:$P$1, 0), 0), 0)</f>
        <v>829.65915076024078</v>
      </c>
      <c r="M418" s="1">
        <f>SUMIF('emission-rate'!$A$2:$A$551, $D418&amp;M$1&amp;$E418&amp;$F418, 'emission-rate'!$F$2:$F$551) * IFERROR(VLOOKUP($A418&amp;$B418&amp;$C418&amp;$D418&amp;M$1, 'check of sales'!$A$2:$P$1035, 12 + MATCH($E418,'check of sales'!$M$1:$P$1, 0), 0), 0)</f>
        <v>2891.2447218550442</v>
      </c>
      <c r="N418" s="1">
        <f>SUMIF('emission-rate'!$A$2:$A$551, $D418&amp;N$1&amp;$E418&amp;$F418, 'emission-rate'!$F$2:$F$551) * IFERROR(VLOOKUP($A418&amp;$B418&amp;$C418&amp;$D418&amp;N$1, 'check of sales'!$A$2:$P$1035, 12 + MATCH($E418,'check of sales'!$M$1:$P$1, 0), 0), 0)</f>
        <v>9507.6035186061054</v>
      </c>
      <c r="O418" s="1">
        <f>SUMIF('emission-rate'!$A$2:$A$551, $D418&amp;O$1&amp;$E418&amp;$F418, 'emission-rate'!$F$2:$F$551) * IFERROR(VLOOKUP($A418&amp;$B418&amp;$C418&amp;$D418&amp;O$1, 'check of sales'!$A$2:$P$1035, 12 + MATCH($E418,'check of sales'!$M$1:$P$1, 0), 0), 0)</f>
        <v>7678.1877119057735</v>
      </c>
      <c r="P418" s="1">
        <f>SUMIF('emission-rate'!$A$2:$A$551, $D418&amp;P$1&amp;$E418&amp;$F418, 'emission-rate'!$F$2:$F$551) * IFERROR(VLOOKUP($A418&amp;$B418&amp;$C418&amp;$D418&amp;P$1, 'check of sales'!$A$2:$P$1035, 12 + MATCH($E418,'check of sales'!$M$1:$P$1, 0), 0), 0)</f>
        <v>1065.3198927012645</v>
      </c>
      <c r="Q418" s="1">
        <f>SUMIF('emission-rate'!$A$2:$A$551, $D418&amp;Q$1&amp;$E418&amp;$F418, 'emission-rate'!$F$2:$F$551) * IFERROR(VLOOKUP($A418&amp;$B418&amp;$C418&amp;$D418&amp;Q$1, 'check of sales'!$A$2:$P$1035, 12 + MATCH($E418,'check of sales'!$M$1:$P$1, 0), 0), 0)</f>
        <v>5241.3894753789245</v>
      </c>
      <c r="R418" s="1">
        <f>SUMIF('emission-rate'!$A$2:$A$551, $D418&amp;R$1&amp;$E418&amp;$F418, 'emission-rate'!$F$2:$F$551) * IFERROR(VLOOKUP($A418&amp;$B418&amp;$C418&amp;$D418&amp;R$1, 'check of sales'!$A$2:$P$1035, 12 + MATCH($E418,'check of sales'!$M$1:$P$1, 0), 0), 0)</f>
        <v>6058.7582081034725</v>
      </c>
      <c r="S418" s="1">
        <f>SUMIF('emission-rate'!$A$2:$A$551, $D418&amp;S$1&amp;$E418&amp;$F418, 'emission-rate'!$F$2:$F$551) * IFERROR(VLOOKUP($A418&amp;$B418&amp;$C418&amp;$D418&amp;S$1, 'check of sales'!$A$2:$P$1035, 12 + MATCH($E418,'check of sales'!$M$1:$P$1, 0), 0), 0)</f>
        <v>11242.67739132001</v>
      </c>
      <c r="T418" s="1">
        <f>SUMIF('emission-rate'!$A$2:$A$551, $D418&amp;T$1&amp;$E418&amp;$F418, 'emission-rate'!$F$2:$F$551) * IFERROR(VLOOKUP($A418&amp;$B418&amp;$C418&amp;$D418&amp;T$1, 'check of sales'!$A$2:$P$1035, 12 + MATCH($E418,'check of sales'!$M$1:$P$1, 0), 0), 0)</f>
        <v>1164.5828259317907</v>
      </c>
      <c r="U418" s="1">
        <f>SUMIF('emission-rate'!$A$2:$A$551, $D418&amp;U$1&amp;$E418&amp;$F418, 'emission-rate'!$F$2:$F$551) * IFERROR(VLOOKUP($A418&amp;$B418&amp;$C418&amp;$D418&amp;U$1, 'check of sales'!$A$2:$P$1035, 12 + MATCH($E418,'check of sales'!$M$1:$P$1, 0), 0), 0)</f>
        <v>0</v>
      </c>
    </row>
    <row r="419" spans="1:21" x14ac:dyDescent="0.2">
      <c r="A419">
        <f>emission!A419</f>
        <v>2020</v>
      </c>
      <c r="B419">
        <f>emission!B419</f>
        <v>1</v>
      </c>
      <c r="C419" t="str">
        <f>emission!C419</f>
        <v>commercial</v>
      </c>
      <c r="D419" t="str">
        <f>emission!D419</f>
        <v>VCC 24724 (NG T7 SWCVng)</v>
      </c>
      <c r="E419" t="str">
        <f>emission!E419</f>
        <v>NG</v>
      </c>
      <c r="F419" t="str">
        <f>emission!F419</f>
        <v>PM25</v>
      </c>
      <c r="G419" s="1">
        <f>emission!G419 - SUM($K419:$U419)</f>
        <v>2.970985951833427E-5</v>
      </c>
      <c r="K419" s="1">
        <f>SUMIF('emission-rate'!$A$2:$A$551, $D419&amp;K$1&amp;$E419&amp;$F419, 'emission-rate'!$F$2:$F$551) * IFERROR(VLOOKUP($A419&amp;$B419&amp;$C419&amp;$D419&amp;K$1, 'check of sales'!$A$2:$P$1035, 12 + MATCH($E419,'check of sales'!$M$1:$P$1, 0), 0), 0)</f>
        <v>1297.0691871754793</v>
      </c>
      <c r="L419" s="1">
        <f>SUMIF('emission-rate'!$A$2:$A$551, $D419&amp;L$1&amp;$E419&amp;$F419, 'emission-rate'!$F$2:$F$551) * IFERROR(VLOOKUP($A419&amp;$B419&amp;$C419&amp;$D419&amp;L$1, 'check of sales'!$A$2:$P$1035, 12 + MATCH($E419,'check of sales'!$M$1:$P$1, 0), 0), 0)</f>
        <v>772.29335946779554</v>
      </c>
      <c r="M419" s="1">
        <f>SUMIF('emission-rate'!$A$2:$A$551, $D419&amp;M$1&amp;$E419&amp;$F419, 'emission-rate'!$F$2:$F$551) * IFERROR(VLOOKUP($A419&amp;$B419&amp;$C419&amp;$D419&amp;M$1, 'check of sales'!$A$2:$P$1035, 12 + MATCH($E419,'check of sales'!$M$1:$P$1, 0), 0), 0)</f>
        <v>2738.4243041969962</v>
      </c>
      <c r="N419" s="1">
        <f>SUMIF('emission-rate'!$A$2:$A$551, $D419&amp;N$1&amp;$E419&amp;$F419, 'emission-rate'!$F$2:$F$551) * IFERROR(VLOOKUP($A419&amp;$B419&amp;$C419&amp;$D419&amp;N$1, 'check of sales'!$A$2:$P$1035, 12 + MATCH($E419,'check of sales'!$M$1:$P$1, 0), 0), 0)</f>
        <v>8961.7095616157785</v>
      </c>
      <c r="O419" s="1">
        <f>SUMIF('emission-rate'!$A$2:$A$551, $D419&amp;O$1&amp;$E419&amp;$F419, 'emission-rate'!$F$2:$F$551) * IFERROR(VLOOKUP($A419&amp;$B419&amp;$C419&amp;$D419&amp;O$1, 'check of sales'!$A$2:$P$1035, 12 + MATCH($E419,'check of sales'!$M$1:$P$1, 0), 0), 0)</f>
        <v>7199.7462317826648</v>
      </c>
      <c r="P419" s="1">
        <f>SUMIF('emission-rate'!$A$2:$A$551, $D419&amp;P$1&amp;$E419&amp;$F419, 'emission-rate'!$F$2:$F$551) * IFERROR(VLOOKUP($A419&amp;$B419&amp;$C419&amp;$D419&amp;P$1, 'check of sales'!$A$2:$P$1035, 12 + MATCH($E419,'check of sales'!$M$1:$P$1, 0), 0), 0)</f>
        <v>989.24826315307905</v>
      </c>
      <c r="Q419" s="1">
        <f>SUMIF('emission-rate'!$A$2:$A$551, $D419&amp;Q$1&amp;$E419&amp;$F419, 'emission-rate'!$F$2:$F$551) * IFERROR(VLOOKUP($A419&amp;$B419&amp;$C419&amp;$D419&amp;Q$1, 'check of sales'!$A$2:$P$1035, 12 + MATCH($E419,'check of sales'!$M$1:$P$1, 0), 0), 0)</f>
        <v>4848.281075430652</v>
      </c>
      <c r="R419" s="1">
        <f>SUMIF('emission-rate'!$A$2:$A$551, $D419&amp;R$1&amp;$E419&amp;$F419, 'emission-rate'!$F$2:$F$551) * IFERROR(VLOOKUP($A419&amp;$B419&amp;$C419&amp;$D419&amp;R$1, 'check of sales'!$A$2:$P$1035, 12 + MATCH($E419,'check of sales'!$M$1:$P$1, 0), 0), 0)</f>
        <v>5534.1450662892676</v>
      </c>
      <c r="S419" s="1">
        <f>SUMIF('emission-rate'!$A$2:$A$551, $D419&amp;S$1&amp;$E419&amp;$F419, 'emission-rate'!$F$2:$F$551) * IFERROR(VLOOKUP($A419&amp;$B419&amp;$C419&amp;$D419&amp;S$1, 'check of sales'!$A$2:$P$1035, 12 + MATCH($E419,'check of sales'!$M$1:$P$1, 0), 0), 0)</f>
        <v>10045.864177825912</v>
      </c>
      <c r="T419" s="1">
        <f>SUMIF('emission-rate'!$A$2:$A$551, $D419&amp;T$1&amp;$E419&amp;$F419, 'emission-rate'!$F$2:$F$551) * IFERROR(VLOOKUP($A419&amp;$B419&amp;$C419&amp;$D419&amp;T$1, 'check of sales'!$A$2:$P$1035, 12 + MATCH($E419,'check of sales'!$M$1:$P$1, 0), 0), 0)</f>
        <v>987.52895803310332</v>
      </c>
      <c r="U419" s="1">
        <f>SUMIF('emission-rate'!$A$2:$A$551, $D419&amp;U$1&amp;$E419&amp;$F419, 'emission-rate'!$F$2:$F$551) * IFERROR(VLOOKUP($A419&amp;$B419&amp;$C419&amp;$D419&amp;U$1, 'check of sales'!$A$2:$P$1035, 12 + MATCH($E419,'check of sales'!$M$1:$P$1, 0), 0), 0)</f>
        <v>8302.9371109639123</v>
      </c>
    </row>
    <row r="420" spans="1:21" x14ac:dyDescent="0.2">
      <c r="A420">
        <f>emission!A420</f>
        <v>2010</v>
      </c>
      <c r="B420">
        <f>emission!B420</f>
        <v>1</v>
      </c>
      <c r="C420" t="str">
        <f>emission!C420</f>
        <v>commercial</v>
      </c>
      <c r="D420" t="str">
        <f>emission!D420</f>
        <v>VCC 24724 (NG T7 SWCVng)</v>
      </c>
      <c r="E420" t="str">
        <f>emission!E420</f>
        <v>NG</v>
      </c>
      <c r="F420" t="str">
        <f>emission!F420</f>
        <v>ROG</v>
      </c>
      <c r="G420" s="1">
        <f>emission!G420 - SUM($K420:$U420)</f>
        <v>9.7873671620618552E-6</v>
      </c>
      <c r="K420" s="1">
        <f>SUMIF('emission-rate'!$A$2:$A$551, $D420&amp;K$1&amp;$E420&amp;$F420, 'emission-rate'!$F$2:$F$551) * IFERROR(VLOOKUP($A420&amp;$B420&amp;$C420&amp;$D420&amp;K$1, 'check of sales'!$A$2:$P$1035, 12 + MATCH($E420,'check of sales'!$M$1:$P$1, 0), 0), 0)</f>
        <v>4486.7068549042724</v>
      </c>
      <c r="L420" s="1">
        <f>SUMIF('emission-rate'!$A$2:$A$551, $D420&amp;L$1&amp;$E420&amp;$F420, 'emission-rate'!$F$2:$F$551) * IFERROR(VLOOKUP($A420&amp;$B420&amp;$C420&amp;$D420&amp;L$1, 'check of sales'!$A$2:$P$1035, 12 + MATCH($E420,'check of sales'!$M$1:$P$1, 0), 0), 0)</f>
        <v>0</v>
      </c>
      <c r="M420" s="1">
        <f>SUMIF('emission-rate'!$A$2:$A$551, $D420&amp;M$1&amp;$E420&amp;$F420, 'emission-rate'!$F$2:$F$551) * IFERROR(VLOOKUP($A420&amp;$B420&amp;$C420&amp;$D420&amp;M$1, 'check of sales'!$A$2:$P$1035, 12 + MATCH($E420,'check of sales'!$M$1:$P$1, 0), 0), 0)</f>
        <v>0</v>
      </c>
      <c r="N420" s="1">
        <f>SUMIF('emission-rate'!$A$2:$A$551, $D420&amp;N$1&amp;$E420&amp;$F420, 'emission-rate'!$F$2:$F$551) * IFERROR(VLOOKUP($A420&amp;$B420&amp;$C420&amp;$D420&amp;N$1, 'check of sales'!$A$2:$P$1035, 12 + MATCH($E420,'check of sales'!$M$1:$P$1, 0), 0), 0)</f>
        <v>0</v>
      </c>
      <c r="O420" s="1">
        <f>SUMIF('emission-rate'!$A$2:$A$551, $D420&amp;O$1&amp;$E420&amp;$F420, 'emission-rate'!$F$2:$F$551) * IFERROR(VLOOKUP($A420&amp;$B420&amp;$C420&amp;$D420&amp;O$1, 'check of sales'!$A$2:$P$1035, 12 + MATCH($E420,'check of sales'!$M$1:$P$1, 0), 0), 0)</f>
        <v>0</v>
      </c>
      <c r="P420" s="1">
        <f>SUMIF('emission-rate'!$A$2:$A$551, $D420&amp;P$1&amp;$E420&amp;$F420, 'emission-rate'!$F$2:$F$551) * IFERROR(VLOOKUP($A420&amp;$B420&amp;$C420&amp;$D420&amp;P$1, 'check of sales'!$A$2:$P$1035, 12 + MATCH($E420,'check of sales'!$M$1:$P$1, 0), 0), 0)</f>
        <v>0</v>
      </c>
      <c r="Q420" s="1">
        <f>SUMIF('emission-rate'!$A$2:$A$551, $D420&amp;Q$1&amp;$E420&amp;$F420, 'emission-rate'!$F$2:$F$551) * IFERROR(VLOOKUP($A420&amp;$B420&amp;$C420&amp;$D420&amp;Q$1, 'check of sales'!$A$2:$P$1035, 12 + MATCH($E420,'check of sales'!$M$1:$P$1, 0), 0), 0)</f>
        <v>0</v>
      </c>
      <c r="R420" s="1">
        <f>SUMIF('emission-rate'!$A$2:$A$551, $D420&amp;R$1&amp;$E420&amp;$F420, 'emission-rate'!$F$2:$F$551) * IFERROR(VLOOKUP($A420&amp;$B420&amp;$C420&amp;$D420&amp;R$1, 'check of sales'!$A$2:$P$1035, 12 + MATCH($E420,'check of sales'!$M$1:$P$1, 0), 0), 0)</f>
        <v>0</v>
      </c>
      <c r="S420" s="1">
        <f>SUMIF('emission-rate'!$A$2:$A$551, $D420&amp;S$1&amp;$E420&amp;$F420, 'emission-rate'!$F$2:$F$551) * IFERROR(VLOOKUP($A420&amp;$B420&amp;$C420&amp;$D420&amp;S$1, 'check of sales'!$A$2:$P$1035, 12 + MATCH($E420,'check of sales'!$M$1:$P$1, 0), 0), 0)</f>
        <v>0</v>
      </c>
      <c r="T420" s="1">
        <f>SUMIF('emission-rate'!$A$2:$A$551, $D420&amp;T$1&amp;$E420&amp;$F420, 'emission-rate'!$F$2:$F$551) * IFERROR(VLOOKUP($A420&amp;$B420&amp;$C420&amp;$D420&amp;T$1, 'check of sales'!$A$2:$P$1035, 12 + MATCH($E420,'check of sales'!$M$1:$P$1, 0), 0), 0)</f>
        <v>0</v>
      </c>
      <c r="U420" s="1">
        <f>SUMIF('emission-rate'!$A$2:$A$551, $D420&amp;U$1&amp;$E420&amp;$F420, 'emission-rate'!$F$2:$F$551) * IFERROR(VLOOKUP($A420&amp;$B420&amp;$C420&amp;$D420&amp;U$1, 'check of sales'!$A$2:$P$1035, 12 + MATCH($E420,'check of sales'!$M$1:$P$1, 0), 0), 0)</f>
        <v>0</v>
      </c>
    </row>
    <row r="421" spans="1:21" x14ac:dyDescent="0.2">
      <c r="A421">
        <f>emission!A421</f>
        <v>2011</v>
      </c>
      <c r="B421">
        <f>emission!B421</f>
        <v>1</v>
      </c>
      <c r="C421" t="str">
        <f>emission!C421</f>
        <v>commercial</v>
      </c>
      <c r="D421" t="str">
        <f>emission!D421</f>
        <v>VCC 24724 (NG T7 SWCVng)</v>
      </c>
      <c r="E421" t="str">
        <f>emission!E421</f>
        <v>NG</v>
      </c>
      <c r="F421" t="str">
        <f>emission!F421</f>
        <v>ROG</v>
      </c>
      <c r="G421" s="1">
        <f>emission!G421 - SUM($K421:$U421)</f>
        <v>1.2312592843954917E-5</v>
      </c>
      <c r="K421" s="1">
        <f>SUMIF('emission-rate'!$A$2:$A$551, $D421&amp;K$1&amp;$E421&amp;$F421, 'emission-rate'!$F$2:$F$551) * IFERROR(VLOOKUP($A421&amp;$B421&amp;$C421&amp;$D421&amp;K$1, 'check of sales'!$A$2:$P$1035, 12 + MATCH($E421,'check of sales'!$M$1:$P$1, 0), 0), 0)</f>
        <v>3804.5837932381769</v>
      </c>
      <c r="L421" s="1">
        <f>SUMIF('emission-rate'!$A$2:$A$551, $D421&amp;L$1&amp;$E421&amp;$F421, 'emission-rate'!$F$2:$F$551) * IFERROR(VLOOKUP($A421&amp;$B421&amp;$C421&amp;$D421&amp;L$1, 'check of sales'!$A$2:$P$1035, 12 + MATCH($E421,'check of sales'!$M$1:$P$1, 0), 0), 0)</f>
        <v>2478.7090377191403</v>
      </c>
      <c r="M421" s="1">
        <f>SUMIF('emission-rate'!$A$2:$A$551, $D421&amp;M$1&amp;$E421&amp;$F421, 'emission-rate'!$F$2:$F$551) * IFERROR(VLOOKUP($A421&amp;$B421&amp;$C421&amp;$D421&amp;M$1, 'check of sales'!$A$2:$P$1035, 12 + MATCH($E421,'check of sales'!$M$1:$P$1, 0), 0), 0)</f>
        <v>0</v>
      </c>
      <c r="N421" s="1">
        <f>SUMIF('emission-rate'!$A$2:$A$551, $D421&amp;N$1&amp;$E421&amp;$F421, 'emission-rate'!$F$2:$F$551) * IFERROR(VLOOKUP($A421&amp;$B421&amp;$C421&amp;$D421&amp;N$1, 'check of sales'!$A$2:$P$1035, 12 + MATCH($E421,'check of sales'!$M$1:$P$1, 0), 0), 0)</f>
        <v>0</v>
      </c>
      <c r="O421" s="1">
        <f>SUMIF('emission-rate'!$A$2:$A$551, $D421&amp;O$1&amp;$E421&amp;$F421, 'emission-rate'!$F$2:$F$551) * IFERROR(VLOOKUP($A421&amp;$B421&amp;$C421&amp;$D421&amp;O$1, 'check of sales'!$A$2:$P$1035, 12 + MATCH($E421,'check of sales'!$M$1:$P$1, 0), 0), 0)</f>
        <v>0</v>
      </c>
      <c r="P421" s="1">
        <f>SUMIF('emission-rate'!$A$2:$A$551, $D421&amp;P$1&amp;$E421&amp;$F421, 'emission-rate'!$F$2:$F$551) * IFERROR(VLOOKUP($A421&amp;$B421&amp;$C421&amp;$D421&amp;P$1, 'check of sales'!$A$2:$P$1035, 12 + MATCH($E421,'check of sales'!$M$1:$P$1, 0), 0), 0)</f>
        <v>0</v>
      </c>
      <c r="Q421" s="1">
        <f>SUMIF('emission-rate'!$A$2:$A$551, $D421&amp;Q$1&amp;$E421&amp;$F421, 'emission-rate'!$F$2:$F$551) * IFERROR(VLOOKUP($A421&amp;$B421&amp;$C421&amp;$D421&amp;Q$1, 'check of sales'!$A$2:$P$1035, 12 + MATCH($E421,'check of sales'!$M$1:$P$1, 0), 0), 0)</f>
        <v>0</v>
      </c>
      <c r="R421" s="1">
        <f>SUMIF('emission-rate'!$A$2:$A$551, $D421&amp;R$1&amp;$E421&amp;$F421, 'emission-rate'!$F$2:$F$551) * IFERROR(VLOOKUP($A421&amp;$B421&amp;$C421&amp;$D421&amp;R$1, 'check of sales'!$A$2:$P$1035, 12 + MATCH($E421,'check of sales'!$M$1:$P$1, 0), 0), 0)</f>
        <v>0</v>
      </c>
      <c r="S421" s="1">
        <f>SUMIF('emission-rate'!$A$2:$A$551, $D421&amp;S$1&amp;$E421&amp;$F421, 'emission-rate'!$F$2:$F$551) * IFERROR(VLOOKUP($A421&amp;$B421&amp;$C421&amp;$D421&amp;S$1, 'check of sales'!$A$2:$P$1035, 12 + MATCH($E421,'check of sales'!$M$1:$P$1, 0), 0), 0)</f>
        <v>0</v>
      </c>
      <c r="T421" s="1">
        <f>SUMIF('emission-rate'!$A$2:$A$551, $D421&amp;T$1&amp;$E421&amp;$F421, 'emission-rate'!$F$2:$F$551) * IFERROR(VLOOKUP($A421&amp;$B421&amp;$C421&amp;$D421&amp;T$1, 'check of sales'!$A$2:$P$1035, 12 + MATCH($E421,'check of sales'!$M$1:$P$1, 0), 0), 0)</f>
        <v>0</v>
      </c>
      <c r="U421" s="1">
        <f>SUMIF('emission-rate'!$A$2:$A$551, $D421&amp;U$1&amp;$E421&amp;$F421, 'emission-rate'!$F$2:$F$551) * IFERROR(VLOOKUP($A421&amp;$B421&amp;$C421&amp;$D421&amp;U$1, 'check of sales'!$A$2:$P$1035, 12 + MATCH($E421,'check of sales'!$M$1:$P$1, 0), 0), 0)</f>
        <v>0</v>
      </c>
    </row>
    <row r="422" spans="1:21" x14ac:dyDescent="0.2">
      <c r="A422">
        <f>emission!A422</f>
        <v>2012</v>
      </c>
      <c r="B422">
        <f>emission!B422</f>
        <v>1</v>
      </c>
      <c r="C422" t="str">
        <f>emission!C422</f>
        <v>commercial</v>
      </c>
      <c r="D422" t="str">
        <f>emission!D422</f>
        <v>VCC 24724 (NG T7 SWCVng)</v>
      </c>
      <c r="E422" t="str">
        <f>emission!E422</f>
        <v>NG</v>
      </c>
      <c r="F422" t="str">
        <f>emission!F422</f>
        <v>ROG</v>
      </c>
      <c r="G422" s="1">
        <f>emission!G422 - SUM($K422:$U422)</f>
        <v>2.3540358597529121E-5</v>
      </c>
      <c r="K422" s="1">
        <f>SUMIF('emission-rate'!$A$2:$A$551, $D422&amp;K$1&amp;$E422&amp;$F422, 'emission-rate'!$F$2:$F$551) * IFERROR(VLOOKUP($A422&amp;$B422&amp;$C422&amp;$D422&amp;K$1, 'check of sales'!$A$2:$P$1035, 12 + MATCH($E422,'check of sales'!$M$1:$P$1, 0), 0), 0)</f>
        <v>3399.5756268463924</v>
      </c>
      <c r="L422" s="1">
        <f>SUMIF('emission-rate'!$A$2:$A$551, $D422&amp;L$1&amp;$E422&amp;$F422, 'emission-rate'!$F$2:$F$551) * IFERROR(VLOOKUP($A422&amp;$B422&amp;$C422&amp;$D422&amp;L$1, 'check of sales'!$A$2:$P$1035, 12 + MATCH($E422,'check of sales'!$M$1:$P$1, 0), 0), 0)</f>
        <v>2101.8659203801353</v>
      </c>
      <c r="M422" s="1">
        <f>SUMIF('emission-rate'!$A$2:$A$551, $D422&amp;M$1&amp;$E422&amp;$F422, 'emission-rate'!$F$2:$F$551) * IFERROR(VLOOKUP($A422&amp;$B422&amp;$C422&amp;$D422&amp;M$1, 'check of sales'!$A$2:$P$1035, 12 + MATCH($E422,'check of sales'!$M$1:$P$1, 0), 0), 0)</f>
        <v>8168.1256536270139</v>
      </c>
      <c r="N422" s="1">
        <f>SUMIF('emission-rate'!$A$2:$A$551, $D422&amp;N$1&amp;$E422&amp;$F422, 'emission-rate'!$F$2:$F$551) * IFERROR(VLOOKUP($A422&amp;$B422&amp;$C422&amp;$D422&amp;N$1, 'check of sales'!$A$2:$P$1035, 12 + MATCH($E422,'check of sales'!$M$1:$P$1, 0), 0), 0)</f>
        <v>0</v>
      </c>
      <c r="O422" s="1">
        <f>SUMIF('emission-rate'!$A$2:$A$551, $D422&amp;O$1&amp;$E422&amp;$F422, 'emission-rate'!$F$2:$F$551) * IFERROR(VLOOKUP($A422&amp;$B422&amp;$C422&amp;$D422&amp;O$1, 'check of sales'!$A$2:$P$1035, 12 + MATCH($E422,'check of sales'!$M$1:$P$1, 0), 0), 0)</f>
        <v>0</v>
      </c>
      <c r="P422" s="1">
        <f>SUMIF('emission-rate'!$A$2:$A$551, $D422&amp;P$1&amp;$E422&amp;$F422, 'emission-rate'!$F$2:$F$551) * IFERROR(VLOOKUP($A422&amp;$B422&amp;$C422&amp;$D422&amp;P$1, 'check of sales'!$A$2:$P$1035, 12 + MATCH($E422,'check of sales'!$M$1:$P$1, 0), 0), 0)</f>
        <v>0</v>
      </c>
      <c r="Q422" s="1">
        <f>SUMIF('emission-rate'!$A$2:$A$551, $D422&amp;Q$1&amp;$E422&amp;$F422, 'emission-rate'!$F$2:$F$551) * IFERROR(VLOOKUP($A422&amp;$B422&amp;$C422&amp;$D422&amp;Q$1, 'check of sales'!$A$2:$P$1035, 12 + MATCH($E422,'check of sales'!$M$1:$P$1, 0), 0), 0)</f>
        <v>0</v>
      </c>
      <c r="R422" s="1">
        <f>SUMIF('emission-rate'!$A$2:$A$551, $D422&amp;R$1&amp;$E422&amp;$F422, 'emission-rate'!$F$2:$F$551) * IFERROR(VLOOKUP($A422&amp;$B422&amp;$C422&amp;$D422&amp;R$1, 'check of sales'!$A$2:$P$1035, 12 + MATCH($E422,'check of sales'!$M$1:$P$1, 0), 0), 0)</f>
        <v>0</v>
      </c>
      <c r="S422" s="1">
        <f>SUMIF('emission-rate'!$A$2:$A$551, $D422&amp;S$1&amp;$E422&amp;$F422, 'emission-rate'!$F$2:$F$551) * IFERROR(VLOOKUP($A422&amp;$B422&amp;$C422&amp;$D422&amp;S$1, 'check of sales'!$A$2:$P$1035, 12 + MATCH($E422,'check of sales'!$M$1:$P$1, 0), 0), 0)</f>
        <v>0</v>
      </c>
      <c r="T422" s="1">
        <f>SUMIF('emission-rate'!$A$2:$A$551, $D422&amp;T$1&amp;$E422&amp;$F422, 'emission-rate'!$F$2:$F$551) * IFERROR(VLOOKUP($A422&amp;$B422&amp;$C422&amp;$D422&amp;T$1, 'check of sales'!$A$2:$P$1035, 12 + MATCH($E422,'check of sales'!$M$1:$P$1, 0), 0), 0)</f>
        <v>0</v>
      </c>
      <c r="U422" s="1">
        <f>SUMIF('emission-rate'!$A$2:$A$551, $D422&amp;U$1&amp;$E422&amp;$F422, 'emission-rate'!$F$2:$F$551) * IFERROR(VLOOKUP($A422&amp;$B422&amp;$C422&amp;$D422&amp;U$1, 'check of sales'!$A$2:$P$1035, 12 + MATCH($E422,'check of sales'!$M$1:$P$1, 0), 0), 0)</f>
        <v>0</v>
      </c>
    </row>
    <row r="423" spans="1:21" x14ac:dyDescent="0.2">
      <c r="A423">
        <f>emission!A423</f>
        <v>2013</v>
      </c>
      <c r="B423">
        <f>emission!B423</f>
        <v>1</v>
      </c>
      <c r="C423" t="str">
        <f>emission!C423</f>
        <v>commercial</v>
      </c>
      <c r="D423" t="str">
        <f>emission!D423</f>
        <v>VCC 24724 (NG T7 SWCVng)</v>
      </c>
      <c r="E423" t="str">
        <f>emission!E423</f>
        <v>NG</v>
      </c>
      <c r="F423" t="str">
        <f>emission!F423</f>
        <v>ROG</v>
      </c>
      <c r="G423" s="1">
        <f>emission!G423 - SUM($K423:$U423)</f>
        <v>3.3709198760334402E-5</v>
      </c>
      <c r="K423" s="1">
        <f>SUMIF('emission-rate'!$A$2:$A$551, $D423&amp;K$1&amp;$E423&amp;$F423, 'emission-rate'!$F$2:$F$551) * IFERROR(VLOOKUP($A423&amp;$B423&amp;$C423&amp;$D423&amp;K$1, 'check of sales'!$A$2:$P$1035, 12 + MATCH($E423,'check of sales'!$M$1:$P$1, 0), 0), 0)</f>
        <v>3105.2146391361584</v>
      </c>
      <c r="L423" s="1">
        <f>SUMIF('emission-rate'!$A$2:$A$551, $D423&amp;L$1&amp;$E423&amp;$F423, 'emission-rate'!$F$2:$F$551) * IFERROR(VLOOKUP($A423&amp;$B423&amp;$C423&amp;$D423&amp;L$1, 'check of sales'!$A$2:$P$1035, 12 + MATCH($E423,'check of sales'!$M$1:$P$1, 0), 0), 0)</f>
        <v>1878.116646168462</v>
      </c>
      <c r="M423" s="1">
        <f>SUMIF('emission-rate'!$A$2:$A$551, $D423&amp;M$1&amp;$E423&amp;$F423, 'emission-rate'!$F$2:$F$551) * IFERROR(VLOOKUP($A423&amp;$B423&amp;$C423&amp;$D423&amp;M$1, 'check of sales'!$A$2:$P$1035, 12 + MATCH($E423,'check of sales'!$M$1:$P$1, 0), 0), 0)</f>
        <v>6926.3090921471139</v>
      </c>
      <c r="N423" s="1">
        <f>SUMIF('emission-rate'!$A$2:$A$551, $D423&amp;N$1&amp;$E423&amp;$F423, 'emission-rate'!$F$2:$F$551) * IFERROR(VLOOKUP($A423&amp;$B423&amp;$C423&amp;$D423&amp;N$1, 'check of sales'!$A$2:$P$1035, 12 + MATCH($E423,'check of sales'!$M$1:$P$1, 0), 0), 0)</f>
        <v>25317.964727117866</v>
      </c>
      <c r="O423" s="1">
        <f>SUMIF('emission-rate'!$A$2:$A$551, $D423&amp;O$1&amp;$E423&amp;$F423, 'emission-rate'!$F$2:$F$551) * IFERROR(VLOOKUP($A423&amp;$B423&amp;$C423&amp;$D423&amp;O$1, 'check of sales'!$A$2:$P$1035, 12 + MATCH($E423,'check of sales'!$M$1:$P$1, 0), 0), 0)</f>
        <v>0</v>
      </c>
      <c r="P423" s="1">
        <f>SUMIF('emission-rate'!$A$2:$A$551, $D423&amp;P$1&amp;$E423&amp;$F423, 'emission-rate'!$F$2:$F$551) * IFERROR(VLOOKUP($A423&amp;$B423&amp;$C423&amp;$D423&amp;P$1, 'check of sales'!$A$2:$P$1035, 12 + MATCH($E423,'check of sales'!$M$1:$P$1, 0), 0), 0)</f>
        <v>0</v>
      </c>
      <c r="Q423" s="1">
        <f>SUMIF('emission-rate'!$A$2:$A$551, $D423&amp;Q$1&amp;$E423&amp;$F423, 'emission-rate'!$F$2:$F$551) * IFERROR(VLOOKUP($A423&amp;$B423&amp;$C423&amp;$D423&amp;Q$1, 'check of sales'!$A$2:$P$1035, 12 + MATCH($E423,'check of sales'!$M$1:$P$1, 0), 0), 0)</f>
        <v>0</v>
      </c>
      <c r="R423" s="1">
        <f>SUMIF('emission-rate'!$A$2:$A$551, $D423&amp;R$1&amp;$E423&amp;$F423, 'emission-rate'!$F$2:$F$551) * IFERROR(VLOOKUP($A423&amp;$B423&amp;$C423&amp;$D423&amp;R$1, 'check of sales'!$A$2:$P$1035, 12 + MATCH($E423,'check of sales'!$M$1:$P$1, 0), 0), 0)</f>
        <v>0</v>
      </c>
      <c r="S423" s="1">
        <f>SUMIF('emission-rate'!$A$2:$A$551, $D423&amp;S$1&amp;$E423&amp;$F423, 'emission-rate'!$F$2:$F$551) * IFERROR(VLOOKUP($A423&amp;$B423&amp;$C423&amp;$D423&amp;S$1, 'check of sales'!$A$2:$P$1035, 12 + MATCH($E423,'check of sales'!$M$1:$P$1, 0), 0), 0)</f>
        <v>0</v>
      </c>
      <c r="T423" s="1">
        <f>SUMIF('emission-rate'!$A$2:$A$551, $D423&amp;T$1&amp;$E423&amp;$F423, 'emission-rate'!$F$2:$F$551) * IFERROR(VLOOKUP($A423&amp;$B423&amp;$C423&amp;$D423&amp;T$1, 'check of sales'!$A$2:$P$1035, 12 + MATCH($E423,'check of sales'!$M$1:$P$1, 0), 0), 0)</f>
        <v>0</v>
      </c>
      <c r="U423" s="1">
        <f>SUMIF('emission-rate'!$A$2:$A$551, $D423&amp;U$1&amp;$E423&amp;$F423, 'emission-rate'!$F$2:$F$551) * IFERROR(VLOOKUP($A423&amp;$B423&amp;$C423&amp;$D423&amp;U$1, 'check of sales'!$A$2:$P$1035, 12 + MATCH($E423,'check of sales'!$M$1:$P$1, 0), 0), 0)</f>
        <v>0</v>
      </c>
    </row>
    <row r="424" spans="1:21" x14ac:dyDescent="0.2">
      <c r="A424">
        <f>emission!A424</f>
        <v>2014</v>
      </c>
      <c r="B424">
        <f>emission!B424</f>
        <v>1</v>
      </c>
      <c r="C424" t="str">
        <f>emission!C424</f>
        <v>commercial</v>
      </c>
      <c r="D424" t="str">
        <f>emission!D424</f>
        <v>VCC 24724 (NG T7 SWCVng)</v>
      </c>
      <c r="E424" t="str">
        <f>emission!E424</f>
        <v>NG</v>
      </c>
      <c r="F424" t="str">
        <f>emission!F424</f>
        <v>ROG</v>
      </c>
      <c r="G424" s="1">
        <f>emission!G424 - SUM($K424:$U424)</f>
        <v>-1.4425488188862801E-5</v>
      </c>
      <c r="K424" s="1">
        <f>SUMIF('emission-rate'!$A$2:$A$551, $D424&amp;K$1&amp;$E424&amp;$F424, 'emission-rate'!$F$2:$F$551) * IFERROR(VLOOKUP($A424&amp;$B424&amp;$C424&amp;$D424&amp;K$1, 'check of sales'!$A$2:$P$1035, 12 + MATCH($E424,'check of sales'!$M$1:$P$1, 0), 0), 0)</f>
        <v>2872.3210592904215</v>
      </c>
      <c r="L424" s="1">
        <f>SUMIF('emission-rate'!$A$2:$A$551, $D424&amp;L$1&amp;$E424&amp;$F424, 'emission-rate'!$F$2:$F$551) * IFERROR(VLOOKUP($A424&amp;$B424&amp;$C424&amp;$D424&amp;L$1, 'check of sales'!$A$2:$P$1035, 12 + MATCH($E424,'check of sales'!$M$1:$P$1, 0), 0), 0)</f>
        <v>1715.4950922793867</v>
      </c>
      <c r="M424" s="1">
        <f>SUMIF('emission-rate'!$A$2:$A$551, $D424&amp;M$1&amp;$E424&amp;$F424, 'emission-rate'!$F$2:$F$551) * IFERROR(VLOOKUP($A424&amp;$B424&amp;$C424&amp;$D424&amp;M$1, 'check of sales'!$A$2:$P$1035, 12 + MATCH($E424,'check of sales'!$M$1:$P$1, 0), 0), 0)</f>
        <v>6188.9848806896316</v>
      </c>
      <c r="N424" s="1">
        <f>SUMIF('emission-rate'!$A$2:$A$551, $D424&amp;N$1&amp;$E424&amp;$F424, 'emission-rate'!$F$2:$F$551) * IFERROR(VLOOKUP($A424&amp;$B424&amp;$C424&amp;$D424&amp;N$1, 'check of sales'!$A$2:$P$1035, 12 + MATCH($E424,'check of sales'!$M$1:$P$1, 0), 0), 0)</f>
        <v>21468.823659223359</v>
      </c>
      <c r="O424" s="1">
        <f>SUMIF('emission-rate'!$A$2:$A$551, $D424&amp;O$1&amp;$E424&amp;$F424, 'emission-rate'!$F$2:$F$551) * IFERROR(VLOOKUP($A424&amp;$B424&amp;$C424&amp;$D424&amp;O$1, 'check of sales'!$A$2:$P$1035, 12 + MATCH($E424,'check of sales'!$M$1:$P$1, 0), 0), 0)</f>
        <v>19172.355053690088</v>
      </c>
      <c r="P424" s="1">
        <f>SUMIF('emission-rate'!$A$2:$A$551, $D424&amp;P$1&amp;$E424&amp;$F424, 'emission-rate'!$F$2:$F$551) * IFERROR(VLOOKUP($A424&amp;$B424&amp;$C424&amp;$D424&amp;P$1, 'check of sales'!$A$2:$P$1035, 12 + MATCH($E424,'check of sales'!$M$1:$P$1, 0), 0), 0)</f>
        <v>0</v>
      </c>
      <c r="Q424" s="1">
        <f>SUMIF('emission-rate'!$A$2:$A$551, $D424&amp;Q$1&amp;$E424&amp;$F424, 'emission-rate'!$F$2:$F$551) * IFERROR(VLOOKUP($A424&amp;$B424&amp;$C424&amp;$D424&amp;Q$1, 'check of sales'!$A$2:$P$1035, 12 + MATCH($E424,'check of sales'!$M$1:$P$1, 0), 0), 0)</f>
        <v>0</v>
      </c>
      <c r="R424" s="1">
        <f>SUMIF('emission-rate'!$A$2:$A$551, $D424&amp;R$1&amp;$E424&amp;$F424, 'emission-rate'!$F$2:$F$551) * IFERROR(VLOOKUP($A424&amp;$B424&amp;$C424&amp;$D424&amp;R$1, 'check of sales'!$A$2:$P$1035, 12 + MATCH($E424,'check of sales'!$M$1:$P$1, 0), 0), 0)</f>
        <v>0</v>
      </c>
      <c r="S424" s="1">
        <f>SUMIF('emission-rate'!$A$2:$A$551, $D424&amp;S$1&amp;$E424&amp;$F424, 'emission-rate'!$F$2:$F$551) * IFERROR(VLOOKUP($A424&amp;$B424&amp;$C424&amp;$D424&amp;S$1, 'check of sales'!$A$2:$P$1035, 12 + MATCH($E424,'check of sales'!$M$1:$P$1, 0), 0), 0)</f>
        <v>0</v>
      </c>
      <c r="T424" s="1">
        <f>SUMIF('emission-rate'!$A$2:$A$551, $D424&amp;T$1&amp;$E424&amp;$F424, 'emission-rate'!$F$2:$F$551) * IFERROR(VLOOKUP($A424&amp;$B424&amp;$C424&amp;$D424&amp;T$1, 'check of sales'!$A$2:$P$1035, 12 + MATCH($E424,'check of sales'!$M$1:$P$1, 0), 0), 0)</f>
        <v>0</v>
      </c>
      <c r="U424" s="1">
        <f>SUMIF('emission-rate'!$A$2:$A$551, $D424&amp;U$1&amp;$E424&amp;$F424, 'emission-rate'!$F$2:$F$551) * IFERROR(VLOOKUP($A424&amp;$B424&amp;$C424&amp;$D424&amp;U$1, 'check of sales'!$A$2:$P$1035, 12 + MATCH($E424,'check of sales'!$M$1:$P$1, 0), 0), 0)</f>
        <v>0</v>
      </c>
    </row>
    <row r="425" spans="1:21" x14ac:dyDescent="0.2">
      <c r="A425">
        <f>emission!A425</f>
        <v>2015</v>
      </c>
      <c r="B425">
        <f>emission!B425</f>
        <v>1</v>
      </c>
      <c r="C425" t="str">
        <f>emission!C425</f>
        <v>commercial</v>
      </c>
      <c r="D425" t="str">
        <f>emission!D425</f>
        <v>VCC 24724 (NG T7 SWCVng)</v>
      </c>
      <c r="E425" t="str">
        <f>emission!E425</f>
        <v>NG</v>
      </c>
      <c r="F425" t="str">
        <f>emission!F425</f>
        <v>ROG</v>
      </c>
      <c r="G425" s="1">
        <f>emission!G425 - SUM($K425:$U425)</f>
        <v>-1.6696067177690566E-5</v>
      </c>
      <c r="K425" s="1">
        <f>SUMIF('emission-rate'!$A$2:$A$551, $D425&amp;K$1&amp;$E425&amp;$F425, 'emission-rate'!$F$2:$F$551) * IFERROR(VLOOKUP($A425&amp;$B425&amp;$C425&amp;$D425&amp;K$1, 'check of sales'!$A$2:$P$1035, 12 + MATCH($E425,'check of sales'!$M$1:$P$1, 0), 0), 0)</f>
        <v>2667.2163343502407</v>
      </c>
      <c r="L425" s="1">
        <f>SUMIF('emission-rate'!$A$2:$A$551, $D425&amp;L$1&amp;$E425&amp;$F425, 'emission-rate'!$F$2:$F$551) * IFERROR(VLOOKUP($A425&amp;$B425&amp;$C425&amp;$D425&amp;L$1, 'check of sales'!$A$2:$P$1035, 12 + MATCH($E425,'check of sales'!$M$1:$P$1, 0), 0), 0)</f>
        <v>1586.8315892115688</v>
      </c>
      <c r="M425" s="1">
        <f>SUMIF('emission-rate'!$A$2:$A$551, $D425&amp;M$1&amp;$E425&amp;$F425, 'emission-rate'!$F$2:$F$551) * IFERROR(VLOOKUP($A425&amp;$B425&amp;$C425&amp;$D425&amp;M$1, 'check of sales'!$A$2:$P$1035, 12 + MATCH($E425,'check of sales'!$M$1:$P$1, 0), 0), 0)</f>
        <v>5653.0957279327877</v>
      </c>
      <c r="N425" s="1">
        <f>SUMIF('emission-rate'!$A$2:$A$551, $D425&amp;N$1&amp;$E425&amp;$F425, 'emission-rate'!$F$2:$F$551) * IFERROR(VLOOKUP($A425&amp;$B425&amp;$C425&amp;$D425&amp;N$1, 'check of sales'!$A$2:$P$1035, 12 + MATCH($E425,'check of sales'!$M$1:$P$1, 0), 0), 0)</f>
        <v>19183.409701390636</v>
      </c>
      <c r="O425" s="1">
        <f>SUMIF('emission-rate'!$A$2:$A$551, $D425&amp;O$1&amp;$E425&amp;$F425, 'emission-rate'!$F$2:$F$551) * IFERROR(VLOOKUP($A425&amp;$B425&amp;$C425&amp;$D425&amp;O$1, 'check of sales'!$A$2:$P$1035, 12 + MATCH($E425,'check of sales'!$M$1:$P$1, 0), 0), 0)</f>
        <v>16257.54337744304</v>
      </c>
      <c r="P425" s="1">
        <f>SUMIF('emission-rate'!$A$2:$A$551, $D425&amp;P$1&amp;$E425&amp;$F425, 'emission-rate'!$F$2:$F$551) * IFERROR(VLOOKUP($A425&amp;$B425&amp;$C425&amp;$D425&amp;P$1, 'check of sales'!$A$2:$P$1035, 12 + MATCH($E425,'check of sales'!$M$1:$P$1, 0), 0), 0)</f>
        <v>2470.1431941620926</v>
      </c>
      <c r="Q425" s="1">
        <f>SUMIF('emission-rate'!$A$2:$A$551, $D425&amp;Q$1&amp;$E425&amp;$F425, 'emission-rate'!$F$2:$F$551) * IFERROR(VLOOKUP($A425&amp;$B425&amp;$C425&amp;$D425&amp;Q$1, 'check of sales'!$A$2:$P$1035, 12 + MATCH($E425,'check of sales'!$M$1:$P$1, 0), 0), 0)</f>
        <v>0</v>
      </c>
      <c r="R425" s="1">
        <f>SUMIF('emission-rate'!$A$2:$A$551, $D425&amp;R$1&amp;$E425&amp;$F425, 'emission-rate'!$F$2:$F$551) * IFERROR(VLOOKUP($A425&amp;$B425&amp;$C425&amp;$D425&amp;R$1, 'check of sales'!$A$2:$P$1035, 12 + MATCH($E425,'check of sales'!$M$1:$P$1, 0), 0), 0)</f>
        <v>0</v>
      </c>
      <c r="S425" s="1">
        <f>SUMIF('emission-rate'!$A$2:$A$551, $D425&amp;S$1&amp;$E425&amp;$F425, 'emission-rate'!$F$2:$F$551) * IFERROR(VLOOKUP($A425&amp;$B425&amp;$C425&amp;$D425&amp;S$1, 'check of sales'!$A$2:$P$1035, 12 + MATCH($E425,'check of sales'!$M$1:$P$1, 0), 0), 0)</f>
        <v>0</v>
      </c>
      <c r="T425" s="1">
        <f>SUMIF('emission-rate'!$A$2:$A$551, $D425&amp;T$1&amp;$E425&amp;$F425, 'emission-rate'!$F$2:$F$551) * IFERROR(VLOOKUP($A425&amp;$B425&amp;$C425&amp;$D425&amp;T$1, 'check of sales'!$A$2:$P$1035, 12 + MATCH($E425,'check of sales'!$M$1:$P$1, 0), 0), 0)</f>
        <v>0</v>
      </c>
      <c r="U425" s="1">
        <f>SUMIF('emission-rate'!$A$2:$A$551, $D425&amp;U$1&amp;$E425&amp;$F425, 'emission-rate'!$F$2:$F$551) * IFERROR(VLOOKUP($A425&amp;$B425&amp;$C425&amp;$D425&amp;U$1, 'check of sales'!$A$2:$P$1035, 12 + MATCH($E425,'check of sales'!$M$1:$P$1, 0), 0), 0)</f>
        <v>0</v>
      </c>
    </row>
    <row r="426" spans="1:21" x14ac:dyDescent="0.2">
      <c r="A426">
        <f>emission!A426</f>
        <v>2016</v>
      </c>
      <c r="B426">
        <f>emission!B426</f>
        <v>1</v>
      </c>
      <c r="C426" t="str">
        <f>emission!C426</f>
        <v>commercial</v>
      </c>
      <c r="D426" t="str">
        <f>emission!D426</f>
        <v>VCC 24724 (NG T7 SWCVng)</v>
      </c>
      <c r="E426" t="str">
        <f>emission!E426</f>
        <v>NG</v>
      </c>
      <c r="F426" t="str">
        <f>emission!F426</f>
        <v>ROG</v>
      </c>
      <c r="G426" s="1">
        <f>emission!G426 - SUM($K426:$U426)</f>
        <v>-2.0567378669511527E-5</v>
      </c>
      <c r="K426" s="1">
        <f>SUMIF('emission-rate'!$A$2:$A$551, $D426&amp;K$1&amp;$E426&amp;$F426, 'emission-rate'!$F$2:$F$551) * IFERROR(VLOOKUP($A426&amp;$B426&amp;$C426&amp;$D426&amp;K$1, 'check of sales'!$A$2:$P$1035, 12 + MATCH($E426,'check of sales'!$M$1:$P$1, 0), 0), 0)</f>
        <v>2501.0173589284327</v>
      </c>
      <c r="L426" s="1">
        <f>SUMIF('emission-rate'!$A$2:$A$551, $D426&amp;L$1&amp;$E426&amp;$F426, 'emission-rate'!$F$2:$F$551) * IFERROR(VLOOKUP($A426&amp;$B426&amp;$C426&amp;$D426&amp;L$1, 'check of sales'!$A$2:$P$1035, 12 + MATCH($E426,'check of sales'!$M$1:$P$1, 0), 0), 0)</f>
        <v>1473.5202114396031</v>
      </c>
      <c r="M426" s="1">
        <f>SUMIF('emission-rate'!$A$2:$A$551, $D426&amp;M$1&amp;$E426&amp;$F426, 'emission-rate'!$F$2:$F$551) * IFERROR(VLOOKUP($A426&amp;$B426&amp;$C426&amp;$D426&amp;M$1, 'check of sales'!$A$2:$P$1035, 12 + MATCH($E426,'check of sales'!$M$1:$P$1, 0), 0), 0)</f>
        <v>5229.1090299777798</v>
      </c>
      <c r="N426" s="1">
        <f>SUMIF('emission-rate'!$A$2:$A$551, $D426&amp;N$1&amp;$E426&amp;$F426, 'emission-rate'!$F$2:$F$551) * IFERROR(VLOOKUP($A426&amp;$B426&amp;$C426&amp;$D426&amp;N$1, 'check of sales'!$A$2:$P$1035, 12 + MATCH($E426,'check of sales'!$M$1:$P$1, 0), 0), 0)</f>
        <v>17522.364898398639</v>
      </c>
      <c r="O426" s="1">
        <f>SUMIF('emission-rate'!$A$2:$A$551, $D426&amp;O$1&amp;$E426&amp;$F426, 'emission-rate'!$F$2:$F$551) * IFERROR(VLOOKUP($A426&amp;$B426&amp;$C426&amp;$D426&amp;O$1, 'check of sales'!$A$2:$P$1035, 12 + MATCH($E426,'check of sales'!$M$1:$P$1, 0), 0), 0)</f>
        <v>14526.884206514664</v>
      </c>
      <c r="P426" s="1">
        <f>SUMIF('emission-rate'!$A$2:$A$551, $D426&amp;P$1&amp;$E426&amp;$F426, 'emission-rate'!$F$2:$F$551) * IFERROR(VLOOKUP($A426&amp;$B426&amp;$C426&amp;$D426&amp;P$1, 'check of sales'!$A$2:$P$1035, 12 + MATCH($E426,'check of sales'!$M$1:$P$1, 0), 0), 0)</f>
        <v>2094.6023592368588</v>
      </c>
      <c r="Q426" s="1">
        <f>SUMIF('emission-rate'!$A$2:$A$551, $D426&amp;Q$1&amp;$E426&amp;$F426, 'emission-rate'!$F$2:$F$551) * IFERROR(VLOOKUP($A426&amp;$B426&amp;$C426&amp;$D426&amp;Q$1, 'check of sales'!$A$2:$P$1035, 12 + MATCH($E426,'check of sales'!$M$1:$P$1, 0), 0), 0)</f>
        <v>11241.644019242607</v>
      </c>
      <c r="R426" s="1">
        <f>SUMIF('emission-rate'!$A$2:$A$551, $D426&amp;R$1&amp;$E426&amp;$F426, 'emission-rate'!$F$2:$F$551) * IFERROR(VLOOKUP($A426&amp;$B426&amp;$C426&amp;$D426&amp;R$1, 'check of sales'!$A$2:$P$1035, 12 + MATCH($E426,'check of sales'!$M$1:$P$1, 0), 0), 0)</f>
        <v>0</v>
      </c>
      <c r="S426" s="1">
        <f>SUMIF('emission-rate'!$A$2:$A$551, $D426&amp;S$1&amp;$E426&amp;$F426, 'emission-rate'!$F$2:$F$551) * IFERROR(VLOOKUP($A426&amp;$B426&amp;$C426&amp;$D426&amp;S$1, 'check of sales'!$A$2:$P$1035, 12 + MATCH($E426,'check of sales'!$M$1:$P$1, 0), 0), 0)</f>
        <v>0</v>
      </c>
      <c r="T426" s="1">
        <f>SUMIF('emission-rate'!$A$2:$A$551, $D426&amp;T$1&amp;$E426&amp;$F426, 'emission-rate'!$F$2:$F$551) * IFERROR(VLOOKUP($A426&amp;$B426&amp;$C426&amp;$D426&amp;T$1, 'check of sales'!$A$2:$P$1035, 12 + MATCH($E426,'check of sales'!$M$1:$P$1, 0), 0), 0)</f>
        <v>0</v>
      </c>
      <c r="U426" s="1">
        <f>SUMIF('emission-rate'!$A$2:$A$551, $D426&amp;U$1&amp;$E426&amp;$F426, 'emission-rate'!$F$2:$F$551) * IFERROR(VLOOKUP($A426&amp;$B426&amp;$C426&amp;$D426&amp;U$1, 'check of sales'!$A$2:$P$1035, 12 + MATCH($E426,'check of sales'!$M$1:$P$1, 0), 0), 0)</f>
        <v>0</v>
      </c>
    </row>
    <row r="427" spans="1:21" x14ac:dyDescent="0.2">
      <c r="A427">
        <f>emission!A427</f>
        <v>2017</v>
      </c>
      <c r="B427">
        <f>emission!B427</f>
        <v>1</v>
      </c>
      <c r="C427" t="str">
        <f>emission!C427</f>
        <v>commercial</v>
      </c>
      <c r="D427" t="str">
        <f>emission!D427</f>
        <v>VCC 24724 (NG T7 SWCVng)</v>
      </c>
      <c r="E427" t="str">
        <f>emission!E427</f>
        <v>NG</v>
      </c>
      <c r="F427" t="str">
        <f>emission!F427</f>
        <v>ROG</v>
      </c>
      <c r="G427" s="1">
        <f>emission!G427 - SUM($K427:$U427)</f>
        <v>-2.4201508495025337E-5</v>
      </c>
      <c r="K427" s="1">
        <f>SUMIF('emission-rate'!$A$2:$A$551, $D427&amp;K$1&amp;$E427&amp;$F427, 'emission-rate'!$F$2:$F$551) * IFERROR(VLOOKUP($A427&amp;$B427&amp;$C427&amp;$D427&amp;K$1, 'check of sales'!$A$2:$P$1035, 12 + MATCH($E427,'check of sales'!$M$1:$P$1, 0), 0), 0)</f>
        <v>2357.4175274992931</v>
      </c>
      <c r="L427" s="1">
        <f>SUMIF('emission-rate'!$A$2:$A$551, $D427&amp;L$1&amp;$E427&amp;$F427, 'emission-rate'!$F$2:$F$551) * IFERROR(VLOOKUP($A427&amp;$B427&amp;$C427&amp;$D427&amp;L$1, 'check of sales'!$A$2:$P$1035, 12 + MATCH($E427,'check of sales'!$M$1:$P$1, 0), 0), 0)</f>
        <v>1381.7025563620493</v>
      </c>
      <c r="M427" s="1">
        <f>SUMIF('emission-rate'!$A$2:$A$551, $D427&amp;M$1&amp;$E427&amp;$F427, 'emission-rate'!$F$2:$F$551) * IFERROR(VLOOKUP($A427&amp;$B427&amp;$C427&amp;$D427&amp;M$1, 'check of sales'!$A$2:$P$1035, 12 + MATCH($E427,'check of sales'!$M$1:$P$1, 0), 0), 0)</f>
        <v>4855.7124120033432</v>
      </c>
      <c r="N427" s="1">
        <f>SUMIF('emission-rate'!$A$2:$A$551, $D427&amp;N$1&amp;$E427&amp;$F427, 'emission-rate'!$F$2:$F$551) * IFERROR(VLOOKUP($A427&amp;$B427&amp;$C427&amp;$D427&amp;N$1, 'check of sales'!$A$2:$P$1035, 12 + MATCH($E427,'check of sales'!$M$1:$P$1, 0), 0), 0)</f>
        <v>16208.173525886445</v>
      </c>
      <c r="O427" s="1">
        <f>SUMIF('emission-rate'!$A$2:$A$551, $D427&amp;O$1&amp;$E427&amp;$F427, 'emission-rate'!$F$2:$F$551) * IFERROR(VLOOKUP($A427&amp;$B427&amp;$C427&amp;$D427&amp;O$1, 'check of sales'!$A$2:$P$1035, 12 + MATCH($E427,'check of sales'!$M$1:$P$1, 0), 0), 0)</f>
        <v>13269.036624124339</v>
      </c>
      <c r="P427" s="1">
        <f>SUMIF('emission-rate'!$A$2:$A$551, $D427&amp;P$1&amp;$E427&amp;$F427, 'emission-rate'!$F$2:$F$551) * IFERROR(VLOOKUP($A427&amp;$B427&amp;$C427&amp;$D427&amp;P$1, 'check of sales'!$A$2:$P$1035, 12 + MATCH($E427,'check of sales'!$M$1:$P$1, 0), 0), 0)</f>
        <v>1871.6263106235626</v>
      </c>
      <c r="Q427" s="1">
        <f>SUMIF('emission-rate'!$A$2:$A$551, $D427&amp;Q$1&amp;$E427&amp;$F427, 'emission-rate'!$F$2:$F$551) * IFERROR(VLOOKUP($A427&amp;$B427&amp;$C427&amp;$D427&amp;Q$1, 'check of sales'!$A$2:$P$1035, 12 + MATCH($E427,'check of sales'!$M$1:$P$1, 0), 0), 0)</f>
        <v>9532.5542827058052</v>
      </c>
      <c r="R427" s="1">
        <f>SUMIF('emission-rate'!$A$2:$A$551, $D427&amp;R$1&amp;$E427&amp;$F427, 'emission-rate'!$F$2:$F$551) * IFERROR(VLOOKUP($A427&amp;$B427&amp;$C427&amp;$D427&amp;R$1, 'check of sales'!$A$2:$P$1035, 12 + MATCH($E427,'check of sales'!$M$1:$P$1, 0), 0), 0)</f>
        <v>11869.539148342677</v>
      </c>
      <c r="S427" s="1">
        <f>SUMIF('emission-rate'!$A$2:$A$551, $D427&amp;S$1&amp;$E427&amp;$F427, 'emission-rate'!$F$2:$F$551) * IFERROR(VLOOKUP($A427&amp;$B427&amp;$C427&amp;$D427&amp;S$1, 'check of sales'!$A$2:$P$1035, 12 + MATCH($E427,'check of sales'!$M$1:$P$1, 0), 0), 0)</f>
        <v>0</v>
      </c>
      <c r="T427" s="1">
        <f>SUMIF('emission-rate'!$A$2:$A$551, $D427&amp;T$1&amp;$E427&amp;$F427, 'emission-rate'!$F$2:$F$551) * IFERROR(VLOOKUP($A427&amp;$B427&amp;$C427&amp;$D427&amp;T$1, 'check of sales'!$A$2:$P$1035, 12 + MATCH($E427,'check of sales'!$M$1:$P$1, 0), 0), 0)</f>
        <v>0</v>
      </c>
      <c r="U427" s="1">
        <f>SUMIF('emission-rate'!$A$2:$A$551, $D427&amp;U$1&amp;$E427&amp;$F427, 'emission-rate'!$F$2:$F$551) * IFERROR(VLOOKUP($A427&amp;$B427&amp;$C427&amp;$D427&amp;U$1, 'check of sales'!$A$2:$P$1035, 12 + MATCH($E427,'check of sales'!$M$1:$P$1, 0), 0), 0)</f>
        <v>0</v>
      </c>
    </row>
    <row r="428" spans="1:21" x14ac:dyDescent="0.2">
      <c r="A428">
        <f>emission!A428</f>
        <v>2018</v>
      </c>
      <c r="B428">
        <f>emission!B428</f>
        <v>1</v>
      </c>
      <c r="C428" t="str">
        <f>emission!C428</f>
        <v>commercial</v>
      </c>
      <c r="D428" t="str">
        <f>emission!D428</f>
        <v>VCC 24724 (NG T7 SWCVng)</v>
      </c>
      <c r="E428" t="str">
        <f>emission!E428</f>
        <v>NG</v>
      </c>
      <c r="F428" t="str">
        <f>emission!F428</f>
        <v>ROG</v>
      </c>
      <c r="G428" s="1">
        <f>emission!G428 - SUM($K428:$U428)</f>
        <v>-2.4799868697300553E-5</v>
      </c>
      <c r="K428" s="1">
        <f>SUMIF('emission-rate'!$A$2:$A$551, $D428&amp;K$1&amp;$E428&amp;$F428, 'emission-rate'!$F$2:$F$551) * IFERROR(VLOOKUP($A428&amp;$B428&amp;$C428&amp;$D428&amp;K$1, 'check of sales'!$A$2:$P$1035, 12 + MATCH($E428,'check of sales'!$M$1:$P$1, 0), 0), 0)</f>
        <v>2232.8132252679457</v>
      </c>
      <c r="L428" s="1">
        <f>SUMIF('emission-rate'!$A$2:$A$551, $D428&amp;L$1&amp;$E428&amp;$F428, 'emission-rate'!$F$2:$F$551) * IFERROR(VLOOKUP($A428&amp;$B428&amp;$C428&amp;$D428&amp;L$1, 'check of sales'!$A$2:$P$1035, 12 + MATCH($E428,'check of sales'!$M$1:$P$1, 0), 0), 0)</f>
        <v>1302.3699385893322</v>
      </c>
      <c r="M428" s="1">
        <f>SUMIF('emission-rate'!$A$2:$A$551, $D428&amp;M$1&amp;$E428&amp;$F428, 'emission-rate'!$F$2:$F$551) * IFERROR(VLOOKUP($A428&amp;$B428&amp;$C428&amp;$D428&amp;M$1, 'check of sales'!$A$2:$P$1035, 12 + MATCH($E428,'check of sales'!$M$1:$P$1, 0), 0), 0)</f>
        <v>4553.1443685249787</v>
      </c>
      <c r="N428" s="1">
        <f>SUMIF('emission-rate'!$A$2:$A$551, $D428&amp;N$1&amp;$E428&amp;$F428, 'emission-rate'!$F$2:$F$551) * IFERROR(VLOOKUP($A428&amp;$B428&amp;$C428&amp;$D428&amp;N$1, 'check of sales'!$A$2:$P$1035, 12 + MATCH($E428,'check of sales'!$M$1:$P$1, 0), 0), 0)</f>
        <v>15050.791428207274</v>
      </c>
      <c r="O428" s="1">
        <f>SUMIF('emission-rate'!$A$2:$A$551, $D428&amp;O$1&amp;$E428&amp;$F428, 'emission-rate'!$F$2:$F$551) * IFERROR(VLOOKUP($A428&amp;$B428&amp;$C428&amp;$D428&amp;O$1, 'check of sales'!$A$2:$P$1035, 12 + MATCH($E428,'check of sales'!$M$1:$P$1, 0), 0), 0)</f>
        <v>12273.848271748077</v>
      </c>
      <c r="P428" s="1">
        <f>SUMIF('emission-rate'!$A$2:$A$551, $D428&amp;P$1&amp;$E428&amp;$F428, 'emission-rate'!$F$2:$F$551) * IFERROR(VLOOKUP($A428&amp;$B428&amp;$C428&amp;$D428&amp;P$1, 'check of sales'!$A$2:$P$1035, 12 + MATCH($E428,'check of sales'!$M$1:$P$1, 0), 0), 0)</f>
        <v>1709.5667391085501</v>
      </c>
      <c r="Q428" s="1">
        <f>SUMIF('emission-rate'!$A$2:$A$551, $D428&amp;Q$1&amp;$E428&amp;$F428, 'emission-rate'!$F$2:$F$551) * IFERROR(VLOOKUP($A428&amp;$B428&amp;$C428&amp;$D428&amp;Q$1, 'check of sales'!$A$2:$P$1035, 12 + MATCH($E428,'check of sales'!$M$1:$P$1, 0), 0), 0)</f>
        <v>8517.7882686333724</v>
      </c>
      <c r="R428" s="1">
        <f>SUMIF('emission-rate'!$A$2:$A$551, $D428&amp;R$1&amp;$E428&amp;$F428, 'emission-rate'!$F$2:$F$551) * IFERROR(VLOOKUP($A428&amp;$B428&amp;$C428&amp;$D428&amp;R$1, 'check of sales'!$A$2:$P$1035, 12 + MATCH($E428,'check of sales'!$M$1:$P$1, 0), 0), 0)</f>
        <v>10064.989253226797</v>
      </c>
      <c r="S428" s="1">
        <f>SUMIF('emission-rate'!$A$2:$A$551, $D428&amp;S$1&amp;$E428&amp;$F428, 'emission-rate'!$F$2:$F$551) * IFERROR(VLOOKUP($A428&amp;$B428&amp;$C428&amp;$D428&amp;S$1, 'check of sales'!$A$2:$P$1035, 12 + MATCH($E428,'check of sales'!$M$1:$P$1, 0), 0), 0)</f>
        <v>19680.568009937233</v>
      </c>
      <c r="T428" s="1">
        <f>SUMIF('emission-rate'!$A$2:$A$551, $D428&amp;T$1&amp;$E428&amp;$F428, 'emission-rate'!$F$2:$F$551) * IFERROR(VLOOKUP($A428&amp;$B428&amp;$C428&amp;$D428&amp;T$1, 'check of sales'!$A$2:$P$1035, 12 + MATCH($E428,'check of sales'!$M$1:$P$1, 0), 0), 0)</f>
        <v>0</v>
      </c>
      <c r="U428" s="1">
        <f>SUMIF('emission-rate'!$A$2:$A$551, $D428&amp;U$1&amp;$E428&amp;$F428, 'emission-rate'!$F$2:$F$551) * IFERROR(VLOOKUP($A428&amp;$B428&amp;$C428&amp;$D428&amp;U$1, 'check of sales'!$A$2:$P$1035, 12 + MATCH($E428,'check of sales'!$M$1:$P$1, 0), 0), 0)</f>
        <v>0</v>
      </c>
    </row>
    <row r="429" spans="1:21" x14ac:dyDescent="0.2">
      <c r="A429">
        <f>emission!A429</f>
        <v>2019</v>
      </c>
      <c r="B429">
        <f>emission!B429</f>
        <v>1</v>
      </c>
      <c r="C429" t="str">
        <f>emission!C429</f>
        <v>commercial</v>
      </c>
      <c r="D429" t="str">
        <f>emission!D429</f>
        <v>VCC 24724 (NG T7 SWCVng)</v>
      </c>
      <c r="E429" t="str">
        <f>emission!E429</f>
        <v>NG</v>
      </c>
      <c r="F429" t="str">
        <f>emission!F429</f>
        <v>ROG</v>
      </c>
      <c r="G429" s="1">
        <f>emission!G429 - SUM($K429:$U429)</f>
        <v>-2.2117965272627771E-5</v>
      </c>
      <c r="K429" s="1">
        <f>SUMIF('emission-rate'!$A$2:$A$551, $D429&amp;K$1&amp;$E429&amp;$F429, 'emission-rate'!$F$2:$F$551) * IFERROR(VLOOKUP($A429&amp;$B429&amp;$C429&amp;$D429&amp;K$1, 'check of sales'!$A$2:$P$1035, 12 + MATCH($E429,'check of sales'!$M$1:$P$1, 0), 0), 0)</f>
        <v>2078.4280209845201</v>
      </c>
      <c r="L429" s="1">
        <f>SUMIF('emission-rate'!$A$2:$A$551, $D429&amp;L$1&amp;$E429&amp;$F429, 'emission-rate'!$F$2:$F$551) * IFERROR(VLOOKUP($A429&amp;$B429&amp;$C429&amp;$D429&amp;L$1, 'check of sales'!$A$2:$P$1035, 12 + MATCH($E429,'check of sales'!$M$1:$P$1, 0), 0), 0)</f>
        <v>1233.5315187710339</v>
      </c>
      <c r="M429" s="1">
        <f>SUMIF('emission-rate'!$A$2:$A$551, $D429&amp;M$1&amp;$E429&amp;$F429, 'emission-rate'!$F$2:$F$551) * IFERROR(VLOOKUP($A429&amp;$B429&amp;$C429&amp;$D429&amp;M$1, 'check of sales'!$A$2:$P$1035, 12 + MATCH($E429,'check of sales'!$M$1:$P$1, 0), 0), 0)</f>
        <v>4291.7184486053802</v>
      </c>
      <c r="N429" s="1">
        <f>SUMIF('emission-rate'!$A$2:$A$551, $D429&amp;N$1&amp;$E429&amp;$F429, 'emission-rate'!$F$2:$F$551) * IFERROR(VLOOKUP($A429&amp;$B429&amp;$C429&amp;$D429&amp;N$1, 'check of sales'!$A$2:$P$1035, 12 + MATCH($E429,'check of sales'!$M$1:$P$1, 0), 0), 0)</f>
        <v>14112.949948144204</v>
      </c>
      <c r="O429" s="1">
        <f>SUMIF('emission-rate'!$A$2:$A$551, $D429&amp;O$1&amp;$E429&amp;$F429, 'emission-rate'!$F$2:$F$551) * IFERROR(VLOOKUP($A429&amp;$B429&amp;$C429&amp;$D429&amp;O$1, 'check of sales'!$A$2:$P$1035, 12 + MATCH($E429,'check of sales'!$M$1:$P$1, 0), 0), 0)</f>
        <v>11397.405763487432</v>
      </c>
      <c r="P429" s="1">
        <f>SUMIF('emission-rate'!$A$2:$A$551, $D429&amp;P$1&amp;$E429&amp;$F429, 'emission-rate'!$F$2:$F$551) * IFERROR(VLOOKUP($A429&amp;$B429&amp;$C429&amp;$D429&amp;P$1, 'check of sales'!$A$2:$P$1035, 12 + MATCH($E429,'check of sales'!$M$1:$P$1, 0), 0), 0)</f>
        <v>1581.3478672669073</v>
      </c>
      <c r="Q429" s="1">
        <f>SUMIF('emission-rate'!$A$2:$A$551, $D429&amp;Q$1&amp;$E429&amp;$F429, 'emission-rate'!$F$2:$F$551) * IFERROR(VLOOKUP($A429&amp;$B429&amp;$C429&amp;$D429&amp;Q$1, 'check of sales'!$A$2:$P$1035, 12 + MATCH($E429,'check of sales'!$M$1:$P$1, 0), 0), 0)</f>
        <v>7780.2536928288418</v>
      </c>
      <c r="R429" s="1">
        <f>SUMIF('emission-rate'!$A$2:$A$551, $D429&amp;R$1&amp;$E429&amp;$F429, 'emission-rate'!$F$2:$F$551) * IFERROR(VLOOKUP($A429&amp;$B429&amp;$C429&amp;$D429&amp;R$1, 'check of sales'!$A$2:$P$1035, 12 + MATCH($E429,'check of sales'!$M$1:$P$1, 0), 0), 0)</f>
        <v>8993.5441060737103</v>
      </c>
      <c r="S429" s="1">
        <f>SUMIF('emission-rate'!$A$2:$A$551, $D429&amp;S$1&amp;$E429&amp;$F429, 'emission-rate'!$F$2:$F$551) * IFERROR(VLOOKUP($A429&amp;$B429&amp;$C429&amp;$D429&amp;S$1, 'check of sales'!$A$2:$P$1035, 12 + MATCH($E429,'check of sales'!$M$1:$P$1, 0), 0), 0)</f>
        <v>16688.491696417361</v>
      </c>
      <c r="T429" s="1">
        <f>SUMIF('emission-rate'!$A$2:$A$551, $D429&amp;T$1&amp;$E429&amp;$F429, 'emission-rate'!$F$2:$F$551) * IFERROR(VLOOKUP($A429&amp;$B429&amp;$C429&amp;$D429&amp;T$1, 'check of sales'!$A$2:$P$1035, 12 + MATCH($E429,'check of sales'!$M$1:$P$1, 0), 0), 0)</f>
        <v>1728.692409525172</v>
      </c>
      <c r="U429" s="1">
        <f>SUMIF('emission-rate'!$A$2:$A$551, $D429&amp;U$1&amp;$E429&amp;$F429, 'emission-rate'!$F$2:$F$551) * IFERROR(VLOOKUP($A429&amp;$B429&amp;$C429&amp;$D429&amp;U$1, 'check of sales'!$A$2:$P$1035, 12 + MATCH($E429,'check of sales'!$M$1:$P$1, 0), 0), 0)</f>
        <v>0</v>
      </c>
    </row>
    <row r="430" spans="1:21" x14ac:dyDescent="0.2">
      <c r="A430">
        <f>emission!A430</f>
        <v>2020</v>
      </c>
      <c r="B430">
        <f>emission!B430</f>
        <v>1</v>
      </c>
      <c r="C430" t="str">
        <f>emission!C430</f>
        <v>commercial</v>
      </c>
      <c r="D430" t="str">
        <f>emission!D430</f>
        <v>VCC 24724 (NG T7 SWCVng)</v>
      </c>
      <c r="E430" t="str">
        <f>emission!E430</f>
        <v>NG</v>
      </c>
      <c r="F430" t="str">
        <f>emission!F430</f>
        <v>ROG</v>
      </c>
      <c r="G430" s="1">
        <f>emission!G430 - SUM($K430:$U430)</f>
        <v>-4.0602360968478024E-5</v>
      </c>
      <c r="K430" s="1">
        <f>SUMIF('emission-rate'!$A$2:$A$551, $D430&amp;K$1&amp;$E430&amp;$F430, 'emission-rate'!$F$2:$F$551) * IFERROR(VLOOKUP($A430&amp;$B430&amp;$C430&amp;$D430&amp;K$1, 'check of sales'!$A$2:$P$1035, 12 + MATCH($E430,'check of sales'!$M$1:$P$1, 0), 0), 0)</f>
        <v>1939.5537727065123</v>
      </c>
      <c r="L430" s="1">
        <f>SUMIF('emission-rate'!$A$2:$A$551, $D430&amp;L$1&amp;$E430&amp;$F430, 'emission-rate'!$F$2:$F$551) * IFERROR(VLOOKUP($A430&amp;$B430&amp;$C430&amp;$D430&amp;L$1, 'check of sales'!$A$2:$P$1035, 12 + MATCH($E430,'check of sales'!$M$1:$P$1, 0), 0), 0)</f>
        <v>1148.2404548520374</v>
      </c>
      <c r="M430" s="1">
        <f>SUMIF('emission-rate'!$A$2:$A$551, $D430&amp;M$1&amp;$E430&amp;$F430, 'emission-rate'!$F$2:$F$551) * IFERROR(VLOOKUP($A430&amp;$B430&amp;$C430&amp;$D430&amp;M$1, 'check of sales'!$A$2:$P$1035, 12 + MATCH($E430,'check of sales'!$M$1:$P$1, 0), 0), 0)</f>
        <v>4064.8742106102586</v>
      </c>
      <c r="N430" s="1">
        <f>SUMIF('emission-rate'!$A$2:$A$551, $D430&amp;N$1&amp;$E430&amp;$F430, 'emission-rate'!$F$2:$F$551) * IFERROR(VLOOKUP($A430&amp;$B430&amp;$C430&amp;$D430&amp;N$1, 'check of sales'!$A$2:$P$1035, 12 + MATCH($E430,'check of sales'!$M$1:$P$1, 0), 0), 0)</f>
        <v>13302.632808086562</v>
      </c>
      <c r="O430" s="1">
        <f>SUMIF('emission-rate'!$A$2:$A$551, $D430&amp;O$1&amp;$E430&amp;$F430, 'emission-rate'!$F$2:$F$551) * IFERROR(VLOOKUP($A430&amp;$B430&amp;$C430&amp;$D430&amp;O$1, 'check of sales'!$A$2:$P$1035, 12 + MATCH($E430,'check of sales'!$M$1:$P$1, 0), 0), 0)</f>
        <v>10687.213217062552</v>
      </c>
      <c r="P430" s="1">
        <f>SUMIF('emission-rate'!$A$2:$A$551, $D430&amp;P$1&amp;$E430&amp;$F430, 'emission-rate'!$F$2:$F$551) * IFERROR(VLOOKUP($A430&amp;$B430&amp;$C430&amp;$D430&amp;P$1, 'check of sales'!$A$2:$P$1035, 12 + MATCH($E430,'check of sales'!$M$1:$P$1, 0), 0), 0)</f>
        <v>1468.4280673366582</v>
      </c>
      <c r="Q430" s="1">
        <f>SUMIF('emission-rate'!$A$2:$A$551, $D430&amp;Q$1&amp;$E430&amp;$F430, 'emission-rate'!$F$2:$F$551) * IFERROR(VLOOKUP($A430&amp;$B430&amp;$C430&amp;$D430&amp;Q$1, 'check of sales'!$A$2:$P$1035, 12 + MATCH($E430,'check of sales'!$M$1:$P$1, 0), 0), 0)</f>
        <v>7196.7284473292275</v>
      </c>
      <c r="R430" s="1">
        <f>SUMIF('emission-rate'!$A$2:$A$551, $D430&amp;R$1&amp;$E430&amp;$F430, 'emission-rate'!$F$2:$F$551) * IFERROR(VLOOKUP($A430&amp;$B430&amp;$C430&amp;$D430&amp;R$1, 'check of sales'!$A$2:$P$1035, 12 + MATCH($E430,'check of sales'!$M$1:$P$1, 0), 0), 0)</f>
        <v>8214.8149890705681</v>
      </c>
      <c r="S430" s="1">
        <f>SUMIF('emission-rate'!$A$2:$A$551, $D430&amp;S$1&amp;$E430&amp;$F430, 'emission-rate'!$F$2:$F$551) * IFERROR(VLOOKUP($A430&amp;$B430&amp;$C430&amp;$D430&amp;S$1, 'check of sales'!$A$2:$P$1035, 12 + MATCH($E430,'check of sales'!$M$1:$P$1, 0), 0), 0)</f>
        <v>14911.956919124974</v>
      </c>
      <c r="T430" s="1">
        <f>SUMIF('emission-rate'!$A$2:$A$551, $D430&amp;T$1&amp;$E430&amp;$F430, 'emission-rate'!$F$2:$F$551) * IFERROR(VLOOKUP($A430&amp;$B430&amp;$C430&amp;$D430&amp;T$1, 'check of sales'!$A$2:$P$1035, 12 + MATCH($E430,'check of sales'!$M$1:$P$1, 0), 0), 0)</f>
        <v>1465.8758277430707</v>
      </c>
      <c r="U430" s="1">
        <f>SUMIF('emission-rate'!$A$2:$A$551, $D430&amp;U$1&amp;$E430&amp;$F430, 'emission-rate'!$F$2:$F$551) * IFERROR(VLOOKUP($A430&amp;$B430&amp;$C430&amp;$D430&amp;U$1, 'check of sales'!$A$2:$P$1035, 12 + MATCH($E430,'check of sales'!$M$1:$P$1, 0), 0), 0)</f>
        <v>12324.774552417033</v>
      </c>
    </row>
    <row r="431" spans="1:21" x14ac:dyDescent="0.2">
      <c r="A431">
        <f>emission!A431</f>
        <v>2010</v>
      </c>
      <c r="B431">
        <f>emission!B431</f>
        <v>1</v>
      </c>
      <c r="C431" t="str">
        <f>emission!C431</f>
        <v>commercial</v>
      </c>
      <c r="D431" t="str">
        <f>emission!D431</f>
        <v>VCC 24724 (NG T7 SWCVng)</v>
      </c>
      <c r="E431" t="str">
        <f>emission!E431</f>
        <v>NG</v>
      </c>
      <c r="F431" t="str">
        <f>emission!F431</f>
        <v>TOG</v>
      </c>
      <c r="G431" s="1">
        <f>emission!G431 - SUM($K431:$U431)</f>
        <v>5.2002142183482647E-5</v>
      </c>
      <c r="K431" s="1">
        <f>SUMIF('emission-rate'!$A$2:$A$551, $D431&amp;K$1&amp;$E431&amp;$F431, 'emission-rate'!$F$2:$F$551) * IFERROR(VLOOKUP($A431&amp;$B431&amp;$C431&amp;$D431&amp;K$1, 'check of sales'!$A$2:$P$1035, 12 + MATCH($E431,'check of sales'!$M$1:$P$1, 0), 0), 0)</f>
        <v>320479.04050475685</v>
      </c>
      <c r="L431" s="1">
        <f>SUMIF('emission-rate'!$A$2:$A$551, $D431&amp;L$1&amp;$E431&amp;$F431, 'emission-rate'!$F$2:$F$551) * IFERROR(VLOOKUP($A431&amp;$B431&amp;$C431&amp;$D431&amp;L$1, 'check of sales'!$A$2:$P$1035, 12 + MATCH($E431,'check of sales'!$M$1:$P$1, 0), 0), 0)</f>
        <v>0</v>
      </c>
      <c r="M431" s="1">
        <f>SUMIF('emission-rate'!$A$2:$A$551, $D431&amp;M$1&amp;$E431&amp;$F431, 'emission-rate'!$F$2:$F$551) * IFERROR(VLOOKUP($A431&amp;$B431&amp;$C431&amp;$D431&amp;M$1, 'check of sales'!$A$2:$P$1035, 12 + MATCH($E431,'check of sales'!$M$1:$P$1, 0), 0), 0)</f>
        <v>0</v>
      </c>
      <c r="N431" s="1">
        <f>SUMIF('emission-rate'!$A$2:$A$551, $D431&amp;N$1&amp;$E431&amp;$F431, 'emission-rate'!$F$2:$F$551) * IFERROR(VLOOKUP($A431&amp;$B431&amp;$C431&amp;$D431&amp;N$1, 'check of sales'!$A$2:$P$1035, 12 + MATCH($E431,'check of sales'!$M$1:$P$1, 0), 0), 0)</f>
        <v>0</v>
      </c>
      <c r="O431" s="1">
        <f>SUMIF('emission-rate'!$A$2:$A$551, $D431&amp;O$1&amp;$E431&amp;$F431, 'emission-rate'!$F$2:$F$551) * IFERROR(VLOOKUP($A431&amp;$B431&amp;$C431&amp;$D431&amp;O$1, 'check of sales'!$A$2:$P$1035, 12 + MATCH($E431,'check of sales'!$M$1:$P$1, 0), 0), 0)</f>
        <v>0</v>
      </c>
      <c r="P431" s="1">
        <f>SUMIF('emission-rate'!$A$2:$A$551, $D431&amp;P$1&amp;$E431&amp;$F431, 'emission-rate'!$F$2:$F$551) * IFERROR(VLOOKUP($A431&amp;$B431&amp;$C431&amp;$D431&amp;P$1, 'check of sales'!$A$2:$P$1035, 12 + MATCH($E431,'check of sales'!$M$1:$P$1, 0), 0), 0)</f>
        <v>0</v>
      </c>
      <c r="Q431" s="1">
        <f>SUMIF('emission-rate'!$A$2:$A$551, $D431&amp;Q$1&amp;$E431&amp;$F431, 'emission-rate'!$F$2:$F$551) * IFERROR(VLOOKUP($A431&amp;$B431&amp;$C431&amp;$D431&amp;Q$1, 'check of sales'!$A$2:$P$1035, 12 + MATCH($E431,'check of sales'!$M$1:$P$1, 0), 0), 0)</f>
        <v>0</v>
      </c>
      <c r="R431" s="1">
        <f>SUMIF('emission-rate'!$A$2:$A$551, $D431&amp;R$1&amp;$E431&amp;$F431, 'emission-rate'!$F$2:$F$551) * IFERROR(VLOOKUP($A431&amp;$B431&amp;$C431&amp;$D431&amp;R$1, 'check of sales'!$A$2:$P$1035, 12 + MATCH($E431,'check of sales'!$M$1:$P$1, 0), 0), 0)</f>
        <v>0</v>
      </c>
      <c r="S431" s="1">
        <f>SUMIF('emission-rate'!$A$2:$A$551, $D431&amp;S$1&amp;$E431&amp;$F431, 'emission-rate'!$F$2:$F$551) * IFERROR(VLOOKUP($A431&amp;$B431&amp;$C431&amp;$D431&amp;S$1, 'check of sales'!$A$2:$P$1035, 12 + MATCH($E431,'check of sales'!$M$1:$P$1, 0), 0), 0)</f>
        <v>0</v>
      </c>
      <c r="T431" s="1">
        <f>SUMIF('emission-rate'!$A$2:$A$551, $D431&amp;T$1&amp;$E431&amp;$F431, 'emission-rate'!$F$2:$F$551) * IFERROR(VLOOKUP($A431&amp;$B431&amp;$C431&amp;$D431&amp;T$1, 'check of sales'!$A$2:$P$1035, 12 + MATCH($E431,'check of sales'!$M$1:$P$1, 0), 0), 0)</f>
        <v>0</v>
      </c>
      <c r="U431" s="1">
        <f>SUMIF('emission-rate'!$A$2:$A$551, $D431&amp;U$1&amp;$E431&amp;$F431, 'emission-rate'!$F$2:$F$551) * IFERROR(VLOOKUP($A431&amp;$B431&amp;$C431&amp;$D431&amp;U$1, 'check of sales'!$A$2:$P$1035, 12 + MATCH($E431,'check of sales'!$M$1:$P$1, 0), 0), 0)</f>
        <v>0</v>
      </c>
    </row>
    <row r="432" spans="1:21" x14ac:dyDescent="0.2">
      <c r="A432">
        <f>emission!A432</f>
        <v>2011</v>
      </c>
      <c r="B432">
        <f>emission!B432</f>
        <v>1</v>
      </c>
      <c r="C432" t="str">
        <f>emission!C432</f>
        <v>commercial</v>
      </c>
      <c r="D432" t="str">
        <f>emission!D432</f>
        <v>VCC 24724 (NG T7 SWCVng)</v>
      </c>
      <c r="E432" t="str">
        <f>emission!E432</f>
        <v>NG</v>
      </c>
      <c r="F432" t="str">
        <f>emission!F432</f>
        <v>TOG</v>
      </c>
      <c r="G432" s="1">
        <f>emission!G432 - SUM($K432:$U432)</f>
        <v>1.0174931958317757E-5</v>
      </c>
      <c r="K432" s="1">
        <f>SUMIF('emission-rate'!$A$2:$A$551, $D432&amp;K$1&amp;$E432&amp;$F432, 'emission-rate'!$F$2:$F$551) * IFERROR(VLOOKUP($A432&amp;$B432&amp;$C432&amp;$D432&amp;K$1, 'check of sales'!$A$2:$P$1035, 12 + MATCH($E432,'check of sales'!$M$1:$P$1, 0), 0), 0)</f>
        <v>271755.96779721719</v>
      </c>
      <c r="L432" s="1">
        <f>SUMIF('emission-rate'!$A$2:$A$551, $D432&amp;L$1&amp;$E432&amp;$F432, 'emission-rate'!$F$2:$F$551) * IFERROR(VLOOKUP($A432&amp;$B432&amp;$C432&amp;$D432&amp;L$1, 'check of sales'!$A$2:$P$1035, 12 + MATCH($E432,'check of sales'!$M$1:$P$1, 0), 0), 0)</f>
        <v>177050.65727291492</v>
      </c>
      <c r="M432" s="1">
        <f>SUMIF('emission-rate'!$A$2:$A$551, $D432&amp;M$1&amp;$E432&amp;$F432, 'emission-rate'!$F$2:$F$551) * IFERROR(VLOOKUP($A432&amp;$B432&amp;$C432&amp;$D432&amp;M$1, 'check of sales'!$A$2:$P$1035, 12 + MATCH($E432,'check of sales'!$M$1:$P$1, 0), 0), 0)</f>
        <v>0</v>
      </c>
      <c r="N432" s="1">
        <f>SUMIF('emission-rate'!$A$2:$A$551, $D432&amp;N$1&amp;$E432&amp;$F432, 'emission-rate'!$F$2:$F$551) * IFERROR(VLOOKUP($A432&amp;$B432&amp;$C432&amp;$D432&amp;N$1, 'check of sales'!$A$2:$P$1035, 12 + MATCH($E432,'check of sales'!$M$1:$P$1, 0), 0), 0)</f>
        <v>0</v>
      </c>
      <c r="O432" s="1">
        <f>SUMIF('emission-rate'!$A$2:$A$551, $D432&amp;O$1&amp;$E432&amp;$F432, 'emission-rate'!$F$2:$F$551) * IFERROR(VLOOKUP($A432&amp;$B432&amp;$C432&amp;$D432&amp;O$1, 'check of sales'!$A$2:$P$1035, 12 + MATCH($E432,'check of sales'!$M$1:$P$1, 0), 0), 0)</f>
        <v>0</v>
      </c>
      <c r="P432" s="1">
        <f>SUMIF('emission-rate'!$A$2:$A$551, $D432&amp;P$1&amp;$E432&amp;$F432, 'emission-rate'!$F$2:$F$551) * IFERROR(VLOOKUP($A432&amp;$B432&amp;$C432&amp;$D432&amp;P$1, 'check of sales'!$A$2:$P$1035, 12 + MATCH($E432,'check of sales'!$M$1:$P$1, 0), 0), 0)</f>
        <v>0</v>
      </c>
      <c r="Q432" s="1">
        <f>SUMIF('emission-rate'!$A$2:$A$551, $D432&amp;Q$1&amp;$E432&amp;$F432, 'emission-rate'!$F$2:$F$551) * IFERROR(VLOOKUP($A432&amp;$B432&amp;$C432&amp;$D432&amp;Q$1, 'check of sales'!$A$2:$P$1035, 12 + MATCH($E432,'check of sales'!$M$1:$P$1, 0), 0), 0)</f>
        <v>0</v>
      </c>
      <c r="R432" s="1">
        <f>SUMIF('emission-rate'!$A$2:$A$551, $D432&amp;R$1&amp;$E432&amp;$F432, 'emission-rate'!$F$2:$F$551) * IFERROR(VLOOKUP($A432&amp;$B432&amp;$C432&amp;$D432&amp;R$1, 'check of sales'!$A$2:$P$1035, 12 + MATCH($E432,'check of sales'!$M$1:$P$1, 0), 0), 0)</f>
        <v>0</v>
      </c>
      <c r="S432" s="1">
        <f>SUMIF('emission-rate'!$A$2:$A$551, $D432&amp;S$1&amp;$E432&amp;$F432, 'emission-rate'!$F$2:$F$551) * IFERROR(VLOOKUP($A432&amp;$B432&amp;$C432&amp;$D432&amp;S$1, 'check of sales'!$A$2:$P$1035, 12 + MATCH($E432,'check of sales'!$M$1:$P$1, 0), 0), 0)</f>
        <v>0</v>
      </c>
      <c r="T432" s="1">
        <f>SUMIF('emission-rate'!$A$2:$A$551, $D432&amp;T$1&amp;$E432&amp;$F432, 'emission-rate'!$F$2:$F$551) * IFERROR(VLOOKUP($A432&amp;$B432&amp;$C432&amp;$D432&amp;T$1, 'check of sales'!$A$2:$P$1035, 12 + MATCH($E432,'check of sales'!$M$1:$P$1, 0), 0), 0)</f>
        <v>0</v>
      </c>
      <c r="U432" s="1">
        <f>SUMIF('emission-rate'!$A$2:$A$551, $D432&amp;U$1&amp;$E432&amp;$F432, 'emission-rate'!$F$2:$F$551) * IFERROR(VLOOKUP($A432&amp;$B432&amp;$C432&amp;$D432&amp;U$1, 'check of sales'!$A$2:$P$1035, 12 + MATCH($E432,'check of sales'!$M$1:$P$1, 0), 0), 0)</f>
        <v>0</v>
      </c>
    </row>
    <row r="433" spans="1:21" x14ac:dyDescent="0.2">
      <c r="A433">
        <f>emission!A433</f>
        <v>2012</v>
      </c>
      <c r="B433">
        <f>emission!B433</f>
        <v>1</v>
      </c>
      <c r="C433" t="str">
        <f>emission!C433</f>
        <v>commercial</v>
      </c>
      <c r="D433" t="str">
        <f>emission!D433</f>
        <v>VCC 24724 (NG T7 SWCVng)</v>
      </c>
      <c r="E433" t="str">
        <f>emission!E433</f>
        <v>NG</v>
      </c>
      <c r="F433" t="str">
        <f>emission!F433</f>
        <v>TOG</v>
      </c>
      <c r="G433" s="1">
        <f>emission!G433 - SUM($K433:$U433)</f>
        <v>1.7789553385227919E-4</v>
      </c>
      <c r="K433" s="1">
        <f>SUMIF('emission-rate'!$A$2:$A$551, $D433&amp;K$1&amp;$E433&amp;$F433, 'emission-rate'!$F$2:$F$551) * IFERROR(VLOOKUP($A433&amp;$B433&amp;$C433&amp;$D433&amp;K$1, 'check of sales'!$A$2:$P$1035, 12 + MATCH($E433,'check of sales'!$M$1:$P$1, 0), 0), 0)</f>
        <v>242826.81491085168</v>
      </c>
      <c r="L433" s="1">
        <f>SUMIF('emission-rate'!$A$2:$A$551, $D433&amp;L$1&amp;$E433&amp;$F433, 'emission-rate'!$F$2:$F$551) * IFERROR(VLOOKUP($A433&amp;$B433&amp;$C433&amp;$D433&amp;L$1, 'check of sales'!$A$2:$P$1035, 12 + MATCH($E433,'check of sales'!$M$1:$P$1, 0), 0), 0)</f>
        <v>150133.28996664981</v>
      </c>
      <c r="M433" s="1">
        <f>SUMIF('emission-rate'!$A$2:$A$551, $D433&amp;M$1&amp;$E433&amp;$F433, 'emission-rate'!$F$2:$F$551) * IFERROR(VLOOKUP($A433&amp;$B433&amp;$C433&amp;$D433&amp;M$1, 'check of sales'!$A$2:$P$1035, 12 + MATCH($E433,'check of sales'!$M$1:$P$1, 0), 0), 0)</f>
        <v>583437.41192030301</v>
      </c>
      <c r="N433" s="1">
        <f>SUMIF('emission-rate'!$A$2:$A$551, $D433&amp;N$1&amp;$E433&amp;$F433, 'emission-rate'!$F$2:$F$551) * IFERROR(VLOOKUP($A433&amp;$B433&amp;$C433&amp;$D433&amp;N$1, 'check of sales'!$A$2:$P$1035, 12 + MATCH($E433,'check of sales'!$M$1:$P$1, 0), 0), 0)</f>
        <v>0</v>
      </c>
      <c r="O433" s="1">
        <f>SUMIF('emission-rate'!$A$2:$A$551, $D433&amp;O$1&amp;$E433&amp;$F433, 'emission-rate'!$F$2:$F$551) * IFERROR(VLOOKUP($A433&amp;$B433&amp;$C433&amp;$D433&amp;O$1, 'check of sales'!$A$2:$P$1035, 12 + MATCH($E433,'check of sales'!$M$1:$P$1, 0), 0), 0)</f>
        <v>0</v>
      </c>
      <c r="P433" s="1">
        <f>SUMIF('emission-rate'!$A$2:$A$551, $D433&amp;P$1&amp;$E433&amp;$F433, 'emission-rate'!$F$2:$F$551) * IFERROR(VLOOKUP($A433&amp;$B433&amp;$C433&amp;$D433&amp;P$1, 'check of sales'!$A$2:$P$1035, 12 + MATCH($E433,'check of sales'!$M$1:$P$1, 0), 0), 0)</f>
        <v>0</v>
      </c>
      <c r="Q433" s="1">
        <f>SUMIF('emission-rate'!$A$2:$A$551, $D433&amp;Q$1&amp;$E433&amp;$F433, 'emission-rate'!$F$2:$F$551) * IFERROR(VLOOKUP($A433&amp;$B433&amp;$C433&amp;$D433&amp;Q$1, 'check of sales'!$A$2:$P$1035, 12 + MATCH($E433,'check of sales'!$M$1:$P$1, 0), 0), 0)</f>
        <v>0</v>
      </c>
      <c r="R433" s="1">
        <f>SUMIF('emission-rate'!$A$2:$A$551, $D433&amp;R$1&amp;$E433&amp;$F433, 'emission-rate'!$F$2:$F$551) * IFERROR(VLOOKUP($A433&amp;$B433&amp;$C433&amp;$D433&amp;R$1, 'check of sales'!$A$2:$P$1035, 12 + MATCH($E433,'check of sales'!$M$1:$P$1, 0), 0), 0)</f>
        <v>0</v>
      </c>
      <c r="S433" s="1">
        <f>SUMIF('emission-rate'!$A$2:$A$551, $D433&amp;S$1&amp;$E433&amp;$F433, 'emission-rate'!$F$2:$F$551) * IFERROR(VLOOKUP($A433&amp;$B433&amp;$C433&amp;$D433&amp;S$1, 'check of sales'!$A$2:$P$1035, 12 + MATCH($E433,'check of sales'!$M$1:$P$1, 0), 0), 0)</f>
        <v>0</v>
      </c>
      <c r="T433" s="1">
        <f>SUMIF('emission-rate'!$A$2:$A$551, $D433&amp;T$1&amp;$E433&amp;$F433, 'emission-rate'!$F$2:$F$551) * IFERROR(VLOOKUP($A433&amp;$B433&amp;$C433&amp;$D433&amp;T$1, 'check of sales'!$A$2:$P$1035, 12 + MATCH($E433,'check of sales'!$M$1:$P$1, 0), 0), 0)</f>
        <v>0</v>
      </c>
      <c r="U433" s="1">
        <f>SUMIF('emission-rate'!$A$2:$A$551, $D433&amp;U$1&amp;$E433&amp;$F433, 'emission-rate'!$F$2:$F$551) * IFERROR(VLOOKUP($A433&amp;$B433&amp;$C433&amp;$D433&amp;U$1, 'check of sales'!$A$2:$P$1035, 12 + MATCH($E433,'check of sales'!$M$1:$P$1, 0), 0), 0)</f>
        <v>0</v>
      </c>
    </row>
    <row r="434" spans="1:21" x14ac:dyDescent="0.2">
      <c r="A434">
        <f>emission!A434</f>
        <v>2013</v>
      </c>
      <c r="B434">
        <f>emission!B434</f>
        <v>1</v>
      </c>
      <c r="C434" t="str">
        <f>emission!C434</f>
        <v>commercial</v>
      </c>
      <c r="D434" t="str">
        <f>emission!D434</f>
        <v>VCC 24724 (NG T7 SWCVng)</v>
      </c>
      <c r="E434" t="str">
        <f>emission!E434</f>
        <v>NG</v>
      </c>
      <c r="F434" t="str">
        <f>emission!F434</f>
        <v>TOG</v>
      </c>
      <c r="G434" s="1">
        <f>emission!G434 - SUM($K434:$U434)</f>
        <v>8.6164753884077072E-4</v>
      </c>
      <c r="K434" s="1">
        <f>SUMIF('emission-rate'!$A$2:$A$551, $D434&amp;K$1&amp;$E434&amp;$F434, 'emission-rate'!$F$2:$F$551) * IFERROR(VLOOKUP($A434&amp;$B434&amp;$C434&amp;$D434&amp;K$1, 'check of sales'!$A$2:$P$1035, 12 + MATCH($E434,'check of sales'!$M$1:$P$1, 0), 0), 0)</f>
        <v>221801.03142328284</v>
      </c>
      <c r="L434" s="1">
        <f>SUMIF('emission-rate'!$A$2:$A$551, $D434&amp;L$1&amp;$E434&amp;$F434, 'emission-rate'!$F$2:$F$551) * IFERROR(VLOOKUP($A434&amp;$B434&amp;$C434&amp;$D434&amp;L$1, 'check of sales'!$A$2:$P$1035, 12 + MATCH($E434,'check of sales'!$M$1:$P$1, 0), 0), 0)</f>
        <v>134151.1978934441</v>
      </c>
      <c r="M434" s="1">
        <f>SUMIF('emission-rate'!$A$2:$A$551, $D434&amp;M$1&amp;$E434&amp;$F434, 'emission-rate'!$F$2:$F$551) * IFERROR(VLOOKUP($A434&amp;$B434&amp;$C434&amp;$D434&amp;M$1, 'check of sales'!$A$2:$P$1035, 12 + MATCH($E434,'check of sales'!$M$1:$P$1, 0), 0), 0)</f>
        <v>494736.24944640271</v>
      </c>
      <c r="N434" s="1">
        <f>SUMIF('emission-rate'!$A$2:$A$551, $D434&amp;N$1&amp;$E434&amp;$F434, 'emission-rate'!$F$2:$F$551) * IFERROR(VLOOKUP($A434&amp;$B434&amp;$C434&amp;$D434&amp;N$1, 'check of sales'!$A$2:$P$1035, 12 + MATCH($E434,'check of sales'!$M$1:$P$1, 0), 0), 0)</f>
        <v>1808426.0578558829</v>
      </c>
      <c r="O434" s="1">
        <f>SUMIF('emission-rate'!$A$2:$A$551, $D434&amp;O$1&amp;$E434&amp;$F434, 'emission-rate'!$F$2:$F$551) * IFERROR(VLOOKUP($A434&amp;$B434&amp;$C434&amp;$D434&amp;O$1, 'check of sales'!$A$2:$P$1035, 12 + MATCH($E434,'check of sales'!$M$1:$P$1, 0), 0), 0)</f>
        <v>0</v>
      </c>
      <c r="P434" s="1">
        <f>SUMIF('emission-rate'!$A$2:$A$551, $D434&amp;P$1&amp;$E434&amp;$F434, 'emission-rate'!$F$2:$F$551) * IFERROR(VLOOKUP($A434&amp;$B434&amp;$C434&amp;$D434&amp;P$1, 'check of sales'!$A$2:$P$1035, 12 + MATCH($E434,'check of sales'!$M$1:$P$1, 0), 0), 0)</f>
        <v>0</v>
      </c>
      <c r="Q434" s="1">
        <f>SUMIF('emission-rate'!$A$2:$A$551, $D434&amp;Q$1&amp;$E434&amp;$F434, 'emission-rate'!$F$2:$F$551) * IFERROR(VLOOKUP($A434&amp;$B434&amp;$C434&amp;$D434&amp;Q$1, 'check of sales'!$A$2:$P$1035, 12 + MATCH($E434,'check of sales'!$M$1:$P$1, 0), 0), 0)</f>
        <v>0</v>
      </c>
      <c r="R434" s="1">
        <f>SUMIF('emission-rate'!$A$2:$A$551, $D434&amp;R$1&amp;$E434&amp;$F434, 'emission-rate'!$F$2:$F$551) * IFERROR(VLOOKUP($A434&amp;$B434&amp;$C434&amp;$D434&amp;R$1, 'check of sales'!$A$2:$P$1035, 12 + MATCH($E434,'check of sales'!$M$1:$P$1, 0), 0), 0)</f>
        <v>0</v>
      </c>
      <c r="S434" s="1">
        <f>SUMIF('emission-rate'!$A$2:$A$551, $D434&amp;S$1&amp;$E434&amp;$F434, 'emission-rate'!$F$2:$F$551) * IFERROR(VLOOKUP($A434&amp;$B434&amp;$C434&amp;$D434&amp;S$1, 'check of sales'!$A$2:$P$1035, 12 + MATCH($E434,'check of sales'!$M$1:$P$1, 0), 0), 0)</f>
        <v>0</v>
      </c>
      <c r="T434" s="1">
        <f>SUMIF('emission-rate'!$A$2:$A$551, $D434&amp;T$1&amp;$E434&amp;$F434, 'emission-rate'!$F$2:$F$551) * IFERROR(VLOOKUP($A434&amp;$B434&amp;$C434&amp;$D434&amp;T$1, 'check of sales'!$A$2:$P$1035, 12 + MATCH($E434,'check of sales'!$M$1:$P$1, 0), 0), 0)</f>
        <v>0</v>
      </c>
      <c r="U434" s="1">
        <f>SUMIF('emission-rate'!$A$2:$A$551, $D434&amp;U$1&amp;$E434&amp;$F434, 'emission-rate'!$F$2:$F$551) * IFERROR(VLOOKUP($A434&amp;$B434&amp;$C434&amp;$D434&amp;U$1, 'check of sales'!$A$2:$P$1035, 12 + MATCH($E434,'check of sales'!$M$1:$P$1, 0), 0), 0)</f>
        <v>0</v>
      </c>
    </row>
    <row r="435" spans="1:21" x14ac:dyDescent="0.2">
      <c r="A435">
        <f>emission!A435</f>
        <v>2014</v>
      </c>
      <c r="B435">
        <f>emission!B435</f>
        <v>1</v>
      </c>
      <c r="C435" t="str">
        <f>emission!C435</f>
        <v>commercial</v>
      </c>
      <c r="D435" t="str">
        <f>emission!D435</f>
        <v>VCC 24724 (NG T7 SWCVng)</v>
      </c>
      <c r="E435" t="str">
        <f>emission!E435</f>
        <v>NG</v>
      </c>
      <c r="F435" t="str">
        <f>emission!F435</f>
        <v>TOG</v>
      </c>
      <c r="G435" s="1">
        <f>emission!G435 - SUM($K435:$U435)</f>
        <v>1.4356286264955997E-3</v>
      </c>
      <c r="K435" s="1">
        <f>SUMIF('emission-rate'!$A$2:$A$551, $D435&amp;K$1&amp;$E435&amp;$F435, 'emission-rate'!$F$2:$F$551) * IFERROR(VLOOKUP($A435&amp;$B435&amp;$C435&amp;$D435&amp;K$1, 'check of sales'!$A$2:$P$1035, 12 + MATCH($E435,'check of sales'!$M$1:$P$1, 0), 0), 0)</f>
        <v>205165.77678722478</v>
      </c>
      <c r="L435" s="1">
        <f>SUMIF('emission-rate'!$A$2:$A$551, $D435&amp;L$1&amp;$E435&amp;$F435, 'emission-rate'!$F$2:$F$551) * IFERROR(VLOOKUP($A435&amp;$B435&amp;$C435&amp;$D435&amp;L$1, 'check of sales'!$A$2:$P$1035, 12 + MATCH($E435,'check of sales'!$M$1:$P$1, 0), 0), 0)</f>
        <v>122535.37184663322</v>
      </c>
      <c r="M435" s="1">
        <f>SUMIF('emission-rate'!$A$2:$A$551, $D435&amp;M$1&amp;$E435&amp;$F435, 'emission-rate'!$F$2:$F$551) * IFERROR(VLOOKUP($A435&amp;$B435&amp;$C435&amp;$D435&amp;M$1, 'check of sales'!$A$2:$P$1035, 12 + MATCH($E435,'check of sales'!$M$1:$P$1, 0), 0), 0)</f>
        <v>442070.2465075386</v>
      </c>
      <c r="N435" s="1">
        <f>SUMIF('emission-rate'!$A$2:$A$551, $D435&amp;N$1&amp;$E435&amp;$F435, 'emission-rate'!$F$2:$F$551) * IFERROR(VLOOKUP($A435&amp;$B435&amp;$C435&amp;$D435&amp;N$1, 'check of sales'!$A$2:$P$1035, 12 + MATCH($E435,'check of sales'!$M$1:$P$1, 0), 0), 0)</f>
        <v>1533487.4092492713</v>
      </c>
      <c r="O435" s="1">
        <f>SUMIF('emission-rate'!$A$2:$A$551, $D435&amp;O$1&amp;$E435&amp;$F435, 'emission-rate'!$F$2:$F$551) * IFERROR(VLOOKUP($A435&amp;$B435&amp;$C435&amp;$D435&amp;O$1, 'check of sales'!$A$2:$P$1035, 12 + MATCH($E435,'check of sales'!$M$1:$P$1, 0), 0), 0)</f>
        <v>1369453.7755463435</v>
      </c>
      <c r="P435" s="1">
        <f>SUMIF('emission-rate'!$A$2:$A$551, $D435&amp;P$1&amp;$E435&amp;$F435, 'emission-rate'!$F$2:$F$551) * IFERROR(VLOOKUP($A435&amp;$B435&amp;$C435&amp;$D435&amp;P$1, 'check of sales'!$A$2:$P$1035, 12 + MATCH($E435,'check of sales'!$M$1:$P$1, 0), 0), 0)</f>
        <v>0</v>
      </c>
      <c r="Q435" s="1">
        <f>SUMIF('emission-rate'!$A$2:$A$551, $D435&amp;Q$1&amp;$E435&amp;$F435, 'emission-rate'!$F$2:$F$551) * IFERROR(VLOOKUP($A435&amp;$B435&amp;$C435&amp;$D435&amp;Q$1, 'check of sales'!$A$2:$P$1035, 12 + MATCH($E435,'check of sales'!$M$1:$P$1, 0), 0), 0)</f>
        <v>0</v>
      </c>
      <c r="R435" s="1">
        <f>SUMIF('emission-rate'!$A$2:$A$551, $D435&amp;R$1&amp;$E435&amp;$F435, 'emission-rate'!$F$2:$F$551) * IFERROR(VLOOKUP($A435&amp;$B435&amp;$C435&amp;$D435&amp;R$1, 'check of sales'!$A$2:$P$1035, 12 + MATCH($E435,'check of sales'!$M$1:$P$1, 0), 0), 0)</f>
        <v>0</v>
      </c>
      <c r="S435" s="1">
        <f>SUMIF('emission-rate'!$A$2:$A$551, $D435&amp;S$1&amp;$E435&amp;$F435, 'emission-rate'!$F$2:$F$551) * IFERROR(VLOOKUP($A435&amp;$B435&amp;$C435&amp;$D435&amp;S$1, 'check of sales'!$A$2:$P$1035, 12 + MATCH($E435,'check of sales'!$M$1:$P$1, 0), 0), 0)</f>
        <v>0</v>
      </c>
      <c r="T435" s="1">
        <f>SUMIF('emission-rate'!$A$2:$A$551, $D435&amp;T$1&amp;$E435&amp;$F435, 'emission-rate'!$F$2:$F$551) * IFERROR(VLOOKUP($A435&amp;$B435&amp;$C435&amp;$D435&amp;T$1, 'check of sales'!$A$2:$P$1035, 12 + MATCH($E435,'check of sales'!$M$1:$P$1, 0), 0), 0)</f>
        <v>0</v>
      </c>
      <c r="U435" s="1">
        <f>SUMIF('emission-rate'!$A$2:$A$551, $D435&amp;U$1&amp;$E435&amp;$F435, 'emission-rate'!$F$2:$F$551) * IFERROR(VLOOKUP($A435&amp;$B435&amp;$C435&amp;$D435&amp;U$1, 'check of sales'!$A$2:$P$1035, 12 + MATCH($E435,'check of sales'!$M$1:$P$1, 0), 0), 0)</f>
        <v>0</v>
      </c>
    </row>
    <row r="436" spans="1:21" x14ac:dyDescent="0.2">
      <c r="A436">
        <f>emission!A436</f>
        <v>2015</v>
      </c>
      <c r="B436">
        <f>emission!B436</f>
        <v>1</v>
      </c>
      <c r="C436" t="str">
        <f>emission!C436</f>
        <v>commercial</v>
      </c>
      <c r="D436" t="str">
        <f>emission!D436</f>
        <v>VCC 24724 (NG T7 SWCVng)</v>
      </c>
      <c r="E436" t="str">
        <f>emission!E436</f>
        <v>NG</v>
      </c>
      <c r="F436" t="str">
        <f>emission!F436</f>
        <v>TOG</v>
      </c>
      <c r="G436" s="1">
        <f>emission!G436 - SUM($K436:$U436)</f>
        <v>1.2047039344906807E-3</v>
      </c>
      <c r="K436" s="1">
        <f>SUMIF('emission-rate'!$A$2:$A$551, $D436&amp;K$1&amp;$E436&amp;$F436, 'emission-rate'!$F$2:$F$551) * IFERROR(VLOOKUP($A436&amp;$B436&amp;$C436&amp;$D436&amp;K$1, 'check of sales'!$A$2:$P$1035, 12 + MATCH($E436,'check of sales'!$M$1:$P$1, 0), 0), 0)</f>
        <v>190515.44023136707</v>
      </c>
      <c r="L436" s="1">
        <f>SUMIF('emission-rate'!$A$2:$A$551, $D436&amp;L$1&amp;$E436&amp;$F436, 'emission-rate'!$F$2:$F$551) * IFERROR(VLOOKUP($A436&amp;$B436&amp;$C436&amp;$D436&amp;L$1, 'check of sales'!$A$2:$P$1035, 12 + MATCH($E436,'check of sales'!$M$1:$P$1, 0), 0), 0)</f>
        <v>113345.12101906753</v>
      </c>
      <c r="M436" s="1">
        <f>SUMIF('emission-rate'!$A$2:$A$551, $D436&amp;M$1&amp;$E436&amp;$F436, 'emission-rate'!$F$2:$F$551) * IFERROR(VLOOKUP($A436&amp;$B436&amp;$C436&amp;$D436&amp;M$1, 'check of sales'!$A$2:$P$1035, 12 + MATCH($E436,'check of sales'!$M$1:$P$1, 0), 0), 0)</f>
        <v>403792.45872377901</v>
      </c>
      <c r="N436" s="1">
        <f>SUMIF('emission-rate'!$A$2:$A$551, $D436&amp;N$1&amp;$E436&amp;$F436, 'emission-rate'!$F$2:$F$551) * IFERROR(VLOOKUP($A436&amp;$B436&amp;$C436&amp;$D436&amp;N$1, 'check of sales'!$A$2:$P$1035, 12 + MATCH($E436,'check of sales'!$M$1:$P$1, 0), 0), 0)</f>
        <v>1370243.5545840731</v>
      </c>
      <c r="O436" s="1">
        <f>SUMIF('emission-rate'!$A$2:$A$551, $D436&amp;O$1&amp;$E436&amp;$F436, 'emission-rate'!$F$2:$F$551) * IFERROR(VLOOKUP($A436&amp;$B436&amp;$C436&amp;$D436&amp;O$1, 'check of sales'!$A$2:$P$1035, 12 + MATCH($E436,'check of sales'!$M$1:$P$1, 0), 0), 0)</f>
        <v>1161252.9653764521</v>
      </c>
      <c r="P436" s="1">
        <f>SUMIF('emission-rate'!$A$2:$A$551, $D436&amp;P$1&amp;$E436&amp;$F436, 'emission-rate'!$F$2:$F$551) * IFERROR(VLOOKUP($A436&amp;$B436&amp;$C436&amp;$D436&amp;P$1, 'check of sales'!$A$2:$P$1035, 12 + MATCH($E436,'check of sales'!$M$1:$P$1, 0), 0), 0)</f>
        <v>176438.8091389575</v>
      </c>
      <c r="Q436" s="1">
        <f>SUMIF('emission-rate'!$A$2:$A$551, $D436&amp;Q$1&amp;$E436&amp;$F436, 'emission-rate'!$F$2:$F$551) * IFERROR(VLOOKUP($A436&amp;$B436&amp;$C436&amp;$D436&amp;Q$1, 'check of sales'!$A$2:$P$1035, 12 + MATCH($E436,'check of sales'!$M$1:$P$1, 0), 0), 0)</f>
        <v>0</v>
      </c>
      <c r="R436" s="1">
        <f>SUMIF('emission-rate'!$A$2:$A$551, $D436&amp;R$1&amp;$E436&amp;$F436, 'emission-rate'!$F$2:$F$551) * IFERROR(VLOOKUP($A436&amp;$B436&amp;$C436&amp;$D436&amp;R$1, 'check of sales'!$A$2:$P$1035, 12 + MATCH($E436,'check of sales'!$M$1:$P$1, 0), 0), 0)</f>
        <v>0</v>
      </c>
      <c r="S436" s="1">
        <f>SUMIF('emission-rate'!$A$2:$A$551, $D436&amp;S$1&amp;$E436&amp;$F436, 'emission-rate'!$F$2:$F$551) * IFERROR(VLOOKUP($A436&amp;$B436&amp;$C436&amp;$D436&amp;S$1, 'check of sales'!$A$2:$P$1035, 12 + MATCH($E436,'check of sales'!$M$1:$P$1, 0), 0), 0)</f>
        <v>0</v>
      </c>
      <c r="T436" s="1">
        <f>SUMIF('emission-rate'!$A$2:$A$551, $D436&amp;T$1&amp;$E436&amp;$F436, 'emission-rate'!$F$2:$F$551) * IFERROR(VLOOKUP($A436&amp;$B436&amp;$C436&amp;$D436&amp;T$1, 'check of sales'!$A$2:$P$1035, 12 + MATCH($E436,'check of sales'!$M$1:$P$1, 0), 0), 0)</f>
        <v>0</v>
      </c>
      <c r="U436" s="1">
        <f>SUMIF('emission-rate'!$A$2:$A$551, $D436&amp;U$1&amp;$E436&amp;$F436, 'emission-rate'!$F$2:$F$551) * IFERROR(VLOOKUP($A436&amp;$B436&amp;$C436&amp;$D436&amp;U$1, 'check of sales'!$A$2:$P$1035, 12 + MATCH($E436,'check of sales'!$M$1:$P$1, 0), 0), 0)</f>
        <v>0</v>
      </c>
    </row>
    <row r="437" spans="1:21" x14ac:dyDescent="0.2">
      <c r="A437">
        <f>emission!A437</f>
        <v>2016</v>
      </c>
      <c r="B437">
        <f>emission!B437</f>
        <v>1</v>
      </c>
      <c r="C437" t="str">
        <f>emission!C437</f>
        <v>commercial</v>
      </c>
      <c r="D437" t="str">
        <f>emission!D437</f>
        <v>VCC 24724 (NG T7 SWCVng)</v>
      </c>
      <c r="E437" t="str">
        <f>emission!E437</f>
        <v>NG</v>
      </c>
      <c r="F437" t="str">
        <f>emission!F437</f>
        <v>TOG</v>
      </c>
      <c r="G437" s="1">
        <f>emission!G437 - SUM($K437:$U437)</f>
        <v>1.0221735574305058E-3</v>
      </c>
      <c r="K437" s="1">
        <f>SUMIF('emission-rate'!$A$2:$A$551, $D437&amp;K$1&amp;$E437&amp;$F437, 'emission-rate'!$F$2:$F$551) * IFERROR(VLOOKUP($A437&amp;$B437&amp;$C437&amp;$D437&amp;K$1, 'check of sales'!$A$2:$P$1035, 12 + MATCH($E437,'check of sales'!$M$1:$P$1, 0), 0), 0)</f>
        <v>178644.08560568336</v>
      </c>
      <c r="L437" s="1">
        <f>SUMIF('emission-rate'!$A$2:$A$551, $D437&amp;L$1&amp;$E437&amp;$F437, 'emission-rate'!$F$2:$F$551) * IFERROR(VLOOKUP($A437&amp;$B437&amp;$C437&amp;$D437&amp;L$1, 'check of sales'!$A$2:$P$1035, 12 + MATCH($E437,'check of sales'!$M$1:$P$1, 0), 0), 0)</f>
        <v>105251.45064237557</v>
      </c>
      <c r="M437" s="1">
        <f>SUMIF('emission-rate'!$A$2:$A$551, $D437&amp;M$1&amp;$E437&amp;$F437, 'emission-rate'!$F$2:$F$551) * IFERROR(VLOOKUP($A437&amp;$B437&amp;$C437&amp;$D437&amp;M$1, 'check of sales'!$A$2:$P$1035, 12 + MATCH($E437,'check of sales'!$M$1:$P$1, 0), 0), 0)</f>
        <v>373507.7015795667</v>
      </c>
      <c r="N437" s="1">
        <f>SUMIF('emission-rate'!$A$2:$A$551, $D437&amp;N$1&amp;$E437&amp;$F437, 'emission-rate'!$F$2:$F$551) * IFERROR(VLOOKUP($A437&amp;$B437&amp;$C437&amp;$D437&amp;N$1, 'check of sales'!$A$2:$P$1035, 12 + MATCH($E437,'check of sales'!$M$1:$P$1, 0), 0), 0)</f>
        <v>1251597.496839179</v>
      </c>
      <c r="O437" s="1">
        <f>SUMIF('emission-rate'!$A$2:$A$551, $D437&amp;O$1&amp;$E437&amp;$F437, 'emission-rate'!$F$2:$F$551) * IFERROR(VLOOKUP($A437&amp;$B437&amp;$C437&amp;$D437&amp;O$1, 'check of sales'!$A$2:$P$1035, 12 + MATCH($E437,'check of sales'!$M$1:$P$1, 0), 0), 0)</f>
        <v>1037634.467326803</v>
      </c>
      <c r="P437" s="1">
        <f>SUMIF('emission-rate'!$A$2:$A$551, $D437&amp;P$1&amp;$E437&amp;$F437, 'emission-rate'!$F$2:$F$551) * IFERROR(VLOOKUP($A437&amp;$B437&amp;$C437&amp;$D437&amp;P$1, 'check of sales'!$A$2:$P$1035, 12 + MATCH($E437,'check of sales'!$M$1:$P$1, 0), 0), 0)</f>
        <v>149614.46233434466</v>
      </c>
      <c r="Q437" s="1">
        <f>SUMIF('emission-rate'!$A$2:$A$551, $D437&amp;Q$1&amp;$E437&amp;$F437, 'emission-rate'!$F$2:$F$551) * IFERROR(VLOOKUP($A437&amp;$B437&amp;$C437&amp;$D437&amp;Q$1, 'check of sales'!$A$2:$P$1035, 12 + MATCH($E437,'check of sales'!$M$1:$P$1, 0), 0), 0)</f>
        <v>802974.64092596446</v>
      </c>
      <c r="R437" s="1">
        <f>SUMIF('emission-rate'!$A$2:$A$551, $D437&amp;R$1&amp;$E437&amp;$F437, 'emission-rate'!$F$2:$F$551) * IFERROR(VLOOKUP($A437&amp;$B437&amp;$C437&amp;$D437&amp;R$1, 'check of sales'!$A$2:$P$1035, 12 + MATCH($E437,'check of sales'!$M$1:$P$1, 0), 0), 0)</f>
        <v>0</v>
      </c>
      <c r="S437" s="1">
        <f>SUMIF('emission-rate'!$A$2:$A$551, $D437&amp;S$1&amp;$E437&amp;$F437, 'emission-rate'!$F$2:$F$551) * IFERROR(VLOOKUP($A437&amp;$B437&amp;$C437&amp;$D437&amp;S$1, 'check of sales'!$A$2:$P$1035, 12 + MATCH($E437,'check of sales'!$M$1:$P$1, 0), 0), 0)</f>
        <v>0</v>
      </c>
      <c r="T437" s="1">
        <f>SUMIF('emission-rate'!$A$2:$A$551, $D437&amp;T$1&amp;$E437&amp;$F437, 'emission-rate'!$F$2:$F$551) * IFERROR(VLOOKUP($A437&amp;$B437&amp;$C437&amp;$D437&amp;T$1, 'check of sales'!$A$2:$P$1035, 12 + MATCH($E437,'check of sales'!$M$1:$P$1, 0), 0), 0)</f>
        <v>0</v>
      </c>
      <c r="U437" s="1">
        <f>SUMIF('emission-rate'!$A$2:$A$551, $D437&amp;U$1&amp;$E437&amp;$F437, 'emission-rate'!$F$2:$F$551) * IFERROR(VLOOKUP($A437&amp;$B437&amp;$C437&amp;$D437&amp;U$1, 'check of sales'!$A$2:$P$1035, 12 + MATCH($E437,'check of sales'!$M$1:$P$1, 0), 0), 0)</f>
        <v>0</v>
      </c>
    </row>
    <row r="438" spans="1:21" x14ac:dyDescent="0.2">
      <c r="A438">
        <f>emission!A438</f>
        <v>2017</v>
      </c>
      <c r="B438">
        <f>emission!B438</f>
        <v>1</v>
      </c>
      <c r="C438" t="str">
        <f>emission!C438</f>
        <v>commercial</v>
      </c>
      <c r="D438" t="str">
        <f>emission!D438</f>
        <v>VCC 24724 (NG T7 SWCVng)</v>
      </c>
      <c r="E438" t="str">
        <f>emission!E438</f>
        <v>NG</v>
      </c>
      <c r="F438" t="str">
        <f>emission!F438</f>
        <v>TOG</v>
      </c>
      <c r="G438" s="1">
        <f>emission!G438 - SUM($K438:$U438)</f>
        <v>6.6982302814722061E-4</v>
      </c>
      <c r="K438" s="1">
        <f>SUMIF('emission-rate'!$A$2:$A$551, $D438&amp;K$1&amp;$E438&amp;$F438, 'emission-rate'!$F$2:$F$551) * IFERROR(VLOOKUP($A438&amp;$B438&amp;$C438&amp;$D438&amp;K$1, 'check of sales'!$A$2:$P$1035, 12 + MATCH($E438,'check of sales'!$M$1:$P$1, 0), 0), 0)</f>
        <v>168386.9554473465</v>
      </c>
      <c r="L438" s="1">
        <f>SUMIF('emission-rate'!$A$2:$A$551, $D438&amp;L$1&amp;$E438&amp;$F438, 'emission-rate'!$F$2:$F$551) * IFERROR(VLOOKUP($A438&amp;$B438&amp;$C438&amp;$D438&amp;L$1, 'check of sales'!$A$2:$P$1035, 12 + MATCH($E438,'check of sales'!$M$1:$P$1, 0), 0), 0)</f>
        <v>98693.04627406878</v>
      </c>
      <c r="M438" s="1">
        <f>SUMIF('emission-rate'!$A$2:$A$551, $D438&amp;M$1&amp;$E438&amp;$F438, 'emission-rate'!$F$2:$F$551) * IFERROR(VLOOKUP($A438&amp;$B438&amp;$C438&amp;$D438&amp;M$1, 'check of sales'!$A$2:$P$1035, 12 + MATCH($E438,'check of sales'!$M$1:$P$1, 0), 0), 0)</f>
        <v>346836.52074212907</v>
      </c>
      <c r="N438" s="1">
        <f>SUMIF('emission-rate'!$A$2:$A$551, $D438&amp;N$1&amp;$E438&amp;$F438, 'emission-rate'!$F$2:$F$551) * IFERROR(VLOOKUP($A438&amp;$B438&amp;$C438&amp;$D438&amp;N$1, 'check of sales'!$A$2:$P$1035, 12 + MATCH($E438,'check of sales'!$M$1:$P$1, 0), 0), 0)</f>
        <v>1157726.6842096446</v>
      </c>
      <c r="O438" s="1">
        <f>SUMIF('emission-rate'!$A$2:$A$551, $D438&amp;O$1&amp;$E438&amp;$F438, 'emission-rate'!$F$2:$F$551) * IFERROR(VLOOKUP($A438&amp;$B438&amp;$C438&amp;$D438&amp;O$1, 'check of sales'!$A$2:$P$1035, 12 + MATCH($E438,'check of sales'!$M$1:$P$1, 0), 0), 0)</f>
        <v>947788.22173295612</v>
      </c>
      <c r="P438" s="1">
        <f>SUMIF('emission-rate'!$A$2:$A$551, $D438&amp;P$1&amp;$E438&amp;$F438, 'emission-rate'!$F$2:$F$551) * IFERROR(VLOOKUP($A438&amp;$B438&amp;$C438&amp;$D438&amp;P$1, 'check of sales'!$A$2:$P$1035, 12 + MATCH($E438,'check of sales'!$M$1:$P$1, 0), 0), 0)</f>
        <v>133687.60085650813</v>
      </c>
      <c r="Q438" s="1">
        <f>SUMIF('emission-rate'!$A$2:$A$551, $D438&amp;Q$1&amp;$E438&amp;$F438, 'emission-rate'!$F$2:$F$551) * IFERROR(VLOOKUP($A438&amp;$B438&amp;$C438&amp;$D438&amp;Q$1, 'check of sales'!$A$2:$P$1035, 12 + MATCH($E438,'check of sales'!$M$1:$P$1, 0), 0), 0)</f>
        <v>680896.79224504263</v>
      </c>
      <c r="R438" s="1">
        <f>SUMIF('emission-rate'!$A$2:$A$551, $D438&amp;R$1&amp;$E438&amp;$F438, 'emission-rate'!$F$2:$F$551) * IFERROR(VLOOKUP($A438&amp;$B438&amp;$C438&amp;$D438&amp;R$1, 'check of sales'!$A$2:$P$1035, 12 + MATCH($E438,'check of sales'!$M$1:$P$1, 0), 0), 0)</f>
        <v>847824.20287721115</v>
      </c>
      <c r="S438" s="1">
        <f>SUMIF('emission-rate'!$A$2:$A$551, $D438&amp;S$1&amp;$E438&amp;$F438, 'emission-rate'!$F$2:$F$551) * IFERROR(VLOOKUP($A438&amp;$B438&amp;$C438&amp;$D438&amp;S$1, 'check of sales'!$A$2:$P$1035, 12 + MATCH($E438,'check of sales'!$M$1:$P$1, 0), 0), 0)</f>
        <v>0</v>
      </c>
      <c r="T438" s="1">
        <f>SUMIF('emission-rate'!$A$2:$A$551, $D438&amp;T$1&amp;$E438&amp;$F438, 'emission-rate'!$F$2:$F$551) * IFERROR(VLOOKUP($A438&amp;$B438&amp;$C438&amp;$D438&amp;T$1, 'check of sales'!$A$2:$P$1035, 12 + MATCH($E438,'check of sales'!$M$1:$P$1, 0), 0), 0)</f>
        <v>0</v>
      </c>
      <c r="U438" s="1">
        <f>SUMIF('emission-rate'!$A$2:$A$551, $D438&amp;U$1&amp;$E438&amp;$F438, 'emission-rate'!$F$2:$F$551) * IFERROR(VLOOKUP($A438&amp;$B438&amp;$C438&amp;$D438&amp;U$1, 'check of sales'!$A$2:$P$1035, 12 + MATCH($E438,'check of sales'!$M$1:$P$1, 0), 0), 0)</f>
        <v>0</v>
      </c>
    </row>
    <row r="439" spans="1:21" x14ac:dyDescent="0.2">
      <c r="A439">
        <f>emission!A439</f>
        <v>2018</v>
      </c>
      <c r="B439">
        <f>emission!B439</f>
        <v>1</v>
      </c>
      <c r="C439" t="str">
        <f>emission!C439</f>
        <v>commercial</v>
      </c>
      <c r="D439" t="str">
        <f>emission!D439</f>
        <v>VCC 24724 (NG T7 SWCVng)</v>
      </c>
      <c r="E439" t="str">
        <f>emission!E439</f>
        <v>NG</v>
      </c>
      <c r="F439" t="str">
        <f>emission!F439</f>
        <v>TOG</v>
      </c>
      <c r="G439" s="1">
        <f>emission!G439 - SUM($K439:$U439)</f>
        <v>9.5233973115682602E-4</v>
      </c>
      <c r="K439" s="1">
        <f>SUMIF('emission-rate'!$A$2:$A$551, $D439&amp;K$1&amp;$E439&amp;$F439, 'emission-rate'!$F$2:$F$551) * IFERROR(VLOOKUP($A439&amp;$B439&amp;$C439&amp;$D439&amp;K$1, 'check of sales'!$A$2:$P$1035, 12 + MATCH($E439,'check of sales'!$M$1:$P$1, 0), 0), 0)</f>
        <v>159486.64871609272</v>
      </c>
      <c r="L439" s="1">
        <f>SUMIF('emission-rate'!$A$2:$A$551, $D439&amp;L$1&amp;$E439&amp;$F439, 'emission-rate'!$F$2:$F$551) * IFERROR(VLOOKUP($A439&amp;$B439&amp;$C439&amp;$D439&amp;L$1, 'check of sales'!$A$2:$P$1035, 12 + MATCH($E439,'check of sales'!$M$1:$P$1, 0), 0), 0)</f>
        <v>93026.430343719301</v>
      </c>
      <c r="M439" s="1">
        <f>SUMIF('emission-rate'!$A$2:$A$551, $D439&amp;M$1&amp;$E439&amp;$F439, 'emission-rate'!$F$2:$F$551) * IFERROR(VLOOKUP($A439&amp;$B439&amp;$C439&amp;$D439&amp;M$1, 'check of sales'!$A$2:$P$1035, 12 + MATCH($E439,'check of sales'!$M$1:$P$1, 0), 0), 0)</f>
        <v>325224.52262865496</v>
      </c>
      <c r="N439" s="1">
        <f>SUMIF('emission-rate'!$A$2:$A$551, $D439&amp;N$1&amp;$E439&amp;$F439, 'emission-rate'!$F$2:$F$551) * IFERROR(VLOOKUP($A439&amp;$B439&amp;$C439&amp;$D439&amp;N$1, 'check of sales'!$A$2:$P$1035, 12 + MATCH($E439,'check of sales'!$M$1:$P$1, 0), 0), 0)</f>
        <v>1075056.5341048427</v>
      </c>
      <c r="O439" s="1">
        <f>SUMIF('emission-rate'!$A$2:$A$551, $D439&amp;O$1&amp;$E439&amp;$F439, 'emission-rate'!$F$2:$F$551) * IFERROR(VLOOKUP($A439&amp;$B439&amp;$C439&amp;$D439&amp;O$1, 'check of sales'!$A$2:$P$1035, 12 + MATCH($E439,'check of sales'!$M$1:$P$1, 0), 0), 0)</f>
        <v>876703.3475625756</v>
      </c>
      <c r="P439" s="1">
        <f>SUMIF('emission-rate'!$A$2:$A$551, $D439&amp;P$1&amp;$E439&amp;$F439, 'emission-rate'!$F$2:$F$551) * IFERROR(VLOOKUP($A439&amp;$B439&amp;$C439&amp;$D439&amp;P$1, 'check of sales'!$A$2:$P$1035, 12 + MATCH($E439,'check of sales'!$M$1:$P$1, 0), 0), 0)</f>
        <v>122111.91654992368</v>
      </c>
      <c r="Q439" s="1">
        <f>SUMIF('emission-rate'!$A$2:$A$551, $D439&amp;Q$1&amp;$E439&amp;$F439, 'emission-rate'!$F$2:$F$551) * IFERROR(VLOOKUP($A439&amp;$B439&amp;$C439&amp;$D439&amp;Q$1, 'check of sales'!$A$2:$P$1035, 12 + MATCH($E439,'check of sales'!$M$1:$P$1, 0), 0), 0)</f>
        <v>608413.49937623111</v>
      </c>
      <c r="R439" s="1">
        <f>SUMIF('emission-rate'!$A$2:$A$551, $D439&amp;R$1&amp;$E439&amp;$F439, 'emission-rate'!$F$2:$F$551) * IFERROR(VLOOKUP($A439&amp;$B439&amp;$C439&amp;$D439&amp;R$1, 'check of sales'!$A$2:$P$1035, 12 + MATCH($E439,'check of sales'!$M$1:$P$1, 0), 0), 0)</f>
        <v>718927.78514287982</v>
      </c>
      <c r="S439" s="1">
        <f>SUMIF('emission-rate'!$A$2:$A$551, $D439&amp;S$1&amp;$E439&amp;$F439, 'emission-rate'!$F$2:$F$551) * IFERROR(VLOOKUP($A439&amp;$B439&amp;$C439&amp;$D439&amp;S$1, 'check of sales'!$A$2:$P$1035, 12 + MATCH($E439,'check of sales'!$M$1:$P$1, 0), 0), 0)</f>
        <v>1405754.9528002194</v>
      </c>
      <c r="T439" s="1">
        <f>SUMIF('emission-rate'!$A$2:$A$551, $D439&amp;T$1&amp;$E439&amp;$F439, 'emission-rate'!$F$2:$F$551) * IFERROR(VLOOKUP($A439&amp;$B439&amp;$C439&amp;$D439&amp;T$1, 'check of sales'!$A$2:$P$1035, 12 + MATCH($E439,'check of sales'!$M$1:$P$1, 0), 0), 0)</f>
        <v>0</v>
      </c>
      <c r="U439" s="1">
        <f>SUMIF('emission-rate'!$A$2:$A$551, $D439&amp;U$1&amp;$E439&amp;$F439, 'emission-rate'!$F$2:$F$551) * IFERROR(VLOOKUP($A439&amp;$B439&amp;$C439&amp;$D439&amp;U$1, 'check of sales'!$A$2:$P$1035, 12 + MATCH($E439,'check of sales'!$M$1:$P$1, 0), 0), 0)</f>
        <v>0</v>
      </c>
    </row>
    <row r="440" spans="1:21" x14ac:dyDescent="0.2">
      <c r="A440">
        <f>emission!A440</f>
        <v>2019</v>
      </c>
      <c r="B440">
        <f>emission!B440</f>
        <v>1</v>
      </c>
      <c r="C440" t="str">
        <f>emission!C440</f>
        <v>commercial</v>
      </c>
      <c r="D440" t="str">
        <f>emission!D440</f>
        <v>VCC 24724 (NG T7 SWCVng)</v>
      </c>
      <c r="E440" t="str">
        <f>emission!E440</f>
        <v>NG</v>
      </c>
      <c r="F440" t="str">
        <f>emission!F440</f>
        <v>TOG</v>
      </c>
      <c r="G440" s="1">
        <f>emission!G440 - SUM($K440:$U440)</f>
        <v>8.9751835912466049E-4</v>
      </c>
      <c r="K440" s="1">
        <f>SUMIF('emission-rate'!$A$2:$A$551, $D440&amp;K$1&amp;$E440&amp;$F440, 'emission-rate'!$F$2:$F$551) * IFERROR(VLOOKUP($A440&amp;$B440&amp;$C440&amp;$D440&amp;K$1, 'check of sales'!$A$2:$P$1035, 12 + MATCH($E440,'check of sales'!$M$1:$P$1, 0), 0), 0)</f>
        <v>148459.13483187245</v>
      </c>
      <c r="L440" s="1">
        <f>SUMIF('emission-rate'!$A$2:$A$551, $D440&amp;L$1&amp;$E440&amp;$F440, 'emission-rate'!$F$2:$F$551) * IFERROR(VLOOKUP($A440&amp;$B440&amp;$C440&amp;$D440&amp;L$1, 'check of sales'!$A$2:$P$1035, 12 + MATCH($E440,'check of sales'!$M$1:$P$1, 0), 0), 0)</f>
        <v>88109.400031168538</v>
      </c>
      <c r="M440" s="1">
        <f>SUMIF('emission-rate'!$A$2:$A$551, $D440&amp;M$1&amp;$E440&amp;$F440, 'emission-rate'!$F$2:$F$551) * IFERROR(VLOOKUP($A440&amp;$B440&amp;$C440&amp;$D440&amp;M$1, 'check of sales'!$A$2:$P$1035, 12 + MATCH($E440,'check of sales'!$M$1:$P$1, 0), 0), 0)</f>
        <v>306551.24694771011</v>
      </c>
      <c r="N440" s="1">
        <f>SUMIF('emission-rate'!$A$2:$A$551, $D440&amp;N$1&amp;$E440&amp;$F440, 'emission-rate'!$F$2:$F$551) * IFERROR(VLOOKUP($A440&amp;$B440&amp;$C440&amp;$D440&amp;N$1, 'check of sales'!$A$2:$P$1035, 12 + MATCH($E440,'check of sales'!$M$1:$P$1, 0), 0), 0)</f>
        <v>1008067.8567382297</v>
      </c>
      <c r="O440" s="1">
        <f>SUMIF('emission-rate'!$A$2:$A$551, $D440&amp;O$1&amp;$E440&amp;$F440, 'emission-rate'!$F$2:$F$551) * IFERROR(VLOOKUP($A440&amp;$B440&amp;$C440&amp;$D440&amp;O$1, 'check of sales'!$A$2:$P$1035, 12 + MATCH($E440,'check of sales'!$M$1:$P$1, 0), 0), 0)</f>
        <v>814100.31842892535</v>
      </c>
      <c r="P440" s="1">
        <f>SUMIF('emission-rate'!$A$2:$A$551, $D440&amp;P$1&amp;$E440&amp;$F440, 'emission-rate'!$F$2:$F$551) * IFERROR(VLOOKUP($A440&amp;$B440&amp;$C440&amp;$D440&amp;P$1, 'check of sales'!$A$2:$P$1035, 12 + MATCH($E440,'check of sales'!$M$1:$P$1, 0), 0), 0)</f>
        <v>112953.42520806687</v>
      </c>
      <c r="Q440" s="1">
        <f>SUMIF('emission-rate'!$A$2:$A$551, $D440&amp;Q$1&amp;$E440&amp;$F440, 'emission-rate'!$F$2:$F$551) * IFERROR(VLOOKUP($A440&amp;$B440&amp;$C440&amp;$D440&amp;Q$1, 'check of sales'!$A$2:$P$1035, 12 + MATCH($E440,'check of sales'!$M$1:$P$1, 0), 0), 0)</f>
        <v>555732.45377797121</v>
      </c>
      <c r="R440" s="1">
        <f>SUMIF('emission-rate'!$A$2:$A$551, $D440&amp;R$1&amp;$E440&amp;$F440, 'emission-rate'!$F$2:$F$551) * IFERROR(VLOOKUP($A440&amp;$B440&amp;$C440&amp;$D440&amp;R$1, 'check of sales'!$A$2:$P$1035, 12 + MATCH($E440,'check of sales'!$M$1:$P$1, 0), 0), 0)</f>
        <v>642395.99090396368</v>
      </c>
      <c r="S440" s="1">
        <f>SUMIF('emission-rate'!$A$2:$A$551, $D440&amp;S$1&amp;$E440&amp;$F440, 'emission-rate'!$F$2:$F$551) * IFERROR(VLOOKUP($A440&amp;$B440&amp;$C440&amp;$D440&amp;S$1, 'check of sales'!$A$2:$P$1035, 12 + MATCH($E440,'check of sales'!$M$1:$P$1, 0), 0), 0)</f>
        <v>1192035.2016851602</v>
      </c>
      <c r="T440" s="1">
        <f>SUMIF('emission-rate'!$A$2:$A$551, $D440&amp;T$1&amp;$E440&amp;$F440, 'emission-rate'!$F$2:$F$551) * IFERROR(VLOOKUP($A440&amp;$B440&amp;$C440&amp;$D440&amp;T$1, 'check of sales'!$A$2:$P$1035, 12 + MATCH($E440,'check of sales'!$M$1:$P$1, 0), 0), 0)</f>
        <v>123478.03035670305</v>
      </c>
      <c r="U440" s="1">
        <f>SUMIF('emission-rate'!$A$2:$A$551, $D440&amp;U$1&amp;$E440&amp;$F440, 'emission-rate'!$F$2:$F$551) * IFERROR(VLOOKUP($A440&amp;$B440&amp;$C440&amp;$D440&amp;U$1, 'check of sales'!$A$2:$P$1035, 12 + MATCH($E440,'check of sales'!$M$1:$P$1, 0), 0), 0)</f>
        <v>0</v>
      </c>
    </row>
    <row r="441" spans="1:21" x14ac:dyDescent="0.2">
      <c r="A441">
        <f>emission!A441</f>
        <v>2020</v>
      </c>
      <c r="B441">
        <f>emission!B441</f>
        <v>1</v>
      </c>
      <c r="C441" t="str">
        <f>emission!C441</f>
        <v>commercial</v>
      </c>
      <c r="D441" t="str">
        <f>emission!D441</f>
        <v>VCC 24724 (NG T7 SWCVng)</v>
      </c>
      <c r="E441" t="str">
        <f>emission!E441</f>
        <v>NG</v>
      </c>
      <c r="F441" t="str">
        <f>emission!F441</f>
        <v>TOG</v>
      </c>
      <c r="G441" s="1">
        <f>emission!G441 - SUM($K441:$U441)</f>
        <v>6.9858692586421967E-4</v>
      </c>
      <c r="K441" s="1">
        <f>SUMIF('emission-rate'!$A$2:$A$551, $D441&amp;K$1&amp;$E441&amp;$F441, 'emission-rate'!$F$2:$F$551) * IFERROR(VLOOKUP($A441&amp;$B441&amp;$C441&amp;$D441&amp;K$1, 'check of sales'!$A$2:$P$1035, 12 + MATCH($E441,'check of sales'!$M$1:$P$1, 0), 0), 0)</f>
        <v>138539.54630553335</v>
      </c>
      <c r="L441" s="1">
        <f>SUMIF('emission-rate'!$A$2:$A$551, $D441&amp;L$1&amp;$E441&amp;$F441, 'emission-rate'!$F$2:$F$551) * IFERROR(VLOOKUP($A441&amp;$B441&amp;$C441&amp;$D441&amp;L$1, 'check of sales'!$A$2:$P$1035, 12 + MATCH($E441,'check of sales'!$M$1:$P$1, 0), 0), 0)</f>
        <v>82017.180776479392</v>
      </c>
      <c r="M441" s="1">
        <f>SUMIF('emission-rate'!$A$2:$A$551, $D441&amp;M$1&amp;$E441&amp;$F441, 'emission-rate'!$F$2:$F$551) * IFERROR(VLOOKUP($A441&amp;$B441&amp;$C441&amp;$D441&amp;M$1, 'check of sales'!$A$2:$P$1035, 12 + MATCH($E441,'check of sales'!$M$1:$P$1, 0), 0), 0)</f>
        <v>290348.09083365864</v>
      </c>
      <c r="N441" s="1">
        <f>SUMIF('emission-rate'!$A$2:$A$551, $D441&amp;N$1&amp;$E441&amp;$F441, 'emission-rate'!$F$2:$F$551) * IFERROR(VLOOKUP($A441&amp;$B441&amp;$C441&amp;$D441&amp;N$1, 'check of sales'!$A$2:$P$1035, 12 + MATCH($E441,'check of sales'!$M$1:$P$1, 0), 0), 0)</f>
        <v>950188.06083038903</v>
      </c>
      <c r="O441" s="1">
        <f>SUMIF('emission-rate'!$A$2:$A$551, $D441&amp;O$1&amp;$E441&amp;$F441, 'emission-rate'!$F$2:$F$551) * IFERROR(VLOOKUP($A441&amp;$B441&amp;$C441&amp;$D441&amp;O$1, 'check of sales'!$A$2:$P$1035, 12 + MATCH($E441,'check of sales'!$M$1:$P$1, 0), 0), 0)</f>
        <v>763372.28520907159</v>
      </c>
      <c r="P441" s="1">
        <f>SUMIF('emission-rate'!$A$2:$A$551, $D441&amp;P$1&amp;$E441&amp;$F441, 'emission-rate'!$F$2:$F$551) * IFERROR(VLOOKUP($A441&amp;$B441&amp;$C441&amp;$D441&amp;P$1, 'check of sales'!$A$2:$P$1035, 12 + MATCH($E441,'check of sales'!$M$1:$P$1, 0), 0), 0)</f>
        <v>104887.72477620959</v>
      </c>
      <c r="Q441" s="1">
        <f>SUMIF('emission-rate'!$A$2:$A$551, $D441&amp;Q$1&amp;$E441&amp;$F441, 'emission-rate'!$F$2:$F$551) * IFERROR(VLOOKUP($A441&amp;$B441&amp;$C441&amp;$D441&amp;Q$1, 'check of sales'!$A$2:$P$1035, 12 + MATCH($E441,'check of sales'!$M$1:$P$1, 0), 0), 0)</f>
        <v>514052.07556333911</v>
      </c>
      <c r="R441" s="1">
        <f>SUMIF('emission-rate'!$A$2:$A$551, $D441&amp;R$1&amp;$E441&amp;$F441, 'emission-rate'!$F$2:$F$551) * IFERROR(VLOOKUP($A441&amp;$B441&amp;$C441&amp;$D441&amp;R$1, 'check of sales'!$A$2:$P$1035, 12 + MATCH($E441,'check of sales'!$M$1:$P$1, 0), 0), 0)</f>
        <v>586772.48399024759</v>
      </c>
      <c r="S441" s="1">
        <f>SUMIF('emission-rate'!$A$2:$A$551, $D441&amp;S$1&amp;$E441&amp;$F441, 'emission-rate'!$F$2:$F$551) * IFERROR(VLOOKUP($A441&amp;$B441&amp;$C441&amp;$D441&amp;S$1, 'check of sales'!$A$2:$P$1035, 12 + MATCH($E441,'check of sales'!$M$1:$P$1, 0), 0), 0)</f>
        <v>1065139.8518792186</v>
      </c>
      <c r="T441" s="1">
        <f>SUMIF('emission-rate'!$A$2:$A$551, $D441&amp;T$1&amp;$E441&amp;$F441, 'emission-rate'!$F$2:$F$551) * IFERROR(VLOOKUP($A441&amp;$B441&amp;$C441&amp;$D441&amp;T$1, 'check of sales'!$A$2:$P$1035, 12 + MATCH($E441,'check of sales'!$M$1:$P$1, 0), 0), 0)</f>
        <v>104705.41720428631</v>
      </c>
      <c r="U441" s="1">
        <f>SUMIF('emission-rate'!$A$2:$A$551, $D441&amp;U$1&amp;$E441&amp;$F441, 'emission-rate'!$F$2:$F$551) * IFERROR(VLOOKUP($A441&amp;$B441&amp;$C441&amp;$D441&amp;U$1, 'check of sales'!$A$2:$P$1035, 12 + MATCH($E441,'check of sales'!$M$1:$P$1, 0), 0), 0)</f>
        <v>880341.06238665944</v>
      </c>
    </row>
    <row r="442" spans="1:21" x14ac:dyDescent="0.2">
      <c r="A442">
        <f>emission!A442</f>
        <v>2010</v>
      </c>
      <c r="B442">
        <f>emission!B442</f>
        <v>1</v>
      </c>
      <c r="C442" t="str">
        <f>emission!C442</f>
        <v>industrial</v>
      </c>
      <c r="D442" t="str">
        <f>emission!D442</f>
        <v>VCC 21400 (GAS LHD1)</v>
      </c>
      <c r="E442" t="str">
        <f>emission!E442</f>
        <v>GAS</v>
      </c>
      <c r="F442" t="str">
        <f>emission!F442</f>
        <v>CH4</v>
      </c>
      <c r="G442" s="1">
        <f>emission!G442 - SUM($K442:$U442)</f>
        <v>9.8270920716458932E-6</v>
      </c>
      <c r="K442" s="1">
        <f>SUMIF('emission-rate'!$A$2:$A$551, $D442&amp;K$1&amp;$E442&amp;$F442, 'emission-rate'!$F$2:$F$551) * IFERROR(VLOOKUP($A442&amp;$B442&amp;$C442&amp;$D442&amp;K$1, 'check of sales'!$A$2:$P$1035, 12 + MATCH($E442,'check of sales'!$M$1:$P$1, 0), 0), 0)</f>
        <v>10382.283769347909</v>
      </c>
      <c r="L442" s="1">
        <f>SUMIF('emission-rate'!$A$2:$A$551, $D442&amp;L$1&amp;$E442&amp;$F442, 'emission-rate'!$F$2:$F$551) * IFERROR(VLOOKUP($A442&amp;$B442&amp;$C442&amp;$D442&amp;L$1, 'check of sales'!$A$2:$P$1035, 12 + MATCH($E442,'check of sales'!$M$1:$P$1, 0), 0), 0)</f>
        <v>0</v>
      </c>
      <c r="M442" s="1">
        <f>SUMIF('emission-rate'!$A$2:$A$551, $D442&amp;M$1&amp;$E442&amp;$F442, 'emission-rate'!$F$2:$F$551) * IFERROR(VLOOKUP($A442&amp;$B442&amp;$C442&amp;$D442&amp;M$1, 'check of sales'!$A$2:$P$1035, 12 + MATCH($E442,'check of sales'!$M$1:$P$1, 0), 0), 0)</f>
        <v>0</v>
      </c>
      <c r="N442" s="1">
        <f>SUMIF('emission-rate'!$A$2:$A$551, $D442&amp;N$1&amp;$E442&amp;$F442, 'emission-rate'!$F$2:$F$551) * IFERROR(VLOOKUP($A442&amp;$B442&amp;$C442&amp;$D442&amp;N$1, 'check of sales'!$A$2:$P$1035, 12 + MATCH($E442,'check of sales'!$M$1:$P$1, 0), 0), 0)</f>
        <v>0</v>
      </c>
      <c r="O442" s="1">
        <f>SUMIF('emission-rate'!$A$2:$A$551, $D442&amp;O$1&amp;$E442&amp;$F442, 'emission-rate'!$F$2:$F$551) * IFERROR(VLOOKUP($A442&amp;$B442&amp;$C442&amp;$D442&amp;O$1, 'check of sales'!$A$2:$P$1035, 12 + MATCH($E442,'check of sales'!$M$1:$P$1, 0), 0), 0)</f>
        <v>0</v>
      </c>
      <c r="P442" s="1">
        <f>SUMIF('emission-rate'!$A$2:$A$551, $D442&amp;P$1&amp;$E442&amp;$F442, 'emission-rate'!$F$2:$F$551) * IFERROR(VLOOKUP($A442&amp;$B442&amp;$C442&amp;$D442&amp;P$1, 'check of sales'!$A$2:$P$1035, 12 + MATCH($E442,'check of sales'!$M$1:$P$1, 0), 0), 0)</f>
        <v>0</v>
      </c>
      <c r="Q442" s="1">
        <f>SUMIF('emission-rate'!$A$2:$A$551, $D442&amp;Q$1&amp;$E442&amp;$F442, 'emission-rate'!$F$2:$F$551) * IFERROR(VLOOKUP($A442&amp;$B442&amp;$C442&amp;$D442&amp;Q$1, 'check of sales'!$A$2:$P$1035, 12 + MATCH($E442,'check of sales'!$M$1:$P$1, 0), 0), 0)</f>
        <v>0</v>
      </c>
      <c r="R442" s="1">
        <f>SUMIF('emission-rate'!$A$2:$A$551, $D442&amp;R$1&amp;$E442&amp;$F442, 'emission-rate'!$F$2:$F$551) * IFERROR(VLOOKUP($A442&amp;$B442&amp;$C442&amp;$D442&amp;R$1, 'check of sales'!$A$2:$P$1035, 12 + MATCH($E442,'check of sales'!$M$1:$P$1, 0), 0), 0)</f>
        <v>0</v>
      </c>
      <c r="S442" s="1">
        <f>SUMIF('emission-rate'!$A$2:$A$551, $D442&amp;S$1&amp;$E442&amp;$F442, 'emission-rate'!$F$2:$F$551) * IFERROR(VLOOKUP($A442&amp;$B442&amp;$C442&amp;$D442&amp;S$1, 'check of sales'!$A$2:$P$1035, 12 + MATCH($E442,'check of sales'!$M$1:$P$1, 0), 0), 0)</f>
        <v>0</v>
      </c>
      <c r="T442" s="1">
        <f>SUMIF('emission-rate'!$A$2:$A$551, $D442&amp;T$1&amp;$E442&amp;$F442, 'emission-rate'!$F$2:$F$551) * IFERROR(VLOOKUP($A442&amp;$B442&amp;$C442&amp;$D442&amp;T$1, 'check of sales'!$A$2:$P$1035, 12 + MATCH($E442,'check of sales'!$M$1:$P$1, 0), 0), 0)</f>
        <v>0</v>
      </c>
      <c r="U442" s="1">
        <f>SUMIF('emission-rate'!$A$2:$A$551, $D442&amp;U$1&amp;$E442&amp;$F442, 'emission-rate'!$F$2:$F$551) * IFERROR(VLOOKUP($A442&amp;$B442&amp;$C442&amp;$D442&amp;U$1, 'check of sales'!$A$2:$P$1035, 12 + MATCH($E442,'check of sales'!$M$1:$P$1, 0), 0), 0)</f>
        <v>0</v>
      </c>
    </row>
    <row r="443" spans="1:21" x14ac:dyDescent="0.2">
      <c r="A443">
        <f>emission!A443</f>
        <v>2011</v>
      </c>
      <c r="B443">
        <f>emission!B443</f>
        <v>1</v>
      </c>
      <c r="C443" t="str">
        <f>emission!C443</f>
        <v>industrial</v>
      </c>
      <c r="D443" t="str">
        <f>emission!D443</f>
        <v>VCC 21400 (GAS LHD1)</v>
      </c>
      <c r="E443" t="str">
        <f>emission!E443</f>
        <v>GAS</v>
      </c>
      <c r="F443" t="str">
        <f>emission!F443</f>
        <v>CH4</v>
      </c>
      <c r="G443" s="1">
        <f>emission!G443 - SUM($K443:$U443)</f>
        <v>2.8041042241966352E-5</v>
      </c>
      <c r="K443" s="1">
        <f>SUMIF('emission-rate'!$A$2:$A$551, $D443&amp;K$1&amp;$E443&amp;$F443, 'emission-rate'!$F$2:$F$551) * IFERROR(VLOOKUP($A443&amp;$B443&amp;$C443&amp;$D443&amp;K$1, 'check of sales'!$A$2:$P$1035, 12 + MATCH($E443,'check of sales'!$M$1:$P$1, 0), 0), 0)</f>
        <v>9775.388801461344</v>
      </c>
      <c r="L443" s="1">
        <f>SUMIF('emission-rate'!$A$2:$A$551, $D443&amp;L$1&amp;$E443&amp;$F443, 'emission-rate'!$F$2:$F$551) * IFERROR(VLOOKUP($A443&amp;$B443&amp;$C443&amp;$D443&amp;L$1, 'check of sales'!$A$2:$P$1035, 12 + MATCH($E443,'check of sales'!$M$1:$P$1, 0), 0), 0)</f>
        <v>6862.3133794357118</v>
      </c>
      <c r="M443" s="1">
        <f>SUMIF('emission-rate'!$A$2:$A$551, $D443&amp;M$1&amp;$E443&amp;$F443, 'emission-rate'!$F$2:$F$551) * IFERROR(VLOOKUP($A443&amp;$B443&amp;$C443&amp;$D443&amp;M$1, 'check of sales'!$A$2:$P$1035, 12 + MATCH($E443,'check of sales'!$M$1:$P$1, 0), 0), 0)</f>
        <v>0</v>
      </c>
      <c r="N443" s="1">
        <f>SUMIF('emission-rate'!$A$2:$A$551, $D443&amp;N$1&amp;$E443&amp;$F443, 'emission-rate'!$F$2:$F$551) * IFERROR(VLOOKUP($A443&amp;$B443&amp;$C443&amp;$D443&amp;N$1, 'check of sales'!$A$2:$P$1035, 12 + MATCH($E443,'check of sales'!$M$1:$P$1, 0), 0), 0)</f>
        <v>0</v>
      </c>
      <c r="O443" s="1">
        <f>SUMIF('emission-rate'!$A$2:$A$551, $D443&amp;O$1&amp;$E443&amp;$F443, 'emission-rate'!$F$2:$F$551) * IFERROR(VLOOKUP($A443&amp;$B443&amp;$C443&amp;$D443&amp;O$1, 'check of sales'!$A$2:$P$1035, 12 + MATCH($E443,'check of sales'!$M$1:$P$1, 0), 0), 0)</f>
        <v>0</v>
      </c>
      <c r="P443" s="1">
        <f>SUMIF('emission-rate'!$A$2:$A$551, $D443&amp;P$1&amp;$E443&amp;$F443, 'emission-rate'!$F$2:$F$551) * IFERROR(VLOOKUP($A443&amp;$B443&amp;$C443&amp;$D443&amp;P$1, 'check of sales'!$A$2:$P$1035, 12 + MATCH($E443,'check of sales'!$M$1:$P$1, 0), 0), 0)</f>
        <v>0</v>
      </c>
      <c r="Q443" s="1">
        <f>SUMIF('emission-rate'!$A$2:$A$551, $D443&amp;Q$1&amp;$E443&amp;$F443, 'emission-rate'!$F$2:$F$551) * IFERROR(VLOOKUP($A443&amp;$B443&amp;$C443&amp;$D443&amp;Q$1, 'check of sales'!$A$2:$P$1035, 12 + MATCH($E443,'check of sales'!$M$1:$P$1, 0), 0), 0)</f>
        <v>0</v>
      </c>
      <c r="R443" s="1">
        <f>SUMIF('emission-rate'!$A$2:$A$551, $D443&amp;R$1&amp;$E443&amp;$F443, 'emission-rate'!$F$2:$F$551) * IFERROR(VLOOKUP($A443&amp;$B443&amp;$C443&amp;$D443&amp;R$1, 'check of sales'!$A$2:$P$1035, 12 + MATCH($E443,'check of sales'!$M$1:$P$1, 0), 0), 0)</f>
        <v>0</v>
      </c>
      <c r="S443" s="1">
        <f>SUMIF('emission-rate'!$A$2:$A$551, $D443&amp;S$1&amp;$E443&amp;$F443, 'emission-rate'!$F$2:$F$551) * IFERROR(VLOOKUP($A443&amp;$B443&amp;$C443&amp;$D443&amp;S$1, 'check of sales'!$A$2:$P$1035, 12 + MATCH($E443,'check of sales'!$M$1:$P$1, 0), 0), 0)</f>
        <v>0</v>
      </c>
      <c r="T443" s="1">
        <f>SUMIF('emission-rate'!$A$2:$A$551, $D443&amp;T$1&amp;$E443&amp;$F443, 'emission-rate'!$F$2:$F$551) * IFERROR(VLOOKUP($A443&amp;$B443&amp;$C443&amp;$D443&amp;T$1, 'check of sales'!$A$2:$P$1035, 12 + MATCH($E443,'check of sales'!$M$1:$P$1, 0), 0), 0)</f>
        <v>0</v>
      </c>
      <c r="U443" s="1">
        <f>SUMIF('emission-rate'!$A$2:$A$551, $D443&amp;U$1&amp;$E443&amp;$F443, 'emission-rate'!$F$2:$F$551) * IFERROR(VLOOKUP($A443&amp;$B443&amp;$C443&amp;$D443&amp;U$1, 'check of sales'!$A$2:$P$1035, 12 + MATCH($E443,'check of sales'!$M$1:$P$1, 0), 0), 0)</f>
        <v>0</v>
      </c>
    </row>
    <row r="444" spans="1:21" x14ac:dyDescent="0.2">
      <c r="A444">
        <f>emission!A444</f>
        <v>2012</v>
      </c>
      <c r="B444">
        <f>emission!B444</f>
        <v>1</v>
      </c>
      <c r="C444" t="str">
        <f>emission!C444</f>
        <v>industrial</v>
      </c>
      <c r="D444" t="str">
        <f>emission!D444</f>
        <v>VCC 21400 (GAS LHD1)</v>
      </c>
      <c r="E444" t="str">
        <f>emission!E444</f>
        <v>GAS</v>
      </c>
      <c r="F444" t="str">
        <f>emission!F444</f>
        <v>CH4</v>
      </c>
      <c r="G444" s="1">
        <f>emission!G444 - SUM($K444:$U444)</f>
        <v>1.1921461555175483E-4</v>
      </c>
      <c r="K444" s="1">
        <f>SUMIF('emission-rate'!$A$2:$A$551, $D444&amp;K$1&amp;$E444&amp;$F444, 'emission-rate'!$F$2:$F$551) * IFERROR(VLOOKUP($A444&amp;$B444&amp;$C444&amp;$D444&amp;K$1, 'check of sales'!$A$2:$P$1035, 12 + MATCH($E444,'check of sales'!$M$1:$P$1, 0), 0), 0)</f>
        <v>9403.7286616881884</v>
      </c>
      <c r="L444" s="1">
        <f>SUMIF('emission-rate'!$A$2:$A$551, $D444&amp;L$1&amp;$E444&amp;$F444, 'emission-rate'!$F$2:$F$551) * IFERROR(VLOOKUP($A444&amp;$B444&amp;$C444&amp;$D444&amp;L$1, 'check of sales'!$A$2:$P$1035, 12 + MATCH($E444,'check of sales'!$M$1:$P$1, 0), 0), 0)</f>
        <v>6461.1777959202718</v>
      </c>
      <c r="M444" s="1">
        <f>SUMIF('emission-rate'!$A$2:$A$551, $D444&amp;M$1&amp;$E444&amp;$F444, 'emission-rate'!$F$2:$F$551) * IFERROR(VLOOKUP($A444&amp;$B444&amp;$C444&amp;$D444&amp;M$1, 'check of sales'!$A$2:$P$1035, 12 + MATCH($E444,'check of sales'!$M$1:$P$1, 0), 0), 0)</f>
        <v>29589.893165406724</v>
      </c>
      <c r="N444" s="1">
        <f>SUMIF('emission-rate'!$A$2:$A$551, $D444&amp;N$1&amp;$E444&amp;$F444, 'emission-rate'!$F$2:$F$551) * IFERROR(VLOOKUP($A444&amp;$B444&amp;$C444&amp;$D444&amp;N$1, 'check of sales'!$A$2:$P$1035, 12 + MATCH($E444,'check of sales'!$M$1:$P$1, 0), 0), 0)</f>
        <v>0</v>
      </c>
      <c r="O444" s="1">
        <f>SUMIF('emission-rate'!$A$2:$A$551, $D444&amp;O$1&amp;$E444&amp;$F444, 'emission-rate'!$F$2:$F$551) * IFERROR(VLOOKUP($A444&amp;$B444&amp;$C444&amp;$D444&amp;O$1, 'check of sales'!$A$2:$P$1035, 12 + MATCH($E444,'check of sales'!$M$1:$P$1, 0), 0), 0)</f>
        <v>0</v>
      </c>
      <c r="P444" s="1">
        <f>SUMIF('emission-rate'!$A$2:$A$551, $D444&amp;P$1&amp;$E444&amp;$F444, 'emission-rate'!$F$2:$F$551) * IFERROR(VLOOKUP($A444&amp;$B444&amp;$C444&amp;$D444&amp;P$1, 'check of sales'!$A$2:$P$1035, 12 + MATCH($E444,'check of sales'!$M$1:$P$1, 0), 0), 0)</f>
        <v>0</v>
      </c>
      <c r="Q444" s="1">
        <f>SUMIF('emission-rate'!$A$2:$A$551, $D444&amp;Q$1&amp;$E444&amp;$F444, 'emission-rate'!$F$2:$F$551) * IFERROR(VLOOKUP($A444&amp;$B444&amp;$C444&amp;$D444&amp;Q$1, 'check of sales'!$A$2:$P$1035, 12 + MATCH($E444,'check of sales'!$M$1:$P$1, 0), 0), 0)</f>
        <v>0</v>
      </c>
      <c r="R444" s="1">
        <f>SUMIF('emission-rate'!$A$2:$A$551, $D444&amp;R$1&amp;$E444&amp;$F444, 'emission-rate'!$F$2:$F$551) * IFERROR(VLOOKUP($A444&amp;$B444&amp;$C444&amp;$D444&amp;R$1, 'check of sales'!$A$2:$P$1035, 12 + MATCH($E444,'check of sales'!$M$1:$P$1, 0), 0), 0)</f>
        <v>0</v>
      </c>
      <c r="S444" s="1">
        <f>SUMIF('emission-rate'!$A$2:$A$551, $D444&amp;S$1&amp;$E444&amp;$F444, 'emission-rate'!$F$2:$F$551) * IFERROR(VLOOKUP($A444&amp;$B444&amp;$C444&amp;$D444&amp;S$1, 'check of sales'!$A$2:$P$1035, 12 + MATCH($E444,'check of sales'!$M$1:$P$1, 0), 0), 0)</f>
        <v>0</v>
      </c>
      <c r="T444" s="1">
        <f>SUMIF('emission-rate'!$A$2:$A$551, $D444&amp;T$1&amp;$E444&amp;$F444, 'emission-rate'!$F$2:$F$551) * IFERROR(VLOOKUP($A444&amp;$B444&amp;$C444&amp;$D444&amp;T$1, 'check of sales'!$A$2:$P$1035, 12 + MATCH($E444,'check of sales'!$M$1:$P$1, 0), 0), 0)</f>
        <v>0</v>
      </c>
      <c r="U444" s="1">
        <f>SUMIF('emission-rate'!$A$2:$A$551, $D444&amp;U$1&amp;$E444&amp;$F444, 'emission-rate'!$F$2:$F$551) * IFERROR(VLOOKUP($A444&amp;$B444&amp;$C444&amp;$D444&amp;U$1, 'check of sales'!$A$2:$P$1035, 12 + MATCH($E444,'check of sales'!$M$1:$P$1, 0), 0), 0)</f>
        <v>0</v>
      </c>
    </row>
    <row r="445" spans="1:21" x14ac:dyDescent="0.2">
      <c r="A445">
        <f>emission!A445</f>
        <v>2013</v>
      </c>
      <c r="B445">
        <f>emission!B445</f>
        <v>1</v>
      </c>
      <c r="C445" t="str">
        <f>emission!C445</f>
        <v>industrial</v>
      </c>
      <c r="D445" t="str">
        <f>emission!D445</f>
        <v>VCC 21400 (GAS LHD1)</v>
      </c>
      <c r="E445" t="str">
        <f>emission!E445</f>
        <v>GAS</v>
      </c>
      <c r="F445" t="str">
        <f>emission!F445</f>
        <v>CH4</v>
      </c>
      <c r="G445" s="1">
        <f>emission!G445 - SUM($K445:$U445)</f>
        <v>1.8713937606662512E-4</v>
      </c>
      <c r="K445" s="1">
        <f>SUMIF('emission-rate'!$A$2:$A$551, $D445&amp;K$1&amp;$E445&amp;$F445, 'emission-rate'!$F$2:$F$551) * IFERROR(VLOOKUP($A445&amp;$B445&amp;$C445&amp;$D445&amp;K$1, 'check of sales'!$A$2:$P$1035, 12 + MATCH($E445,'check of sales'!$M$1:$P$1, 0), 0), 0)</f>
        <v>9103.4853907103206</v>
      </c>
      <c r="L445" s="1">
        <f>SUMIF('emission-rate'!$A$2:$A$551, $D445&amp;L$1&amp;$E445&amp;$F445, 'emission-rate'!$F$2:$F$551) * IFERROR(VLOOKUP($A445&amp;$B445&amp;$C445&amp;$D445&amp;L$1, 'check of sales'!$A$2:$P$1035, 12 + MATCH($E445,'check of sales'!$M$1:$P$1, 0), 0), 0)</f>
        <v>6215.5239102792239</v>
      </c>
      <c r="M445" s="1">
        <f>SUMIF('emission-rate'!$A$2:$A$551, $D445&amp;M$1&amp;$E445&amp;$F445, 'emission-rate'!$F$2:$F$551) * IFERROR(VLOOKUP($A445&amp;$B445&amp;$C445&amp;$D445&amp;M$1, 'check of sales'!$A$2:$P$1035, 12 + MATCH($E445,'check of sales'!$M$1:$P$1, 0), 0), 0)</f>
        <v>27860.220035550134</v>
      </c>
      <c r="N445" s="1">
        <f>SUMIF('emission-rate'!$A$2:$A$551, $D445&amp;N$1&amp;$E445&amp;$F445, 'emission-rate'!$F$2:$F$551) * IFERROR(VLOOKUP($A445&amp;$B445&amp;$C445&amp;$D445&amp;N$1, 'check of sales'!$A$2:$P$1035, 12 + MATCH($E445,'check of sales'!$M$1:$P$1, 0), 0), 0)</f>
        <v>31945.078534036642</v>
      </c>
      <c r="O445" s="1">
        <f>SUMIF('emission-rate'!$A$2:$A$551, $D445&amp;O$1&amp;$E445&amp;$F445, 'emission-rate'!$F$2:$F$551) * IFERROR(VLOOKUP($A445&amp;$B445&amp;$C445&amp;$D445&amp;O$1, 'check of sales'!$A$2:$P$1035, 12 + MATCH($E445,'check of sales'!$M$1:$P$1, 0), 0), 0)</f>
        <v>0</v>
      </c>
      <c r="P445" s="1">
        <f>SUMIF('emission-rate'!$A$2:$A$551, $D445&amp;P$1&amp;$E445&amp;$F445, 'emission-rate'!$F$2:$F$551) * IFERROR(VLOOKUP($A445&amp;$B445&amp;$C445&amp;$D445&amp;P$1, 'check of sales'!$A$2:$P$1035, 12 + MATCH($E445,'check of sales'!$M$1:$P$1, 0), 0), 0)</f>
        <v>0</v>
      </c>
      <c r="Q445" s="1">
        <f>SUMIF('emission-rate'!$A$2:$A$551, $D445&amp;Q$1&amp;$E445&amp;$F445, 'emission-rate'!$F$2:$F$551) * IFERROR(VLOOKUP($A445&amp;$B445&amp;$C445&amp;$D445&amp;Q$1, 'check of sales'!$A$2:$P$1035, 12 + MATCH($E445,'check of sales'!$M$1:$P$1, 0), 0), 0)</f>
        <v>0</v>
      </c>
      <c r="R445" s="1">
        <f>SUMIF('emission-rate'!$A$2:$A$551, $D445&amp;R$1&amp;$E445&amp;$F445, 'emission-rate'!$F$2:$F$551) * IFERROR(VLOOKUP($A445&amp;$B445&amp;$C445&amp;$D445&amp;R$1, 'check of sales'!$A$2:$P$1035, 12 + MATCH($E445,'check of sales'!$M$1:$P$1, 0), 0), 0)</f>
        <v>0</v>
      </c>
      <c r="S445" s="1">
        <f>SUMIF('emission-rate'!$A$2:$A$551, $D445&amp;S$1&amp;$E445&amp;$F445, 'emission-rate'!$F$2:$F$551) * IFERROR(VLOOKUP($A445&amp;$B445&amp;$C445&amp;$D445&amp;S$1, 'check of sales'!$A$2:$P$1035, 12 + MATCH($E445,'check of sales'!$M$1:$P$1, 0), 0), 0)</f>
        <v>0</v>
      </c>
      <c r="T445" s="1">
        <f>SUMIF('emission-rate'!$A$2:$A$551, $D445&amp;T$1&amp;$E445&amp;$F445, 'emission-rate'!$F$2:$F$551) * IFERROR(VLOOKUP($A445&amp;$B445&amp;$C445&amp;$D445&amp;T$1, 'check of sales'!$A$2:$P$1035, 12 + MATCH($E445,'check of sales'!$M$1:$P$1, 0), 0), 0)</f>
        <v>0</v>
      </c>
      <c r="U445" s="1">
        <f>SUMIF('emission-rate'!$A$2:$A$551, $D445&amp;U$1&amp;$E445&amp;$F445, 'emission-rate'!$F$2:$F$551) * IFERROR(VLOOKUP($A445&amp;$B445&amp;$C445&amp;$D445&amp;U$1, 'check of sales'!$A$2:$P$1035, 12 + MATCH($E445,'check of sales'!$M$1:$P$1, 0), 0), 0)</f>
        <v>0</v>
      </c>
    </row>
    <row r="446" spans="1:21" x14ac:dyDescent="0.2">
      <c r="A446">
        <f>emission!A446</f>
        <v>2014</v>
      </c>
      <c r="B446">
        <f>emission!B446</f>
        <v>1</v>
      </c>
      <c r="C446" t="str">
        <f>emission!C446</f>
        <v>industrial</v>
      </c>
      <c r="D446" t="str">
        <f>emission!D446</f>
        <v>VCC 21400 (GAS LHD1)</v>
      </c>
      <c r="E446" t="str">
        <f>emission!E446</f>
        <v>GAS</v>
      </c>
      <c r="F446" t="str">
        <f>emission!F446</f>
        <v>CH4</v>
      </c>
      <c r="G446" s="1">
        <f>emission!G446 - SUM($K446:$U446)</f>
        <v>1.5138946764636785E-4</v>
      </c>
      <c r="K446" s="1">
        <f>SUMIF('emission-rate'!$A$2:$A$551, $D446&amp;K$1&amp;$E446&amp;$F446, 'emission-rate'!$F$2:$F$551) * IFERROR(VLOOKUP($A446&amp;$B446&amp;$C446&amp;$D446&amp;K$1, 'check of sales'!$A$2:$P$1035, 12 + MATCH($E446,'check of sales'!$M$1:$P$1, 0), 0), 0)</f>
        <v>8124.4276323398162</v>
      </c>
      <c r="L446" s="1">
        <f>SUMIF('emission-rate'!$A$2:$A$551, $D446&amp;L$1&amp;$E446&amp;$F446, 'emission-rate'!$F$2:$F$551) * IFERROR(VLOOKUP($A446&amp;$B446&amp;$C446&amp;$D446&amp;L$1, 'check of sales'!$A$2:$P$1035, 12 + MATCH($E446,'check of sales'!$M$1:$P$1, 0), 0), 0)</f>
        <v>6017.0739871900587</v>
      </c>
      <c r="M446" s="1">
        <f>SUMIF('emission-rate'!$A$2:$A$551, $D446&amp;M$1&amp;$E446&amp;$F446, 'emission-rate'!$F$2:$F$551) * IFERROR(VLOOKUP($A446&amp;$B446&amp;$C446&amp;$D446&amp;M$1, 'check of sales'!$A$2:$P$1035, 12 + MATCH($E446,'check of sales'!$M$1:$P$1, 0), 0), 0)</f>
        <v>26800.974875810236</v>
      </c>
      <c r="N446" s="1">
        <f>SUMIF('emission-rate'!$A$2:$A$551, $D446&amp;N$1&amp;$E446&amp;$F446, 'emission-rate'!$F$2:$F$551) * IFERROR(VLOOKUP($A446&amp;$B446&amp;$C446&amp;$D446&amp;N$1, 'check of sales'!$A$2:$P$1035, 12 + MATCH($E446,'check of sales'!$M$1:$P$1, 0), 0), 0)</f>
        <v>30077.733367813591</v>
      </c>
      <c r="O446" s="1">
        <f>SUMIF('emission-rate'!$A$2:$A$551, $D446&amp;O$1&amp;$E446&amp;$F446, 'emission-rate'!$F$2:$F$551) * IFERROR(VLOOKUP($A446&amp;$B446&amp;$C446&amp;$D446&amp;O$1, 'check of sales'!$A$2:$P$1035, 12 + MATCH($E446,'check of sales'!$M$1:$P$1, 0), 0), 0)</f>
        <v>25203.332036917844</v>
      </c>
      <c r="P446" s="1">
        <f>SUMIF('emission-rate'!$A$2:$A$551, $D446&amp;P$1&amp;$E446&amp;$F446, 'emission-rate'!$F$2:$F$551) * IFERROR(VLOOKUP($A446&amp;$B446&amp;$C446&amp;$D446&amp;P$1, 'check of sales'!$A$2:$P$1035, 12 + MATCH($E446,'check of sales'!$M$1:$P$1, 0), 0), 0)</f>
        <v>0</v>
      </c>
      <c r="Q446" s="1">
        <f>SUMIF('emission-rate'!$A$2:$A$551, $D446&amp;Q$1&amp;$E446&amp;$F446, 'emission-rate'!$F$2:$F$551) * IFERROR(VLOOKUP($A446&amp;$B446&amp;$C446&amp;$D446&amp;Q$1, 'check of sales'!$A$2:$P$1035, 12 + MATCH($E446,'check of sales'!$M$1:$P$1, 0), 0), 0)</f>
        <v>0</v>
      </c>
      <c r="R446" s="1">
        <f>SUMIF('emission-rate'!$A$2:$A$551, $D446&amp;R$1&amp;$E446&amp;$F446, 'emission-rate'!$F$2:$F$551) * IFERROR(VLOOKUP($A446&amp;$B446&amp;$C446&amp;$D446&amp;R$1, 'check of sales'!$A$2:$P$1035, 12 + MATCH($E446,'check of sales'!$M$1:$P$1, 0), 0), 0)</f>
        <v>0</v>
      </c>
      <c r="S446" s="1">
        <f>SUMIF('emission-rate'!$A$2:$A$551, $D446&amp;S$1&amp;$E446&amp;$F446, 'emission-rate'!$F$2:$F$551) * IFERROR(VLOOKUP($A446&amp;$B446&amp;$C446&amp;$D446&amp;S$1, 'check of sales'!$A$2:$P$1035, 12 + MATCH($E446,'check of sales'!$M$1:$P$1, 0), 0), 0)</f>
        <v>0</v>
      </c>
      <c r="T446" s="1">
        <f>SUMIF('emission-rate'!$A$2:$A$551, $D446&amp;T$1&amp;$E446&amp;$F446, 'emission-rate'!$F$2:$F$551) * IFERROR(VLOOKUP($A446&amp;$B446&amp;$C446&amp;$D446&amp;T$1, 'check of sales'!$A$2:$P$1035, 12 + MATCH($E446,'check of sales'!$M$1:$P$1, 0), 0), 0)</f>
        <v>0</v>
      </c>
      <c r="U446" s="1">
        <f>SUMIF('emission-rate'!$A$2:$A$551, $D446&amp;U$1&amp;$E446&amp;$F446, 'emission-rate'!$F$2:$F$551) * IFERROR(VLOOKUP($A446&amp;$B446&amp;$C446&amp;$D446&amp;U$1, 'check of sales'!$A$2:$P$1035, 12 + MATCH($E446,'check of sales'!$M$1:$P$1, 0), 0), 0)</f>
        <v>0</v>
      </c>
    </row>
    <row r="447" spans="1:21" x14ac:dyDescent="0.2">
      <c r="A447">
        <f>emission!A447</f>
        <v>2015</v>
      </c>
      <c r="B447">
        <f>emission!B447</f>
        <v>1</v>
      </c>
      <c r="C447" t="str">
        <f>emission!C447</f>
        <v>industrial</v>
      </c>
      <c r="D447" t="str">
        <f>emission!D447</f>
        <v>VCC 21400 (GAS LHD1)</v>
      </c>
      <c r="E447" t="str">
        <f>emission!E447</f>
        <v>GAS</v>
      </c>
      <c r="F447" t="str">
        <f>emission!F447</f>
        <v>CH4</v>
      </c>
      <c r="G447" s="1">
        <f>emission!G447 - SUM($K447:$U447)</f>
        <v>1.4078164531383663E-4</v>
      </c>
      <c r="K447" s="1">
        <f>SUMIF('emission-rate'!$A$2:$A$551, $D447&amp;K$1&amp;$E447&amp;$F447, 'emission-rate'!$F$2:$F$551) * IFERROR(VLOOKUP($A447&amp;$B447&amp;$C447&amp;$D447&amp;K$1, 'check of sales'!$A$2:$P$1035, 12 + MATCH($E447,'check of sales'!$M$1:$P$1, 0), 0), 0)</f>
        <v>7607.0327591525784</v>
      </c>
      <c r="L447" s="1">
        <f>SUMIF('emission-rate'!$A$2:$A$551, $D447&amp;L$1&amp;$E447&amp;$F447, 'emission-rate'!$F$2:$F$551) * IFERROR(VLOOKUP($A447&amp;$B447&amp;$C447&amp;$D447&amp;L$1, 'check of sales'!$A$2:$P$1035, 12 + MATCH($E447,'check of sales'!$M$1:$P$1, 0), 0), 0)</f>
        <v>5369.9522841268226</v>
      </c>
      <c r="M447" s="1">
        <f>SUMIF('emission-rate'!$A$2:$A$551, $D447&amp;M$1&amp;$E447&amp;$F447, 'emission-rate'!$F$2:$F$551) * IFERROR(VLOOKUP($A447&amp;$B447&amp;$C447&amp;$D447&amp;M$1, 'check of sales'!$A$2:$P$1035, 12 + MATCH($E447,'check of sales'!$M$1:$P$1, 0), 0), 0)</f>
        <v>25945.270436475177</v>
      </c>
      <c r="N447" s="1">
        <f>SUMIF('emission-rate'!$A$2:$A$551, $D447&amp;N$1&amp;$E447&amp;$F447, 'emission-rate'!$F$2:$F$551) * IFERROR(VLOOKUP($A447&amp;$B447&amp;$C447&amp;$D447&amp;N$1, 'check of sales'!$A$2:$P$1035, 12 + MATCH($E447,'check of sales'!$M$1:$P$1, 0), 0), 0)</f>
        <v>28934.178383497125</v>
      </c>
      <c r="O447" s="1">
        <f>SUMIF('emission-rate'!$A$2:$A$551, $D447&amp;O$1&amp;$E447&amp;$F447, 'emission-rate'!$F$2:$F$551) * IFERROR(VLOOKUP($A447&amp;$B447&amp;$C447&amp;$D447&amp;O$1, 'check of sales'!$A$2:$P$1035, 12 + MATCH($E447,'check of sales'!$M$1:$P$1, 0), 0), 0)</f>
        <v>23730.074733708967</v>
      </c>
      <c r="P447" s="1">
        <f>SUMIF('emission-rate'!$A$2:$A$551, $D447&amp;P$1&amp;$E447&amp;$F447, 'emission-rate'!$F$2:$F$551) * IFERROR(VLOOKUP($A447&amp;$B447&amp;$C447&amp;$D447&amp;P$1, 'check of sales'!$A$2:$P$1035, 12 + MATCH($E447,'check of sales'!$M$1:$P$1, 0), 0), 0)</f>
        <v>3673.2291737563723</v>
      </c>
      <c r="Q447" s="1">
        <f>SUMIF('emission-rate'!$A$2:$A$551, $D447&amp;Q$1&amp;$E447&amp;$F447, 'emission-rate'!$F$2:$F$551) * IFERROR(VLOOKUP($A447&amp;$B447&amp;$C447&amp;$D447&amp;Q$1, 'check of sales'!$A$2:$P$1035, 12 + MATCH($E447,'check of sales'!$M$1:$P$1, 0), 0), 0)</f>
        <v>0</v>
      </c>
      <c r="R447" s="1">
        <f>SUMIF('emission-rate'!$A$2:$A$551, $D447&amp;R$1&amp;$E447&amp;$F447, 'emission-rate'!$F$2:$F$551) * IFERROR(VLOOKUP($A447&amp;$B447&amp;$C447&amp;$D447&amp;R$1, 'check of sales'!$A$2:$P$1035, 12 + MATCH($E447,'check of sales'!$M$1:$P$1, 0), 0), 0)</f>
        <v>0</v>
      </c>
      <c r="S447" s="1">
        <f>SUMIF('emission-rate'!$A$2:$A$551, $D447&amp;S$1&amp;$E447&amp;$F447, 'emission-rate'!$F$2:$F$551) * IFERROR(VLOOKUP($A447&amp;$B447&amp;$C447&amp;$D447&amp;S$1, 'check of sales'!$A$2:$P$1035, 12 + MATCH($E447,'check of sales'!$M$1:$P$1, 0), 0), 0)</f>
        <v>0</v>
      </c>
      <c r="T447" s="1">
        <f>SUMIF('emission-rate'!$A$2:$A$551, $D447&amp;T$1&amp;$E447&amp;$F447, 'emission-rate'!$F$2:$F$551) * IFERROR(VLOOKUP($A447&amp;$B447&amp;$C447&amp;$D447&amp;T$1, 'check of sales'!$A$2:$P$1035, 12 + MATCH($E447,'check of sales'!$M$1:$P$1, 0), 0), 0)</f>
        <v>0</v>
      </c>
      <c r="U447" s="1">
        <f>SUMIF('emission-rate'!$A$2:$A$551, $D447&amp;U$1&amp;$E447&amp;$F447, 'emission-rate'!$F$2:$F$551) * IFERROR(VLOOKUP($A447&amp;$B447&amp;$C447&amp;$D447&amp;U$1, 'check of sales'!$A$2:$P$1035, 12 + MATCH($E447,'check of sales'!$M$1:$P$1, 0), 0), 0)</f>
        <v>0</v>
      </c>
    </row>
    <row r="448" spans="1:21" x14ac:dyDescent="0.2">
      <c r="A448">
        <f>emission!A448</f>
        <v>2016</v>
      </c>
      <c r="B448">
        <f>emission!B448</f>
        <v>1</v>
      </c>
      <c r="C448" t="str">
        <f>emission!C448</f>
        <v>industrial</v>
      </c>
      <c r="D448" t="str">
        <f>emission!D448</f>
        <v>VCC 21400 (GAS LHD1)</v>
      </c>
      <c r="E448" t="str">
        <f>emission!E448</f>
        <v>GAS</v>
      </c>
      <c r="F448" t="str">
        <f>emission!F448</f>
        <v>CH4</v>
      </c>
      <c r="G448" s="1">
        <f>emission!G448 - SUM($K448:$U448)</f>
        <v>1.3801164459437132E-4</v>
      </c>
      <c r="K448" s="1">
        <f>SUMIF('emission-rate'!$A$2:$A$551, $D448&amp;K$1&amp;$E448&amp;$F448, 'emission-rate'!$F$2:$F$551) * IFERROR(VLOOKUP($A448&amp;$B448&amp;$C448&amp;$D448&amp;K$1, 'check of sales'!$A$2:$P$1035, 12 + MATCH($E448,'check of sales'!$M$1:$P$1, 0), 0), 0)</f>
        <v>7311.1868099187495</v>
      </c>
      <c r="L448" s="1">
        <f>SUMIF('emission-rate'!$A$2:$A$551, $D448&amp;L$1&amp;$E448&amp;$F448, 'emission-rate'!$F$2:$F$551) * IFERROR(VLOOKUP($A448&amp;$B448&amp;$C448&amp;$D448&amp;L$1, 'check of sales'!$A$2:$P$1035, 12 + MATCH($E448,'check of sales'!$M$1:$P$1, 0), 0), 0)</f>
        <v>5027.973020257481</v>
      </c>
      <c r="M448" s="1">
        <f>SUMIF('emission-rate'!$A$2:$A$551, $D448&amp;M$1&amp;$E448&amp;$F448, 'emission-rate'!$F$2:$F$551) * IFERROR(VLOOKUP($A448&amp;$B448&amp;$C448&amp;$D448&amp;M$1, 'check of sales'!$A$2:$P$1035, 12 + MATCH($E448,'check of sales'!$M$1:$P$1, 0), 0), 0)</f>
        <v>23154.919573741503</v>
      </c>
      <c r="N448" s="1">
        <f>SUMIF('emission-rate'!$A$2:$A$551, $D448&amp;N$1&amp;$E448&amp;$F448, 'emission-rate'!$F$2:$F$551) * IFERROR(VLOOKUP($A448&amp;$B448&amp;$C448&amp;$D448&amp;N$1, 'check of sales'!$A$2:$P$1035, 12 + MATCH($E448,'check of sales'!$M$1:$P$1, 0), 0), 0)</f>
        <v>28010.364790670872</v>
      </c>
      <c r="O448" s="1">
        <f>SUMIF('emission-rate'!$A$2:$A$551, $D448&amp;O$1&amp;$E448&amp;$F448, 'emission-rate'!$F$2:$F$551) * IFERROR(VLOOKUP($A448&amp;$B448&amp;$C448&amp;$D448&amp;O$1, 'check of sales'!$A$2:$P$1035, 12 + MATCH($E448,'check of sales'!$M$1:$P$1, 0), 0), 0)</f>
        <v>22827.85763815575</v>
      </c>
      <c r="P448" s="1">
        <f>SUMIF('emission-rate'!$A$2:$A$551, $D448&amp;P$1&amp;$E448&amp;$F448, 'emission-rate'!$F$2:$F$551) * IFERROR(VLOOKUP($A448&amp;$B448&amp;$C448&amp;$D448&amp;P$1, 'check of sales'!$A$2:$P$1035, 12 + MATCH($E448,'check of sales'!$M$1:$P$1, 0), 0), 0)</f>
        <v>3458.5110682824625</v>
      </c>
      <c r="Q448" s="1">
        <f>SUMIF('emission-rate'!$A$2:$A$551, $D448&amp;Q$1&amp;$E448&amp;$F448, 'emission-rate'!$F$2:$F$551) * IFERROR(VLOOKUP($A448&amp;$B448&amp;$C448&amp;$D448&amp;Q$1, 'check of sales'!$A$2:$P$1035, 12 + MATCH($E448,'check of sales'!$M$1:$P$1, 0), 0), 0)</f>
        <v>17429.235089637543</v>
      </c>
      <c r="R448" s="1">
        <f>SUMIF('emission-rate'!$A$2:$A$551, $D448&amp;R$1&amp;$E448&amp;$F448, 'emission-rate'!$F$2:$F$551) * IFERROR(VLOOKUP($A448&amp;$B448&amp;$C448&amp;$D448&amp;R$1, 'check of sales'!$A$2:$P$1035, 12 + MATCH($E448,'check of sales'!$M$1:$P$1, 0), 0), 0)</f>
        <v>0</v>
      </c>
      <c r="S448" s="1">
        <f>SUMIF('emission-rate'!$A$2:$A$551, $D448&amp;S$1&amp;$E448&amp;$F448, 'emission-rate'!$F$2:$F$551) * IFERROR(VLOOKUP($A448&amp;$B448&amp;$C448&amp;$D448&amp;S$1, 'check of sales'!$A$2:$P$1035, 12 + MATCH($E448,'check of sales'!$M$1:$P$1, 0), 0), 0)</f>
        <v>0</v>
      </c>
      <c r="T448" s="1">
        <f>SUMIF('emission-rate'!$A$2:$A$551, $D448&amp;T$1&amp;$E448&amp;$F448, 'emission-rate'!$F$2:$F$551) * IFERROR(VLOOKUP($A448&amp;$B448&amp;$C448&amp;$D448&amp;T$1, 'check of sales'!$A$2:$P$1035, 12 + MATCH($E448,'check of sales'!$M$1:$P$1, 0), 0), 0)</f>
        <v>0</v>
      </c>
      <c r="U448" s="1">
        <f>SUMIF('emission-rate'!$A$2:$A$551, $D448&amp;U$1&amp;$E448&amp;$F448, 'emission-rate'!$F$2:$F$551) * IFERROR(VLOOKUP($A448&amp;$B448&amp;$C448&amp;$D448&amp;U$1, 'check of sales'!$A$2:$P$1035, 12 + MATCH($E448,'check of sales'!$M$1:$P$1, 0), 0), 0)</f>
        <v>0</v>
      </c>
    </row>
    <row r="449" spans="1:21" x14ac:dyDescent="0.2">
      <c r="A449">
        <f>emission!A449</f>
        <v>2017</v>
      </c>
      <c r="B449">
        <f>emission!B449</f>
        <v>1</v>
      </c>
      <c r="C449" t="str">
        <f>emission!C449</f>
        <v>industrial</v>
      </c>
      <c r="D449" t="str">
        <f>emission!D449</f>
        <v>VCC 21400 (GAS LHD1)</v>
      </c>
      <c r="E449" t="str">
        <f>emission!E449</f>
        <v>GAS</v>
      </c>
      <c r="F449" t="str">
        <f>emission!F449</f>
        <v>CH4</v>
      </c>
      <c r="G449" s="1">
        <f>emission!G449 - SUM($K449:$U449)</f>
        <v>1.0086127440445125E-4</v>
      </c>
      <c r="K449" s="1">
        <f>SUMIF('emission-rate'!$A$2:$A$551, $D449&amp;K$1&amp;$E449&amp;$F449, 'emission-rate'!$F$2:$F$551) * IFERROR(VLOOKUP($A449&amp;$B449&amp;$C449&amp;$D449&amp;K$1, 'check of sales'!$A$2:$P$1035, 12 + MATCH($E449,'check of sales'!$M$1:$P$1, 0), 0), 0)</f>
        <v>6662.644587686792</v>
      </c>
      <c r="L449" s="1">
        <f>SUMIF('emission-rate'!$A$2:$A$551, $D449&amp;L$1&amp;$E449&amp;$F449, 'emission-rate'!$F$2:$F$551) * IFERROR(VLOOKUP($A449&amp;$B449&amp;$C449&amp;$D449&amp;L$1, 'check of sales'!$A$2:$P$1035, 12 + MATCH($E449,'check of sales'!$M$1:$P$1, 0), 0), 0)</f>
        <v>4832.4295675083831</v>
      </c>
      <c r="M449" s="1">
        <f>SUMIF('emission-rate'!$A$2:$A$551, $D449&amp;M$1&amp;$E449&amp;$F449, 'emission-rate'!$F$2:$F$551) * IFERROR(VLOOKUP($A449&amp;$B449&amp;$C449&amp;$D449&amp;M$1, 'check of sales'!$A$2:$P$1035, 12 + MATCH($E449,'check of sales'!$M$1:$P$1, 0), 0), 0)</f>
        <v>21680.325027680334</v>
      </c>
      <c r="N449" s="1">
        <f>SUMIF('emission-rate'!$A$2:$A$551, $D449&amp;N$1&amp;$E449&amp;$F449, 'emission-rate'!$F$2:$F$551) * IFERROR(VLOOKUP($A449&amp;$B449&amp;$C449&amp;$D449&amp;N$1, 'check of sales'!$A$2:$P$1035, 12 + MATCH($E449,'check of sales'!$M$1:$P$1, 0), 0), 0)</f>
        <v>24997.918042408946</v>
      </c>
      <c r="O449" s="1">
        <f>SUMIF('emission-rate'!$A$2:$A$551, $D449&amp;O$1&amp;$E449&amp;$F449, 'emission-rate'!$F$2:$F$551) * IFERROR(VLOOKUP($A449&amp;$B449&amp;$C449&amp;$D449&amp;O$1, 'check of sales'!$A$2:$P$1035, 12 + MATCH($E449,'check of sales'!$M$1:$P$1, 0), 0), 0)</f>
        <v>22099.00731789702</v>
      </c>
      <c r="P449" s="1">
        <f>SUMIF('emission-rate'!$A$2:$A$551, $D449&amp;P$1&amp;$E449&amp;$F449, 'emission-rate'!$F$2:$F$551) * IFERROR(VLOOKUP($A449&amp;$B449&amp;$C449&amp;$D449&amp;P$1, 'check of sales'!$A$2:$P$1035, 12 + MATCH($E449,'check of sales'!$M$1:$P$1, 0), 0), 0)</f>
        <v>3327.0185278678341</v>
      </c>
      <c r="Q449" s="1">
        <f>SUMIF('emission-rate'!$A$2:$A$551, $D449&amp;Q$1&amp;$E449&amp;$F449, 'emission-rate'!$F$2:$F$551) * IFERROR(VLOOKUP($A449&amp;$B449&amp;$C449&amp;$D449&amp;Q$1, 'check of sales'!$A$2:$P$1035, 12 + MATCH($E449,'check of sales'!$M$1:$P$1, 0), 0), 0)</f>
        <v>16410.411552831287</v>
      </c>
      <c r="R449" s="1">
        <f>SUMIF('emission-rate'!$A$2:$A$551, $D449&amp;R$1&amp;$E449&amp;$F449, 'emission-rate'!$F$2:$F$551) * IFERROR(VLOOKUP($A449&amp;$B449&amp;$C449&amp;$D449&amp;R$1, 'check of sales'!$A$2:$P$1035, 12 + MATCH($E449,'check of sales'!$M$1:$P$1, 0), 0), 0)</f>
        <v>17360.75084310013</v>
      </c>
      <c r="S449" s="1">
        <f>SUMIF('emission-rate'!$A$2:$A$551, $D449&amp;S$1&amp;$E449&amp;$F449, 'emission-rate'!$F$2:$F$551) * IFERROR(VLOOKUP($A449&amp;$B449&amp;$C449&amp;$D449&amp;S$1, 'check of sales'!$A$2:$P$1035, 12 + MATCH($E449,'check of sales'!$M$1:$P$1, 0), 0), 0)</f>
        <v>0</v>
      </c>
      <c r="T449" s="1">
        <f>SUMIF('emission-rate'!$A$2:$A$551, $D449&amp;T$1&amp;$E449&amp;$F449, 'emission-rate'!$F$2:$F$551) * IFERROR(VLOOKUP($A449&amp;$B449&amp;$C449&amp;$D449&amp;T$1, 'check of sales'!$A$2:$P$1035, 12 + MATCH($E449,'check of sales'!$M$1:$P$1, 0), 0), 0)</f>
        <v>0</v>
      </c>
      <c r="U449" s="1">
        <f>SUMIF('emission-rate'!$A$2:$A$551, $D449&amp;U$1&amp;$E449&amp;$F449, 'emission-rate'!$F$2:$F$551) * IFERROR(VLOOKUP($A449&amp;$B449&amp;$C449&amp;$D449&amp;U$1, 'check of sales'!$A$2:$P$1035, 12 + MATCH($E449,'check of sales'!$M$1:$P$1, 0), 0), 0)</f>
        <v>0</v>
      </c>
    </row>
    <row r="450" spans="1:21" x14ac:dyDescent="0.2">
      <c r="A450">
        <f>emission!A450</f>
        <v>2018</v>
      </c>
      <c r="B450">
        <f>emission!B450</f>
        <v>1</v>
      </c>
      <c r="C450" t="str">
        <f>emission!C450</f>
        <v>industrial</v>
      </c>
      <c r="D450" t="str">
        <f>emission!D450</f>
        <v>VCC 21400 (GAS LHD1)</v>
      </c>
      <c r="E450" t="str">
        <f>emission!E450</f>
        <v>GAS</v>
      </c>
      <c r="F450" t="str">
        <f>emission!F450</f>
        <v>CH4</v>
      </c>
      <c r="G450" s="1">
        <f>emission!G450 - SUM($K450:$U450)</f>
        <v>6.5248023020103574E-5</v>
      </c>
      <c r="K450" s="1">
        <f>SUMIF('emission-rate'!$A$2:$A$551, $D450&amp;K$1&amp;$E450&amp;$F450, 'emission-rate'!$F$2:$F$551) * IFERROR(VLOOKUP($A450&amp;$B450&amp;$C450&amp;$D450&amp;K$1, 'check of sales'!$A$2:$P$1035, 12 + MATCH($E450,'check of sales'!$M$1:$P$1, 0), 0), 0)</f>
        <v>6397.0950906438775</v>
      </c>
      <c r="L450" s="1">
        <f>SUMIF('emission-rate'!$A$2:$A$551, $D450&amp;L$1&amp;$E450&amp;$F450, 'emission-rate'!$F$2:$F$551) * IFERROR(VLOOKUP($A450&amp;$B450&amp;$C450&amp;$D450&amp;L$1, 'check of sales'!$A$2:$P$1035, 12 + MATCH($E450,'check of sales'!$M$1:$P$1, 0), 0), 0)</f>
        <v>4403.7666579190145</v>
      </c>
      <c r="M450" s="1">
        <f>SUMIF('emission-rate'!$A$2:$A$551, $D450&amp;M$1&amp;$E450&amp;$F450, 'emission-rate'!$F$2:$F$551) * IFERROR(VLOOKUP($A450&amp;$B450&amp;$C450&amp;$D450&amp;M$1, 'check of sales'!$A$2:$P$1035, 12 + MATCH($E450,'check of sales'!$M$1:$P$1, 0), 0), 0)</f>
        <v>20837.153118134625</v>
      </c>
      <c r="N450" s="1">
        <f>SUMIF('emission-rate'!$A$2:$A$551, $D450&amp;N$1&amp;$E450&amp;$F450, 'emission-rate'!$F$2:$F$551) * IFERROR(VLOOKUP($A450&amp;$B450&amp;$C450&amp;$D450&amp;N$1, 'check of sales'!$A$2:$P$1035, 12 + MATCH($E450,'check of sales'!$M$1:$P$1, 0), 0), 0)</f>
        <v>23405.95424867496</v>
      </c>
      <c r="O450" s="1">
        <f>SUMIF('emission-rate'!$A$2:$A$551, $D450&amp;O$1&amp;$E450&amp;$F450, 'emission-rate'!$F$2:$F$551) * IFERROR(VLOOKUP($A450&amp;$B450&amp;$C450&amp;$D450&amp;O$1, 'check of sales'!$A$2:$P$1035, 12 + MATCH($E450,'check of sales'!$M$1:$P$1, 0), 0), 0)</f>
        <v>19722.312718161371</v>
      </c>
      <c r="P450" s="1">
        <f>SUMIF('emission-rate'!$A$2:$A$551, $D450&amp;P$1&amp;$E450&amp;$F450, 'emission-rate'!$F$2:$F$551) * IFERROR(VLOOKUP($A450&amp;$B450&amp;$C450&amp;$D450&amp;P$1, 'check of sales'!$A$2:$P$1035, 12 + MATCH($E450,'check of sales'!$M$1:$P$1, 0), 0), 0)</f>
        <v>3220.7931186340757</v>
      </c>
      <c r="Q450" s="1">
        <f>SUMIF('emission-rate'!$A$2:$A$551, $D450&amp;Q$1&amp;$E450&amp;$F450, 'emission-rate'!$F$2:$F$551) * IFERROR(VLOOKUP($A450&amp;$B450&amp;$C450&amp;$D450&amp;Q$1, 'check of sales'!$A$2:$P$1035, 12 + MATCH($E450,'check of sales'!$M$1:$P$1, 0), 0), 0)</f>
        <v>15786.487944744258</v>
      </c>
      <c r="R450" s="1">
        <f>SUMIF('emission-rate'!$A$2:$A$551, $D450&amp;R$1&amp;$E450&amp;$F450, 'emission-rate'!$F$2:$F$551) * IFERROR(VLOOKUP($A450&amp;$B450&amp;$C450&amp;$D450&amp;R$1, 'check of sales'!$A$2:$P$1035, 12 + MATCH($E450,'check of sales'!$M$1:$P$1, 0), 0), 0)</f>
        <v>16345.930543493485</v>
      </c>
      <c r="S450" s="1">
        <f>SUMIF('emission-rate'!$A$2:$A$551, $D450&amp;S$1&amp;$E450&amp;$F450, 'emission-rate'!$F$2:$F$551) * IFERROR(VLOOKUP($A450&amp;$B450&amp;$C450&amp;$D450&amp;S$1, 'check of sales'!$A$2:$P$1035, 12 + MATCH($E450,'check of sales'!$M$1:$P$1, 0), 0), 0)</f>
        <v>27483.682145572297</v>
      </c>
      <c r="T450" s="1">
        <f>SUMIF('emission-rate'!$A$2:$A$551, $D450&amp;T$1&amp;$E450&amp;$F450, 'emission-rate'!$F$2:$F$551) * IFERROR(VLOOKUP($A450&amp;$B450&amp;$C450&amp;$D450&amp;T$1, 'check of sales'!$A$2:$P$1035, 12 + MATCH($E450,'check of sales'!$M$1:$P$1, 0), 0), 0)</f>
        <v>0</v>
      </c>
      <c r="U450" s="1">
        <f>SUMIF('emission-rate'!$A$2:$A$551, $D450&amp;U$1&amp;$E450&amp;$F450, 'emission-rate'!$F$2:$F$551) * IFERROR(VLOOKUP($A450&amp;$B450&amp;$C450&amp;$D450&amp;U$1, 'check of sales'!$A$2:$P$1035, 12 + MATCH($E450,'check of sales'!$M$1:$P$1, 0), 0), 0)</f>
        <v>0</v>
      </c>
    </row>
    <row r="451" spans="1:21" x14ac:dyDescent="0.2">
      <c r="A451">
        <f>emission!A451</f>
        <v>2019</v>
      </c>
      <c r="B451">
        <f>emission!B451</f>
        <v>1</v>
      </c>
      <c r="C451" t="str">
        <f>emission!C451</f>
        <v>industrial</v>
      </c>
      <c r="D451" t="str">
        <f>emission!D451</f>
        <v>VCC 21400 (GAS LHD1)</v>
      </c>
      <c r="E451" t="str">
        <f>emission!E451</f>
        <v>GAS</v>
      </c>
      <c r="F451" t="str">
        <f>emission!F451</f>
        <v>CH4</v>
      </c>
      <c r="G451" s="1">
        <f>emission!G451 - SUM($K451:$U451)</f>
        <v>5.9214187785983086E-5</v>
      </c>
      <c r="K451" s="1">
        <f>SUMIF('emission-rate'!$A$2:$A$551, $D451&amp;K$1&amp;$E451&amp;$F451, 'emission-rate'!$F$2:$F$551) * IFERROR(VLOOKUP($A451&amp;$B451&amp;$C451&amp;$D451&amp;K$1, 'check of sales'!$A$2:$P$1035, 12 + MATCH($E451,'check of sales'!$M$1:$P$1, 0), 0), 0)</f>
        <v>6196.4841261837464</v>
      </c>
      <c r="L451" s="1">
        <f>SUMIF('emission-rate'!$A$2:$A$551, $D451&amp;L$1&amp;$E451&amp;$F451, 'emission-rate'!$F$2:$F$551) * IFERROR(VLOOKUP($A451&amp;$B451&amp;$C451&amp;$D451&amp;L$1, 'check of sales'!$A$2:$P$1035, 12 + MATCH($E451,'check of sales'!$M$1:$P$1, 0), 0), 0)</f>
        <v>4228.2480623051897</v>
      </c>
      <c r="M451" s="1">
        <f>SUMIF('emission-rate'!$A$2:$A$551, $D451&amp;M$1&amp;$E451&amp;$F451, 'emission-rate'!$F$2:$F$551) * IFERROR(VLOOKUP($A451&amp;$B451&amp;$C451&amp;$D451&amp;M$1, 'check of sales'!$A$2:$P$1035, 12 + MATCH($E451,'check of sales'!$M$1:$P$1, 0), 0), 0)</f>
        <v>18988.783771329159</v>
      </c>
      <c r="N451" s="1">
        <f>SUMIF('emission-rate'!$A$2:$A$551, $D451&amp;N$1&amp;$E451&amp;$F451, 'emission-rate'!$F$2:$F$551) * IFERROR(VLOOKUP($A451&amp;$B451&amp;$C451&amp;$D451&amp;N$1, 'check of sales'!$A$2:$P$1035, 12 + MATCH($E451,'check of sales'!$M$1:$P$1, 0), 0), 0)</f>
        <v>22495.670702953194</v>
      </c>
      <c r="O451" s="1">
        <f>SUMIF('emission-rate'!$A$2:$A$551, $D451&amp;O$1&amp;$E451&amp;$F451, 'emission-rate'!$F$2:$F$551) * IFERROR(VLOOKUP($A451&amp;$B451&amp;$C451&amp;$D451&amp;O$1, 'check of sales'!$A$2:$P$1035, 12 + MATCH($E451,'check of sales'!$M$1:$P$1, 0), 0), 0)</f>
        <v>18466.319810162109</v>
      </c>
      <c r="P451" s="1">
        <f>SUMIF('emission-rate'!$A$2:$A$551, $D451&amp;P$1&amp;$E451&amp;$F451, 'emission-rate'!$F$2:$F$551) * IFERROR(VLOOKUP($A451&amp;$B451&amp;$C451&amp;$D451&amp;P$1, 'check of sales'!$A$2:$P$1035, 12 + MATCH($E451,'check of sales'!$M$1:$P$1, 0), 0), 0)</f>
        <v>2874.404636029064</v>
      </c>
      <c r="Q451" s="1">
        <f>SUMIF('emission-rate'!$A$2:$A$551, $D451&amp;Q$1&amp;$E451&amp;$F451, 'emission-rate'!$F$2:$F$551) * IFERROR(VLOOKUP($A451&amp;$B451&amp;$C451&amp;$D451&amp;Q$1, 'check of sales'!$A$2:$P$1035, 12 + MATCH($E451,'check of sales'!$M$1:$P$1, 0), 0), 0)</f>
        <v>15282.455241515263</v>
      </c>
      <c r="R451" s="1">
        <f>SUMIF('emission-rate'!$A$2:$A$551, $D451&amp;R$1&amp;$E451&amp;$F451, 'emission-rate'!$F$2:$F$551) * IFERROR(VLOOKUP($A451&amp;$B451&amp;$C451&amp;$D451&amp;R$1, 'check of sales'!$A$2:$P$1035, 12 + MATCH($E451,'check of sales'!$M$1:$P$1, 0), 0), 0)</f>
        <v>15724.45850244191</v>
      </c>
      <c r="S451" s="1">
        <f>SUMIF('emission-rate'!$A$2:$A$551, $D451&amp;S$1&amp;$E451&amp;$F451, 'emission-rate'!$F$2:$F$551) * IFERROR(VLOOKUP($A451&amp;$B451&amp;$C451&amp;$D451&amp;S$1, 'check of sales'!$A$2:$P$1035, 12 + MATCH($E451,'check of sales'!$M$1:$P$1, 0), 0), 0)</f>
        <v>25877.127290812343</v>
      </c>
      <c r="T451" s="1">
        <f>SUMIF('emission-rate'!$A$2:$A$551, $D451&amp;T$1&amp;$E451&amp;$F451, 'emission-rate'!$F$2:$F$551) * IFERROR(VLOOKUP($A451&amp;$B451&amp;$C451&amp;$D451&amp;T$1, 'check of sales'!$A$2:$P$1035, 12 + MATCH($E451,'check of sales'!$M$1:$P$1, 0), 0), 0)</f>
        <v>2172.5828367978424</v>
      </c>
      <c r="U451" s="1">
        <f>SUMIF('emission-rate'!$A$2:$A$551, $D451&amp;U$1&amp;$E451&amp;$F451, 'emission-rate'!$F$2:$F$551) * IFERROR(VLOOKUP($A451&amp;$B451&amp;$C451&amp;$D451&amp;U$1, 'check of sales'!$A$2:$P$1035, 12 + MATCH($E451,'check of sales'!$M$1:$P$1, 0), 0), 0)</f>
        <v>0</v>
      </c>
    </row>
    <row r="452" spans="1:21" x14ac:dyDescent="0.2">
      <c r="A452">
        <f>emission!A452</f>
        <v>2020</v>
      </c>
      <c r="B452">
        <f>emission!B452</f>
        <v>1</v>
      </c>
      <c r="C452" t="str">
        <f>emission!C452</f>
        <v>industrial</v>
      </c>
      <c r="D452" t="str">
        <f>emission!D452</f>
        <v>VCC 21400 (GAS LHD1)</v>
      </c>
      <c r="E452" t="str">
        <f>emission!E452</f>
        <v>GAS</v>
      </c>
      <c r="F452" t="str">
        <f>emission!F452</f>
        <v>CH4</v>
      </c>
      <c r="G452" s="1">
        <f>emission!G452 - SUM($K452:$U452)</f>
        <v>3.2197596738114953E-5</v>
      </c>
      <c r="K452" s="1">
        <f>SUMIF('emission-rate'!$A$2:$A$551, $D452&amp;K$1&amp;$E452&amp;$F452, 'emission-rate'!$F$2:$F$551) * IFERROR(VLOOKUP($A452&amp;$B452&amp;$C452&amp;$D452&amp;K$1, 'check of sales'!$A$2:$P$1035, 12 + MATCH($E452,'check of sales'!$M$1:$P$1, 0), 0), 0)</f>
        <v>5871.6873379290264</v>
      </c>
      <c r="L452" s="1">
        <f>SUMIF('emission-rate'!$A$2:$A$551, $D452&amp;L$1&amp;$E452&amp;$F452, 'emission-rate'!$F$2:$F$551) * IFERROR(VLOOKUP($A452&amp;$B452&amp;$C452&amp;$D452&amp;L$1, 'check of sales'!$A$2:$P$1035, 12 + MATCH($E452,'check of sales'!$M$1:$P$1, 0), 0), 0)</f>
        <v>4095.6514837430973</v>
      </c>
      <c r="M452" s="1">
        <f>SUMIF('emission-rate'!$A$2:$A$551, $D452&amp;M$1&amp;$E452&amp;$F452, 'emission-rate'!$F$2:$F$551) * IFERROR(VLOOKUP($A452&amp;$B452&amp;$C452&amp;$D452&amp;M$1, 'check of sales'!$A$2:$P$1035, 12 + MATCH($E452,'check of sales'!$M$1:$P$1, 0), 0), 0)</f>
        <v>18231.957872308114</v>
      </c>
      <c r="N452" s="1">
        <f>SUMIF('emission-rate'!$A$2:$A$551, $D452&amp;N$1&amp;$E452&amp;$F452, 'emission-rate'!$F$2:$F$551) * IFERROR(VLOOKUP($A452&amp;$B452&amp;$C452&amp;$D452&amp;N$1, 'check of sales'!$A$2:$P$1035, 12 + MATCH($E452,'check of sales'!$M$1:$P$1, 0), 0), 0)</f>
        <v>20500.181783356911</v>
      </c>
      <c r="O452" s="1">
        <f>SUMIF('emission-rate'!$A$2:$A$551, $D452&amp;O$1&amp;$E452&amp;$F452, 'emission-rate'!$F$2:$F$551) * IFERROR(VLOOKUP($A452&amp;$B452&amp;$C452&amp;$D452&amp;O$1, 'check of sales'!$A$2:$P$1035, 12 + MATCH($E452,'check of sales'!$M$1:$P$1, 0), 0), 0)</f>
        <v>17748.144131673078</v>
      </c>
      <c r="P452" s="1">
        <f>SUMIF('emission-rate'!$A$2:$A$551, $D452&amp;P$1&amp;$E452&amp;$F452, 'emission-rate'!$F$2:$F$551) * IFERROR(VLOOKUP($A452&amp;$B452&amp;$C452&amp;$D452&amp;P$1, 'check of sales'!$A$2:$P$1035, 12 + MATCH($E452,'check of sales'!$M$1:$P$1, 0), 0), 0)</f>
        <v>2691.351467307722</v>
      </c>
      <c r="Q452" s="1">
        <f>SUMIF('emission-rate'!$A$2:$A$551, $D452&amp;Q$1&amp;$E452&amp;$F452, 'emission-rate'!$F$2:$F$551) * IFERROR(VLOOKUP($A452&amp;$B452&amp;$C452&amp;$D452&amp;Q$1, 'check of sales'!$A$2:$P$1035, 12 + MATCH($E452,'check of sales'!$M$1:$P$1, 0), 0), 0)</f>
        <v>13638.864272893101</v>
      </c>
      <c r="R452" s="1">
        <f>SUMIF('emission-rate'!$A$2:$A$551, $D452&amp;R$1&amp;$E452&amp;$F452, 'emission-rate'!$F$2:$F$551) * IFERROR(VLOOKUP($A452&amp;$B452&amp;$C452&amp;$D452&amp;R$1, 'check of sales'!$A$2:$P$1035, 12 + MATCH($E452,'check of sales'!$M$1:$P$1, 0), 0), 0)</f>
        <v>15222.406281989914</v>
      </c>
      <c r="S452" s="1">
        <f>SUMIF('emission-rate'!$A$2:$A$551, $D452&amp;S$1&amp;$E452&amp;$F452, 'emission-rate'!$F$2:$F$551) * IFERROR(VLOOKUP($A452&amp;$B452&amp;$C452&amp;$D452&amp;S$1, 'check of sales'!$A$2:$P$1035, 12 + MATCH($E452,'check of sales'!$M$1:$P$1, 0), 0), 0)</f>
        <v>24893.279288327456</v>
      </c>
      <c r="T452" s="1">
        <f>SUMIF('emission-rate'!$A$2:$A$551, $D452&amp;T$1&amp;$E452&amp;$F452, 'emission-rate'!$F$2:$F$551) * IFERROR(VLOOKUP($A452&amp;$B452&amp;$C452&amp;$D452&amp;T$1, 'check of sales'!$A$2:$P$1035, 12 + MATCH($E452,'check of sales'!$M$1:$P$1, 0), 0), 0)</f>
        <v>2045.5848062814634</v>
      </c>
      <c r="U452" s="1">
        <f>SUMIF('emission-rate'!$A$2:$A$551, $D452&amp;U$1&amp;$E452&amp;$F452, 'emission-rate'!$F$2:$F$551) * IFERROR(VLOOKUP($A452&amp;$B452&amp;$C452&amp;$D452&amp;U$1, 'check of sales'!$A$2:$P$1035, 12 + MATCH($E452,'check of sales'!$M$1:$P$1, 0), 0), 0)</f>
        <v>14010.891365079544</v>
      </c>
    </row>
    <row r="453" spans="1:21" x14ac:dyDescent="0.2">
      <c r="A453">
        <f>emission!A453</f>
        <v>2010</v>
      </c>
      <c r="B453">
        <f>emission!B453</f>
        <v>1</v>
      </c>
      <c r="C453" t="str">
        <f>emission!C453</f>
        <v>industrial</v>
      </c>
      <c r="D453" t="str">
        <f>emission!D453</f>
        <v>VCC 21400 (GAS LHD1)</v>
      </c>
      <c r="E453" t="str">
        <f>emission!E453</f>
        <v>GAS</v>
      </c>
      <c r="F453" t="str">
        <f>emission!F453</f>
        <v>CO</v>
      </c>
      <c r="G453" s="1">
        <f>emission!G453 - SUM($K453:$U453)</f>
        <v>-7.87768280133605E-4</v>
      </c>
      <c r="K453" s="1">
        <f>SUMIF('emission-rate'!$A$2:$A$551, $D453&amp;K$1&amp;$E453&amp;$F453, 'emission-rate'!$F$2:$F$551) * IFERROR(VLOOKUP($A453&amp;$B453&amp;$C453&amp;$D453&amp;K$1, 'check of sales'!$A$2:$P$1035, 12 + MATCH($E453,'check of sales'!$M$1:$P$1, 0), 0), 0)</f>
        <v>1023435.9725271283</v>
      </c>
      <c r="L453" s="1">
        <f>SUMIF('emission-rate'!$A$2:$A$551, $D453&amp;L$1&amp;$E453&amp;$F453, 'emission-rate'!$F$2:$F$551) * IFERROR(VLOOKUP($A453&amp;$B453&amp;$C453&amp;$D453&amp;L$1, 'check of sales'!$A$2:$P$1035, 12 + MATCH($E453,'check of sales'!$M$1:$P$1, 0), 0), 0)</f>
        <v>0</v>
      </c>
      <c r="M453" s="1">
        <f>SUMIF('emission-rate'!$A$2:$A$551, $D453&amp;M$1&amp;$E453&amp;$F453, 'emission-rate'!$F$2:$F$551) * IFERROR(VLOOKUP($A453&amp;$B453&amp;$C453&amp;$D453&amp;M$1, 'check of sales'!$A$2:$P$1035, 12 + MATCH($E453,'check of sales'!$M$1:$P$1, 0), 0), 0)</f>
        <v>0</v>
      </c>
      <c r="N453" s="1">
        <f>SUMIF('emission-rate'!$A$2:$A$551, $D453&amp;N$1&amp;$E453&amp;$F453, 'emission-rate'!$F$2:$F$551) * IFERROR(VLOOKUP($A453&amp;$B453&amp;$C453&amp;$D453&amp;N$1, 'check of sales'!$A$2:$P$1035, 12 + MATCH($E453,'check of sales'!$M$1:$P$1, 0), 0), 0)</f>
        <v>0</v>
      </c>
      <c r="O453" s="1">
        <f>SUMIF('emission-rate'!$A$2:$A$551, $D453&amp;O$1&amp;$E453&amp;$F453, 'emission-rate'!$F$2:$F$551) * IFERROR(VLOOKUP($A453&amp;$B453&amp;$C453&amp;$D453&amp;O$1, 'check of sales'!$A$2:$P$1035, 12 + MATCH($E453,'check of sales'!$M$1:$P$1, 0), 0), 0)</f>
        <v>0</v>
      </c>
      <c r="P453" s="1">
        <f>SUMIF('emission-rate'!$A$2:$A$551, $D453&amp;P$1&amp;$E453&amp;$F453, 'emission-rate'!$F$2:$F$551) * IFERROR(VLOOKUP($A453&amp;$B453&amp;$C453&amp;$D453&amp;P$1, 'check of sales'!$A$2:$P$1035, 12 + MATCH($E453,'check of sales'!$M$1:$P$1, 0), 0), 0)</f>
        <v>0</v>
      </c>
      <c r="Q453" s="1">
        <f>SUMIF('emission-rate'!$A$2:$A$551, $D453&amp;Q$1&amp;$E453&amp;$F453, 'emission-rate'!$F$2:$F$551) * IFERROR(VLOOKUP($A453&amp;$B453&amp;$C453&amp;$D453&amp;Q$1, 'check of sales'!$A$2:$P$1035, 12 + MATCH($E453,'check of sales'!$M$1:$P$1, 0), 0), 0)</f>
        <v>0</v>
      </c>
      <c r="R453" s="1">
        <f>SUMIF('emission-rate'!$A$2:$A$551, $D453&amp;R$1&amp;$E453&amp;$F453, 'emission-rate'!$F$2:$F$551) * IFERROR(VLOOKUP($A453&amp;$B453&amp;$C453&amp;$D453&amp;R$1, 'check of sales'!$A$2:$P$1035, 12 + MATCH($E453,'check of sales'!$M$1:$P$1, 0), 0), 0)</f>
        <v>0</v>
      </c>
      <c r="S453" s="1">
        <f>SUMIF('emission-rate'!$A$2:$A$551, $D453&amp;S$1&amp;$E453&amp;$F453, 'emission-rate'!$F$2:$F$551) * IFERROR(VLOOKUP($A453&amp;$B453&amp;$C453&amp;$D453&amp;S$1, 'check of sales'!$A$2:$P$1035, 12 + MATCH($E453,'check of sales'!$M$1:$P$1, 0), 0), 0)</f>
        <v>0</v>
      </c>
      <c r="T453" s="1">
        <f>SUMIF('emission-rate'!$A$2:$A$551, $D453&amp;T$1&amp;$E453&amp;$F453, 'emission-rate'!$F$2:$F$551) * IFERROR(VLOOKUP($A453&amp;$B453&amp;$C453&amp;$D453&amp;T$1, 'check of sales'!$A$2:$P$1035, 12 + MATCH($E453,'check of sales'!$M$1:$P$1, 0), 0), 0)</f>
        <v>0</v>
      </c>
      <c r="U453" s="1">
        <f>SUMIF('emission-rate'!$A$2:$A$551, $D453&amp;U$1&amp;$E453&amp;$F453, 'emission-rate'!$F$2:$F$551) * IFERROR(VLOOKUP($A453&amp;$B453&amp;$C453&amp;$D453&amp;U$1, 'check of sales'!$A$2:$P$1035, 12 + MATCH($E453,'check of sales'!$M$1:$P$1, 0), 0), 0)</f>
        <v>0</v>
      </c>
    </row>
    <row r="454" spans="1:21" x14ac:dyDescent="0.2">
      <c r="A454">
        <f>emission!A454</f>
        <v>2011</v>
      </c>
      <c r="B454">
        <f>emission!B454</f>
        <v>1</v>
      </c>
      <c r="C454" t="str">
        <f>emission!C454</f>
        <v>industrial</v>
      </c>
      <c r="D454" t="str">
        <f>emission!D454</f>
        <v>VCC 21400 (GAS LHD1)</v>
      </c>
      <c r="E454" t="str">
        <f>emission!E454</f>
        <v>GAS</v>
      </c>
      <c r="F454" t="str">
        <f>emission!F454</f>
        <v>CO</v>
      </c>
      <c r="G454" s="1">
        <f>emission!G454 - SUM($K454:$U454)</f>
        <v>-7.7057979069650173E-4</v>
      </c>
      <c r="K454" s="1">
        <f>SUMIF('emission-rate'!$A$2:$A$551, $D454&amp;K$1&amp;$E454&amp;$F454, 'emission-rate'!$F$2:$F$551) * IFERROR(VLOOKUP($A454&amp;$B454&amp;$C454&amp;$D454&amp;K$1, 'check of sales'!$A$2:$P$1035, 12 + MATCH($E454,'check of sales'!$M$1:$P$1, 0), 0), 0)</f>
        <v>963611.16370090819</v>
      </c>
      <c r="L454" s="1">
        <f>SUMIF('emission-rate'!$A$2:$A$551, $D454&amp;L$1&amp;$E454&amp;$F454, 'emission-rate'!$F$2:$F$551) * IFERROR(VLOOKUP($A454&amp;$B454&amp;$C454&amp;$D454&amp;L$1, 'check of sales'!$A$2:$P$1035, 12 + MATCH($E454,'check of sales'!$M$1:$P$1, 0), 0), 0)</f>
        <v>666653.21408098156</v>
      </c>
      <c r="M454" s="1">
        <f>SUMIF('emission-rate'!$A$2:$A$551, $D454&amp;M$1&amp;$E454&amp;$F454, 'emission-rate'!$F$2:$F$551) * IFERROR(VLOOKUP($A454&amp;$B454&amp;$C454&amp;$D454&amp;M$1, 'check of sales'!$A$2:$P$1035, 12 + MATCH($E454,'check of sales'!$M$1:$P$1, 0), 0), 0)</f>
        <v>0</v>
      </c>
      <c r="N454" s="1">
        <f>SUMIF('emission-rate'!$A$2:$A$551, $D454&amp;N$1&amp;$E454&amp;$F454, 'emission-rate'!$F$2:$F$551) * IFERROR(VLOOKUP($A454&amp;$B454&amp;$C454&amp;$D454&amp;N$1, 'check of sales'!$A$2:$P$1035, 12 + MATCH($E454,'check of sales'!$M$1:$P$1, 0), 0), 0)</f>
        <v>0</v>
      </c>
      <c r="O454" s="1">
        <f>SUMIF('emission-rate'!$A$2:$A$551, $D454&amp;O$1&amp;$E454&amp;$F454, 'emission-rate'!$F$2:$F$551) * IFERROR(VLOOKUP($A454&amp;$B454&amp;$C454&amp;$D454&amp;O$1, 'check of sales'!$A$2:$P$1035, 12 + MATCH($E454,'check of sales'!$M$1:$P$1, 0), 0), 0)</f>
        <v>0</v>
      </c>
      <c r="P454" s="1">
        <f>SUMIF('emission-rate'!$A$2:$A$551, $D454&amp;P$1&amp;$E454&amp;$F454, 'emission-rate'!$F$2:$F$551) * IFERROR(VLOOKUP($A454&amp;$B454&amp;$C454&amp;$D454&amp;P$1, 'check of sales'!$A$2:$P$1035, 12 + MATCH($E454,'check of sales'!$M$1:$P$1, 0), 0), 0)</f>
        <v>0</v>
      </c>
      <c r="Q454" s="1">
        <f>SUMIF('emission-rate'!$A$2:$A$551, $D454&amp;Q$1&amp;$E454&amp;$F454, 'emission-rate'!$F$2:$F$551) * IFERROR(VLOOKUP($A454&amp;$B454&amp;$C454&amp;$D454&amp;Q$1, 'check of sales'!$A$2:$P$1035, 12 + MATCH($E454,'check of sales'!$M$1:$P$1, 0), 0), 0)</f>
        <v>0</v>
      </c>
      <c r="R454" s="1">
        <f>SUMIF('emission-rate'!$A$2:$A$551, $D454&amp;R$1&amp;$E454&amp;$F454, 'emission-rate'!$F$2:$F$551) * IFERROR(VLOOKUP($A454&amp;$B454&amp;$C454&amp;$D454&amp;R$1, 'check of sales'!$A$2:$P$1035, 12 + MATCH($E454,'check of sales'!$M$1:$P$1, 0), 0), 0)</f>
        <v>0</v>
      </c>
      <c r="S454" s="1">
        <f>SUMIF('emission-rate'!$A$2:$A$551, $D454&amp;S$1&amp;$E454&amp;$F454, 'emission-rate'!$F$2:$F$551) * IFERROR(VLOOKUP($A454&amp;$B454&amp;$C454&amp;$D454&amp;S$1, 'check of sales'!$A$2:$P$1035, 12 + MATCH($E454,'check of sales'!$M$1:$P$1, 0), 0), 0)</f>
        <v>0</v>
      </c>
      <c r="T454" s="1">
        <f>SUMIF('emission-rate'!$A$2:$A$551, $D454&amp;T$1&amp;$E454&amp;$F454, 'emission-rate'!$F$2:$F$551) * IFERROR(VLOOKUP($A454&amp;$B454&amp;$C454&amp;$D454&amp;T$1, 'check of sales'!$A$2:$P$1035, 12 + MATCH($E454,'check of sales'!$M$1:$P$1, 0), 0), 0)</f>
        <v>0</v>
      </c>
      <c r="U454" s="1">
        <f>SUMIF('emission-rate'!$A$2:$A$551, $D454&amp;U$1&amp;$E454&amp;$F454, 'emission-rate'!$F$2:$F$551) * IFERROR(VLOOKUP($A454&amp;$B454&amp;$C454&amp;$D454&amp;U$1, 'check of sales'!$A$2:$P$1035, 12 + MATCH($E454,'check of sales'!$M$1:$P$1, 0), 0), 0)</f>
        <v>0</v>
      </c>
    </row>
    <row r="455" spans="1:21" x14ac:dyDescent="0.2">
      <c r="A455">
        <f>emission!A455</f>
        <v>2012</v>
      </c>
      <c r="B455">
        <f>emission!B455</f>
        <v>1</v>
      </c>
      <c r="C455" t="str">
        <f>emission!C455</f>
        <v>industrial</v>
      </c>
      <c r="D455" t="str">
        <f>emission!D455</f>
        <v>VCC 21400 (GAS LHD1)</v>
      </c>
      <c r="E455" t="str">
        <f>emission!E455</f>
        <v>GAS</v>
      </c>
      <c r="F455" t="str">
        <f>emission!F455</f>
        <v>CO</v>
      </c>
      <c r="G455" s="1">
        <f>emission!G455 - SUM($K455:$U455)</f>
        <v>6.8986229598522186E-4</v>
      </c>
      <c r="K455" s="1">
        <f>SUMIF('emission-rate'!$A$2:$A$551, $D455&amp;K$1&amp;$E455&amp;$F455, 'emission-rate'!$F$2:$F$551) * IFERROR(VLOOKUP($A455&amp;$B455&amp;$C455&amp;$D455&amp;K$1, 'check of sales'!$A$2:$P$1035, 12 + MATCH($E455,'check of sales'!$M$1:$P$1, 0), 0), 0)</f>
        <v>926974.68129986909</v>
      </c>
      <c r="L455" s="1">
        <f>SUMIF('emission-rate'!$A$2:$A$551, $D455&amp;L$1&amp;$E455&amp;$F455, 'emission-rate'!$F$2:$F$551) * IFERROR(VLOOKUP($A455&amp;$B455&amp;$C455&amp;$D455&amp;L$1, 'check of sales'!$A$2:$P$1035, 12 + MATCH($E455,'check of sales'!$M$1:$P$1, 0), 0), 0)</f>
        <v>627684.09226352128</v>
      </c>
      <c r="M455" s="1">
        <f>SUMIF('emission-rate'!$A$2:$A$551, $D455&amp;M$1&amp;$E455&amp;$F455, 'emission-rate'!$F$2:$F$551) * IFERROR(VLOOKUP($A455&amp;$B455&amp;$C455&amp;$D455&amp;M$1, 'check of sales'!$A$2:$P$1035, 12 + MATCH($E455,'check of sales'!$M$1:$P$1, 0), 0), 0)</f>
        <v>2908594.9727244871</v>
      </c>
      <c r="N455" s="1">
        <f>SUMIF('emission-rate'!$A$2:$A$551, $D455&amp;N$1&amp;$E455&amp;$F455, 'emission-rate'!$F$2:$F$551) * IFERROR(VLOOKUP($A455&amp;$B455&amp;$C455&amp;$D455&amp;N$1, 'check of sales'!$A$2:$P$1035, 12 + MATCH($E455,'check of sales'!$M$1:$P$1, 0), 0), 0)</f>
        <v>0</v>
      </c>
      <c r="O455" s="1">
        <f>SUMIF('emission-rate'!$A$2:$A$551, $D455&amp;O$1&amp;$E455&amp;$F455, 'emission-rate'!$F$2:$F$551) * IFERROR(VLOOKUP($A455&amp;$B455&amp;$C455&amp;$D455&amp;O$1, 'check of sales'!$A$2:$P$1035, 12 + MATCH($E455,'check of sales'!$M$1:$P$1, 0), 0), 0)</f>
        <v>0</v>
      </c>
      <c r="P455" s="1">
        <f>SUMIF('emission-rate'!$A$2:$A$551, $D455&amp;P$1&amp;$E455&amp;$F455, 'emission-rate'!$F$2:$F$551) * IFERROR(VLOOKUP($A455&amp;$B455&amp;$C455&amp;$D455&amp;P$1, 'check of sales'!$A$2:$P$1035, 12 + MATCH($E455,'check of sales'!$M$1:$P$1, 0), 0), 0)</f>
        <v>0</v>
      </c>
      <c r="Q455" s="1">
        <f>SUMIF('emission-rate'!$A$2:$A$551, $D455&amp;Q$1&amp;$E455&amp;$F455, 'emission-rate'!$F$2:$F$551) * IFERROR(VLOOKUP($A455&amp;$B455&amp;$C455&amp;$D455&amp;Q$1, 'check of sales'!$A$2:$P$1035, 12 + MATCH($E455,'check of sales'!$M$1:$P$1, 0), 0), 0)</f>
        <v>0</v>
      </c>
      <c r="R455" s="1">
        <f>SUMIF('emission-rate'!$A$2:$A$551, $D455&amp;R$1&amp;$E455&amp;$F455, 'emission-rate'!$F$2:$F$551) * IFERROR(VLOOKUP($A455&amp;$B455&amp;$C455&amp;$D455&amp;R$1, 'check of sales'!$A$2:$P$1035, 12 + MATCH($E455,'check of sales'!$M$1:$P$1, 0), 0), 0)</f>
        <v>0</v>
      </c>
      <c r="S455" s="1">
        <f>SUMIF('emission-rate'!$A$2:$A$551, $D455&amp;S$1&amp;$E455&amp;$F455, 'emission-rate'!$F$2:$F$551) * IFERROR(VLOOKUP($A455&amp;$B455&amp;$C455&amp;$D455&amp;S$1, 'check of sales'!$A$2:$P$1035, 12 + MATCH($E455,'check of sales'!$M$1:$P$1, 0), 0), 0)</f>
        <v>0</v>
      </c>
      <c r="T455" s="1">
        <f>SUMIF('emission-rate'!$A$2:$A$551, $D455&amp;T$1&amp;$E455&amp;$F455, 'emission-rate'!$F$2:$F$551) * IFERROR(VLOOKUP($A455&amp;$B455&amp;$C455&amp;$D455&amp;T$1, 'check of sales'!$A$2:$P$1035, 12 + MATCH($E455,'check of sales'!$M$1:$P$1, 0), 0), 0)</f>
        <v>0</v>
      </c>
      <c r="U455" s="1">
        <f>SUMIF('emission-rate'!$A$2:$A$551, $D455&amp;U$1&amp;$E455&amp;$F455, 'emission-rate'!$F$2:$F$551) * IFERROR(VLOOKUP($A455&amp;$B455&amp;$C455&amp;$D455&amp;U$1, 'check of sales'!$A$2:$P$1035, 12 + MATCH($E455,'check of sales'!$M$1:$P$1, 0), 0), 0)</f>
        <v>0</v>
      </c>
    </row>
    <row r="456" spans="1:21" x14ac:dyDescent="0.2">
      <c r="A456">
        <f>emission!A456</f>
        <v>2013</v>
      </c>
      <c r="B456">
        <f>emission!B456</f>
        <v>1</v>
      </c>
      <c r="C456" t="str">
        <f>emission!C456</f>
        <v>industrial</v>
      </c>
      <c r="D456" t="str">
        <f>emission!D456</f>
        <v>VCC 21400 (GAS LHD1)</v>
      </c>
      <c r="E456" t="str">
        <f>emission!E456</f>
        <v>GAS</v>
      </c>
      <c r="F456" t="str">
        <f>emission!F456</f>
        <v>CO</v>
      </c>
      <c r="G456" s="1">
        <f>emission!G456 - SUM($K456:$U456)</f>
        <v>2.4504810571670532E-3</v>
      </c>
      <c r="K456" s="1">
        <f>SUMIF('emission-rate'!$A$2:$A$551, $D456&amp;K$1&amp;$E456&amp;$F456, 'emission-rate'!$F$2:$F$551) * IFERROR(VLOOKUP($A456&amp;$B456&amp;$C456&amp;$D456&amp;K$1, 'check of sales'!$A$2:$P$1035, 12 + MATCH($E456,'check of sales'!$M$1:$P$1, 0), 0), 0)</f>
        <v>897378.13290507789</v>
      </c>
      <c r="L456" s="1">
        <f>SUMIF('emission-rate'!$A$2:$A$551, $D456&amp;L$1&amp;$E456&amp;$F456, 'emission-rate'!$F$2:$F$551) * IFERROR(VLOOKUP($A456&amp;$B456&amp;$C456&amp;$D456&amp;L$1, 'check of sales'!$A$2:$P$1035, 12 + MATCH($E456,'check of sales'!$M$1:$P$1, 0), 0), 0)</f>
        <v>603819.55222300894</v>
      </c>
      <c r="M456" s="1">
        <f>SUMIF('emission-rate'!$A$2:$A$551, $D456&amp;M$1&amp;$E456&amp;$F456, 'emission-rate'!$F$2:$F$551) * IFERROR(VLOOKUP($A456&amp;$B456&amp;$C456&amp;$D456&amp;M$1, 'check of sales'!$A$2:$P$1035, 12 + MATCH($E456,'check of sales'!$M$1:$P$1, 0), 0), 0)</f>
        <v>2738573.454166282</v>
      </c>
      <c r="N456" s="1">
        <f>SUMIF('emission-rate'!$A$2:$A$551, $D456&amp;N$1&amp;$E456&amp;$F456, 'emission-rate'!$F$2:$F$551) * IFERROR(VLOOKUP($A456&amp;$B456&amp;$C456&amp;$D456&amp;N$1, 'check of sales'!$A$2:$P$1035, 12 + MATCH($E456,'check of sales'!$M$1:$P$1, 0), 0), 0)</f>
        <v>3140987.9483420202</v>
      </c>
      <c r="O456" s="1">
        <f>SUMIF('emission-rate'!$A$2:$A$551, $D456&amp;O$1&amp;$E456&amp;$F456, 'emission-rate'!$F$2:$F$551) * IFERROR(VLOOKUP($A456&amp;$B456&amp;$C456&amp;$D456&amp;O$1, 'check of sales'!$A$2:$P$1035, 12 + MATCH($E456,'check of sales'!$M$1:$P$1, 0), 0), 0)</f>
        <v>0</v>
      </c>
      <c r="P456" s="1">
        <f>SUMIF('emission-rate'!$A$2:$A$551, $D456&amp;P$1&amp;$E456&amp;$F456, 'emission-rate'!$F$2:$F$551) * IFERROR(VLOOKUP($A456&amp;$B456&amp;$C456&amp;$D456&amp;P$1, 'check of sales'!$A$2:$P$1035, 12 + MATCH($E456,'check of sales'!$M$1:$P$1, 0), 0), 0)</f>
        <v>0</v>
      </c>
      <c r="Q456" s="1">
        <f>SUMIF('emission-rate'!$A$2:$A$551, $D456&amp;Q$1&amp;$E456&amp;$F456, 'emission-rate'!$F$2:$F$551) * IFERROR(VLOOKUP($A456&amp;$B456&amp;$C456&amp;$D456&amp;Q$1, 'check of sales'!$A$2:$P$1035, 12 + MATCH($E456,'check of sales'!$M$1:$P$1, 0), 0), 0)</f>
        <v>0</v>
      </c>
      <c r="R456" s="1">
        <f>SUMIF('emission-rate'!$A$2:$A$551, $D456&amp;R$1&amp;$E456&amp;$F456, 'emission-rate'!$F$2:$F$551) * IFERROR(VLOOKUP($A456&amp;$B456&amp;$C456&amp;$D456&amp;R$1, 'check of sales'!$A$2:$P$1035, 12 + MATCH($E456,'check of sales'!$M$1:$P$1, 0), 0), 0)</f>
        <v>0</v>
      </c>
      <c r="S456" s="1">
        <f>SUMIF('emission-rate'!$A$2:$A$551, $D456&amp;S$1&amp;$E456&amp;$F456, 'emission-rate'!$F$2:$F$551) * IFERROR(VLOOKUP($A456&amp;$B456&amp;$C456&amp;$D456&amp;S$1, 'check of sales'!$A$2:$P$1035, 12 + MATCH($E456,'check of sales'!$M$1:$P$1, 0), 0), 0)</f>
        <v>0</v>
      </c>
      <c r="T456" s="1">
        <f>SUMIF('emission-rate'!$A$2:$A$551, $D456&amp;T$1&amp;$E456&amp;$F456, 'emission-rate'!$F$2:$F$551) * IFERROR(VLOOKUP($A456&amp;$B456&amp;$C456&amp;$D456&amp;T$1, 'check of sales'!$A$2:$P$1035, 12 + MATCH($E456,'check of sales'!$M$1:$P$1, 0), 0), 0)</f>
        <v>0</v>
      </c>
      <c r="U456" s="1">
        <f>SUMIF('emission-rate'!$A$2:$A$551, $D456&amp;U$1&amp;$E456&amp;$F456, 'emission-rate'!$F$2:$F$551) * IFERROR(VLOOKUP($A456&amp;$B456&amp;$C456&amp;$D456&amp;U$1, 'check of sales'!$A$2:$P$1035, 12 + MATCH($E456,'check of sales'!$M$1:$P$1, 0), 0), 0)</f>
        <v>0</v>
      </c>
    </row>
    <row r="457" spans="1:21" x14ac:dyDescent="0.2">
      <c r="A457">
        <f>emission!A457</f>
        <v>2014</v>
      </c>
      <c r="B457">
        <f>emission!B457</f>
        <v>1</v>
      </c>
      <c r="C457" t="str">
        <f>emission!C457</f>
        <v>industrial</v>
      </c>
      <c r="D457" t="str">
        <f>emission!D457</f>
        <v>VCC 21400 (GAS LHD1)</v>
      </c>
      <c r="E457" t="str">
        <f>emission!E457</f>
        <v>GAS</v>
      </c>
      <c r="F457" t="str">
        <f>emission!F457</f>
        <v>CO</v>
      </c>
      <c r="G457" s="1">
        <f>emission!G457 - SUM($K457:$U457)</f>
        <v>2.3108571767807007E-3</v>
      </c>
      <c r="K457" s="1">
        <f>SUMIF('emission-rate'!$A$2:$A$551, $D457&amp;K$1&amp;$E457&amp;$F457, 'emission-rate'!$F$2:$F$551) * IFERROR(VLOOKUP($A457&amp;$B457&amp;$C457&amp;$D457&amp;K$1, 'check of sales'!$A$2:$P$1035, 12 + MATCH($E457,'check of sales'!$M$1:$P$1, 0), 0), 0)</f>
        <v>800867.29277023149</v>
      </c>
      <c r="L457" s="1">
        <f>SUMIF('emission-rate'!$A$2:$A$551, $D457&amp;L$1&amp;$E457&amp;$F457, 'emission-rate'!$F$2:$F$551) * IFERROR(VLOOKUP($A457&amp;$B457&amp;$C457&amp;$D457&amp;L$1, 'check of sales'!$A$2:$P$1035, 12 + MATCH($E457,'check of sales'!$M$1:$P$1, 0), 0), 0)</f>
        <v>584540.73591917031</v>
      </c>
      <c r="M457" s="1">
        <f>SUMIF('emission-rate'!$A$2:$A$551, $D457&amp;M$1&amp;$E457&amp;$F457, 'emission-rate'!$F$2:$F$551) * IFERROR(VLOOKUP($A457&amp;$B457&amp;$C457&amp;$D457&amp;M$1, 'check of sales'!$A$2:$P$1035, 12 + MATCH($E457,'check of sales'!$M$1:$P$1, 0), 0), 0)</f>
        <v>2634452.9313485762</v>
      </c>
      <c r="N457" s="1">
        <f>SUMIF('emission-rate'!$A$2:$A$551, $D457&amp;N$1&amp;$E457&amp;$F457, 'emission-rate'!$F$2:$F$551) * IFERROR(VLOOKUP($A457&amp;$B457&amp;$C457&amp;$D457&amp;N$1, 'check of sales'!$A$2:$P$1035, 12 + MATCH($E457,'check of sales'!$M$1:$P$1, 0), 0), 0)</f>
        <v>2957381.9303993192</v>
      </c>
      <c r="O457" s="1">
        <f>SUMIF('emission-rate'!$A$2:$A$551, $D457&amp;O$1&amp;$E457&amp;$F457, 'emission-rate'!$F$2:$F$551) * IFERROR(VLOOKUP($A457&amp;$B457&amp;$C457&amp;$D457&amp;O$1, 'check of sales'!$A$2:$P$1035, 12 + MATCH($E457,'check of sales'!$M$1:$P$1, 0), 0), 0)</f>
        <v>2482659.1152681261</v>
      </c>
      <c r="P457" s="1">
        <f>SUMIF('emission-rate'!$A$2:$A$551, $D457&amp;P$1&amp;$E457&amp;$F457, 'emission-rate'!$F$2:$F$551) * IFERROR(VLOOKUP($A457&amp;$B457&amp;$C457&amp;$D457&amp;P$1, 'check of sales'!$A$2:$P$1035, 12 + MATCH($E457,'check of sales'!$M$1:$P$1, 0), 0), 0)</f>
        <v>0</v>
      </c>
      <c r="Q457" s="1">
        <f>SUMIF('emission-rate'!$A$2:$A$551, $D457&amp;Q$1&amp;$E457&amp;$F457, 'emission-rate'!$F$2:$F$551) * IFERROR(VLOOKUP($A457&amp;$B457&amp;$C457&amp;$D457&amp;Q$1, 'check of sales'!$A$2:$P$1035, 12 + MATCH($E457,'check of sales'!$M$1:$P$1, 0), 0), 0)</f>
        <v>0</v>
      </c>
      <c r="R457" s="1">
        <f>SUMIF('emission-rate'!$A$2:$A$551, $D457&amp;R$1&amp;$E457&amp;$F457, 'emission-rate'!$F$2:$F$551) * IFERROR(VLOOKUP($A457&amp;$B457&amp;$C457&amp;$D457&amp;R$1, 'check of sales'!$A$2:$P$1035, 12 + MATCH($E457,'check of sales'!$M$1:$P$1, 0), 0), 0)</f>
        <v>0</v>
      </c>
      <c r="S457" s="1">
        <f>SUMIF('emission-rate'!$A$2:$A$551, $D457&amp;S$1&amp;$E457&amp;$F457, 'emission-rate'!$F$2:$F$551) * IFERROR(VLOOKUP($A457&amp;$B457&amp;$C457&amp;$D457&amp;S$1, 'check of sales'!$A$2:$P$1035, 12 + MATCH($E457,'check of sales'!$M$1:$P$1, 0), 0), 0)</f>
        <v>0</v>
      </c>
      <c r="T457" s="1">
        <f>SUMIF('emission-rate'!$A$2:$A$551, $D457&amp;T$1&amp;$E457&amp;$F457, 'emission-rate'!$F$2:$F$551) * IFERROR(VLOOKUP($A457&amp;$B457&amp;$C457&amp;$D457&amp;T$1, 'check of sales'!$A$2:$P$1035, 12 + MATCH($E457,'check of sales'!$M$1:$P$1, 0), 0), 0)</f>
        <v>0</v>
      </c>
      <c r="U457" s="1">
        <f>SUMIF('emission-rate'!$A$2:$A$551, $D457&amp;U$1&amp;$E457&amp;$F457, 'emission-rate'!$F$2:$F$551) * IFERROR(VLOOKUP($A457&amp;$B457&amp;$C457&amp;$D457&amp;U$1, 'check of sales'!$A$2:$P$1035, 12 + MATCH($E457,'check of sales'!$M$1:$P$1, 0), 0), 0)</f>
        <v>0</v>
      </c>
    </row>
    <row r="458" spans="1:21" x14ac:dyDescent="0.2">
      <c r="A458">
        <f>emission!A458</f>
        <v>2015</v>
      </c>
      <c r="B458">
        <f>emission!B458</f>
        <v>1</v>
      </c>
      <c r="C458" t="str">
        <f>emission!C458</f>
        <v>industrial</v>
      </c>
      <c r="D458" t="str">
        <f>emission!D458</f>
        <v>VCC 21400 (GAS LHD1)</v>
      </c>
      <c r="E458" t="str">
        <f>emission!E458</f>
        <v>GAS</v>
      </c>
      <c r="F458" t="str">
        <f>emission!F458</f>
        <v>CO</v>
      </c>
      <c r="G458" s="1">
        <f>emission!G458 - SUM($K458:$U458)</f>
        <v>2.2058039903640747E-3</v>
      </c>
      <c r="K458" s="1">
        <f>SUMIF('emission-rate'!$A$2:$A$551, $D458&amp;K$1&amp;$E458&amp;$F458, 'emission-rate'!$F$2:$F$551) * IFERROR(VLOOKUP($A458&amp;$B458&amp;$C458&amp;$D458&amp;K$1, 'check of sales'!$A$2:$P$1035, 12 + MATCH($E458,'check of sales'!$M$1:$P$1, 0), 0), 0)</f>
        <v>749864.9760367726</v>
      </c>
      <c r="L458" s="1">
        <f>SUMIF('emission-rate'!$A$2:$A$551, $D458&amp;L$1&amp;$E458&amp;$F458, 'emission-rate'!$F$2:$F$551) * IFERROR(VLOOKUP($A458&amp;$B458&amp;$C458&amp;$D458&amp;L$1, 'check of sales'!$A$2:$P$1035, 12 + MATCH($E458,'check of sales'!$M$1:$P$1, 0), 0), 0)</f>
        <v>521674.79853113752</v>
      </c>
      <c r="M458" s="1">
        <f>SUMIF('emission-rate'!$A$2:$A$551, $D458&amp;M$1&amp;$E458&amp;$F458, 'emission-rate'!$F$2:$F$551) * IFERROR(VLOOKUP($A458&amp;$B458&amp;$C458&amp;$D458&amp;M$1, 'check of sales'!$A$2:$P$1035, 12 + MATCH($E458,'check of sales'!$M$1:$P$1, 0), 0), 0)</f>
        <v>2550339.8317684219</v>
      </c>
      <c r="N458" s="1">
        <f>SUMIF('emission-rate'!$A$2:$A$551, $D458&amp;N$1&amp;$E458&amp;$F458, 'emission-rate'!$F$2:$F$551) * IFERROR(VLOOKUP($A458&amp;$B458&amp;$C458&amp;$D458&amp;N$1, 'check of sales'!$A$2:$P$1035, 12 + MATCH($E458,'check of sales'!$M$1:$P$1, 0), 0), 0)</f>
        <v>2844942.3125039553</v>
      </c>
      <c r="O458" s="1">
        <f>SUMIF('emission-rate'!$A$2:$A$551, $D458&amp;O$1&amp;$E458&amp;$F458, 'emission-rate'!$F$2:$F$551) * IFERROR(VLOOKUP($A458&amp;$B458&amp;$C458&amp;$D458&amp;O$1, 'check of sales'!$A$2:$P$1035, 12 + MATCH($E458,'check of sales'!$M$1:$P$1, 0), 0), 0)</f>
        <v>2337535.6185975587</v>
      </c>
      <c r="P458" s="1">
        <f>SUMIF('emission-rate'!$A$2:$A$551, $D458&amp;P$1&amp;$E458&amp;$F458, 'emission-rate'!$F$2:$F$551) * IFERROR(VLOOKUP($A458&amp;$B458&amp;$C458&amp;$D458&amp;P$1, 'check of sales'!$A$2:$P$1035, 12 + MATCH($E458,'check of sales'!$M$1:$P$1, 0), 0), 0)</f>
        <v>362579.01241457037</v>
      </c>
      <c r="Q458" s="1">
        <f>SUMIF('emission-rate'!$A$2:$A$551, $D458&amp;Q$1&amp;$E458&amp;$F458, 'emission-rate'!$F$2:$F$551) * IFERROR(VLOOKUP($A458&amp;$B458&amp;$C458&amp;$D458&amp;Q$1, 'check of sales'!$A$2:$P$1035, 12 + MATCH($E458,'check of sales'!$M$1:$P$1, 0), 0), 0)</f>
        <v>0</v>
      </c>
      <c r="R458" s="1">
        <f>SUMIF('emission-rate'!$A$2:$A$551, $D458&amp;R$1&amp;$E458&amp;$F458, 'emission-rate'!$F$2:$F$551) * IFERROR(VLOOKUP($A458&amp;$B458&amp;$C458&amp;$D458&amp;R$1, 'check of sales'!$A$2:$P$1035, 12 + MATCH($E458,'check of sales'!$M$1:$P$1, 0), 0), 0)</f>
        <v>0</v>
      </c>
      <c r="S458" s="1">
        <f>SUMIF('emission-rate'!$A$2:$A$551, $D458&amp;S$1&amp;$E458&amp;$F458, 'emission-rate'!$F$2:$F$551) * IFERROR(VLOOKUP($A458&amp;$B458&amp;$C458&amp;$D458&amp;S$1, 'check of sales'!$A$2:$P$1035, 12 + MATCH($E458,'check of sales'!$M$1:$P$1, 0), 0), 0)</f>
        <v>0</v>
      </c>
      <c r="T458" s="1">
        <f>SUMIF('emission-rate'!$A$2:$A$551, $D458&amp;T$1&amp;$E458&amp;$F458, 'emission-rate'!$F$2:$F$551) * IFERROR(VLOOKUP($A458&amp;$B458&amp;$C458&amp;$D458&amp;T$1, 'check of sales'!$A$2:$P$1035, 12 + MATCH($E458,'check of sales'!$M$1:$P$1, 0), 0), 0)</f>
        <v>0</v>
      </c>
      <c r="U458" s="1">
        <f>SUMIF('emission-rate'!$A$2:$A$551, $D458&amp;U$1&amp;$E458&amp;$F458, 'emission-rate'!$F$2:$F$551) * IFERROR(VLOOKUP($A458&amp;$B458&amp;$C458&amp;$D458&amp;U$1, 'check of sales'!$A$2:$P$1035, 12 + MATCH($E458,'check of sales'!$M$1:$P$1, 0), 0), 0)</f>
        <v>0</v>
      </c>
    </row>
    <row r="459" spans="1:21" x14ac:dyDescent="0.2">
      <c r="A459">
        <f>emission!A459</f>
        <v>2016</v>
      </c>
      <c r="B459">
        <f>emission!B459</f>
        <v>1</v>
      </c>
      <c r="C459" t="str">
        <f>emission!C459</f>
        <v>industrial</v>
      </c>
      <c r="D459" t="str">
        <f>emission!D459</f>
        <v>VCC 21400 (GAS LHD1)</v>
      </c>
      <c r="E459" t="str">
        <f>emission!E459</f>
        <v>GAS</v>
      </c>
      <c r="F459" t="str">
        <f>emission!F459</f>
        <v>CO</v>
      </c>
      <c r="G459" s="1">
        <f>emission!G459 - SUM($K459:$U459)</f>
        <v>3.5429336130619049E-3</v>
      </c>
      <c r="K459" s="1">
        <f>SUMIF('emission-rate'!$A$2:$A$551, $D459&amp;K$1&amp;$E459&amp;$F459, 'emission-rate'!$F$2:$F$551) * IFERROR(VLOOKUP($A459&amp;$B459&amp;$C459&amp;$D459&amp;K$1, 'check of sales'!$A$2:$P$1035, 12 + MATCH($E459,'check of sales'!$M$1:$P$1, 0), 0), 0)</f>
        <v>720701.8946282058</v>
      </c>
      <c r="L459" s="1">
        <f>SUMIF('emission-rate'!$A$2:$A$551, $D459&amp;L$1&amp;$E459&amp;$F459, 'emission-rate'!$F$2:$F$551) * IFERROR(VLOOKUP($A459&amp;$B459&amp;$C459&amp;$D459&amp;L$1, 'check of sales'!$A$2:$P$1035, 12 + MATCH($E459,'check of sales'!$M$1:$P$1, 0), 0), 0)</f>
        <v>488452.53618288384</v>
      </c>
      <c r="M459" s="1">
        <f>SUMIF('emission-rate'!$A$2:$A$551, $D459&amp;M$1&amp;$E459&amp;$F459, 'emission-rate'!$F$2:$F$551) * IFERROR(VLOOKUP($A459&amp;$B459&amp;$C459&amp;$D459&amp;M$1, 'check of sales'!$A$2:$P$1035, 12 + MATCH($E459,'check of sales'!$M$1:$P$1, 0), 0), 0)</f>
        <v>2276056.9728842624</v>
      </c>
      <c r="N459" s="1">
        <f>SUMIF('emission-rate'!$A$2:$A$551, $D459&amp;N$1&amp;$E459&amp;$F459, 'emission-rate'!$F$2:$F$551) * IFERROR(VLOOKUP($A459&amp;$B459&amp;$C459&amp;$D459&amp;N$1, 'check of sales'!$A$2:$P$1035, 12 + MATCH($E459,'check of sales'!$M$1:$P$1, 0), 0), 0)</f>
        <v>2754108.6850802465</v>
      </c>
      <c r="O459" s="1">
        <f>SUMIF('emission-rate'!$A$2:$A$551, $D459&amp;O$1&amp;$E459&amp;$F459, 'emission-rate'!$F$2:$F$551) * IFERROR(VLOOKUP($A459&amp;$B459&amp;$C459&amp;$D459&amp;O$1, 'check of sales'!$A$2:$P$1035, 12 + MATCH($E459,'check of sales'!$M$1:$P$1, 0), 0), 0)</f>
        <v>2248662.5484437821</v>
      </c>
      <c r="P459" s="1">
        <f>SUMIF('emission-rate'!$A$2:$A$551, $D459&amp;P$1&amp;$E459&amp;$F459, 'emission-rate'!$F$2:$F$551) * IFERROR(VLOOKUP($A459&amp;$B459&amp;$C459&amp;$D459&amp;P$1, 'check of sales'!$A$2:$P$1035, 12 + MATCH($E459,'check of sales'!$M$1:$P$1, 0), 0), 0)</f>
        <v>341384.50617834687</v>
      </c>
      <c r="Q459" s="1">
        <f>SUMIF('emission-rate'!$A$2:$A$551, $D459&amp;Q$1&amp;$E459&amp;$F459, 'emission-rate'!$F$2:$F$551) * IFERROR(VLOOKUP($A459&amp;$B459&amp;$C459&amp;$D459&amp;Q$1, 'check of sales'!$A$2:$P$1035, 12 + MATCH($E459,'check of sales'!$M$1:$P$1, 0), 0), 0)</f>
        <v>1820480.4779856396</v>
      </c>
      <c r="R459" s="1">
        <f>SUMIF('emission-rate'!$A$2:$A$551, $D459&amp;R$1&amp;$E459&amp;$F459, 'emission-rate'!$F$2:$F$551) * IFERROR(VLOOKUP($A459&amp;$B459&amp;$C459&amp;$D459&amp;R$1, 'check of sales'!$A$2:$P$1035, 12 + MATCH($E459,'check of sales'!$M$1:$P$1, 0), 0), 0)</f>
        <v>0</v>
      </c>
      <c r="S459" s="1">
        <f>SUMIF('emission-rate'!$A$2:$A$551, $D459&amp;S$1&amp;$E459&amp;$F459, 'emission-rate'!$F$2:$F$551) * IFERROR(VLOOKUP($A459&amp;$B459&amp;$C459&amp;$D459&amp;S$1, 'check of sales'!$A$2:$P$1035, 12 + MATCH($E459,'check of sales'!$M$1:$P$1, 0), 0), 0)</f>
        <v>0</v>
      </c>
      <c r="T459" s="1">
        <f>SUMIF('emission-rate'!$A$2:$A$551, $D459&amp;T$1&amp;$E459&amp;$F459, 'emission-rate'!$F$2:$F$551) * IFERROR(VLOOKUP($A459&amp;$B459&amp;$C459&amp;$D459&amp;T$1, 'check of sales'!$A$2:$P$1035, 12 + MATCH($E459,'check of sales'!$M$1:$P$1, 0), 0), 0)</f>
        <v>0</v>
      </c>
      <c r="U459" s="1">
        <f>SUMIF('emission-rate'!$A$2:$A$551, $D459&amp;U$1&amp;$E459&amp;$F459, 'emission-rate'!$F$2:$F$551) * IFERROR(VLOOKUP($A459&amp;$B459&amp;$C459&amp;$D459&amp;U$1, 'check of sales'!$A$2:$P$1035, 12 + MATCH($E459,'check of sales'!$M$1:$P$1, 0), 0), 0)</f>
        <v>0</v>
      </c>
    </row>
    <row r="460" spans="1:21" x14ac:dyDescent="0.2">
      <c r="A460">
        <f>emission!A460</f>
        <v>2017</v>
      </c>
      <c r="B460">
        <f>emission!B460</f>
        <v>1</v>
      </c>
      <c r="C460" t="str">
        <f>emission!C460</f>
        <v>industrial</v>
      </c>
      <c r="D460" t="str">
        <f>emission!D460</f>
        <v>VCC 21400 (GAS LHD1)</v>
      </c>
      <c r="E460" t="str">
        <f>emission!E460</f>
        <v>GAS</v>
      </c>
      <c r="F460" t="str">
        <f>emission!F460</f>
        <v>CO</v>
      </c>
      <c r="G460" s="1">
        <f>emission!G460 - SUM($K460:$U460)</f>
        <v>4.2112991213798523E-3</v>
      </c>
      <c r="K460" s="1">
        <f>SUMIF('emission-rate'!$A$2:$A$551, $D460&amp;K$1&amp;$E460&amp;$F460, 'emission-rate'!$F$2:$F$551) * IFERROR(VLOOKUP($A460&amp;$B460&amp;$C460&amp;$D460&amp;K$1, 'check of sales'!$A$2:$P$1035, 12 + MATCH($E460,'check of sales'!$M$1:$P$1, 0), 0), 0)</f>
        <v>656771.69827829849</v>
      </c>
      <c r="L460" s="1">
        <f>SUMIF('emission-rate'!$A$2:$A$551, $D460&amp;L$1&amp;$E460&amp;$F460, 'emission-rate'!$F$2:$F$551) * IFERROR(VLOOKUP($A460&amp;$B460&amp;$C460&amp;$D460&amp;L$1, 'check of sales'!$A$2:$P$1035, 12 + MATCH($E460,'check of sales'!$M$1:$P$1, 0), 0), 0)</f>
        <v>469456.07477697841</v>
      </c>
      <c r="M460" s="1">
        <f>SUMIF('emission-rate'!$A$2:$A$551, $D460&amp;M$1&amp;$E460&amp;$F460, 'emission-rate'!$F$2:$F$551) * IFERROR(VLOOKUP($A460&amp;$B460&amp;$C460&amp;$D460&amp;M$1, 'check of sales'!$A$2:$P$1035, 12 + MATCH($E460,'check of sales'!$M$1:$P$1, 0), 0), 0)</f>
        <v>2131108.8901215075</v>
      </c>
      <c r="N460" s="1">
        <f>SUMIF('emission-rate'!$A$2:$A$551, $D460&amp;N$1&amp;$E460&amp;$F460, 'emission-rate'!$F$2:$F$551) * IFERROR(VLOOKUP($A460&amp;$B460&amp;$C460&amp;$D460&amp;N$1, 'check of sales'!$A$2:$P$1035, 12 + MATCH($E460,'check of sales'!$M$1:$P$1, 0), 0), 0)</f>
        <v>2457910.980597184</v>
      </c>
      <c r="O460" s="1">
        <f>SUMIF('emission-rate'!$A$2:$A$551, $D460&amp;O$1&amp;$E460&amp;$F460, 'emission-rate'!$F$2:$F$551) * IFERROR(VLOOKUP($A460&amp;$B460&amp;$C460&amp;$D460&amp;O$1, 'check of sales'!$A$2:$P$1035, 12 + MATCH($E460,'check of sales'!$M$1:$P$1, 0), 0), 0)</f>
        <v>2176867.0061477912</v>
      </c>
      <c r="P460" s="1">
        <f>SUMIF('emission-rate'!$A$2:$A$551, $D460&amp;P$1&amp;$E460&amp;$F460, 'emission-rate'!$F$2:$F$551) * IFERROR(VLOOKUP($A460&amp;$B460&amp;$C460&amp;$D460&amp;P$1, 'check of sales'!$A$2:$P$1035, 12 + MATCH($E460,'check of sales'!$M$1:$P$1, 0), 0), 0)</f>
        <v>328405.07222850062</v>
      </c>
      <c r="Q460" s="1">
        <f>SUMIF('emission-rate'!$A$2:$A$551, $D460&amp;Q$1&amp;$E460&amp;$F460, 'emission-rate'!$F$2:$F$551) * IFERROR(VLOOKUP($A460&amp;$B460&amp;$C460&amp;$D460&amp;Q$1, 'check of sales'!$A$2:$P$1035, 12 + MATCH($E460,'check of sales'!$M$1:$P$1, 0), 0), 0)</f>
        <v>1714064.5423620043</v>
      </c>
      <c r="R460" s="1">
        <f>SUMIF('emission-rate'!$A$2:$A$551, $D460&amp;R$1&amp;$E460&amp;$F460, 'emission-rate'!$F$2:$F$551) * IFERROR(VLOOKUP($A460&amp;$B460&amp;$C460&amp;$D460&amp;R$1, 'check of sales'!$A$2:$P$1035, 12 + MATCH($E460,'check of sales'!$M$1:$P$1, 0), 0), 0)</f>
        <v>1924690.1943798356</v>
      </c>
      <c r="S460" s="1">
        <f>SUMIF('emission-rate'!$A$2:$A$551, $D460&amp;S$1&amp;$E460&amp;$F460, 'emission-rate'!$F$2:$F$551) * IFERROR(VLOOKUP($A460&amp;$B460&amp;$C460&amp;$D460&amp;S$1, 'check of sales'!$A$2:$P$1035, 12 + MATCH($E460,'check of sales'!$M$1:$P$1, 0), 0), 0)</f>
        <v>0</v>
      </c>
      <c r="T460" s="1">
        <f>SUMIF('emission-rate'!$A$2:$A$551, $D460&amp;T$1&amp;$E460&amp;$F460, 'emission-rate'!$F$2:$F$551) * IFERROR(VLOOKUP($A460&amp;$B460&amp;$C460&amp;$D460&amp;T$1, 'check of sales'!$A$2:$P$1035, 12 + MATCH($E460,'check of sales'!$M$1:$P$1, 0), 0), 0)</f>
        <v>0</v>
      </c>
      <c r="U460" s="1">
        <f>SUMIF('emission-rate'!$A$2:$A$551, $D460&amp;U$1&amp;$E460&amp;$F460, 'emission-rate'!$F$2:$F$551) * IFERROR(VLOOKUP($A460&amp;$B460&amp;$C460&amp;$D460&amp;U$1, 'check of sales'!$A$2:$P$1035, 12 + MATCH($E460,'check of sales'!$M$1:$P$1, 0), 0), 0)</f>
        <v>0</v>
      </c>
    </row>
    <row r="461" spans="1:21" x14ac:dyDescent="0.2">
      <c r="A461">
        <f>emission!A461</f>
        <v>2018</v>
      </c>
      <c r="B461">
        <f>emission!B461</f>
        <v>1</v>
      </c>
      <c r="C461" t="str">
        <f>emission!C461</f>
        <v>industrial</v>
      </c>
      <c r="D461" t="str">
        <f>emission!D461</f>
        <v>VCC 21400 (GAS LHD1)</v>
      </c>
      <c r="E461" t="str">
        <f>emission!E461</f>
        <v>GAS</v>
      </c>
      <c r="F461" t="str">
        <f>emission!F461</f>
        <v>CO</v>
      </c>
      <c r="G461" s="1">
        <f>emission!G461 - SUM($K461:$U461)</f>
        <v>2.8959773480892181E-3</v>
      </c>
      <c r="K461" s="1">
        <f>SUMIF('emission-rate'!$A$2:$A$551, $D461&amp;K$1&amp;$E461&amp;$F461, 'emission-rate'!$F$2:$F$551) * IFERROR(VLOOKUP($A461&amp;$B461&amp;$C461&amp;$D461&amp;K$1, 'check of sales'!$A$2:$P$1035, 12 + MATCH($E461,'check of sales'!$M$1:$P$1, 0), 0), 0)</f>
        <v>630595.0965018596</v>
      </c>
      <c r="L461" s="1">
        <f>SUMIF('emission-rate'!$A$2:$A$551, $D461&amp;L$1&amp;$E461&amp;$F461, 'emission-rate'!$F$2:$F$551) * IFERROR(VLOOKUP($A461&amp;$B461&amp;$C461&amp;$D461&amp;L$1, 'check of sales'!$A$2:$P$1035, 12 + MATCH($E461,'check of sales'!$M$1:$P$1, 0), 0), 0)</f>
        <v>427812.75558793894</v>
      </c>
      <c r="M461" s="1">
        <f>SUMIF('emission-rate'!$A$2:$A$551, $D461&amp;M$1&amp;$E461&amp;$F461, 'emission-rate'!$F$2:$F$551) * IFERROR(VLOOKUP($A461&amp;$B461&amp;$C461&amp;$D461&amp;M$1, 'check of sales'!$A$2:$P$1035, 12 + MATCH($E461,'check of sales'!$M$1:$P$1, 0), 0), 0)</f>
        <v>2048227.6994548817</v>
      </c>
      <c r="N461" s="1">
        <f>SUMIF('emission-rate'!$A$2:$A$551, $D461&amp;N$1&amp;$E461&amp;$F461, 'emission-rate'!$F$2:$F$551) * IFERROR(VLOOKUP($A461&amp;$B461&amp;$C461&amp;$D461&amp;N$1, 'check of sales'!$A$2:$P$1035, 12 + MATCH($E461,'check of sales'!$M$1:$P$1, 0), 0), 0)</f>
        <v>2301381.733533741</v>
      </c>
      <c r="O461" s="1">
        <f>SUMIF('emission-rate'!$A$2:$A$551, $D461&amp;O$1&amp;$E461&amp;$F461, 'emission-rate'!$F$2:$F$551) * IFERROR(VLOOKUP($A461&amp;$B461&amp;$C461&amp;$D461&amp;O$1, 'check of sales'!$A$2:$P$1035, 12 + MATCH($E461,'check of sales'!$M$1:$P$1, 0), 0), 0)</f>
        <v>1942750.2431896571</v>
      </c>
      <c r="P461" s="1">
        <f>SUMIF('emission-rate'!$A$2:$A$551, $D461&amp;P$1&amp;$E461&amp;$F461, 'emission-rate'!$F$2:$F$551) * IFERROR(VLOOKUP($A461&amp;$B461&amp;$C461&amp;$D461&amp;P$1, 'check of sales'!$A$2:$P$1035, 12 + MATCH($E461,'check of sales'!$M$1:$P$1, 0), 0), 0)</f>
        <v>317919.71938188723</v>
      </c>
      <c r="Q461" s="1">
        <f>SUMIF('emission-rate'!$A$2:$A$551, $D461&amp;Q$1&amp;$E461&amp;$F461, 'emission-rate'!$F$2:$F$551) * IFERROR(VLOOKUP($A461&amp;$B461&amp;$C461&amp;$D461&amp;Q$1, 'check of sales'!$A$2:$P$1035, 12 + MATCH($E461,'check of sales'!$M$1:$P$1, 0), 0), 0)</f>
        <v>1648895.8334407446</v>
      </c>
      <c r="R461" s="1">
        <f>SUMIF('emission-rate'!$A$2:$A$551, $D461&amp;R$1&amp;$E461&amp;$F461, 'emission-rate'!$F$2:$F$551) * IFERROR(VLOOKUP($A461&amp;$B461&amp;$C461&amp;$D461&amp;R$1, 'check of sales'!$A$2:$P$1035, 12 + MATCH($E461,'check of sales'!$M$1:$P$1, 0), 0), 0)</f>
        <v>1812182.6941361581</v>
      </c>
      <c r="S461" s="1">
        <f>SUMIF('emission-rate'!$A$2:$A$551, $D461&amp;S$1&amp;$E461&amp;$F461, 'emission-rate'!$F$2:$F$551) * IFERROR(VLOOKUP($A461&amp;$B461&amp;$C461&amp;$D461&amp;S$1, 'check of sales'!$A$2:$P$1035, 12 + MATCH($E461,'check of sales'!$M$1:$P$1, 0), 0), 0)</f>
        <v>3336638.8054083558</v>
      </c>
      <c r="T461" s="1">
        <f>SUMIF('emission-rate'!$A$2:$A$551, $D461&amp;T$1&amp;$E461&amp;$F461, 'emission-rate'!$F$2:$F$551) * IFERROR(VLOOKUP($A461&amp;$B461&amp;$C461&amp;$D461&amp;T$1, 'check of sales'!$A$2:$P$1035, 12 + MATCH($E461,'check of sales'!$M$1:$P$1, 0), 0), 0)</f>
        <v>0</v>
      </c>
      <c r="U461" s="1">
        <f>SUMIF('emission-rate'!$A$2:$A$551, $D461&amp;U$1&amp;$E461&amp;$F461, 'emission-rate'!$F$2:$F$551) * IFERROR(VLOOKUP($A461&amp;$B461&amp;$C461&amp;$D461&amp;U$1, 'check of sales'!$A$2:$P$1035, 12 + MATCH($E461,'check of sales'!$M$1:$P$1, 0), 0), 0)</f>
        <v>0</v>
      </c>
    </row>
    <row r="462" spans="1:21" x14ac:dyDescent="0.2">
      <c r="A462">
        <f>emission!A462</f>
        <v>2019</v>
      </c>
      <c r="B462">
        <f>emission!B462</f>
        <v>1</v>
      </c>
      <c r="C462" t="str">
        <f>emission!C462</f>
        <v>industrial</v>
      </c>
      <c r="D462" t="str">
        <f>emission!D462</f>
        <v>VCC 21400 (GAS LHD1)</v>
      </c>
      <c r="E462" t="str">
        <f>emission!E462</f>
        <v>GAS</v>
      </c>
      <c r="F462" t="str">
        <f>emission!F462</f>
        <v>CO</v>
      </c>
      <c r="G462" s="1">
        <f>emission!G462 - SUM($K462:$U462)</f>
        <v>2.7817822992801666E-3</v>
      </c>
      <c r="K462" s="1">
        <f>SUMIF('emission-rate'!$A$2:$A$551, $D462&amp;K$1&amp;$E462&amp;$F462, 'emission-rate'!$F$2:$F$551) * IFERROR(VLOOKUP($A462&amp;$B462&amp;$C462&amp;$D462&amp;K$1, 'check of sales'!$A$2:$P$1035, 12 + MATCH($E462,'check of sales'!$M$1:$P$1, 0), 0), 0)</f>
        <v>610819.82527319086</v>
      </c>
      <c r="L462" s="1">
        <f>SUMIF('emission-rate'!$A$2:$A$551, $D462&amp;L$1&amp;$E462&amp;$F462, 'emission-rate'!$F$2:$F$551) * IFERROR(VLOOKUP($A462&amp;$B462&amp;$C462&amp;$D462&amp;L$1, 'check of sales'!$A$2:$P$1035, 12 + MATCH($E462,'check of sales'!$M$1:$P$1, 0), 0), 0)</f>
        <v>410761.64914217679</v>
      </c>
      <c r="M462" s="1">
        <f>SUMIF('emission-rate'!$A$2:$A$551, $D462&amp;M$1&amp;$E462&amp;$F462, 'emission-rate'!$F$2:$F$551) * IFERROR(VLOOKUP($A462&amp;$B462&amp;$C462&amp;$D462&amp;M$1, 'check of sales'!$A$2:$P$1035, 12 + MATCH($E462,'check of sales'!$M$1:$P$1, 0), 0), 0)</f>
        <v>1866538.709913627</v>
      </c>
      <c r="N462" s="1">
        <f>SUMIF('emission-rate'!$A$2:$A$551, $D462&amp;N$1&amp;$E462&amp;$F462, 'emission-rate'!$F$2:$F$551) * IFERROR(VLOOKUP($A462&amp;$B462&amp;$C462&amp;$D462&amp;N$1, 'check of sales'!$A$2:$P$1035, 12 + MATCH($E462,'check of sales'!$M$1:$P$1, 0), 0), 0)</f>
        <v>2211878.4429520722</v>
      </c>
      <c r="O462" s="1">
        <f>SUMIF('emission-rate'!$A$2:$A$551, $D462&amp;O$1&amp;$E462&amp;$F462, 'emission-rate'!$F$2:$F$551) * IFERROR(VLOOKUP($A462&amp;$B462&amp;$C462&amp;$D462&amp;O$1, 'check of sales'!$A$2:$P$1035, 12 + MATCH($E462,'check of sales'!$M$1:$P$1, 0), 0), 0)</f>
        <v>1819028.4179488937</v>
      </c>
      <c r="P462" s="1">
        <f>SUMIF('emission-rate'!$A$2:$A$551, $D462&amp;P$1&amp;$E462&amp;$F462, 'emission-rate'!$F$2:$F$551) * IFERROR(VLOOKUP($A462&amp;$B462&amp;$C462&amp;$D462&amp;P$1, 'check of sales'!$A$2:$P$1035, 12 + MATCH($E462,'check of sales'!$M$1:$P$1, 0), 0), 0)</f>
        <v>283728.22519687546</v>
      </c>
      <c r="Q462" s="1">
        <f>SUMIF('emission-rate'!$A$2:$A$551, $D462&amp;Q$1&amp;$E462&amp;$F462, 'emission-rate'!$F$2:$F$551) * IFERROR(VLOOKUP($A462&amp;$B462&amp;$C462&amp;$D462&amp;Q$1, 'check of sales'!$A$2:$P$1035, 12 + MATCH($E462,'check of sales'!$M$1:$P$1, 0), 0), 0)</f>
        <v>1596249.7080212613</v>
      </c>
      <c r="R462" s="1">
        <f>SUMIF('emission-rate'!$A$2:$A$551, $D462&amp;R$1&amp;$E462&amp;$F462, 'emission-rate'!$F$2:$F$551) * IFERROR(VLOOKUP($A462&amp;$B462&amp;$C462&amp;$D462&amp;R$1, 'check of sales'!$A$2:$P$1035, 12 + MATCH($E462,'check of sales'!$M$1:$P$1, 0), 0), 0)</f>
        <v>1743283.5345143504</v>
      </c>
      <c r="S462" s="1">
        <f>SUMIF('emission-rate'!$A$2:$A$551, $D462&amp;S$1&amp;$E462&amp;$F462, 'emission-rate'!$F$2:$F$551) * IFERROR(VLOOKUP($A462&amp;$B462&amp;$C462&amp;$D462&amp;S$1, 'check of sales'!$A$2:$P$1035, 12 + MATCH($E462,'check of sales'!$M$1:$P$1, 0), 0), 0)</f>
        <v>3141596.0435609287</v>
      </c>
      <c r="T462" s="1">
        <f>SUMIF('emission-rate'!$A$2:$A$551, $D462&amp;T$1&amp;$E462&amp;$F462, 'emission-rate'!$F$2:$F$551) * IFERROR(VLOOKUP($A462&amp;$B462&amp;$C462&amp;$D462&amp;T$1, 'check of sales'!$A$2:$P$1035, 12 + MATCH($E462,'check of sales'!$M$1:$P$1, 0), 0), 0)</f>
        <v>290248.00868494273</v>
      </c>
      <c r="U462" s="1">
        <f>SUMIF('emission-rate'!$A$2:$A$551, $D462&amp;U$1&amp;$E462&amp;$F462, 'emission-rate'!$F$2:$F$551) * IFERROR(VLOOKUP($A462&amp;$B462&amp;$C462&amp;$D462&amp;U$1, 'check of sales'!$A$2:$P$1035, 12 + MATCH($E462,'check of sales'!$M$1:$P$1, 0), 0), 0)</f>
        <v>0</v>
      </c>
    </row>
    <row r="463" spans="1:21" x14ac:dyDescent="0.2">
      <c r="A463">
        <f>emission!A463</f>
        <v>2020</v>
      </c>
      <c r="B463">
        <f>emission!B463</f>
        <v>1</v>
      </c>
      <c r="C463" t="str">
        <f>emission!C463</f>
        <v>industrial</v>
      </c>
      <c r="D463" t="str">
        <f>emission!D463</f>
        <v>VCC 21400 (GAS LHD1)</v>
      </c>
      <c r="E463" t="str">
        <f>emission!E463</f>
        <v>GAS</v>
      </c>
      <c r="F463" t="str">
        <f>emission!F463</f>
        <v>CO</v>
      </c>
      <c r="G463" s="1">
        <f>emission!G463 - SUM($K463:$U463)</f>
        <v>3.2663848251104355E-3</v>
      </c>
      <c r="K463" s="1">
        <f>SUMIF('emission-rate'!$A$2:$A$551, $D463&amp;K$1&amp;$E463&amp;$F463, 'emission-rate'!$F$2:$F$551) * IFERROR(VLOOKUP($A463&amp;$B463&amp;$C463&amp;$D463&amp;K$1, 'check of sales'!$A$2:$P$1035, 12 + MATCH($E463,'check of sales'!$M$1:$P$1, 0), 0), 0)</f>
        <v>578802.90835530206</v>
      </c>
      <c r="L463" s="1">
        <f>SUMIF('emission-rate'!$A$2:$A$551, $D463&amp;L$1&amp;$E463&amp;$F463, 'emission-rate'!$F$2:$F$551) * IFERROR(VLOOKUP($A463&amp;$B463&amp;$C463&amp;$D463&amp;L$1, 'check of sales'!$A$2:$P$1035, 12 + MATCH($E463,'check of sales'!$M$1:$P$1, 0), 0), 0)</f>
        <v>397880.28823851177</v>
      </c>
      <c r="M463" s="1">
        <f>SUMIF('emission-rate'!$A$2:$A$551, $D463&amp;M$1&amp;$E463&amp;$F463, 'emission-rate'!$F$2:$F$551) * IFERROR(VLOOKUP($A463&amp;$B463&amp;$C463&amp;$D463&amp;M$1, 'check of sales'!$A$2:$P$1035, 12 + MATCH($E463,'check of sales'!$M$1:$P$1, 0), 0), 0)</f>
        <v>1792145.0650019983</v>
      </c>
      <c r="N463" s="1">
        <f>SUMIF('emission-rate'!$A$2:$A$551, $D463&amp;N$1&amp;$E463&amp;$F463, 'emission-rate'!$F$2:$F$551) * IFERROR(VLOOKUP($A463&amp;$B463&amp;$C463&amp;$D463&amp;N$1, 'check of sales'!$A$2:$P$1035, 12 + MATCH($E463,'check of sales'!$M$1:$P$1, 0), 0), 0)</f>
        <v>2015672.7381883864</v>
      </c>
      <c r="O463" s="1">
        <f>SUMIF('emission-rate'!$A$2:$A$551, $D463&amp;O$1&amp;$E463&amp;$F463, 'emission-rate'!$F$2:$F$551) * IFERROR(VLOOKUP($A463&amp;$B463&amp;$C463&amp;$D463&amp;O$1, 'check of sales'!$A$2:$P$1035, 12 + MATCH($E463,'check of sales'!$M$1:$P$1, 0), 0), 0)</f>
        <v>1748284.3833128009</v>
      </c>
      <c r="P463" s="1">
        <f>SUMIF('emission-rate'!$A$2:$A$551, $D463&amp;P$1&amp;$E463&amp;$F463, 'emission-rate'!$F$2:$F$551) * IFERROR(VLOOKUP($A463&amp;$B463&amp;$C463&amp;$D463&amp;P$1, 'check of sales'!$A$2:$P$1035, 12 + MATCH($E463,'check of sales'!$M$1:$P$1, 0), 0), 0)</f>
        <v>265659.31797798054</v>
      </c>
      <c r="Q463" s="1">
        <f>SUMIF('emission-rate'!$A$2:$A$551, $D463&amp;Q$1&amp;$E463&amp;$F463, 'emission-rate'!$F$2:$F$551) * IFERROR(VLOOKUP($A463&amp;$B463&amp;$C463&amp;$D463&amp;Q$1, 'check of sales'!$A$2:$P$1035, 12 + MATCH($E463,'check of sales'!$M$1:$P$1, 0), 0), 0)</f>
        <v>1424576.9262392824</v>
      </c>
      <c r="R463" s="1">
        <f>SUMIF('emission-rate'!$A$2:$A$551, $D463&amp;R$1&amp;$E463&amp;$F463, 'emission-rate'!$F$2:$F$551) * IFERROR(VLOOKUP($A463&amp;$B463&amp;$C463&amp;$D463&amp;R$1, 'check of sales'!$A$2:$P$1035, 12 + MATCH($E463,'check of sales'!$M$1:$P$1, 0), 0), 0)</f>
        <v>1687623.7883142242</v>
      </c>
      <c r="S463" s="1">
        <f>SUMIF('emission-rate'!$A$2:$A$551, $D463&amp;S$1&amp;$E463&amp;$F463, 'emission-rate'!$F$2:$F$551) * IFERROR(VLOOKUP($A463&amp;$B463&amp;$C463&amp;$D463&amp;S$1, 'check of sales'!$A$2:$P$1035, 12 + MATCH($E463,'check of sales'!$M$1:$P$1, 0), 0), 0)</f>
        <v>3022152.607767758</v>
      </c>
      <c r="T463" s="1">
        <f>SUMIF('emission-rate'!$A$2:$A$551, $D463&amp;T$1&amp;$E463&amp;$F463, 'emission-rate'!$F$2:$F$551) * IFERROR(VLOOKUP($A463&amp;$B463&amp;$C463&amp;$D463&amp;T$1, 'check of sales'!$A$2:$P$1035, 12 + MATCH($E463,'check of sales'!$M$1:$P$1, 0), 0), 0)</f>
        <v>273281.60131029104</v>
      </c>
      <c r="U463" s="1">
        <f>SUMIF('emission-rate'!$A$2:$A$551, $D463&amp;U$1&amp;$E463&amp;$F463, 'emission-rate'!$F$2:$F$551) * IFERROR(VLOOKUP($A463&amp;$B463&amp;$C463&amp;$D463&amp;U$1, 'check of sales'!$A$2:$P$1035, 12 + MATCH($E463,'check of sales'!$M$1:$P$1, 0), 0), 0)</f>
        <v>2078486.4171949825</v>
      </c>
    </row>
    <row r="464" spans="1:21" x14ac:dyDescent="0.2">
      <c r="A464">
        <f>emission!A464</f>
        <v>2010</v>
      </c>
      <c r="B464">
        <f>emission!B464</f>
        <v>1</v>
      </c>
      <c r="C464" t="str">
        <f>emission!C464</f>
        <v>industrial</v>
      </c>
      <c r="D464" t="str">
        <f>emission!D464</f>
        <v>VCC 21400 (GAS LHD1)</v>
      </c>
      <c r="E464" t="str">
        <f>emission!E464</f>
        <v>GAS</v>
      </c>
      <c r="F464" t="str">
        <f>emission!F464</f>
        <v>CO2</v>
      </c>
      <c r="G464" s="1">
        <f>emission!G464 - SUM($K464:$U464)</f>
        <v>-0.27332592010498047</v>
      </c>
      <c r="K464" s="1">
        <f>SUMIF('emission-rate'!$A$2:$A$551, $D464&amp;K$1&amp;$E464&amp;$F464, 'emission-rate'!$F$2:$F$551) * IFERROR(VLOOKUP($A464&amp;$B464&amp;$C464&amp;$D464&amp;K$1, 'check of sales'!$A$2:$P$1035, 12 + MATCH($E464,'check of sales'!$M$1:$P$1, 0), 0), 0)</f>
        <v>682697443.87701094</v>
      </c>
      <c r="L464" s="1">
        <f>SUMIF('emission-rate'!$A$2:$A$551, $D464&amp;L$1&amp;$E464&amp;$F464, 'emission-rate'!$F$2:$F$551) * IFERROR(VLOOKUP($A464&amp;$B464&amp;$C464&amp;$D464&amp;L$1, 'check of sales'!$A$2:$P$1035, 12 + MATCH($E464,'check of sales'!$M$1:$P$1, 0), 0), 0)</f>
        <v>0</v>
      </c>
      <c r="M464" s="1">
        <f>SUMIF('emission-rate'!$A$2:$A$551, $D464&amp;M$1&amp;$E464&amp;$F464, 'emission-rate'!$F$2:$F$551) * IFERROR(VLOOKUP($A464&amp;$B464&amp;$C464&amp;$D464&amp;M$1, 'check of sales'!$A$2:$P$1035, 12 + MATCH($E464,'check of sales'!$M$1:$P$1, 0), 0), 0)</f>
        <v>0</v>
      </c>
      <c r="N464" s="1">
        <f>SUMIF('emission-rate'!$A$2:$A$551, $D464&amp;N$1&amp;$E464&amp;$F464, 'emission-rate'!$F$2:$F$551) * IFERROR(VLOOKUP($A464&amp;$B464&amp;$C464&amp;$D464&amp;N$1, 'check of sales'!$A$2:$P$1035, 12 + MATCH($E464,'check of sales'!$M$1:$P$1, 0), 0), 0)</f>
        <v>0</v>
      </c>
      <c r="O464" s="1">
        <f>SUMIF('emission-rate'!$A$2:$A$551, $D464&amp;O$1&amp;$E464&amp;$F464, 'emission-rate'!$F$2:$F$551) * IFERROR(VLOOKUP($A464&amp;$B464&amp;$C464&amp;$D464&amp;O$1, 'check of sales'!$A$2:$P$1035, 12 + MATCH($E464,'check of sales'!$M$1:$P$1, 0), 0), 0)</f>
        <v>0</v>
      </c>
      <c r="P464" s="1">
        <f>SUMIF('emission-rate'!$A$2:$A$551, $D464&amp;P$1&amp;$E464&amp;$F464, 'emission-rate'!$F$2:$F$551) * IFERROR(VLOOKUP($A464&amp;$B464&amp;$C464&amp;$D464&amp;P$1, 'check of sales'!$A$2:$P$1035, 12 + MATCH($E464,'check of sales'!$M$1:$P$1, 0), 0), 0)</f>
        <v>0</v>
      </c>
      <c r="Q464" s="1">
        <f>SUMIF('emission-rate'!$A$2:$A$551, $D464&amp;Q$1&amp;$E464&amp;$F464, 'emission-rate'!$F$2:$F$551) * IFERROR(VLOOKUP($A464&amp;$B464&amp;$C464&amp;$D464&amp;Q$1, 'check of sales'!$A$2:$P$1035, 12 + MATCH($E464,'check of sales'!$M$1:$P$1, 0), 0), 0)</f>
        <v>0</v>
      </c>
      <c r="R464" s="1">
        <f>SUMIF('emission-rate'!$A$2:$A$551, $D464&amp;R$1&amp;$E464&amp;$F464, 'emission-rate'!$F$2:$F$551) * IFERROR(VLOOKUP($A464&amp;$B464&amp;$C464&amp;$D464&amp;R$1, 'check of sales'!$A$2:$P$1035, 12 + MATCH($E464,'check of sales'!$M$1:$P$1, 0), 0), 0)</f>
        <v>0</v>
      </c>
      <c r="S464" s="1">
        <f>SUMIF('emission-rate'!$A$2:$A$551, $D464&amp;S$1&amp;$E464&amp;$F464, 'emission-rate'!$F$2:$F$551) * IFERROR(VLOOKUP($A464&amp;$B464&amp;$C464&amp;$D464&amp;S$1, 'check of sales'!$A$2:$P$1035, 12 + MATCH($E464,'check of sales'!$M$1:$P$1, 0), 0), 0)</f>
        <v>0</v>
      </c>
      <c r="T464" s="1">
        <f>SUMIF('emission-rate'!$A$2:$A$551, $D464&amp;T$1&amp;$E464&amp;$F464, 'emission-rate'!$F$2:$F$551) * IFERROR(VLOOKUP($A464&amp;$B464&amp;$C464&amp;$D464&amp;T$1, 'check of sales'!$A$2:$P$1035, 12 + MATCH($E464,'check of sales'!$M$1:$P$1, 0), 0), 0)</f>
        <v>0</v>
      </c>
      <c r="U464" s="1">
        <f>SUMIF('emission-rate'!$A$2:$A$551, $D464&amp;U$1&amp;$E464&amp;$F464, 'emission-rate'!$F$2:$F$551) * IFERROR(VLOOKUP($A464&amp;$B464&amp;$C464&amp;$D464&amp;U$1, 'check of sales'!$A$2:$P$1035, 12 + MATCH($E464,'check of sales'!$M$1:$P$1, 0), 0), 0)</f>
        <v>0</v>
      </c>
    </row>
    <row r="465" spans="1:21" x14ac:dyDescent="0.2">
      <c r="A465">
        <f>emission!A465</f>
        <v>2011</v>
      </c>
      <c r="B465">
        <f>emission!B465</f>
        <v>1</v>
      </c>
      <c r="C465" t="str">
        <f>emission!C465</f>
        <v>industrial</v>
      </c>
      <c r="D465" t="str">
        <f>emission!D465</f>
        <v>VCC 21400 (GAS LHD1)</v>
      </c>
      <c r="E465" t="str">
        <f>emission!E465</f>
        <v>GAS</v>
      </c>
      <c r="F465" t="str">
        <f>emission!F465</f>
        <v>CO2</v>
      </c>
      <c r="G465" s="1">
        <f>emission!G465 - SUM($K465:$U465)</f>
        <v>-0.14264130592346191</v>
      </c>
      <c r="K465" s="1">
        <f>SUMIF('emission-rate'!$A$2:$A$551, $D465&amp;K$1&amp;$E465&amp;$F465, 'emission-rate'!$F$2:$F$551) * IFERROR(VLOOKUP($A465&amp;$B465&amp;$C465&amp;$D465&amp;K$1, 'check of sales'!$A$2:$P$1035, 12 + MATCH($E465,'check of sales'!$M$1:$P$1, 0), 0), 0)</f>
        <v>642790458.81643975</v>
      </c>
      <c r="L465" s="1">
        <f>SUMIF('emission-rate'!$A$2:$A$551, $D465&amp;L$1&amp;$E465&amp;$F465, 'emission-rate'!$F$2:$F$551) * IFERROR(VLOOKUP($A465&amp;$B465&amp;$C465&amp;$D465&amp;L$1, 'check of sales'!$A$2:$P$1035, 12 + MATCH($E465,'check of sales'!$M$1:$P$1, 0), 0), 0)</f>
        <v>449364367.69121152</v>
      </c>
      <c r="M465" s="1">
        <f>SUMIF('emission-rate'!$A$2:$A$551, $D465&amp;M$1&amp;$E465&amp;$F465, 'emission-rate'!$F$2:$F$551) * IFERROR(VLOOKUP($A465&amp;$B465&amp;$C465&amp;$D465&amp;M$1, 'check of sales'!$A$2:$P$1035, 12 + MATCH($E465,'check of sales'!$M$1:$P$1, 0), 0), 0)</f>
        <v>0</v>
      </c>
      <c r="N465" s="1">
        <f>SUMIF('emission-rate'!$A$2:$A$551, $D465&amp;N$1&amp;$E465&amp;$F465, 'emission-rate'!$F$2:$F$551) * IFERROR(VLOOKUP($A465&amp;$B465&amp;$C465&amp;$D465&amp;N$1, 'check of sales'!$A$2:$P$1035, 12 + MATCH($E465,'check of sales'!$M$1:$P$1, 0), 0), 0)</f>
        <v>0</v>
      </c>
      <c r="O465" s="1">
        <f>SUMIF('emission-rate'!$A$2:$A$551, $D465&amp;O$1&amp;$E465&amp;$F465, 'emission-rate'!$F$2:$F$551) * IFERROR(VLOOKUP($A465&amp;$B465&amp;$C465&amp;$D465&amp;O$1, 'check of sales'!$A$2:$P$1035, 12 + MATCH($E465,'check of sales'!$M$1:$P$1, 0), 0), 0)</f>
        <v>0</v>
      </c>
      <c r="P465" s="1">
        <f>SUMIF('emission-rate'!$A$2:$A$551, $D465&amp;P$1&amp;$E465&amp;$F465, 'emission-rate'!$F$2:$F$551) * IFERROR(VLOOKUP($A465&amp;$B465&amp;$C465&amp;$D465&amp;P$1, 'check of sales'!$A$2:$P$1035, 12 + MATCH($E465,'check of sales'!$M$1:$P$1, 0), 0), 0)</f>
        <v>0</v>
      </c>
      <c r="Q465" s="1">
        <f>SUMIF('emission-rate'!$A$2:$A$551, $D465&amp;Q$1&amp;$E465&amp;$F465, 'emission-rate'!$F$2:$F$551) * IFERROR(VLOOKUP($A465&amp;$B465&amp;$C465&amp;$D465&amp;Q$1, 'check of sales'!$A$2:$P$1035, 12 + MATCH($E465,'check of sales'!$M$1:$P$1, 0), 0), 0)</f>
        <v>0</v>
      </c>
      <c r="R465" s="1">
        <f>SUMIF('emission-rate'!$A$2:$A$551, $D465&amp;R$1&amp;$E465&amp;$F465, 'emission-rate'!$F$2:$F$551) * IFERROR(VLOOKUP($A465&amp;$B465&amp;$C465&amp;$D465&amp;R$1, 'check of sales'!$A$2:$P$1035, 12 + MATCH($E465,'check of sales'!$M$1:$P$1, 0), 0), 0)</f>
        <v>0</v>
      </c>
      <c r="S465" s="1">
        <f>SUMIF('emission-rate'!$A$2:$A$551, $D465&amp;S$1&amp;$E465&amp;$F465, 'emission-rate'!$F$2:$F$551) * IFERROR(VLOOKUP($A465&amp;$B465&amp;$C465&amp;$D465&amp;S$1, 'check of sales'!$A$2:$P$1035, 12 + MATCH($E465,'check of sales'!$M$1:$P$1, 0), 0), 0)</f>
        <v>0</v>
      </c>
      <c r="T465" s="1">
        <f>SUMIF('emission-rate'!$A$2:$A$551, $D465&amp;T$1&amp;$E465&amp;$F465, 'emission-rate'!$F$2:$F$551) * IFERROR(VLOOKUP($A465&amp;$B465&amp;$C465&amp;$D465&amp;T$1, 'check of sales'!$A$2:$P$1035, 12 + MATCH($E465,'check of sales'!$M$1:$P$1, 0), 0), 0)</f>
        <v>0</v>
      </c>
      <c r="U465" s="1">
        <f>SUMIF('emission-rate'!$A$2:$A$551, $D465&amp;U$1&amp;$E465&amp;$F465, 'emission-rate'!$F$2:$F$551) * IFERROR(VLOOKUP($A465&amp;$B465&amp;$C465&amp;$D465&amp;U$1, 'check of sales'!$A$2:$P$1035, 12 + MATCH($E465,'check of sales'!$M$1:$P$1, 0), 0), 0)</f>
        <v>0</v>
      </c>
    </row>
    <row r="466" spans="1:21" x14ac:dyDescent="0.2">
      <c r="A466">
        <f>emission!A466</f>
        <v>2012</v>
      </c>
      <c r="B466">
        <f>emission!B466</f>
        <v>1</v>
      </c>
      <c r="C466" t="str">
        <f>emission!C466</f>
        <v>industrial</v>
      </c>
      <c r="D466" t="str">
        <f>emission!D466</f>
        <v>VCC 21400 (GAS LHD1)</v>
      </c>
      <c r="E466" t="str">
        <f>emission!E466</f>
        <v>GAS</v>
      </c>
      <c r="F466" t="str">
        <f>emission!F466</f>
        <v>CO2</v>
      </c>
      <c r="G466" s="1">
        <f>emission!G466 - SUM($K466:$U466)</f>
        <v>0.45186710357666016</v>
      </c>
      <c r="K466" s="1">
        <f>SUMIF('emission-rate'!$A$2:$A$551, $D466&amp;K$1&amp;$E466&amp;$F466, 'emission-rate'!$F$2:$F$551) * IFERROR(VLOOKUP($A466&amp;$B466&amp;$C466&amp;$D466&amp;K$1, 'check of sales'!$A$2:$P$1035, 12 + MATCH($E466,'check of sales'!$M$1:$P$1, 0), 0), 0)</f>
        <v>618351574.93973351</v>
      </c>
      <c r="L466" s="1">
        <f>SUMIF('emission-rate'!$A$2:$A$551, $D466&amp;L$1&amp;$E466&amp;$F466, 'emission-rate'!$F$2:$F$551) * IFERROR(VLOOKUP($A466&amp;$B466&amp;$C466&amp;$D466&amp;L$1, 'check of sales'!$A$2:$P$1035, 12 + MATCH($E466,'check of sales'!$M$1:$P$1, 0), 0), 0)</f>
        <v>423096835.46439219</v>
      </c>
      <c r="M466" s="1">
        <f>SUMIF('emission-rate'!$A$2:$A$551, $D466&amp;M$1&amp;$E466&amp;$F466, 'emission-rate'!$F$2:$F$551) * IFERROR(VLOOKUP($A466&amp;$B466&amp;$C466&amp;$D466&amp;M$1, 'check of sales'!$A$2:$P$1035, 12 + MATCH($E466,'check of sales'!$M$1:$P$1, 0), 0), 0)</f>
        <v>1957732234.4979274</v>
      </c>
      <c r="N466" s="1">
        <f>SUMIF('emission-rate'!$A$2:$A$551, $D466&amp;N$1&amp;$E466&amp;$F466, 'emission-rate'!$F$2:$F$551) * IFERROR(VLOOKUP($A466&amp;$B466&amp;$C466&amp;$D466&amp;N$1, 'check of sales'!$A$2:$P$1035, 12 + MATCH($E466,'check of sales'!$M$1:$P$1, 0), 0), 0)</f>
        <v>0</v>
      </c>
      <c r="O466" s="1">
        <f>SUMIF('emission-rate'!$A$2:$A$551, $D466&amp;O$1&amp;$E466&amp;$F466, 'emission-rate'!$F$2:$F$551) * IFERROR(VLOOKUP($A466&amp;$B466&amp;$C466&amp;$D466&amp;O$1, 'check of sales'!$A$2:$P$1035, 12 + MATCH($E466,'check of sales'!$M$1:$P$1, 0), 0), 0)</f>
        <v>0</v>
      </c>
      <c r="P466" s="1">
        <f>SUMIF('emission-rate'!$A$2:$A$551, $D466&amp;P$1&amp;$E466&amp;$F466, 'emission-rate'!$F$2:$F$551) * IFERROR(VLOOKUP($A466&amp;$B466&amp;$C466&amp;$D466&amp;P$1, 'check of sales'!$A$2:$P$1035, 12 + MATCH($E466,'check of sales'!$M$1:$P$1, 0), 0), 0)</f>
        <v>0</v>
      </c>
      <c r="Q466" s="1">
        <f>SUMIF('emission-rate'!$A$2:$A$551, $D466&amp;Q$1&amp;$E466&amp;$F466, 'emission-rate'!$F$2:$F$551) * IFERROR(VLOOKUP($A466&amp;$B466&amp;$C466&amp;$D466&amp;Q$1, 'check of sales'!$A$2:$P$1035, 12 + MATCH($E466,'check of sales'!$M$1:$P$1, 0), 0), 0)</f>
        <v>0</v>
      </c>
      <c r="R466" s="1">
        <f>SUMIF('emission-rate'!$A$2:$A$551, $D466&amp;R$1&amp;$E466&amp;$F466, 'emission-rate'!$F$2:$F$551) * IFERROR(VLOOKUP($A466&amp;$B466&amp;$C466&amp;$D466&amp;R$1, 'check of sales'!$A$2:$P$1035, 12 + MATCH($E466,'check of sales'!$M$1:$P$1, 0), 0), 0)</f>
        <v>0</v>
      </c>
      <c r="S466" s="1">
        <f>SUMIF('emission-rate'!$A$2:$A$551, $D466&amp;S$1&amp;$E466&amp;$F466, 'emission-rate'!$F$2:$F$551) * IFERROR(VLOOKUP($A466&amp;$B466&amp;$C466&amp;$D466&amp;S$1, 'check of sales'!$A$2:$P$1035, 12 + MATCH($E466,'check of sales'!$M$1:$P$1, 0), 0), 0)</f>
        <v>0</v>
      </c>
      <c r="T466" s="1">
        <f>SUMIF('emission-rate'!$A$2:$A$551, $D466&amp;T$1&amp;$E466&amp;$F466, 'emission-rate'!$F$2:$F$551) * IFERROR(VLOOKUP($A466&amp;$B466&amp;$C466&amp;$D466&amp;T$1, 'check of sales'!$A$2:$P$1035, 12 + MATCH($E466,'check of sales'!$M$1:$P$1, 0), 0), 0)</f>
        <v>0</v>
      </c>
      <c r="U466" s="1">
        <f>SUMIF('emission-rate'!$A$2:$A$551, $D466&amp;U$1&amp;$E466&amp;$F466, 'emission-rate'!$F$2:$F$551) * IFERROR(VLOOKUP($A466&amp;$B466&amp;$C466&amp;$D466&amp;U$1, 'check of sales'!$A$2:$P$1035, 12 + MATCH($E466,'check of sales'!$M$1:$P$1, 0), 0), 0)</f>
        <v>0</v>
      </c>
    </row>
    <row r="467" spans="1:21" x14ac:dyDescent="0.2">
      <c r="A467">
        <f>emission!A467</f>
        <v>2013</v>
      </c>
      <c r="B467">
        <f>emission!B467</f>
        <v>1</v>
      </c>
      <c r="C467" t="str">
        <f>emission!C467</f>
        <v>industrial</v>
      </c>
      <c r="D467" t="str">
        <f>emission!D467</f>
        <v>VCC 21400 (GAS LHD1)</v>
      </c>
      <c r="E467" t="str">
        <f>emission!E467</f>
        <v>GAS</v>
      </c>
      <c r="F467" t="str">
        <f>emission!F467</f>
        <v>CO2</v>
      </c>
      <c r="G467" s="1">
        <f>emission!G467 - SUM($K467:$U467)</f>
        <v>1.2055511474609375</v>
      </c>
      <c r="K467" s="1">
        <f>SUMIF('emission-rate'!$A$2:$A$551, $D467&amp;K$1&amp;$E467&amp;$F467, 'emission-rate'!$F$2:$F$551) * IFERROR(VLOOKUP($A467&amp;$B467&amp;$C467&amp;$D467&amp;K$1, 'check of sales'!$A$2:$P$1035, 12 + MATCH($E467,'check of sales'!$M$1:$P$1, 0), 0), 0)</f>
        <v>598608778.63483751</v>
      </c>
      <c r="L467" s="1">
        <f>SUMIF('emission-rate'!$A$2:$A$551, $D467&amp;L$1&amp;$E467&amp;$F467, 'emission-rate'!$F$2:$F$551) * IFERROR(VLOOKUP($A467&amp;$B467&amp;$C467&amp;$D467&amp;L$1, 'check of sales'!$A$2:$P$1035, 12 + MATCH($E467,'check of sales'!$M$1:$P$1, 0), 0), 0)</f>
        <v>407010699.945898</v>
      </c>
      <c r="M467" s="1">
        <f>SUMIF('emission-rate'!$A$2:$A$551, $D467&amp;M$1&amp;$E467&amp;$F467, 'emission-rate'!$F$2:$F$551) * IFERROR(VLOOKUP($A467&amp;$B467&amp;$C467&amp;$D467&amp;M$1, 'check of sales'!$A$2:$P$1035, 12 + MATCH($E467,'check of sales'!$M$1:$P$1, 0), 0), 0)</f>
        <v>1843293266.349709</v>
      </c>
      <c r="N467" s="1">
        <f>SUMIF('emission-rate'!$A$2:$A$551, $D467&amp;N$1&amp;$E467&amp;$F467, 'emission-rate'!$F$2:$F$551) * IFERROR(VLOOKUP($A467&amp;$B467&amp;$C467&amp;$D467&amp;N$1, 'check of sales'!$A$2:$P$1035, 12 + MATCH($E467,'check of sales'!$M$1:$P$1, 0), 0), 0)</f>
        <v>2114384154.4976544</v>
      </c>
      <c r="O467" s="1">
        <f>SUMIF('emission-rate'!$A$2:$A$551, $D467&amp;O$1&amp;$E467&amp;$F467, 'emission-rate'!$F$2:$F$551) * IFERROR(VLOOKUP($A467&amp;$B467&amp;$C467&amp;$D467&amp;O$1, 'check of sales'!$A$2:$P$1035, 12 + MATCH($E467,'check of sales'!$M$1:$P$1, 0), 0), 0)</f>
        <v>0</v>
      </c>
      <c r="P467" s="1">
        <f>SUMIF('emission-rate'!$A$2:$A$551, $D467&amp;P$1&amp;$E467&amp;$F467, 'emission-rate'!$F$2:$F$551) * IFERROR(VLOOKUP($A467&amp;$B467&amp;$C467&amp;$D467&amp;P$1, 'check of sales'!$A$2:$P$1035, 12 + MATCH($E467,'check of sales'!$M$1:$P$1, 0), 0), 0)</f>
        <v>0</v>
      </c>
      <c r="Q467" s="1">
        <f>SUMIF('emission-rate'!$A$2:$A$551, $D467&amp;Q$1&amp;$E467&amp;$F467, 'emission-rate'!$F$2:$F$551) * IFERROR(VLOOKUP($A467&amp;$B467&amp;$C467&amp;$D467&amp;Q$1, 'check of sales'!$A$2:$P$1035, 12 + MATCH($E467,'check of sales'!$M$1:$P$1, 0), 0), 0)</f>
        <v>0</v>
      </c>
      <c r="R467" s="1">
        <f>SUMIF('emission-rate'!$A$2:$A$551, $D467&amp;R$1&amp;$E467&amp;$F467, 'emission-rate'!$F$2:$F$551) * IFERROR(VLOOKUP($A467&amp;$B467&amp;$C467&amp;$D467&amp;R$1, 'check of sales'!$A$2:$P$1035, 12 + MATCH($E467,'check of sales'!$M$1:$P$1, 0), 0), 0)</f>
        <v>0</v>
      </c>
      <c r="S467" s="1">
        <f>SUMIF('emission-rate'!$A$2:$A$551, $D467&amp;S$1&amp;$E467&amp;$F467, 'emission-rate'!$F$2:$F$551) * IFERROR(VLOOKUP($A467&amp;$B467&amp;$C467&amp;$D467&amp;S$1, 'check of sales'!$A$2:$P$1035, 12 + MATCH($E467,'check of sales'!$M$1:$P$1, 0), 0), 0)</f>
        <v>0</v>
      </c>
      <c r="T467" s="1">
        <f>SUMIF('emission-rate'!$A$2:$A$551, $D467&amp;T$1&amp;$E467&amp;$F467, 'emission-rate'!$F$2:$F$551) * IFERROR(VLOOKUP($A467&amp;$B467&amp;$C467&amp;$D467&amp;T$1, 'check of sales'!$A$2:$P$1035, 12 + MATCH($E467,'check of sales'!$M$1:$P$1, 0), 0), 0)</f>
        <v>0</v>
      </c>
      <c r="U467" s="1">
        <f>SUMIF('emission-rate'!$A$2:$A$551, $D467&amp;U$1&amp;$E467&amp;$F467, 'emission-rate'!$F$2:$F$551) * IFERROR(VLOOKUP($A467&amp;$B467&amp;$C467&amp;$D467&amp;U$1, 'check of sales'!$A$2:$P$1035, 12 + MATCH($E467,'check of sales'!$M$1:$P$1, 0), 0), 0)</f>
        <v>0</v>
      </c>
    </row>
    <row r="468" spans="1:21" x14ac:dyDescent="0.2">
      <c r="A468">
        <f>emission!A468</f>
        <v>2014</v>
      </c>
      <c r="B468">
        <f>emission!B468</f>
        <v>1</v>
      </c>
      <c r="C468" t="str">
        <f>emission!C468</f>
        <v>industrial</v>
      </c>
      <c r="D468" t="str">
        <f>emission!D468</f>
        <v>VCC 21400 (GAS LHD1)</v>
      </c>
      <c r="E468" t="str">
        <f>emission!E468</f>
        <v>GAS</v>
      </c>
      <c r="F468" t="str">
        <f>emission!F468</f>
        <v>CO2</v>
      </c>
      <c r="G468" s="1">
        <f>emission!G468 - SUM($K468:$U468)</f>
        <v>1.1322841644287109</v>
      </c>
      <c r="K468" s="1">
        <f>SUMIF('emission-rate'!$A$2:$A$551, $D468&amp;K$1&amp;$E468&amp;$F468, 'emission-rate'!$F$2:$F$551) * IFERROR(VLOOKUP($A468&amp;$B468&amp;$C468&amp;$D468&amp;K$1, 'check of sales'!$A$2:$P$1035, 12 + MATCH($E468,'check of sales'!$M$1:$P$1, 0), 0), 0)</f>
        <v>534229857.39779252</v>
      </c>
      <c r="L468" s="1">
        <f>SUMIF('emission-rate'!$A$2:$A$551, $D468&amp;L$1&amp;$E468&amp;$F468, 'emission-rate'!$F$2:$F$551) * IFERROR(VLOOKUP($A468&amp;$B468&amp;$C468&amp;$D468&amp;L$1, 'check of sales'!$A$2:$P$1035, 12 + MATCH($E468,'check of sales'!$M$1:$P$1, 0), 0), 0)</f>
        <v>394015618.07240522</v>
      </c>
      <c r="M468" s="1">
        <f>SUMIF('emission-rate'!$A$2:$A$551, $D468&amp;M$1&amp;$E468&amp;$F468, 'emission-rate'!$F$2:$F$551) * IFERROR(VLOOKUP($A468&amp;$B468&amp;$C468&amp;$D468&amp;M$1, 'check of sales'!$A$2:$P$1035, 12 + MATCH($E468,'check of sales'!$M$1:$P$1, 0), 0), 0)</f>
        <v>1773211283.225719</v>
      </c>
      <c r="N468" s="1">
        <f>SUMIF('emission-rate'!$A$2:$A$551, $D468&amp;N$1&amp;$E468&amp;$F468, 'emission-rate'!$F$2:$F$551) * IFERROR(VLOOKUP($A468&amp;$B468&amp;$C468&amp;$D468&amp;N$1, 'check of sales'!$A$2:$P$1035, 12 + MATCH($E468,'check of sales'!$M$1:$P$1, 0), 0), 0)</f>
        <v>1990788119.9399991</v>
      </c>
      <c r="O468" s="1">
        <f>SUMIF('emission-rate'!$A$2:$A$551, $D468&amp;O$1&amp;$E468&amp;$F468, 'emission-rate'!$F$2:$F$551) * IFERROR(VLOOKUP($A468&amp;$B468&amp;$C468&amp;$D468&amp;O$1, 'check of sales'!$A$2:$P$1035, 12 + MATCH($E468,'check of sales'!$M$1:$P$1, 0), 0), 0)</f>
        <v>1664004137.0862107</v>
      </c>
      <c r="P468" s="1">
        <f>SUMIF('emission-rate'!$A$2:$A$551, $D468&amp;P$1&amp;$E468&amp;$F468, 'emission-rate'!$F$2:$F$551) * IFERROR(VLOOKUP($A468&amp;$B468&amp;$C468&amp;$D468&amp;P$1, 'check of sales'!$A$2:$P$1035, 12 + MATCH($E468,'check of sales'!$M$1:$P$1, 0), 0), 0)</f>
        <v>0</v>
      </c>
      <c r="Q468" s="1">
        <f>SUMIF('emission-rate'!$A$2:$A$551, $D468&amp;Q$1&amp;$E468&amp;$F468, 'emission-rate'!$F$2:$F$551) * IFERROR(VLOOKUP($A468&amp;$B468&amp;$C468&amp;$D468&amp;Q$1, 'check of sales'!$A$2:$P$1035, 12 + MATCH($E468,'check of sales'!$M$1:$P$1, 0), 0), 0)</f>
        <v>0</v>
      </c>
      <c r="R468" s="1">
        <f>SUMIF('emission-rate'!$A$2:$A$551, $D468&amp;R$1&amp;$E468&amp;$F468, 'emission-rate'!$F$2:$F$551) * IFERROR(VLOOKUP($A468&amp;$B468&amp;$C468&amp;$D468&amp;R$1, 'check of sales'!$A$2:$P$1035, 12 + MATCH($E468,'check of sales'!$M$1:$P$1, 0), 0), 0)</f>
        <v>0</v>
      </c>
      <c r="S468" s="1">
        <f>SUMIF('emission-rate'!$A$2:$A$551, $D468&amp;S$1&amp;$E468&amp;$F468, 'emission-rate'!$F$2:$F$551) * IFERROR(VLOOKUP($A468&amp;$B468&amp;$C468&amp;$D468&amp;S$1, 'check of sales'!$A$2:$P$1035, 12 + MATCH($E468,'check of sales'!$M$1:$P$1, 0), 0), 0)</f>
        <v>0</v>
      </c>
      <c r="T468" s="1">
        <f>SUMIF('emission-rate'!$A$2:$A$551, $D468&amp;T$1&amp;$E468&amp;$F468, 'emission-rate'!$F$2:$F$551) * IFERROR(VLOOKUP($A468&amp;$B468&amp;$C468&amp;$D468&amp;T$1, 'check of sales'!$A$2:$P$1035, 12 + MATCH($E468,'check of sales'!$M$1:$P$1, 0), 0), 0)</f>
        <v>0</v>
      </c>
      <c r="U468" s="1">
        <f>SUMIF('emission-rate'!$A$2:$A$551, $D468&amp;U$1&amp;$E468&amp;$F468, 'emission-rate'!$F$2:$F$551) * IFERROR(VLOOKUP($A468&amp;$B468&amp;$C468&amp;$D468&amp;U$1, 'check of sales'!$A$2:$P$1035, 12 + MATCH($E468,'check of sales'!$M$1:$P$1, 0), 0), 0)</f>
        <v>0</v>
      </c>
    </row>
    <row r="469" spans="1:21" x14ac:dyDescent="0.2">
      <c r="A469">
        <f>emission!A469</f>
        <v>2015</v>
      </c>
      <c r="B469">
        <f>emission!B469</f>
        <v>1</v>
      </c>
      <c r="C469" t="str">
        <f>emission!C469</f>
        <v>industrial</v>
      </c>
      <c r="D469" t="str">
        <f>emission!D469</f>
        <v>VCC 21400 (GAS LHD1)</v>
      </c>
      <c r="E469" t="str">
        <f>emission!E469</f>
        <v>GAS</v>
      </c>
      <c r="F469" t="str">
        <f>emission!F469</f>
        <v>CO2</v>
      </c>
      <c r="G469" s="1">
        <f>emission!G469 - SUM($K469:$U469)</f>
        <v>0.99596500396728516</v>
      </c>
      <c r="K469" s="1">
        <f>SUMIF('emission-rate'!$A$2:$A$551, $D469&amp;K$1&amp;$E469&amp;$F469, 'emission-rate'!$F$2:$F$551) * IFERROR(VLOOKUP($A469&amp;$B469&amp;$C469&amp;$D469&amp;K$1, 'check of sales'!$A$2:$P$1035, 12 + MATCH($E469,'check of sales'!$M$1:$P$1, 0), 0), 0)</f>
        <v>500208040.49823546</v>
      </c>
      <c r="L469" s="1">
        <f>SUMIF('emission-rate'!$A$2:$A$551, $D469&amp;L$1&amp;$E469&amp;$F469, 'emission-rate'!$F$2:$F$551) * IFERROR(VLOOKUP($A469&amp;$B469&amp;$C469&amp;$D469&amp;L$1, 'check of sales'!$A$2:$P$1035, 12 + MATCH($E469,'check of sales'!$M$1:$P$1, 0), 0), 0)</f>
        <v>351640194.67835099</v>
      </c>
      <c r="M469" s="1">
        <f>SUMIF('emission-rate'!$A$2:$A$551, $D469&amp;M$1&amp;$E469&amp;$F469, 'emission-rate'!$F$2:$F$551) * IFERROR(VLOOKUP($A469&amp;$B469&amp;$C469&amp;$D469&amp;M$1, 'check of sales'!$A$2:$P$1035, 12 + MATCH($E469,'check of sales'!$M$1:$P$1, 0), 0), 0)</f>
        <v>1716596000.6113253</v>
      </c>
      <c r="N469" s="1">
        <f>SUMIF('emission-rate'!$A$2:$A$551, $D469&amp;N$1&amp;$E469&amp;$F469, 'emission-rate'!$F$2:$F$551) * IFERROR(VLOOKUP($A469&amp;$B469&amp;$C469&amp;$D469&amp;N$1, 'check of sales'!$A$2:$P$1035, 12 + MATCH($E469,'check of sales'!$M$1:$P$1, 0), 0), 0)</f>
        <v>1915098384.6319666</v>
      </c>
      <c r="O469" s="1">
        <f>SUMIF('emission-rate'!$A$2:$A$551, $D469&amp;O$1&amp;$E469&amp;$F469, 'emission-rate'!$F$2:$F$551) * IFERROR(VLOOKUP($A469&amp;$B469&amp;$C469&amp;$D469&amp;O$1, 'check of sales'!$A$2:$P$1035, 12 + MATCH($E469,'check of sales'!$M$1:$P$1, 0), 0), 0)</f>
        <v>1566735004.4198999</v>
      </c>
      <c r="P469" s="1">
        <f>SUMIF('emission-rate'!$A$2:$A$551, $D469&amp;P$1&amp;$E469&amp;$F469, 'emission-rate'!$F$2:$F$551) * IFERROR(VLOOKUP($A469&amp;$B469&amp;$C469&amp;$D469&amp;P$1, 'check of sales'!$A$2:$P$1035, 12 + MATCH($E469,'check of sales'!$M$1:$P$1, 0), 0), 0)</f>
        <v>241272219.60824683</v>
      </c>
      <c r="Q469" s="1">
        <f>SUMIF('emission-rate'!$A$2:$A$551, $D469&amp;Q$1&amp;$E469&amp;$F469, 'emission-rate'!$F$2:$F$551) * IFERROR(VLOOKUP($A469&amp;$B469&amp;$C469&amp;$D469&amp;Q$1, 'check of sales'!$A$2:$P$1035, 12 + MATCH($E469,'check of sales'!$M$1:$P$1, 0), 0), 0)</f>
        <v>0</v>
      </c>
      <c r="R469" s="1">
        <f>SUMIF('emission-rate'!$A$2:$A$551, $D469&amp;R$1&amp;$E469&amp;$F469, 'emission-rate'!$F$2:$F$551) * IFERROR(VLOOKUP($A469&amp;$B469&amp;$C469&amp;$D469&amp;R$1, 'check of sales'!$A$2:$P$1035, 12 + MATCH($E469,'check of sales'!$M$1:$P$1, 0), 0), 0)</f>
        <v>0</v>
      </c>
      <c r="S469" s="1">
        <f>SUMIF('emission-rate'!$A$2:$A$551, $D469&amp;S$1&amp;$E469&amp;$F469, 'emission-rate'!$F$2:$F$551) * IFERROR(VLOOKUP($A469&amp;$B469&amp;$C469&amp;$D469&amp;S$1, 'check of sales'!$A$2:$P$1035, 12 + MATCH($E469,'check of sales'!$M$1:$P$1, 0), 0), 0)</f>
        <v>0</v>
      </c>
      <c r="T469" s="1">
        <f>SUMIF('emission-rate'!$A$2:$A$551, $D469&amp;T$1&amp;$E469&amp;$F469, 'emission-rate'!$F$2:$F$551) * IFERROR(VLOOKUP($A469&amp;$B469&amp;$C469&amp;$D469&amp;T$1, 'check of sales'!$A$2:$P$1035, 12 + MATCH($E469,'check of sales'!$M$1:$P$1, 0), 0), 0)</f>
        <v>0</v>
      </c>
      <c r="U469" s="1">
        <f>SUMIF('emission-rate'!$A$2:$A$551, $D469&amp;U$1&amp;$E469&amp;$F469, 'emission-rate'!$F$2:$F$551) * IFERROR(VLOOKUP($A469&amp;$B469&amp;$C469&amp;$D469&amp;U$1, 'check of sales'!$A$2:$P$1035, 12 + MATCH($E469,'check of sales'!$M$1:$P$1, 0), 0), 0)</f>
        <v>0</v>
      </c>
    </row>
    <row r="470" spans="1:21" x14ac:dyDescent="0.2">
      <c r="A470">
        <f>emission!A470</f>
        <v>2016</v>
      </c>
      <c r="B470">
        <f>emission!B470</f>
        <v>1</v>
      </c>
      <c r="C470" t="str">
        <f>emission!C470</f>
        <v>industrial</v>
      </c>
      <c r="D470" t="str">
        <f>emission!D470</f>
        <v>VCC 21400 (GAS LHD1)</v>
      </c>
      <c r="E470" t="str">
        <f>emission!E470</f>
        <v>GAS</v>
      </c>
      <c r="F470" t="str">
        <f>emission!F470</f>
        <v>CO2</v>
      </c>
      <c r="G470" s="1">
        <f>emission!G470 - SUM($K470:$U470)</f>
        <v>1.3970041275024414</v>
      </c>
      <c r="K470" s="1">
        <f>SUMIF('emission-rate'!$A$2:$A$551, $D470&amp;K$1&amp;$E470&amp;$F470, 'emission-rate'!$F$2:$F$551) * IFERROR(VLOOKUP($A470&amp;$B470&amp;$C470&amp;$D470&amp;K$1, 'check of sales'!$A$2:$P$1035, 12 + MATCH($E470,'check of sales'!$M$1:$P$1, 0), 0), 0)</f>
        <v>480754394.47869611</v>
      </c>
      <c r="L470" s="1">
        <f>SUMIF('emission-rate'!$A$2:$A$551, $D470&amp;L$1&amp;$E470&amp;$F470, 'emission-rate'!$F$2:$F$551) * IFERROR(VLOOKUP($A470&amp;$B470&amp;$C470&amp;$D470&amp;L$1, 'check of sales'!$A$2:$P$1035, 12 + MATCH($E470,'check of sales'!$M$1:$P$1, 0), 0), 0)</f>
        <v>329246391.42642361</v>
      </c>
      <c r="M470" s="1">
        <f>SUMIF('emission-rate'!$A$2:$A$551, $D470&amp;M$1&amp;$E470&amp;$F470, 'emission-rate'!$F$2:$F$551) * IFERROR(VLOOKUP($A470&amp;$B470&amp;$C470&amp;$D470&amp;M$1, 'check of sales'!$A$2:$P$1035, 12 + MATCH($E470,'check of sales'!$M$1:$P$1, 0), 0), 0)</f>
        <v>1531980267.1581447</v>
      </c>
      <c r="N470" s="1">
        <f>SUMIF('emission-rate'!$A$2:$A$551, $D470&amp;N$1&amp;$E470&amp;$F470, 'emission-rate'!$F$2:$F$551) * IFERROR(VLOOKUP($A470&amp;$B470&amp;$C470&amp;$D470&amp;N$1, 'check of sales'!$A$2:$P$1035, 12 + MATCH($E470,'check of sales'!$M$1:$P$1, 0), 0), 0)</f>
        <v>1853952915.2195125</v>
      </c>
      <c r="O470" s="1">
        <f>SUMIF('emission-rate'!$A$2:$A$551, $D470&amp;O$1&amp;$E470&amp;$F470, 'emission-rate'!$F$2:$F$551) * IFERROR(VLOOKUP($A470&amp;$B470&amp;$C470&amp;$D470&amp;O$1, 'check of sales'!$A$2:$P$1035, 12 + MATCH($E470,'check of sales'!$M$1:$P$1, 0), 0), 0)</f>
        <v>1507167762.3841498</v>
      </c>
      <c r="P470" s="1">
        <f>SUMIF('emission-rate'!$A$2:$A$551, $D470&amp;P$1&amp;$E470&amp;$F470, 'emission-rate'!$F$2:$F$551) * IFERROR(VLOOKUP($A470&amp;$B470&amp;$C470&amp;$D470&amp;P$1, 'check of sales'!$A$2:$P$1035, 12 + MATCH($E470,'check of sales'!$M$1:$P$1, 0), 0), 0)</f>
        <v>227168685.23911577</v>
      </c>
      <c r="Q470" s="1">
        <f>SUMIF('emission-rate'!$A$2:$A$551, $D470&amp;Q$1&amp;$E470&amp;$F470, 'emission-rate'!$F$2:$F$551) * IFERROR(VLOOKUP($A470&amp;$B470&amp;$C470&amp;$D470&amp;Q$1, 'check of sales'!$A$2:$P$1035, 12 + MATCH($E470,'check of sales'!$M$1:$P$1, 0), 0), 0)</f>
        <v>1183485641.3128242</v>
      </c>
      <c r="R470" s="1">
        <f>SUMIF('emission-rate'!$A$2:$A$551, $D470&amp;R$1&amp;$E470&amp;$F470, 'emission-rate'!$F$2:$F$551) * IFERROR(VLOOKUP($A470&amp;$B470&amp;$C470&amp;$D470&amp;R$1, 'check of sales'!$A$2:$P$1035, 12 + MATCH($E470,'check of sales'!$M$1:$P$1, 0), 0), 0)</f>
        <v>0</v>
      </c>
      <c r="S470" s="1">
        <f>SUMIF('emission-rate'!$A$2:$A$551, $D470&amp;S$1&amp;$E470&amp;$F470, 'emission-rate'!$F$2:$F$551) * IFERROR(VLOOKUP($A470&amp;$B470&amp;$C470&amp;$D470&amp;S$1, 'check of sales'!$A$2:$P$1035, 12 + MATCH($E470,'check of sales'!$M$1:$P$1, 0), 0), 0)</f>
        <v>0</v>
      </c>
      <c r="T470" s="1">
        <f>SUMIF('emission-rate'!$A$2:$A$551, $D470&amp;T$1&amp;$E470&amp;$F470, 'emission-rate'!$F$2:$F$551) * IFERROR(VLOOKUP($A470&amp;$B470&amp;$C470&amp;$D470&amp;T$1, 'check of sales'!$A$2:$P$1035, 12 + MATCH($E470,'check of sales'!$M$1:$P$1, 0), 0), 0)</f>
        <v>0</v>
      </c>
      <c r="U470" s="1">
        <f>SUMIF('emission-rate'!$A$2:$A$551, $D470&amp;U$1&amp;$E470&amp;$F470, 'emission-rate'!$F$2:$F$551) * IFERROR(VLOOKUP($A470&amp;$B470&amp;$C470&amp;$D470&amp;U$1, 'check of sales'!$A$2:$P$1035, 12 + MATCH($E470,'check of sales'!$M$1:$P$1, 0), 0), 0)</f>
        <v>0</v>
      </c>
    </row>
    <row r="471" spans="1:21" x14ac:dyDescent="0.2">
      <c r="A471">
        <f>emission!A471</f>
        <v>2017</v>
      </c>
      <c r="B471">
        <f>emission!B471</f>
        <v>1</v>
      </c>
      <c r="C471" t="str">
        <f>emission!C471</f>
        <v>industrial</v>
      </c>
      <c r="D471" t="str">
        <f>emission!D471</f>
        <v>VCC 21400 (GAS LHD1)</v>
      </c>
      <c r="E471" t="str">
        <f>emission!E471</f>
        <v>GAS</v>
      </c>
      <c r="F471" t="str">
        <f>emission!F471</f>
        <v>CO2</v>
      </c>
      <c r="G471" s="1">
        <f>emission!G471 - SUM($K471:$U471)</f>
        <v>1.8060808181762695</v>
      </c>
      <c r="K471" s="1">
        <f>SUMIF('emission-rate'!$A$2:$A$551, $D471&amp;K$1&amp;$E471&amp;$F471, 'emission-rate'!$F$2:$F$551) * IFERROR(VLOOKUP($A471&amp;$B471&amp;$C471&amp;$D471&amp;K$1, 'check of sales'!$A$2:$P$1035, 12 + MATCH($E471,'check of sales'!$M$1:$P$1, 0), 0), 0)</f>
        <v>438108852.59211731</v>
      </c>
      <c r="L471" s="1">
        <f>SUMIF('emission-rate'!$A$2:$A$551, $D471&amp;L$1&amp;$E471&amp;$F471, 'emission-rate'!$F$2:$F$551) * IFERROR(VLOOKUP($A471&amp;$B471&amp;$C471&amp;$D471&amp;L$1, 'check of sales'!$A$2:$P$1035, 12 + MATCH($E471,'check of sales'!$M$1:$P$1, 0), 0), 0)</f>
        <v>316441633.73872083</v>
      </c>
      <c r="M471" s="1">
        <f>SUMIF('emission-rate'!$A$2:$A$551, $D471&amp;M$1&amp;$E471&amp;$F471, 'emission-rate'!$F$2:$F$551) * IFERROR(VLOOKUP($A471&amp;$B471&amp;$C471&amp;$D471&amp;M$1, 'check of sales'!$A$2:$P$1035, 12 + MATCH($E471,'check of sales'!$M$1:$P$1, 0), 0), 0)</f>
        <v>1434417857.6049466</v>
      </c>
      <c r="N471" s="1">
        <f>SUMIF('emission-rate'!$A$2:$A$551, $D471&amp;N$1&amp;$E471&amp;$F471, 'emission-rate'!$F$2:$F$551) * IFERROR(VLOOKUP($A471&amp;$B471&amp;$C471&amp;$D471&amp;N$1, 'check of sales'!$A$2:$P$1035, 12 + MATCH($E471,'check of sales'!$M$1:$P$1, 0), 0), 0)</f>
        <v>1654564778.9841769</v>
      </c>
      <c r="O471" s="1">
        <f>SUMIF('emission-rate'!$A$2:$A$551, $D471&amp;O$1&amp;$E471&amp;$F471, 'emission-rate'!$F$2:$F$551) * IFERROR(VLOOKUP($A471&amp;$B471&amp;$C471&amp;$D471&amp;O$1, 'check of sales'!$A$2:$P$1035, 12 + MATCH($E471,'check of sales'!$M$1:$P$1, 0), 0), 0)</f>
        <v>1459046746.2244368</v>
      </c>
      <c r="P471" s="1">
        <f>SUMIF('emission-rate'!$A$2:$A$551, $D471&amp;P$1&amp;$E471&amp;$F471, 'emission-rate'!$F$2:$F$551) * IFERROR(VLOOKUP($A471&amp;$B471&amp;$C471&amp;$D471&amp;P$1, 'check of sales'!$A$2:$P$1035, 12 + MATCH($E471,'check of sales'!$M$1:$P$1, 0), 0), 0)</f>
        <v>218531735.13689253</v>
      </c>
      <c r="Q471" s="1">
        <f>SUMIF('emission-rate'!$A$2:$A$551, $D471&amp;Q$1&amp;$E471&amp;$F471, 'emission-rate'!$F$2:$F$551) * IFERROR(VLOOKUP($A471&amp;$B471&amp;$C471&amp;$D471&amp;Q$1, 'check of sales'!$A$2:$P$1035, 12 + MATCH($E471,'check of sales'!$M$1:$P$1, 0), 0), 0)</f>
        <v>1114305151.1398141</v>
      </c>
      <c r="R471" s="1">
        <f>SUMIF('emission-rate'!$A$2:$A$551, $D471&amp;R$1&amp;$E471&amp;$F471, 'emission-rate'!$F$2:$F$551) * IFERROR(VLOOKUP($A471&amp;$B471&amp;$C471&amp;$D471&amp;R$1, 'check of sales'!$A$2:$P$1035, 12 + MATCH($E471,'check of sales'!$M$1:$P$1, 0), 0), 0)</f>
        <v>1221492699.733304</v>
      </c>
      <c r="S471" s="1">
        <f>SUMIF('emission-rate'!$A$2:$A$551, $D471&amp;S$1&amp;$E471&amp;$F471, 'emission-rate'!$F$2:$F$551) * IFERROR(VLOOKUP($A471&amp;$B471&amp;$C471&amp;$D471&amp;S$1, 'check of sales'!$A$2:$P$1035, 12 + MATCH($E471,'check of sales'!$M$1:$P$1, 0), 0), 0)</f>
        <v>0</v>
      </c>
      <c r="T471" s="1">
        <f>SUMIF('emission-rate'!$A$2:$A$551, $D471&amp;T$1&amp;$E471&amp;$F471, 'emission-rate'!$F$2:$F$551) * IFERROR(VLOOKUP($A471&amp;$B471&amp;$C471&amp;$D471&amp;T$1, 'check of sales'!$A$2:$P$1035, 12 + MATCH($E471,'check of sales'!$M$1:$P$1, 0), 0), 0)</f>
        <v>0</v>
      </c>
      <c r="U471" s="1">
        <f>SUMIF('emission-rate'!$A$2:$A$551, $D471&amp;U$1&amp;$E471&amp;$F471, 'emission-rate'!$F$2:$F$551) * IFERROR(VLOOKUP($A471&amp;$B471&amp;$C471&amp;$D471&amp;U$1, 'check of sales'!$A$2:$P$1035, 12 + MATCH($E471,'check of sales'!$M$1:$P$1, 0), 0), 0)</f>
        <v>0</v>
      </c>
    </row>
    <row r="472" spans="1:21" x14ac:dyDescent="0.2">
      <c r="A472">
        <f>emission!A472</f>
        <v>2018</v>
      </c>
      <c r="B472">
        <f>emission!B472</f>
        <v>1</v>
      </c>
      <c r="C472" t="str">
        <f>emission!C472</f>
        <v>industrial</v>
      </c>
      <c r="D472" t="str">
        <f>emission!D472</f>
        <v>VCC 21400 (GAS LHD1)</v>
      </c>
      <c r="E472" t="str">
        <f>emission!E472</f>
        <v>GAS</v>
      </c>
      <c r="F472" t="str">
        <f>emission!F472</f>
        <v>CO2</v>
      </c>
      <c r="G472" s="1">
        <f>emission!G472 - SUM($K472:$U472)</f>
        <v>1.0548133850097656</v>
      </c>
      <c r="K472" s="1">
        <f>SUMIF('emission-rate'!$A$2:$A$551, $D472&amp;K$1&amp;$E472&amp;$F472, 'emission-rate'!$F$2:$F$551) * IFERROR(VLOOKUP($A472&amp;$B472&amp;$C472&amp;$D472&amp;K$1, 'check of sales'!$A$2:$P$1035, 12 + MATCH($E472,'check of sales'!$M$1:$P$1, 0), 0), 0)</f>
        <v>420647380.06049049</v>
      </c>
      <c r="L472" s="1">
        <f>SUMIF('emission-rate'!$A$2:$A$551, $D472&amp;L$1&amp;$E472&amp;$F472, 'emission-rate'!$F$2:$F$551) * IFERROR(VLOOKUP($A472&amp;$B472&amp;$C472&amp;$D472&amp;L$1, 'check of sales'!$A$2:$P$1035, 12 + MATCH($E472,'check of sales'!$M$1:$P$1, 0), 0), 0)</f>
        <v>288371531.62162089</v>
      </c>
      <c r="M472" s="1">
        <f>SUMIF('emission-rate'!$A$2:$A$551, $D472&amp;M$1&amp;$E472&amp;$F472, 'emission-rate'!$F$2:$F$551) * IFERROR(VLOOKUP($A472&amp;$B472&amp;$C472&amp;$D472&amp;M$1, 'check of sales'!$A$2:$P$1035, 12 + MATCH($E472,'check of sales'!$M$1:$P$1, 0), 0), 0)</f>
        <v>1378631754.650353</v>
      </c>
      <c r="N472" s="1">
        <f>SUMIF('emission-rate'!$A$2:$A$551, $D472&amp;N$1&amp;$E472&amp;$F472, 'emission-rate'!$F$2:$F$551) * IFERROR(VLOOKUP($A472&amp;$B472&amp;$C472&amp;$D472&amp;N$1, 'check of sales'!$A$2:$P$1035, 12 + MATCH($E472,'check of sales'!$M$1:$P$1, 0), 0), 0)</f>
        <v>1549195715.1260707</v>
      </c>
      <c r="O472" s="1">
        <f>SUMIF('emission-rate'!$A$2:$A$551, $D472&amp;O$1&amp;$E472&amp;$F472, 'emission-rate'!$F$2:$F$551) * IFERROR(VLOOKUP($A472&amp;$B472&amp;$C472&amp;$D472&amp;O$1, 'check of sales'!$A$2:$P$1035, 12 + MATCH($E472,'check of sales'!$M$1:$P$1, 0), 0), 0)</f>
        <v>1302129809.9734068</v>
      </c>
      <c r="P472" s="1">
        <f>SUMIF('emission-rate'!$A$2:$A$551, $D472&amp;P$1&amp;$E472&amp;$F472, 'emission-rate'!$F$2:$F$551) * IFERROR(VLOOKUP($A472&amp;$B472&amp;$C472&amp;$D472&amp;P$1, 'check of sales'!$A$2:$P$1035, 12 + MATCH($E472,'check of sales'!$M$1:$P$1, 0), 0), 0)</f>
        <v>211554430.14113212</v>
      </c>
      <c r="Q472" s="1">
        <f>SUMIF('emission-rate'!$A$2:$A$551, $D472&amp;Q$1&amp;$E472&amp;$F472, 'emission-rate'!$F$2:$F$551) * IFERROR(VLOOKUP($A472&amp;$B472&amp;$C472&amp;$D472&amp;Q$1, 'check of sales'!$A$2:$P$1035, 12 + MATCH($E472,'check of sales'!$M$1:$P$1, 0), 0), 0)</f>
        <v>1071939285.5324301</v>
      </c>
      <c r="R472" s="1">
        <f>SUMIF('emission-rate'!$A$2:$A$551, $D472&amp;R$1&amp;$E472&amp;$F472, 'emission-rate'!$F$2:$F$551) * IFERROR(VLOOKUP($A472&amp;$B472&amp;$C472&amp;$D472&amp;R$1, 'check of sales'!$A$2:$P$1035, 12 + MATCH($E472,'check of sales'!$M$1:$P$1, 0), 0), 0)</f>
        <v>1150090512.1946616</v>
      </c>
      <c r="S472" s="1">
        <f>SUMIF('emission-rate'!$A$2:$A$551, $D472&amp;S$1&amp;$E472&amp;$F472, 'emission-rate'!$F$2:$F$551) * IFERROR(VLOOKUP($A472&amp;$B472&amp;$C472&amp;$D472&amp;S$1, 'check of sales'!$A$2:$P$1035, 12 + MATCH($E472,'check of sales'!$M$1:$P$1, 0), 0), 0)</f>
        <v>2020924038.2092607</v>
      </c>
      <c r="T472" s="1">
        <f>SUMIF('emission-rate'!$A$2:$A$551, $D472&amp;T$1&amp;$E472&amp;$F472, 'emission-rate'!$F$2:$F$551) * IFERROR(VLOOKUP($A472&amp;$B472&amp;$C472&amp;$D472&amp;T$1, 'check of sales'!$A$2:$P$1035, 12 + MATCH($E472,'check of sales'!$M$1:$P$1, 0), 0), 0)</f>
        <v>0</v>
      </c>
      <c r="U472" s="1">
        <f>SUMIF('emission-rate'!$A$2:$A$551, $D472&amp;U$1&amp;$E472&amp;$F472, 'emission-rate'!$F$2:$F$551) * IFERROR(VLOOKUP($A472&amp;$B472&amp;$C472&amp;$D472&amp;U$1, 'check of sales'!$A$2:$P$1035, 12 + MATCH($E472,'check of sales'!$M$1:$P$1, 0), 0), 0)</f>
        <v>0</v>
      </c>
    </row>
    <row r="473" spans="1:21" x14ac:dyDescent="0.2">
      <c r="A473">
        <f>emission!A473</f>
        <v>2019</v>
      </c>
      <c r="B473">
        <f>emission!B473</f>
        <v>1</v>
      </c>
      <c r="C473" t="str">
        <f>emission!C473</f>
        <v>industrial</v>
      </c>
      <c r="D473" t="str">
        <f>emission!D473</f>
        <v>VCC 21400 (GAS LHD1)</v>
      </c>
      <c r="E473" t="str">
        <f>emission!E473</f>
        <v>GAS</v>
      </c>
      <c r="F473" t="str">
        <f>emission!F473</f>
        <v>CO2</v>
      </c>
      <c r="G473" s="1">
        <f>emission!G473 - SUM($K473:$U473)</f>
        <v>1.0148429870605469</v>
      </c>
      <c r="K473" s="1">
        <f>SUMIF('emission-rate'!$A$2:$A$551, $D473&amp;K$1&amp;$E473&amp;$F473, 'emission-rate'!$F$2:$F$551) * IFERROR(VLOOKUP($A473&amp;$B473&amp;$C473&amp;$D473&amp;K$1, 'check of sales'!$A$2:$P$1035, 12 + MATCH($E473,'check of sales'!$M$1:$P$1, 0), 0), 0)</f>
        <v>407456005.62946433</v>
      </c>
      <c r="L473" s="1">
        <f>SUMIF('emission-rate'!$A$2:$A$551, $D473&amp;L$1&amp;$E473&amp;$F473, 'emission-rate'!$F$2:$F$551) * IFERROR(VLOOKUP($A473&amp;$B473&amp;$C473&amp;$D473&amp;L$1, 'check of sales'!$A$2:$P$1035, 12 + MATCH($E473,'check of sales'!$M$1:$P$1, 0), 0), 0)</f>
        <v>276878060.19660395</v>
      </c>
      <c r="M473" s="1">
        <f>SUMIF('emission-rate'!$A$2:$A$551, $D473&amp;M$1&amp;$E473&amp;$F473, 'emission-rate'!$F$2:$F$551) * IFERROR(VLOOKUP($A473&amp;$B473&amp;$C473&amp;$D473&amp;M$1, 'check of sales'!$A$2:$P$1035, 12 + MATCH($E473,'check of sales'!$M$1:$P$1, 0), 0), 0)</f>
        <v>1256339584.4397004</v>
      </c>
      <c r="N473" s="1">
        <f>SUMIF('emission-rate'!$A$2:$A$551, $D473&amp;N$1&amp;$E473&amp;$F473, 'emission-rate'!$F$2:$F$551) * IFERROR(VLOOKUP($A473&amp;$B473&amp;$C473&amp;$D473&amp;N$1, 'check of sales'!$A$2:$P$1035, 12 + MATCH($E473,'check of sales'!$M$1:$P$1, 0), 0), 0)</f>
        <v>1488945773.8675654</v>
      </c>
      <c r="O473" s="1">
        <f>SUMIF('emission-rate'!$A$2:$A$551, $D473&amp;O$1&amp;$E473&amp;$F473, 'emission-rate'!$F$2:$F$551) * IFERROR(VLOOKUP($A473&amp;$B473&amp;$C473&amp;$D473&amp;O$1, 'check of sales'!$A$2:$P$1035, 12 + MATCH($E473,'check of sales'!$M$1:$P$1, 0), 0), 0)</f>
        <v>1219205163.6607561</v>
      </c>
      <c r="P473" s="1">
        <f>SUMIF('emission-rate'!$A$2:$A$551, $D473&amp;P$1&amp;$E473&amp;$F473, 'emission-rate'!$F$2:$F$551) * IFERROR(VLOOKUP($A473&amp;$B473&amp;$C473&amp;$D473&amp;P$1, 'check of sales'!$A$2:$P$1035, 12 + MATCH($E473,'check of sales'!$M$1:$P$1, 0), 0), 0)</f>
        <v>188802264.65090266</v>
      </c>
      <c r="Q473" s="1">
        <f>SUMIF('emission-rate'!$A$2:$A$551, $D473&amp;Q$1&amp;$E473&amp;$F473, 'emission-rate'!$F$2:$F$551) * IFERROR(VLOOKUP($A473&amp;$B473&amp;$C473&amp;$D473&amp;Q$1, 'check of sales'!$A$2:$P$1035, 12 + MATCH($E473,'check of sales'!$M$1:$P$1, 0), 0), 0)</f>
        <v>1037714291.4947824</v>
      </c>
      <c r="R473" s="1">
        <f>SUMIF('emission-rate'!$A$2:$A$551, $D473&amp;R$1&amp;$E473&amp;$F473, 'emission-rate'!$F$2:$F$551) * IFERROR(VLOOKUP($A473&amp;$B473&amp;$C473&amp;$D473&amp;R$1, 'check of sales'!$A$2:$P$1035, 12 + MATCH($E473,'check of sales'!$M$1:$P$1, 0), 0), 0)</f>
        <v>1106364087.6814866</v>
      </c>
      <c r="S473" s="1">
        <f>SUMIF('emission-rate'!$A$2:$A$551, $D473&amp;S$1&amp;$E473&amp;$F473, 'emission-rate'!$F$2:$F$551) * IFERROR(VLOOKUP($A473&amp;$B473&amp;$C473&amp;$D473&amp;S$1, 'check of sales'!$A$2:$P$1035, 12 + MATCH($E473,'check of sales'!$M$1:$P$1, 0), 0), 0)</f>
        <v>1902791201.8778946</v>
      </c>
      <c r="T473" s="1">
        <f>SUMIF('emission-rate'!$A$2:$A$551, $D473&amp;T$1&amp;$E473&amp;$F473, 'emission-rate'!$F$2:$F$551) * IFERROR(VLOOKUP($A473&amp;$B473&amp;$C473&amp;$D473&amp;T$1, 'check of sales'!$A$2:$P$1035, 12 + MATCH($E473,'check of sales'!$M$1:$P$1, 0), 0), 0)</f>
        <v>175254936.69391927</v>
      </c>
      <c r="U473" s="1">
        <f>SUMIF('emission-rate'!$A$2:$A$551, $D473&amp;U$1&amp;$E473&amp;$F473, 'emission-rate'!$F$2:$F$551) * IFERROR(VLOOKUP($A473&amp;$B473&amp;$C473&amp;$D473&amp;U$1, 'check of sales'!$A$2:$P$1035, 12 + MATCH($E473,'check of sales'!$M$1:$P$1, 0), 0), 0)</f>
        <v>0</v>
      </c>
    </row>
    <row r="474" spans="1:21" x14ac:dyDescent="0.2">
      <c r="A474">
        <f>emission!A474</f>
        <v>2020</v>
      </c>
      <c r="B474">
        <f>emission!B474</f>
        <v>1</v>
      </c>
      <c r="C474" t="str">
        <f>emission!C474</f>
        <v>industrial</v>
      </c>
      <c r="D474" t="str">
        <f>emission!D474</f>
        <v>VCC 21400 (GAS LHD1)</v>
      </c>
      <c r="E474" t="str">
        <f>emission!E474</f>
        <v>GAS</v>
      </c>
      <c r="F474" t="str">
        <f>emission!F474</f>
        <v>CO2</v>
      </c>
      <c r="G474" s="1">
        <f>emission!G474 - SUM($K474:$U474)</f>
        <v>0.92797470092773438</v>
      </c>
      <c r="K474" s="1">
        <f>SUMIF('emission-rate'!$A$2:$A$551, $D474&amp;K$1&amp;$E474&amp;$F474, 'emission-rate'!$F$2:$F$551) * IFERROR(VLOOKUP($A474&amp;$B474&amp;$C474&amp;$D474&amp;K$1, 'check of sales'!$A$2:$P$1035, 12 + MATCH($E474,'check of sales'!$M$1:$P$1, 0), 0), 0)</f>
        <v>386098668.26062769</v>
      </c>
      <c r="L474" s="1">
        <f>SUMIF('emission-rate'!$A$2:$A$551, $D474&amp;L$1&amp;$E474&amp;$F474, 'emission-rate'!$F$2:$F$551) * IFERROR(VLOOKUP($A474&amp;$B474&amp;$C474&amp;$D474&amp;L$1, 'check of sales'!$A$2:$P$1035, 12 + MATCH($E474,'check of sales'!$M$1:$P$1, 0), 0), 0)</f>
        <v>268195248.09097666</v>
      </c>
      <c r="M474" s="1">
        <f>SUMIF('emission-rate'!$A$2:$A$551, $D474&amp;M$1&amp;$E474&amp;$F474, 'emission-rate'!$F$2:$F$551) * IFERROR(VLOOKUP($A474&amp;$B474&amp;$C474&amp;$D474&amp;M$1, 'check of sales'!$A$2:$P$1035, 12 + MATCH($E474,'check of sales'!$M$1:$P$1, 0), 0), 0)</f>
        <v>1206266322.9333503</v>
      </c>
      <c r="N474" s="1">
        <f>SUMIF('emission-rate'!$A$2:$A$551, $D474&amp;N$1&amp;$E474&amp;$F474, 'emission-rate'!$F$2:$F$551) * IFERROR(VLOOKUP($A474&amp;$B474&amp;$C474&amp;$D474&amp;N$1, 'check of sales'!$A$2:$P$1035, 12 + MATCH($E474,'check of sales'!$M$1:$P$1, 0), 0), 0)</f>
        <v>1356868147.3381913</v>
      </c>
      <c r="O474" s="1">
        <f>SUMIF('emission-rate'!$A$2:$A$551, $D474&amp;O$1&amp;$E474&amp;$F474, 'emission-rate'!$F$2:$F$551) * IFERROR(VLOOKUP($A474&amp;$B474&amp;$C474&amp;$D474&amp;O$1, 'check of sales'!$A$2:$P$1035, 12 + MATCH($E474,'check of sales'!$M$1:$P$1, 0), 0), 0)</f>
        <v>1171788921.3000262</v>
      </c>
      <c r="P474" s="1">
        <f>SUMIF('emission-rate'!$A$2:$A$551, $D474&amp;P$1&amp;$E474&amp;$F474, 'emission-rate'!$F$2:$F$551) * IFERROR(VLOOKUP($A474&amp;$B474&amp;$C474&amp;$D474&amp;P$1, 'check of sales'!$A$2:$P$1035, 12 + MATCH($E474,'check of sales'!$M$1:$P$1, 0), 0), 0)</f>
        <v>176778608.56125125</v>
      </c>
      <c r="Q474" s="1">
        <f>SUMIF('emission-rate'!$A$2:$A$551, $D474&amp;Q$1&amp;$E474&amp;$F474, 'emission-rate'!$F$2:$F$551) * IFERROR(VLOOKUP($A474&amp;$B474&amp;$C474&amp;$D474&amp;Q$1, 'check of sales'!$A$2:$P$1035, 12 + MATCH($E474,'check of sales'!$M$1:$P$1, 0), 0), 0)</f>
        <v>926110638.118608</v>
      </c>
      <c r="R474" s="1">
        <f>SUMIF('emission-rate'!$A$2:$A$551, $D474&amp;R$1&amp;$E474&amp;$F474, 'emission-rate'!$F$2:$F$551) * IFERROR(VLOOKUP($A474&amp;$B474&amp;$C474&amp;$D474&amp;R$1, 'check of sales'!$A$2:$P$1035, 12 + MATCH($E474,'check of sales'!$M$1:$P$1, 0), 0), 0)</f>
        <v>1071039974.8185492</v>
      </c>
      <c r="S474" s="1">
        <f>SUMIF('emission-rate'!$A$2:$A$551, $D474&amp;S$1&amp;$E474&amp;$F474, 'emission-rate'!$F$2:$F$551) * IFERROR(VLOOKUP($A474&amp;$B474&amp;$C474&amp;$D474&amp;S$1, 'check of sales'!$A$2:$P$1035, 12 + MATCH($E474,'check of sales'!$M$1:$P$1, 0), 0), 0)</f>
        <v>1830447108.1121984</v>
      </c>
      <c r="T474" s="1">
        <f>SUMIF('emission-rate'!$A$2:$A$551, $D474&amp;T$1&amp;$E474&amp;$F474, 'emission-rate'!$F$2:$F$551) * IFERROR(VLOOKUP($A474&amp;$B474&amp;$C474&amp;$D474&amp;T$1, 'check of sales'!$A$2:$P$1035, 12 + MATCH($E474,'check of sales'!$M$1:$P$1, 0), 0), 0)</f>
        <v>165010433.50562891</v>
      </c>
      <c r="U474" s="1">
        <f>SUMIF('emission-rate'!$A$2:$A$551, $D474&amp;U$1&amp;$E474&amp;$F474, 'emission-rate'!$F$2:$F$551) * IFERROR(VLOOKUP($A474&amp;$B474&amp;$C474&amp;$D474&amp;U$1, 'check of sales'!$A$2:$P$1035, 12 + MATCH($E474,'check of sales'!$M$1:$P$1, 0), 0), 0)</f>
        <v>1251049795.2008672</v>
      </c>
    </row>
    <row r="475" spans="1:21" x14ac:dyDescent="0.2">
      <c r="A475">
        <f>emission!A475</f>
        <v>2010</v>
      </c>
      <c r="B475">
        <f>emission!B475</f>
        <v>1</v>
      </c>
      <c r="C475" t="str">
        <f>emission!C475</f>
        <v>industrial</v>
      </c>
      <c r="D475" t="str">
        <f>emission!D475</f>
        <v>VCC 21400 (GAS LHD1)</v>
      </c>
      <c r="E475" t="str">
        <f>emission!E475</f>
        <v>GAS</v>
      </c>
      <c r="F475" t="str">
        <f>emission!F475</f>
        <v>HC</v>
      </c>
      <c r="G475" s="1">
        <f>emission!G475 - SUM($K475:$U475)</f>
        <v>-1.1119878035970032E-4</v>
      </c>
      <c r="K475" s="1">
        <f>SUMIF('emission-rate'!$A$2:$A$551, $D475&amp;K$1&amp;$E475&amp;$F475, 'emission-rate'!$F$2:$F$551) * IFERROR(VLOOKUP($A475&amp;$B475&amp;$C475&amp;$D475&amp;K$1, 'check of sales'!$A$2:$P$1035, 12 + MATCH($E475,'check of sales'!$M$1:$P$1, 0), 0), 0)</f>
        <v>197641.57401697978</v>
      </c>
      <c r="L475" s="1">
        <f>SUMIF('emission-rate'!$A$2:$A$551, $D475&amp;L$1&amp;$E475&amp;$F475, 'emission-rate'!$F$2:$F$551) * IFERROR(VLOOKUP($A475&amp;$B475&amp;$C475&amp;$D475&amp;L$1, 'check of sales'!$A$2:$P$1035, 12 + MATCH($E475,'check of sales'!$M$1:$P$1, 0), 0), 0)</f>
        <v>0</v>
      </c>
      <c r="M475" s="1">
        <f>SUMIF('emission-rate'!$A$2:$A$551, $D475&amp;M$1&amp;$E475&amp;$F475, 'emission-rate'!$F$2:$F$551) * IFERROR(VLOOKUP($A475&amp;$B475&amp;$C475&amp;$D475&amp;M$1, 'check of sales'!$A$2:$P$1035, 12 + MATCH($E475,'check of sales'!$M$1:$P$1, 0), 0), 0)</f>
        <v>0</v>
      </c>
      <c r="N475" s="1">
        <f>SUMIF('emission-rate'!$A$2:$A$551, $D475&amp;N$1&amp;$E475&amp;$F475, 'emission-rate'!$F$2:$F$551) * IFERROR(VLOOKUP($A475&amp;$B475&amp;$C475&amp;$D475&amp;N$1, 'check of sales'!$A$2:$P$1035, 12 + MATCH($E475,'check of sales'!$M$1:$P$1, 0), 0), 0)</f>
        <v>0</v>
      </c>
      <c r="O475" s="1">
        <f>SUMIF('emission-rate'!$A$2:$A$551, $D475&amp;O$1&amp;$E475&amp;$F475, 'emission-rate'!$F$2:$F$551) * IFERROR(VLOOKUP($A475&amp;$B475&amp;$C475&amp;$D475&amp;O$1, 'check of sales'!$A$2:$P$1035, 12 + MATCH($E475,'check of sales'!$M$1:$P$1, 0), 0), 0)</f>
        <v>0</v>
      </c>
      <c r="P475" s="1">
        <f>SUMIF('emission-rate'!$A$2:$A$551, $D475&amp;P$1&amp;$E475&amp;$F475, 'emission-rate'!$F$2:$F$551) * IFERROR(VLOOKUP($A475&amp;$B475&amp;$C475&amp;$D475&amp;P$1, 'check of sales'!$A$2:$P$1035, 12 + MATCH($E475,'check of sales'!$M$1:$P$1, 0), 0), 0)</f>
        <v>0</v>
      </c>
      <c r="Q475" s="1">
        <f>SUMIF('emission-rate'!$A$2:$A$551, $D475&amp;Q$1&amp;$E475&amp;$F475, 'emission-rate'!$F$2:$F$551) * IFERROR(VLOOKUP($A475&amp;$B475&amp;$C475&amp;$D475&amp;Q$1, 'check of sales'!$A$2:$P$1035, 12 + MATCH($E475,'check of sales'!$M$1:$P$1, 0), 0), 0)</f>
        <v>0</v>
      </c>
      <c r="R475" s="1">
        <f>SUMIF('emission-rate'!$A$2:$A$551, $D475&amp;R$1&amp;$E475&amp;$F475, 'emission-rate'!$F$2:$F$551) * IFERROR(VLOOKUP($A475&amp;$B475&amp;$C475&amp;$D475&amp;R$1, 'check of sales'!$A$2:$P$1035, 12 + MATCH($E475,'check of sales'!$M$1:$P$1, 0), 0), 0)</f>
        <v>0</v>
      </c>
      <c r="S475" s="1">
        <f>SUMIF('emission-rate'!$A$2:$A$551, $D475&amp;S$1&amp;$E475&amp;$F475, 'emission-rate'!$F$2:$F$551) * IFERROR(VLOOKUP($A475&amp;$B475&amp;$C475&amp;$D475&amp;S$1, 'check of sales'!$A$2:$P$1035, 12 + MATCH($E475,'check of sales'!$M$1:$P$1, 0), 0), 0)</f>
        <v>0</v>
      </c>
      <c r="T475" s="1">
        <f>SUMIF('emission-rate'!$A$2:$A$551, $D475&amp;T$1&amp;$E475&amp;$F475, 'emission-rate'!$F$2:$F$551) * IFERROR(VLOOKUP($A475&amp;$B475&amp;$C475&amp;$D475&amp;T$1, 'check of sales'!$A$2:$P$1035, 12 + MATCH($E475,'check of sales'!$M$1:$P$1, 0), 0), 0)</f>
        <v>0</v>
      </c>
      <c r="U475" s="1">
        <f>SUMIF('emission-rate'!$A$2:$A$551, $D475&amp;U$1&amp;$E475&amp;$F475, 'emission-rate'!$F$2:$F$551) * IFERROR(VLOOKUP($A475&amp;$B475&amp;$C475&amp;$D475&amp;U$1, 'check of sales'!$A$2:$P$1035, 12 + MATCH($E475,'check of sales'!$M$1:$P$1, 0), 0), 0)</f>
        <v>0</v>
      </c>
    </row>
    <row r="476" spans="1:21" x14ac:dyDescent="0.2">
      <c r="A476">
        <f>emission!A476</f>
        <v>2011</v>
      </c>
      <c r="B476">
        <f>emission!B476</f>
        <v>1</v>
      </c>
      <c r="C476" t="str">
        <f>emission!C476</f>
        <v>industrial</v>
      </c>
      <c r="D476" t="str">
        <f>emission!D476</f>
        <v>VCC 21400 (GAS LHD1)</v>
      </c>
      <c r="E476" t="str">
        <f>emission!E476</f>
        <v>GAS</v>
      </c>
      <c r="F476" t="str">
        <f>emission!F476</f>
        <v>HC</v>
      </c>
      <c r="G476" s="1">
        <f>emission!G476 - SUM($K476:$U476)</f>
        <v>-8.765561506152153E-5</v>
      </c>
      <c r="K476" s="1">
        <f>SUMIF('emission-rate'!$A$2:$A$551, $D476&amp;K$1&amp;$E476&amp;$F476, 'emission-rate'!$F$2:$F$551) * IFERROR(VLOOKUP($A476&amp;$B476&amp;$C476&amp;$D476&amp;K$1, 'check of sales'!$A$2:$P$1035, 12 + MATCH($E476,'check of sales'!$M$1:$P$1, 0), 0), 0)</f>
        <v>186088.46302706329</v>
      </c>
      <c r="L476" s="1">
        <f>SUMIF('emission-rate'!$A$2:$A$551, $D476&amp;L$1&amp;$E476&amp;$F476, 'emission-rate'!$F$2:$F$551) * IFERROR(VLOOKUP($A476&amp;$B476&amp;$C476&amp;$D476&amp;L$1, 'check of sales'!$A$2:$P$1035, 12 + MATCH($E476,'check of sales'!$M$1:$P$1, 0), 0), 0)</f>
        <v>128529.92055591231</v>
      </c>
      <c r="M476" s="1">
        <f>SUMIF('emission-rate'!$A$2:$A$551, $D476&amp;M$1&amp;$E476&amp;$F476, 'emission-rate'!$F$2:$F$551) * IFERROR(VLOOKUP($A476&amp;$B476&amp;$C476&amp;$D476&amp;M$1, 'check of sales'!$A$2:$P$1035, 12 + MATCH($E476,'check of sales'!$M$1:$P$1, 0), 0), 0)</f>
        <v>0</v>
      </c>
      <c r="N476" s="1">
        <f>SUMIF('emission-rate'!$A$2:$A$551, $D476&amp;N$1&amp;$E476&amp;$F476, 'emission-rate'!$F$2:$F$551) * IFERROR(VLOOKUP($A476&amp;$B476&amp;$C476&amp;$D476&amp;N$1, 'check of sales'!$A$2:$P$1035, 12 + MATCH($E476,'check of sales'!$M$1:$P$1, 0), 0), 0)</f>
        <v>0</v>
      </c>
      <c r="O476" s="1">
        <f>SUMIF('emission-rate'!$A$2:$A$551, $D476&amp;O$1&amp;$E476&amp;$F476, 'emission-rate'!$F$2:$F$551) * IFERROR(VLOOKUP($A476&amp;$B476&amp;$C476&amp;$D476&amp;O$1, 'check of sales'!$A$2:$P$1035, 12 + MATCH($E476,'check of sales'!$M$1:$P$1, 0), 0), 0)</f>
        <v>0</v>
      </c>
      <c r="P476" s="1">
        <f>SUMIF('emission-rate'!$A$2:$A$551, $D476&amp;P$1&amp;$E476&amp;$F476, 'emission-rate'!$F$2:$F$551) * IFERROR(VLOOKUP($A476&amp;$B476&amp;$C476&amp;$D476&amp;P$1, 'check of sales'!$A$2:$P$1035, 12 + MATCH($E476,'check of sales'!$M$1:$P$1, 0), 0), 0)</f>
        <v>0</v>
      </c>
      <c r="Q476" s="1">
        <f>SUMIF('emission-rate'!$A$2:$A$551, $D476&amp;Q$1&amp;$E476&amp;$F476, 'emission-rate'!$F$2:$F$551) * IFERROR(VLOOKUP($A476&amp;$B476&amp;$C476&amp;$D476&amp;Q$1, 'check of sales'!$A$2:$P$1035, 12 + MATCH($E476,'check of sales'!$M$1:$P$1, 0), 0), 0)</f>
        <v>0</v>
      </c>
      <c r="R476" s="1">
        <f>SUMIF('emission-rate'!$A$2:$A$551, $D476&amp;R$1&amp;$E476&amp;$F476, 'emission-rate'!$F$2:$F$551) * IFERROR(VLOOKUP($A476&amp;$B476&amp;$C476&amp;$D476&amp;R$1, 'check of sales'!$A$2:$P$1035, 12 + MATCH($E476,'check of sales'!$M$1:$P$1, 0), 0), 0)</f>
        <v>0</v>
      </c>
      <c r="S476" s="1">
        <f>SUMIF('emission-rate'!$A$2:$A$551, $D476&amp;S$1&amp;$E476&amp;$F476, 'emission-rate'!$F$2:$F$551) * IFERROR(VLOOKUP($A476&amp;$B476&amp;$C476&amp;$D476&amp;S$1, 'check of sales'!$A$2:$P$1035, 12 + MATCH($E476,'check of sales'!$M$1:$P$1, 0), 0), 0)</f>
        <v>0</v>
      </c>
      <c r="T476" s="1">
        <f>SUMIF('emission-rate'!$A$2:$A$551, $D476&amp;T$1&amp;$E476&amp;$F476, 'emission-rate'!$F$2:$F$551) * IFERROR(VLOOKUP($A476&amp;$B476&amp;$C476&amp;$D476&amp;T$1, 'check of sales'!$A$2:$P$1035, 12 + MATCH($E476,'check of sales'!$M$1:$P$1, 0), 0), 0)</f>
        <v>0</v>
      </c>
      <c r="U476" s="1">
        <f>SUMIF('emission-rate'!$A$2:$A$551, $D476&amp;U$1&amp;$E476&amp;$F476, 'emission-rate'!$F$2:$F$551) * IFERROR(VLOOKUP($A476&amp;$B476&amp;$C476&amp;$D476&amp;U$1, 'check of sales'!$A$2:$P$1035, 12 + MATCH($E476,'check of sales'!$M$1:$P$1, 0), 0), 0)</f>
        <v>0</v>
      </c>
    </row>
    <row r="477" spans="1:21" x14ac:dyDescent="0.2">
      <c r="A477">
        <f>emission!A477</f>
        <v>2012</v>
      </c>
      <c r="B477">
        <f>emission!B477</f>
        <v>1</v>
      </c>
      <c r="C477" t="str">
        <f>emission!C477</f>
        <v>industrial</v>
      </c>
      <c r="D477" t="str">
        <f>emission!D477</f>
        <v>VCC 21400 (GAS LHD1)</v>
      </c>
      <c r="E477" t="str">
        <f>emission!E477</f>
        <v>GAS</v>
      </c>
      <c r="F477" t="str">
        <f>emission!F477</f>
        <v>HC</v>
      </c>
      <c r="G477" s="1">
        <f>emission!G477 - SUM($K477:$U477)</f>
        <v>1.6592210158705711E-4</v>
      </c>
      <c r="K477" s="1">
        <f>SUMIF('emission-rate'!$A$2:$A$551, $D477&amp;K$1&amp;$E477&amp;$F477, 'emission-rate'!$F$2:$F$551) * IFERROR(VLOOKUP($A477&amp;$B477&amp;$C477&amp;$D477&amp;K$1, 'check of sales'!$A$2:$P$1035, 12 + MATCH($E477,'check of sales'!$M$1:$P$1, 0), 0), 0)</f>
        <v>179013.38237467318</v>
      </c>
      <c r="L477" s="1">
        <f>SUMIF('emission-rate'!$A$2:$A$551, $D477&amp;L$1&amp;$E477&amp;$F477, 'emission-rate'!$F$2:$F$551) * IFERROR(VLOOKUP($A477&amp;$B477&amp;$C477&amp;$D477&amp;L$1, 'check of sales'!$A$2:$P$1035, 12 + MATCH($E477,'check of sales'!$M$1:$P$1, 0), 0), 0)</f>
        <v>121016.72175098849</v>
      </c>
      <c r="M477" s="1">
        <f>SUMIF('emission-rate'!$A$2:$A$551, $D477&amp;M$1&amp;$E477&amp;$F477, 'emission-rate'!$F$2:$F$551) * IFERROR(VLOOKUP($A477&amp;$B477&amp;$C477&amp;$D477&amp;M$1, 'check of sales'!$A$2:$P$1035, 12 + MATCH($E477,'check of sales'!$M$1:$P$1, 0), 0), 0)</f>
        <v>546977.1615156082</v>
      </c>
      <c r="N477" s="1">
        <f>SUMIF('emission-rate'!$A$2:$A$551, $D477&amp;N$1&amp;$E477&amp;$F477, 'emission-rate'!$F$2:$F$551) * IFERROR(VLOOKUP($A477&amp;$B477&amp;$C477&amp;$D477&amp;N$1, 'check of sales'!$A$2:$P$1035, 12 + MATCH($E477,'check of sales'!$M$1:$P$1, 0), 0), 0)</f>
        <v>0</v>
      </c>
      <c r="O477" s="1">
        <f>SUMIF('emission-rate'!$A$2:$A$551, $D477&amp;O$1&amp;$E477&amp;$F477, 'emission-rate'!$F$2:$F$551) * IFERROR(VLOOKUP($A477&amp;$B477&amp;$C477&amp;$D477&amp;O$1, 'check of sales'!$A$2:$P$1035, 12 + MATCH($E477,'check of sales'!$M$1:$P$1, 0), 0), 0)</f>
        <v>0</v>
      </c>
      <c r="P477" s="1">
        <f>SUMIF('emission-rate'!$A$2:$A$551, $D477&amp;P$1&amp;$E477&amp;$F477, 'emission-rate'!$F$2:$F$551) * IFERROR(VLOOKUP($A477&amp;$B477&amp;$C477&amp;$D477&amp;P$1, 'check of sales'!$A$2:$P$1035, 12 + MATCH($E477,'check of sales'!$M$1:$P$1, 0), 0), 0)</f>
        <v>0</v>
      </c>
      <c r="Q477" s="1">
        <f>SUMIF('emission-rate'!$A$2:$A$551, $D477&amp;Q$1&amp;$E477&amp;$F477, 'emission-rate'!$F$2:$F$551) * IFERROR(VLOOKUP($A477&amp;$B477&amp;$C477&amp;$D477&amp;Q$1, 'check of sales'!$A$2:$P$1035, 12 + MATCH($E477,'check of sales'!$M$1:$P$1, 0), 0), 0)</f>
        <v>0</v>
      </c>
      <c r="R477" s="1">
        <f>SUMIF('emission-rate'!$A$2:$A$551, $D477&amp;R$1&amp;$E477&amp;$F477, 'emission-rate'!$F$2:$F$551) * IFERROR(VLOOKUP($A477&amp;$B477&amp;$C477&amp;$D477&amp;R$1, 'check of sales'!$A$2:$P$1035, 12 + MATCH($E477,'check of sales'!$M$1:$P$1, 0), 0), 0)</f>
        <v>0</v>
      </c>
      <c r="S477" s="1">
        <f>SUMIF('emission-rate'!$A$2:$A$551, $D477&amp;S$1&amp;$E477&amp;$F477, 'emission-rate'!$F$2:$F$551) * IFERROR(VLOOKUP($A477&amp;$B477&amp;$C477&amp;$D477&amp;S$1, 'check of sales'!$A$2:$P$1035, 12 + MATCH($E477,'check of sales'!$M$1:$P$1, 0), 0), 0)</f>
        <v>0</v>
      </c>
      <c r="T477" s="1">
        <f>SUMIF('emission-rate'!$A$2:$A$551, $D477&amp;T$1&amp;$E477&amp;$F477, 'emission-rate'!$F$2:$F$551) * IFERROR(VLOOKUP($A477&amp;$B477&amp;$C477&amp;$D477&amp;T$1, 'check of sales'!$A$2:$P$1035, 12 + MATCH($E477,'check of sales'!$M$1:$P$1, 0), 0), 0)</f>
        <v>0</v>
      </c>
      <c r="U477" s="1">
        <f>SUMIF('emission-rate'!$A$2:$A$551, $D477&amp;U$1&amp;$E477&amp;$F477, 'emission-rate'!$F$2:$F$551) * IFERROR(VLOOKUP($A477&amp;$B477&amp;$C477&amp;$D477&amp;U$1, 'check of sales'!$A$2:$P$1035, 12 + MATCH($E477,'check of sales'!$M$1:$P$1, 0), 0), 0)</f>
        <v>0</v>
      </c>
    </row>
    <row r="478" spans="1:21" x14ac:dyDescent="0.2">
      <c r="A478">
        <f>emission!A478</f>
        <v>2013</v>
      </c>
      <c r="B478">
        <f>emission!B478</f>
        <v>1</v>
      </c>
      <c r="C478" t="str">
        <f>emission!C478</f>
        <v>industrial</v>
      </c>
      <c r="D478" t="str">
        <f>emission!D478</f>
        <v>VCC 21400 (GAS LHD1)</v>
      </c>
      <c r="E478" t="str">
        <f>emission!E478</f>
        <v>GAS</v>
      </c>
      <c r="F478" t="str">
        <f>emission!F478</f>
        <v>HC</v>
      </c>
      <c r="G478" s="1">
        <f>emission!G478 - SUM($K478:$U478)</f>
        <v>2.2905296646058559E-4</v>
      </c>
      <c r="K478" s="1">
        <f>SUMIF('emission-rate'!$A$2:$A$551, $D478&amp;K$1&amp;$E478&amp;$F478, 'emission-rate'!$F$2:$F$551) * IFERROR(VLOOKUP($A478&amp;$B478&amp;$C478&amp;$D478&amp;K$1, 'check of sales'!$A$2:$P$1035, 12 + MATCH($E478,'check of sales'!$M$1:$P$1, 0), 0), 0)</f>
        <v>173297.82364189549</v>
      </c>
      <c r="L478" s="1">
        <f>SUMIF('emission-rate'!$A$2:$A$551, $D478&amp;L$1&amp;$E478&amp;$F478, 'emission-rate'!$F$2:$F$551) * IFERROR(VLOOKUP($A478&amp;$B478&amp;$C478&amp;$D478&amp;L$1, 'check of sales'!$A$2:$P$1035, 12 + MATCH($E478,'check of sales'!$M$1:$P$1, 0), 0), 0)</f>
        <v>116415.66775361315</v>
      </c>
      <c r="M478" s="1">
        <f>SUMIF('emission-rate'!$A$2:$A$551, $D478&amp;M$1&amp;$E478&amp;$F478, 'emission-rate'!$F$2:$F$551) * IFERROR(VLOOKUP($A478&amp;$B478&amp;$C478&amp;$D478&amp;M$1, 'check of sales'!$A$2:$P$1035, 12 + MATCH($E478,'check of sales'!$M$1:$P$1, 0), 0), 0)</f>
        <v>515003.68686904066</v>
      </c>
      <c r="N478" s="1">
        <f>SUMIF('emission-rate'!$A$2:$A$551, $D478&amp;N$1&amp;$E478&amp;$F478, 'emission-rate'!$F$2:$F$551) * IFERROR(VLOOKUP($A478&amp;$B478&amp;$C478&amp;$D478&amp;N$1, 'check of sales'!$A$2:$P$1035, 12 + MATCH($E478,'check of sales'!$M$1:$P$1, 0), 0), 0)</f>
        <v>592857.9553666478</v>
      </c>
      <c r="O478" s="1">
        <f>SUMIF('emission-rate'!$A$2:$A$551, $D478&amp;O$1&amp;$E478&amp;$F478, 'emission-rate'!$F$2:$F$551) * IFERROR(VLOOKUP($A478&amp;$B478&amp;$C478&amp;$D478&amp;O$1, 'check of sales'!$A$2:$P$1035, 12 + MATCH($E478,'check of sales'!$M$1:$P$1, 0), 0), 0)</f>
        <v>0</v>
      </c>
      <c r="P478" s="1">
        <f>SUMIF('emission-rate'!$A$2:$A$551, $D478&amp;P$1&amp;$E478&amp;$F478, 'emission-rate'!$F$2:$F$551) * IFERROR(VLOOKUP($A478&amp;$B478&amp;$C478&amp;$D478&amp;P$1, 'check of sales'!$A$2:$P$1035, 12 + MATCH($E478,'check of sales'!$M$1:$P$1, 0), 0), 0)</f>
        <v>0</v>
      </c>
      <c r="Q478" s="1">
        <f>SUMIF('emission-rate'!$A$2:$A$551, $D478&amp;Q$1&amp;$E478&amp;$F478, 'emission-rate'!$F$2:$F$551) * IFERROR(VLOOKUP($A478&amp;$B478&amp;$C478&amp;$D478&amp;Q$1, 'check of sales'!$A$2:$P$1035, 12 + MATCH($E478,'check of sales'!$M$1:$P$1, 0), 0), 0)</f>
        <v>0</v>
      </c>
      <c r="R478" s="1">
        <f>SUMIF('emission-rate'!$A$2:$A$551, $D478&amp;R$1&amp;$E478&amp;$F478, 'emission-rate'!$F$2:$F$551) * IFERROR(VLOOKUP($A478&amp;$B478&amp;$C478&amp;$D478&amp;R$1, 'check of sales'!$A$2:$P$1035, 12 + MATCH($E478,'check of sales'!$M$1:$P$1, 0), 0), 0)</f>
        <v>0</v>
      </c>
      <c r="S478" s="1">
        <f>SUMIF('emission-rate'!$A$2:$A$551, $D478&amp;S$1&amp;$E478&amp;$F478, 'emission-rate'!$F$2:$F$551) * IFERROR(VLOOKUP($A478&amp;$B478&amp;$C478&amp;$D478&amp;S$1, 'check of sales'!$A$2:$P$1035, 12 + MATCH($E478,'check of sales'!$M$1:$P$1, 0), 0), 0)</f>
        <v>0</v>
      </c>
      <c r="T478" s="1">
        <f>SUMIF('emission-rate'!$A$2:$A$551, $D478&amp;T$1&amp;$E478&amp;$F478, 'emission-rate'!$F$2:$F$551) * IFERROR(VLOOKUP($A478&amp;$B478&amp;$C478&amp;$D478&amp;T$1, 'check of sales'!$A$2:$P$1035, 12 + MATCH($E478,'check of sales'!$M$1:$P$1, 0), 0), 0)</f>
        <v>0</v>
      </c>
      <c r="U478" s="1">
        <f>SUMIF('emission-rate'!$A$2:$A$551, $D478&amp;U$1&amp;$E478&amp;$F478, 'emission-rate'!$F$2:$F$551) * IFERROR(VLOOKUP($A478&amp;$B478&amp;$C478&amp;$D478&amp;U$1, 'check of sales'!$A$2:$P$1035, 12 + MATCH($E478,'check of sales'!$M$1:$P$1, 0), 0), 0)</f>
        <v>0</v>
      </c>
    </row>
    <row r="479" spans="1:21" x14ac:dyDescent="0.2">
      <c r="A479">
        <f>emission!A479</f>
        <v>2014</v>
      </c>
      <c r="B479">
        <f>emission!B479</f>
        <v>1</v>
      </c>
      <c r="C479" t="str">
        <f>emission!C479</f>
        <v>industrial</v>
      </c>
      <c r="D479" t="str">
        <f>emission!D479</f>
        <v>VCC 21400 (GAS LHD1)</v>
      </c>
      <c r="E479" t="str">
        <f>emission!E479</f>
        <v>GAS</v>
      </c>
      <c r="F479" t="str">
        <f>emission!F479</f>
        <v>HC</v>
      </c>
      <c r="G479" s="1">
        <f>emission!G479 - SUM($K479:$U479)</f>
        <v>1.3787578791379929E-4</v>
      </c>
      <c r="K479" s="1">
        <f>SUMIF('emission-rate'!$A$2:$A$551, $D479&amp;K$1&amp;$E479&amp;$F479, 'emission-rate'!$F$2:$F$551) * IFERROR(VLOOKUP($A479&amp;$B479&amp;$C479&amp;$D479&amp;K$1, 'check of sales'!$A$2:$P$1035, 12 + MATCH($E479,'check of sales'!$M$1:$P$1, 0), 0), 0)</f>
        <v>154660.06332665845</v>
      </c>
      <c r="L479" s="1">
        <f>SUMIF('emission-rate'!$A$2:$A$551, $D479&amp;L$1&amp;$E479&amp;$F479, 'emission-rate'!$F$2:$F$551) * IFERROR(VLOOKUP($A479&amp;$B479&amp;$C479&amp;$D479&amp;L$1, 'check of sales'!$A$2:$P$1035, 12 + MATCH($E479,'check of sales'!$M$1:$P$1, 0), 0), 0)</f>
        <v>112698.73565817528</v>
      </c>
      <c r="M479" s="1">
        <f>SUMIF('emission-rate'!$A$2:$A$551, $D479&amp;M$1&amp;$E479&amp;$F479, 'emission-rate'!$F$2:$F$551) * IFERROR(VLOOKUP($A479&amp;$B479&amp;$C479&amp;$D479&amp;M$1, 'check of sales'!$A$2:$P$1035, 12 + MATCH($E479,'check of sales'!$M$1:$P$1, 0), 0), 0)</f>
        <v>495423.25419951591</v>
      </c>
      <c r="N479" s="1">
        <f>SUMIF('emission-rate'!$A$2:$A$551, $D479&amp;N$1&amp;$E479&amp;$F479, 'emission-rate'!$F$2:$F$551) * IFERROR(VLOOKUP($A479&amp;$B479&amp;$C479&amp;$D479&amp;N$1, 'check of sales'!$A$2:$P$1035, 12 + MATCH($E479,'check of sales'!$M$1:$P$1, 0), 0), 0)</f>
        <v>558202.5252342337</v>
      </c>
      <c r="O479" s="1">
        <f>SUMIF('emission-rate'!$A$2:$A$551, $D479&amp;O$1&amp;$E479&amp;$F479, 'emission-rate'!$F$2:$F$551) * IFERROR(VLOOKUP($A479&amp;$B479&amp;$C479&amp;$D479&amp;O$1, 'check of sales'!$A$2:$P$1035, 12 + MATCH($E479,'check of sales'!$M$1:$P$1, 0), 0), 0)</f>
        <v>468020.34430319094</v>
      </c>
      <c r="P479" s="1">
        <f>SUMIF('emission-rate'!$A$2:$A$551, $D479&amp;P$1&amp;$E479&amp;$F479, 'emission-rate'!$F$2:$F$551) * IFERROR(VLOOKUP($A479&amp;$B479&amp;$C479&amp;$D479&amp;P$1, 'check of sales'!$A$2:$P$1035, 12 + MATCH($E479,'check of sales'!$M$1:$P$1, 0), 0), 0)</f>
        <v>0</v>
      </c>
      <c r="Q479" s="1">
        <f>SUMIF('emission-rate'!$A$2:$A$551, $D479&amp;Q$1&amp;$E479&amp;$F479, 'emission-rate'!$F$2:$F$551) * IFERROR(VLOOKUP($A479&amp;$B479&amp;$C479&amp;$D479&amp;Q$1, 'check of sales'!$A$2:$P$1035, 12 + MATCH($E479,'check of sales'!$M$1:$P$1, 0), 0), 0)</f>
        <v>0</v>
      </c>
      <c r="R479" s="1">
        <f>SUMIF('emission-rate'!$A$2:$A$551, $D479&amp;R$1&amp;$E479&amp;$F479, 'emission-rate'!$F$2:$F$551) * IFERROR(VLOOKUP($A479&amp;$B479&amp;$C479&amp;$D479&amp;R$1, 'check of sales'!$A$2:$P$1035, 12 + MATCH($E479,'check of sales'!$M$1:$P$1, 0), 0), 0)</f>
        <v>0</v>
      </c>
      <c r="S479" s="1">
        <f>SUMIF('emission-rate'!$A$2:$A$551, $D479&amp;S$1&amp;$E479&amp;$F479, 'emission-rate'!$F$2:$F$551) * IFERROR(VLOOKUP($A479&amp;$B479&amp;$C479&amp;$D479&amp;S$1, 'check of sales'!$A$2:$P$1035, 12 + MATCH($E479,'check of sales'!$M$1:$P$1, 0), 0), 0)</f>
        <v>0</v>
      </c>
      <c r="T479" s="1">
        <f>SUMIF('emission-rate'!$A$2:$A$551, $D479&amp;T$1&amp;$E479&amp;$F479, 'emission-rate'!$F$2:$F$551) * IFERROR(VLOOKUP($A479&amp;$B479&amp;$C479&amp;$D479&amp;T$1, 'check of sales'!$A$2:$P$1035, 12 + MATCH($E479,'check of sales'!$M$1:$P$1, 0), 0), 0)</f>
        <v>0</v>
      </c>
      <c r="U479" s="1">
        <f>SUMIF('emission-rate'!$A$2:$A$551, $D479&amp;U$1&amp;$E479&amp;$F479, 'emission-rate'!$F$2:$F$551) * IFERROR(VLOOKUP($A479&amp;$B479&amp;$C479&amp;$D479&amp;U$1, 'check of sales'!$A$2:$P$1035, 12 + MATCH($E479,'check of sales'!$M$1:$P$1, 0), 0), 0)</f>
        <v>0</v>
      </c>
    </row>
    <row r="480" spans="1:21" x14ac:dyDescent="0.2">
      <c r="A480">
        <f>emission!A480</f>
        <v>2015</v>
      </c>
      <c r="B480">
        <f>emission!B480</f>
        <v>1</v>
      </c>
      <c r="C480" t="str">
        <f>emission!C480</f>
        <v>industrial</v>
      </c>
      <c r="D480" t="str">
        <f>emission!D480</f>
        <v>VCC 21400 (GAS LHD1)</v>
      </c>
      <c r="E480" t="str">
        <f>emission!E480</f>
        <v>GAS</v>
      </c>
      <c r="F480" t="str">
        <f>emission!F480</f>
        <v>HC</v>
      </c>
      <c r="G480" s="1">
        <f>emission!G480 - SUM($K480:$U480)</f>
        <v>1.0164431296288967E-4</v>
      </c>
      <c r="K480" s="1">
        <f>SUMIF('emission-rate'!$A$2:$A$551, $D480&amp;K$1&amp;$E480&amp;$F480, 'emission-rate'!$F$2:$F$551) * IFERROR(VLOOKUP($A480&amp;$B480&amp;$C480&amp;$D480&amp;K$1, 'check of sales'!$A$2:$P$1035, 12 + MATCH($E480,'check of sales'!$M$1:$P$1, 0), 0), 0)</f>
        <v>144810.71424346883</v>
      </c>
      <c r="L480" s="1">
        <f>SUMIF('emission-rate'!$A$2:$A$551, $D480&amp;L$1&amp;$E480&amp;$F480, 'emission-rate'!$F$2:$F$551) * IFERROR(VLOOKUP($A480&amp;$B480&amp;$C480&amp;$D480&amp;L$1, 'check of sales'!$A$2:$P$1035, 12 + MATCH($E480,'check of sales'!$M$1:$P$1, 0), 0), 0)</f>
        <v>100578.26017333755</v>
      </c>
      <c r="M480" s="1">
        <f>SUMIF('emission-rate'!$A$2:$A$551, $D480&amp;M$1&amp;$E480&amp;$F480, 'emission-rate'!$F$2:$F$551) * IFERROR(VLOOKUP($A480&amp;$B480&amp;$C480&amp;$D480&amp;M$1, 'check of sales'!$A$2:$P$1035, 12 + MATCH($E480,'check of sales'!$M$1:$P$1, 0), 0), 0)</f>
        <v>479605.32668259641</v>
      </c>
      <c r="N480" s="1">
        <f>SUMIF('emission-rate'!$A$2:$A$551, $D480&amp;N$1&amp;$E480&amp;$F480, 'emission-rate'!$F$2:$F$551) * IFERROR(VLOOKUP($A480&amp;$B480&amp;$C480&amp;$D480&amp;N$1, 'check of sales'!$A$2:$P$1035, 12 + MATCH($E480,'check of sales'!$M$1:$P$1, 0), 0), 0)</f>
        <v>536979.6733596063</v>
      </c>
      <c r="O480" s="1">
        <f>SUMIF('emission-rate'!$A$2:$A$551, $D480&amp;O$1&amp;$E480&amp;$F480, 'emission-rate'!$F$2:$F$551) * IFERROR(VLOOKUP($A480&amp;$B480&amp;$C480&amp;$D480&amp;O$1, 'check of sales'!$A$2:$P$1035, 12 + MATCH($E480,'check of sales'!$M$1:$P$1, 0), 0), 0)</f>
        <v>440662.2795328261</v>
      </c>
      <c r="P480" s="1">
        <f>SUMIF('emission-rate'!$A$2:$A$551, $D480&amp;P$1&amp;$E480&amp;$F480, 'emission-rate'!$F$2:$F$551) * IFERROR(VLOOKUP($A480&amp;$B480&amp;$C480&amp;$D480&amp;P$1, 'check of sales'!$A$2:$P$1035, 12 + MATCH($E480,'check of sales'!$M$1:$P$1, 0), 0), 0)</f>
        <v>68165.84043055051</v>
      </c>
      <c r="Q480" s="1">
        <f>SUMIF('emission-rate'!$A$2:$A$551, $D480&amp;Q$1&amp;$E480&amp;$F480, 'emission-rate'!$F$2:$F$551) * IFERROR(VLOOKUP($A480&amp;$B480&amp;$C480&amp;$D480&amp;Q$1, 'check of sales'!$A$2:$P$1035, 12 + MATCH($E480,'check of sales'!$M$1:$P$1, 0), 0), 0)</f>
        <v>0</v>
      </c>
      <c r="R480" s="1">
        <f>SUMIF('emission-rate'!$A$2:$A$551, $D480&amp;R$1&amp;$E480&amp;$F480, 'emission-rate'!$F$2:$F$551) * IFERROR(VLOOKUP($A480&amp;$B480&amp;$C480&amp;$D480&amp;R$1, 'check of sales'!$A$2:$P$1035, 12 + MATCH($E480,'check of sales'!$M$1:$P$1, 0), 0), 0)</f>
        <v>0</v>
      </c>
      <c r="S480" s="1">
        <f>SUMIF('emission-rate'!$A$2:$A$551, $D480&amp;S$1&amp;$E480&amp;$F480, 'emission-rate'!$F$2:$F$551) * IFERROR(VLOOKUP($A480&amp;$B480&amp;$C480&amp;$D480&amp;S$1, 'check of sales'!$A$2:$P$1035, 12 + MATCH($E480,'check of sales'!$M$1:$P$1, 0), 0), 0)</f>
        <v>0</v>
      </c>
      <c r="T480" s="1">
        <f>SUMIF('emission-rate'!$A$2:$A$551, $D480&amp;T$1&amp;$E480&amp;$F480, 'emission-rate'!$F$2:$F$551) * IFERROR(VLOOKUP($A480&amp;$B480&amp;$C480&amp;$D480&amp;T$1, 'check of sales'!$A$2:$P$1035, 12 + MATCH($E480,'check of sales'!$M$1:$P$1, 0), 0), 0)</f>
        <v>0</v>
      </c>
      <c r="U480" s="1">
        <f>SUMIF('emission-rate'!$A$2:$A$551, $D480&amp;U$1&amp;$E480&amp;$F480, 'emission-rate'!$F$2:$F$551) * IFERROR(VLOOKUP($A480&amp;$B480&amp;$C480&amp;$D480&amp;U$1, 'check of sales'!$A$2:$P$1035, 12 + MATCH($E480,'check of sales'!$M$1:$P$1, 0), 0), 0)</f>
        <v>0</v>
      </c>
    </row>
    <row r="481" spans="1:21" x14ac:dyDescent="0.2">
      <c r="A481">
        <f>emission!A481</f>
        <v>2016</v>
      </c>
      <c r="B481">
        <f>emission!B481</f>
        <v>1</v>
      </c>
      <c r="C481" t="str">
        <f>emission!C481</f>
        <v>industrial</v>
      </c>
      <c r="D481" t="str">
        <f>emission!D481</f>
        <v>VCC 21400 (GAS LHD1)</v>
      </c>
      <c r="E481" t="str">
        <f>emission!E481</f>
        <v>GAS</v>
      </c>
      <c r="F481" t="str">
        <f>emission!F481</f>
        <v>HC</v>
      </c>
      <c r="G481" s="1">
        <f>emission!G481 - SUM($K481:$U481)</f>
        <v>2.2592395544052124E-4</v>
      </c>
      <c r="K481" s="1">
        <f>SUMIF('emission-rate'!$A$2:$A$551, $D481&amp;K$1&amp;$E481&amp;$F481, 'emission-rate'!$F$2:$F$551) * IFERROR(VLOOKUP($A481&amp;$B481&amp;$C481&amp;$D481&amp;K$1, 'check of sales'!$A$2:$P$1035, 12 + MATCH($E481,'check of sales'!$M$1:$P$1, 0), 0), 0)</f>
        <v>139178.86479953921</v>
      </c>
      <c r="L481" s="1">
        <f>SUMIF('emission-rate'!$A$2:$A$551, $D481&amp;L$1&amp;$E481&amp;$F481, 'emission-rate'!$F$2:$F$551) * IFERROR(VLOOKUP($A481&amp;$B481&amp;$C481&amp;$D481&amp;L$1, 'check of sales'!$A$2:$P$1035, 12 + MATCH($E481,'check of sales'!$M$1:$P$1, 0), 0), 0)</f>
        <v>94173.048812892492</v>
      </c>
      <c r="M481" s="1">
        <f>SUMIF('emission-rate'!$A$2:$A$551, $D481&amp;M$1&amp;$E481&amp;$F481, 'emission-rate'!$F$2:$F$551) * IFERROR(VLOOKUP($A481&amp;$B481&amp;$C481&amp;$D481&amp;M$1, 'check of sales'!$A$2:$P$1035, 12 + MATCH($E481,'check of sales'!$M$1:$P$1, 0), 0), 0)</f>
        <v>428024.93786540971</v>
      </c>
      <c r="N481" s="1">
        <f>SUMIF('emission-rate'!$A$2:$A$551, $D481&amp;N$1&amp;$E481&amp;$F481, 'emission-rate'!$F$2:$F$551) * IFERROR(VLOOKUP($A481&amp;$B481&amp;$C481&amp;$D481&amp;N$1, 'check of sales'!$A$2:$P$1035, 12 + MATCH($E481,'check of sales'!$M$1:$P$1, 0), 0), 0)</f>
        <v>519834.92797419924</v>
      </c>
      <c r="O481" s="1">
        <f>SUMIF('emission-rate'!$A$2:$A$551, $D481&amp;O$1&amp;$E481&amp;$F481, 'emission-rate'!$F$2:$F$551) * IFERROR(VLOOKUP($A481&amp;$B481&amp;$C481&amp;$D481&amp;O$1, 'check of sales'!$A$2:$P$1035, 12 + MATCH($E481,'check of sales'!$M$1:$P$1, 0), 0), 0)</f>
        <v>423908.30608683405</v>
      </c>
      <c r="P481" s="1">
        <f>SUMIF('emission-rate'!$A$2:$A$551, $D481&amp;P$1&amp;$E481&amp;$F481, 'emission-rate'!$F$2:$F$551) * IFERROR(VLOOKUP($A481&amp;$B481&amp;$C481&amp;$D481&amp;P$1, 'check of sales'!$A$2:$P$1035, 12 + MATCH($E481,'check of sales'!$M$1:$P$1, 0), 0), 0)</f>
        <v>64181.215615998881</v>
      </c>
      <c r="Q481" s="1">
        <f>SUMIF('emission-rate'!$A$2:$A$551, $D481&amp;Q$1&amp;$E481&amp;$F481, 'emission-rate'!$F$2:$F$551) * IFERROR(VLOOKUP($A481&amp;$B481&amp;$C481&amp;$D481&amp;Q$1, 'check of sales'!$A$2:$P$1035, 12 + MATCH($E481,'check of sales'!$M$1:$P$1, 0), 0), 0)</f>
        <v>333551.17955454258</v>
      </c>
      <c r="R481" s="1">
        <f>SUMIF('emission-rate'!$A$2:$A$551, $D481&amp;R$1&amp;$E481&amp;$F481, 'emission-rate'!$F$2:$F$551) * IFERROR(VLOOKUP($A481&amp;$B481&amp;$C481&amp;$D481&amp;R$1, 'check of sales'!$A$2:$P$1035, 12 + MATCH($E481,'check of sales'!$M$1:$P$1, 0), 0), 0)</f>
        <v>0</v>
      </c>
      <c r="S481" s="1">
        <f>SUMIF('emission-rate'!$A$2:$A$551, $D481&amp;S$1&amp;$E481&amp;$F481, 'emission-rate'!$F$2:$F$551) * IFERROR(VLOOKUP($A481&amp;$B481&amp;$C481&amp;$D481&amp;S$1, 'check of sales'!$A$2:$P$1035, 12 + MATCH($E481,'check of sales'!$M$1:$P$1, 0), 0), 0)</f>
        <v>0</v>
      </c>
      <c r="T481" s="1">
        <f>SUMIF('emission-rate'!$A$2:$A$551, $D481&amp;T$1&amp;$E481&amp;$F481, 'emission-rate'!$F$2:$F$551) * IFERROR(VLOOKUP($A481&amp;$B481&amp;$C481&amp;$D481&amp;T$1, 'check of sales'!$A$2:$P$1035, 12 + MATCH($E481,'check of sales'!$M$1:$P$1, 0), 0), 0)</f>
        <v>0</v>
      </c>
      <c r="U481" s="1">
        <f>SUMIF('emission-rate'!$A$2:$A$551, $D481&amp;U$1&amp;$E481&amp;$F481, 'emission-rate'!$F$2:$F$551) * IFERROR(VLOOKUP($A481&amp;$B481&amp;$C481&amp;$D481&amp;U$1, 'check of sales'!$A$2:$P$1035, 12 + MATCH($E481,'check of sales'!$M$1:$P$1, 0), 0), 0)</f>
        <v>0</v>
      </c>
    </row>
    <row r="482" spans="1:21" x14ac:dyDescent="0.2">
      <c r="A482">
        <f>emission!A482</f>
        <v>2017</v>
      </c>
      <c r="B482">
        <f>emission!B482</f>
        <v>1</v>
      </c>
      <c r="C482" t="str">
        <f>emission!C482</f>
        <v>industrial</v>
      </c>
      <c r="D482" t="str">
        <f>emission!D482</f>
        <v>VCC 21400 (GAS LHD1)</v>
      </c>
      <c r="E482" t="str">
        <f>emission!E482</f>
        <v>GAS</v>
      </c>
      <c r="F482" t="str">
        <f>emission!F482</f>
        <v>HC</v>
      </c>
      <c r="G482" s="1">
        <f>emission!G482 - SUM($K482:$U482)</f>
        <v>3.507593646645546E-4</v>
      </c>
      <c r="K482" s="1">
        <f>SUMIF('emission-rate'!$A$2:$A$551, $D482&amp;K$1&amp;$E482&amp;$F482, 'emission-rate'!$F$2:$F$551) * IFERROR(VLOOKUP($A482&amp;$B482&amp;$C482&amp;$D482&amp;K$1, 'check of sales'!$A$2:$P$1035, 12 + MATCH($E482,'check of sales'!$M$1:$P$1, 0), 0), 0)</f>
        <v>126832.93894488068</v>
      </c>
      <c r="L482" s="1">
        <f>SUMIF('emission-rate'!$A$2:$A$551, $D482&amp;L$1&amp;$E482&amp;$F482, 'emission-rate'!$F$2:$F$551) * IFERROR(VLOOKUP($A482&amp;$B482&amp;$C482&amp;$D482&amp;L$1, 'check of sales'!$A$2:$P$1035, 12 + MATCH($E482,'check of sales'!$M$1:$P$1, 0), 0), 0)</f>
        <v>90510.554394845793</v>
      </c>
      <c r="M482" s="1">
        <f>SUMIF('emission-rate'!$A$2:$A$551, $D482&amp;M$1&amp;$E482&amp;$F482, 'emission-rate'!$F$2:$F$551) * IFERROR(VLOOKUP($A482&amp;$B482&amp;$C482&amp;$D482&amp;M$1, 'check of sales'!$A$2:$P$1035, 12 + MATCH($E482,'check of sales'!$M$1:$P$1, 0), 0), 0)</f>
        <v>400766.65968636284</v>
      </c>
      <c r="N482" s="1">
        <f>SUMIF('emission-rate'!$A$2:$A$551, $D482&amp;N$1&amp;$E482&amp;$F482, 'emission-rate'!$F$2:$F$551) * IFERROR(VLOOKUP($A482&amp;$B482&amp;$C482&amp;$D482&amp;N$1, 'check of sales'!$A$2:$P$1035, 12 + MATCH($E482,'check of sales'!$M$1:$P$1, 0), 0), 0)</f>
        <v>463927.9431808269</v>
      </c>
      <c r="O482" s="1">
        <f>SUMIF('emission-rate'!$A$2:$A$551, $D482&amp;O$1&amp;$E482&amp;$F482, 'emission-rate'!$F$2:$F$551) * IFERROR(VLOOKUP($A482&amp;$B482&amp;$C482&amp;$D482&amp;O$1, 'check of sales'!$A$2:$P$1035, 12 + MATCH($E482,'check of sales'!$M$1:$P$1, 0), 0), 0)</f>
        <v>410373.71560755483</v>
      </c>
      <c r="P482" s="1">
        <f>SUMIF('emission-rate'!$A$2:$A$551, $D482&amp;P$1&amp;$E482&amp;$F482, 'emission-rate'!$F$2:$F$551) * IFERROR(VLOOKUP($A482&amp;$B482&amp;$C482&amp;$D482&amp;P$1, 'check of sales'!$A$2:$P$1035, 12 + MATCH($E482,'check of sales'!$M$1:$P$1, 0), 0), 0)</f>
        <v>61741.046733602387</v>
      </c>
      <c r="Q482" s="1">
        <f>SUMIF('emission-rate'!$A$2:$A$551, $D482&amp;Q$1&amp;$E482&amp;$F482, 'emission-rate'!$F$2:$F$551) * IFERROR(VLOOKUP($A482&amp;$B482&amp;$C482&amp;$D482&amp;Q$1, 'check of sales'!$A$2:$P$1035, 12 + MATCH($E482,'check of sales'!$M$1:$P$1, 0), 0), 0)</f>
        <v>314053.49129043159</v>
      </c>
      <c r="R482" s="1">
        <f>SUMIF('emission-rate'!$A$2:$A$551, $D482&amp;R$1&amp;$E482&amp;$F482, 'emission-rate'!$F$2:$F$551) * IFERROR(VLOOKUP($A482&amp;$B482&amp;$C482&amp;$D482&amp;R$1, 'check of sales'!$A$2:$P$1035, 12 + MATCH($E482,'check of sales'!$M$1:$P$1, 0), 0), 0)</f>
        <v>342785.87984895584</v>
      </c>
      <c r="S482" s="1">
        <f>SUMIF('emission-rate'!$A$2:$A$551, $D482&amp;S$1&amp;$E482&amp;$F482, 'emission-rate'!$F$2:$F$551) * IFERROR(VLOOKUP($A482&amp;$B482&amp;$C482&amp;$D482&amp;S$1, 'check of sales'!$A$2:$P$1035, 12 + MATCH($E482,'check of sales'!$M$1:$P$1, 0), 0), 0)</f>
        <v>0</v>
      </c>
      <c r="T482" s="1">
        <f>SUMIF('emission-rate'!$A$2:$A$551, $D482&amp;T$1&amp;$E482&amp;$F482, 'emission-rate'!$F$2:$F$551) * IFERROR(VLOOKUP($A482&amp;$B482&amp;$C482&amp;$D482&amp;T$1, 'check of sales'!$A$2:$P$1035, 12 + MATCH($E482,'check of sales'!$M$1:$P$1, 0), 0), 0)</f>
        <v>0</v>
      </c>
      <c r="U482" s="1">
        <f>SUMIF('emission-rate'!$A$2:$A$551, $D482&amp;U$1&amp;$E482&amp;$F482, 'emission-rate'!$F$2:$F$551) * IFERROR(VLOOKUP($A482&amp;$B482&amp;$C482&amp;$D482&amp;U$1, 'check of sales'!$A$2:$P$1035, 12 + MATCH($E482,'check of sales'!$M$1:$P$1, 0), 0), 0)</f>
        <v>0</v>
      </c>
    </row>
    <row r="483" spans="1:21" x14ac:dyDescent="0.2">
      <c r="A483">
        <f>emission!A483</f>
        <v>2018</v>
      </c>
      <c r="B483">
        <f>emission!B483</f>
        <v>1</v>
      </c>
      <c r="C483" t="str">
        <f>emission!C483</f>
        <v>industrial</v>
      </c>
      <c r="D483" t="str">
        <f>emission!D483</f>
        <v>VCC 21400 (GAS LHD1)</v>
      </c>
      <c r="E483" t="str">
        <f>emission!E483</f>
        <v>GAS</v>
      </c>
      <c r="F483" t="str">
        <f>emission!F483</f>
        <v>HC</v>
      </c>
      <c r="G483" s="1">
        <f>emission!G483 - SUM($K483:$U483)</f>
        <v>2.0568538457155228E-4</v>
      </c>
      <c r="K483" s="1">
        <f>SUMIF('emission-rate'!$A$2:$A$551, $D483&amp;K$1&amp;$E483&amp;$F483, 'emission-rate'!$F$2:$F$551) * IFERROR(VLOOKUP($A483&amp;$B483&amp;$C483&amp;$D483&amp;K$1, 'check of sales'!$A$2:$P$1035, 12 + MATCH($E483,'check of sales'!$M$1:$P$1, 0), 0), 0)</f>
        <v>121777.82566335694</v>
      </c>
      <c r="L483" s="1">
        <f>SUMIF('emission-rate'!$A$2:$A$551, $D483&amp;L$1&amp;$E483&amp;$F483, 'emission-rate'!$F$2:$F$551) * IFERROR(VLOOKUP($A483&amp;$B483&amp;$C483&amp;$D483&amp;L$1, 'check of sales'!$A$2:$P$1035, 12 + MATCH($E483,'check of sales'!$M$1:$P$1, 0), 0), 0)</f>
        <v>82481.773622476248</v>
      </c>
      <c r="M483" s="1">
        <f>SUMIF('emission-rate'!$A$2:$A$551, $D483&amp;M$1&amp;$E483&amp;$F483, 'emission-rate'!$F$2:$F$551) * IFERROR(VLOOKUP($A483&amp;$B483&amp;$C483&amp;$D483&amp;M$1, 'check of sales'!$A$2:$P$1035, 12 + MATCH($E483,'check of sales'!$M$1:$P$1, 0), 0), 0)</f>
        <v>385180.39936514653</v>
      </c>
      <c r="N483" s="1">
        <f>SUMIF('emission-rate'!$A$2:$A$551, $D483&amp;N$1&amp;$E483&amp;$F483, 'emission-rate'!$F$2:$F$551) * IFERROR(VLOOKUP($A483&amp;$B483&amp;$C483&amp;$D483&amp;N$1, 'check of sales'!$A$2:$P$1035, 12 + MATCH($E483,'check of sales'!$M$1:$P$1, 0), 0), 0)</f>
        <v>434383.22320885182</v>
      </c>
      <c r="O483" s="1">
        <f>SUMIF('emission-rate'!$A$2:$A$551, $D483&amp;O$1&amp;$E483&amp;$F483, 'emission-rate'!$F$2:$F$551) * IFERROR(VLOOKUP($A483&amp;$B483&amp;$C483&amp;$D483&amp;O$1, 'check of sales'!$A$2:$P$1035, 12 + MATCH($E483,'check of sales'!$M$1:$P$1, 0), 0), 0)</f>
        <v>366239.0185269285</v>
      </c>
      <c r="P483" s="1">
        <f>SUMIF('emission-rate'!$A$2:$A$551, $D483&amp;P$1&amp;$E483&amp;$F483, 'emission-rate'!$F$2:$F$551) * IFERROR(VLOOKUP($A483&amp;$B483&amp;$C483&amp;$D483&amp;P$1, 'check of sales'!$A$2:$P$1035, 12 + MATCH($E483,'check of sales'!$M$1:$P$1, 0), 0), 0)</f>
        <v>59769.771881700493</v>
      </c>
      <c r="Q483" s="1">
        <f>SUMIF('emission-rate'!$A$2:$A$551, $D483&amp;Q$1&amp;$E483&amp;$F483, 'emission-rate'!$F$2:$F$551) * IFERROR(VLOOKUP($A483&amp;$B483&amp;$C483&amp;$D483&amp;Q$1, 'check of sales'!$A$2:$P$1035, 12 + MATCH($E483,'check of sales'!$M$1:$P$1, 0), 0), 0)</f>
        <v>302113.18212832237</v>
      </c>
      <c r="R483" s="1">
        <f>SUMIF('emission-rate'!$A$2:$A$551, $D483&amp;R$1&amp;$E483&amp;$F483, 'emission-rate'!$F$2:$F$551) * IFERROR(VLOOKUP($A483&amp;$B483&amp;$C483&amp;$D483&amp;R$1, 'check of sales'!$A$2:$P$1035, 12 + MATCH($E483,'check of sales'!$M$1:$P$1, 0), 0), 0)</f>
        <v>322748.37845093879</v>
      </c>
      <c r="S483" s="1">
        <f>SUMIF('emission-rate'!$A$2:$A$551, $D483&amp;S$1&amp;$E483&amp;$F483, 'emission-rate'!$F$2:$F$551) * IFERROR(VLOOKUP($A483&amp;$B483&amp;$C483&amp;$D483&amp;S$1, 'check of sales'!$A$2:$P$1035, 12 + MATCH($E483,'check of sales'!$M$1:$P$1, 0), 0), 0)</f>
        <v>570739.21621594299</v>
      </c>
      <c r="T483" s="1">
        <f>SUMIF('emission-rate'!$A$2:$A$551, $D483&amp;T$1&amp;$E483&amp;$F483, 'emission-rate'!$F$2:$F$551) * IFERROR(VLOOKUP($A483&amp;$B483&amp;$C483&amp;$D483&amp;T$1, 'check of sales'!$A$2:$P$1035, 12 + MATCH($E483,'check of sales'!$M$1:$P$1, 0), 0), 0)</f>
        <v>0</v>
      </c>
      <c r="U483" s="1">
        <f>SUMIF('emission-rate'!$A$2:$A$551, $D483&amp;U$1&amp;$E483&amp;$F483, 'emission-rate'!$F$2:$F$551) * IFERROR(VLOOKUP($A483&amp;$B483&amp;$C483&amp;$D483&amp;U$1, 'check of sales'!$A$2:$P$1035, 12 + MATCH($E483,'check of sales'!$M$1:$P$1, 0), 0), 0)</f>
        <v>0</v>
      </c>
    </row>
    <row r="484" spans="1:21" x14ac:dyDescent="0.2">
      <c r="A484">
        <f>emission!A484</f>
        <v>2019</v>
      </c>
      <c r="B484">
        <f>emission!B484</f>
        <v>1</v>
      </c>
      <c r="C484" t="str">
        <f>emission!C484</f>
        <v>industrial</v>
      </c>
      <c r="D484" t="str">
        <f>emission!D484</f>
        <v>VCC 21400 (GAS LHD1)</v>
      </c>
      <c r="E484" t="str">
        <f>emission!E484</f>
        <v>GAS</v>
      </c>
      <c r="F484" t="str">
        <f>emission!F484</f>
        <v>HC</v>
      </c>
      <c r="G484" s="1">
        <f>emission!G484 - SUM($K484:$U484)</f>
        <v>1.8834974616765976E-4</v>
      </c>
      <c r="K484" s="1">
        <f>SUMIF('emission-rate'!$A$2:$A$551, $D484&amp;K$1&amp;$E484&amp;$F484, 'emission-rate'!$F$2:$F$551) * IFERROR(VLOOKUP($A484&amp;$B484&amp;$C484&amp;$D484&amp;K$1, 'check of sales'!$A$2:$P$1035, 12 + MATCH($E484,'check of sales'!$M$1:$P$1, 0), 0), 0)</f>
        <v>117958.9099351987</v>
      </c>
      <c r="L484" s="1">
        <f>SUMIF('emission-rate'!$A$2:$A$551, $D484&amp;L$1&amp;$E484&amp;$F484, 'emission-rate'!$F$2:$F$551) * IFERROR(VLOOKUP($A484&amp;$B484&amp;$C484&amp;$D484&amp;L$1, 'check of sales'!$A$2:$P$1035, 12 + MATCH($E484,'check of sales'!$M$1:$P$1, 0), 0), 0)</f>
        <v>79194.341250481419</v>
      </c>
      <c r="M484" s="1">
        <f>SUMIF('emission-rate'!$A$2:$A$551, $D484&amp;M$1&amp;$E484&amp;$F484, 'emission-rate'!$F$2:$F$551) * IFERROR(VLOOKUP($A484&amp;$B484&amp;$C484&amp;$D484&amp;M$1, 'check of sales'!$A$2:$P$1035, 12 + MATCH($E484,'check of sales'!$M$1:$P$1, 0), 0), 0)</f>
        <v>351012.79311200592</v>
      </c>
      <c r="N484" s="1">
        <f>SUMIF('emission-rate'!$A$2:$A$551, $D484&amp;N$1&amp;$E484&amp;$F484, 'emission-rate'!$F$2:$F$551) * IFERROR(VLOOKUP($A484&amp;$B484&amp;$C484&amp;$D484&amp;N$1, 'check of sales'!$A$2:$P$1035, 12 + MATCH($E484,'check of sales'!$M$1:$P$1, 0), 0), 0)</f>
        <v>417489.57741156552</v>
      </c>
      <c r="O484" s="1">
        <f>SUMIF('emission-rate'!$A$2:$A$551, $D484&amp;O$1&amp;$E484&amp;$F484, 'emission-rate'!$F$2:$F$551) * IFERROR(VLOOKUP($A484&amp;$B484&amp;$C484&amp;$D484&amp;O$1, 'check of sales'!$A$2:$P$1035, 12 + MATCH($E484,'check of sales'!$M$1:$P$1, 0), 0), 0)</f>
        <v>342915.5058904594</v>
      </c>
      <c r="P484" s="1">
        <f>SUMIF('emission-rate'!$A$2:$A$551, $D484&amp;P$1&amp;$E484&amp;$F484, 'emission-rate'!$F$2:$F$551) * IFERROR(VLOOKUP($A484&amp;$B484&amp;$C484&amp;$D484&amp;P$1, 'check of sales'!$A$2:$P$1035, 12 + MATCH($E484,'check of sales'!$M$1:$P$1, 0), 0), 0)</f>
        <v>53341.67798521011</v>
      </c>
      <c r="Q484" s="1">
        <f>SUMIF('emission-rate'!$A$2:$A$551, $D484&amp;Q$1&amp;$E484&amp;$F484, 'emission-rate'!$F$2:$F$551) * IFERROR(VLOOKUP($A484&amp;$B484&amp;$C484&amp;$D484&amp;Q$1, 'check of sales'!$A$2:$P$1035, 12 + MATCH($E484,'check of sales'!$M$1:$P$1, 0), 0), 0)</f>
        <v>292467.27960698621</v>
      </c>
      <c r="R484" s="1">
        <f>SUMIF('emission-rate'!$A$2:$A$551, $D484&amp;R$1&amp;$E484&amp;$F484, 'emission-rate'!$F$2:$F$551) * IFERROR(VLOOKUP($A484&amp;$B484&amp;$C484&amp;$D484&amp;R$1, 'check of sales'!$A$2:$P$1035, 12 + MATCH($E484,'check of sales'!$M$1:$P$1, 0), 0), 0)</f>
        <v>310477.48980570154</v>
      </c>
      <c r="S484" s="1">
        <f>SUMIF('emission-rate'!$A$2:$A$551, $D484&amp;S$1&amp;$E484&amp;$F484, 'emission-rate'!$F$2:$F$551) * IFERROR(VLOOKUP($A484&amp;$B484&amp;$C484&amp;$D484&amp;S$1, 'check of sales'!$A$2:$P$1035, 12 + MATCH($E484,'check of sales'!$M$1:$P$1, 0), 0), 0)</f>
        <v>537376.73393438559</v>
      </c>
      <c r="T484" s="1">
        <f>SUMIF('emission-rate'!$A$2:$A$551, $D484&amp;T$1&amp;$E484&amp;$F484, 'emission-rate'!$F$2:$F$551) * IFERROR(VLOOKUP($A484&amp;$B484&amp;$C484&amp;$D484&amp;T$1, 'check of sales'!$A$2:$P$1035, 12 + MATCH($E484,'check of sales'!$M$1:$P$1, 0), 0), 0)</f>
        <v>47583.003151965517</v>
      </c>
      <c r="U484" s="1">
        <f>SUMIF('emission-rate'!$A$2:$A$551, $D484&amp;U$1&amp;$E484&amp;$F484, 'emission-rate'!$F$2:$F$551) * IFERROR(VLOOKUP($A484&amp;$B484&amp;$C484&amp;$D484&amp;U$1, 'check of sales'!$A$2:$P$1035, 12 + MATCH($E484,'check of sales'!$M$1:$P$1, 0), 0), 0)</f>
        <v>0</v>
      </c>
    </row>
    <row r="485" spans="1:21" x14ac:dyDescent="0.2">
      <c r="A485">
        <f>emission!A485</f>
        <v>2020</v>
      </c>
      <c r="B485">
        <f>emission!B485</f>
        <v>1</v>
      </c>
      <c r="C485" t="str">
        <f>emission!C485</f>
        <v>industrial</v>
      </c>
      <c r="D485" t="str">
        <f>emission!D485</f>
        <v>VCC 21400 (GAS LHD1)</v>
      </c>
      <c r="E485" t="str">
        <f>emission!E485</f>
        <v>GAS</v>
      </c>
      <c r="F485" t="str">
        <f>emission!F485</f>
        <v>HC</v>
      </c>
      <c r="G485" s="1">
        <f>emission!G485 - SUM($K485:$U485)</f>
        <v>1.0704575106501579E-4</v>
      </c>
      <c r="K485" s="1">
        <f>SUMIF('emission-rate'!$A$2:$A$551, $D485&amp;K$1&amp;$E485&amp;$F485, 'emission-rate'!$F$2:$F$551) * IFERROR(VLOOKUP($A485&amp;$B485&amp;$C485&amp;$D485&amp;K$1, 'check of sales'!$A$2:$P$1035, 12 + MATCH($E485,'check of sales'!$M$1:$P$1, 0), 0), 0)</f>
        <v>111775.93999405304</v>
      </c>
      <c r="L485" s="1">
        <f>SUMIF('emission-rate'!$A$2:$A$551, $D485&amp;L$1&amp;$E485&amp;$F485, 'emission-rate'!$F$2:$F$551) * IFERROR(VLOOKUP($A485&amp;$B485&amp;$C485&amp;$D485&amp;L$1, 'check of sales'!$A$2:$P$1035, 12 + MATCH($E485,'check of sales'!$M$1:$P$1, 0), 0), 0)</f>
        <v>76710.830695623474</v>
      </c>
      <c r="M485" s="1">
        <f>SUMIF('emission-rate'!$A$2:$A$551, $D485&amp;M$1&amp;$E485&amp;$F485, 'emission-rate'!$F$2:$F$551) * IFERROR(VLOOKUP($A485&amp;$B485&amp;$C485&amp;$D485&amp;M$1, 'check of sales'!$A$2:$P$1035, 12 + MATCH($E485,'check of sales'!$M$1:$P$1, 0), 0), 0)</f>
        <v>337022.66210024571</v>
      </c>
      <c r="N485" s="1">
        <f>SUMIF('emission-rate'!$A$2:$A$551, $D485&amp;N$1&amp;$E485&amp;$F485, 'emission-rate'!$F$2:$F$551) * IFERROR(VLOOKUP($A485&amp;$B485&amp;$C485&amp;$D485&amp;N$1, 'check of sales'!$A$2:$P$1035, 12 + MATCH($E485,'check of sales'!$M$1:$P$1, 0), 0), 0)</f>
        <v>380455.97051126783</v>
      </c>
      <c r="O485" s="1">
        <f>SUMIF('emission-rate'!$A$2:$A$551, $D485&amp;O$1&amp;$E485&amp;$F485, 'emission-rate'!$F$2:$F$551) * IFERROR(VLOOKUP($A485&amp;$B485&amp;$C485&amp;$D485&amp;O$1, 'check of sales'!$A$2:$P$1035, 12 + MATCH($E485,'check of sales'!$M$1:$P$1, 0), 0), 0)</f>
        <v>329579.14116597519</v>
      </c>
      <c r="P485" s="1">
        <f>SUMIF('emission-rate'!$A$2:$A$551, $D485&amp;P$1&amp;$E485&amp;$F485, 'emission-rate'!$F$2:$F$551) * IFERROR(VLOOKUP($A485&amp;$B485&amp;$C485&amp;$D485&amp;P$1, 'check of sales'!$A$2:$P$1035, 12 + MATCH($E485,'check of sales'!$M$1:$P$1, 0), 0), 0)</f>
        <v>49944.674286525769</v>
      </c>
      <c r="Q485" s="1">
        <f>SUMIF('emission-rate'!$A$2:$A$551, $D485&amp;Q$1&amp;$E485&amp;$F485, 'emission-rate'!$F$2:$F$551) * IFERROR(VLOOKUP($A485&amp;$B485&amp;$C485&amp;$D485&amp;Q$1, 'check of sales'!$A$2:$P$1035, 12 + MATCH($E485,'check of sales'!$M$1:$P$1, 0), 0), 0)</f>
        <v>261013.13354322361</v>
      </c>
      <c r="R485" s="1">
        <f>SUMIF('emission-rate'!$A$2:$A$551, $D485&amp;R$1&amp;$E485&amp;$F485, 'emission-rate'!$F$2:$F$551) * IFERROR(VLOOKUP($A485&amp;$B485&amp;$C485&amp;$D485&amp;R$1, 'check of sales'!$A$2:$P$1035, 12 + MATCH($E485,'check of sales'!$M$1:$P$1, 0), 0), 0)</f>
        <v>300564.5307595692</v>
      </c>
      <c r="S485" s="1">
        <f>SUMIF('emission-rate'!$A$2:$A$551, $D485&amp;S$1&amp;$E485&amp;$F485, 'emission-rate'!$F$2:$F$551) * IFERROR(VLOOKUP($A485&amp;$B485&amp;$C485&amp;$D485&amp;S$1, 'check of sales'!$A$2:$P$1035, 12 + MATCH($E485,'check of sales'!$M$1:$P$1, 0), 0), 0)</f>
        <v>516945.67834148317</v>
      </c>
      <c r="T485" s="1">
        <f>SUMIF('emission-rate'!$A$2:$A$551, $D485&amp;T$1&amp;$E485&amp;$F485, 'emission-rate'!$F$2:$F$551) * IFERROR(VLOOKUP($A485&amp;$B485&amp;$C485&amp;$D485&amp;T$1, 'check of sales'!$A$2:$P$1035, 12 + MATCH($E485,'check of sales'!$M$1:$P$1, 0), 0), 0)</f>
        <v>44801.54525586019</v>
      </c>
      <c r="U485" s="1">
        <f>SUMIF('emission-rate'!$A$2:$A$551, $D485&amp;U$1&amp;$E485&amp;$F485, 'emission-rate'!$F$2:$F$551) * IFERROR(VLOOKUP($A485&amp;$B485&amp;$C485&amp;$D485&amp;U$1, 'check of sales'!$A$2:$P$1035, 12 + MATCH($E485,'check of sales'!$M$1:$P$1, 0), 0), 0)</f>
        <v>325476.91238038719</v>
      </c>
    </row>
    <row r="486" spans="1:21" x14ac:dyDescent="0.2">
      <c r="A486">
        <f>emission!A486</f>
        <v>2010</v>
      </c>
      <c r="B486">
        <f>emission!B486</f>
        <v>1</v>
      </c>
      <c r="C486" t="str">
        <f>emission!C486</f>
        <v>industrial</v>
      </c>
      <c r="D486" t="str">
        <f>emission!D486</f>
        <v>VCC 21400 (GAS LHD1)</v>
      </c>
      <c r="E486" t="str">
        <f>emission!E486</f>
        <v>GAS</v>
      </c>
      <c r="F486" t="str">
        <f>emission!F486</f>
        <v>NOx</v>
      </c>
      <c r="G486" s="1">
        <f>emission!G486 - SUM($K486:$U486)</f>
        <v>-1.1656084097921848E-4</v>
      </c>
      <c r="K486" s="1">
        <f>SUMIF('emission-rate'!$A$2:$A$551, $D486&amp;K$1&amp;$E486&amp;$F486, 'emission-rate'!$F$2:$F$551) * IFERROR(VLOOKUP($A486&amp;$B486&amp;$C486&amp;$D486&amp;K$1, 'check of sales'!$A$2:$P$1035, 12 + MATCH($E486,'check of sales'!$M$1:$P$1, 0), 0), 0)</f>
        <v>385351.80579733482</v>
      </c>
      <c r="L486" s="1">
        <f>SUMIF('emission-rate'!$A$2:$A$551, $D486&amp;L$1&amp;$E486&amp;$F486, 'emission-rate'!$F$2:$F$551) * IFERROR(VLOOKUP($A486&amp;$B486&amp;$C486&amp;$D486&amp;L$1, 'check of sales'!$A$2:$P$1035, 12 + MATCH($E486,'check of sales'!$M$1:$P$1, 0), 0), 0)</f>
        <v>0</v>
      </c>
      <c r="M486" s="1">
        <f>SUMIF('emission-rate'!$A$2:$A$551, $D486&amp;M$1&amp;$E486&amp;$F486, 'emission-rate'!$F$2:$F$551) * IFERROR(VLOOKUP($A486&amp;$B486&amp;$C486&amp;$D486&amp;M$1, 'check of sales'!$A$2:$P$1035, 12 + MATCH($E486,'check of sales'!$M$1:$P$1, 0), 0), 0)</f>
        <v>0</v>
      </c>
      <c r="N486" s="1">
        <f>SUMIF('emission-rate'!$A$2:$A$551, $D486&amp;N$1&amp;$E486&amp;$F486, 'emission-rate'!$F$2:$F$551) * IFERROR(VLOOKUP($A486&amp;$B486&amp;$C486&amp;$D486&amp;N$1, 'check of sales'!$A$2:$P$1035, 12 + MATCH($E486,'check of sales'!$M$1:$P$1, 0), 0), 0)</f>
        <v>0</v>
      </c>
      <c r="O486" s="1">
        <f>SUMIF('emission-rate'!$A$2:$A$551, $D486&amp;O$1&amp;$E486&amp;$F486, 'emission-rate'!$F$2:$F$551) * IFERROR(VLOOKUP($A486&amp;$B486&amp;$C486&amp;$D486&amp;O$1, 'check of sales'!$A$2:$P$1035, 12 + MATCH($E486,'check of sales'!$M$1:$P$1, 0), 0), 0)</f>
        <v>0</v>
      </c>
      <c r="P486" s="1">
        <f>SUMIF('emission-rate'!$A$2:$A$551, $D486&amp;P$1&amp;$E486&amp;$F486, 'emission-rate'!$F$2:$F$551) * IFERROR(VLOOKUP($A486&amp;$B486&amp;$C486&amp;$D486&amp;P$1, 'check of sales'!$A$2:$P$1035, 12 + MATCH($E486,'check of sales'!$M$1:$P$1, 0), 0), 0)</f>
        <v>0</v>
      </c>
      <c r="Q486" s="1">
        <f>SUMIF('emission-rate'!$A$2:$A$551, $D486&amp;Q$1&amp;$E486&amp;$F486, 'emission-rate'!$F$2:$F$551) * IFERROR(VLOOKUP($A486&amp;$B486&amp;$C486&amp;$D486&amp;Q$1, 'check of sales'!$A$2:$P$1035, 12 + MATCH($E486,'check of sales'!$M$1:$P$1, 0), 0), 0)</f>
        <v>0</v>
      </c>
      <c r="R486" s="1">
        <f>SUMIF('emission-rate'!$A$2:$A$551, $D486&amp;R$1&amp;$E486&amp;$F486, 'emission-rate'!$F$2:$F$551) * IFERROR(VLOOKUP($A486&amp;$B486&amp;$C486&amp;$D486&amp;R$1, 'check of sales'!$A$2:$P$1035, 12 + MATCH($E486,'check of sales'!$M$1:$P$1, 0), 0), 0)</f>
        <v>0</v>
      </c>
      <c r="S486" s="1">
        <f>SUMIF('emission-rate'!$A$2:$A$551, $D486&amp;S$1&amp;$E486&amp;$F486, 'emission-rate'!$F$2:$F$551) * IFERROR(VLOOKUP($A486&amp;$B486&amp;$C486&amp;$D486&amp;S$1, 'check of sales'!$A$2:$P$1035, 12 + MATCH($E486,'check of sales'!$M$1:$P$1, 0), 0), 0)</f>
        <v>0</v>
      </c>
      <c r="T486" s="1">
        <f>SUMIF('emission-rate'!$A$2:$A$551, $D486&amp;T$1&amp;$E486&amp;$F486, 'emission-rate'!$F$2:$F$551) * IFERROR(VLOOKUP($A486&amp;$B486&amp;$C486&amp;$D486&amp;T$1, 'check of sales'!$A$2:$P$1035, 12 + MATCH($E486,'check of sales'!$M$1:$P$1, 0), 0), 0)</f>
        <v>0</v>
      </c>
      <c r="U486" s="1">
        <f>SUMIF('emission-rate'!$A$2:$A$551, $D486&amp;U$1&amp;$E486&amp;$F486, 'emission-rate'!$F$2:$F$551) * IFERROR(VLOOKUP($A486&amp;$B486&amp;$C486&amp;$D486&amp;U$1, 'check of sales'!$A$2:$P$1035, 12 + MATCH($E486,'check of sales'!$M$1:$P$1, 0), 0), 0)</f>
        <v>0</v>
      </c>
    </row>
    <row r="487" spans="1:21" x14ac:dyDescent="0.2">
      <c r="A487">
        <f>emission!A487</f>
        <v>2011</v>
      </c>
      <c r="B487">
        <f>emission!B487</f>
        <v>1</v>
      </c>
      <c r="C487" t="str">
        <f>emission!C487</f>
        <v>industrial</v>
      </c>
      <c r="D487" t="str">
        <f>emission!D487</f>
        <v>VCC 21400 (GAS LHD1)</v>
      </c>
      <c r="E487" t="str">
        <f>emission!E487</f>
        <v>GAS</v>
      </c>
      <c r="F487" t="str">
        <f>emission!F487</f>
        <v>NOx</v>
      </c>
      <c r="G487" s="1">
        <f>emission!G487 - SUM($K487:$U487)</f>
        <v>-5.9418147429823875E-5</v>
      </c>
      <c r="K487" s="1">
        <f>SUMIF('emission-rate'!$A$2:$A$551, $D487&amp;K$1&amp;$E487&amp;$F487, 'emission-rate'!$F$2:$F$551) * IFERROR(VLOOKUP($A487&amp;$B487&amp;$C487&amp;$D487&amp;K$1, 'check of sales'!$A$2:$P$1035, 12 + MATCH($E487,'check of sales'!$M$1:$P$1, 0), 0), 0)</f>
        <v>362826.11906019686</v>
      </c>
      <c r="L487" s="1">
        <f>SUMIF('emission-rate'!$A$2:$A$551, $D487&amp;L$1&amp;$E487&amp;$F487, 'emission-rate'!$F$2:$F$551) * IFERROR(VLOOKUP($A487&amp;$B487&amp;$C487&amp;$D487&amp;L$1, 'check of sales'!$A$2:$P$1035, 12 + MATCH($E487,'check of sales'!$M$1:$P$1, 0), 0), 0)</f>
        <v>251143.57375014536</v>
      </c>
      <c r="M487" s="1">
        <f>SUMIF('emission-rate'!$A$2:$A$551, $D487&amp;M$1&amp;$E487&amp;$F487, 'emission-rate'!$F$2:$F$551) * IFERROR(VLOOKUP($A487&amp;$B487&amp;$C487&amp;$D487&amp;M$1, 'check of sales'!$A$2:$P$1035, 12 + MATCH($E487,'check of sales'!$M$1:$P$1, 0), 0), 0)</f>
        <v>0</v>
      </c>
      <c r="N487" s="1">
        <f>SUMIF('emission-rate'!$A$2:$A$551, $D487&amp;N$1&amp;$E487&amp;$F487, 'emission-rate'!$F$2:$F$551) * IFERROR(VLOOKUP($A487&amp;$B487&amp;$C487&amp;$D487&amp;N$1, 'check of sales'!$A$2:$P$1035, 12 + MATCH($E487,'check of sales'!$M$1:$P$1, 0), 0), 0)</f>
        <v>0</v>
      </c>
      <c r="O487" s="1">
        <f>SUMIF('emission-rate'!$A$2:$A$551, $D487&amp;O$1&amp;$E487&amp;$F487, 'emission-rate'!$F$2:$F$551) * IFERROR(VLOOKUP($A487&amp;$B487&amp;$C487&amp;$D487&amp;O$1, 'check of sales'!$A$2:$P$1035, 12 + MATCH($E487,'check of sales'!$M$1:$P$1, 0), 0), 0)</f>
        <v>0</v>
      </c>
      <c r="P487" s="1">
        <f>SUMIF('emission-rate'!$A$2:$A$551, $D487&amp;P$1&amp;$E487&amp;$F487, 'emission-rate'!$F$2:$F$551) * IFERROR(VLOOKUP($A487&amp;$B487&amp;$C487&amp;$D487&amp;P$1, 'check of sales'!$A$2:$P$1035, 12 + MATCH($E487,'check of sales'!$M$1:$P$1, 0), 0), 0)</f>
        <v>0</v>
      </c>
      <c r="Q487" s="1">
        <f>SUMIF('emission-rate'!$A$2:$A$551, $D487&amp;Q$1&amp;$E487&amp;$F487, 'emission-rate'!$F$2:$F$551) * IFERROR(VLOOKUP($A487&amp;$B487&amp;$C487&amp;$D487&amp;Q$1, 'check of sales'!$A$2:$P$1035, 12 + MATCH($E487,'check of sales'!$M$1:$P$1, 0), 0), 0)</f>
        <v>0</v>
      </c>
      <c r="R487" s="1">
        <f>SUMIF('emission-rate'!$A$2:$A$551, $D487&amp;R$1&amp;$E487&amp;$F487, 'emission-rate'!$F$2:$F$551) * IFERROR(VLOOKUP($A487&amp;$B487&amp;$C487&amp;$D487&amp;R$1, 'check of sales'!$A$2:$P$1035, 12 + MATCH($E487,'check of sales'!$M$1:$P$1, 0), 0), 0)</f>
        <v>0</v>
      </c>
      <c r="S487" s="1">
        <f>SUMIF('emission-rate'!$A$2:$A$551, $D487&amp;S$1&amp;$E487&amp;$F487, 'emission-rate'!$F$2:$F$551) * IFERROR(VLOOKUP($A487&amp;$B487&amp;$C487&amp;$D487&amp;S$1, 'check of sales'!$A$2:$P$1035, 12 + MATCH($E487,'check of sales'!$M$1:$P$1, 0), 0), 0)</f>
        <v>0</v>
      </c>
      <c r="T487" s="1">
        <f>SUMIF('emission-rate'!$A$2:$A$551, $D487&amp;T$1&amp;$E487&amp;$F487, 'emission-rate'!$F$2:$F$551) * IFERROR(VLOOKUP($A487&amp;$B487&amp;$C487&amp;$D487&amp;T$1, 'check of sales'!$A$2:$P$1035, 12 + MATCH($E487,'check of sales'!$M$1:$P$1, 0), 0), 0)</f>
        <v>0</v>
      </c>
      <c r="U487" s="1">
        <f>SUMIF('emission-rate'!$A$2:$A$551, $D487&amp;U$1&amp;$E487&amp;$F487, 'emission-rate'!$F$2:$F$551) * IFERROR(VLOOKUP($A487&amp;$B487&amp;$C487&amp;$D487&amp;U$1, 'check of sales'!$A$2:$P$1035, 12 + MATCH($E487,'check of sales'!$M$1:$P$1, 0), 0), 0)</f>
        <v>0</v>
      </c>
    </row>
    <row r="488" spans="1:21" x14ac:dyDescent="0.2">
      <c r="A488">
        <f>emission!A488</f>
        <v>2012</v>
      </c>
      <c r="B488">
        <f>emission!B488</f>
        <v>1</v>
      </c>
      <c r="C488" t="str">
        <f>emission!C488</f>
        <v>industrial</v>
      </c>
      <c r="D488" t="str">
        <f>emission!D488</f>
        <v>VCC 21400 (GAS LHD1)</v>
      </c>
      <c r="E488" t="str">
        <f>emission!E488</f>
        <v>GAS</v>
      </c>
      <c r="F488" t="str">
        <f>emission!F488</f>
        <v>NOx</v>
      </c>
      <c r="G488" s="1">
        <f>emission!G488 - SUM($K488:$U488)</f>
        <v>3.9458507671952248E-4</v>
      </c>
      <c r="K488" s="1">
        <f>SUMIF('emission-rate'!$A$2:$A$551, $D488&amp;K$1&amp;$E488&amp;$F488, 'emission-rate'!$F$2:$F$551) * IFERROR(VLOOKUP($A488&amp;$B488&amp;$C488&amp;$D488&amp;K$1, 'check of sales'!$A$2:$P$1035, 12 + MATCH($E488,'check of sales'!$M$1:$P$1, 0), 0), 0)</f>
        <v>349031.47530105495</v>
      </c>
      <c r="L488" s="1">
        <f>SUMIF('emission-rate'!$A$2:$A$551, $D488&amp;L$1&amp;$E488&amp;$F488, 'emission-rate'!$F$2:$F$551) * IFERROR(VLOOKUP($A488&amp;$B488&amp;$C488&amp;$D488&amp;L$1, 'check of sales'!$A$2:$P$1035, 12 + MATCH($E488,'check of sales'!$M$1:$P$1, 0), 0), 0)</f>
        <v>236463.01073413494</v>
      </c>
      <c r="M488" s="1">
        <f>SUMIF('emission-rate'!$A$2:$A$551, $D488&amp;M$1&amp;$E488&amp;$F488, 'emission-rate'!$F$2:$F$551) * IFERROR(VLOOKUP($A488&amp;$B488&amp;$C488&amp;$D488&amp;M$1, 'check of sales'!$A$2:$P$1035, 12 + MATCH($E488,'check of sales'!$M$1:$P$1, 0), 0), 0)</f>
        <v>1096121.3677827851</v>
      </c>
      <c r="N488" s="1">
        <f>SUMIF('emission-rate'!$A$2:$A$551, $D488&amp;N$1&amp;$E488&amp;$F488, 'emission-rate'!$F$2:$F$551) * IFERROR(VLOOKUP($A488&amp;$B488&amp;$C488&amp;$D488&amp;N$1, 'check of sales'!$A$2:$P$1035, 12 + MATCH($E488,'check of sales'!$M$1:$P$1, 0), 0), 0)</f>
        <v>0</v>
      </c>
      <c r="O488" s="1">
        <f>SUMIF('emission-rate'!$A$2:$A$551, $D488&amp;O$1&amp;$E488&amp;$F488, 'emission-rate'!$F$2:$F$551) * IFERROR(VLOOKUP($A488&amp;$B488&amp;$C488&amp;$D488&amp;O$1, 'check of sales'!$A$2:$P$1035, 12 + MATCH($E488,'check of sales'!$M$1:$P$1, 0), 0), 0)</f>
        <v>0</v>
      </c>
      <c r="P488" s="1">
        <f>SUMIF('emission-rate'!$A$2:$A$551, $D488&amp;P$1&amp;$E488&amp;$F488, 'emission-rate'!$F$2:$F$551) * IFERROR(VLOOKUP($A488&amp;$B488&amp;$C488&amp;$D488&amp;P$1, 'check of sales'!$A$2:$P$1035, 12 + MATCH($E488,'check of sales'!$M$1:$P$1, 0), 0), 0)</f>
        <v>0</v>
      </c>
      <c r="Q488" s="1">
        <f>SUMIF('emission-rate'!$A$2:$A$551, $D488&amp;Q$1&amp;$E488&amp;$F488, 'emission-rate'!$F$2:$F$551) * IFERROR(VLOOKUP($A488&amp;$B488&amp;$C488&amp;$D488&amp;Q$1, 'check of sales'!$A$2:$P$1035, 12 + MATCH($E488,'check of sales'!$M$1:$P$1, 0), 0), 0)</f>
        <v>0</v>
      </c>
      <c r="R488" s="1">
        <f>SUMIF('emission-rate'!$A$2:$A$551, $D488&amp;R$1&amp;$E488&amp;$F488, 'emission-rate'!$F$2:$F$551) * IFERROR(VLOOKUP($A488&amp;$B488&amp;$C488&amp;$D488&amp;R$1, 'check of sales'!$A$2:$P$1035, 12 + MATCH($E488,'check of sales'!$M$1:$P$1, 0), 0), 0)</f>
        <v>0</v>
      </c>
      <c r="S488" s="1">
        <f>SUMIF('emission-rate'!$A$2:$A$551, $D488&amp;S$1&amp;$E488&amp;$F488, 'emission-rate'!$F$2:$F$551) * IFERROR(VLOOKUP($A488&amp;$B488&amp;$C488&amp;$D488&amp;S$1, 'check of sales'!$A$2:$P$1035, 12 + MATCH($E488,'check of sales'!$M$1:$P$1, 0), 0), 0)</f>
        <v>0</v>
      </c>
      <c r="T488" s="1">
        <f>SUMIF('emission-rate'!$A$2:$A$551, $D488&amp;T$1&amp;$E488&amp;$F488, 'emission-rate'!$F$2:$F$551) * IFERROR(VLOOKUP($A488&amp;$B488&amp;$C488&amp;$D488&amp;T$1, 'check of sales'!$A$2:$P$1035, 12 + MATCH($E488,'check of sales'!$M$1:$P$1, 0), 0), 0)</f>
        <v>0</v>
      </c>
      <c r="U488" s="1">
        <f>SUMIF('emission-rate'!$A$2:$A$551, $D488&amp;U$1&amp;$E488&amp;$F488, 'emission-rate'!$F$2:$F$551) * IFERROR(VLOOKUP($A488&amp;$B488&amp;$C488&amp;$D488&amp;U$1, 'check of sales'!$A$2:$P$1035, 12 + MATCH($E488,'check of sales'!$M$1:$P$1, 0), 0), 0)</f>
        <v>0</v>
      </c>
    </row>
    <row r="489" spans="1:21" x14ac:dyDescent="0.2">
      <c r="A489">
        <f>emission!A489</f>
        <v>2013</v>
      </c>
      <c r="B489">
        <f>emission!B489</f>
        <v>1</v>
      </c>
      <c r="C489" t="str">
        <f>emission!C489</f>
        <v>industrial</v>
      </c>
      <c r="D489" t="str">
        <f>emission!D489</f>
        <v>VCC 21400 (GAS LHD1)</v>
      </c>
      <c r="E489" t="str">
        <f>emission!E489</f>
        <v>GAS</v>
      </c>
      <c r="F489" t="str">
        <f>emission!F489</f>
        <v>NOx</v>
      </c>
      <c r="G489" s="1">
        <f>emission!G489 - SUM($K489:$U489)</f>
        <v>6.4971903339028358E-4</v>
      </c>
      <c r="K489" s="1">
        <f>SUMIF('emission-rate'!$A$2:$A$551, $D489&amp;K$1&amp;$E489&amp;$F489, 'emission-rate'!$F$2:$F$551) * IFERROR(VLOOKUP($A489&amp;$B489&amp;$C489&amp;$D489&amp;K$1, 'check of sales'!$A$2:$P$1035, 12 + MATCH($E489,'check of sales'!$M$1:$P$1, 0), 0), 0)</f>
        <v>337887.5604148712</v>
      </c>
      <c r="L489" s="1">
        <f>SUMIF('emission-rate'!$A$2:$A$551, $D489&amp;L$1&amp;$E489&amp;$F489, 'emission-rate'!$F$2:$F$551) * IFERROR(VLOOKUP($A489&amp;$B489&amp;$C489&amp;$D489&amp;L$1, 'check of sales'!$A$2:$P$1035, 12 + MATCH($E489,'check of sales'!$M$1:$P$1, 0), 0), 0)</f>
        <v>227472.69051203871</v>
      </c>
      <c r="M489" s="1">
        <f>SUMIF('emission-rate'!$A$2:$A$551, $D489&amp;M$1&amp;$E489&amp;$F489, 'emission-rate'!$F$2:$F$551) * IFERROR(VLOOKUP($A489&amp;$B489&amp;$C489&amp;$D489&amp;M$1, 'check of sales'!$A$2:$P$1035, 12 + MATCH($E489,'check of sales'!$M$1:$P$1, 0), 0), 0)</f>
        <v>1032047.7441871429</v>
      </c>
      <c r="N489" s="1">
        <f>SUMIF('emission-rate'!$A$2:$A$551, $D489&amp;N$1&amp;$E489&amp;$F489, 'emission-rate'!$F$2:$F$551) * IFERROR(VLOOKUP($A489&amp;$B489&amp;$C489&amp;$D489&amp;N$1, 'check of sales'!$A$2:$P$1035, 12 + MATCH($E489,'check of sales'!$M$1:$P$1, 0), 0), 0)</f>
        <v>1187100.498466918</v>
      </c>
      <c r="O489" s="1">
        <f>SUMIF('emission-rate'!$A$2:$A$551, $D489&amp;O$1&amp;$E489&amp;$F489, 'emission-rate'!$F$2:$F$551) * IFERROR(VLOOKUP($A489&amp;$B489&amp;$C489&amp;$D489&amp;O$1, 'check of sales'!$A$2:$P$1035, 12 + MATCH($E489,'check of sales'!$M$1:$P$1, 0), 0), 0)</f>
        <v>0</v>
      </c>
      <c r="P489" s="1">
        <f>SUMIF('emission-rate'!$A$2:$A$551, $D489&amp;P$1&amp;$E489&amp;$F489, 'emission-rate'!$F$2:$F$551) * IFERROR(VLOOKUP($A489&amp;$B489&amp;$C489&amp;$D489&amp;P$1, 'check of sales'!$A$2:$P$1035, 12 + MATCH($E489,'check of sales'!$M$1:$P$1, 0), 0), 0)</f>
        <v>0</v>
      </c>
      <c r="Q489" s="1">
        <f>SUMIF('emission-rate'!$A$2:$A$551, $D489&amp;Q$1&amp;$E489&amp;$F489, 'emission-rate'!$F$2:$F$551) * IFERROR(VLOOKUP($A489&amp;$B489&amp;$C489&amp;$D489&amp;Q$1, 'check of sales'!$A$2:$P$1035, 12 + MATCH($E489,'check of sales'!$M$1:$P$1, 0), 0), 0)</f>
        <v>0</v>
      </c>
      <c r="R489" s="1">
        <f>SUMIF('emission-rate'!$A$2:$A$551, $D489&amp;R$1&amp;$E489&amp;$F489, 'emission-rate'!$F$2:$F$551) * IFERROR(VLOOKUP($A489&amp;$B489&amp;$C489&amp;$D489&amp;R$1, 'check of sales'!$A$2:$P$1035, 12 + MATCH($E489,'check of sales'!$M$1:$P$1, 0), 0), 0)</f>
        <v>0</v>
      </c>
      <c r="S489" s="1">
        <f>SUMIF('emission-rate'!$A$2:$A$551, $D489&amp;S$1&amp;$E489&amp;$F489, 'emission-rate'!$F$2:$F$551) * IFERROR(VLOOKUP($A489&amp;$B489&amp;$C489&amp;$D489&amp;S$1, 'check of sales'!$A$2:$P$1035, 12 + MATCH($E489,'check of sales'!$M$1:$P$1, 0), 0), 0)</f>
        <v>0</v>
      </c>
      <c r="T489" s="1">
        <f>SUMIF('emission-rate'!$A$2:$A$551, $D489&amp;T$1&amp;$E489&amp;$F489, 'emission-rate'!$F$2:$F$551) * IFERROR(VLOOKUP($A489&amp;$B489&amp;$C489&amp;$D489&amp;T$1, 'check of sales'!$A$2:$P$1035, 12 + MATCH($E489,'check of sales'!$M$1:$P$1, 0), 0), 0)</f>
        <v>0</v>
      </c>
      <c r="U489" s="1">
        <f>SUMIF('emission-rate'!$A$2:$A$551, $D489&amp;U$1&amp;$E489&amp;$F489, 'emission-rate'!$F$2:$F$551) * IFERROR(VLOOKUP($A489&amp;$B489&amp;$C489&amp;$D489&amp;U$1, 'check of sales'!$A$2:$P$1035, 12 + MATCH($E489,'check of sales'!$M$1:$P$1, 0), 0), 0)</f>
        <v>0</v>
      </c>
    </row>
    <row r="490" spans="1:21" x14ac:dyDescent="0.2">
      <c r="A490">
        <f>emission!A490</f>
        <v>2014</v>
      </c>
      <c r="B490">
        <f>emission!B490</f>
        <v>1</v>
      </c>
      <c r="C490" t="str">
        <f>emission!C490</f>
        <v>industrial</v>
      </c>
      <c r="D490" t="str">
        <f>emission!D490</f>
        <v>VCC 21400 (GAS LHD1)</v>
      </c>
      <c r="E490" t="str">
        <f>emission!E490</f>
        <v>GAS</v>
      </c>
      <c r="F490" t="str">
        <f>emission!F490</f>
        <v>NOx</v>
      </c>
      <c r="G490" s="1">
        <f>emission!G490 - SUM($K490:$U490)</f>
        <v>5.719820037484169E-4</v>
      </c>
      <c r="K490" s="1">
        <f>SUMIF('emission-rate'!$A$2:$A$551, $D490&amp;K$1&amp;$E490&amp;$F490, 'emission-rate'!$F$2:$F$551) * IFERROR(VLOOKUP($A490&amp;$B490&amp;$C490&amp;$D490&amp;K$1, 'check of sales'!$A$2:$P$1035, 12 + MATCH($E490,'check of sales'!$M$1:$P$1, 0), 0), 0)</f>
        <v>301548.57339143514</v>
      </c>
      <c r="L490" s="1">
        <f>SUMIF('emission-rate'!$A$2:$A$551, $D490&amp;L$1&amp;$E490&amp;$F490, 'emission-rate'!$F$2:$F$551) * IFERROR(VLOOKUP($A490&amp;$B490&amp;$C490&amp;$D490&amp;L$1, 'check of sales'!$A$2:$P$1035, 12 + MATCH($E490,'check of sales'!$M$1:$P$1, 0), 0), 0)</f>
        <v>220209.91772110088</v>
      </c>
      <c r="M490" s="1">
        <f>SUMIF('emission-rate'!$A$2:$A$551, $D490&amp;M$1&amp;$E490&amp;$F490, 'emission-rate'!$F$2:$F$551) * IFERROR(VLOOKUP($A490&amp;$B490&amp;$C490&amp;$D490&amp;M$1, 'check of sales'!$A$2:$P$1035, 12 + MATCH($E490,'check of sales'!$M$1:$P$1, 0), 0), 0)</f>
        <v>992809.30399335478</v>
      </c>
      <c r="N490" s="1">
        <f>SUMIF('emission-rate'!$A$2:$A$551, $D490&amp;N$1&amp;$E490&amp;$F490, 'emission-rate'!$F$2:$F$551) * IFERROR(VLOOKUP($A490&amp;$B490&amp;$C490&amp;$D490&amp;N$1, 'check of sales'!$A$2:$P$1035, 12 + MATCH($E490,'check of sales'!$M$1:$P$1, 0), 0), 0)</f>
        <v>1117708.7023168067</v>
      </c>
      <c r="O490" s="1">
        <f>SUMIF('emission-rate'!$A$2:$A$551, $D490&amp;O$1&amp;$E490&amp;$F490, 'emission-rate'!$F$2:$F$551) * IFERROR(VLOOKUP($A490&amp;$B490&amp;$C490&amp;$D490&amp;O$1, 'check of sales'!$A$2:$P$1035, 12 + MATCH($E490,'check of sales'!$M$1:$P$1, 0), 0), 0)</f>
        <v>940665.14169184072</v>
      </c>
      <c r="P490" s="1">
        <f>SUMIF('emission-rate'!$A$2:$A$551, $D490&amp;P$1&amp;$E490&amp;$F490, 'emission-rate'!$F$2:$F$551) * IFERROR(VLOOKUP($A490&amp;$B490&amp;$C490&amp;$D490&amp;P$1, 'check of sales'!$A$2:$P$1035, 12 + MATCH($E490,'check of sales'!$M$1:$P$1, 0), 0), 0)</f>
        <v>0</v>
      </c>
      <c r="Q490" s="1">
        <f>SUMIF('emission-rate'!$A$2:$A$551, $D490&amp;Q$1&amp;$E490&amp;$F490, 'emission-rate'!$F$2:$F$551) * IFERROR(VLOOKUP($A490&amp;$B490&amp;$C490&amp;$D490&amp;Q$1, 'check of sales'!$A$2:$P$1035, 12 + MATCH($E490,'check of sales'!$M$1:$P$1, 0), 0), 0)</f>
        <v>0</v>
      </c>
      <c r="R490" s="1">
        <f>SUMIF('emission-rate'!$A$2:$A$551, $D490&amp;R$1&amp;$E490&amp;$F490, 'emission-rate'!$F$2:$F$551) * IFERROR(VLOOKUP($A490&amp;$B490&amp;$C490&amp;$D490&amp;R$1, 'check of sales'!$A$2:$P$1035, 12 + MATCH($E490,'check of sales'!$M$1:$P$1, 0), 0), 0)</f>
        <v>0</v>
      </c>
      <c r="S490" s="1">
        <f>SUMIF('emission-rate'!$A$2:$A$551, $D490&amp;S$1&amp;$E490&amp;$F490, 'emission-rate'!$F$2:$F$551) * IFERROR(VLOOKUP($A490&amp;$B490&amp;$C490&amp;$D490&amp;S$1, 'check of sales'!$A$2:$P$1035, 12 + MATCH($E490,'check of sales'!$M$1:$P$1, 0), 0), 0)</f>
        <v>0</v>
      </c>
      <c r="T490" s="1">
        <f>SUMIF('emission-rate'!$A$2:$A$551, $D490&amp;T$1&amp;$E490&amp;$F490, 'emission-rate'!$F$2:$F$551) * IFERROR(VLOOKUP($A490&amp;$B490&amp;$C490&amp;$D490&amp;T$1, 'check of sales'!$A$2:$P$1035, 12 + MATCH($E490,'check of sales'!$M$1:$P$1, 0), 0), 0)</f>
        <v>0</v>
      </c>
      <c r="U490" s="1">
        <f>SUMIF('emission-rate'!$A$2:$A$551, $D490&amp;U$1&amp;$E490&amp;$F490, 'emission-rate'!$F$2:$F$551) * IFERROR(VLOOKUP($A490&amp;$B490&amp;$C490&amp;$D490&amp;U$1, 'check of sales'!$A$2:$P$1035, 12 + MATCH($E490,'check of sales'!$M$1:$P$1, 0), 0), 0)</f>
        <v>0</v>
      </c>
    </row>
    <row r="491" spans="1:21" x14ac:dyDescent="0.2">
      <c r="A491">
        <f>emission!A491</f>
        <v>2015</v>
      </c>
      <c r="B491">
        <f>emission!B491</f>
        <v>1</v>
      </c>
      <c r="C491" t="str">
        <f>emission!C491</f>
        <v>industrial</v>
      </c>
      <c r="D491" t="str">
        <f>emission!D491</f>
        <v>VCC 21400 (GAS LHD1)</v>
      </c>
      <c r="E491" t="str">
        <f>emission!E491</f>
        <v>GAS</v>
      </c>
      <c r="F491" t="str">
        <f>emission!F491</f>
        <v>NOx</v>
      </c>
      <c r="G491" s="1">
        <f>emission!G491 - SUM($K491:$U491)</f>
        <v>4.9690995365381241E-4</v>
      </c>
      <c r="K491" s="1">
        <f>SUMIF('emission-rate'!$A$2:$A$551, $D491&amp;K$1&amp;$E491&amp;$F491, 'emission-rate'!$F$2:$F$551) * IFERROR(VLOOKUP($A491&amp;$B491&amp;$C491&amp;$D491&amp;K$1, 'check of sales'!$A$2:$P$1035, 12 + MATCH($E491,'check of sales'!$M$1:$P$1, 0), 0), 0)</f>
        <v>282344.79769791954</v>
      </c>
      <c r="L491" s="1">
        <f>SUMIF('emission-rate'!$A$2:$A$551, $D491&amp;L$1&amp;$E491&amp;$F491, 'emission-rate'!$F$2:$F$551) * IFERROR(VLOOKUP($A491&amp;$B491&amp;$C491&amp;$D491&amp;L$1, 'check of sales'!$A$2:$P$1035, 12 + MATCH($E491,'check of sales'!$M$1:$P$1, 0), 0), 0)</f>
        <v>196526.87554969458</v>
      </c>
      <c r="M491" s="1">
        <f>SUMIF('emission-rate'!$A$2:$A$551, $D491&amp;M$1&amp;$E491&amp;$F491, 'emission-rate'!$F$2:$F$551) * IFERROR(VLOOKUP($A491&amp;$B491&amp;$C491&amp;$D491&amp;M$1, 'check of sales'!$A$2:$P$1035, 12 + MATCH($E491,'check of sales'!$M$1:$P$1, 0), 0), 0)</f>
        <v>961110.78060840722</v>
      </c>
      <c r="N491" s="1">
        <f>SUMIF('emission-rate'!$A$2:$A$551, $D491&amp;N$1&amp;$E491&amp;$F491, 'emission-rate'!$F$2:$F$551) * IFERROR(VLOOKUP($A491&amp;$B491&amp;$C491&amp;$D491&amp;N$1, 'check of sales'!$A$2:$P$1035, 12 + MATCH($E491,'check of sales'!$M$1:$P$1, 0), 0), 0)</f>
        <v>1075213.4337432762</v>
      </c>
      <c r="O491" s="1">
        <f>SUMIF('emission-rate'!$A$2:$A$551, $D491&amp;O$1&amp;$E491&amp;$F491, 'emission-rate'!$F$2:$F$551) * IFERROR(VLOOKUP($A491&amp;$B491&amp;$C491&amp;$D491&amp;O$1, 'check of sales'!$A$2:$P$1035, 12 + MATCH($E491,'check of sales'!$M$1:$P$1, 0), 0), 0)</f>
        <v>885678.69038288132</v>
      </c>
      <c r="P491" s="1">
        <f>SUMIF('emission-rate'!$A$2:$A$551, $D491&amp;P$1&amp;$E491&amp;$F491, 'emission-rate'!$F$2:$F$551) * IFERROR(VLOOKUP($A491&amp;$B491&amp;$C491&amp;$D491&amp;P$1, 'check of sales'!$A$2:$P$1035, 12 + MATCH($E491,'check of sales'!$M$1:$P$1, 0), 0), 0)</f>
        <v>137762.03866330135</v>
      </c>
      <c r="Q491" s="1">
        <f>SUMIF('emission-rate'!$A$2:$A$551, $D491&amp;Q$1&amp;$E491&amp;$F491, 'emission-rate'!$F$2:$F$551) * IFERROR(VLOOKUP($A491&amp;$B491&amp;$C491&amp;$D491&amp;Q$1, 'check of sales'!$A$2:$P$1035, 12 + MATCH($E491,'check of sales'!$M$1:$P$1, 0), 0), 0)</f>
        <v>0</v>
      </c>
      <c r="R491" s="1">
        <f>SUMIF('emission-rate'!$A$2:$A$551, $D491&amp;R$1&amp;$E491&amp;$F491, 'emission-rate'!$F$2:$F$551) * IFERROR(VLOOKUP($A491&amp;$B491&amp;$C491&amp;$D491&amp;R$1, 'check of sales'!$A$2:$P$1035, 12 + MATCH($E491,'check of sales'!$M$1:$P$1, 0), 0), 0)</f>
        <v>0</v>
      </c>
      <c r="S491" s="1">
        <f>SUMIF('emission-rate'!$A$2:$A$551, $D491&amp;S$1&amp;$E491&amp;$F491, 'emission-rate'!$F$2:$F$551) * IFERROR(VLOOKUP($A491&amp;$B491&amp;$C491&amp;$D491&amp;S$1, 'check of sales'!$A$2:$P$1035, 12 + MATCH($E491,'check of sales'!$M$1:$P$1, 0), 0), 0)</f>
        <v>0</v>
      </c>
      <c r="T491" s="1">
        <f>SUMIF('emission-rate'!$A$2:$A$551, $D491&amp;T$1&amp;$E491&amp;$F491, 'emission-rate'!$F$2:$F$551) * IFERROR(VLOOKUP($A491&amp;$B491&amp;$C491&amp;$D491&amp;T$1, 'check of sales'!$A$2:$P$1035, 12 + MATCH($E491,'check of sales'!$M$1:$P$1, 0), 0), 0)</f>
        <v>0</v>
      </c>
      <c r="U491" s="1">
        <f>SUMIF('emission-rate'!$A$2:$A$551, $D491&amp;U$1&amp;$E491&amp;$F491, 'emission-rate'!$F$2:$F$551) * IFERROR(VLOOKUP($A491&amp;$B491&amp;$C491&amp;$D491&amp;U$1, 'check of sales'!$A$2:$P$1035, 12 + MATCH($E491,'check of sales'!$M$1:$P$1, 0), 0), 0)</f>
        <v>0</v>
      </c>
    </row>
    <row r="492" spans="1:21" x14ac:dyDescent="0.2">
      <c r="A492">
        <f>emission!A492</f>
        <v>2016</v>
      </c>
      <c r="B492">
        <f>emission!B492</f>
        <v>1</v>
      </c>
      <c r="C492" t="str">
        <f>emission!C492</f>
        <v>industrial</v>
      </c>
      <c r="D492" t="str">
        <f>emission!D492</f>
        <v>VCC 21400 (GAS LHD1)</v>
      </c>
      <c r="E492" t="str">
        <f>emission!E492</f>
        <v>GAS</v>
      </c>
      <c r="F492" t="str">
        <f>emission!F492</f>
        <v>NOx</v>
      </c>
      <c r="G492" s="1">
        <f>emission!G492 - SUM($K492:$U492)</f>
        <v>8.0461706966161728E-4</v>
      </c>
      <c r="K492" s="1">
        <f>SUMIF('emission-rate'!$A$2:$A$551, $D492&amp;K$1&amp;$E492&amp;$F492, 'emission-rate'!$F$2:$F$551) * IFERROR(VLOOKUP($A492&amp;$B492&amp;$C492&amp;$D492&amp;K$1, 'check of sales'!$A$2:$P$1035, 12 + MATCH($E492,'check of sales'!$M$1:$P$1, 0), 0), 0)</f>
        <v>271364.09505986754</v>
      </c>
      <c r="L492" s="1">
        <f>SUMIF('emission-rate'!$A$2:$A$551, $D492&amp;L$1&amp;$E492&amp;$F492, 'emission-rate'!$F$2:$F$551) * IFERROR(VLOOKUP($A492&amp;$B492&amp;$C492&amp;$D492&amp;L$1, 'check of sales'!$A$2:$P$1035, 12 + MATCH($E492,'check of sales'!$M$1:$P$1, 0), 0), 0)</f>
        <v>184011.28645783462</v>
      </c>
      <c r="M492" s="1">
        <f>SUMIF('emission-rate'!$A$2:$A$551, $D492&amp;M$1&amp;$E492&amp;$F492, 'emission-rate'!$F$2:$F$551) * IFERROR(VLOOKUP($A492&amp;$B492&amp;$C492&amp;$D492&amp;M$1, 'check of sales'!$A$2:$P$1035, 12 + MATCH($E492,'check of sales'!$M$1:$P$1, 0), 0), 0)</f>
        <v>857745.64890089398</v>
      </c>
      <c r="N492" s="1">
        <f>SUMIF('emission-rate'!$A$2:$A$551, $D492&amp;N$1&amp;$E492&amp;$F492, 'emission-rate'!$F$2:$F$551) * IFERROR(VLOOKUP($A492&amp;$B492&amp;$C492&amp;$D492&amp;N$1, 'check of sales'!$A$2:$P$1035, 12 + MATCH($E492,'check of sales'!$M$1:$P$1, 0), 0), 0)</f>
        <v>1040883.9023456277</v>
      </c>
      <c r="O492" s="1">
        <f>SUMIF('emission-rate'!$A$2:$A$551, $D492&amp;O$1&amp;$E492&amp;$F492, 'emission-rate'!$F$2:$F$551) * IFERROR(VLOOKUP($A492&amp;$B492&amp;$C492&amp;$D492&amp;O$1, 'check of sales'!$A$2:$P$1035, 12 + MATCH($E492,'check of sales'!$M$1:$P$1, 0), 0), 0)</f>
        <v>852005.1994816697</v>
      </c>
      <c r="P492" s="1">
        <f>SUMIF('emission-rate'!$A$2:$A$551, $D492&amp;P$1&amp;$E492&amp;$F492, 'emission-rate'!$F$2:$F$551) * IFERROR(VLOOKUP($A492&amp;$B492&amp;$C492&amp;$D492&amp;P$1, 'check of sales'!$A$2:$P$1035, 12 + MATCH($E492,'check of sales'!$M$1:$P$1, 0), 0), 0)</f>
        <v>129709.17766585969</v>
      </c>
      <c r="Q492" s="1">
        <f>SUMIF('emission-rate'!$A$2:$A$551, $D492&amp;Q$1&amp;$E492&amp;$F492, 'emission-rate'!$F$2:$F$551) * IFERROR(VLOOKUP($A492&amp;$B492&amp;$C492&amp;$D492&amp;Q$1, 'check of sales'!$A$2:$P$1035, 12 + MATCH($E492,'check of sales'!$M$1:$P$1, 0), 0), 0)</f>
        <v>656992.54846005992</v>
      </c>
      <c r="R492" s="1">
        <f>SUMIF('emission-rate'!$A$2:$A$551, $D492&amp;R$1&amp;$E492&amp;$F492, 'emission-rate'!$F$2:$F$551) * IFERROR(VLOOKUP($A492&amp;$B492&amp;$C492&amp;$D492&amp;R$1, 'check of sales'!$A$2:$P$1035, 12 + MATCH($E492,'check of sales'!$M$1:$P$1, 0), 0), 0)</f>
        <v>0</v>
      </c>
      <c r="S492" s="1">
        <f>SUMIF('emission-rate'!$A$2:$A$551, $D492&amp;S$1&amp;$E492&amp;$F492, 'emission-rate'!$F$2:$F$551) * IFERROR(VLOOKUP($A492&amp;$B492&amp;$C492&amp;$D492&amp;S$1, 'check of sales'!$A$2:$P$1035, 12 + MATCH($E492,'check of sales'!$M$1:$P$1, 0), 0), 0)</f>
        <v>0</v>
      </c>
      <c r="T492" s="1">
        <f>SUMIF('emission-rate'!$A$2:$A$551, $D492&amp;T$1&amp;$E492&amp;$F492, 'emission-rate'!$F$2:$F$551) * IFERROR(VLOOKUP($A492&amp;$B492&amp;$C492&amp;$D492&amp;T$1, 'check of sales'!$A$2:$P$1035, 12 + MATCH($E492,'check of sales'!$M$1:$P$1, 0), 0), 0)</f>
        <v>0</v>
      </c>
      <c r="U492" s="1">
        <f>SUMIF('emission-rate'!$A$2:$A$551, $D492&amp;U$1&amp;$E492&amp;$F492, 'emission-rate'!$F$2:$F$551) * IFERROR(VLOOKUP($A492&amp;$B492&amp;$C492&amp;$D492&amp;U$1, 'check of sales'!$A$2:$P$1035, 12 + MATCH($E492,'check of sales'!$M$1:$P$1, 0), 0), 0)</f>
        <v>0</v>
      </c>
    </row>
    <row r="493" spans="1:21" x14ac:dyDescent="0.2">
      <c r="A493">
        <f>emission!A493</f>
        <v>2017</v>
      </c>
      <c r="B493">
        <f>emission!B493</f>
        <v>1</v>
      </c>
      <c r="C493" t="str">
        <f>emission!C493</f>
        <v>industrial</v>
      </c>
      <c r="D493" t="str">
        <f>emission!D493</f>
        <v>VCC 21400 (GAS LHD1)</v>
      </c>
      <c r="E493" t="str">
        <f>emission!E493</f>
        <v>GAS</v>
      </c>
      <c r="F493" t="str">
        <f>emission!F493</f>
        <v>NOx</v>
      </c>
      <c r="G493" s="1">
        <f>emission!G493 - SUM($K493:$U493)</f>
        <v>9.8217837512493134E-4</v>
      </c>
      <c r="K493" s="1">
        <f>SUMIF('emission-rate'!$A$2:$A$551, $D493&amp;K$1&amp;$E493&amp;$F493, 'emission-rate'!$F$2:$F$551) * IFERROR(VLOOKUP($A493&amp;$B493&amp;$C493&amp;$D493&amp;K$1, 'check of sales'!$A$2:$P$1035, 12 + MATCH($E493,'check of sales'!$M$1:$P$1, 0), 0), 0)</f>
        <v>247292.61695109709</v>
      </c>
      <c r="L493" s="1">
        <f>SUMIF('emission-rate'!$A$2:$A$551, $D493&amp;L$1&amp;$E493&amp;$F493, 'emission-rate'!$F$2:$F$551) * IFERROR(VLOOKUP($A493&amp;$B493&amp;$C493&amp;$D493&amp;L$1, 'check of sales'!$A$2:$P$1035, 12 + MATCH($E493,'check of sales'!$M$1:$P$1, 0), 0), 0)</f>
        <v>176854.8832405147</v>
      </c>
      <c r="M493" s="1">
        <f>SUMIF('emission-rate'!$A$2:$A$551, $D493&amp;M$1&amp;$E493&amp;$F493, 'emission-rate'!$F$2:$F$551) * IFERROR(VLOOKUP($A493&amp;$B493&amp;$C493&amp;$D493&amp;M$1, 'check of sales'!$A$2:$P$1035, 12 + MATCH($E493,'check of sales'!$M$1:$P$1, 0), 0), 0)</f>
        <v>803121.09916972951</v>
      </c>
      <c r="N493" s="1">
        <f>SUMIF('emission-rate'!$A$2:$A$551, $D493&amp;N$1&amp;$E493&amp;$F493, 'emission-rate'!$F$2:$F$551) * IFERROR(VLOOKUP($A493&amp;$B493&amp;$C493&amp;$D493&amp;N$1, 'check of sales'!$A$2:$P$1035, 12 + MATCH($E493,'check of sales'!$M$1:$P$1, 0), 0), 0)</f>
        <v>928939.36501551722</v>
      </c>
      <c r="O493" s="1">
        <f>SUMIF('emission-rate'!$A$2:$A$551, $D493&amp;O$1&amp;$E493&amp;$F493, 'emission-rate'!$F$2:$F$551) * IFERROR(VLOOKUP($A493&amp;$B493&amp;$C493&amp;$D493&amp;O$1, 'check of sales'!$A$2:$P$1035, 12 + MATCH($E493,'check of sales'!$M$1:$P$1, 0), 0), 0)</f>
        <v>824802.28485220531</v>
      </c>
      <c r="P493" s="1">
        <f>SUMIF('emission-rate'!$A$2:$A$551, $D493&amp;P$1&amp;$E493&amp;$F493, 'emission-rate'!$F$2:$F$551) * IFERROR(VLOOKUP($A493&amp;$B493&amp;$C493&amp;$D493&amp;P$1, 'check of sales'!$A$2:$P$1035, 12 + MATCH($E493,'check of sales'!$M$1:$P$1, 0), 0), 0)</f>
        <v>124777.63662127765</v>
      </c>
      <c r="Q493" s="1">
        <f>SUMIF('emission-rate'!$A$2:$A$551, $D493&amp;Q$1&amp;$E493&amp;$F493, 'emission-rate'!$F$2:$F$551) * IFERROR(VLOOKUP($A493&amp;$B493&amp;$C493&amp;$D493&amp;Q$1, 'check of sales'!$A$2:$P$1035, 12 + MATCH($E493,'check of sales'!$M$1:$P$1, 0), 0), 0)</f>
        <v>618588.13952100114</v>
      </c>
      <c r="R493" s="1">
        <f>SUMIF('emission-rate'!$A$2:$A$551, $D493&amp;R$1&amp;$E493&amp;$F493, 'emission-rate'!$F$2:$F$551) * IFERROR(VLOOKUP($A493&amp;$B493&amp;$C493&amp;$D493&amp;R$1, 'check of sales'!$A$2:$P$1035, 12 + MATCH($E493,'check of sales'!$M$1:$P$1, 0), 0), 0)</f>
        <v>657775.89583669906</v>
      </c>
      <c r="S493" s="1">
        <f>SUMIF('emission-rate'!$A$2:$A$551, $D493&amp;S$1&amp;$E493&amp;$F493, 'emission-rate'!$F$2:$F$551) * IFERROR(VLOOKUP($A493&amp;$B493&amp;$C493&amp;$D493&amp;S$1, 'check of sales'!$A$2:$P$1035, 12 + MATCH($E493,'check of sales'!$M$1:$P$1, 0), 0), 0)</f>
        <v>0</v>
      </c>
      <c r="T493" s="1">
        <f>SUMIF('emission-rate'!$A$2:$A$551, $D493&amp;T$1&amp;$E493&amp;$F493, 'emission-rate'!$F$2:$F$551) * IFERROR(VLOOKUP($A493&amp;$B493&amp;$C493&amp;$D493&amp;T$1, 'check of sales'!$A$2:$P$1035, 12 + MATCH($E493,'check of sales'!$M$1:$P$1, 0), 0), 0)</f>
        <v>0</v>
      </c>
      <c r="U493" s="1">
        <f>SUMIF('emission-rate'!$A$2:$A$551, $D493&amp;U$1&amp;$E493&amp;$F493, 'emission-rate'!$F$2:$F$551) * IFERROR(VLOOKUP($A493&amp;$B493&amp;$C493&amp;$D493&amp;U$1, 'check of sales'!$A$2:$P$1035, 12 + MATCH($E493,'check of sales'!$M$1:$P$1, 0), 0), 0)</f>
        <v>0</v>
      </c>
    </row>
    <row r="494" spans="1:21" x14ac:dyDescent="0.2">
      <c r="A494">
        <f>emission!A494</f>
        <v>2018</v>
      </c>
      <c r="B494">
        <f>emission!B494</f>
        <v>1</v>
      </c>
      <c r="C494" t="str">
        <f>emission!C494</f>
        <v>industrial</v>
      </c>
      <c r="D494" t="str">
        <f>emission!D494</f>
        <v>VCC 21400 (GAS LHD1)</v>
      </c>
      <c r="E494" t="str">
        <f>emission!E494</f>
        <v>GAS</v>
      </c>
      <c r="F494" t="str">
        <f>emission!F494</f>
        <v>NOx</v>
      </c>
      <c r="G494" s="1">
        <f>emission!G494 - SUM($K494:$U494)</f>
        <v>7.3258765041828156E-4</v>
      </c>
      <c r="K494" s="1">
        <f>SUMIF('emission-rate'!$A$2:$A$551, $D494&amp;K$1&amp;$E494&amp;$F494, 'emission-rate'!$F$2:$F$551) * IFERROR(VLOOKUP($A494&amp;$B494&amp;$C494&amp;$D494&amp;K$1, 'check of sales'!$A$2:$P$1035, 12 + MATCH($E494,'check of sales'!$M$1:$P$1, 0), 0), 0)</f>
        <v>237436.40607424025</v>
      </c>
      <c r="L494" s="1">
        <f>SUMIF('emission-rate'!$A$2:$A$551, $D494&amp;L$1&amp;$E494&amp;$F494, 'emission-rate'!$F$2:$F$551) * IFERROR(VLOOKUP($A494&amp;$B494&amp;$C494&amp;$D494&amp;L$1, 'check of sales'!$A$2:$P$1035, 12 + MATCH($E494,'check of sales'!$M$1:$P$1, 0), 0), 0)</f>
        <v>161166.88866844779</v>
      </c>
      <c r="M494" s="1">
        <f>SUMIF('emission-rate'!$A$2:$A$551, $D494&amp;M$1&amp;$E494&amp;$F494, 'emission-rate'!$F$2:$F$551) * IFERROR(VLOOKUP($A494&amp;$B494&amp;$C494&amp;$D494&amp;M$1, 'check of sales'!$A$2:$P$1035, 12 + MATCH($E494,'check of sales'!$M$1:$P$1, 0), 0), 0)</f>
        <v>771886.82800825872</v>
      </c>
      <c r="N494" s="1">
        <f>SUMIF('emission-rate'!$A$2:$A$551, $D494&amp;N$1&amp;$E494&amp;$F494, 'emission-rate'!$F$2:$F$551) * IFERROR(VLOOKUP($A494&amp;$B494&amp;$C494&amp;$D494&amp;N$1, 'check of sales'!$A$2:$P$1035, 12 + MATCH($E494,'check of sales'!$M$1:$P$1, 0), 0), 0)</f>
        <v>869780.92497382662</v>
      </c>
      <c r="O494" s="1">
        <f>SUMIF('emission-rate'!$A$2:$A$551, $D494&amp;O$1&amp;$E494&amp;$F494, 'emission-rate'!$F$2:$F$551) * IFERROR(VLOOKUP($A494&amp;$B494&amp;$C494&amp;$D494&amp;O$1, 'check of sales'!$A$2:$P$1035, 12 + MATCH($E494,'check of sales'!$M$1:$P$1, 0), 0), 0)</f>
        <v>736096.8010239657</v>
      </c>
      <c r="P494" s="1">
        <f>SUMIF('emission-rate'!$A$2:$A$551, $D494&amp;P$1&amp;$E494&amp;$F494, 'emission-rate'!$F$2:$F$551) * IFERROR(VLOOKUP($A494&amp;$B494&amp;$C494&amp;$D494&amp;P$1, 'check of sales'!$A$2:$P$1035, 12 + MATCH($E494,'check of sales'!$M$1:$P$1, 0), 0), 0)</f>
        <v>120793.72267481375</v>
      </c>
      <c r="Q494" s="1">
        <f>SUMIF('emission-rate'!$A$2:$A$551, $D494&amp;Q$1&amp;$E494&amp;$F494, 'emission-rate'!$F$2:$F$551) * IFERROR(VLOOKUP($A494&amp;$B494&amp;$C494&amp;$D494&amp;Q$1, 'check of sales'!$A$2:$P$1035, 12 + MATCH($E494,'check of sales'!$M$1:$P$1, 0), 0), 0)</f>
        <v>595069.42747119907</v>
      </c>
      <c r="R494" s="1">
        <f>SUMIF('emission-rate'!$A$2:$A$551, $D494&amp;R$1&amp;$E494&amp;$F494, 'emission-rate'!$F$2:$F$551) * IFERROR(VLOOKUP($A494&amp;$B494&amp;$C494&amp;$D494&amp;R$1, 'check of sales'!$A$2:$P$1035, 12 + MATCH($E494,'check of sales'!$M$1:$P$1, 0), 0), 0)</f>
        <v>619325.69643461914</v>
      </c>
      <c r="S494" s="1">
        <f>SUMIF('emission-rate'!$A$2:$A$551, $D494&amp;S$1&amp;$E494&amp;$F494, 'emission-rate'!$F$2:$F$551) * IFERROR(VLOOKUP($A494&amp;$B494&amp;$C494&amp;$D494&amp;S$1, 'check of sales'!$A$2:$P$1035, 12 + MATCH($E494,'check of sales'!$M$1:$P$1, 0), 0), 0)</f>
        <v>1046626.8019197821</v>
      </c>
      <c r="T494" s="1">
        <f>SUMIF('emission-rate'!$A$2:$A$551, $D494&amp;T$1&amp;$E494&amp;$F494, 'emission-rate'!$F$2:$F$551) * IFERROR(VLOOKUP($A494&amp;$B494&amp;$C494&amp;$D494&amp;T$1, 'check of sales'!$A$2:$P$1035, 12 + MATCH($E494,'check of sales'!$M$1:$P$1, 0), 0), 0)</f>
        <v>0</v>
      </c>
      <c r="U494" s="1">
        <f>SUMIF('emission-rate'!$A$2:$A$551, $D494&amp;U$1&amp;$E494&amp;$F494, 'emission-rate'!$F$2:$F$551) * IFERROR(VLOOKUP($A494&amp;$B494&amp;$C494&amp;$D494&amp;U$1, 'check of sales'!$A$2:$P$1035, 12 + MATCH($E494,'check of sales'!$M$1:$P$1, 0), 0), 0)</f>
        <v>0</v>
      </c>
    </row>
    <row r="495" spans="1:21" x14ac:dyDescent="0.2">
      <c r="A495">
        <f>emission!A495</f>
        <v>2019</v>
      </c>
      <c r="B495">
        <f>emission!B495</f>
        <v>1</v>
      </c>
      <c r="C495" t="str">
        <f>emission!C495</f>
        <v>industrial</v>
      </c>
      <c r="D495" t="str">
        <f>emission!D495</f>
        <v>VCC 21400 (GAS LHD1)</v>
      </c>
      <c r="E495" t="str">
        <f>emission!E495</f>
        <v>GAS</v>
      </c>
      <c r="F495" t="str">
        <f>emission!F495</f>
        <v>NOx</v>
      </c>
      <c r="G495" s="1">
        <f>emission!G495 - SUM($K495:$U495)</f>
        <v>6.8753492087125778E-4</v>
      </c>
      <c r="K495" s="1">
        <f>SUMIF('emission-rate'!$A$2:$A$551, $D495&amp;K$1&amp;$E495&amp;$F495, 'emission-rate'!$F$2:$F$551) * IFERROR(VLOOKUP($A495&amp;$B495&amp;$C495&amp;$D495&amp;K$1, 'check of sales'!$A$2:$P$1035, 12 + MATCH($E495,'check of sales'!$M$1:$P$1, 0), 0), 0)</f>
        <v>229990.47229561533</v>
      </c>
      <c r="L495" s="1">
        <f>SUMIF('emission-rate'!$A$2:$A$551, $D495&amp;L$1&amp;$E495&amp;$F495, 'emission-rate'!$F$2:$F$551) * IFERROR(VLOOKUP($A495&amp;$B495&amp;$C495&amp;$D495&amp;L$1, 'check of sales'!$A$2:$P$1035, 12 + MATCH($E495,'check of sales'!$M$1:$P$1, 0), 0), 0)</f>
        <v>154743.34533477289</v>
      </c>
      <c r="M495" s="1">
        <f>SUMIF('emission-rate'!$A$2:$A$551, $D495&amp;M$1&amp;$E495&amp;$F495, 'emission-rate'!$F$2:$F$551) * IFERROR(VLOOKUP($A495&amp;$B495&amp;$C495&amp;$D495&amp;M$1, 'check of sales'!$A$2:$P$1035, 12 + MATCH($E495,'check of sales'!$M$1:$P$1, 0), 0), 0)</f>
        <v>703416.2483659907</v>
      </c>
      <c r="N495" s="1">
        <f>SUMIF('emission-rate'!$A$2:$A$551, $D495&amp;N$1&amp;$E495&amp;$F495, 'emission-rate'!$F$2:$F$551) * IFERROR(VLOOKUP($A495&amp;$B495&amp;$C495&amp;$D495&amp;N$1, 'check of sales'!$A$2:$P$1035, 12 + MATCH($E495,'check of sales'!$M$1:$P$1, 0), 0), 0)</f>
        <v>835954.17918194528</v>
      </c>
      <c r="O495" s="1">
        <f>SUMIF('emission-rate'!$A$2:$A$551, $D495&amp;O$1&amp;$E495&amp;$F495, 'emission-rate'!$F$2:$F$551) * IFERROR(VLOOKUP($A495&amp;$B495&amp;$C495&amp;$D495&amp;O$1, 'check of sales'!$A$2:$P$1035, 12 + MATCH($E495,'check of sales'!$M$1:$P$1, 0), 0), 0)</f>
        <v>689219.31891023356</v>
      </c>
      <c r="P495" s="1">
        <f>SUMIF('emission-rate'!$A$2:$A$551, $D495&amp;P$1&amp;$E495&amp;$F495, 'emission-rate'!$F$2:$F$551) * IFERROR(VLOOKUP($A495&amp;$B495&amp;$C495&amp;$D495&amp;P$1, 'check of sales'!$A$2:$P$1035, 12 + MATCH($E495,'check of sales'!$M$1:$P$1, 0), 0), 0)</f>
        <v>107802.65098397377</v>
      </c>
      <c r="Q495" s="1">
        <f>SUMIF('emission-rate'!$A$2:$A$551, $D495&amp;Q$1&amp;$E495&amp;$F495, 'emission-rate'!$F$2:$F$551) * IFERROR(VLOOKUP($A495&amp;$B495&amp;$C495&amp;$D495&amp;Q$1, 'check of sales'!$A$2:$P$1035, 12 + MATCH($E495,'check of sales'!$M$1:$P$1, 0), 0), 0)</f>
        <v>576069.98610165133</v>
      </c>
      <c r="R495" s="1">
        <f>SUMIF('emission-rate'!$A$2:$A$551, $D495&amp;R$1&amp;$E495&amp;$F495, 'emission-rate'!$F$2:$F$551) * IFERROR(VLOOKUP($A495&amp;$B495&amp;$C495&amp;$D495&amp;R$1, 'check of sales'!$A$2:$P$1035, 12 + MATCH($E495,'check of sales'!$M$1:$P$1, 0), 0), 0)</f>
        <v>595778.94248171442</v>
      </c>
      <c r="S495" s="1">
        <f>SUMIF('emission-rate'!$A$2:$A$551, $D495&amp;S$1&amp;$E495&amp;$F495, 'emission-rate'!$F$2:$F$551) * IFERROR(VLOOKUP($A495&amp;$B495&amp;$C495&amp;$D495&amp;S$1, 'check of sales'!$A$2:$P$1035, 12 + MATCH($E495,'check of sales'!$M$1:$P$1, 0), 0), 0)</f>
        <v>985446.37635526224</v>
      </c>
      <c r="T495" s="1">
        <f>SUMIF('emission-rate'!$A$2:$A$551, $D495&amp;T$1&amp;$E495&amp;$F495, 'emission-rate'!$F$2:$F$551) * IFERROR(VLOOKUP($A495&amp;$B495&amp;$C495&amp;$D495&amp;T$1, 'check of sales'!$A$2:$P$1035, 12 + MATCH($E495,'check of sales'!$M$1:$P$1, 0), 0), 0)</f>
        <v>83123.62119567582</v>
      </c>
      <c r="U495" s="1">
        <f>SUMIF('emission-rate'!$A$2:$A$551, $D495&amp;U$1&amp;$E495&amp;$F495, 'emission-rate'!$F$2:$F$551) * IFERROR(VLOOKUP($A495&amp;$B495&amp;$C495&amp;$D495&amp;U$1, 'check of sales'!$A$2:$P$1035, 12 + MATCH($E495,'check of sales'!$M$1:$P$1, 0), 0), 0)</f>
        <v>0</v>
      </c>
    </row>
    <row r="496" spans="1:21" x14ac:dyDescent="0.2">
      <c r="A496">
        <f>emission!A496</f>
        <v>2020</v>
      </c>
      <c r="B496">
        <f>emission!B496</f>
        <v>1</v>
      </c>
      <c r="C496" t="str">
        <f>emission!C496</f>
        <v>industrial</v>
      </c>
      <c r="D496" t="str">
        <f>emission!D496</f>
        <v>VCC 21400 (GAS LHD1)</v>
      </c>
      <c r="E496" t="str">
        <f>emission!E496</f>
        <v>GAS</v>
      </c>
      <c r="F496" t="str">
        <f>emission!F496</f>
        <v>NOx</v>
      </c>
      <c r="G496" s="1">
        <f>emission!G496 - SUM($K496:$U496)</f>
        <v>6.1973836272954941E-4</v>
      </c>
      <c r="K496" s="1">
        <f>SUMIF('emission-rate'!$A$2:$A$551, $D496&amp;K$1&amp;$E496&amp;$F496, 'emission-rate'!$F$2:$F$551) * IFERROR(VLOOKUP($A496&amp;$B496&amp;$C496&amp;$D496&amp;K$1, 'check of sales'!$A$2:$P$1035, 12 + MATCH($E496,'check of sales'!$M$1:$P$1, 0), 0), 0)</f>
        <v>217935.2220586059</v>
      </c>
      <c r="L496" s="1">
        <f>SUMIF('emission-rate'!$A$2:$A$551, $D496&amp;L$1&amp;$E496&amp;$F496, 'emission-rate'!$F$2:$F$551) * IFERROR(VLOOKUP($A496&amp;$B496&amp;$C496&amp;$D496&amp;L$1, 'check of sales'!$A$2:$P$1035, 12 + MATCH($E496,'check of sales'!$M$1:$P$1, 0), 0), 0)</f>
        <v>149890.6408944717</v>
      </c>
      <c r="M496" s="1">
        <f>SUMIF('emission-rate'!$A$2:$A$551, $D496&amp;M$1&amp;$E496&amp;$F496, 'emission-rate'!$F$2:$F$551) * IFERROR(VLOOKUP($A496&amp;$B496&amp;$C496&amp;$D496&amp;M$1, 'check of sales'!$A$2:$P$1035, 12 + MATCH($E496,'check of sales'!$M$1:$P$1, 0), 0), 0)</f>
        <v>675380.55945792026</v>
      </c>
      <c r="N496" s="1">
        <f>SUMIF('emission-rate'!$A$2:$A$551, $D496&amp;N$1&amp;$E496&amp;$F496, 'emission-rate'!$F$2:$F$551) * IFERROR(VLOOKUP($A496&amp;$B496&amp;$C496&amp;$D496&amp;N$1, 'check of sales'!$A$2:$P$1035, 12 + MATCH($E496,'check of sales'!$M$1:$P$1, 0), 0), 0)</f>
        <v>761800.4753926741</v>
      </c>
      <c r="O496" s="1">
        <f>SUMIF('emission-rate'!$A$2:$A$551, $D496&amp;O$1&amp;$E496&amp;$F496, 'emission-rate'!$F$2:$F$551) * IFERROR(VLOOKUP($A496&amp;$B496&amp;$C496&amp;$D496&amp;O$1, 'check of sales'!$A$2:$P$1035, 12 + MATCH($E496,'check of sales'!$M$1:$P$1, 0), 0), 0)</f>
        <v>662414.81443535083</v>
      </c>
      <c r="P496" s="1">
        <f>SUMIF('emission-rate'!$A$2:$A$551, $D496&amp;P$1&amp;$E496&amp;$F496, 'emission-rate'!$F$2:$F$551) * IFERROR(VLOOKUP($A496&amp;$B496&amp;$C496&amp;$D496&amp;P$1, 'check of sales'!$A$2:$P$1035, 12 + MATCH($E496,'check of sales'!$M$1:$P$1, 0), 0), 0)</f>
        <v>100937.36256499916</v>
      </c>
      <c r="Q496" s="1">
        <f>SUMIF('emission-rate'!$A$2:$A$551, $D496&amp;Q$1&amp;$E496&amp;$F496, 'emission-rate'!$F$2:$F$551) * IFERROR(VLOOKUP($A496&amp;$B496&amp;$C496&amp;$D496&amp;Q$1, 'check of sales'!$A$2:$P$1035, 12 + MATCH($E496,'check of sales'!$M$1:$P$1, 0), 0), 0)</f>
        <v>514115.0572968286</v>
      </c>
      <c r="R496" s="1">
        <f>SUMIF('emission-rate'!$A$2:$A$551, $D496&amp;R$1&amp;$E496&amp;$F496, 'emission-rate'!$F$2:$F$551) * IFERROR(VLOOKUP($A496&amp;$B496&amp;$C496&amp;$D496&amp;R$1, 'check of sales'!$A$2:$P$1035, 12 + MATCH($E496,'check of sales'!$M$1:$P$1, 0), 0), 0)</f>
        <v>576756.84763978166</v>
      </c>
      <c r="S496" s="1">
        <f>SUMIF('emission-rate'!$A$2:$A$551, $D496&amp;S$1&amp;$E496&amp;$F496, 'emission-rate'!$F$2:$F$551) * IFERROR(VLOOKUP($A496&amp;$B496&amp;$C496&amp;$D496&amp;S$1, 'check of sales'!$A$2:$P$1035, 12 + MATCH($E496,'check of sales'!$M$1:$P$1, 0), 0), 0)</f>
        <v>947979.71948731353</v>
      </c>
      <c r="T496" s="1">
        <f>SUMIF('emission-rate'!$A$2:$A$551, $D496&amp;T$1&amp;$E496&amp;$F496, 'emission-rate'!$F$2:$F$551) * IFERROR(VLOOKUP($A496&amp;$B496&amp;$C496&amp;$D496&amp;T$1, 'check of sales'!$A$2:$P$1035, 12 + MATCH($E496,'check of sales'!$M$1:$P$1, 0), 0), 0)</f>
        <v>78264.641366487995</v>
      </c>
      <c r="U496" s="1">
        <f>SUMIF('emission-rate'!$A$2:$A$551, $D496&amp;U$1&amp;$E496&amp;$F496, 'emission-rate'!$F$2:$F$551) * IFERROR(VLOOKUP($A496&amp;$B496&amp;$C496&amp;$D496&amp;U$1, 'check of sales'!$A$2:$P$1035, 12 + MATCH($E496,'check of sales'!$M$1:$P$1, 0), 0), 0)</f>
        <v>538083.60457223793</v>
      </c>
    </row>
    <row r="497" spans="1:21" x14ac:dyDescent="0.2">
      <c r="A497">
        <f>emission!A497</f>
        <v>2010</v>
      </c>
      <c r="B497">
        <f>emission!B497</f>
        <v>1</v>
      </c>
      <c r="C497" t="str">
        <f>emission!C497</f>
        <v>industrial</v>
      </c>
      <c r="D497" t="str">
        <f>emission!D497</f>
        <v>VCC 21400 (GAS LHD1)</v>
      </c>
      <c r="E497" t="str">
        <f>emission!E497</f>
        <v>GAS</v>
      </c>
      <c r="F497" t="str">
        <f>emission!F497</f>
        <v>PM</v>
      </c>
      <c r="G497" s="1">
        <f>emission!G497 - SUM($K497:$U497)</f>
        <v>-2.320851490367204E-5</v>
      </c>
      <c r="K497" s="1">
        <f>SUMIF('emission-rate'!$A$2:$A$551, $D497&amp;K$1&amp;$E497&amp;$F497, 'emission-rate'!$F$2:$F$551) * IFERROR(VLOOKUP($A497&amp;$B497&amp;$C497&amp;$D497&amp;K$1, 'check of sales'!$A$2:$P$1035, 12 + MATCH($E497,'check of sales'!$M$1:$P$1, 0), 0), 0)</f>
        <v>70864.193442240619</v>
      </c>
      <c r="L497" s="1">
        <f>SUMIF('emission-rate'!$A$2:$A$551, $D497&amp;L$1&amp;$E497&amp;$F497, 'emission-rate'!$F$2:$F$551) * IFERROR(VLOOKUP($A497&amp;$B497&amp;$C497&amp;$D497&amp;L$1, 'check of sales'!$A$2:$P$1035, 12 + MATCH($E497,'check of sales'!$M$1:$P$1, 0), 0), 0)</f>
        <v>0</v>
      </c>
      <c r="M497" s="1">
        <f>SUMIF('emission-rate'!$A$2:$A$551, $D497&amp;M$1&amp;$E497&amp;$F497, 'emission-rate'!$F$2:$F$551) * IFERROR(VLOOKUP($A497&amp;$B497&amp;$C497&amp;$D497&amp;M$1, 'check of sales'!$A$2:$P$1035, 12 + MATCH($E497,'check of sales'!$M$1:$P$1, 0), 0), 0)</f>
        <v>0</v>
      </c>
      <c r="N497" s="1">
        <f>SUMIF('emission-rate'!$A$2:$A$551, $D497&amp;N$1&amp;$E497&amp;$F497, 'emission-rate'!$F$2:$F$551) * IFERROR(VLOOKUP($A497&amp;$B497&amp;$C497&amp;$D497&amp;N$1, 'check of sales'!$A$2:$P$1035, 12 + MATCH($E497,'check of sales'!$M$1:$P$1, 0), 0), 0)</f>
        <v>0</v>
      </c>
      <c r="O497" s="1">
        <f>SUMIF('emission-rate'!$A$2:$A$551, $D497&amp;O$1&amp;$E497&amp;$F497, 'emission-rate'!$F$2:$F$551) * IFERROR(VLOOKUP($A497&amp;$B497&amp;$C497&amp;$D497&amp;O$1, 'check of sales'!$A$2:$P$1035, 12 + MATCH($E497,'check of sales'!$M$1:$P$1, 0), 0), 0)</f>
        <v>0</v>
      </c>
      <c r="P497" s="1">
        <f>SUMIF('emission-rate'!$A$2:$A$551, $D497&amp;P$1&amp;$E497&amp;$F497, 'emission-rate'!$F$2:$F$551) * IFERROR(VLOOKUP($A497&amp;$B497&amp;$C497&amp;$D497&amp;P$1, 'check of sales'!$A$2:$P$1035, 12 + MATCH($E497,'check of sales'!$M$1:$P$1, 0), 0), 0)</f>
        <v>0</v>
      </c>
      <c r="Q497" s="1">
        <f>SUMIF('emission-rate'!$A$2:$A$551, $D497&amp;Q$1&amp;$E497&amp;$F497, 'emission-rate'!$F$2:$F$551) * IFERROR(VLOOKUP($A497&amp;$B497&amp;$C497&amp;$D497&amp;Q$1, 'check of sales'!$A$2:$P$1035, 12 + MATCH($E497,'check of sales'!$M$1:$P$1, 0), 0), 0)</f>
        <v>0</v>
      </c>
      <c r="R497" s="1">
        <f>SUMIF('emission-rate'!$A$2:$A$551, $D497&amp;R$1&amp;$E497&amp;$F497, 'emission-rate'!$F$2:$F$551) * IFERROR(VLOOKUP($A497&amp;$B497&amp;$C497&amp;$D497&amp;R$1, 'check of sales'!$A$2:$P$1035, 12 + MATCH($E497,'check of sales'!$M$1:$P$1, 0), 0), 0)</f>
        <v>0</v>
      </c>
      <c r="S497" s="1">
        <f>SUMIF('emission-rate'!$A$2:$A$551, $D497&amp;S$1&amp;$E497&amp;$F497, 'emission-rate'!$F$2:$F$551) * IFERROR(VLOOKUP($A497&amp;$B497&amp;$C497&amp;$D497&amp;S$1, 'check of sales'!$A$2:$P$1035, 12 + MATCH($E497,'check of sales'!$M$1:$P$1, 0), 0), 0)</f>
        <v>0</v>
      </c>
      <c r="T497" s="1">
        <f>SUMIF('emission-rate'!$A$2:$A$551, $D497&amp;T$1&amp;$E497&amp;$F497, 'emission-rate'!$F$2:$F$551) * IFERROR(VLOOKUP($A497&amp;$B497&amp;$C497&amp;$D497&amp;T$1, 'check of sales'!$A$2:$P$1035, 12 + MATCH($E497,'check of sales'!$M$1:$P$1, 0), 0), 0)</f>
        <v>0</v>
      </c>
      <c r="U497" s="1">
        <f>SUMIF('emission-rate'!$A$2:$A$551, $D497&amp;U$1&amp;$E497&amp;$F497, 'emission-rate'!$F$2:$F$551) * IFERROR(VLOOKUP($A497&amp;$B497&amp;$C497&amp;$D497&amp;U$1, 'check of sales'!$A$2:$P$1035, 12 + MATCH($E497,'check of sales'!$M$1:$P$1, 0), 0), 0)</f>
        <v>0</v>
      </c>
    </row>
    <row r="498" spans="1:21" x14ac:dyDescent="0.2">
      <c r="A498">
        <f>emission!A498</f>
        <v>2011</v>
      </c>
      <c r="B498">
        <f>emission!B498</f>
        <v>1</v>
      </c>
      <c r="C498" t="str">
        <f>emission!C498</f>
        <v>industrial</v>
      </c>
      <c r="D498" t="str">
        <f>emission!D498</f>
        <v>VCC 21400 (GAS LHD1)</v>
      </c>
      <c r="E498" t="str">
        <f>emission!E498</f>
        <v>GAS</v>
      </c>
      <c r="F498" t="str">
        <f>emission!F498</f>
        <v>PM</v>
      </c>
      <c r="G498" s="1">
        <f>emission!G498 - SUM($K498:$U498)</f>
        <v>-1.0950345313176513E-5</v>
      </c>
      <c r="K498" s="1">
        <f>SUMIF('emission-rate'!$A$2:$A$551, $D498&amp;K$1&amp;$E498&amp;$F498, 'emission-rate'!$F$2:$F$551) * IFERROR(VLOOKUP($A498&amp;$B498&amp;$C498&amp;$D498&amp;K$1, 'check of sales'!$A$2:$P$1035, 12 + MATCH($E498,'check of sales'!$M$1:$P$1, 0), 0), 0)</f>
        <v>66721.836774008538</v>
      </c>
      <c r="L498" s="1">
        <f>SUMIF('emission-rate'!$A$2:$A$551, $D498&amp;L$1&amp;$E498&amp;$F498, 'emission-rate'!$F$2:$F$551) * IFERROR(VLOOKUP($A498&amp;$B498&amp;$C498&amp;$D498&amp;L$1, 'check of sales'!$A$2:$P$1035, 12 + MATCH($E498,'check of sales'!$M$1:$P$1, 0), 0), 0)</f>
        <v>46216.085981707794</v>
      </c>
      <c r="M498" s="1">
        <f>SUMIF('emission-rate'!$A$2:$A$551, $D498&amp;M$1&amp;$E498&amp;$F498, 'emission-rate'!$F$2:$F$551) * IFERROR(VLOOKUP($A498&amp;$B498&amp;$C498&amp;$D498&amp;M$1, 'check of sales'!$A$2:$P$1035, 12 + MATCH($E498,'check of sales'!$M$1:$P$1, 0), 0), 0)</f>
        <v>0</v>
      </c>
      <c r="N498" s="1">
        <f>SUMIF('emission-rate'!$A$2:$A$551, $D498&amp;N$1&amp;$E498&amp;$F498, 'emission-rate'!$F$2:$F$551) * IFERROR(VLOOKUP($A498&amp;$B498&amp;$C498&amp;$D498&amp;N$1, 'check of sales'!$A$2:$P$1035, 12 + MATCH($E498,'check of sales'!$M$1:$P$1, 0), 0), 0)</f>
        <v>0</v>
      </c>
      <c r="O498" s="1">
        <f>SUMIF('emission-rate'!$A$2:$A$551, $D498&amp;O$1&amp;$E498&amp;$F498, 'emission-rate'!$F$2:$F$551) * IFERROR(VLOOKUP($A498&amp;$B498&amp;$C498&amp;$D498&amp;O$1, 'check of sales'!$A$2:$P$1035, 12 + MATCH($E498,'check of sales'!$M$1:$P$1, 0), 0), 0)</f>
        <v>0</v>
      </c>
      <c r="P498" s="1">
        <f>SUMIF('emission-rate'!$A$2:$A$551, $D498&amp;P$1&amp;$E498&amp;$F498, 'emission-rate'!$F$2:$F$551) * IFERROR(VLOOKUP($A498&amp;$B498&amp;$C498&amp;$D498&amp;P$1, 'check of sales'!$A$2:$P$1035, 12 + MATCH($E498,'check of sales'!$M$1:$P$1, 0), 0), 0)</f>
        <v>0</v>
      </c>
      <c r="Q498" s="1">
        <f>SUMIF('emission-rate'!$A$2:$A$551, $D498&amp;Q$1&amp;$E498&amp;$F498, 'emission-rate'!$F$2:$F$551) * IFERROR(VLOOKUP($A498&amp;$B498&amp;$C498&amp;$D498&amp;Q$1, 'check of sales'!$A$2:$P$1035, 12 + MATCH($E498,'check of sales'!$M$1:$P$1, 0), 0), 0)</f>
        <v>0</v>
      </c>
      <c r="R498" s="1">
        <f>SUMIF('emission-rate'!$A$2:$A$551, $D498&amp;R$1&amp;$E498&amp;$F498, 'emission-rate'!$F$2:$F$551) * IFERROR(VLOOKUP($A498&amp;$B498&amp;$C498&amp;$D498&amp;R$1, 'check of sales'!$A$2:$P$1035, 12 + MATCH($E498,'check of sales'!$M$1:$P$1, 0), 0), 0)</f>
        <v>0</v>
      </c>
      <c r="S498" s="1">
        <f>SUMIF('emission-rate'!$A$2:$A$551, $D498&amp;S$1&amp;$E498&amp;$F498, 'emission-rate'!$F$2:$F$551) * IFERROR(VLOOKUP($A498&amp;$B498&amp;$C498&amp;$D498&amp;S$1, 'check of sales'!$A$2:$P$1035, 12 + MATCH($E498,'check of sales'!$M$1:$P$1, 0), 0), 0)</f>
        <v>0</v>
      </c>
      <c r="T498" s="1">
        <f>SUMIF('emission-rate'!$A$2:$A$551, $D498&amp;T$1&amp;$E498&amp;$F498, 'emission-rate'!$F$2:$F$551) * IFERROR(VLOOKUP($A498&amp;$B498&amp;$C498&amp;$D498&amp;T$1, 'check of sales'!$A$2:$P$1035, 12 + MATCH($E498,'check of sales'!$M$1:$P$1, 0), 0), 0)</f>
        <v>0</v>
      </c>
      <c r="U498" s="1">
        <f>SUMIF('emission-rate'!$A$2:$A$551, $D498&amp;U$1&amp;$E498&amp;$F498, 'emission-rate'!$F$2:$F$551) * IFERROR(VLOOKUP($A498&amp;$B498&amp;$C498&amp;$D498&amp;U$1, 'check of sales'!$A$2:$P$1035, 12 + MATCH($E498,'check of sales'!$M$1:$P$1, 0), 0), 0)</f>
        <v>0</v>
      </c>
    </row>
    <row r="499" spans="1:21" x14ac:dyDescent="0.2">
      <c r="A499">
        <f>emission!A499</f>
        <v>2012</v>
      </c>
      <c r="B499">
        <f>emission!B499</f>
        <v>1</v>
      </c>
      <c r="C499" t="str">
        <f>emission!C499</f>
        <v>industrial</v>
      </c>
      <c r="D499" t="str">
        <f>emission!D499</f>
        <v>VCC 21400 (GAS LHD1)</v>
      </c>
      <c r="E499" t="str">
        <f>emission!E499</f>
        <v>GAS</v>
      </c>
      <c r="F499" t="str">
        <f>emission!F499</f>
        <v>PM</v>
      </c>
      <c r="G499" s="1">
        <f>emission!G499 - SUM($K499:$U499)</f>
        <v>-4.7105597332119942E-5</v>
      </c>
      <c r="K499" s="1">
        <f>SUMIF('emission-rate'!$A$2:$A$551, $D499&amp;K$1&amp;$E499&amp;$F499, 'emission-rate'!$F$2:$F$551) * IFERROR(VLOOKUP($A499&amp;$B499&amp;$C499&amp;$D499&amp;K$1, 'check of sales'!$A$2:$P$1035, 12 + MATCH($E499,'check of sales'!$M$1:$P$1, 0), 0), 0)</f>
        <v>64185.073512209419</v>
      </c>
      <c r="L499" s="1">
        <f>SUMIF('emission-rate'!$A$2:$A$551, $D499&amp;L$1&amp;$E499&amp;$F499, 'emission-rate'!$F$2:$F$551) * IFERROR(VLOOKUP($A499&amp;$B499&amp;$C499&amp;$D499&amp;L$1, 'check of sales'!$A$2:$P$1035, 12 + MATCH($E499,'check of sales'!$M$1:$P$1, 0), 0), 0)</f>
        <v>43514.531040537717</v>
      </c>
      <c r="M499" s="1">
        <f>SUMIF('emission-rate'!$A$2:$A$551, $D499&amp;M$1&amp;$E499&amp;$F499, 'emission-rate'!$F$2:$F$551) * IFERROR(VLOOKUP($A499&amp;$B499&amp;$C499&amp;$D499&amp;M$1, 'check of sales'!$A$2:$P$1035, 12 + MATCH($E499,'check of sales'!$M$1:$P$1, 0), 0), 0)</f>
        <v>203974.13462027945</v>
      </c>
      <c r="N499" s="1">
        <f>SUMIF('emission-rate'!$A$2:$A$551, $D499&amp;N$1&amp;$E499&amp;$F499, 'emission-rate'!$F$2:$F$551) * IFERROR(VLOOKUP($A499&amp;$B499&amp;$C499&amp;$D499&amp;N$1, 'check of sales'!$A$2:$P$1035, 12 + MATCH($E499,'check of sales'!$M$1:$P$1, 0), 0), 0)</f>
        <v>0</v>
      </c>
      <c r="O499" s="1">
        <f>SUMIF('emission-rate'!$A$2:$A$551, $D499&amp;O$1&amp;$E499&amp;$F499, 'emission-rate'!$F$2:$F$551) * IFERROR(VLOOKUP($A499&amp;$B499&amp;$C499&amp;$D499&amp;O$1, 'check of sales'!$A$2:$P$1035, 12 + MATCH($E499,'check of sales'!$M$1:$P$1, 0), 0), 0)</f>
        <v>0</v>
      </c>
      <c r="P499" s="1">
        <f>SUMIF('emission-rate'!$A$2:$A$551, $D499&amp;P$1&amp;$E499&amp;$F499, 'emission-rate'!$F$2:$F$551) * IFERROR(VLOOKUP($A499&amp;$B499&amp;$C499&amp;$D499&amp;P$1, 'check of sales'!$A$2:$P$1035, 12 + MATCH($E499,'check of sales'!$M$1:$P$1, 0), 0), 0)</f>
        <v>0</v>
      </c>
      <c r="Q499" s="1">
        <f>SUMIF('emission-rate'!$A$2:$A$551, $D499&amp;Q$1&amp;$E499&amp;$F499, 'emission-rate'!$F$2:$F$551) * IFERROR(VLOOKUP($A499&amp;$B499&amp;$C499&amp;$D499&amp;Q$1, 'check of sales'!$A$2:$P$1035, 12 + MATCH($E499,'check of sales'!$M$1:$P$1, 0), 0), 0)</f>
        <v>0</v>
      </c>
      <c r="R499" s="1">
        <f>SUMIF('emission-rate'!$A$2:$A$551, $D499&amp;R$1&amp;$E499&amp;$F499, 'emission-rate'!$F$2:$F$551) * IFERROR(VLOOKUP($A499&amp;$B499&amp;$C499&amp;$D499&amp;R$1, 'check of sales'!$A$2:$P$1035, 12 + MATCH($E499,'check of sales'!$M$1:$P$1, 0), 0), 0)</f>
        <v>0</v>
      </c>
      <c r="S499" s="1">
        <f>SUMIF('emission-rate'!$A$2:$A$551, $D499&amp;S$1&amp;$E499&amp;$F499, 'emission-rate'!$F$2:$F$551) * IFERROR(VLOOKUP($A499&amp;$B499&amp;$C499&amp;$D499&amp;S$1, 'check of sales'!$A$2:$P$1035, 12 + MATCH($E499,'check of sales'!$M$1:$P$1, 0), 0), 0)</f>
        <v>0</v>
      </c>
      <c r="T499" s="1">
        <f>SUMIF('emission-rate'!$A$2:$A$551, $D499&amp;T$1&amp;$E499&amp;$F499, 'emission-rate'!$F$2:$F$551) * IFERROR(VLOOKUP($A499&amp;$B499&amp;$C499&amp;$D499&amp;T$1, 'check of sales'!$A$2:$P$1035, 12 + MATCH($E499,'check of sales'!$M$1:$P$1, 0), 0), 0)</f>
        <v>0</v>
      </c>
      <c r="U499" s="1">
        <f>SUMIF('emission-rate'!$A$2:$A$551, $D499&amp;U$1&amp;$E499&amp;$F499, 'emission-rate'!$F$2:$F$551) * IFERROR(VLOOKUP($A499&amp;$B499&amp;$C499&amp;$D499&amp;U$1, 'check of sales'!$A$2:$P$1035, 12 + MATCH($E499,'check of sales'!$M$1:$P$1, 0), 0), 0)</f>
        <v>0</v>
      </c>
    </row>
    <row r="500" spans="1:21" x14ac:dyDescent="0.2">
      <c r="A500">
        <f>emission!A500</f>
        <v>2013</v>
      </c>
      <c r="B500">
        <f>emission!B500</f>
        <v>1</v>
      </c>
      <c r="C500" t="str">
        <f>emission!C500</f>
        <v>industrial</v>
      </c>
      <c r="D500" t="str">
        <f>emission!D500</f>
        <v>VCC 21400 (GAS LHD1)</v>
      </c>
      <c r="E500" t="str">
        <f>emission!E500</f>
        <v>GAS</v>
      </c>
      <c r="F500" t="str">
        <f>emission!F500</f>
        <v>PM</v>
      </c>
      <c r="G500" s="1">
        <f>emission!G500 - SUM($K500:$U500)</f>
        <v>1.0263221338391304E-4</v>
      </c>
      <c r="K500" s="1">
        <f>SUMIF('emission-rate'!$A$2:$A$551, $D500&amp;K$1&amp;$E500&amp;$F500, 'emission-rate'!$F$2:$F$551) * IFERROR(VLOOKUP($A500&amp;$B500&amp;$C500&amp;$D500&amp;K$1, 'check of sales'!$A$2:$P$1035, 12 + MATCH($E500,'check of sales'!$M$1:$P$1, 0), 0), 0)</f>
        <v>62135.765507633172</v>
      </c>
      <c r="L500" s="1">
        <f>SUMIF('emission-rate'!$A$2:$A$551, $D500&amp;L$1&amp;$E500&amp;$F500, 'emission-rate'!$F$2:$F$551) * IFERROR(VLOOKUP($A500&amp;$B500&amp;$C500&amp;$D500&amp;L$1, 'check of sales'!$A$2:$P$1035, 12 + MATCH($E500,'check of sales'!$M$1:$P$1, 0), 0), 0)</f>
        <v>41860.109204521119</v>
      </c>
      <c r="M500" s="1">
        <f>SUMIF('emission-rate'!$A$2:$A$551, $D500&amp;M$1&amp;$E500&amp;$F500, 'emission-rate'!$F$2:$F$551) * IFERROR(VLOOKUP($A500&amp;$B500&amp;$C500&amp;$D500&amp;M$1, 'check of sales'!$A$2:$P$1035, 12 + MATCH($E500,'check of sales'!$M$1:$P$1, 0), 0), 0)</f>
        <v>192050.8546724183</v>
      </c>
      <c r="N500" s="1">
        <f>SUMIF('emission-rate'!$A$2:$A$551, $D500&amp;N$1&amp;$E500&amp;$F500, 'emission-rate'!$F$2:$F$551) * IFERROR(VLOOKUP($A500&amp;$B500&amp;$C500&amp;$D500&amp;N$1, 'check of sales'!$A$2:$P$1035, 12 + MATCH($E500,'check of sales'!$M$1:$P$1, 0), 0), 0)</f>
        <v>220761.13581581821</v>
      </c>
      <c r="O500" s="1">
        <f>SUMIF('emission-rate'!$A$2:$A$551, $D500&amp;O$1&amp;$E500&amp;$F500, 'emission-rate'!$F$2:$F$551) * IFERROR(VLOOKUP($A500&amp;$B500&amp;$C500&amp;$D500&amp;O$1, 'check of sales'!$A$2:$P$1035, 12 + MATCH($E500,'check of sales'!$M$1:$P$1, 0), 0), 0)</f>
        <v>0</v>
      </c>
      <c r="P500" s="1">
        <f>SUMIF('emission-rate'!$A$2:$A$551, $D500&amp;P$1&amp;$E500&amp;$F500, 'emission-rate'!$F$2:$F$551) * IFERROR(VLOOKUP($A500&amp;$B500&amp;$C500&amp;$D500&amp;P$1, 'check of sales'!$A$2:$P$1035, 12 + MATCH($E500,'check of sales'!$M$1:$P$1, 0), 0), 0)</f>
        <v>0</v>
      </c>
      <c r="Q500" s="1">
        <f>SUMIF('emission-rate'!$A$2:$A$551, $D500&amp;Q$1&amp;$E500&amp;$F500, 'emission-rate'!$F$2:$F$551) * IFERROR(VLOOKUP($A500&amp;$B500&amp;$C500&amp;$D500&amp;Q$1, 'check of sales'!$A$2:$P$1035, 12 + MATCH($E500,'check of sales'!$M$1:$P$1, 0), 0), 0)</f>
        <v>0</v>
      </c>
      <c r="R500" s="1">
        <f>SUMIF('emission-rate'!$A$2:$A$551, $D500&amp;R$1&amp;$E500&amp;$F500, 'emission-rate'!$F$2:$F$551) * IFERROR(VLOOKUP($A500&amp;$B500&amp;$C500&amp;$D500&amp;R$1, 'check of sales'!$A$2:$P$1035, 12 + MATCH($E500,'check of sales'!$M$1:$P$1, 0), 0), 0)</f>
        <v>0</v>
      </c>
      <c r="S500" s="1">
        <f>SUMIF('emission-rate'!$A$2:$A$551, $D500&amp;S$1&amp;$E500&amp;$F500, 'emission-rate'!$F$2:$F$551) * IFERROR(VLOOKUP($A500&amp;$B500&amp;$C500&amp;$D500&amp;S$1, 'check of sales'!$A$2:$P$1035, 12 + MATCH($E500,'check of sales'!$M$1:$P$1, 0), 0), 0)</f>
        <v>0</v>
      </c>
      <c r="T500" s="1">
        <f>SUMIF('emission-rate'!$A$2:$A$551, $D500&amp;T$1&amp;$E500&amp;$F500, 'emission-rate'!$F$2:$F$551) * IFERROR(VLOOKUP($A500&amp;$B500&amp;$C500&amp;$D500&amp;T$1, 'check of sales'!$A$2:$P$1035, 12 + MATCH($E500,'check of sales'!$M$1:$P$1, 0), 0), 0)</f>
        <v>0</v>
      </c>
      <c r="U500" s="1">
        <f>SUMIF('emission-rate'!$A$2:$A$551, $D500&amp;U$1&amp;$E500&amp;$F500, 'emission-rate'!$F$2:$F$551) * IFERROR(VLOOKUP($A500&amp;$B500&amp;$C500&amp;$D500&amp;U$1, 'check of sales'!$A$2:$P$1035, 12 + MATCH($E500,'check of sales'!$M$1:$P$1, 0), 0), 0)</f>
        <v>0</v>
      </c>
    </row>
    <row r="501" spans="1:21" x14ac:dyDescent="0.2">
      <c r="A501">
        <f>emission!A501</f>
        <v>2014</v>
      </c>
      <c r="B501">
        <f>emission!B501</f>
        <v>1</v>
      </c>
      <c r="C501" t="str">
        <f>emission!C501</f>
        <v>industrial</v>
      </c>
      <c r="D501" t="str">
        <f>emission!D501</f>
        <v>VCC 21400 (GAS LHD1)</v>
      </c>
      <c r="E501" t="str">
        <f>emission!E501</f>
        <v>GAS</v>
      </c>
      <c r="F501" t="str">
        <f>emission!F501</f>
        <v>PM</v>
      </c>
      <c r="G501" s="1">
        <f>emission!G501 - SUM($K501:$U501)</f>
        <v>1.3694155495613813E-4</v>
      </c>
      <c r="K501" s="1">
        <f>SUMIF('emission-rate'!$A$2:$A$551, $D501&amp;K$1&amp;$E501&amp;$F501, 'emission-rate'!$F$2:$F$551) * IFERROR(VLOOKUP($A501&amp;$B501&amp;$C501&amp;$D501&amp;K$1, 'check of sales'!$A$2:$P$1035, 12 + MATCH($E501,'check of sales'!$M$1:$P$1, 0), 0), 0)</f>
        <v>55453.214739262919</v>
      </c>
      <c r="L501" s="1">
        <f>SUMIF('emission-rate'!$A$2:$A$551, $D501&amp;L$1&amp;$E501&amp;$F501, 'emission-rate'!$F$2:$F$551) * IFERROR(VLOOKUP($A501&amp;$B501&amp;$C501&amp;$D501&amp;L$1, 'check of sales'!$A$2:$P$1035, 12 + MATCH($E501,'check of sales'!$M$1:$P$1, 0), 0), 0)</f>
        <v>40523.595087279456</v>
      </c>
      <c r="M501" s="1">
        <f>SUMIF('emission-rate'!$A$2:$A$551, $D501&amp;M$1&amp;$E501&amp;$F501, 'emission-rate'!$F$2:$F$551) * IFERROR(VLOOKUP($A501&amp;$B501&amp;$C501&amp;$D501&amp;M$1, 'check of sales'!$A$2:$P$1035, 12 + MATCH($E501,'check of sales'!$M$1:$P$1, 0), 0), 0)</f>
        <v>184749.08397656269</v>
      </c>
      <c r="N501" s="1">
        <f>SUMIF('emission-rate'!$A$2:$A$551, $D501&amp;N$1&amp;$E501&amp;$F501, 'emission-rate'!$F$2:$F$551) * IFERROR(VLOOKUP($A501&amp;$B501&amp;$C501&amp;$D501&amp;N$1, 'check of sales'!$A$2:$P$1035, 12 + MATCH($E501,'check of sales'!$M$1:$P$1, 0), 0), 0)</f>
        <v>207856.5740249824</v>
      </c>
      <c r="O501" s="1">
        <f>SUMIF('emission-rate'!$A$2:$A$551, $D501&amp;O$1&amp;$E501&amp;$F501, 'emission-rate'!$F$2:$F$551) * IFERROR(VLOOKUP($A501&amp;$B501&amp;$C501&amp;$D501&amp;O$1, 'check of sales'!$A$2:$P$1035, 12 + MATCH($E501,'check of sales'!$M$1:$P$1, 0), 0), 0)</f>
        <v>175149.07516959094</v>
      </c>
      <c r="P501" s="1">
        <f>SUMIF('emission-rate'!$A$2:$A$551, $D501&amp;P$1&amp;$E501&amp;$F501, 'emission-rate'!$F$2:$F$551) * IFERROR(VLOOKUP($A501&amp;$B501&amp;$C501&amp;$D501&amp;P$1, 'check of sales'!$A$2:$P$1035, 12 + MATCH($E501,'check of sales'!$M$1:$P$1, 0), 0), 0)</f>
        <v>0</v>
      </c>
      <c r="Q501" s="1">
        <f>SUMIF('emission-rate'!$A$2:$A$551, $D501&amp;Q$1&amp;$E501&amp;$F501, 'emission-rate'!$F$2:$F$551) * IFERROR(VLOOKUP($A501&amp;$B501&amp;$C501&amp;$D501&amp;Q$1, 'check of sales'!$A$2:$P$1035, 12 + MATCH($E501,'check of sales'!$M$1:$P$1, 0), 0), 0)</f>
        <v>0</v>
      </c>
      <c r="R501" s="1">
        <f>SUMIF('emission-rate'!$A$2:$A$551, $D501&amp;R$1&amp;$E501&amp;$F501, 'emission-rate'!$F$2:$F$551) * IFERROR(VLOOKUP($A501&amp;$B501&amp;$C501&amp;$D501&amp;R$1, 'check of sales'!$A$2:$P$1035, 12 + MATCH($E501,'check of sales'!$M$1:$P$1, 0), 0), 0)</f>
        <v>0</v>
      </c>
      <c r="S501" s="1">
        <f>SUMIF('emission-rate'!$A$2:$A$551, $D501&amp;S$1&amp;$E501&amp;$F501, 'emission-rate'!$F$2:$F$551) * IFERROR(VLOOKUP($A501&amp;$B501&amp;$C501&amp;$D501&amp;S$1, 'check of sales'!$A$2:$P$1035, 12 + MATCH($E501,'check of sales'!$M$1:$P$1, 0), 0), 0)</f>
        <v>0</v>
      </c>
      <c r="T501" s="1">
        <f>SUMIF('emission-rate'!$A$2:$A$551, $D501&amp;T$1&amp;$E501&amp;$F501, 'emission-rate'!$F$2:$F$551) * IFERROR(VLOOKUP($A501&amp;$B501&amp;$C501&amp;$D501&amp;T$1, 'check of sales'!$A$2:$P$1035, 12 + MATCH($E501,'check of sales'!$M$1:$P$1, 0), 0), 0)</f>
        <v>0</v>
      </c>
      <c r="U501" s="1">
        <f>SUMIF('emission-rate'!$A$2:$A$551, $D501&amp;U$1&amp;$E501&amp;$F501, 'emission-rate'!$F$2:$F$551) * IFERROR(VLOOKUP($A501&amp;$B501&amp;$C501&amp;$D501&amp;U$1, 'check of sales'!$A$2:$P$1035, 12 + MATCH($E501,'check of sales'!$M$1:$P$1, 0), 0), 0)</f>
        <v>0</v>
      </c>
    </row>
    <row r="502" spans="1:21" x14ac:dyDescent="0.2">
      <c r="A502">
        <f>emission!A502</f>
        <v>2015</v>
      </c>
      <c r="B502">
        <f>emission!B502</f>
        <v>1</v>
      </c>
      <c r="C502" t="str">
        <f>emission!C502</f>
        <v>industrial</v>
      </c>
      <c r="D502" t="str">
        <f>emission!D502</f>
        <v>VCC 21400 (GAS LHD1)</v>
      </c>
      <c r="E502" t="str">
        <f>emission!E502</f>
        <v>GAS</v>
      </c>
      <c r="F502" t="str">
        <f>emission!F502</f>
        <v>PM</v>
      </c>
      <c r="G502" s="1">
        <f>emission!G502 - SUM($K502:$U502)</f>
        <v>1.1784362141042948E-4</v>
      </c>
      <c r="K502" s="1">
        <f>SUMIF('emission-rate'!$A$2:$A$551, $D502&amp;K$1&amp;$E502&amp;$F502, 'emission-rate'!$F$2:$F$551) * IFERROR(VLOOKUP($A502&amp;$B502&amp;$C502&amp;$D502&amp;K$1, 'check of sales'!$A$2:$P$1035, 12 + MATCH($E502,'check of sales'!$M$1:$P$1, 0), 0), 0)</f>
        <v>51921.740239614679</v>
      </c>
      <c r="L502" s="1">
        <f>SUMIF('emission-rate'!$A$2:$A$551, $D502&amp;L$1&amp;$E502&amp;$F502, 'emission-rate'!$F$2:$F$551) * IFERROR(VLOOKUP($A502&amp;$B502&amp;$C502&amp;$D502&amp;L$1, 'check of sales'!$A$2:$P$1035, 12 + MATCH($E502,'check of sales'!$M$1:$P$1, 0), 0), 0)</f>
        <v>36165.380791933625</v>
      </c>
      <c r="M502" s="1">
        <f>SUMIF('emission-rate'!$A$2:$A$551, $D502&amp;M$1&amp;$E502&amp;$F502, 'emission-rate'!$F$2:$F$551) * IFERROR(VLOOKUP($A502&amp;$B502&amp;$C502&amp;$D502&amp;M$1, 'check of sales'!$A$2:$P$1035, 12 + MATCH($E502,'check of sales'!$M$1:$P$1, 0), 0), 0)</f>
        <v>178850.39513951898</v>
      </c>
      <c r="N502" s="1">
        <f>SUMIF('emission-rate'!$A$2:$A$551, $D502&amp;N$1&amp;$E502&amp;$F502, 'emission-rate'!$F$2:$F$551) * IFERROR(VLOOKUP($A502&amp;$B502&amp;$C502&amp;$D502&amp;N$1, 'check of sales'!$A$2:$P$1035, 12 + MATCH($E502,'check of sales'!$M$1:$P$1, 0), 0), 0)</f>
        <v>199953.87010968095</v>
      </c>
      <c r="O502" s="1">
        <f>SUMIF('emission-rate'!$A$2:$A$551, $D502&amp;O$1&amp;$E502&amp;$F502, 'emission-rate'!$F$2:$F$551) * IFERROR(VLOOKUP($A502&amp;$B502&amp;$C502&amp;$D502&amp;O$1, 'check of sales'!$A$2:$P$1035, 12 + MATCH($E502,'check of sales'!$M$1:$P$1, 0), 0), 0)</f>
        <v>164910.76010212669</v>
      </c>
      <c r="P502" s="1">
        <f>SUMIF('emission-rate'!$A$2:$A$551, $D502&amp;P$1&amp;$E502&amp;$F502, 'emission-rate'!$F$2:$F$551) * IFERROR(VLOOKUP($A502&amp;$B502&amp;$C502&amp;$D502&amp;P$1, 'check of sales'!$A$2:$P$1035, 12 + MATCH($E502,'check of sales'!$M$1:$P$1, 0), 0), 0)</f>
        <v>25634.391907218585</v>
      </c>
      <c r="Q502" s="1">
        <f>SUMIF('emission-rate'!$A$2:$A$551, $D502&amp;Q$1&amp;$E502&amp;$F502, 'emission-rate'!$F$2:$F$551) * IFERROR(VLOOKUP($A502&amp;$B502&amp;$C502&amp;$D502&amp;Q$1, 'check of sales'!$A$2:$P$1035, 12 + MATCH($E502,'check of sales'!$M$1:$P$1, 0), 0), 0)</f>
        <v>0</v>
      </c>
      <c r="R502" s="1">
        <f>SUMIF('emission-rate'!$A$2:$A$551, $D502&amp;R$1&amp;$E502&amp;$F502, 'emission-rate'!$F$2:$F$551) * IFERROR(VLOOKUP($A502&amp;$B502&amp;$C502&amp;$D502&amp;R$1, 'check of sales'!$A$2:$P$1035, 12 + MATCH($E502,'check of sales'!$M$1:$P$1, 0), 0), 0)</f>
        <v>0</v>
      </c>
      <c r="S502" s="1">
        <f>SUMIF('emission-rate'!$A$2:$A$551, $D502&amp;S$1&amp;$E502&amp;$F502, 'emission-rate'!$F$2:$F$551) * IFERROR(VLOOKUP($A502&amp;$B502&amp;$C502&amp;$D502&amp;S$1, 'check of sales'!$A$2:$P$1035, 12 + MATCH($E502,'check of sales'!$M$1:$P$1, 0), 0), 0)</f>
        <v>0</v>
      </c>
      <c r="T502" s="1">
        <f>SUMIF('emission-rate'!$A$2:$A$551, $D502&amp;T$1&amp;$E502&amp;$F502, 'emission-rate'!$F$2:$F$551) * IFERROR(VLOOKUP($A502&amp;$B502&amp;$C502&amp;$D502&amp;T$1, 'check of sales'!$A$2:$P$1035, 12 + MATCH($E502,'check of sales'!$M$1:$P$1, 0), 0), 0)</f>
        <v>0</v>
      </c>
      <c r="U502" s="1">
        <f>SUMIF('emission-rate'!$A$2:$A$551, $D502&amp;U$1&amp;$E502&amp;$F502, 'emission-rate'!$F$2:$F$551) * IFERROR(VLOOKUP($A502&amp;$B502&amp;$C502&amp;$D502&amp;U$1, 'check of sales'!$A$2:$P$1035, 12 + MATCH($E502,'check of sales'!$M$1:$P$1, 0), 0), 0)</f>
        <v>0</v>
      </c>
    </row>
    <row r="503" spans="1:21" x14ac:dyDescent="0.2">
      <c r="A503">
        <f>emission!A503</f>
        <v>2016</v>
      </c>
      <c r="B503">
        <f>emission!B503</f>
        <v>1</v>
      </c>
      <c r="C503" t="str">
        <f>emission!C503</f>
        <v>industrial</v>
      </c>
      <c r="D503" t="str">
        <f>emission!D503</f>
        <v>VCC 21400 (GAS LHD1)</v>
      </c>
      <c r="E503" t="str">
        <f>emission!E503</f>
        <v>GAS</v>
      </c>
      <c r="F503" t="str">
        <f>emission!F503</f>
        <v>PM</v>
      </c>
      <c r="G503" s="1">
        <f>emission!G503 - SUM($K503:$U503)</f>
        <v>1.1138769332319498E-4</v>
      </c>
      <c r="K503" s="1">
        <f>SUMIF('emission-rate'!$A$2:$A$551, $D503&amp;K$1&amp;$E503&amp;$F503, 'emission-rate'!$F$2:$F$551) * IFERROR(VLOOKUP($A503&amp;$B503&amp;$C503&amp;$D503&amp;K$1, 'check of sales'!$A$2:$P$1035, 12 + MATCH($E503,'check of sales'!$M$1:$P$1, 0), 0), 0)</f>
        <v>49902.446118844746</v>
      </c>
      <c r="L503" s="1">
        <f>SUMIF('emission-rate'!$A$2:$A$551, $D503&amp;L$1&amp;$E503&amp;$F503, 'emission-rate'!$F$2:$F$551) * IFERROR(VLOOKUP($A503&amp;$B503&amp;$C503&amp;$D503&amp;L$1, 'check of sales'!$A$2:$P$1035, 12 + MATCH($E503,'check of sales'!$M$1:$P$1, 0), 0), 0)</f>
        <v>33862.229917141274</v>
      </c>
      <c r="M503" s="1">
        <f>SUMIF('emission-rate'!$A$2:$A$551, $D503&amp;M$1&amp;$E503&amp;$F503, 'emission-rate'!$F$2:$F$551) * IFERROR(VLOOKUP($A503&amp;$B503&amp;$C503&amp;$D503&amp;M$1, 'check of sales'!$A$2:$P$1035, 12 + MATCH($E503,'check of sales'!$M$1:$P$1, 0), 0), 0)</f>
        <v>159615.46923656066</v>
      </c>
      <c r="N503" s="1">
        <f>SUMIF('emission-rate'!$A$2:$A$551, $D503&amp;N$1&amp;$E503&amp;$F503, 'emission-rate'!$F$2:$F$551) * IFERROR(VLOOKUP($A503&amp;$B503&amp;$C503&amp;$D503&amp;N$1, 'check of sales'!$A$2:$P$1035, 12 + MATCH($E503,'check of sales'!$M$1:$P$1, 0), 0), 0)</f>
        <v>193569.72120808662</v>
      </c>
      <c r="O503" s="1">
        <f>SUMIF('emission-rate'!$A$2:$A$551, $D503&amp;O$1&amp;$E503&amp;$F503, 'emission-rate'!$F$2:$F$551) * IFERROR(VLOOKUP($A503&amp;$B503&amp;$C503&amp;$D503&amp;O$1, 'check of sales'!$A$2:$P$1035, 12 + MATCH($E503,'check of sales'!$M$1:$P$1, 0), 0), 0)</f>
        <v>158640.85540631626</v>
      </c>
      <c r="P503" s="1">
        <f>SUMIF('emission-rate'!$A$2:$A$551, $D503&amp;P$1&amp;$E503&amp;$F503, 'emission-rate'!$F$2:$F$551) * IFERROR(VLOOKUP($A503&amp;$B503&amp;$C503&amp;$D503&amp;P$1, 'check of sales'!$A$2:$P$1035, 12 + MATCH($E503,'check of sales'!$M$1:$P$1, 0), 0), 0)</f>
        <v>24135.937058656837</v>
      </c>
      <c r="Q503" s="1">
        <f>SUMIF('emission-rate'!$A$2:$A$551, $D503&amp;Q$1&amp;$E503&amp;$F503, 'emission-rate'!$F$2:$F$551) * IFERROR(VLOOKUP($A503&amp;$B503&amp;$C503&amp;$D503&amp;Q$1, 'check of sales'!$A$2:$P$1035, 12 + MATCH($E503,'check of sales'!$M$1:$P$1, 0), 0), 0)</f>
        <v>128760.30330311398</v>
      </c>
      <c r="R503" s="1">
        <f>SUMIF('emission-rate'!$A$2:$A$551, $D503&amp;R$1&amp;$E503&amp;$F503, 'emission-rate'!$F$2:$F$551) * IFERROR(VLOOKUP($A503&amp;$B503&amp;$C503&amp;$D503&amp;R$1, 'check of sales'!$A$2:$P$1035, 12 + MATCH($E503,'check of sales'!$M$1:$P$1, 0), 0), 0)</f>
        <v>0</v>
      </c>
      <c r="S503" s="1">
        <f>SUMIF('emission-rate'!$A$2:$A$551, $D503&amp;S$1&amp;$E503&amp;$F503, 'emission-rate'!$F$2:$F$551) * IFERROR(VLOOKUP($A503&amp;$B503&amp;$C503&amp;$D503&amp;S$1, 'check of sales'!$A$2:$P$1035, 12 + MATCH($E503,'check of sales'!$M$1:$P$1, 0), 0), 0)</f>
        <v>0</v>
      </c>
      <c r="T503" s="1">
        <f>SUMIF('emission-rate'!$A$2:$A$551, $D503&amp;T$1&amp;$E503&amp;$F503, 'emission-rate'!$F$2:$F$551) * IFERROR(VLOOKUP($A503&amp;$B503&amp;$C503&amp;$D503&amp;T$1, 'check of sales'!$A$2:$P$1035, 12 + MATCH($E503,'check of sales'!$M$1:$P$1, 0), 0), 0)</f>
        <v>0</v>
      </c>
      <c r="U503" s="1">
        <f>SUMIF('emission-rate'!$A$2:$A$551, $D503&amp;U$1&amp;$E503&amp;$F503, 'emission-rate'!$F$2:$F$551) * IFERROR(VLOOKUP($A503&amp;$B503&amp;$C503&amp;$D503&amp;U$1, 'check of sales'!$A$2:$P$1035, 12 + MATCH($E503,'check of sales'!$M$1:$P$1, 0), 0), 0)</f>
        <v>0</v>
      </c>
    </row>
    <row r="504" spans="1:21" x14ac:dyDescent="0.2">
      <c r="A504">
        <f>emission!A504</f>
        <v>2017</v>
      </c>
      <c r="B504">
        <f>emission!B504</f>
        <v>1</v>
      </c>
      <c r="C504" t="str">
        <f>emission!C504</f>
        <v>industrial</v>
      </c>
      <c r="D504" t="str">
        <f>emission!D504</f>
        <v>VCC 21400 (GAS LHD1)</v>
      </c>
      <c r="E504" t="str">
        <f>emission!E504</f>
        <v>GAS</v>
      </c>
      <c r="F504" t="str">
        <f>emission!F504</f>
        <v>PM</v>
      </c>
      <c r="G504" s="1">
        <f>emission!G504 - SUM($K504:$U504)</f>
        <v>1.045402605086565E-4</v>
      </c>
      <c r="K504" s="1">
        <f>SUMIF('emission-rate'!$A$2:$A$551, $D504&amp;K$1&amp;$E504&amp;$F504, 'emission-rate'!$F$2:$F$551) * IFERROR(VLOOKUP($A504&amp;$B504&amp;$C504&amp;$D504&amp;K$1, 'check of sales'!$A$2:$P$1035, 12 + MATCH($E504,'check of sales'!$M$1:$P$1, 0), 0), 0)</f>
        <v>45475.826454740476</v>
      </c>
      <c r="L504" s="1">
        <f>SUMIF('emission-rate'!$A$2:$A$551, $D504&amp;L$1&amp;$E504&amp;$F504, 'emission-rate'!$F$2:$F$551) * IFERROR(VLOOKUP($A504&amp;$B504&amp;$C504&amp;$D504&amp;L$1, 'check of sales'!$A$2:$P$1035, 12 + MATCH($E504,'check of sales'!$M$1:$P$1, 0), 0), 0)</f>
        <v>32545.290202249456</v>
      </c>
      <c r="M504" s="1">
        <f>SUMIF('emission-rate'!$A$2:$A$551, $D504&amp;M$1&amp;$E504&amp;$F504, 'emission-rate'!$F$2:$F$551) * IFERROR(VLOOKUP($A504&amp;$B504&amp;$C504&amp;$D504&amp;M$1, 'check of sales'!$A$2:$P$1035, 12 + MATCH($E504,'check of sales'!$M$1:$P$1, 0), 0), 0)</f>
        <v>149450.54080078486</v>
      </c>
      <c r="N504" s="1">
        <f>SUMIF('emission-rate'!$A$2:$A$551, $D504&amp;N$1&amp;$E504&amp;$F504, 'emission-rate'!$F$2:$F$551) * IFERROR(VLOOKUP($A504&amp;$B504&amp;$C504&amp;$D504&amp;N$1, 'check of sales'!$A$2:$P$1035, 12 + MATCH($E504,'check of sales'!$M$1:$P$1, 0), 0), 0)</f>
        <v>172751.76751226466</v>
      </c>
      <c r="O504" s="1">
        <f>SUMIF('emission-rate'!$A$2:$A$551, $D504&amp;O$1&amp;$E504&amp;$F504, 'emission-rate'!$F$2:$F$551) * IFERROR(VLOOKUP($A504&amp;$B504&amp;$C504&amp;$D504&amp;O$1, 'check of sales'!$A$2:$P$1035, 12 + MATCH($E504,'check of sales'!$M$1:$P$1, 0), 0), 0)</f>
        <v>153575.75292925554</v>
      </c>
      <c r="P504" s="1">
        <f>SUMIF('emission-rate'!$A$2:$A$551, $D504&amp;P$1&amp;$E504&amp;$F504, 'emission-rate'!$F$2:$F$551) * IFERROR(VLOOKUP($A504&amp;$B504&amp;$C504&amp;$D504&amp;P$1, 'check of sales'!$A$2:$P$1035, 12 + MATCH($E504,'check of sales'!$M$1:$P$1, 0), 0), 0)</f>
        <v>23218.289083423828</v>
      </c>
      <c r="Q504" s="1">
        <f>SUMIF('emission-rate'!$A$2:$A$551, $D504&amp;Q$1&amp;$E504&amp;$F504, 'emission-rate'!$F$2:$F$551) * IFERROR(VLOOKUP($A504&amp;$B504&amp;$C504&amp;$D504&amp;Q$1, 'check of sales'!$A$2:$P$1035, 12 + MATCH($E504,'check of sales'!$M$1:$P$1, 0), 0), 0)</f>
        <v>121233.63750643082</v>
      </c>
      <c r="R504" s="1">
        <f>SUMIF('emission-rate'!$A$2:$A$551, $D504&amp;R$1&amp;$E504&amp;$F504, 'emission-rate'!$F$2:$F$551) * IFERROR(VLOOKUP($A504&amp;$B504&amp;$C504&amp;$D504&amp;R$1, 'check of sales'!$A$2:$P$1035, 12 + MATCH($E504,'check of sales'!$M$1:$P$1, 0), 0), 0)</f>
        <v>135941.33167196304</v>
      </c>
      <c r="S504" s="1">
        <f>SUMIF('emission-rate'!$A$2:$A$551, $D504&amp;S$1&amp;$E504&amp;$F504, 'emission-rate'!$F$2:$F$551) * IFERROR(VLOOKUP($A504&amp;$B504&amp;$C504&amp;$D504&amp;S$1, 'check of sales'!$A$2:$P$1035, 12 + MATCH($E504,'check of sales'!$M$1:$P$1, 0), 0), 0)</f>
        <v>0</v>
      </c>
      <c r="T504" s="1">
        <f>SUMIF('emission-rate'!$A$2:$A$551, $D504&amp;T$1&amp;$E504&amp;$F504, 'emission-rate'!$F$2:$F$551) * IFERROR(VLOOKUP($A504&amp;$B504&amp;$C504&amp;$D504&amp;T$1, 'check of sales'!$A$2:$P$1035, 12 + MATCH($E504,'check of sales'!$M$1:$P$1, 0), 0), 0)</f>
        <v>0</v>
      </c>
      <c r="U504" s="1">
        <f>SUMIF('emission-rate'!$A$2:$A$551, $D504&amp;U$1&amp;$E504&amp;$F504, 'emission-rate'!$F$2:$F$551) * IFERROR(VLOOKUP($A504&amp;$B504&amp;$C504&amp;$D504&amp;U$1, 'check of sales'!$A$2:$P$1035, 12 + MATCH($E504,'check of sales'!$M$1:$P$1, 0), 0), 0)</f>
        <v>0</v>
      </c>
    </row>
    <row r="505" spans="1:21" x14ac:dyDescent="0.2">
      <c r="A505">
        <f>emission!A505</f>
        <v>2018</v>
      </c>
      <c r="B505">
        <f>emission!B505</f>
        <v>1</v>
      </c>
      <c r="C505" t="str">
        <f>emission!C505</f>
        <v>industrial</v>
      </c>
      <c r="D505" t="str">
        <f>emission!D505</f>
        <v>VCC 21400 (GAS LHD1)</v>
      </c>
      <c r="E505" t="str">
        <f>emission!E505</f>
        <v>GAS</v>
      </c>
      <c r="F505" t="str">
        <f>emission!F505</f>
        <v>PM</v>
      </c>
      <c r="G505" s="1">
        <f>emission!G505 - SUM($K505:$U505)</f>
        <v>1.2618035543709993E-4</v>
      </c>
      <c r="K505" s="1">
        <f>SUMIF('emission-rate'!$A$2:$A$551, $D505&amp;K$1&amp;$E505&amp;$F505, 'emission-rate'!$F$2:$F$551) * IFERROR(VLOOKUP($A505&amp;$B505&amp;$C505&amp;$D505&amp;K$1, 'check of sales'!$A$2:$P$1035, 12 + MATCH($E505,'check of sales'!$M$1:$P$1, 0), 0), 0)</f>
        <v>43663.320522038477</v>
      </c>
      <c r="L505" s="1">
        <f>SUMIF('emission-rate'!$A$2:$A$551, $D505&amp;L$1&amp;$E505&amp;$F505, 'emission-rate'!$F$2:$F$551) * IFERROR(VLOOKUP($A505&amp;$B505&amp;$C505&amp;$D505&amp;L$1, 'check of sales'!$A$2:$P$1035, 12 + MATCH($E505,'check of sales'!$M$1:$P$1, 0), 0), 0)</f>
        <v>29658.34511662873</v>
      </c>
      <c r="M505" s="1">
        <f>SUMIF('emission-rate'!$A$2:$A$551, $D505&amp;M$1&amp;$E505&amp;$F505, 'emission-rate'!$F$2:$F$551) * IFERROR(VLOOKUP($A505&amp;$B505&amp;$C505&amp;$D505&amp;M$1, 'check of sales'!$A$2:$P$1035, 12 + MATCH($E505,'check of sales'!$M$1:$P$1, 0), 0), 0)</f>
        <v>143638.2433509657</v>
      </c>
      <c r="N505" s="1">
        <f>SUMIF('emission-rate'!$A$2:$A$551, $D505&amp;N$1&amp;$E505&amp;$F505, 'emission-rate'!$F$2:$F$551) * IFERROR(VLOOKUP($A505&amp;$B505&amp;$C505&amp;$D505&amp;N$1, 'check of sales'!$A$2:$P$1035, 12 + MATCH($E505,'check of sales'!$M$1:$P$1, 0), 0), 0)</f>
        <v>161750.26895880452</v>
      </c>
      <c r="O505" s="1">
        <f>SUMIF('emission-rate'!$A$2:$A$551, $D505&amp;O$1&amp;$E505&amp;$F505, 'emission-rate'!$F$2:$F$551) * IFERROR(VLOOKUP($A505&amp;$B505&amp;$C505&amp;$D505&amp;O$1, 'check of sales'!$A$2:$P$1035, 12 + MATCH($E505,'check of sales'!$M$1:$P$1, 0), 0), 0)</f>
        <v>137059.05345100799</v>
      </c>
      <c r="P505" s="1">
        <f>SUMIF('emission-rate'!$A$2:$A$551, $D505&amp;P$1&amp;$E505&amp;$F505, 'emission-rate'!$F$2:$F$551) * IFERROR(VLOOKUP($A505&amp;$B505&amp;$C505&amp;$D505&amp;P$1, 'check of sales'!$A$2:$P$1035, 12 + MATCH($E505,'check of sales'!$M$1:$P$1, 0), 0), 0)</f>
        <v>22476.973025537303</v>
      </c>
      <c r="Q505" s="1">
        <f>SUMIF('emission-rate'!$A$2:$A$551, $D505&amp;Q$1&amp;$E505&amp;$F505, 'emission-rate'!$F$2:$F$551) * IFERROR(VLOOKUP($A505&amp;$B505&amp;$C505&amp;$D505&amp;Q$1, 'check of sales'!$A$2:$P$1035, 12 + MATCH($E505,'check of sales'!$M$1:$P$1, 0), 0), 0)</f>
        <v>116624.33637519399</v>
      </c>
      <c r="R505" s="1">
        <f>SUMIF('emission-rate'!$A$2:$A$551, $D505&amp;R$1&amp;$E505&amp;$F505, 'emission-rate'!$F$2:$F$551) * IFERROR(VLOOKUP($A505&amp;$B505&amp;$C505&amp;$D505&amp;R$1, 'check of sales'!$A$2:$P$1035, 12 + MATCH($E505,'check of sales'!$M$1:$P$1, 0), 0), 0)</f>
        <v>127994.89985095127</v>
      </c>
      <c r="S505" s="1">
        <f>SUMIF('emission-rate'!$A$2:$A$551, $D505&amp;S$1&amp;$E505&amp;$F505, 'emission-rate'!$F$2:$F$551) * IFERROR(VLOOKUP($A505&amp;$B505&amp;$C505&amp;$D505&amp;S$1, 'check of sales'!$A$2:$P$1035, 12 + MATCH($E505,'check of sales'!$M$1:$P$1, 0), 0), 0)</f>
        <v>235097.76817799176</v>
      </c>
      <c r="T505" s="1">
        <f>SUMIF('emission-rate'!$A$2:$A$551, $D505&amp;T$1&amp;$E505&amp;$F505, 'emission-rate'!$F$2:$F$551) * IFERROR(VLOOKUP($A505&amp;$B505&amp;$C505&amp;$D505&amp;T$1, 'check of sales'!$A$2:$P$1035, 12 + MATCH($E505,'check of sales'!$M$1:$P$1, 0), 0), 0)</f>
        <v>0</v>
      </c>
      <c r="U505" s="1">
        <f>SUMIF('emission-rate'!$A$2:$A$551, $D505&amp;U$1&amp;$E505&amp;$F505, 'emission-rate'!$F$2:$F$551) * IFERROR(VLOOKUP($A505&amp;$B505&amp;$C505&amp;$D505&amp;U$1, 'check of sales'!$A$2:$P$1035, 12 + MATCH($E505,'check of sales'!$M$1:$P$1, 0), 0), 0)</f>
        <v>0</v>
      </c>
    </row>
    <row r="506" spans="1:21" x14ac:dyDescent="0.2">
      <c r="A506">
        <f>emission!A506</f>
        <v>2019</v>
      </c>
      <c r="B506">
        <f>emission!B506</f>
        <v>1</v>
      </c>
      <c r="C506" t="str">
        <f>emission!C506</f>
        <v>industrial</v>
      </c>
      <c r="D506" t="str">
        <f>emission!D506</f>
        <v>VCC 21400 (GAS LHD1)</v>
      </c>
      <c r="E506" t="str">
        <f>emission!E506</f>
        <v>GAS</v>
      </c>
      <c r="F506" t="str">
        <f>emission!F506</f>
        <v>PM</v>
      </c>
      <c r="G506" s="1">
        <f>emission!G506 - SUM($K506:$U506)</f>
        <v>1.1602952145040035E-4</v>
      </c>
      <c r="K506" s="1">
        <f>SUMIF('emission-rate'!$A$2:$A$551, $D506&amp;K$1&amp;$E506&amp;$F506, 'emission-rate'!$F$2:$F$551) * IFERROR(VLOOKUP($A506&amp;$B506&amp;$C506&amp;$D506&amp;K$1, 'check of sales'!$A$2:$P$1035, 12 + MATCH($E506,'check of sales'!$M$1:$P$1, 0), 0), 0)</f>
        <v>42294.052015420675</v>
      </c>
      <c r="L506" s="1">
        <f>SUMIF('emission-rate'!$A$2:$A$551, $D506&amp;L$1&amp;$E506&amp;$F506, 'emission-rate'!$F$2:$F$551) * IFERROR(VLOOKUP($A506&amp;$B506&amp;$C506&amp;$D506&amp;L$1, 'check of sales'!$A$2:$P$1035, 12 + MATCH($E506,'check of sales'!$M$1:$P$1, 0), 0), 0)</f>
        <v>28476.268161270546</v>
      </c>
      <c r="M506" s="1">
        <f>SUMIF('emission-rate'!$A$2:$A$551, $D506&amp;M$1&amp;$E506&amp;$F506, 'emission-rate'!$F$2:$F$551) * IFERROR(VLOOKUP($A506&amp;$B506&amp;$C506&amp;$D506&amp;M$1, 'check of sales'!$A$2:$P$1035, 12 + MATCH($E506,'check of sales'!$M$1:$P$1, 0), 0), 0)</f>
        <v>130896.74625039265</v>
      </c>
      <c r="N506" s="1">
        <f>SUMIF('emission-rate'!$A$2:$A$551, $D506&amp;N$1&amp;$E506&amp;$F506, 'emission-rate'!$F$2:$F$551) * IFERROR(VLOOKUP($A506&amp;$B506&amp;$C506&amp;$D506&amp;N$1, 'check of sales'!$A$2:$P$1035, 12 + MATCH($E506,'check of sales'!$M$1:$P$1, 0), 0), 0)</f>
        <v>155459.62142591851</v>
      </c>
      <c r="O506" s="1">
        <f>SUMIF('emission-rate'!$A$2:$A$551, $D506&amp;O$1&amp;$E506&amp;$F506, 'emission-rate'!$F$2:$F$551) * IFERROR(VLOOKUP($A506&amp;$B506&amp;$C506&amp;$D506&amp;O$1, 'check of sales'!$A$2:$P$1035, 12 + MATCH($E506,'check of sales'!$M$1:$P$1, 0), 0), 0)</f>
        <v>128330.60453269037</v>
      </c>
      <c r="P506" s="1">
        <f>SUMIF('emission-rate'!$A$2:$A$551, $D506&amp;P$1&amp;$E506&amp;$F506, 'emission-rate'!$F$2:$F$551) * IFERROR(VLOOKUP($A506&amp;$B506&amp;$C506&amp;$D506&amp;P$1, 'check of sales'!$A$2:$P$1035, 12 + MATCH($E506,'check of sales'!$M$1:$P$1, 0), 0), 0)</f>
        <v>20059.629131319238</v>
      </c>
      <c r="Q506" s="1">
        <f>SUMIF('emission-rate'!$A$2:$A$551, $D506&amp;Q$1&amp;$E506&amp;$F506, 'emission-rate'!$F$2:$F$551) * IFERROR(VLOOKUP($A506&amp;$B506&amp;$C506&amp;$D506&amp;Q$1, 'check of sales'!$A$2:$P$1035, 12 + MATCH($E506,'check of sales'!$M$1:$P$1, 0), 0), 0)</f>
        <v>112900.74188532223</v>
      </c>
      <c r="R506" s="1">
        <f>SUMIF('emission-rate'!$A$2:$A$551, $D506&amp;R$1&amp;$E506&amp;$F506, 'emission-rate'!$F$2:$F$551) * IFERROR(VLOOKUP($A506&amp;$B506&amp;$C506&amp;$D506&amp;R$1, 'check of sales'!$A$2:$P$1035, 12 + MATCH($E506,'check of sales'!$M$1:$P$1, 0), 0), 0)</f>
        <v>123128.53562390972</v>
      </c>
      <c r="S506" s="1">
        <f>SUMIF('emission-rate'!$A$2:$A$551, $D506&amp;S$1&amp;$E506&amp;$F506, 'emission-rate'!$F$2:$F$551) * IFERROR(VLOOKUP($A506&amp;$B506&amp;$C506&amp;$D506&amp;S$1, 'check of sales'!$A$2:$P$1035, 12 + MATCH($E506,'check of sales'!$M$1:$P$1, 0), 0), 0)</f>
        <v>221355.1605168698</v>
      </c>
      <c r="T506" s="1">
        <f>SUMIF('emission-rate'!$A$2:$A$551, $D506&amp;T$1&amp;$E506&amp;$F506, 'emission-rate'!$F$2:$F$551) * IFERROR(VLOOKUP($A506&amp;$B506&amp;$C506&amp;$D506&amp;T$1, 'check of sales'!$A$2:$P$1035, 12 + MATCH($E506,'check of sales'!$M$1:$P$1, 0), 0), 0)</f>
        <v>20400.021621965694</v>
      </c>
      <c r="U506" s="1">
        <f>SUMIF('emission-rate'!$A$2:$A$551, $D506&amp;U$1&amp;$E506&amp;$F506, 'emission-rate'!$F$2:$F$551) * IFERROR(VLOOKUP($A506&amp;$B506&amp;$C506&amp;$D506&amp;U$1, 'check of sales'!$A$2:$P$1035, 12 + MATCH($E506,'check of sales'!$M$1:$P$1, 0), 0), 0)</f>
        <v>0</v>
      </c>
    </row>
    <row r="507" spans="1:21" x14ac:dyDescent="0.2">
      <c r="A507">
        <f>emission!A507</f>
        <v>2020</v>
      </c>
      <c r="B507">
        <f>emission!B507</f>
        <v>1</v>
      </c>
      <c r="C507" t="str">
        <f>emission!C507</f>
        <v>industrial</v>
      </c>
      <c r="D507" t="str">
        <f>emission!D507</f>
        <v>VCC 21400 (GAS LHD1)</v>
      </c>
      <c r="E507" t="str">
        <f>emission!E507</f>
        <v>GAS</v>
      </c>
      <c r="F507" t="str">
        <f>emission!F507</f>
        <v>PM</v>
      </c>
      <c r="G507" s="1">
        <f>emission!G507 - SUM($K507:$U507)</f>
        <v>5.4568750783801079E-5</v>
      </c>
      <c r="K507" s="1">
        <f>SUMIF('emission-rate'!$A$2:$A$551, $D507&amp;K$1&amp;$E507&amp;$F507, 'emission-rate'!$F$2:$F$551) * IFERROR(VLOOKUP($A507&amp;$B507&amp;$C507&amp;$D507&amp;K$1, 'check of sales'!$A$2:$P$1035, 12 + MATCH($E507,'check of sales'!$M$1:$P$1, 0), 0), 0)</f>
        <v>40077.154178332705</v>
      </c>
      <c r="L507" s="1">
        <f>SUMIF('emission-rate'!$A$2:$A$551, $D507&amp;L$1&amp;$E507&amp;$F507, 'emission-rate'!$F$2:$F$551) * IFERROR(VLOOKUP($A507&amp;$B507&amp;$C507&amp;$D507&amp;L$1, 'check of sales'!$A$2:$P$1035, 12 + MATCH($E507,'check of sales'!$M$1:$P$1, 0), 0), 0)</f>
        <v>27583.261016760065</v>
      </c>
      <c r="M507" s="1">
        <f>SUMIF('emission-rate'!$A$2:$A$551, $D507&amp;M$1&amp;$E507&amp;$F507, 'emission-rate'!$F$2:$F$551) * IFERROR(VLOOKUP($A507&amp;$B507&amp;$C507&amp;$D507&amp;M$1, 'check of sales'!$A$2:$P$1035, 12 + MATCH($E507,'check of sales'!$M$1:$P$1, 0), 0), 0)</f>
        <v>125679.66395313351</v>
      </c>
      <c r="N507" s="1">
        <f>SUMIF('emission-rate'!$A$2:$A$551, $D507&amp;N$1&amp;$E507&amp;$F507, 'emission-rate'!$F$2:$F$551) * IFERROR(VLOOKUP($A507&amp;$B507&amp;$C507&amp;$D507&amp;N$1, 'check of sales'!$A$2:$P$1035, 12 + MATCH($E507,'check of sales'!$M$1:$P$1, 0), 0), 0)</f>
        <v>141669.50349183407</v>
      </c>
      <c r="O507" s="1">
        <f>SUMIF('emission-rate'!$A$2:$A$551, $D507&amp;O$1&amp;$E507&amp;$F507, 'emission-rate'!$F$2:$F$551) * IFERROR(VLOOKUP($A507&amp;$B507&amp;$C507&amp;$D507&amp;O$1, 'check of sales'!$A$2:$P$1035, 12 + MATCH($E507,'check of sales'!$M$1:$P$1, 0), 0), 0)</f>
        <v>123339.68485141992</v>
      </c>
      <c r="P507" s="1">
        <f>SUMIF('emission-rate'!$A$2:$A$551, $D507&amp;P$1&amp;$E507&amp;$F507, 'emission-rate'!$F$2:$F$551) * IFERROR(VLOOKUP($A507&amp;$B507&amp;$C507&amp;$D507&amp;P$1, 'check of sales'!$A$2:$P$1035, 12 + MATCH($E507,'check of sales'!$M$1:$P$1, 0), 0), 0)</f>
        <v>18782.154613696799</v>
      </c>
      <c r="Q507" s="1">
        <f>SUMIF('emission-rate'!$A$2:$A$551, $D507&amp;Q$1&amp;$E507&amp;$F507, 'emission-rate'!$F$2:$F$551) * IFERROR(VLOOKUP($A507&amp;$B507&amp;$C507&amp;$D507&amp;Q$1, 'check of sales'!$A$2:$P$1035, 12 + MATCH($E507,'check of sales'!$M$1:$P$1, 0), 0), 0)</f>
        <v>100758.54112105165</v>
      </c>
      <c r="R507" s="1">
        <f>SUMIF('emission-rate'!$A$2:$A$551, $D507&amp;R$1&amp;$E507&amp;$F507, 'emission-rate'!$F$2:$F$551) * IFERROR(VLOOKUP($A507&amp;$B507&amp;$C507&amp;$D507&amp;R$1, 'check of sales'!$A$2:$P$1035, 12 + MATCH($E507,'check of sales'!$M$1:$P$1, 0), 0), 0)</f>
        <v>119197.27435336188</v>
      </c>
      <c r="S507" s="1">
        <f>SUMIF('emission-rate'!$A$2:$A$551, $D507&amp;S$1&amp;$E507&amp;$F507, 'emission-rate'!$F$2:$F$551) * IFERROR(VLOOKUP($A507&amp;$B507&amp;$C507&amp;$D507&amp;S$1, 'check of sales'!$A$2:$P$1035, 12 + MATCH($E507,'check of sales'!$M$1:$P$1, 0), 0), 0)</f>
        <v>212939.24053986499</v>
      </c>
      <c r="T507" s="1">
        <f>SUMIF('emission-rate'!$A$2:$A$551, $D507&amp;T$1&amp;$E507&amp;$F507, 'emission-rate'!$F$2:$F$551) * IFERROR(VLOOKUP($A507&amp;$B507&amp;$C507&amp;$D507&amp;T$1, 'check of sales'!$A$2:$P$1035, 12 + MATCH($E507,'check of sales'!$M$1:$P$1, 0), 0), 0)</f>
        <v>19207.541167549651</v>
      </c>
      <c r="U507" s="1">
        <f>SUMIF('emission-rate'!$A$2:$A$551, $D507&amp;U$1&amp;$E507&amp;$F507, 'emission-rate'!$F$2:$F$551) * IFERROR(VLOOKUP($A507&amp;$B507&amp;$C507&amp;$D507&amp;U$1, 'check of sales'!$A$2:$P$1035, 12 + MATCH($E507,'check of sales'!$M$1:$P$1, 0), 0), 0)</f>
        <v>145607.04757187577</v>
      </c>
    </row>
    <row r="508" spans="1:21" x14ac:dyDescent="0.2">
      <c r="A508">
        <f>emission!A508</f>
        <v>2010</v>
      </c>
      <c r="B508">
        <f>emission!B508</f>
        <v>1</v>
      </c>
      <c r="C508" t="str">
        <f>emission!C508</f>
        <v>industrial</v>
      </c>
      <c r="D508" t="str">
        <f>emission!D508</f>
        <v>VCC 21400 (GAS LHD1)</v>
      </c>
      <c r="E508" t="str">
        <f>emission!E508</f>
        <v>GAS</v>
      </c>
      <c r="F508" t="str">
        <f>emission!F508</f>
        <v>PM10</v>
      </c>
      <c r="G508" s="1">
        <f>emission!G508 - SUM($K508:$U508)</f>
        <v>-5.0443137297406793E-5</v>
      </c>
      <c r="K508" s="1">
        <f>SUMIF('emission-rate'!$A$2:$A$551, $D508&amp;K$1&amp;$E508&amp;$F508, 'emission-rate'!$F$2:$F$551) * IFERROR(VLOOKUP($A508&amp;$B508&amp;$C508&amp;$D508&amp;K$1, 'check of sales'!$A$2:$P$1035, 12 + MATCH($E508,'check of sales'!$M$1:$P$1, 0), 0), 0)</f>
        <v>69555.021022777641</v>
      </c>
      <c r="L508" s="1">
        <f>SUMIF('emission-rate'!$A$2:$A$551, $D508&amp;L$1&amp;$E508&amp;$F508, 'emission-rate'!$F$2:$F$551) * IFERROR(VLOOKUP($A508&amp;$B508&amp;$C508&amp;$D508&amp;L$1, 'check of sales'!$A$2:$P$1035, 12 + MATCH($E508,'check of sales'!$M$1:$P$1, 0), 0), 0)</f>
        <v>0</v>
      </c>
      <c r="M508" s="1">
        <f>SUMIF('emission-rate'!$A$2:$A$551, $D508&amp;M$1&amp;$E508&amp;$F508, 'emission-rate'!$F$2:$F$551) * IFERROR(VLOOKUP($A508&amp;$B508&amp;$C508&amp;$D508&amp;M$1, 'check of sales'!$A$2:$P$1035, 12 + MATCH($E508,'check of sales'!$M$1:$P$1, 0), 0), 0)</f>
        <v>0</v>
      </c>
      <c r="N508" s="1">
        <f>SUMIF('emission-rate'!$A$2:$A$551, $D508&amp;N$1&amp;$E508&amp;$F508, 'emission-rate'!$F$2:$F$551) * IFERROR(VLOOKUP($A508&amp;$B508&amp;$C508&amp;$D508&amp;N$1, 'check of sales'!$A$2:$P$1035, 12 + MATCH($E508,'check of sales'!$M$1:$P$1, 0), 0), 0)</f>
        <v>0</v>
      </c>
      <c r="O508" s="1">
        <f>SUMIF('emission-rate'!$A$2:$A$551, $D508&amp;O$1&amp;$E508&amp;$F508, 'emission-rate'!$F$2:$F$551) * IFERROR(VLOOKUP($A508&amp;$B508&amp;$C508&amp;$D508&amp;O$1, 'check of sales'!$A$2:$P$1035, 12 + MATCH($E508,'check of sales'!$M$1:$P$1, 0), 0), 0)</f>
        <v>0</v>
      </c>
      <c r="P508" s="1">
        <f>SUMIF('emission-rate'!$A$2:$A$551, $D508&amp;P$1&amp;$E508&amp;$F508, 'emission-rate'!$F$2:$F$551) * IFERROR(VLOOKUP($A508&amp;$B508&amp;$C508&amp;$D508&amp;P$1, 'check of sales'!$A$2:$P$1035, 12 + MATCH($E508,'check of sales'!$M$1:$P$1, 0), 0), 0)</f>
        <v>0</v>
      </c>
      <c r="Q508" s="1">
        <f>SUMIF('emission-rate'!$A$2:$A$551, $D508&amp;Q$1&amp;$E508&amp;$F508, 'emission-rate'!$F$2:$F$551) * IFERROR(VLOOKUP($A508&amp;$B508&amp;$C508&amp;$D508&amp;Q$1, 'check of sales'!$A$2:$P$1035, 12 + MATCH($E508,'check of sales'!$M$1:$P$1, 0), 0), 0)</f>
        <v>0</v>
      </c>
      <c r="R508" s="1">
        <f>SUMIF('emission-rate'!$A$2:$A$551, $D508&amp;R$1&amp;$E508&amp;$F508, 'emission-rate'!$F$2:$F$551) * IFERROR(VLOOKUP($A508&amp;$B508&amp;$C508&amp;$D508&amp;R$1, 'check of sales'!$A$2:$P$1035, 12 + MATCH($E508,'check of sales'!$M$1:$P$1, 0), 0), 0)</f>
        <v>0</v>
      </c>
      <c r="S508" s="1">
        <f>SUMIF('emission-rate'!$A$2:$A$551, $D508&amp;S$1&amp;$E508&amp;$F508, 'emission-rate'!$F$2:$F$551) * IFERROR(VLOOKUP($A508&amp;$B508&amp;$C508&amp;$D508&amp;S$1, 'check of sales'!$A$2:$P$1035, 12 + MATCH($E508,'check of sales'!$M$1:$P$1, 0), 0), 0)</f>
        <v>0</v>
      </c>
      <c r="T508" s="1">
        <f>SUMIF('emission-rate'!$A$2:$A$551, $D508&amp;T$1&amp;$E508&amp;$F508, 'emission-rate'!$F$2:$F$551) * IFERROR(VLOOKUP($A508&amp;$B508&amp;$C508&amp;$D508&amp;T$1, 'check of sales'!$A$2:$P$1035, 12 + MATCH($E508,'check of sales'!$M$1:$P$1, 0), 0), 0)</f>
        <v>0</v>
      </c>
      <c r="U508" s="1">
        <f>SUMIF('emission-rate'!$A$2:$A$551, $D508&amp;U$1&amp;$E508&amp;$F508, 'emission-rate'!$F$2:$F$551) * IFERROR(VLOOKUP($A508&amp;$B508&amp;$C508&amp;$D508&amp;U$1, 'check of sales'!$A$2:$P$1035, 12 + MATCH($E508,'check of sales'!$M$1:$P$1, 0), 0), 0)</f>
        <v>0</v>
      </c>
    </row>
    <row r="509" spans="1:21" x14ac:dyDescent="0.2">
      <c r="A509">
        <f>emission!A509</f>
        <v>2011</v>
      </c>
      <c r="B509">
        <f>emission!B509</f>
        <v>1</v>
      </c>
      <c r="C509" t="str">
        <f>emission!C509</f>
        <v>industrial</v>
      </c>
      <c r="D509" t="str">
        <f>emission!D509</f>
        <v>VCC 21400 (GAS LHD1)</v>
      </c>
      <c r="E509" t="str">
        <f>emission!E509</f>
        <v>GAS</v>
      </c>
      <c r="F509" t="str">
        <f>emission!F509</f>
        <v>PM10</v>
      </c>
      <c r="G509" s="1">
        <f>emission!G509 - SUM($K509:$U509)</f>
        <v>-1.0037882020696998E-5</v>
      </c>
      <c r="K509" s="1">
        <f>SUMIF('emission-rate'!$A$2:$A$551, $D509&amp;K$1&amp;$E509&amp;$F509, 'emission-rate'!$F$2:$F$551) * IFERROR(VLOOKUP($A509&amp;$B509&amp;$C509&amp;$D509&amp;K$1, 'check of sales'!$A$2:$P$1035, 12 + MATCH($E509,'check of sales'!$M$1:$P$1, 0), 0), 0)</f>
        <v>65489.19184802573</v>
      </c>
      <c r="L509" s="1">
        <f>SUMIF('emission-rate'!$A$2:$A$551, $D509&amp;L$1&amp;$E509&amp;$F509, 'emission-rate'!$F$2:$F$551) * IFERROR(VLOOKUP($A509&amp;$B509&amp;$C509&amp;$D509&amp;L$1, 'check of sales'!$A$2:$P$1035, 12 + MATCH($E509,'check of sales'!$M$1:$P$1, 0), 0), 0)</f>
        <v>45355.232567504157</v>
      </c>
      <c r="M509" s="1">
        <f>SUMIF('emission-rate'!$A$2:$A$551, $D509&amp;M$1&amp;$E509&amp;$F509, 'emission-rate'!$F$2:$F$551) * IFERROR(VLOOKUP($A509&amp;$B509&amp;$C509&amp;$D509&amp;M$1, 'check of sales'!$A$2:$P$1035, 12 + MATCH($E509,'check of sales'!$M$1:$P$1, 0), 0), 0)</f>
        <v>0</v>
      </c>
      <c r="N509" s="1">
        <f>SUMIF('emission-rate'!$A$2:$A$551, $D509&amp;N$1&amp;$E509&amp;$F509, 'emission-rate'!$F$2:$F$551) * IFERROR(VLOOKUP($A509&amp;$B509&amp;$C509&amp;$D509&amp;N$1, 'check of sales'!$A$2:$P$1035, 12 + MATCH($E509,'check of sales'!$M$1:$P$1, 0), 0), 0)</f>
        <v>0</v>
      </c>
      <c r="O509" s="1">
        <f>SUMIF('emission-rate'!$A$2:$A$551, $D509&amp;O$1&amp;$E509&amp;$F509, 'emission-rate'!$F$2:$F$551) * IFERROR(VLOOKUP($A509&amp;$B509&amp;$C509&amp;$D509&amp;O$1, 'check of sales'!$A$2:$P$1035, 12 + MATCH($E509,'check of sales'!$M$1:$P$1, 0), 0), 0)</f>
        <v>0</v>
      </c>
      <c r="P509" s="1">
        <f>SUMIF('emission-rate'!$A$2:$A$551, $D509&amp;P$1&amp;$E509&amp;$F509, 'emission-rate'!$F$2:$F$551) * IFERROR(VLOOKUP($A509&amp;$B509&amp;$C509&amp;$D509&amp;P$1, 'check of sales'!$A$2:$P$1035, 12 + MATCH($E509,'check of sales'!$M$1:$P$1, 0), 0), 0)</f>
        <v>0</v>
      </c>
      <c r="Q509" s="1">
        <f>SUMIF('emission-rate'!$A$2:$A$551, $D509&amp;Q$1&amp;$E509&amp;$F509, 'emission-rate'!$F$2:$F$551) * IFERROR(VLOOKUP($A509&amp;$B509&amp;$C509&amp;$D509&amp;Q$1, 'check of sales'!$A$2:$P$1035, 12 + MATCH($E509,'check of sales'!$M$1:$P$1, 0), 0), 0)</f>
        <v>0</v>
      </c>
      <c r="R509" s="1">
        <f>SUMIF('emission-rate'!$A$2:$A$551, $D509&amp;R$1&amp;$E509&amp;$F509, 'emission-rate'!$F$2:$F$551) * IFERROR(VLOOKUP($A509&amp;$B509&amp;$C509&amp;$D509&amp;R$1, 'check of sales'!$A$2:$P$1035, 12 + MATCH($E509,'check of sales'!$M$1:$P$1, 0), 0), 0)</f>
        <v>0</v>
      </c>
      <c r="S509" s="1">
        <f>SUMIF('emission-rate'!$A$2:$A$551, $D509&amp;S$1&amp;$E509&amp;$F509, 'emission-rate'!$F$2:$F$551) * IFERROR(VLOOKUP($A509&amp;$B509&amp;$C509&amp;$D509&amp;S$1, 'check of sales'!$A$2:$P$1035, 12 + MATCH($E509,'check of sales'!$M$1:$P$1, 0), 0), 0)</f>
        <v>0</v>
      </c>
      <c r="T509" s="1">
        <f>SUMIF('emission-rate'!$A$2:$A$551, $D509&amp;T$1&amp;$E509&amp;$F509, 'emission-rate'!$F$2:$F$551) * IFERROR(VLOOKUP($A509&amp;$B509&amp;$C509&amp;$D509&amp;T$1, 'check of sales'!$A$2:$P$1035, 12 + MATCH($E509,'check of sales'!$M$1:$P$1, 0), 0), 0)</f>
        <v>0</v>
      </c>
      <c r="U509" s="1">
        <f>SUMIF('emission-rate'!$A$2:$A$551, $D509&amp;U$1&amp;$E509&amp;$F509, 'emission-rate'!$F$2:$F$551) * IFERROR(VLOOKUP($A509&amp;$B509&amp;$C509&amp;$D509&amp;U$1, 'check of sales'!$A$2:$P$1035, 12 + MATCH($E509,'check of sales'!$M$1:$P$1, 0), 0), 0)</f>
        <v>0</v>
      </c>
    </row>
    <row r="510" spans="1:21" x14ac:dyDescent="0.2">
      <c r="A510">
        <f>emission!A510</f>
        <v>2012</v>
      </c>
      <c r="B510">
        <f>emission!B510</f>
        <v>1</v>
      </c>
      <c r="C510" t="str">
        <f>emission!C510</f>
        <v>industrial</v>
      </c>
      <c r="D510" t="str">
        <f>emission!D510</f>
        <v>VCC 21400 (GAS LHD1)</v>
      </c>
      <c r="E510" t="str">
        <f>emission!E510</f>
        <v>GAS</v>
      </c>
      <c r="F510" t="str">
        <f>emission!F510</f>
        <v>PM10</v>
      </c>
      <c r="G510" s="1">
        <f>emission!G510 - SUM($K510:$U510)</f>
        <v>-5.3297670092433691E-5</v>
      </c>
      <c r="K510" s="1">
        <f>SUMIF('emission-rate'!$A$2:$A$551, $D510&amp;K$1&amp;$E510&amp;$F510, 'emission-rate'!$F$2:$F$551) * IFERROR(VLOOKUP($A510&amp;$B510&amp;$C510&amp;$D510&amp;K$1, 'check of sales'!$A$2:$P$1035, 12 + MATCH($E510,'check of sales'!$M$1:$P$1, 0), 0), 0)</f>
        <v>62999.29372834893</v>
      </c>
      <c r="L510" s="1">
        <f>SUMIF('emission-rate'!$A$2:$A$551, $D510&amp;L$1&amp;$E510&amp;$F510, 'emission-rate'!$F$2:$F$551) * IFERROR(VLOOKUP($A510&amp;$B510&amp;$C510&amp;$D510&amp;L$1, 'check of sales'!$A$2:$P$1035, 12 + MATCH($E510,'check of sales'!$M$1:$P$1, 0), 0), 0)</f>
        <v>42703.998694104412</v>
      </c>
      <c r="M510" s="1">
        <f>SUMIF('emission-rate'!$A$2:$A$551, $D510&amp;M$1&amp;$E510&amp;$F510, 'emission-rate'!$F$2:$F$551) * IFERROR(VLOOKUP($A510&amp;$B510&amp;$C510&amp;$D510&amp;M$1, 'check of sales'!$A$2:$P$1035, 12 + MATCH($E510,'check of sales'!$M$1:$P$1, 0), 0), 0)</f>
        <v>200132.47356300629</v>
      </c>
      <c r="N510" s="1">
        <f>SUMIF('emission-rate'!$A$2:$A$551, $D510&amp;N$1&amp;$E510&amp;$F510, 'emission-rate'!$F$2:$F$551) * IFERROR(VLOOKUP($A510&amp;$B510&amp;$C510&amp;$D510&amp;N$1, 'check of sales'!$A$2:$P$1035, 12 + MATCH($E510,'check of sales'!$M$1:$P$1, 0), 0), 0)</f>
        <v>0</v>
      </c>
      <c r="O510" s="1">
        <f>SUMIF('emission-rate'!$A$2:$A$551, $D510&amp;O$1&amp;$E510&amp;$F510, 'emission-rate'!$F$2:$F$551) * IFERROR(VLOOKUP($A510&amp;$B510&amp;$C510&amp;$D510&amp;O$1, 'check of sales'!$A$2:$P$1035, 12 + MATCH($E510,'check of sales'!$M$1:$P$1, 0), 0), 0)</f>
        <v>0</v>
      </c>
      <c r="P510" s="1">
        <f>SUMIF('emission-rate'!$A$2:$A$551, $D510&amp;P$1&amp;$E510&amp;$F510, 'emission-rate'!$F$2:$F$551) * IFERROR(VLOOKUP($A510&amp;$B510&amp;$C510&amp;$D510&amp;P$1, 'check of sales'!$A$2:$P$1035, 12 + MATCH($E510,'check of sales'!$M$1:$P$1, 0), 0), 0)</f>
        <v>0</v>
      </c>
      <c r="Q510" s="1">
        <f>SUMIF('emission-rate'!$A$2:$A$551, $D510&amp;Q$1&amp;$E510&amp;$F510, 'emission-rate'!$F$2:$F$551) * IFERROR(VLOOKUP($A510&amp;$B510&amp;$C510&amp;$D510&amp;Q$1, 'check of sales'!$A$2:$P$1035, 12 + MATCH($E510,'check of sales'!$M$1:$P$1, 0), 0), 0)</f>
        <v>0</v>
      </c>
      <c r="R510" s="1">
        <f>SUMIF('emission-rate'!$A$2:$A$551, $D510&amp;R$1&amp;$E510&amp;$F510, 'emission-rate'!$F$2:$F$551) * IFERROR(VLOOKUP($A510&amp;$B510&amp;$C510&amp;$D510&amp;R$1, 'check of sales'!$A$2:$P$1035, 12 + MATCH($E510,'check of sales'!$M$1:$P$1, 0), 0), 0)</f>
        <v>0</v>
      </c>
      <c r="S510" s="1">
        <f>SUMIF('emission-rate'!$A$2:$A$551, $D510&amp;S$1&amp;$E510&amp;$F510, 'emission-rate'!$F$2:$F$551) * IFERROR(VLOOKUP($A510&amp;$B510&amp;$C510&amp;$D510&amp;S$1, 'check of sales'!$A$2:$P$1035, 12 + MATCH($E510,'check of sales'!$M$1:$P$1, 0), 0), 0)</f>
        <v>0</v>
      </c>
      <c r="T510" s="1">
        <f>SUMIF('emission-rate'!$A$2:$A$551, $D510&amp;T$1&amp;$E510&amp;$F510, 'emission-rate'!$F$2:$F$551) * IFERROR(VLOOKUP($A510&amp;$B510&amp;$C510&amp;$D510&amp;T$1, 'check of sales'!$A$2:$P$1035, 12 + MATCH($E510,'check of sales'!$M$1:$P$1, 0), 0), 0)</f>
        <v>0</v>
      </c>
      <c r="U510" s="1">
        <f>SUMIF('emission-rate'!$A$2:$A$551, $D510&amp;U$1&amp;$E510&amp;$F510, 'emission-rate'!$F$2:$F$551) * IFERROR(VLOOKUP($A510&amp;$B510&amp;$C510&amp;$D510&amp;U$1, 'check of sales'!$A$2:$P$1035, 12 + MATCH($E510,'check of sales'!$M$1:$P$1, 0), 0), 0)</f>
        <v>0</v>
      </c>
    </row>
    <row r="511" spans="1:21" x14ac:dyDescent="0.2">
      <c r="A511">
        <f>emission!A511</f>
        <v>2013</v>
      </c>
      <c r="B511">
        <f>emission!B511</f>
        <v>1</v>
      </c>
      <c r="C511" t="str">
        <f>emission!C511</f>
        <v>industrial</v>
      </c>
      <c r="D511" t="str">
        <f>emission!D511</f>
        <v>VCC 21400 (GAS LHD1)</v>
      </c>
      <c r="E511" t="str">
        <f>emission!E511</f>
        <v>GAS</v>
      </c>
      <c r="F511" t="str">
        <f>emission!F511</f>
        <v>PM10</v>
      </c>
      <c r="G511" s="1">
        <f>emission!G511 - SUM($K511:$U511)</f>
        <v>-3.7012738175690174E-5</v>
      </c>
      <c r="K511" s="1">
        <f>SUMIF('emission-rate'!$A$2:$A$551, $D511&amp;K$1&amp;$E511&amp;$F511, 'emission-rate'!$F$2:$F$551) * IFERROR(VLOOKUP($A511&amp;$B511&amp;$C511&amp;$D511&amp;K$1, 'check of sales'!$A$2:$P$1035, 12 + MATCH($E511,'check of sales'!$M$1:$P$1, 0), 0), 0)</f>
        <v>60987.845429616405</v>
      </c>
      <c r="L511" s="1">
        <f>SUMIF('emission-rate'!$A$2:$A$551, $D511&amp;L$1&amp;$E511&amp;$F511, 'emission-rate'!$F$2:$F$551) * IFERROR(VLOOKUP($A511&amp;$B511&amp;$C511&amp;$D511&amp;L$1, 'check of sales'!$A$2:$P$1035, 12 + MATCH($E511,'check of sales'!$M$1:$P$1, 0), 0), 0)</f>
        <v>41080.393286087186</v>
      </c>
      <c r="M511" s="1">
        <f>SUMIF('emission-rate'!$A$2:$A$551, $D511&amp;M$1&amp;$E511&amp;$F511, 'emission-rate'!$F$2:$F$551) * IFERROR(VLOOKUP($A511&amp;$B511&amp;$C511&amp;$D511&amp;M$1, 'check of sales'!$A$2:$P$1035, 12 + MATCH($E511,'check of sales'!$M$1:$P$1, 0), 0), 0)</f>
        <v>188433.75738317354</v>
      </c>
      <c r="N511" s="1">
        <f>SUMIF('emission-rate'!$A$2:$A$551, $D511&amp;N$1&amp;$E511&amp;$F511, 'emission-rate'!$F$2:$F$551) * IFERROR(VLOOKUP($A511&amp;$B511&amp;$C511&amp;$D511&amp;N$1, 'check of sales'!$A$2:$P$1035, 12 + MATCH($E511,'check of sales'!$M$1:$P$1, 0), 0), 0)</f>
        <v>216524.33034966956</v>
      </c>
      <c r="O511" s="1">
        <f>SUMIF('emission-rate'!$A$2:$A$551, $D511&amp;O$1&amp;$E511&amp;$F511, 'emission-rate'!$F$2:$F$551) * IFERROR(VLOOKUP($A511&amp;$B511&amp;$C511&amp;$D511&amp;O$1, 'check of sales'!$A$2:$P$1035, 12 + MATCH($E511,'check of sales'!$M$1:$P$1, 0), 0), 0)</f>
        <v>0</v>
      </c>
      <c r="P511" s="1">
        <f>SUMIF('emission-rate'!$A$2:$A$551, $D511&amp;P$1&amp;$E511&amp;$F511, 'emission-rate'!$F$2:$F$551) * IFERROR(VLOOKUP($A511&amp;$B511&amp;$C511&amp;$D511&amp;P$1, 'check of sales'!$A$2:$P$1035, 12 + MATCH($E511,'check of sales'!$M$1:$P$1, 0), 0), 0)</f>
        <v>0</v>
      </c>
      <c r="Q511" s="1">
        <f>SUMIF('emission-rate'!$A$2:$A$551, $D511&amp;Q$1&amp;$E511&amp;$F511, 'emission-rate'!$F$2:$F$551) * IFERROR(VLOOKUP($A511&amp;$B511&amp;$C511&amp;$D511&amp;Q$1, 'check of sales'!$A$2:$P$1035, 12 + MATCH($E511,'check of sales'!$M$1:$P$1, 0), 0), 0)</f>
        <v>0</v>
      </c>
      <c r="R511" s="1">
        <f>SUMIF('emission-rate'!$A$2:$A$551, $D511&amp;R$1&amp;$E511&amp;$F511, 'emission-rate'!$F$2:$F$551) * IFERROR(VLOOKUP($A511&amp;$B511&amp;$C511&amp;$D511&amp;R$1, 'check of sales'!$A$2:$P$1035, 12 + MATCH($E511,'check of sales'!$M$1:$P$1, 0), 0), 0)</f>
        <v>0</v>
      </c>
      <c r="S511" s="1">
        <f>SUMIF('emission-rate'!$A$2:$A$551, $D511&amp;S$1&amp;$E511&amp;$F511, 'emission-rate'!$F$2:$F$551) * IFERROR(VLOOKUP($A511&amp;$B511&amp;$C511&amp;$D511&amp;S$1, 'check of sales'!$A$2:$P$1035, 12 + MATCH($E511,'check of sales'!$M$1:$P$1, 0), 0), 0)</f>
        <v>0</v>
      </c>
      <c r="T511" s="1">
        <f>SUMIF('emission-rate'!$A$2:$A$551, $D511&amp;T$1&amp;$E511&amp;$F511, 'emission-rate'!$F$2:$F$551) * IFERROR(VLOOKUP($A511&amp;$B511&amp;$C511&amp;$D511&amp;T$1, 'check of sales'!$A$2:$P$1035, 12 + MATCH($E511,'check of sales'!$M$1:$P$1, 0), 0), 0)</f>
        <v>0</v>
      </c>
      <c r="U511" s="1">
        <f>SUMIF('emission-rate'!$A$2:$A$551, $D511&amp;U$1&amp;$E511&amp;$F511, 'emission-rate'!$F$2:$F$551) * IFERROR(VLOOKUP($A511&amp;$B511&amp;$C511&amp;$D511&amp;U$1, 'check of sales'!$A$2:$P$1035, 12 + MATCH($E511,'check of sales'!$M$1:$P$1, 0), 0), 0)</f>
        <v>0</v>
      </c>
    </row>
    <row r="512" spans="1:21" x14ac:dyDescent="0.2">
      <c r="A512">
        <f>emission!A512</f>
        <v>2014</v>
      </c>
      <c r="B512">
        <f>emission!B512</f>
        <v>1</v>
      </c>
      <c r="C512" t="str">
        <f>emission!C512</f>
        <v>industrial</v>
      </c>
      <c r="D512" t="str">
        <f>emission!D512</f>
        <v>VCC 21400 (GAS LHD1)</v>
      </c>
      <c r="E512" t="str">
        <f>emission!E512</f>
        <v>GAS</v>
      </c>
      <c r="F512" t="str">
        <f>emission!F512</f>
        <v>PM10</v>
      </c>
      <c r="G512" s="1">
        <f>emission!G512 - SUM($K512:$U512)</f>
        <v>3.7465128116309643E-5</v>
      </c>
      <c r="K512" s="1">
        <f>SUMIF('emission-rate'!$A$2:$A$551, $D512&amp;K$1&amp;$E512&amp;$F512, 'emission-rate'!$F$2:$F$551) * IFERROR(VLOOKUP($A512&amp;$B512&amp;$C512&amp;$D512&amp;K$1, 'check of sales'!$A$2:$P$1035, 12 + MATCH($E512,'check of sales'!$M$1:$P$1, 0), 0), 0)</f>
        <v>54428.750679478297</v>
      </c>
      <c r="L512" s="1">
        <f>SUMIF('emission-rate'!$A$2:$A$551, $D512&amp;L$1&amp;$E512&amp;$F512, 'emission-rate'!$F$2:$F$551) * IFERROR(VLOOKUP($A512&amp;$B512&amp;$C512&amp;$D512&amp;L$1, 'check of sales'!$A$2:$P$1035, 12 + MATCH($E512,'check of sales'!$M$1:$P$1, 0), 0), 0)</f>
        <v>39768.774023451217</v>
      </c>
      <c r="M512" s="1">
        <f>SUMIF('emission-rate'!$A$2:$A$551, $D512&amp;M$1&amp;$E512&amp;$F512, 'emission-rate'!$F$2:$F$551) * IFERROR(VLOOKUP($A512&amp;$B512&amp;$C512&amp;$D512&amp;M$1, 'check of sales'!$A$2:$P$1035, 12 + MATCH($E512,'check of sales'!$M$1:$P$1, 0), 0), 0)</f>
        <v>181269.50867354244</v>
      </c>
      <c r="N512" s="1">
        <f>SUMIF('emission-rate'!$A$2:$A$551, $D512&amp;N$1&amp;$E512&amp;$F512, 'emission-rate'!$F$2:$F$551) * IFERROR(VLOOKUP($A512&amp;$B512&amp;$C512&amp;$D512&amp;N$1, 'check of sales'!$A$2:$P$1035, 12 + MATCH($E512,'check of sales'!$M$1:$P$1, 0), 0), 0)</f>
        <v>203867.43043886358</v>
      </c>
      <c r="O512" s="1">
        <f>SUMIF('emission-rate'!$A$2:$A$551, $D512&amp;O$1&amp;$E512&amp;$F512, 'emission-rate'!$F$2:$F$551) * IFERROR(VLOOKUP($A512&amp;$B512&amp;$C512&amp;$D512&amp;O$1, 'check of sales'!$A$2:$P$1035, 12 + MATCH($E512,'check of sales'!$M$1:$P$1, 0), 0), 0)</f>
        <v>171714.83857307539</v>
      </c>
      <c r="P512" s="1">
        <f>SUMIF('emission-rate'!$A$2:$A$551, $D512&amp;P$1&amp;$E512&amp;$F512, 'emission-rate'!$F$2:$F$551) * IFERROR(VLOOKUP($A512&amp;$B512&amp;$C512&amp;$D512&amp;P$1, 'check of sales'!$A$2:$P$1035, 12 + MATCH($E512,'check of sales'!$M$1:$P$1, 0), 0), 0)</f>
        <v>0</v>
      </c>
      <c r="Q512" s="1">
        <f>SUMIF('emission-rate'!$A$2:$A$551, $D512&amp;Q$1&amp;$E512&amp;$F512, 'emission-rate'!$F$2:$F$551) * IFERROR(VLOOKUP($A512&amp;$B512&amp;$C512&amp;$D512&amp;Q$1, 'check of sales'!$A$2:$P$1035, 12 + MATCH($E512,'check of sales'!$M$1:$P$1, 0), 0), 0)</f>
        <v>0</v>
      </c>
      <c r="R512" s="1">
        <f>SUMIF('emission-rate'!$A$2:$A$551, $D512&amp;R$1&amp;$E512&amp;$F512, 'emission-rate'!$F$2:$F$551) * IFERROR(VLOOKUP($A512&amp;$B512&amp;$C512&amp;$D512&amp;R$1, 'check of sales'!$A$2:$P$1035, 12 + MATCH($E512,'check of sales'!$M$1:$P$1, 0), 0), 0)</f>
        <v>0</v>
      </c>
      <c r="S512" s="1">
        <f>SUMIF('emission-rate'!$A$2:$A$551, $D512&amp;S$1&amp;$E512&amp;$F512, 'emission-rate'!$F$2:$F$551) * IFERROR(VLOOKUP($A512&amp;$B512&amp;$C512&amp;$D512&amp;S$1, 'check of sales'!$A$2:$P$1035, 12 + MATCH($E512,'check of sales'!$M$1:$P$1, 0), 0), 0)</f>
        <v>0</v>
      </c>
      <c r="T512" s="1">
        <f>SUMIF('emission-rate'!$A$2:$A$551, $D512&amp;T$1&amp;$E512&amp;$F512, 'emission-rate'!$F$2:$F$551) * IFERROR(VLOOKUP($A512&amp;$B512&amp;$C512&amp;$D512&amp;T$1, 'check of sales'!$A$2:$P$1035, 12 + MATCH($E512,'check of sales'!$M$1:$P$1, 0), 0), 0)</f>
        <v>0</v>
      </c>
      <c r="U512" s="1">
        <f>SUMIF('emission-rate'!$A$2:$A$551, $D512&amp;U$1&amp;$E512&amp;$F512, 'emission-rate'!$F$2:$F$551) * IFERROR(VLOOKUP($A512&amp;$B512&amp;$C512&amp;$D512&amp;U$1, 'check of sales'!$A$2:$P$1035, 12 + MATCH($E512,'check of sales'!$M$1:$P$1, 0), 0), 0)</f>
        <v>0</v>
      </c>
    </row>
    <row r="513" spans="1:21" x14ac:dyDescent="0.2">
      <c r="A513">
        <f>emission!A513</f>
        <v>2015</v>
      </c>
      <c r="B513">
        <f>emission!B513</f>
        <v>1</v>
      </c>
      <c r="C513" t="str">
        <f>emission!C513</f>
        <v>industrial</v>
      </c>
      <c r="D513" t="str">
        <f>emission!D513</f>
        <v>VCC 21400 (GAS LHD1)</v>
      </c>
      <c r="E513" t="str">
        <f>emission!E513</f>
        <v>GAS</v>
      </c>
      <c r="F513" t="str">
        <f>emission!F513</f>
        <v>PM10</v>
      </c>
      <c r="G513" s="1">
        <f>emission!G513 - SUM($K513:$U513)</f>
        <v>1.1311611160635948E-5</v>
      </c>
      <c r="K513" s="1">
        <f>SUMIF('emission-rate'!$A$2:$A$551, $D513&amp;K$1&amp;$E513&amp;$F513, 'emission-rate'!$F$2:$F$551) * IFERROR(VLOOKUP($A513&amp;$B513&amp;$C513&amp;$D513&amp;K$1, 'check of sales'!$A$2:$P$1035, 12 + MATCH($E513,'check of sales'!$M$1:$P$1, 0), 0), 0)</f>
        <v>50962.518000704578</v>
      </c>
      <c r="L513" s="1">
        <f>SUMIF('emission-rate'!$A$2:$A$551, $D513&amp;L$1&amp;$E513&amp;$F513, 'emission-rate'!$F$2:$F$551) * IFERROR(VLOOKUP($A513&amp;$B513&amp;$C513&amp;$D513&amp;L$1, 'check of sales'!$A$2:$P$1035, 12 + MATCH($E513,'check of sales'!$M$1:$P$1, 0), 0), 0)</f>
        <v>35491.738901466459</v>
      </c>
      <c r="M513" s="1">
        <f>SUMIF('emission-rate'!$A$2:$A$551, $D513&amp;M$1&amp;$E513&amp;$F513, 'emission-rate'!$F$2:$F$551) * IFERROR(VLOOKUP($A513&amp;$B513&amp;$C513&amp;$D513&amp;M$1, 'check of sales'!$A$2:$P$1035, 12 + MATCH($E513,'check of sales'!$M$1:$P$1, 0), 0), 0)</f>
        <v>175481.91609503381</v>
      </c>
      <c r="N513" s="1">
        <f>SUMIF('emission-rate'!$A$2:$A$551, $D513&amp;N$1&amp;$E513&amp;$F513, 'emission-rate'!$F$2:$F$551) * IFERROR(VLOOKUP($A513&amp;$B513&amp;$C513&amp;$D513&amp;N$1, 'check of sales'!$A$2:$P$1035, 12 + MATCH($E513,'check of sales'!$M$1:$P$1, 0), 0), 0)</f>
        <v>196116.39370457194</v>
      </c>
      <c r="O513" s="1">
        <f>SUMIF('emission-rate'!$A$2:$A$551, $D513&amp;O$1&amp;$E513&amp;$F513, 'emission-rate'!$F$2:$F$551) * IFERROR(VLOOKUP($A513&amp;$B513&amp;$C513&amp;$D513&amp;O$1, 'check of sales'!$A$2:$P$1035, 12 + MATCH($E513,'check of sales'!$M$1:$P$1, 0), 0), 0)</f>
        <v>161677.27133289655</v>
      </c>
      <c r="P513" s="1">
        <f>SUMIF('emission-rate'!$A$2:$A$551, $D513&amp;P$1&amp;$E513&amp;$F513, 'emission-rate'!$F$2:$F$551) * IFERROR(VLOOKUP($A513&amp;$B513&amp;$C513&amp;$D513&amp;P$1, 'check of sales'!$A$2:$P$1035, 12 + MATCH($E513,'check of sales'!$M$1:$P$1, 0), 0), 0)</f>
        <v>25122.009970079962</v>
      </c>
      <c r="Q513" s="1">
        <f>SUMIF('emission-rate'!$A$2:$A$551, $D513&amp;Q$1&amp;$E513&amp;$F513, 'emission-rate'!$F$2:$F$551) * IFERROR(VLOOKUP($A513&amp;$B513&amp;$C513&amp;$D513&amp;Q$1, 'check of sales'!$A$2:$P$1035, 12 + MATCH($E513,'check of sales'!$M$1:$P$1, 0), 0), 0)</f>
        <v>0</v>
      </c>
      <c r="R513" s="1">
        <f>SUMIF('emission-rate'!$A$2:$A$551, $D513&amp;R$1&amp;$E513&amp;$F513, 'emission-rate'!$F$2:$F$551) * IFERROR(VLOOKUP($A513&amp;$B513&amp;$C513&amp;$D513&amp;R$1, 'check of sales'!$A$2:$P$1035, 12 + MATCH($E513,'check of sales'!$M$1:$P$1, 0), 0), 0)</f>
        <v>0</v>
      </c>
      <c r="S513" s="1">
        <f>SUMIF('emission-rate'!$A$2:$A$551, $D513&amp;S$1&amp;$E513&amp;$F513, 'emission-rate'!$F$2:$F$551) * IFERROR(VLOOKUP($A513&amp;$B513&amp;$C513&amp;$D513&amp;S$1, 'check of sales'!$A$2:$P$1035, 12 + MATCH($E513,'check of sales'!$M$1:$P$1, 0), 0), 0)</f>
        <v>0</v>
      </c>
      <c r="T513" s="1">
        <f>SUMIF('emission-rate'!$A$2:$A$551, $D513&amp;T$1&amp;$E513&amp;$F513, 'emission-rate'!$F$2:$F$551) * IFERROR(VLOOKUP($A513&amp;$B513&amp;$C513&amp;$D513&amp;T$1, 'check of sales'!$A$2:$P$1035, 12 + MATCH($E513,'check of sales'!$M$1:$P$1, 0), 0), 0)</f>
        <v>0</v>
      </c>
      <c r="U513" s="1">
        <f>SUMIF('emission-rate'!$A$2:$A$551, $D513&amp;U$1&amp;$E513&amp;$F513, 'emission-rate'!$F$2:$F$551) * IFERROR(VLOOKUP($A513&amp;$B513&amp;$C513&amp;$D513&amp;U$1, 'check of sales'!$A$2:$P$1035, 12 + MATCH($E513,'check of sales'!$M$1:$P$1, 0), 0), 0)</f>
        <v>0</v>
      </c>
    </row>
    <row r="514" spans="1:21" x14ac:dyDescent="0.2">
      <c r="A514">
        <f>emission!A514</f>
        <v>2016</v>
      </c>
      <c r="B514">
        <f>emission!B514</f>
        <v>1</v>
      </c>
      <c r="C514" t="str">
        <f>emission!C514</f>
        <v>industrial</v>
      </c>
      <c r="D514" t="str">
        <f>emission!D514</f>
        <v>VCC 21400 (GAS LHD1)</v>
      </c>
      <c r="E514" t="str">
        <f>emission!E514</f>
        <v>GAS</v>
      </c>
      <c r="F514" t="str">
        <f>emission!F514</f>
        <v>PM10</v>
      </c>
      <c r="G514" s="1">
        <f>emission!G514 - SUM($K514:$U514)</f>
        <v>6.1741797253489494E-5</v>
      </c>
      <c r="K514" s="1">
        <f>SUMIF('emission-rate'!$A$2:$A$551, $D514&amp;K$1&amp;$E514&amp;$F514, 'emission-rate'!$F$2:$F$551) * IFERROR(VLOOKUP($A514&amp;$B514&amp;$C514&amp;$D514&amp;K$1, 'check of sales'!$A$2:$P$1035, 12 + MATCH($E514,'check of sales'!$M$1:$P$1, 0), 0), 0)</f>
        <v>48980.529097722108</v>
      </c>
      <c r="L514" s="1">
        <f>SUMIF('emission-rate'!$A$2:$A$551, $D514&amp;L$1&amp;$E514&amp;$F514, 'emission-rate'!$F$2:$F$551) * IFERROR(VLOOKUP($A514&amp;$B514&amp;$C514&amp;$D514&amp;L$1, 'check of sales'!$A$2:$P$1035, 12 + MATCH($E514,'check of sales'!$M$1:$P$1, 0), 0), 0)</f>
        <v>33231.488139305366</v>
      </c>
      <c r="M514" s="1">
        <f>SUMIF('emission-rate'!$A$2:$A$551, $D514&amp;M$1&amp;$E514&amp;$F514, 'emission-rate'!$F$2:$F$551) * IFERROR(VLOOKUP($A514&amp;$B514&amp;$C514&amp;$D514&amp;M$1, 'check of sales'!$A$2:$P$1035, 12 + MATCH($E514,'check of sales'!$M$1:$P$1, 0), 0), 0)</f>
        <v>156609.2619375519</v>
      </c>
      <c r="N514" s="1">
        <f>SUMIF('emission-rate'!$A$2:$A$551, $D514&amp;N$1&amp;$E514&amp;$F514, 'emission-rate'!$F$2:$F$551) * IFERROR(VLOOKUP($A514&amp;$B514&amp;$C514&amp;$D514&amp;N$1, 'check of sales'!$A$2:$P$1035, 12 + MATCH($E514,'check of sales'!$M$1:$P$1, 0), 0), 0)</f>
        <v>189854.7681668071</v>
      </c>
      <c r="O514" s="1">
        <f>SUMIF('emission-rate'!$A$2:$A$551, $D514&amp;O$1&amp;$E514&amp;$F514, 'emission-rate'!$F$2:$F$551) * IFERROR(VLOOKUP($A514&amp;$B514&amp;$C514&amp;$D514&amp;O$1, 'check of sales'!$A$2:$P$1035, 12 + MATCH($E514,'check of sales'!$M$1:$P$1, 0), 0), 0)</f>
        <v>155530.30383297006</v>
      </c>
      <c r="P514" s="1">
        <f>SUMIF('emission-rate'!$A$2:$A$551, $D514&amp;P$1&amp;$E514&amp;$F514, 'emission-rate'!$F$2:$F$551) * IFERROR(VLOOKUP($A514&amp;$B514&amp;$C514&amp;$D514&amp;P$1, 'check of sales'!$A$2:$P$1035, 12 + MATCH($E514,'check of sales'!$M$1:$P$1, 0), 0), 0)</f>
        <v>23653.506337088289</v>
      </c>
      <c r="Q514" s="1">
        <f>SUMIF('emission-rate'!$A$2:$A$551, $D514&amp;Q$1&amp;$E514&amp;$F514, 'emission-rate'!$F$2:$F$551) * IFERROR(VLOOKUP($A514&amp;$B514&amp;$C514&amp;$D514&amp;Q$1, 'check of sales'!$A$2:$P$1035, 12 + MATCH($E514,'check of sales'!$M$1:$P$1, 0), 0), 0)</f>
        <v>126150.11713636233</v>
      </c>
      <c r="R514" s="1">
        <f>SUMIF('emission-rate'!$A$2:$A$551, $D514&amp;R$1&amp;$E514&amp;$F514, 'emission-rate'!$F$2:$F$551) * IFERROR(VLOOKUP($A514&amp;$B514&amp;$C514&amp;$D514&amp;R$1, 'check of sales'!$A$2:$P$1035, 12 + MATCH($E514,'check of sales'!$M$1:$P$1, 0), 0), 0)</f>
        <v>0</v>
      </c>
      <c r="S514" s="1">
        <f>SUMIF('emission-rate'!$A$2:$A$551, $D514&amp;S$1&amp;$E514&amp;$F514, 'emission-rate'!$F$2:$F$551) * IFERROR(VLOOKUP($A514&amp;$B514&amp;$C514&amp;$D514&amp;S$1, 'check of sales'!$A$2:$P$1035, 12 + MATCH($E514,'check of sales'!$M$1:$P$1, 0), 0), 0)</f>
        <v>0</v>
      </c>
      <c r="T514" s="1">
        <f>SUMIF('emission-rate'!$A$2:$A$551, $D514&amp;T$1&amp;$E514&amp;$F514, 'emission-rate'!$F$2:$F$551) * IFERROR(VLOOKUP($A514&amp;$B514&amp;$C514&amp;$D514&amp;T$1, 'check of sales'!$A$2:$P$1035, 12 + MATCH($E514,'check of sales'!$M$1:$P$1, 0), 0), 0)</f>
        <v>0</v>
      </c>
      <c r="U514" s="1">
        <f>SUMIF('emission-rate'!$A$2:$A$551, $D514&amp;U$1&amp;$E514&amp;$F514, 'emission-rate'!$F$2:$F$551) * IFERROR(VLOOKUP($A514&amp;$B514&amp;$C514&amp;$D514&amp;U$1, 'check of sales'!$A$2:$P$1035, 12 + MATCH($E514,'check of sales'!$M$1:$P$1, 0), 0), 0)</f>
        <v>0</v>
      </c>
    </row>
    <row r="515" spans="1:21" x14ac:dyDescent="0.2">
      <c r="A515">
        <f>emission!A515</f>
        <v>2017</v>
      </c>
      <c r="B515">
        <f>emission!B515</f>
        <v>1</v>
      </c>
      <c r="C515" t="str">
        <f>emission!C515</f>
        <v>industrial</v>
      </c>
      <c r="D515" t="str">
        <f>emission!D515</f>
        <v>VCC 21400 (GAS LHD1)</v>
      </c>
      <c r="E515" t="str">
        <f>emission!E515</f>
        <v>GAS</v>
      </c>
      <c r="F515" t="str">
        <f>emission!F515</f>
        <v>PM10</v>
      </c>
      <c r="G515" s="1">
        <f>emission!G515 - SUM($K515:$U515)</f>
        <v>8.2223559729754925E-5</v>
      </c>
      <c r="K515" s="1">
        <f>SUMIF('emission-rate'!$A$2:$A$551, $D515&amp;K$1&amp;$E515&amp;$F515, 'emission-rate'!$F$2:$F$551) * IFERROR(VLOOKUP($A515&amp;$B515&amp;$C515&amp;$D515&amp;K$1, 'check of sales'!$A$2:$P$1035, 12 + MATCH($E515,'check of sales'!$M$1:$P$1, 0), 0), 0)</f>
        <v>44635.688511233697</v>
      </c>
      <c r="L515" s="1">
        <f>SUMIF('emission-rate'!$A$2:$A$551, $D515&amp;L$1&amp;$E515&amp;$F515, 'emission-rate'!$F$2:$F$551) * IFERROR(VLOOKUP($A515&amp;$B515&amp;$C515&amp;$D515&amp;L$1, 'check of sales'!$A$2:$P$1035, 12 + MATCH($E515,'check of sales'!$M$1:$P$1, 0), 0), 0)</f>
        <v>31939.078672395037</v>
      </c>
      <c r="M515" s="1">
        <f>SUMIF('emission-rate'!$A$2:$A$551, $D515&amp;M$1&amp;$E515&amp;$F515, 'emission-rate'!$F$2:$F$551) * IFERROR(VLOOKUP($A515&amp;$B515&amp;$C515&amp;$D515&amp;M$1, 'check of sales'!$A$2:$P$1035, 12 + MATCH($E515,'check of sales'!$M$1:$P$1, 0), 0), 0)</f>
        <v>146635.78037220595</v>
      </c>
      <c r="N515" s="1">
        <f>SUMIF('emission-rate'!$A$2:$A$551, $D515&amp;N$1&amp;$E515&amp;$F515, 'emission-rate'!$F$2:$F$551) * IFERROR(VLOOKUP($A515&amp;$B515&amp;$C515&amp;$D515&amp;N$1, 'check of sales'!$A$2:$P$1035, 12 + MATCH($E515,'check of sales'!$M$1:$P$1, 0), 0), 0)</f>
        <v>169436.34865387718</v>
      </c>
      <c r="O515" s="1">
        <f>SUMIF('emission-rate'!$A$2:$A$551, $D515&amp;O$1&amp;$E515&amp;$F515, 'emission-rate'!$F$2:$F$551) * IFERROR(VLOOKUP($A515&amp;$B515&amp;$C515&amp;$D515&amp;O$1, 'check of sales'!$A$2:$P$1035, 12 + MATCH($E515,'check of sales'!$M$1:$P$1, 0), 0), 0)</f>
        <v>150564.51538468729</v>
      </c>
      <c r="P515" s="1">
        <f>SUMIF('emission-rate'!$A$2:$A$551, $D515&amp;P$1&amp;$E515&amp;$F515, 'emission-rate'!$F$2:$F$551) * IFERROR(VLOOKUP($A515&amp;$B515&amp;$C515&amp;$D515&amp;P$1, 'check of sales'!$A$2:$P$1035, 12 + MATCH($E515,'check of sales'!$M$1:$P$1, 0), 0), 0)</f>
        <v>22754.200370858769</v>
      </c>
      <c r="Q515" s="1">
        <f>SUMIF('emission-rate'!$A$2:$A$551, $D515&amp;Q$1&amp;$E515&amp;$F515, 'emission-rate'!$F$2:$F$551) * IFERROR(VLOOKUP($A515&amp;$B515&amp;$C515&amp;$D515&amp;Q$1, 'check of sales'!$A$2:$P$1035, 12 + MATCH($E515,'check of sales'!$M$1:$P$1, 0), 0), 0)</f>
        <v>118776.02941258115</v>
      </c>
      <c r="R515" s="1">
        <f>SUMIF('emission-rate'!$A$2:$A$551, $D515&amp;R$1&amp;$E515&amp;$F515, 'emission-rate'!$F$2:$F$551) * IFERROR(VLOOKUP($A515&amp;$B515&amp;$C515&amp;$D515&amp;R$1, 'check of sales'!$A$2:$P$1035, 12 + MATCH($E515,'check of sales'!$M$1:$P$1, 0), 0), 0)</f>
        <v>133164.21290420034</v>
      </c>
      <c r="S515" s="1">
        <f>SUMIF('emission-rate'!$A$2:$A$551, $D515&amp;S$1&amp;$E515&amp;$F515, 'emission-rate'!$F$2:$F$551) * IFERROR(VLOOKUP($A515&amp;$B515&amp;$C515&amp;$D515&amp;S$1, 'check of sales'!$A$2:$P$1035, 12 + MATCH($E515,'check of sales'!$M$1:$P$1, 0), 0), 0)</f>
        <v>0</v>
      </c>
      <c r="T515" s="1">
        <f>SUMIF('emission-rate'!$A$2:$A$551, $D515&amp;T$1&amp;$E515&amp;$F515, 'emission-rate'!$F$2:$F$551) * IFERROR(VLOOKUP($A515&amp;$B515&amp;$C515&amp;$D515&amp;T$1, 'check of sales'!$A$2:$P$1035, 12 + MATCH($E515,'check of sales'!$M$1:$P$1, 0), 0), 0)</f>
        <v>0</v>
      </c>
      <c r="U515" s="1">
        <f>SUMIF('emission-rate'!$A$2:$A$551, $D515&amp;U$1&amp;$E515&amp;$F515, 'emission-rate'!$F$2:$F$551) * IFERROR(VLOOKUP($A515&amp;$B515&amp;$C515&amp;$D515&amp;U$1, 'check of sales'!$A$2:$P$1035, 12 + MATCH($E515,'check of sales'!$M$1:$P$1, 0), 0), 0)</f>
        <v>0</v>
      </c>
    </row>
    <row r="516" spans="1:21" x14ac:dyDescent="0.2">
      <c r="A516">
        <f>emission!A516</f>
        <v>2018</v>
      </c>
      <c r="B516">
        <f>emission!B516</f>
        <v>1</v>
      </c>
      <c r="C516" t="str">
        <f>emission!C516</f>
        <v>industrial</v>
      </c>
      <c r="D516" t="str">
        <f>emission!D516</f>
        <v>VCC 21400 (GAS LHD1)</v>
      </c>
      <c r="E516" t="str">
        <f>emission!E516</f>
        <v>GAS</v>
      </c>
      <c r="F516" t="str">
        <f>emission!F516</f>
        <v>PM10</v>
      </c>
      <c r="G516" s="1">
        <f>emission!G516 - SUM($K516:$U516)</f>
        <v>-1.1172087397426367E-4</v>
      </c>
      <c r="K516" s="1">
        <f>SUMIF('emission-rate'!$A$2:$A$551, $D516&amp;K$1&amp;$E516&amp;$F516, 'emission-rate'!$F$2:$F$551) * IFERROR(VLOOKUP($A516&amp;$B516&amp;$C516&amp;$D516&amp;K$1, 'check of sales'!$A$2:$P$1035, 12 + MATCH($E516,'check of sales'!$M$1:$P$1, 0), 0), 0)</f>
        <v>42856.667511640262</v>
      </c>
      <c r="L516" s="1">
        <f>SUMIF('emission-rate'!$A$2:$A$551, $D516&amp;L$1&amp;$E516&amp;$F516, 'emission-rate'!$F$2:$F$551) * IFERROR(VLOOKUP($A516&amp;$B516&amp;$C516&amp;$D516&amp;L$1, 'check of sales'!$A$2:$P$1035, 12 + MATCH($E516,'check of sales'!$M$1:$P$1, 0), 0), 0)</f>
        <v>29105.907862132863</v>
      </c>
      <c r="M516" s="1">
        <f>SUMIF('emission-rate'!$A$2:$A$551, $D516&amp;M$1&amp;$E516&amp;$F516, 'emission-rate'!$F$2:$F$551) * IFERROR(VLOOKUP($A516&amp;$B516&amp;$C516&amp;$D516&amp;M$1, 'check of sales'!$A$2:$P$1035, 12 + MATCH($E516,'check of sales'!$M$1:$P$1, 0), 0), 0)</f>
        <v>140932.95208036521</v>
      </c>
      <c r="N516" s="1">
        <f>SUMIF('emission-rate'!$A$2:$A$551, $D516&amp;N$1&amp;$E516&amp;$F516, 'emission-rate'!$F$2:$F$551) * IFERROR(VLOOKUP($A516&amp;$B516&amp;$C516&amp;$D516&amp;N$1, 'check of sales'!$A$2:$P$1035, 12 + MATCH($E516,'check of sales'!$M$1:$P$1, 0), 0), 0)</f>
        <v>158645.98875503067</v>
      </c>
      <c r="O516" s="1">
        <f>SUMIF('emission-rate'!$A$2:$A$551, $D516&amp;O$1&amp;$E516&amp;$F516, 'emission-rate'!$F$2:$F$551) * IFERROR(VLOOKUP($A516&amp;$B516&amp;$C516&amp;$D516&amp;O$1, 'check of sales'!$A$2:$P$1035, 12 + MATCH($E516,'check of sales'!$M$1:$P$1, 0), 0), 0)</f>
        <v>134371.66719567392</v>
      </c>
      <c r="P516" s="1">
        <f>SUMIF('emission-rate'!$A$2:$A$551, $D516&amp;P$1&amp;$E516&amp;$F516, 'emission-rate'!$F$2:$F$551) * IFERROR(VLOOKUP($A516&amp;$B516&amp;$C516&amp;$D516&amp;P$1, 'check of sales'!$A$2:$P$1035, 12 + MATCH($E516,'check of sales'!$M$1:$P$1, 0), 0), 0)</f>
        <v>22027.701787837523</v>
      </c>
      <c r="Q516" s="1">
        <f>SUMIF('emission-rate'!$A$2:$A$551, $D516&amp;Q$1&amp;$E516&amp;$F516, 'emission-rate'!$F$2:$F$551) * IFERROR(VLOOKUP($A516&amp;$B516&amp;$C516&amp;$D516&amp;Q$1, 'check of sales'!$A$2:$P$1035, 12 + MATCH($E516,'check of sales'!$M$1:$P$1, 0), 0), 0)</f>
        <v>114260.16650525737</v>
      </c>
      <c r="R516" s="1">
        <f>SUMIF('emission-rate'!$A$2:$A$551, $D516&amp;R$1&amp;$E516&amp;$F516, 'emission-rate'!$F$2:$F$551) * IFERROR(VLOOKUP($A516&amp;$B516&amp;$C516&amp;$D516&amp;R$1, 'check of sales'!$A$2:$P$1035, 12 + MATCH($E516,'check of sales'!$M$1:$P$1, 0), 0), 0)</f>
        <v>125380.11717829267</v>
      </c>
      <c r="S516" s="1">
        <f>SUMIF('emission-rate'!$A$2:$A$551, $D516&amp;S$1&amp;$E516&amp;$F516, 'emission-rate'!$F$2:$F$551) * IFERROR(VLOOKUP($A516&amp;$B516&amp;$C516&amp;$D516&amp;S$1, 'check of sales'!$A$2:$P$1035, 12 + MATCH($E516,'check of sales'!$M$1:$P$1, 0), 0), 0)</f>
        <v>230272.67607875942</v>
      </c>
      <c r="T516" s="1">
        <f>SUMIF('emission-rate'!$A$2:$A$551, $D516&amp;T$1&amp;$E516&amp;$F516, 'emission-rate'!$F$2:$F$551) * IFERROR(VLOOKUP($A516&amp;$B516&amp;$C516&amp;$D516&amp;T$1, 'check of sales'!$A$2:$P$1035, 12 + MATCH($E516,'check of sales'!$M$1:$P$1, 0), 0), 0)</f>
        <v>0</v>
      </c>
      <c r="U516" s="1">
        <f>SUMIF('emission-rate'!$A$2:$A$551, $D516&amp;U$1&amp;$E516&amp;$F516, 'emission-rate'!$F$2:$F$551) * IFERROR(VLOOKUP($A516&amp;$B516&amp;$C516&amp;$D516&amp;U$1, 'check of sales'!$A$2:$P$1035, 12 + MATCH($E516,'check of sales'!$M$1:$P$1, 0), 0), 0)</f>
        <v>0</v>
      </c>
    </row>
    <row r="517" spans="1:21" x14ac:dyDescent="0.2">
      <c r="A517">
        <f>emission!A517</f>
        <v>2019</v>
      </c>
      <c r="B517">
        <f>emission!B517</f>
        <v>1</v>
      </c>
      <c r="C517" t="str">
        <f>emission!C517</f>
        <v>industrial</v>
      </c>
      <c r="D517" t="str">
        <f>emission!D517</f>
        <v>VCC 21400 (GAS LHD1)</v>
      </c>
      <c r="E517" t="str">
        <f>emission!E517</f>
        <v>GAS</v>
      </c>
      <c r="F517" t="str">
        <f>emission!F517</f>
        <v>PM10</v>
      </c>
      <c r="G517" s="1">
        <f>emission!G517 - SUM($K517:$U517)</f>
        <v>-9.8621589131653309E-5</v>
      </c>
      <c r="K517" s="1">
        <f>SUMIF('emission-rate'!$A$2:$A$551, $D517&amp;K$1&amp;$E517&amp;$F517, 'emission-rate'!$F$2:$F$551) * IFERROR(VLOOKUP($A517&amp;$B517&amp;$C517&amp;$D517&amp;K$1, 'check of sales'!$A$2:$P$1035, 12 + MATCH($E517,'check of sales'!$M$1:$P$1, 0), 0), 0)</f>
        <v>41512.695399105665</v>
      </c>
      <c r="L517" s="1">
        <f>SUMIF('emission-rate'!$A$2:$A$551, $D517&amp;L$1&amp;$E517&amp;$F517, 'emission-rate'!$F$2:$F$551) * IFERROR(VLOOKUP($A517&amp;$B517&amp;$C517&amp;$D517&amp;L$1, 'check of sales'!$A$2:$P$1035, 12 + MATCH($E517,'check of sales'!$M$1:$P$1, 0), 0), 0)</f>
        <v>27945.849105876918</v>
      </c>
      <c r="M517" s="1">
        <f>SUMIF('emission-rate'!$A$2:$A$551, $D517&amp;M$1&amp;$E517&amp;$F517, 'emission-rate'!$F$2:$F$551) * IFERROR(VLOOKUP($A517&amp;$B517&amp;$C517&amp;$D517&amp;M$1, 'check of sales'!$A$2:$P$1035, 12 + MATCH($E517,'check of sales'!$M$1:$P$1, 0), 0), 0)</f>
        <v>128431.42909863695</v>
      </c>
      <c r="N517" s="1">
        <f>SUMIF('emission-rate'!$A$2:$A$551, $D517&amp;N$1&amp;$E517&amp;$F517, 'emission-rate'!$F$2:$F$551) * IFERROR(VLOOKUP($A517&amp;$B517&amp;$C517&amp;$D517&amp;N$1, 'check of sales'!$A$2:$P$1035, 12 + MATCH($E517,'check of sales'!$M$1:$P$1, 0), 0), 0)</f>
        <v>152476.07012560157</v>
      </c>
      <c r="O517" s="1">
        <f>SUMIF('emission-rate'!$A$2:$A$551, $D517&amp;O$1&amp;$E517&amp;$F517, 'emission-rate'!$F$2:$F$551) * IFERROR(VLOOKUP($A517&amp;$B517&amp;$C517&amp;$D517&amp;O$1, 'check of sales'!$A$2:$P$1035, 12 + MATCH($E517,'check of sales'!$M$1:$P$1, 0), 0), 0)</f>
        <v>125814.3613945956</v>
      </c>
      <c r="P517" s="1">
        <f>SUMIF('emission-rate'!$A$2:$A$551, $D517&amp;P$1&amp;$E517&amp;$F517, 'emission-rate'!$F$2:$F$551) * IFERROR(VLOOKUP($A517&amp;$B517&amp;$C517&amp;$D517&amp;P$1, 'check of sales'!$A$2:$P$1035, 12 + MATCH($E517,'check of sales'!$M$1:$P$1, 0), 0), 0)</f>
        <v>19658.675924791511</v>
      </c>
      <c r="Q517" s="1">
        <f>SUMIF('emission-rate'!$A$2:$A$551, $D517&amp;Q$1&amp;$E517&amp;$F517, 'emission-rate'!$F$2:$F$551) * IFERROR(VLOOKUP($A517&amp;$B517&amp;$C517&amp;$D517&amp;Q$1, 'check of sales'!$A$2:$P$1035, 12 + MATCH($E517,'check of sales'!$M$1:$P$1, 0), 0), 0)</f>
        <v>110612.05548799886</v>
      </c>
      <c r="R517" s="1">
        <f>SUMIF('emission-rate'!$A$2:$A$551, $D517&amp;R$1&amp;$E517&amp;$F517, 'emission-rate'!$F$2:$F$551) * IFERROR(VLOOKUP($A517&amp;$B517&amp;$C517&amp;$D517&amp;R$1, 'check of sales'!$A$2:$P$1035, 12 + MATCH($E517,'check of sales'!$M$1:$P$1, 0), 0), 0)</f>
        <v>120613.16695035991</v>
      </c>
      <c r="S517" s="1">
        <f>SUMIF('emission-rate'!$A$2:$A$551, $D517&amp;S$1&amp;$E517&amp;$F517, 'emission-rate'!$F$2:$F$551) * IFERROR(VLOOKUP($A517&amp;$B517&amp;$C517&amp;$D517&amp;S$1, 'check of sales'!$A$2:$P$1035, 12 + MATCH($E517,'check of sales'!$M$1:$P$1, 0), 0), 0)</f>
        <v>216812.11851178523</v>
      </c>
      <c r="T517" s="1">
        <f>SUMIF('emission-rate'!$A$2:$A$551, $D517&amp;T$1&amp;$E517&amp;$F517, 'emission-rate'!$F$2:$F$551) * IFERROR(VLOOKUP($A517&amp;$B517&amp;$C517&amp;$D517&amp;T$1, 'check of sales'!$A$2:$P$1035, 12 + MATCH($E517,'check of sales'!$M$1:$P$1, 0), 0), 0)</f>
        <v>19980.072255633248</v>
      </c>
      <c r="U517" s="1">
        <f>SUMIF('emission-rate'!$A$2:$A$551, $D517&amp;U$1&amp;$E517&amp;$F517, 'emission-rate'!$F$2:$F$551) * IFERROR(VLOOKUP($A517&amp;$B517&amp;$C517&amp;$D517&amp;U$1, 'check of sales'!$A$2:$P$1035, 12 + MATCH($E517,'check of sales'!$M$1:$P$1, 0), 0), 0)</f>
        <v>0</v>
      </c>
    </row>
    <row r="518" spans="1:21" x14ac:dyDescent="0.2">
      <c r="A518">
        <f>emission!A518</f>
        <v>2020</v>
      </c>
      <c r="B518">
        <f>emission!B518</f>
        <v>1</v>
      </c>
      <c r="C518" t="str">
        <f>emission!C518</f>
        <v>industrial</v>
      </c>
      <c r="D518" t="str">
        <f>emission!D518</f>
        <v>VCC 21400 (GAS LHD1)</v>
      </c>
      <c r="E518" t="str">
        <f>emission!E518</f>
        <v>GAS</v>
      </c>
      <c r="F518" t="str">
        <f>emission!F518</f>
        <v>PM10</v>
      </c>
      <c r="G518" s="1">
        <f>emission!G518 - SUM($K518:$U518)</f>
        <v>-1.4695641584694386E-4</v>
      </c>
      <c r="K518" s="1">
        <f>SUMIF('emission-rate'!$A$2:$A$551, $D518&amp;K$1&amp;$E518&amp;$F518, 'emission-rate'!$F$2:$F$551) * IFERROR(VLOOKUP($A518&amp;$B518&amp;$C518&amp;$D518&amp;K$1, 'check of sales'!$A$2:$P$1035, 12 + MATCH($E518,'check of sales'!$M$1:$P$1, 0), 0), 0)</f>
        <v>39336.753387013414</v>
      </c>
      <c r="L518" s="1">
        <f>SUMIF('emission-rate'!$A$2:$A$551, $D518&amp;L$1&amp;$E518&amp;$F518, 'emission-rate'!$F$2:$F$551) * IFERROR(VLOOKUP($A518&amp;$B518&amp;$C518&amp;$D518&amp;L$1, 'check of sales'!$A$2:$P$1035, 12 + MATCH($E518,'check of sales'!$M$1:$P$1, 0), 0), 0)</f>
        <v>27069.475742287748</v>
      </c>
      <c r="M518" s="1">
        <f>SUMIF('emission-rate'!$A$2:$A$551, $D518&amp;M$1&amp;$E518&amp;$F518, 'emission-rate'!$F$2:$F$551) * IFERROR(VLOOKUP($A518&amp;$B518&amp;$C518&amp;$D518&amp;M$1, 'check of sales'!$A$2:$P$1035, 12 + MATCH($E518,'check of sales'!$M$1:$P$1, 0), 0), 0)</f>
        <v>123312.60564155517</v>
      </c>
      <c r="N518" s="1">
        <f>SUMIF('emission-rate'!$A$2:$A$551, $D518&amp;N$1&amp;$E518&amp;$F518, 'emission-rate'!$F$2:$F$551) * IFERROR(VLOOKUP($A518&amp;$B518&amp;$C518&amp;$D518&amp;N$1, 'check of sales'!$A$2:$P$1035, 12 + MATCH($E518,'check of sales'!$M$1:$P$1, 0), 0), 0)</f>
        <v>138950.60949555776</v>
      </c>
      <c r="O518" s="1">
        <f>SUMIF('emission-rate'!$A$2:$A$551, $D518&amp;O$1&amp;$E518&amp;$F518, 'emission-rate'!$F$2:$F$551) * IFERROR(VLOOKUP($A518&amp;$B518&amp;$C518&amp;$D518&amp;O$1, 'check of sales'!$A$2:$P$1035, 12 + MATCH($E518,'check of sales'!$M$1:$P$1, 0), 0), 0)</f>
        <v>120921.30120246657</v>
      </c>
      <c r="P518" s="1">
        <f>SUMIF('emission-rate'!$A$2:$A$551, $D518&amp;P$1&amp;$E518&amp;$F518, 'emission-rate'!$F$2:$F$551) * IFERROR(VLOOKUP($A518&amp;$B518&amp;$C518&amp;$D518&amp;P$1, 'check of sales'!$A$2:$P$1035, 12 + MATCH($E518,'check of sales'!$M$1:$P$1, 0), 0), 0)</f>
        <v>18406.735653128711</v>
      </c>
      <c r="Q518" s="1">
        <f>SUMIF('emission-rate'!$A$2:$A$551, $D518&amp;Q$1&amp;$E518&amp;$F518, 'emission-rate'!$F$2:$F$551) * IFERROR(VLOOKUP($A518&amp;$B518&amp;$C518&amp;$D518&amp;Q$1, 'check of sales'!$A$2:$P$1035, 12 + MATCH($E518,'check of sales'!$M$1:$P$1, 0), 0), 0)</f>
        <v>98715.997390806442</v>
      </c>
      <c r="R518" s="1">
        <f>SUMIF('emission-rate'!$A$2:$A$551, $D518&amp;R$1&amp;$E518&amp;$F518, 'emission-rate'!$F$2:$F$551) * IFERROR(VLOOKUP($A518&amp;$B518&amp;$C518&amp;$D518&amp;R$1, 'check of sales'!$A$2:$P$1035, 12 + MATCH($E518,'check of sales'!$M$1:$P$1, 0), 0), 0)</f>
        <v>116762.21664426372</v>
      </c>
      <c r="S518" s="1">
        <f>SUMIF('emission-rate'!$A$2:$A$551, $D518&amp;S$1&amp;$E518&amp;$F518, 'emission-rate'!$F$2:$F$551) * IFERROR(VLOOKUP($A518&amp;$B518&amp;$C518&amp;$D518&amp;S$1, 'check of sales'!$A$2:$P$1035, 12 + MATCH($E518,'check of sales'!$M$1:$P$1, 0), 0), 0)</f>
        <v>208568.92492560719</v>
      </c>
      <c r="T518" s="1">
        <f>SUMIF('emission-rate'!$A$2:$A$551, $D518&amp;T$1&amp;$E518&amp;$F518, 'emission-rate'!$F$2:$F$551) * IFERROR(VLOOKUP($A518&amp;$B518&amp;$C518&amp;$D518&amp;T$1, 'check of sales'!$A$2:$P$1035, 12 + MATCH($E518,'check of sales'!$M$1:$P$1, 0), 0), 0)</f>
        <v>18812.139883590637</v>
      </c>
      <c r="U518" s="1">
        <f>SUMIF('emission-rate'!$A$2:$A$551, $D518&amp;U$1&amp;$E518&amp;$F518, 'emission-rate'!$F$2:$F$551) * IFERROR(VLOOKUP($A518&amp;$B518&amp;$C518&amp;$D518&amp;U$1, 'check of sales'!$A$2:$P$1035, 12 + MATCH($E518,'check of sales'!$M$1:$P$1, 0), 0), 0)</f>
        <v>142609.77562525921</v>
      </c>
    </row>
    <row r="519" spans="1:21" x14ac:dyDescent="0.2">
      <c r="A519">
        <f>emission!A519</f>
        <v>2010</v>
      </c>
      <c r="B519">
        <f>emission!B519</f>
        <v>1</v>
      </c>
      <c r="C519" t="str">
        <f>emission!C519</f>
        <v>industrial</v>
      </c>
      <c r="D519" t="str">
        <f>emission!D519</f>
        <v>VCC 21400 (GAS LHD1)</v>
      </c>
      <c r="E519" t="str">
        <f>emission!E519</f>
        <v>GAS</v>
      </c>
      <c r="F519" t="str">
        <f>emission!F519</f>
        <v>PM25</v>
      </c>
      <c r="G519" s="1">
        <f>emission!G519 - SUM($K519:$U519)</f>
        <v>-3.6284345696913078E-5</v>
      </c>
      <c r="K519" s="1">
        <f>SUMIF('emission-rate'!$A$2:$A$551, $D519&amp;K$1&amp;$E519&amp;$F519, 'emission-rate'!$F$2:$F$551) * IFERROR(VLOOKUP($A519&amp;$B519&amp;$C519&amp;$D519&amp;K$1, 'check of sales'!$A$2:$P$1035, 12 + MATCH($E519,'check of sales'!$M$1:$P$1, 0), 0), 0)</f>
        <v>28755.181049917544</v>
      </c>
      <c r="L519" s="1">
        <f>SUMIF('emission-rate'!$A$2:$A$551, $D519&amp;L$1&amp;$E519&amp;$F519, 'emission-rate'!$F$2:$F$551) * IFERROR(VLOOKUP($A519&amp;$B519&amp;$C519&amp;$D519&amp;L$1, 'check of sales'!$A$2:$P$1035, 12 + MATCH($E519,'check of sales'!$M$1:$P$1, 0), 0), 0)</f>
        <v>0</v>
      </c>
      <c r="M519" s="1">
        <f>SUMIF('emission-rate'!$A$2:$A$551, $D519&amp;M$1&amp;$E519&amp;$F519, 'emission-rate'!$F$2:$F$551) * IFERROR(VLOOKUP($A519&amp;$B519&amp;$C519&amp;$D519&amp;M$1, 'check of sales'!$A$2:$P$1035, 12 + MATCH($E519,'check of sales'!$M$1:$P$1, 0), 0), 0)</f>
        <v>0</v>
      </c>
      <c r="N519" s="1">
        <f>SUMIF('emission-rate'!$A$2:$A$551, $D519&amp;N$1&amp;$E519&amp;$F519, 'emission-rate'!$F$2:$F$551) * IFERROR(VLOOKUP($A519&amp;$B519&amp;$C519&amp;$D519&amp;N$1, 'check of sales'!$A$2:$P$1035, 12 + MATCH($E519,'check of sales'!$M$1:$P$1, 0), 0), 0)</f>
        <v>0</v>
      </c>
      <c r="O519" s="1">
        <f>SUMIF('emission-rate'!$A$2:$A$551, $D519&amp;O$1&amp;$E519&amp;$F519, 'emission-rate'!$F$2:$F$551) * IFERROR(VLOOKUP($A519&amp;$B519&amp;$C519&amp;$D519&amp;O$1, 'check of sales'!$A$2:$P$1035, 12 + MATCH($E519,'check of sales'!$M$1:$P$1, 0), 0), 0)</f>
        <v>0</v>
      </c>
      <c r="P519" s="1">
        <f>SUMIF('emission-rate'!$A$2:$A$551, $D519&amp;P$1&amp;$E519&amp;$F519, 'emission-rate'!$F$2:$F$551) * IFERROR(VLOOKUP($A519&amp;$B519&amp;$C519&amp;$D519&amp;P$1, 'check of sales'!$A$2:$P$1035, 12 + MATCH($E519,'check of sales'!$M$1:$P$1, 0), 0), 0)</f>
        <v>0</v>
      </c>
      <c r="Q519" s="1">
        <f>SUMIF('emission-rate'!$A$2:$A$551, $D519&amp;Q$1&amp;$E519&amp;$F519, 'emission-rate'!$F$2:$F$551) * IFERROR(VLOOKUP($A519&amp;$B519&amp;$C519&amp;$D519&amp;Q$1, 'check of sales'!$A$2:$P$1035, 12 + MATCH($E519,'check of sales'!$M$1:$P$1, 0), 0), 0)</f>
        <v>0</v>
      </c>
      <c r="R519" s="1">
        <f>SUMIF('emission-rate'!$A$2:$A$551, $D519&amp;R$1&amp;$E519&amp;$F519, 'emission-rate'!$F$2:$F$551) * IFERROR(VLOOKUP($A519&amp;$B519&amp;$C519&amp;$D519&amp;R$1, 'check of sales'!$A$2:$P$1035, 12 + MATCH($E519,'check of sales'!$M$1:$P$1, 0), 0), 0)</f>
        <v>0</v>
      </c>
      <c r="S519" s="1">
        <f>SUMIF('emission-rate'!$A$2:$A$551, $D519&amp;S$1&amp;$E519&amp;$F519, 'emission-rate'!$F$2:$F$551) * IFERROR(VLOOKUP($A519&amp;$B519&amp;$C519&amp;$D519&amp;S$1, 'check of sales'!$A$2:$P$1035, 12 + MATCH($E519,'check of sales'!$M$1:$P$1, 0), 0), 0)</f>
        <v>0</v>
      </c>
      <c r="T519" s="1">
        <f>SUMIF('emission-rate'!$A$2:$A$551, $D519&amp;T$1&amp;$E519&amp;$F519, 'emission-rate'!$F$2:$F$551) * IFERROR(VLOOKUP($A519&amp;$B519&amp;$C519&amp;$D519&amp;T$1, 'check of sales'!$A$2:$P$1035, 12 + MATCH($E519,'check of sales'!$M$1:$P$1, 0), 0), 0)</f>
        <v>0</v>
      </c>
      <c r="U519" s="1">
        <f>SUMIF('emission-rate'!$A$2:$A$551, $D519&amp;U$1&amp;$E519&amp;$F519, 'emission-rate'!$F$2:$F$551) * IFERROR(VLOOKUP($A519&amp;$B519&amp;$C519&amp;$D519&amp;U$1, 'check of sales'!$A$2:$P$1035, 12 + MATCH($E519,'check of sales'!$M$1:$P$1, 0), 0), 0)</f>
        <v>0</v>
      </c>
    </row>
    <row r="520" spans="1:21" x14ac:dyDescent="0.2">
      <c r="A520">
        <f>emission!A520</f>
        <v>2011</v>
      </c>
      <c r="B520">
        <f>emission!B520</f>
        <v>1</v>
      </c>
      <c r="C520" t="str">
        <f>emission!C520</f>
        <v>industrial</v>
      </c>
      <c r="D520" t="str">
        <f>emission!D520</f>
        <v>VCC 21400 (GAS LHD1)</v>
      </c>
      <c r="E520" t="str">
        <f>emission!E520</f>
        <v>GAS</v>
      </c>
      <c r="F520" t="str">
        <f>emission!F520</f>
        <v>PM25</v>
      </c>
      <c r="G520" s="1">
        <f>emission!G520 - SUM($K520:$U520)</f>
        <v>-5.4406744311563671E-5</v>
      </c>
      <c r="K520" s="1">
        <f>SUMIF('emission-rate'!$A$2:$A$551, $D520&amp;K$1&amp;$E520&amp;$F520, 'emission-rate'!$F$2:$F$551) * IFERROR(VLOOKUP($A520&amp;$B520&amp;$C520&amp;$D520&amp;K$1, 'check of sales'!$A$2:$P$1035, 12 + MATCH($E520,'check of sales'!$M$1:$P$1, 0), 0), 0)</f>
        <v>27074.300901815201</v>
      </c>
      <c r="L520" s="1">
        <f>SUMIF('emission-rate'!$A$2:$A$551, $D520&amp;L$1&amp;$E520&amp;$F520, 'emission-rate'!$F$2:$F$551) * IFERROR(VLOOKUP($A520&amp;$B520&amp;$C520&amp;$D520&amp;L$1, 'check of sales'!$A$2:$P$1035, 12 + MATCH($E520,'check of sales'!$M$1:$P$1, 0), 0), 0)</f>
        <v>18786.974343602844</v>
      </c>
      <c r="M520" s="1">
        <f>SUMIF('emission-rate'!$A$2:$A$551, $D520&amp;M$1&amp;$E520&amp;$F520, 'emission-rate'!$F$2:$F$551) * IFERROR(VLOOKUP($A520&amp;$B520&amp;$C520&amp;$D520&amp;M$1, 'check of sales'!$A$2:$P$1035, 12 + MATCH($E520,'check of sales'!$M$1:$P$1, 0), 0), 0)</f>
        <v>0</v>
      </c>
      <c r="N520" s="1">
        <f>SUMIF('emission-rate'!$A$2:$A$551, $D520&amp;N$1&amp;$E520&amp;$F520, 'emission-rate'!$F$2:$F$551) * IFERROR(VLOOKUP($A520&amp;$B520&amp;$C520&amp;$D520&amp;N$1, 'check of sales'!$A$2:$P$1035, 12 + MATCH($E520,'check of sales'!$M$1:$P$1, 0), 0), 0)</f>
        <v>0</v>
      </c>
      <c r="O520" s="1">
        <f>SUMIF('emission-rate'!$A$2:$A$551, $D520&amp;O$1&amp;$E520&amp;$F520, 'emission-rate'!$F$2:$F$551) * IFERROR(VLOOKUP($A520&amp;$B520&amp;$C520&amp;$D520&amp;O$1, 'check of sales'!$A$2:$P$1035, 12 + MATCH($E520,'check of sales'!$M$1:$P$1, 0), 0), 0)</f>
        <v>0</v>
      </c>
      <c r="P520" s="1">
        <f>SUMIF('emission-rate'!$A$2:$A$551, $D520&amp;P$1&amp;$E520&amp;$F520, 'emission-rate'!$F$2:$F$551) * IFERROR(VLOOKUP($A520&amp;$B520&amp;$C520&amp;$D520&amp;P$1, 'check of sales'!$A$2:$P$1035, 12 + MATCH($E520,'check of sales'!$M$1:$P$1, 0), 0), 0)</f>
        <v>0</v>
      </c>
      <c r="Q520" s="1">
        <f>SUMIF('emission-rate'!$A$2:$A$551, $D520&amp;Q$1&amp;$E520&amp;$F520, 'emission-rate'!$F$2:$F$551) * IFERROR(VLOOKUP($A520&amp;$B520&amp;$C520&amp;$D520&amp;Q$1, 'check of sales'!$A$2:$P$1035, 12 + MATCH($E520,'check of sales'!$M$1:$P$1, 0), 0), 0)</f>
        <v>0</v>
      </c>
      <c r="R520" s="1">
        <f>SUMIF('emission-rate'!$A$2:$A$551, $D520&amp;R$1&amp;$E520&amp;$F520, 'emission-rate'!$F$2:$F$551) * IFERROR(VLOOKUP($A520&amp;$B520&amp;$C520&amp;$D520&amp;R$1, 'check of sales'!$A$2:$P$1035, 12 + MATCH($E520,'check of sales'!$M$1:$P$1, 0), 0), 0)</f>
        <v>0</v>
      </c>
      <c r="S520" s="1">
        <f>SUMIF('emission-rate'!$A$2:$A$551, $D520&amp;S$1&amp;$E520&amp;$F520, 'emission-rate'!$F$2:$F$551) * IFERROR(VLOOKUP($A520&amp;$B520&amp;$C520&amp;$D520&amp;S$1, 'check of sales'!$A$2:$P$1035, 12 + MATCH($E520,'check of sales'!$M$1:$P$1, 0), 0), 0)</f>
        <v>0</v>
      </c>
      <c r="T520" s="1">
        <f>SUMIF('emission-rate'!$A$2:$A$551, $D520&amp;T$1&amp;$E520&amp;$F520, 'emission-rate'!$F$2:$F$551) * IFERROR(VLOOKUP($A520&amp;$B520&amp;$C520&amp;$D520&amp;T$1, 'check of sales'!$A$2:$P$1035, 12 + MATCH($E520,'check of sales'!$M$1:$P$1, 0), 0), 0)</f>
        <v>0</v>
      </c>
      <c r="U520" s="1">
        <f>SUMIF('emission-rate'!$A$2:$A$551, $D520&amp;U$1&amp;$E520&amp;$F520, 'emission-rate'!$F$2:$F$551) * IFERROR(VLOOKUP($A520&amp;$B520&amp;$C520&amp;$D520&amp;U$1, 'check of sales'!$A$2:$P$1035, 12 + MATCH($E520,'check of sales'!$M$1:$P$1, 0), 0), 0)</f>
        <v>0</v>
      </c>
    </row>
    <row r="521" spans="1:21" x14ac:dyDescent="0.2">
      <c r="A521">
        <f>emission!A521</f>
        <v>2012</v>
      </c>
      <c r="B521">
        <f>emission!B521</f>
        <v>1</v>
      </c>
      <c r="C521" t="str">
        <f>emission!C521</f>
        <v>industrial</v>
      </c>
      <c r="D521" t="str">
        <f>emission!D521</f>
        <v>VCC 21400 (GAS LHD1)</v>
      </c>
      <c r="E521" t="str">
        <f>emission!E521</f>
        <v>GAS</v>
      </c>
      <c r="F521" t="str">
        <f>emission!F521</f>
        <v>PM25</v>
      </c>
      <c r="G521" s="1">
        <f>emission!G521 - SUM($K521:$U521)</f>
        <v>4.5836684876121581E-5</v>
      </c>
      <c r="K521" s="1">
        <f>SUMIF('emission-rate'!$A$2:$A$551, $D521&amp;K$1&amp;$E521&amp;$F521, 'emission-rate'!$F$2:$F$551) * IFERROR(VLOOKUP($A521&amp;$B521&amp;$C521&amp;$D521&amp;K$1, 'check of sales'!$A$2:$P$1035, 12 + MATCH($E521,'check of sales'!$M$1:$P$1, 0), 0), 0)</f>
        <v>26044.936376086582</v>
      </c>
      <c r="L521" s="1">
        <f>SUMIF('emission-rate'!$A$2:$A$551, $D521&amp;L$1&amp;$E521&amp;$F521, 'emission-rate'!$F$2:$F$551) * IFERROR(VLOOKUP($A521&amp;$B521&amp;$C521&amp;$D521&amp;L$1, 'check of sales'!$A$2:$P$1035, 12 + MATCH($E521,'check of sales'!$M$1:$P$1, 0), 0), 0)</f>
        <v>17688.784345694236</v>
      </c>
      <c r="M521" s="1">
        <f>SUMIF('emission-rate'!$A$2:$A$551, $D521&amp;M$1&amp;$E521&amp;$F521, 'emission-rate'!$F$2:$F$551) * IFERROR(VLOOKUP($A521&amp;$B521&amp;$C521&amp;$D521&amp;M$1, 'check of sales'!$A$2:$P$1035, 12 + MATCH($E521,'check of sales'!$M$1:$P$1, 0), 0), 0)</f>
        <v>83117.168419025504</v>
      </c>
      <c r="N521" s="1">
        <f>SUMIF('emission-rate'!$A$2:$A$551, $D521&amp;N$1&amp;$E521&amp;$F521, 'emission-rate'!$F$2:$F$551) * IFERROR(VLOOKUP($A521&amp;$B521&amp;$C521&amp;$D521&amp;N$1, 'check of sales'!$A$2:$P$1035, 12 + MATCH($E521,'check of sales'!$M$1:$P$1, 0), 0), 0)</f>
        <v>0</v>
      </c>
      <c r="O521" s="1">
        <f>SUMIF('emission-rate'!$A$2:$A$551, $D521&amp;O$1&amp;$E521&amp;$F521, 'emission-rate'!$F$2:$F$551) * IFERROR(VLOOKUP($A521&amp;$B521&amp;$C521&amp;$D521&amp;O$1, 'check of sales'!$A$2:$P$1035, 12 + MATCH($E521,'check of sales'!$M$1:$P$1, 0), 0), 0)</f>
        <v>0</v>
      </c>
      <c r="P521" s="1">
        <f>SUMIF('emission-rate'!$A$2:$A$551, $D521&amp;P$1&amp;$E521&amp;$F521, 'emission-rate'!$F$2:$F$551) * IFERROR(VLOOKUP($A521&amp;$B521&amp;$C521&amp;$D521&amp;P$1, 'check of sales'!$A$2:$P$1035, 12 + MATCH($E521,'check of sales'!$M$1:$P$1, 0), 0), 0)</f>
        <v>0</v>
      </c>
      <c r="Q521" s="1">
        <f>SUMIF('emission-rate'!$A$2:$A$551, $D521&amp;Q$1&amp;$E521&amp;$F521, 'emission-rate'!$F$2:$F$551) * IFERROR(VLOOKUP($A521&amp;$B521&amp;$C521&amp;$D521&amp;Q$1, 'check of sales'!$A$2:$P$1035, 12 + MATCH($E521,'check of sales'!$M$1:$P$1, 0), 0), 0)</f>
        <v>0</v>
      </c>
      <c r="R521" s="1">
        <f>SUMIF('emission-rate'!$A$2:$A$551, $D521&amp;R$1&amp;$E521&amp;$F521, 'emission-rate'!$F$2:$F$551) * IFERROR(VLOOKUP($A521&amp;$B521&amp;$C521&amp;$D521&amp;R$1, 'check of sales'!$A$2:$P$1035, 12 + MATCH($E521,'check of sales'!$M$1:$P$1, 0), 0), 0)</f>
        <v>0</v>
      </c>
      <c r="S521" s="1">
        <f>SUMIF('emission-rate'!$A$2:$A$551, $D521&amp;S$1&amp;$E521&amp;$F521, 'emission-rate'!$F$2:$F$551) * IFERROR(VLOOKUP($A521&amp;$B521&amp;$C521&amp;$D521&amp;S$1, 'check of sales'!$A$2:$P$1035, 12 + MATCH($E521,'check of sales'!$M$1:$P$1, 0), 0), 0)</f>
        <v>0</v>
      </c>
      <c r="T521" s="1">
        <f>SUMIF('emission-rate'!$A$2:$A$551, $D521&amp;T$1&amp;$E521&amp;$F521, 'emission-rate'!$F$2:$F$551) * IFERROR(VLOOKUP($A521&amp;$B521&amp;$C521&amp;$D521&amp;T$1, 'check of sales'!$A$2:$P$1035, 12 + MATCH($E521,'check of sales'!$M$1:$P$1, 0), 0), 0)</f>
        <v>0</v>
      </c>
      <c r="U521" s="1">
        <f>SUMIF('emission-rate'!$A$2:$A$551, $D521&amp;U$1&amp;$E521&amp;$F521, 'emission-rate'!$F$2:$F$551) * IFERROR(VLOOKUP($A521&amp;$B521&amp;$C521&amp;$D521&amp;U$1, 'check of sales'!$A$2:$P$1035, 12 + MATCH($E521,'check of sales'!$M$1:$P$1, 0), 0), 0)</f>
        <v>0</v>
      </c>
    </row>
    <row r="522" spans="1:21" x14ac:dyDescent="0.2">
      <c r="A522">
        <f>emission!A522</f>
        <v>2013</v>
      </c>
      <c r="B522">
        <f>emission!B522</f>
        <v>1</v>
      </c>
      <c r="C522" t="str">
        <f>emission!C522</f>
        <v>industrial</v>
      </c>
      <c r="D522" t="str">
        <f>emission!D522</f>
        <v>VCC 21400 (GAS LHD1)</v>
      </c>
      <c r="E522" t="str">
        <f>emission!E522</f>
        <v>GAS</v>
      </c>
      <c r="F522" t="str">
        <f>emission!F522</f>
        <v>PM25</v>
      </c>
      <c r="G522" s="1">
        <f>emission!G522 - SUM($K522:$U522)</f>
        <v>1.4759198529645801E-4</v>
      </c>
      <c r="K522" s="1">
        <f>SUMIF('emission-rate'!$A$2:$A$551, $D522&amp;K$1&amp;$E522&amp;$F522, 'emission-rate'!$F$2:$F$551) * IFERROR(VLOOKUP($A522&amp;$B522&amp;$C522&amp;$D522&amp;K$1, 'check of sales'!$A$2:$P$1035, 12 + MATCH($E522,'check of sales'!$M$1:$P$1, 0), 0), 0)</f>
        <v>25213.370816158691</v>
      </c>
      <c r="L522" s="1">
        <f>SUMIF('emission-rate'!$A$2:$A$551, $D522&amp;L$1&amp;$E522&amp;$F522, 'emission-rate'!$F$2:$F$551) * IFERROR(VLOOKUP($A522&amp;$B522&amp;$C522&amp;$D522&amp;L$1, 'check of sales'!$A$2:$P$1035, 12 + MATCH($E522,'check of sales'!$M$1:$P$1, 0), 0), 0)</f>
        <v>17016.257022652597</v>
      </c>
      <c r="M522" s="1">
        <f>SUMIF('emission-rate'!$A$2:$A$551, $D522&amp;M$1&amp;$E522&amp;$F522, 'emission-rate'!$F$2:$F$551) * IFERROR(VLOOKUP($A522&amp;$B522&amp;$C522&amp;$D522&amp;M$1, 'check of sales'!$A$2:$P$1035, 12 + MATCH($E522,'check of sales'!$M$1:$P$1, 0), 0), 0)</f>
        <v>78258.565786007952</v>
      </c>
      <c r="N522" s="1">
        <f>SUMIF('emission-rate'!$A$2:$A$551, $D522&amp;N$1&amp;$E522&amp;$F522, 'emission-rate'!$F$2:$F$551) * IFERROR(VLOOKUP($A522&amp;$B522&amp;$C522&amp;$D522&amp;N$1, 'check of sales'!$A$2:$P$1035, 12 + MATCH($E522,'check of sales'!$M$1:$P$1, 0), 0), 0)</f>
        <v>90333.253883156765</v>
      </c>
      <c r="O522" s="1">
        <f>SUMIF('emission-rate'!$A$2:$A$551, $D522&amp;O$1&amp;$E522&amp;$F522, 'emission-rate'!$F$2:$F$551) * IFERROR(VLOOKUP($A522&amp;$B522&amp;$C522&amp;$D522&amp;O$1, 'check of sales'!$A$2:$P$1035, 12 + MATCH($E522,'check of sales'!$M$1:$P$1, 0), 0), 0)</f>
        <v>0</v>
      </c>
      <c r="P522" s="1">
        <f>SUMIF('emission-rate'!$A$2:$A$551, $D522&amp;P$1&amp;$E522&amp;$F522, 'emission-rate'!$F$2:$F$551) * IFERROR(VLOOKUP($A522&amp;$B522&amp;$C522&amp;$D522&amp;P$1, 'check of sales'!$A$2:$P$1035, 12 + MATCH($E522,'check of sales'!$M$1:$P$1, 0), 0), 0)</f>
        <v>0</v>
      </c>
      <c r="Q522" s="1">
        <f>SUMIF('emission-rate'!$A$2:$A$551, $D522&amp;Q$1&amp;$E522&amp;$F522, 'emission-rate'!$F$2:$F$551) * IFERROR(VLOOKUP($A522&amp;$B522&amp;$C522&amp;$D522&amp;Q$1, 'check of sales'!$A$2:$P$1035, 12 + MATCH($E522,'check of sales'!$M$1:$P$1, 0), 0), 0)</f>
        <v>0</v>
      </c>
      <c r="R522" s="1">
        <f>SUMIF('emission-rate'!$A$2:$A$551, $D522&amp;R$1&amp;$E522&amp;$F522, 'emission-rate'!$F$2:$F$551) * IFERROR(VLOOKUP($A522&amp;$B522&amp;$C522&amp;$D522&amp;R$1, 'check of sales'!$A$2:$P$1035, 12 + MATCH($E522,'check of sales'!$M$1:$P$1, 0), 0), 0)</f>
        <v>0</v>
      </c>
      <c r="S522" s="1">
        <f>SUMIF('emission-rate'!$A$2:$A$551, $D522&amp;S$1&amp;$E522&amp;$F522, 'emission-rate'!$F$2:$F$551) * IFERROR(VLOOKUP($A522&amp;$B522&amp;$C522&amp;$D522&amp;S$1, 'check of sales'!$A$2:$P$1035, 12 + MATCH($E522,'check of sales'!$M$1:$P$1, 0), 0), 0)</f>
        <v>0</v>
      </c>
      <c r="T522" s="1">
        <f>SUMIF('emission-rate'!$A$2:$A$551, $D522&amp;T$1&amp;$E522&amp;$F522, 'emission-rate'!$F$2:$F$551) * IFERROR(VLOOKUP($A522&amp;$B522&amp;$C522&amp;$D522&amp;T$1, 'check of sales'!$A$2:$P$1035, 12 + MATCH($E522,'check of sales'!$M$1:$P$1, 0), 0), 0)</f>
        <v>0</v>
      </c>
      <c r="U522" s="1">
        <f>SUMIF('emission-rate'!$A$2:$A$551, $D522&amp;U$1&amp;$E522&amp;$F522, 'emission-rate'!$F$2:$F$551) * IFERROR(VLOOKUP($A522&amp;$B522&amp;$C522&amp;$D522&amp;U$1, 'check of sales'!$A$2:$P$1035, 12 + MATCH($E522,'check of sales'!$M$1:$P$1, 0), 0), 0)</f>
        <v>0</v>
      </c>
    </row>
    <row r="523" spans="1:21" x14ac:dyDescent="0.2">
      <c r="A523">
        <f>emission!A523</f>
        <v>2014</v>
      </c>
      <c r="B523">
        <f>emission!B523</f>
        <v>1</v>
      </c>
      <c r="C523" t="str">
        <f>emission!C523</f>
        <v>industrial</v>
      </c>
      <c r="D523" t="str">
        <f>emission!D523</f>
        <v>VCC 21400 (GAS LHD1)</v>
      </c>
      <c r="E523" t="str">
        <f>emission!E523</f>
        <v>GAS</v>
      </c>
      <c r="F523" t="str">
        <f>emission!F523</f>
        <v>PM25</v>
      </c>
      <c r="G523" s="1">
        <f>emission!G523 - SUM($K523:$U523)</f>
        <v>6.5880885813385248E-5</v>
      </c>
      <c r="K523" s="1">
        <f>SUMIF('emission-rate'!$A$2:$A$551, $D523&amp;K$1&amp;$E523&amp;$F523, 'emission-rate'!$F$2:$F$551) * IFERROR(VLOOKUP($A523&amp;$B523&amp;$C523&amp;$D523&amp;K$1, 'check of sales'!$A$2:$P$1035, 12 + MATCH($E523,'check of sales'!$M$1:$P$1, 0), 0), 0)</f>
        <v>22501.73398116988</v>
      </c>
      <c r="L523" s="1">
        <f>SUMIF('emission-rate'!$A$2:$A$551, $D523&amp;L$1&amp;$E523&amp;$F523, 'emission-rate'!$F$2:$F$551) * IFERROR(VLOOKUP($A523&amp;$B523&amp;$C523&amp;$D523&amp;L$1, 'check of sales'!$A$2:$P$1035, 12 + MATCH($E523,'check of sales'!$M$1:$P$1, 0), 0), 0)</f>
        <v>16472.960118617491</v>
      </c>
      <c r="M523" s="1">
        <f>SUMIF('emission-rate'!$A$2:$A$551, $D523&amp;M$1&amp;$E523&amp;$F523, 'emission-rate'!$F$2:$F$551) * IFERROR(VLOOKUP($A523&amp;$B523&amp;$C523&amp;$D523&amp;M$1, 'check of sales'!$A$2:$P$1035, 12 + MATCH($E523,'check of sales'!$M$1:$P$1, 0), 0), 0)</f>
        <v>75283.176255299302</v>
      </c>
      <c r="N523" s="1">
        <f>SUMIF('emission-rate'!$A$2:$A$551, $D523&amp;N$1&amp;$E523&amp;$F523, 'emission-rate'!$F$2:$F$551) * IFERROR(VLOOKUP($A523&amp;$B523&amp;$C523&amp;$D523&amp;N$1, 'check of sales'!$A$2:$P$1035, 12 + MATCH($E523,'check of sales'!$M$1:$P$1, 0), 0), 0)</f>
        <v>85052.83596813475</v>
      </c>
      <c r="O523" s="1">
        <f>SUMIF('emission-rate'!$A$2:$A$551, $D523&amp;O$1&amp;$E523&amp;$F523, 'emission-rate'!$F$2:$F$551) * IFERROR(VLOOKUP($A523&amp;$B523&amp;$C523&amp;$D523&amp;O$1, 'check of sales'!$A$2:$P$1035, 12 + MATCH($E523,'check of sales'!$M$1:$P$1, 0), 0), 0)</f>
        <v>72015.506923342662</v>
      </c>
      <c r="P523" s="1">
        <f>SUMIF('emission-rate'!$A$2:$A$551, $D523&amp;P$1&amp;$E523&amp;$F523, 'emission-rate'!$F$2:$F$551) * IFERROR(VLOOKUP($A523&amp;$B523&amp;$C523&amp;$D523&amp;P$1, 'check of sales'!$A$2:$P$1035, 12 + MATCH($E523,'check of sales'!$M$1:$P$1, 0), 0), 0)</f>
        <v>0</v>
      </c>
      <c r="Q523" s="1">
        <f>SUMIF('emission-rate'!$A$2:$A$551, $D523&amp;Q$1&amp;$E523&amp;$F523, 'emission-rate'!$F$2:$F$551) * IFERROR(VLOOKUP($A523&amp;$B523&amp;$C523&amp;$D523&amp;Q$1, 'check of sales'!$A$2:$P$1035, 12 + MATCH($E523,'check of sales'!$M$1:$P$1, 0), 0), 0)</f>
        <v>0</v>
      </c>
      <c r="R523" s="1">
        <f>SUMIF('emission-rate'!$A$2:$A$551, $D523&amp;R$1&amp;$E523&amp;$F523, 'emission-rate'!$F$2:$F$551) * IFERROR(VLOOKUP($A523&amp;$B523&amp;$C523&amp;$D523&amp;R$1, 'check of sales'!$A$2:$P$1035, 12 + MATCH($E523,'check of sales'!$M$1:$P$1, 0), 0), 0)</f>
        <v>0</v>
      </c>
      <c r="S523" s="1">
        <f>SUMIF('emission-rate'!$A$2:$A$551, $D523&amp;S$1&amp;$E523&amp;$F523, 'emission-rate'!$F$2:$F$551) * IFERROR(VLOOKUP($A523&amp;$B523&amp;$C523&amp;$D523&amp;S$1, 'check of sales'!$A$2:$P$1035, 12 + MATCH($E523,'check of sales'!$M$1:$P$1, 0), 0), 0)</f>
        <v>0</v>
      </c>
      <c r="T523" s="1">
        <f>SUMIF('emission-rate'!$A$2:$A$551, $D523&amp;T$1&amp;$E523&amp;$F523, 'emission-rate'!$F$2:$F$551) * IFERROR(VLOOKUP($A523&amp;$B523&amp;$C523&amp;$D523&amp;T$1, 'check of sales'!$A$2:$P$1035, 12 + MATCH($E523,'check of sales'!$M$1:$P$1, 0), 0), 0)</f>
        <v>0</v>
      </c>
      <c r="U523" s="1">
        <f>SUMIF('emission-rate'!$A$2:$A$551, $D523&amp;U$1&amp;$E523&amp;$F523, 'emission-rate'!$F$2:$F$551) * IFERROR(VLOOKUP($A523&amp;$B523&amp;$C523&amp;$D523&amp;U$1, 'check of sales'!$A$2:$P$1035, 12 + MATCH($E523,'check of sales'!$M$1:$P$1, 0), 0), 0)</f>
        <v>0</v>
      </c>
    </row>
    <row r="524" spans="1:21" x14ac:dyDescent="0.2">
      <c r="A524">
        <f>emission!A524</f>
        <v>2015</v>
      </c>
      <c r="B524">
        <f>emission!B524</f>
        <v>1</v>
      </c>
      <c r="C524" t="str">
        <f>emission!C524</f>
        <v>industrial</v>
      </c>
      <c r="D524" t="str">
        <f>emission!D524</f>
        <v>VCC 21400 (GAS LHD1)</v>
      </c>
      <c r="E524" t="str">
        <f>emission!E524</f>
        <v>GAS</v>
      </c>
      <c r="F524" t="str">
        <f>emission!F524</f>
        <v>PM25</v>
      </c>
      <c r="G524" s="1">
        <f>emission!G524 - SUM($K524:$U524)</f>
        <v>5.0861039198935032E-5</v>
      </c>
      <c r="K524" s="1">
        <f>SUMIF('emission-rate'!$A$2:$A$551, $D524&amp;K$1&amp;$E524&amp;$F524, 'emission-rate'!$F$2:$F$551) * IFERROR(VLOOKUP($A524&amp;$B524&amp;$C524&amp;$D524&amp;K$1, 'check of sales'!$A$2:$P$1035, 12 + MATCH($E524,'check of sales'!$M$1:$P$1, 0), 0), 0)</f>
        <v>21068.736811826224</v>
      </c>
      <c r="L524" s="1">
        <f>SUMIF('emission-rate'!$A$2:$A$551, $D524&amp;L$1&amp;$E524&amp;$F524, 'emission-rate'!$F$2:$F$551) * IFERROR(VLOOKUP($A524&amp;$B524&amp;$C524&amp;$D524&amp;L$1, 'check of sales'!$A$2:$P$1035, 12 + MATCH($E524,'check of sales'!$M$1:$P$1, 0), 0), 0)</f>
        <v>14701.33323998064</v>
      </c>
      <c r="M524" s="1">
        <f>SUMIF('emission-rate'!$A$2:$A$551, $D524&amp;M$1&amp;$E524&amp;$F524, 'emission-rate'!$F$2:$F$551) * IFERROR(VLOOKUP($A524&amp;$B524&amp;$C524&amp;$D524&amp;M$1, 'check of sales'!$A$2:$P$1035, 12 + MATCH($E524,'check of sales'!$M$1:$P$1, 0), 0), 0)</f>
        <v>72879.526819880935</v>
      </c>
      <c r="N524" s="1">
        <f>SUMIF('emission-rate'!$A$2:$A$551, $D524&amp;N$1&amp;$E524&amp;$F524, 'emission-rate'!$F$2:$F$551) * IFERROR(VLOOKUP($A524&amp;$B524&amp;$C524&amp;$D524&amp;N$1, 'check of sales'!$A$2:$P$1035, 12 + MATCH($E524,'check of sales'!$M$1:$P$1, 0), 0), 0)</f>
        <v>81819.128384115378</v>
      </c>
      <c r="O524" s="1">
        <f>SUMIF('emission-rate'!$A$2:$A$551, $D524&amp;O$1&amp;$E524&amp;$F524, 'emission-rate'!$F$2:$F$551) * IFERROR(VLOOKUP($A524&amp;$B524&amp;$C524&amp;$D524&amp;O$1, 'check of sales'!$A$2:$P$1035, 12 + MATCH($E524,'check of sales'!$M$1:$P$1, 0), 0), 0)</f>
        <v>67805.850384132194</v>
      </c>
      <c r="P524" s="1">
        <f>SUMIF('emission-rate'!$A$2:$A$551, $D524&amp;P$1&amp;$E524&amp;$F524, 'emission-rate'!$F$2:$F$551) * IFERROR(VLOOKUP($A524&amp;$B524&amp;$C524&amp;$D524&amp;P$1, 'check of sales'!$A$2:$P$1035, 12 + MATCH($E524,'check of sales'!$M$1:$P$1, 0), 0), 0)</f>
        <v>10586.402208228619</v>
      </c>
      <c r="Q524" s="1">
        <f>SUMIF('emission-rate'!$A$2:$A$551, $D524&amp;Q$1&amp;$E524&amp;$F524, 'emission-rate'!$F$2:$F$551) * IFERROR(VLOOKUP($A524&amp;$B524&amp;$C524&amp;$D524&amp;Q$1, 'check of sales'!$A$2:$P$1035, 12 + MATCH($E524,'check of sales'!$M$1:$P$1, 0), 0), 0)</f>
        <v>0</v>
      </c>
      <c r="R524" s="1">
        <f>SUMIF('emission-rate'!$A$2:$A$551, $D524&amp;R$1&amp;$E524&amp;$F524, 'emission-rate'!$F$2:$F$551) * IFERROR(VLOOKUP($A524&amp;$B524&amp;$C524&amp;$D524&amp;R$1, 'check of sales'!$A$2:$P$1035, 12 + MATCH($E524,'check of sales'!$M$1:$P$1, 0), 0), 0)</f>
        <v>0</v>
      </c>
      <c r="S524" s="1">
        <f>SUMIF('emission-rate'!$A$2:$A$551, $D524&amp;S$1&amp;$E524&amp;$F524, 'emission-rate'!$F$2:$F$551) * IFERROR(VLOOKUP($A524&amp;$B524&amp;$C524&amp;$D524&amp;S$1, 'check of sales'!$A$2:$P$1035, 12 + MATCH($E524,'check of sales'!$M$1:$P$1, 0), 0), 0)</f>
        <v>0</v>
      </c>
      <c r="T524" s="1">
        <f>SUMIF('emission-rate'!$A$2:$A$551, $D524&amp;T$1&amp;$E524&amp;$F524, 'emission-rate'!$F$2:$F$551) * IFERROR(VLOOKUP($A524&amp;$B524&amp;$C524&amp;$D524&amp;T$1, 'check of sales'!$A$2:$P$1035, 12 + MATCH($E524,'check of sales'!$M$1:$P$1, 0), 0), 0)</f>
        <v>0</v>
      </c>
      <c r="U524" s="1">
        <f>SUMIF('emission-rate'!$A$2:$A$551, $D524&amp;U$1&amp;$E524&amp;$F524, 'emission-rate'!$F$2:$F$551) * IFERROR(VLOOKUP($A524&amp;$B524&amp;$C524&amp;$D524&amp;U$1, 'check of sales'!$A$2:$P$1035, 12 + MATCH($E524,'check of sales'!$M$1:$P$1, 0), 0), 0)</f>
        <v>0</v>
      </c>
    </row>
    <row r="525" spans="1:21" x14ac:dyDescent="0.2">
      <c r="A525">
        <f>emission!A525</f>
        <v>2016</v>
      </c>
      <c r="B525">
        <f>emission!B525</f>
        <v>1</v>
      </c>
      <c r="C525" t="str">
        <f>emission!C525</f>
        <v>industrial</v>
      </c>
      <c r="D525" t="str">
        <f>emission!D525</f>
        <v>VCC 21400 (GAS LHD1)</v>
      </c>
      <c r="E525" t="str">
        <f>emission!E525</f>
        <v>GAS</v>
      </c>
      <c r="F525" t="str">
        <f>emission!F525</f>
        <v>PM25</v>
      </c>
      <c r="G525" s="1">
        <f>emission!G525 - SUM($K525:$U525)</f>
        <v>1.1832965537905693E-4</v>
      </c>
      <c r="K525" s="1">
        <f>SUMIF('emission-rate'!$A$2:$A$551, $D525&amp;K$1&amp;$E525&amp;$F525, 'emission-rate'!$F$2:$F$551) * IFERROR(VLOOKUP($A525&amp;$B525&amp;$C525&amp;$D525&amp;K$1, 'check of sales'!$A$2:$P$1035, 12 + MATCH($E525,'check of sales'!$M$1:$P$1, 0), 0), 0)</f>
        <v>20249.350246972412</v>
      </c>
      <c r="L525" s="1">
        <f>SUMIF('emission-rate'!$A$2:$A$551, $D525&amp;L$1&amp;$E525&amp;$F525, 'emission-rate'!$F$2:$F$551) * IFERROR(VLOOKUP($A525&amp;$B525&amp;$C525&amp;$D525&amp;L$1, 'check of sales'!$A$2:$P$1035, 12 + MATCH($E525,'check of sales'!$M$1:$P$1, 0), 0), 0)</f>
        <v>13765.095662196658</v>
      </c>
      <c r="M525" s="1">
        <f>SUMIF('emission-rate'!$A$2:$A$551, $D525&amp;M$1&amp;$E525&amp;$F525, 'emission-rate'!$F$2:$F$551) * IFERROR(VLOOKUP($A525&amp;$B525&amp;$C525&amp;$D525&amp;M$1, 'check of sales'!$A$2:$P$1035, 12 + MATCH($E525,'check of sales'!$M$1:$P$1, 0), 0), 0)</f>
        <v>65041.510598952133</v>
      </c>
      <c r="N525" s="1">
        <f>SUMIF('emission-rate'!$A$2:$A$551, $D525&amp;N$1&amp;$E525&amp;$F525, 'emission-rate'!$F$2:$F$551) * IFERROR(VLOOKUP($A525&amp;$B525&amp;$C525&amp;$D525&amp;N$1, 'check of sales'!$A$2:$P$1035, 12 + MATCH($E525,'check of sales'!$M$1:$P$1, 0), 0), 0)</f>
        <v>79206.79835861332</v>
      </c>
      <c r="O525" s="1">
        <f>SUMIF('emission-rate'!$A$2:$A$551, $D525&amp;O$1&amp;$E525&amp;$F525, 'emission-rate'!$F$2:$F$551) * IFERROR(VLOOKUP($A525&amp;$B525&amp;$C525&amp;$D525&amp;O$1, 'check of sales'!$A$2:$P$1035, 12 + MATCH($E525,'check of sales'!$M$1:$P$1, 0), 0), 0)</f>
        <v>65227.872940673624</v>
      </c>
      <c r="P525" s="1">
        <f>SUMIF('emission-rate'!$A$2:$A$551, $D525&amp;P$1&amp;$E525&amp;$F525, 'emission-rate'!$F$2:$F$551) * IFERROR(VLOOKUP($A525&amp;$B525&amp;$C525&amp;$D525&amp;P$1, 'check of sales'!$A$2:$P$1035, 12 + MATCH($E525,'check of sales'!$M$1:$P$1, 0), 0), 0)</f>
        <v>9967.5755251085138</v>
      </c>
      <c r="Q525" s="1">
        <f>SUMIF('emission-rate'!$A$2:$A$551, $D525&amp;Q$1&amp;$E525&amp;$F525, 'emission-rate'!$F$2:$F$551) * IFERROR(VLOOKUP($A525&amp;$B525&amp;$C525&amp;$D525&amp;Q$1, 'check of sales'!$A$2:$P$1035, 12 + MATCH($E525,'check of sales'!$M$1:$P$1, 0), 0), 0)</f>
        <v>53348.648863510745</v>
      </c>
      <c r="R525" s="1">
        <f>SUMIF('emission-rate'!$A$2:$A$551, $D525&amp;R$1&amp;$E525&amp;$F525, 'emission-rate'!$F$2:$F$551) * IFERROR(VLOOKUP($A525&amp;$B525&amp;$C525&amp;$D525&amp;R$1, 'check of sales'!$A$2:$P$1035, 12 + MATCH($E525,'check of sales'!$M$1:$P$1, 0), 0), 0)</f>
        <v>0</v>
      </c>
      <c r="S525" s="1">
        <f>SUMIF('emission-rate'!$A$2:$A$551, $D525&amp;S$1&amp;$E525&amp;$F525, 'emission-rate'!$F$2:$F$551) * IFERROR(VLOOKUP($A525&amp;$B525&amp;$C525&amp;$D525&amp;S$1, 'check of sales'!$A$2:$P$1035, 12 + MATCH($E525,'check of sales'!$M$1:$P$1, 0), 0), 0)</f>
        <v>0</v>
      </c>
      <c r="T525" s="1">
        <f>SUMIF('emission-rate'!$A$2:$A$551, $D525&amp;T$1&amp;$E525&amp;$F525, 'emission-rate'!$F$2:$F$551) * IFERROR(VLOOKUP($A525&amp;$B525&amp;$C525&amp;$D525&amp;T$1, 'check of sales'!$A$2:$P$1035, 12 + MATCH($E525,'check of sales'!$M$1:$P$1, 0), 0), 0)</f>
        <v>0</v>
      </c>
      <c r="U525" s="1">
        <f>SUMIF('emission-rate'!$A$2:$A$551, $D525&amp;U$1&amp;$E525&amp;$F525, 'emission-rate'!$F$2:$F$551) * IFERROR(VLOOKUP($A525&amp;$B525&amp;$C525&amp;$D525&amp;U$1, 'check of sales'!$A$2:$P$1035, 12 + MATCH($E525,'check of sales'!$M$1:$P$1, 0), 0), 0)</f>
        <v>0</v>
      </c>
    </row>
    <row r="526" spans="1:21" x14ac:dyDescent="0.2">
      <c r="A526">
        <f>emission!A526</f>
        <v>2017</v>
      </c>
      <c r="B526">
        <f>emission!B526</f>
        <v>1</v>
      </c>
      <c r="C526" t="str">
        <f>emission!C526</f>
        <v>industrial</v>
      </c>
      <c r="D526" t="str">
        <f>emission!D526</f>
        <v>VCC 21400 (GAS LHD1)</v>
      </c>
      <c r="E526" t="str">
        <f>emission!E526</f>
        <v>GAS</v>
      </c>
      <c r="F526" t="str">
        <f>emission!F526</f>
        <v>PM25</v>
      </c>
      <c r="G526" s="1">
        <f>emission!G526 - SUM($K526:$U526)</f>
        <v>1.3958255294710398E-4</v>
      </c>
      <c r="K526" s="1">
        <f>SUMIF('emission-rate'!$A$2:$A$551, $D526&amp;K$1&amp;$E526&amp;$F526, 'emission-rate'!$F$2:$F$551) * IFERROR(VLOOKUP($A526&amp;$B526&amp;$C526&amp;$D526&amp;K$1, 'check of sales'!$A$2:$P$1035, 12 + MATCH($E526,'check of sales'!$M$1:$P$1, 0), 0), 0)</f>
        <v>18453.122226904808</v>
      </c>
      <c r="L526" s="1">
        <f>SUMIF('emission-rate'!$A$2:$A$551, $D526&amp;L$1&amp;$E526&amp;$F526, 'emission-rate'!$F$2:$F$551) * IFERROR(VLOOKUP($A526&amp;$B526&amp;$C526&amp;$D526&amp;L$1, 'check of sales'!$A$2:$P$1035, 12 + MATCH($E526,'check of sales'!$M$1:$P$1, 0), 0), 0)</f>
        <v>13229.755810060831</v>
      </c>
      <c r="M526" s="1">
        <f>SUMIF('emission-rate'!$A$2:$A$551, $D526&amp;M$1&amp;$E526&amp;$F526, 'emission-rate'!$F$2:$F$551) * IFERROR(VLOOKUP($A526&amp;$B526&amp;$C526&amp;$D526&amp;M$1, 'check of sales'!$A$2:$P$1035, 12 + MATCH($E526,'check of sales'!$M$1:$P$1, 0), 0), 0)</f>
        <v>60899.416453846155</v>
      </c>
      <c r="N526" s="1">
        <f>SUMIF('emission-rate'!$A$2:$A$551, $D526&amp;N$1&amp;$E526&amp;$F526, 'emission-rate'!$F$2:$F$551) * IFERROR(VLOOKUP($A526&amp;$B526&amp;$C526&amp;$D526&amp;N$1, 'check of sales'!$A$2:$P$1035, 12 + MATCH($E526,'check of sales'!$M$1:$P$1, 0), 0), 0)</f>
        <v>70688.299440844392</v>
      </c>
      <c r="O526" s="1">
        <f>SUMIF('emission-rate'!$A$2:$A$551, $D526&amp;O$1&amp;$E526&amp;$F526, 'emission-rate'!$F$2:$F$551) * IFERROR(VLOOKUP($A526&amp;$B526&amp;$C526&amp;$D526&amp;O$1, 'check of sales'!$A$2:$P$1035, 12 + MATCH($E526,'check of sales'!$M$1:$P$1, 0), 0), 0)</f>
        <v>63145.270322583769</v>
      </c>
      <c r="P526" s="1">
        <f>SUMIF('emission-rate'!$A$2:$A$551, $D526&amp;P$1&amp;$E526&amp;$F526, 'emission-rate'!$F$2:$F$551) * IFERROR(VLOOKUP($A526&amp;$B526&amp;$C526&amp;$D526&amp;P$1, 'check of sales'!$A$2:$P$1035, 12 + MATCH($E526,'check of sales'!$M$1:$P$1, 0), 0), 0)</f>
        <v>9588.6084489030636</v>
      </c>
      <c r="Q526" s="1">
        <f>SUMIF('emission-rate'!$A$2:$A$551, $D526&amp;Q$1&amp;$E526&amp;$F526, 'emission-rate'!$F$2:$F$551) * IFERROR(VLOOKUP($A526&amp;$B526&amp;$C526&amp;$D526&amp;Q$1, 'check of sales'!$A$2:$P$1035, 12 + MATCH($E526,'check of sales'!$M$1:$P$1, 0), 0), 0)</f>
        <v>50230.160941383154</v>
      </c>
      <c r="R526" s="1">
        <f>SUMIF('emission-rate'!$A$2:$A$551, $D526&amp;R$1&amp;$E526&amp;$F526, 'emission-rate'!$F$2:$F$551) * IFERROR(VLOOKUP($A526&amp;$B526&amp;$C526&amp;$D526&amp;R$1, 'check of sales'!$A$2:$P$1035, 12 + MATCH($E526,'check of sales'!$M$1:$P$1, 0), 0), 0)</f>
        <v>56425.514557671268</v>
      </c>
      <c r="S526" s="1">
        <f>SUMIF('emission-rate'!$A$2:$A$551, $D526&amp;S$1&amp;$E526&amp;$F526, 'emission-rate'!$F$2:$F$551) * IFERROR(VLOOKUP($A526&amp;$B526&amp;$C526&amp;$D526&amp;S$1, 'check of sales'!$A$2:$P$1035, 12 + MATCH($E526,'check of sales'!$M$1:$P$1, 0), 0), 0)</f>
        <v>0</v>
      </c>
      <c r="T526" s="1">
        <f>SUMIF('emission-rate'!$A$2:$A$551, $D526&amp;T$1&amp;$E526&amp;$F526, 'emission-rate'!$F$2:$F$551) * IFERROR(VLOOKUP($A526&amp;$B526&amp;$C526&amp;$D526&amp;T$1, 'check of sales'!$A$2:$P$1035, 12 + MATCH($E526,'check of sales'!$M$1:$P$1, 0), 0), 0)</f>
        <v>0</v>
      </c>
      <c r="U526" s="1">
        <f>SUMIF('emission-rate'!$A$2:$A$551, $D526&amp;U$1&amp;$E526&amp;$F526, 'emission-rate'!$F$2:$F$551) * IFERROR(VLOOKUP($A526&amp;$B526&amp;$C526&amp;$D526&amp;U$1, 'check of sales'!$A$2:$P$1035, 12 + MATCH($E526,'check of sales'!$M$1:$P$1, 0), 0), 0)</f>
        <v>0</v>
      </c>
    </row>
    <row r="527" spans="1:21" x14ac:dyDescent="0.2">
      <c r="A527">
        <f>emission!A527</f>
        <v>2018</v>
      </c>
      <c r="B527">
        <f>emission!B527</f>
        <v>1</v>
      </c>
      <c r="C527" t="str">
        <f>emission!C527</f>
        <v>industrial</v>
      </c>
      <c r="D527" t="str">
        <f>emission!D527</f>
        <v>VCC 21400 (GAS LHD1)</v>
      </c>
      <c r="E527" t="str">
        <f>emission!E527</f>
        <v>GAS</v>
      </c>
      <c r="F527" t="str">
        <f>emission!F527</f>
        <v>PM25</v>
      </c>
      <c r="G527" s="1">
        <f>emission!G527 - SUM($K527:$U527)</f>
        <v>1.603197306394577E-4</v>
      </c>
      <c r="K527" s="1">
        <f>SUMIF('emission-rate'!$A$2:$A$551, $D527&amp;K$1&amp;$E527&amp;$F527, 'emission-rate'!$F$2:$F$551) * IFERROR(VLOOKUP($A527&amp;$B527&amp;$C527&amp;$D527&amp;K$1, 'check of sales'!$A$2:$P$1035, 12 + MATCH($E527,'check of sales'!$M$1:$P$1, 0), 0), 0)</f>
        <v>17717.645906393573</v>
      </c>
      <c r="L527" s="1">
        <f>SUMIF('emission-rate'!$A$2:$A$551, $D527&amp;L$1&amp;$E527&amp;$F527, 'emission-rate'!$F$2:$F$551) * IFERROR(VLOOKUP($A527&amp;$B527&amp;$C527&amp;$D527&amp;L$1, 'check of sales'!$A$2:$P$1035, 12 + MATCH($E527,'check of sales'!$M$1:$P$1, 0), 0), 0)</f>
        <v>12056.204175324523</v>
      </c>
      <c r="M527" s="1">
        <f>SUMIF('emission-rate'!$A$2:$A$551, $D527&amp;M$1&amp;$E527&amp;$F527, 'emission-rate'!$F$2:$F$551) * IFERROR(VLOOKUP($A527&amp;$B527&amp;$C527&amp;$D527&amp;M$1, 'check of sales'!$A$2:$P$1035, 12 + MATCH($E527,'check of sales'!$M$1:$P$1, 0), 0), 0)</f>
        <v>58530.970538203772</v>
      </c>
      <c r="N527" s="1">
        <f>SUMIF('emission-rate'!$A$2:$A$551, $D527&amp;N$1&amp;$E527&amp;$F527, 'emission-rate'!$F$2:$F$551) * IFERROR(VLOOKUP($A527&amp;$B527&amp;$C527&amp;$D527&amp;N$1, 'check of sales'!$A$2:$P$1035, 12 + MATCH($E527,'check of sales'!$M$1:$P$1, 0), 0), 0)</f>
        <v>66186.596012601352</v>
      </c>
      <c r="O527" s="1">
        <f>SUMIF('emission-rate'!$A$2:$A$551, $D527&amp;O$1&amp;$E527&amp;$F527, 'emission-rate'!$F$2:$F$551) * IFERROR(VLOOKUP($A527&amp;$B527&amp;$C527&amp;$D527&amp;O$1, 'check of sales'!$A$2:$P$1035, 12 + MATCH($E527,'check of sales'!$M$1:$P$1, 0), 0), 0)</f>
        <v>56354.149761571425</v>
      </c>
      <c r="P527" s="1">
        <f>SUMIF('emission-rate'!$A$2:$A$551, $D527&amp;P$1&amp;$E527&amp;$F527, 'emission-rate'!$F$2:$F$551) * IFERROR(VLOOKUP($A527&amp;$B527&amp;$C527&amp;$D527&amp;P$1, 'check of sales'!$A$2:$P$1035, 12 + MATCH($E527,'check of sales'!$M$1:$P$1, 0), 0), 0)</f>
        <v>9282.462315980938</v>
      </c>
      <c r="Q527" s="1">
        <f>SUMIF('emission-rate'!$A$2:$A$551, $D527&amp;Q$1&amp;$E527&amp;$F527, 'emission-rate'!$F$2:$F$551) * IFERROR(VLOOKUP($A527&amp;$B527&amp;$C527&amp;$D527&amp;Q$1, 'check of sales'!$A$2:$P$1035, 12 + MATCH($E527,'check of sales'!$M$1:$P$1, 0), 0), 0)</f>
        <v>48320.410954404142</v>
      </c>
      <c r="R527" s="1">
        <f>SUMIF('emission-rate'!$A$2:$A$551, $D527&amp;R$1&amp;$E527&amp;$F527, 'emission-rate'!$F$2:$F$551) * IFERROR(VLOOKUP($A527&amp;$B527&amp;$C527&amp;$D527&amp;R$1, 'check of sales'!$A$2:$P$1035, 12 + MATCH($E527,'check of sales'!$M$1:$P$1, 0), 0), 0)</f>
        <v>53127.168875138006</v>
      </c>
      <c r="S527" s="1">
        <f>SUMIF('emission-rate'!$A$2:$A$551, $D527&amp;S$1&amp;$E527&amp;$F527, 'emission-rate'!$F$2:$F$551) * IFERROR(VLOOKUP($A527&amp;$B527&amp;$C527&amp;$D527&amp;S$1, 'check of sales'!$A$2:$P$1035, 12 + MATCH($E527,'check of sales'!$M$1:$P$1, 0), 0), 0)</f>
        <v>97688.777143657557</v>
      </c>
      <c r="T527" s="1">
        <f>SUMIF('emission-rate'!$A$2:$A$551, $D527&amp;T$1&amp;$E527&amp;$F527, 'emission-rate'!$F$2:$F$551) * IFERROR(VLOOKUP($A527&amp;$B527&amp;$C527&amp;$D527&amp;T$1, 'check of sales'!$A$2:$P$1035, 12 + MATCH($E527,'check of sales'!$M$1:$P$1, 0), 0), 0)</f>
        <v>0</v>
      </c>
      <c r="U527" s="1">
        <f>SUMIF('emission-rate'!$A$2:$A$551, $D527&amp;U$1&amp;$E527&amp;$F527, 'emission-rate'!$F$2:$F$551) * IFERROR(VLOOKUP($A527&amp;$B527&amp;$C527&amp;$D527&amp;U$1, 'check of sales'!$A$2:$P$1035, 12 + MATCH($E527,'check of sales'!$M$1:$P$1, 0), 0), 0)</f>
        <v>0</v>
      </c>
    </row>
    <row r="528" spans="1:21" x14ac:dyDescent="0.2">
      <c r="A528">
        <f>emission!A528</f>
        <v>2019</v>
      </c>
      <c r="B528">
        <f>emission!B528</f>
        <v>1</v>
      </c>
      <c r="C528" t="str">
        <f>emission!C528</f>
        <v>industrial</v>
      </c>
      <c r="D528" t="str">
        <f>emission!D528</f>
        <v>VCC 21400 (GAS LHD1)</v>
      </c>
      <c r="E528" t="str">
        <f>emission!E528</f>
        <v>GAS</v>
      </c>
      <c r="F528" t="str">
        <f>emission!F528</f>
        <v>PM25</v>
      </c>
      <c r="G528" s="1">
        <f>emission!G528 - SUM($K528:$U528)</f>
        <v>1.6151956515386701E-4</v>
      </c>
      <c r="K528" s="1">
        <f>SUMIF('emission-rate'!$A$2:$A$551, $D528&amp;K$1&amp;$E528&amp;$F528, 'emission-rate'!$F$2:$F$551) * IFERROR(VLOOKUP($A528&amp;$B528&amp;$C528&amp;$D528&amp;K$1, 'check of sales'!$A$2:$P$1035, 12 + MATCH($E528,'check of sales'!$M$1:$P$1, 0), 0), 0)</f>
        <v>17162.025897173578</v>
      </c>
      <c r="L528" s="1">
        <f>SUMIF('emission-rate'!$A$2:$A$551, $D528&amp;L$1&amp;$E528&amp;$F528, 'emission-rate'!$F$2:$F$551) * IFERROR(VLOOKUP($A528&amp;$B528&amp;$C528&amp;$D528&amp;L$1, 'check of sales'!$A$2:$P$1035, 12 + MATCH($E528,'check of sales'!$M$1:$P$1, 0), 0), 0)</f>
        <v>11575.686430025449</v>
      </c>
      <c r="M528" s="1">
        <f>SUMIF('emission-rate'!$A$2:$A$551, $D528&amp;M$1&amp;$E528&amp;$F528, 'emission-rate'!$F$2:$F$551) * IFERROR(VLOOKUP($A528&amp;$B528&amp;$C528&amp;$D528&amp;M$1, 'check of sales'!$A$2:$P$1035, 12 + MATCH($E528,'check of sales'!$M$1:$P$1, 0), 0), 0)</f>
        <v>53338.953607280782</v>
      </c>
      <c r="N528" s="1">
        <f>SUMIF('emission-rate'!$A$2:$A$551, $D528&amp;N$1&amp;$E528&amp;$F528, 'emission-rate'!$F$2:$F$551) * IFERROR(VLOOKUP($A528&amp;$B528&amp;$C528&amp;$D528&amp;N$1, 'check of sales'!$A$2:$P$1035, 12 + MATCH($E528,'check of sales'!$M$1:$P$1, 0), 0), 0)</f>
        <v>63612.52581415962</v>
      </c>
      <c r="O528" s="1">
        <f>SUMIF('emission-rate'!$A$2:$A$551, $D528&amp;O$1&amp;$E528&amp;$F528, 'emission-rate'!$F$2:$F$551) * IFERROR(VLOOKUP($A528&amp;$B528&amp;$C528&amp;$D528&amp;O$1, 'check of sales'!$A$2:$P$1035, 12 + MATCH($E528,'check of sales'!$M$1:$P$1, 0), 0), 0)</f>
        <v>52765.300246388375</v>
      </c>
      <c r="P528" s="1">
        <f>SUMIF('emission-rate'!$A$2:$A$551, $D528&amp;P$1&amp;$E528&amp;$F528, 'emission-rate'!$F$2:$F$551) * IFERROR(VLOOKUP($A528&amp;$B528&amp;$C528&amp;$D528&amp;P$1, 'check of sales'!$A$2:$P$1035, 12 + MATCH($E528,'check of sales'!$M$1:$P$1, 0), 0), 0)</f>
        <v>8284.1560236989772</v>
      </c>
      <c r="Q528" s="1">
        <f>SUMIF('emission-rate'!$A$2:$A$551, $D528&amp;Q$1&amp;$E528&amp;$F528, 'emission-rate'!$F$2:$F$551) * IFERROR(VLOOKUP($A528&amp;$B528&amp;$C528&amp;$D528&amp;Q$1, 'check of sales'!$A$2:$P$1035, 12 + MATCH($E528,'check of sales'!$M$1:$P$1, 0), 0), 0)</f>
        <v>46777.631620600972</v>
      </c>
      <c r="R528" s="1">
        <f>SUMIF('emission-rate'!$A$2:$A$551, $D528&amp;R$1&amp;$E528&amp;$F528, 'emission-rate'!$F$2:$F$551) * IFERROR(VLOOKUP($A528&amp;$B528&amp;$C528&amp;$D528&amp;R$1, 'check of sales'!$A$2:$P$1035, 12 + MATCH($E528,'check of sales'!$M$1:$P$1, 0), 0), 0)</f>
        <v>51107.274688736594</v>
      </c>
      <c r="S528" s="1">
        <f>SUMIF('emission-rate'!$A$2:$A$551, $D528&amp;S$1&amp;$E528&amp;$F528, 'emission-rate'!$F$2:$F$551) * IFERROR(VLOOKUP($A528&amp;$B528&amp;$C528&amp;$D528&amp;S$1, 'check of sales'!$A$2:$P$1035, 12 + MATCH($E528,'check of sales'!$M$1:$P$1, 0), 0), 0)</f>
        <v>91978.393129447504</v>
      </c>
      <c r="T528" s="1">
        <f>SUMIF('emission-rate'!$A$2:$A$551, $D528&amp;T$1&amp;$E528&amp;$F528, 'emission-rate'!$F$2:$F$551) * IFERROR(VLOOKUP($A528&amp;$B528&amp;$C528&amp;$D528&amp;T$1, 'check of sales'!$A$2:$P$1035, 12 + MATCH($E528,'check of sales'!$M$1:$P$1, 0), 0), 0)</f>
        <v>8482.7082318496305</v>
      </c>
      <c r="U528" s="1">
        <f>SUMIF('emission-rate'!$A$2:$A$551, $D528&amp;U$1&amp;$E528&amp;$F528, 'emission-rate'!$F$2:$F$551) * IFERROR(VLOOKUP($A528&amp;$B528&amp;$C528&amp;$D528&amp;U$1, 'check of sales'!$A$2:$P$1035, 12 + MATCH($E528,'check of sales'!$M$1:$P$1, 0), 0), 0)</f>
        <v>0</v>
      </c>
    </row>
    <row r="529" spans="1:21" x14ac:dyDescent="0.2">
      <c r="A529">
        <f>emission!A529</f>
        <v>2020</v>
      </c>
      <c r="B529">
        <f>emission!B529</f>
        <v>1</v>
      </c>
      <c r="C529" t="str">
        <f>emission!C529</f>
        <v>industrial</v>
      </c>
      <c r="D529" t="str">
        <f>emission!D529</f>
        <v>VCC 21400 (GAS LHD1)</v>
      </c>
      <c r="E529" t="str">
        <f>emission!E529</f>
        <v>GAS</v>
      </c>
      <c r="F529" t="str">
        <f>emission!F529</f>
        <v>PM25</v>
      </c>
      <c r="G529" s="1">
        <f>emission!G529 - SUM($K529:$U529)</f>
        <v>1.6944331582635641E-4</v>
      </c>
      <c r="K529" s="1">
        <f>SUMIF('emission-rate'!$A$2:$A$551, $D529&amp;K$1&amp;$E529&amp;$F529, 'emission-rate'!$F$2:$F$551) * IFERROR(VLOOKUP($A529&amp;$B529&amp;$C529&amp;$D529&amp;K$1, 'check of sales'!$A$2:$P$1035, 12 + MATCH($E529,'check of sales'!$M$1:$P$1, 0), 0), 0)</f>
        <v>16262.455951082344</v>
      </c>
      <c r="L529" s="1">
        <f>SUMIF('emission-rate'!$A$2:$A$551, $D529&amp;L$1&amp;$E529&amp;$F529, 'emission-rate'!$F$2:$F$551) * IFERROR(VLOOKUP($A529&amp;$B529&amp;$C529&amp;$D529&amp;L$1, 'check of sales'!$A$2:$P$1035, 12 + MATCH($E529,'check of sales'!$M$1:$P$1, 0), 0), 0)</f>
        <v>11212.676409678579</v>
      </c>
      <c r="M529" s="1">
        <f>SUMIF('emission-rate'!$A$2:$A$551, $D529&amp;M$1&amp;$E529&amp;$F529, 'emission-rate'!$F$2:$F$551) * IFERROR(VLOOKUP($A529&amp;$B529&amp;$C529&amp;$D529&amp;M$1, 'check of sales'!$A$2:$P$1035, 12 + MATCH($E529,'check of sales'!$M$1:$P$1, 0), 0), 0)</f>
        <v>51213.051179679103</v>
      </c>
      <c r="N529" s="1">
        <f>SUMIF('emission-rate'!$A$2:$A$551, $D529&amp;N$1&amp;$E529&amp;$F529, 'emission-rate'!$F$2:$F$551) * IFERROR(VLOOKUP($A529&amp;$B529&amp;$C529&amp;$D529&amp;N$1, 'check of sales'!$A$2:$P$1035, 12 + MATCH($E529,'check of sales'!$M$1:$P$1, 0), 0), 0)</f>
        <v>57969.747161953281</v>
      </c>
      <c r="O529" s="1">
        <f>SUMIF('emission-rate'!$A$2:$A$551, $D529&amp;O$1&amp;$E529&amp;$F529, 'emission-rate'!$F$2:$F$551) * IFERROR(VLOOKUP($A529&amp;$B529&amp;$C529&amp;$D529&amp;O$1, 'check of sales'!$A$2:$P$1035, 12 + MATCH($E529,'check of sales'!$M$1:$P$1, 0), 0), 0)</f>
        <v>50713.199140445555</v>
      </c>
      <c r="P529" s="1">
        <f>SUMIF('emission-rate'!$A$2:$A$551, $D529&amp;P$1&amp;$E529&amp;$F529, 'emission-rate'!$F$2:$F$551) * IFERROR(VLOOKUP($A529&amp;$B529&amp;$C529&amp;$D529&amp;P$1, 'check of sales'!$A$2:$P$1035, 12 + MATCH($E529,'check of sales'!$M$1:$P$1, 0), 0), 0)</f>
        <v>7756.5890307598665</v>
      </c>
      <c r="Q529" s="1">
        <f>SUMIF('emission-rate'!$A$2:$A$551, $D529&amp;Q$1&amp;$E529&amp;$F529, 'emission-rate'!$F$2:$F$551) * IFERROR(VLOOKUP($A529&amp;$B529&amp;$C529&amp;$D529&amp;Q$1, 'check of sales'!$A$2:$P$1035, 12 + MATCH($E529,'check of sales'!$M$1:$P$1, 0), 0), 0)</f>
        <v>41746.810875495932</v>
      </c>
      <c r="R529" s="1">
        <f>SUMIF('emission-rate'!$A$2:$A$551, $D529&amp;R$1&amp;$E529&amp;$F529, 'emission-rate'!$F$2:$F$551) * IFERROR(VLOOKUP($A529&amp;$B529&amp;$C529&amp;$D529&amp;R$1, 'check of sales'!$A$2:$P$1035, 12 + MATCH($E529,'check of sales'!$M$1:$P$1, 0), 0), 0)</f>
        <v>49475.516066667311</v>
      </c>
      <c r="S529" s="1">
        <f>SUMIF('emission-rate'!$A$2:$A$551, $D529&amp;S$1&amp;$E529&amp;$F529, 'emission-rate'!$F$2:$F$551) * IFERROR(VLOOKUP($A529&amp;$B529&amp;$C529&amp;$D529&amp;S$1, 'check of sales'!$A$2:$P$1035, 12 + MATCH($E529,'check of sales'!$M$1:$P$1, 0), 0), 0)</f>
        <v>88481.375963082741</v>
      </c>
      <c r="T529" s="1">
        <f>SUMIF('emission-rate'!$A$2:$A$551, $D529&amp;T$1&amp;$E529&amp;$F529, 'emission-rate'!$F$2:$F$551) * IFERROR(VLOOKUP($A529&amp;$B529&amp;$C529&amp;$D529&amp;T$1, 'check of sales'!$A$2:$P$1035, 12 + MATCH($E529,'check of sales'!$M$1:$P$1, 0), 0), 0)</f>
        <v>7986.8526903975098</v>
      </c>
      <c r="U529" s="1">
        <f>SUMIF('emission-rate'!$A$2:$A$551, $D529&amp;U$1&amp;$E529&amp;$F529, 'emission-rate'!$F$2:$F$551) * IFERROR(VLOOKUP($A529&amp;$B529&amp;$C529&amp;$D529&amp;U$1, 'check of sales'!$A$2:$P$1035, 12 + MATCH($E529,'check of sales'!$M$1:$P$1, 0), 0), 0)</f>
        <v>60545.395917078502</v>
      </c>
    </row>
    <row r="530" spans="1:21" x14ac:dyDescent="0.2">
      <c r="A530">
        <f>emission!A530</f>
        <v>2010</v>
      </c>
      <c r="B530">
        <f>emission!B530</f>
        <v>1</v>
      </c>
      <c r="C530" t="str">
        <f>emission!C530</f>
        <v>industrial</v>
      </c>
      <c r="D530" t="str">
        <f>emission!D530</f>
        <v>VCC 21400 (GAS LHD1)</v>
      </c>
      <c r="E530" t="str">
        <f>emission!E530</f>
        <v>GAS</v>
      </c>
      <c r="F530" t="str">
        <f>emission!F530</f>
        <v>ROG</v>
      </c>
      <c r="G530" s="1">
        <f>emission!G530 - SUM($K530:$U530)</f>
        <v>-1.0471593122929335E-4</v>
      </c>
      <c r="K530" s="1">
        <f>SUMIF('emission-rate'!$A$2:$A$551, $D530&amp;K$1&amp;$E530&amp;$F530, 'emission-rate'!$F$2:$F$551) * IFERROR(VLOOKUP($A530&amp;$B530&amp;$C530&amp;$D530&amp;K$1, 'check of sales'!$A$2:$P$1035, 12 + MATCH($E530,'check of sales'!$M$1:$P$1, 0), 0), 0)</f>
        <v>197882.15692792094</v>
      </c>
      <c r="L530" s="1">
        <f>SUMIF('emission-rate'!$A$2:$A$551, $D530&amp;L$1&amp;$E530&amp;$F530, 'emission-rate'!$F$2:$F$551) * IFERROR(VLOOKUP($A530&amp;$B530&amp;$C530&amp;$D530&amp;L$1, 'check of sales'!$A$2:$P$1035, 12 + MATCH($E530,'check of sales'!$M$1:$P$1, 0), 0), 0)</f>
        <v>0</v>
      </c>
      <c r="M530" s="1">
        <f>SUMIF('emission-rate'!$A$2:$A$551, $D530&amp;M$1&amp;$E530&amp;$F530, 'emission-rate'!$F$2:$F$551) * IFERROR(VLOOKUP($A530&amp;$B530&amp;$C530&amp;$D530&amp;M$1, 'check of sales'!$A$2:$P$1035, 12 + MATCH($E530,'check of sales'!$M$1:$P$1, 0), 0), 0)</f>
        <v>0</v>
      </c>
      <c r="N530" s="1">
        <f>SUMIF('emission-rate'!$A$2:$A$551, $D530&amp;N$1&amp;$E530&amp;$F530, 'emission-rate'!$F$2:$F$551) * IFERROR(VLOOKUP($A530&amp;$B530&amp;$C530&amp;$D530&amp;N$1, 'check of sales'!$A$2:$P$1035, 12 + MATCH($E530,'check of sales'!$M$1:$P$1, 0), 0), 0)</f>
        <v>0</v>
      </c>
      <c r="O530" s="1">
        <f>SUMIF('emission-rate'!$A$2:$A$551, $D530&amp;O$1&amp;$E530&amp;$F530, 'emission-rate'!$F$2:$F$551) * IFERROR(VLOOKUP($A530&amp;$B530&amp;$C530&amp;$D530&amp;O$1, 'check of sales'!$A$2:$P$1035, 12 + MATCH($E530,'check of sales'!$M$1:$P$1, 0), 0), 0)</f>
        <v>0</v>
      </c>
      <c r="P530" s="1">
        <f>SUMIF('emission-rate'!$A$2:$A$551, $D530&amp;P$1&amp;$E530&amp;$F530, 'emission-rate'!$F$2:$F$551) * IFERROR(VLOOKUP($A530&amp;$B530&amp;$C530&amp;$D530&amp;P$1, 'check of sales'!$A$2:$P$1035, 12 + MATCH($E530,'check of sales'!$M$1:$P$1, 0), 0), 0)</f>
        <v>0</v>
      </c>
      <c r="Q530" s="1">
        <f>SUMIF('emission-rate'!$A$2:$A$551, $D530&amp;Q$1&amp;$E530&amp;$F530, 'emission-rate'!$F$2:$F$551) * IFERROR(VLOOKUP($A530&amp;$B530&amp;$C530&amp;$D530&amp;Q$1, 'check of sales'!$A$2:$P$1035, 12 + MATCH($E530,'check of sales'!$M$1:$P$1, 0), 0), 0)</f>
        <v>0</v>
      </c>
      <c r="R530" s="1">
        <f>SUMIF('emission-rate'!$A$2:$A$551, $D530&amp;R$1&amp;$E530&amp;$F530, 'emission-rate'!$F$2:$F$551) * IFERROR(VLOOKUP($A530&amp;$B530&amp;$C530&amp;$D530&amp;R$1, 'check of sales'!$A$2:$P$1035, 12 + MATCH($E530,'check of sales'!$M$1:$P$1, 0), 0), 0)</f>
        <v>0</v>
      </c>
      <c r="S530" s="1">
        <f>SUMIF('emission-rate'!$A$2:$A$551, $D530&amp;S$1&amp;$E530&amp;$F530, 'emission-rate'!$F$2:$F$551) * IFERROR(VLOOKUP($A530&amp;$B530&amp;$C530&amp;$D530&amp;S$1, 'check of sales'!$A$2:$P$1035, 12 + MATCH($E530,'check of sales'!$M$1:$P$1, 0), 0), 0)</f>
        <v>0</v>
      </c>
      <c r="T530" s="1">
        <f>SUMIF('emission-rate'!$A$2:$A$551, $D530&amp;T$1&amp;$E530&amp;$F530, 'emission-rate'!$F$2:$F$551) * IFERROR(VLOOKUP($A530&amp;$B530&amp;$C530&amp;$D530&amp;T$1, 'check of sales'!$A$2:$P$1035, 12 + MATCH($E530,'check of sales'!$M$1:$P$1, 0), 0), 0)</f>
        <v>0</v>
      </c>
      <c r="U530" s="1">
        <f>SUMIF('emission-rate'!$A$2:$A$551, $D530&amp;U$1&amp;$E530&amp;$F530, 'emission-rate'!$F$2:$F$551) * IFERROR(VLOOKUP($A530&amp;$B530&amp;$C530&amp;$D530&amp;U$1, 'check of sales'!$A$2:$P$1035, 12 + MATCH($E530,'check of sales'!$M$1:$P$1, 0), 0), 0)</f>
        <v>0</v>
      </c>
    </row>
    <row r="531" spans="1:21" x14ac:dyDescent="0.2">
      <c r="A531">
        <f>emission!A531</f>
        <v>2011</v>
      </c>
      <c r="B531">
        <f>emission!B531</f>
        <v>1</v>
      </c>
      <c r="C531" t="str">
        <f>emission!C531</f>
        <v>industrial</v>
      </c>
      <c r="D531" t="str">
        <f>emission!D531</f>
        <v>VCC 21400 (GAS LHD1)</v>
      </c>
      <c r="E531" t="str">
        <f>emission!E531</f>
        <v>GAS</v>
      </c>
      <c r="F531" t="str">
        <f>emission!F531</f>
        <v>ROG</v>
      </c>
      <c r="G531" s="1">
        <f>emission!G531 - SUM($K531:$U531)</f>
        <v>-6.8139575887471437E-5</v>
      </c>
      <c r="K531" s="1">
        <f>SUMIF('emission-rate'!$A$2:$A$551, $D531&amp;K$1&amp;$E531&amp;$F531, 'emission-rate'!$F$2:$F$551) * IFERROR(VLOOKUP($A531&amp;$B531&amp;$C531&amp;$D531&amp;K$1, 'check of sales'!$A$2:$P$1035, 12 + MATCH($E531,'check of sales'!$M$1:$P$1, 0), 0), 0)</f>
        <v>186314.98269707852</v>
      </c>
      <c r="L531" s="1">
        <f>SUMIF('emission-rate'!$A$2:$A$551, $D531&amp;L$1&amp;$E531&amp;$F531, 'emission-rate'!$F$2:$F$551) * IFERROR(VLOOKUP($A531&amp;$B531&amp;$C531&amp;$D531&amp;L$1, 'check of sales'!$A$2:$P$1035, 12 + MATCH($E531,'check of sales'!$M$1:$P$1, 0), 0), 0)</f>
        <v>128572.08402275306</v>
      </c>
      <c r="M531" s="1">
        <f>SUMIF('emission-rate'!$A$2:$A$551, $D531&amp;M$1&amp;$E531&amp;$F531, 'emission-rate'!$F$2:$F$551) * IFERROR(VLOOKUP($A531&amp;$B531&amp;$C531&amp;$D531&amp;M$1, 'check of sales'!$A$2:$P$1035, 12 + MATCH($E531,'check of sales'!$M$1:$P$1, 0), 0), 0)</f>
        <v>0</v>
      </c>
      <c r="N531" s="1">
        <f>SUMIF('emission-rate'!$A$2:$A$551, $D531&amp;N$1&amp;$E531&amp;$F531, 'emission-rate'!$F$2:$F$551) * IFERROR(VLOOKUP($A531&amp;$B531&amp;$C531&amp;$D531&amp;N$1, 'check of sales'!$A$2:$P$1035, 12 + MATCH($E531,'check of sales'!$M$1:$P$1, 0), 0), 0)</f>
        <v>0</v>
      </c>
      <c r="O531" s="1">
        <f>SUMIF('emission-rate'!$A$2:$A$551, $D531&amp;O$1&amp;$E531&amp;$F531, 'emission-rate'!$F$2:$F$551) * IFERROR(VLOOKUP($A531&amp;$B531&amp;$C531&amp;$D531&amp;O$1, 'check of sales'!$A$2:$P$1035, 12 + MATCH($E531,'check of sales'!$M$1:$P$1, 0), 0), 0)</f>
        <v>0</v>
      </c>
      <c r="P531" s="1">
        <f>SUMIF('emission-rate'!$A$2:$A$551, $D531&amp;P$1&amp;$E531&amp;$F531, 'emission-rate'!$F$2:$F$551) * IFERROR(VLOOKUP($A531&amp;$B531&amp;$C531&amp;$D531&amp;P$1, 'check of sales'!$A$2:$P$1035, 12 + MATCH($E531,'check of sales'!$M$1:$P$1, 0), 0), 0)</f>
        <v>0</v>
      </c>
      <c r="Q531" s="1">
        <f>SUMIF('emission-rate'!$A$2:$A$551, $D531&amp;Q$1&amp;$E531&amp;$F531, 'emission-rate'!$F$2:$F$551) * IFERROR(VLOOKUP($A531&amp;$B531&amp;$C531&amp;$D531&amp;Q$1, 'check of sales'!$A$2:$P$1035, 12 + MATCH($E531,'check of sales'!$M$1:$P$1, 0), 0), 0)</f>
        <v>0</v>
      </c>
      <c r="R531" s="1">
        <f>SUMIF('emission-rate'!$A$2:$A$551, $D531&amp;R$1&amp;$E531&amp;$F531, 'emission-rate'!$F$2:$F$551) * IFERROR(VLOOKUP($A531&amp;$B531&amp;$C531&amp;$D531&amp;R$1, 'check of sales'!$A$2:$P$1035, 12 + MATCH($E531,'check of sales'!$M$1:$P$1, 0), 0), 0)</f>
        <v>0</v>
      </c>
      <c r="S531" s="1">
        <f>SUMIF('emission-rate'!$A$2:$A$551, $D531&amp;S$1&amp;$E531&amp;$F531, 'emission-rate'!$F$2:$F$551) * IFERROR(VLOOKUP($A531&amp;$B531&amp;$C531&amp;$D531&amp;S$1, 'check of sales'!$A$2:$P$1035, 12 + MATCH($E531,'check of sales'!$M$1:$P$1, 0), 0), 0)</f>
        <v>0</v>
      </c>
      <c r="T531" s="1">
        <f>SUMIF('emission-rate'!$A$2:$A$551, $D531&amp;T$1&amp;$E531&amp;$F531, 'emission-rate'!$F$2:$F$551) * IFERROR(VLOOKUP($A531&amp;$B531&amp;$C531&amp;$D531&amp;T$1, 'check of sales'!$A$2:$P$1035, 12 + MATCH($E531,'check of sales'!$M$1:$P$1, 0), 0), 0)</f>
        <v>0</v>
      </c>
      <c r="U531" s="1">
        <f>SUMIF('emission-rate'!$A$2:$A$551, $D531&amp;U$1&amp;$E531&amp;$F531, 'emission-rate'!$F$2:$F$551) * IFERROR(VLOOKUP($A531&amp;$B531&amp;$C531&amp;$D531&amp;U$1, 'check of sales'!$A$2:$P$1035, 12 + MATCH($E531,'check of sales'!$M$1:$P$1, 0), 0), 0)</f>
        <v>0</v>
      </c>
    </row>
    <row r="532" spans="1:21" x14ac:dyDescent="0.2">
      <c r="A532">
        <f>emission!A532</f>
        <v>2012</v>
      </c>
      <c r="B532">
        <f>emission!B532</f>
        <v>1</v>
      </c>
      <c r="C532" t="str">
        <f>emission!C532</f>
        <v>industrial</v>
      </c>
      <c r="D532" t="str">
        <f>emission!D532</f>
        <v>VCC 21400 (GAS LHD1)</v>
      </c>
      <c r="E532" t="str">
        <f>emission!E532</f>
        <v>GAS</v>
      </c>
      <c r="F532" t="str">
        <f>emission!F532</f>
        <v>ROG</v>
      </c>
      <c r="G532" s="1">
        <f>emission!G532 - SUM($K532:$U532)</f>
        <v>8.2561513409018517E-5</v>
      </c>
      <c r="K532" s="1">
        <f>SUMIF('emission-rate'!$A$2:$A$551, $D532&amp;K$1&amp;$E532&amp;$F532, 'emission-rate'!$F$2:$F$551) * IFERROR(VLOOKUP($A532&amp;$B532&amp;$C532&amp;$D532&amp;K$1, 'check of sales'!$A$2:$P$1035, 12 + MATCH($E532,'check of sales'!$M$1:$P$1, 0), 0), 0)</f>
        <v>179231.28977013554</v>
      </c>
      <c r="L532" s="1">
        <f>SUMIF('emission-rate'!$A$2:$A$551, $D532&amp;L$1&amp;$E532&amp;$F532, 'emission-rate'!$F$2:$F$551) * IFERROR(VLOOKUP($A532&amp;$B532&amp;$C532&amp;$D532&amp;L$1, 'check of sales'!$A$2:$P$1035, 12 + MATCH($E532,'check of sales'!$M$1:$P$1, 0), 0), 0)</f>
        <v>121056.42055818184</v>
      </c>
      <c r="M532" s="1">
        <f>SUMIF('emission-rate'!$A$2:$A$551, $D532&amp;M$1&amp;$E532&amp;$F532, 'emission-rate'!$F$2:$F$551) * IFERROR(VLOOKUP($A532&amp;$B532&amp;$C532&amp;$D532&amp;M$1, 'check of sales'!$A$2:$P$1035, 12 + MATCH($E532,'check of sales'!$M$1:$P$1, 0), 0), 0)</f>
        <v>546594.10586369818</v>
      </c>
      <c r="N532" s="1">
        <f>SUMIF('emission-rate'!$A$2:$A$551, $D532&amp;N$1&amp;$E532&amp;$F532, 'emission-rate'!$F$2:$F$551) * IFERROR(VLOOKUP($A532&amp;$B532&amp;$C532&amp;$D532&amp;N$1, 'check of sales'!$A$2:$P$1035, 12 + MATCH($E532,'check of sales'!$M$1:$P$1, 0), 0), 0)</f>
        <v>0</v>
      </c>
      <c r="O532" s="1">
        <f>SUMIF('emission-rate'!$A$2:$A$551, $D532&amp;O$1&amp;$E532&amp;$F532, 'emission-rate'!$F$2:$F$551) * IFERROR(VLOOKUP($A532&amp;$B532&amp;$C532&amp;$D532&amp;O$1, 'check of sales'!$A$2:$P$1035, 12 + MATCH($E532,'check of sales'!$M$1:$P$1, 0), 0), 0)</f>
        <v>0</v>
      </c>
      <c r="P532" s="1">
        <f>SUMIF('emission-rate'!$A$2:$A$551, $D532&amp;P$1&amp;$E532&amp;$F532, 'emission-rate'!$F$2:$F$551) * IFERROR(VLOOKUP($A532&amp;$B532&amp;$C532&amp;$D532&amp;P$1, 'check of sales'!$A$2:$P$1035, 12 + MATCH($E532,'check of sales'!$M$1:$P$1, 0), 0), 0)</f>
        <v>0</v>
      </c>
      <c r="Q532" s="1">
        <f>SUMIF('emission-rate'!$A$2:$A$551, $D532&amp;Q$1&amp;$E532&amp;$F532, 'emission-rate'!$F$2:$F$551) * IFERROR(VLOOKUP($A532&amp;$B532&amp;$C532&amp;$D532&amp;Q$1, 'check of sales'!$A$2:$P$1035, 12 + MATCH($E532,'check of sales'!$M$1:$P$1, 0), 0), 0)</f>
        <v>0</v>
      </c>
      <c r="R532" s="1">
        <f>SUMIF('emission-rate'!$A$2:$A$551, $D532&amp;R$1&amp;$E532&amp;$F532, 'emission-rate'!$F$2:$F$551) * IFERROR(VLOOKUP($A532&amp;$B532&amp;$C532&amp;$D532&amp;R$1, 'check of sales'!$A$2:$P$1035, 12 + MATCH($E532,'check of sales'!$M$1:$P$1, 0), 0), 0)</f>
        <v>0</v>
      </c>
      <c r="S532" s="1">
        <f>SUMIF('emission-rate'!$A$2:$A$551, $D532&amp;S$1&amp;$E532&amp;$F532, 'emission-rate'!$F$2:$F$551) * IFERROR(VLOOKUP($A532&amp;$B532&amp;$C532&amp;$D532&amp;S$1, 'check of sales'!$A$2:$P$1035, 12 + MATCH($E532,'check of sales'!$M$1:$P$1, 0), 0), 0)</f>
        <v>0</v>
      </c>
      <c r="T532" s="1">
        <f>SUMIF('emission-rate'!$A$2:$A$551, $D532&amp;T$1&amp;$E532&amp;$F532, 'emission-rate'!$F$2:$F$551) * IFERROR(VLOOKUP($A532&amp;$B532&amp;$C532&amp;$D532&amp;T$1, 'check of sales'!$A$2:$P$1035, 12 + MATCH($E532,'check of sales'!$M$1:$P$1, 0), 0), 0)</f>
        <v>0</v>
      </c>
      <c r="U532" s="1">
        <f>SUMIF('emission-rate'!$A$2:$A$551, $D532&amp;U$1&amp;$E532&amp;$F532, 'emission-rate'!$F$2:$F$551) * IFERROR(VLOOKUP($A532&amp;$B532&amp;$C532&amp;$D532&amp;U$1, 'check of sales'!$A$2:$P$1035, 12 + MATCH($E532,'check of sales'!$M$1:$P$1, 0), 0), 0)</f>
        <v>0</v>
      </c>
    </row>
    <row r="533" spans="1:21" x14ac:dyDescent="0.2">
      <c r="A533">
        <f>emission!A533</f>
        <v>2013</v>
      </c>
      <c r="B533">
        <f>emission!B533</f>
        <v>1</v>
      </c>
      <c r="C533" t="str">
        <f>emission!C533</f>
        <v>industrial</v>
      </c>
      <c r="D533" t="str">
        <f>emission!D533</f>
        <v>VCC 21400 (GAS LHD1)</v>
      </c>
      <c r="E533" t="str">
        <f>emission!E533</f>
        <v>GAS</v>
      </c>
      <c r="F533" t="str">
        <f>emission!F533</f>
        <v>ROG</v>
      </c>
      <c r="G533" s="1">
        <f>emission!G533 - SUM($K533:$U533)</f>
        <v>2.7303420938551426E-4</v>
      </c>
      <c r="K533" s="1">
        <f>SUMIF('emission-rate'!$A$2:$A$551, $D533&amp;K$1&amp;$E533&amp;$F533, 'emission-rate'!$F$2:$F$551) * IFERROR(VLOOKUP($A533&amp;$B533&amp;$C533&amp;$D533&amp;K$1, 'check of sales'!$A$2:$P$1035, 12 + MATCH($E533,'check of sales'!$M$1:$P$1, 0), 0), 0)</f>
        <v>173508.77366634709</v>
      </c>
      <c r="L533" s="1">
        <f>SUMIF('emission-rate'!$A$2:$A$551, $D533&amp;L$1&amp;$E533&amp;$F533, 'emission-rate'!$F$2:$F$551) * IFERROR(VLOOKUP($A533&amp;$B533&amp;$C533&amp;$D533&amp;L$1, 'check of sales'!$A$2:$P$1035, 12 + MATCH($E533,'check of sales'!$M$1:$P$1, 0), 0), 0)</f>
        <v>116453.85721273554</v>
      </c>
      <c r="M533" s="1">
        <f>SUMIF('emission-rate'!$A$2:$A$551, $D533&amp;M$1&amp;$E533&amp;$F533, 'emission-rate'!$F$2:$F$551) * IFERROR(VLOOKUP($A533&amp;$B533&amp;$C533&amp;$D533&amp;M$1, 'check of sales'!$A$2:$P$1035, 12 + MATCH($E533,'check of sales'!$M$1:$P$1, 0), 0), 0)</f>
        <v>514643.02268250851</v>
      </c>
      <c r="N533" s="1">
        <f>SUMIF('emission-rate'!$A$2:$A$551, $D533&amp;N$1&amp;$E533&amp;$F533, 'emission-rate'!$F$2:$F$551) * IFERROR(VLOOKUP($A533&amp;$B533&amp;$C533&amp;$D533&amp;N$1, 'check of sales'!$A$2:$P$1035, 12 + MATCH($E533,'check of sales'!$M$1:$P$1, 0), 0), 0)</f>
        <v>592598.24029925466</v>
      </c>
      <c r="O533" s="1">
        <f>SUMIF('emission-rate'!$A$2:$A$551, $D533&amp;O$1&amp;$E533&amp;$F533, 'emission-rate'!$F$2:$F$551) * IFERROR(VLOOKUP($A533&amp;$B533&amp;$C533&amp;$D533&amp;O$1, 'check of sales'!$A$2:$P$1035, 12 + MATCH($E533,'check of sales'!$M$1:$P$1, 0), 0), 0)</f>
        <v>0</v>
      </c>
      <c r="P533" s="1">
        <f>SUMIF('emission-rate'!$A$2:$A$551, $D533&amp;P$1&amp;$E533&amp;$F533, 'emission-rate'!$F$2:$F$551) * IFERROR(VLOOKUP($A533&amp;$B533&amp;$C533&amp;$D533&amp;P$1, 'check of sales'!$A$2:$P$1035, 12 + MATCH($E533,'check of sales'!$M$1:$P$1, 0), 0), 0)</f>
        <v>0</v>
      </c>
      <c r="Q533" s="1">
        <f>SUMIF('emission-rate'!$A$2:$A$551, $D533&amp;Q$1&amp;$E533&amp;$F533, 'emission-rate'!$F$2:$F$551) * IFERROR(VLOOKUP($A533&amp;$B533&amp;$C533&amp;$D533&amp;Q$1, 'check of sales'!$A$2:$P$1035, 12 + MATCH($E533,'check of sales'!$M$1:$P$1, 0), 0), 0)</f>
        <v>0</v>
      </c>
      <c r="R533" s="1">
        <f>SUMIF('emission-rate'!$A$2:$A$551, $D533&amp;R$1&amp;$E533&amp;$F533, 'emission-rate'!$F$2:$F$551) * IFERROR(VLOOKUP($A533&amp;$B533&amp;$C533&amp;$D533&amp;R$1, 'check of sales'!$A$2:$P$1035, 12 + MATCH($E533,'check of sales'!$M$1:$P$1, 0), 0), 0)</f>
        <v>0</v>
      </c>
      <c r="S533" s="1">
        <f>SUMIF('emission-rate'!$A$2:$A$551, $D533&amp;S$1&amp;$E533&amp;$F533, 'emission-rate'!$F$2:$F$551) * IFERROR(VLOOKUP($A533&amp;$B533&amp;$C533&amp;$D533&amp;S$1, 'check of sales'!$A$2:$P$1035, 12 + MATCH($E533,'check of sales'!$M$1:$P$1, 0), 0), 0)</f>
        <v>0</v>
      </c>
      <c r="T533" s="1">
        <f>SUMIF('emission-rate'!$A$2:$A$551, $D533&amp;T$1&amp;$E533&amp;$F533, 'emission-rate'!$F$2:$F$551) * IFERROR(VLOOKUP($A533&amp;$B533&amp;$C533&amp;$D533&amp;T$1, 'check of sales'!$A$2:$P$1035, 12 + MATCH($E533,'check of sales'!$M$1:$P$1, 0), 0), 0)</f>
        <v>0</v>
      </c>
      <c r="U533" s="1">
        <f>SUMIF('emission-rate'!$A$2:$A$551, $D533&amp;U$1&amp;$E533&amp;$F533, 'emission-rate'!$F$2:$F$551) * IFERROR(VLOOKUP($A533&amp;$B533&amp;$C533&amp;$D533&amp;U$1, 'check of sales'!$A$2:$P$1035, 12 + MATCH($E533,'check of sales'!$M$1:$P$1, 0), 0), 0)</f>
        <v>0</v>
      </c>
    </row>
    <row r="534" spans="1:21" x14ac:dyDescent="0.2">
      <c r="A534">
        <f>emission!A534</f>
        <v>2014</v>
      </c>
      <c r="B534">
        <f>emission!B534</f>
        <v>1</v>
      </c>
      <c r="C534" t="str">
        <f>emission!C534</f>
        <v>industrial</v>
      </c>
      <c r="D534" t="str">
        <f>emission!D534</f>
        <v>VCC 21400 (GAS LHD1)</v>
      </c>
      <c r="E534" t="str">
        <f>emission!E534</f>
        <v>GAS</v>
      </c>
      <c r="F534" t="str">
        <f>emission!F534</f>
        <v>ROG</v>
      </c>
      <c r="G534" s="1">
        <f>emission!G534 - SUM($K534:$U534)</f>
        <v>2.9396661557257175E-4</v>
      </c>
      <c r="K534" s="1">
        <f>SUMIF('emission-rate'!$A$2:$A$551, $D534&amp;K$1&amp;$E534&amp;$F534, 'emission-rate'!$F$2:$F$551) * IFERROR(VLOOKUP($A534&amp;$B534&amp;$C534&amp;$D534&amp;K$1, 'check of sales'!$A$2:$P$1035, 12 + MATCH($E534,'check of sales'!$M$1:$P$1, 0), 0), 0)</f>
        <v>154848.32618798476</v>
      </c>
      <c r="L534" s="1">
        <f>SUMIF('emission-rate'!$A$2:$A$551, $D534&amp;L$1&amp;$E534&amp;$F534, 'emission-rate'!$F$2:$F$551) * IFERROR(VLOOKUP($A534&amp;$B534&amp;$C534&amp;$D534&amp;L$1, 'check of sales'!$A$2:$P$1035, 12 + MATCH($E534,'check of sales'!$M$1:$P$1, 0), 0), 0)</f>
        <v>112735.70580009528</v>
      </c>
      <c r="M534" s="1">
        <f>SUMIF('emission-rate'!$A$2:$A$551, $D534&amp;M$1&amp;$E534&amp;$F534, 'emission-rate'!$F$2:$F$551) * IFERROR(VLOOKUP($A534&amp;$B534&amp;$C534&amp;$D534&amp;M$1, 'check of sales'!$A$2:$P$1035, 12 + MATCH($E534,'check of sales'!$M$1:$P$1, 0), 0), 0)</f>
        <v>495076.30246009975</v>
      </c>
      <c r="N534" s="1">
        <f>SUMIF('emission-rate'!$A$2:$A$551, $D534&amp;N$1&amp;$E534&amp;$F534, 'emission-rate'!$F$2:$F$551) * IFERROR(VLOOKUP($A534&amp;$B534&amp;$C534&amp;$D534&amp;N$1, 'check of sales'!$A$2:$P$1035, 12 + MATCH($E534,'check of sales'!$M$1:$P$1, 0), 0), 0)</f>
        <v>557957.99177533691</v>
      </c>
      <c r="O534" s="1">
        <f>SUMIF('emission-rate'!$A$2:$A$551, $D534&amp;O$1&amp;$E534&amp;$F534, 'emission-rate'!$F$2:$F$551) * IFERROR(VLOOKUP($A534&amp;$B534&amp;$C534&amp;$D534&amp;O$1, 'check of sales'!$A$2:$P$1035, 12 + MATCH($E534,'check of sales'!$M$1:$P$1, 0), 0), 0)</f>
        <v>467822.43371487682</v>
      </c>
      <c r="P534" s="1">
        <f>SUMIF('emission-rate'!$A$2:$A$551, $D534&amp;P$1&amp;$E534&amp;$F534, 'emission-rate'!$F$2:$F$551) * IFERROR(VLOOKUP($A534&amp;$B534&amp;$C534&amp;$D534&amp;P$1, 'check of sales'!$A$2:$P$1035, 12 + MATCH($E534,'check of sales'!$M$1:$P$1, 0), 0), 0)</f>
        <v>0</v>
      </c>
      <c r="Q534" s="1">
        <f>SUMIF('emission-rate'!$A$2:$A$551, $D534&amp;Q$1&amp;$E534&amp;$F534, 'emission-rate'!$F$2:$F$551) * IFERROR(VLOOKUP($A534&amp;$B534&amp;$C534&amp;$D534&amp;Q$1, 'check of sales'!$A$2:$P$1035, 12 + MATCH($E534,'check of sales'!$M$1:$P$1, 0), 0), 0)</f>
        <v>0</v>
      </c>
      <c r="R534" s="1">
        <f>SUMIF('emission-rate'!$A$2:$A$551, $D534&amp;R$1&amp;$E534&amp;$F534, 'emission-rate'!$F$2:$F$551) * IFERROR(VLOOKUP($A534&amp;$B534&amp;$C534&amp;$D534&amp;R$1, 'check of sales'!$A$2:$P$1035, 12 + MATCH($E534,'check of sales'!$M$1:$P$1, 0), 0), 0)</f>
        <v>0</v>
      </c>
      <c r="S534" s="1">
        <f>SUMIF('emission-rate'!$A$2:$A$551, $D534&amp;S$1&amp;$E534&amp;$F534, 'emission-rate'!$F$2:$F$551) * IFERROR(VLOOKUP($A534&amp;$B534&amp;$C534&amp;$D534&amp;S$1, 'check of sales'!$A$2:$P$1035, 12 + MATCH($E534,'check of sales'!$M$1:$P$1, 0), 0), 0)</f>
        <v>0</v>
      </c>
      <c r="T534" s="1">
        <f>SUMIF('emission-rate'!$A$2:$A$551, $D534&amp;T$1&amp;$E534&amp;$F534, 'emission-rate'!$F$2:$F$551) * IFERROR(VLOOKUP($A534&amp;$B534&amp;$C534&amp;$D534&amp;T$1, 'check of sales'!$A$2:$P$1035, 12 + MATCH($E534,'check of sales'!$M$1:$P$1, 0), 0), 0)</f>
        <v>0</v>
      </c>
      <c r="U534" s="1">
        <f>SUMIF('emission-rate'!$A$2:$A$551, $D534&amp;U$1&amp;$E534&amp;$F534, 'emission-rate'!$F$2:$F$551) * IFERROR(VLOOKUP($A534&amp;$B534&amp;$C534&amp;$D534&amp;U$1, 'check of sales'!$A$2:$P$1035, 12 + MATCH($E534,'check of sales'!$M$1:$P$1, 0), 0), 0)</f>
        <v>0</v>
      </c>
    </row>
    <row r="535" spans="1:21" x14ac:dyDescent="0.2">
      <c r="A535">
        <f>emission!A535</f>
        <v>2015</v>
      </c>
      <c r="B535">
        <f>emission!B535</f>
        <v>1</v>
      </c>
      <c r="C535" t="str">
        <f>emission!C535</f>
        <v>industrial</v>
      </c>
      <c r="D535" t="str">
        <f>emission!D535</f>
        <v>VCC 21400 (GAS LHD1)</v>
      </c>
      <c r="E535" t="str">
        <f>emission!E535</f>
        <v>GAS</v>
      </c>
      <c r="F535" t="str">
        <f>emission!F535</f>
        <v>ROG</v>
      </c>
      <c r="G535" s="1">
        <f>emission!G535 - SUM($K535:$U535)</f>
        <v>2.5887973606586456E-4</v>
      </c>
      <c r="K535" s="1">
        <f>SUMIF('emission-rate'!$A$2:$A$551, $D535&amp;K$1&amp;$E535&amp;$F535, 'emission-rate'!$F$2:$F$551) * IFERROR(VLOOKUP($A535&amp;$B535&amp;$C535&amp;$D535&amp;K$1, 'check of sales'!$A$2:$P$1035, 12 + MATCH($E535,'check of sales'!$M$1:$P$1, 0), 0), 0)</f>
        <v>144986.98779998871</v>
      </c>
      <c r="L535" s="1">
        <f>SUMIF('emission-rate'!$A$2:$A$551, $D535&amp;L$1&amp;$E535&amp;$F535, 'emission-rate'!$F$2:$F$551) * IFERROR(VLOOKUP($A535&amp;$B535&amp;$C535&amp;$D535&amp;L$1, 'check of sales'!$A$2:$P$1035, 12 + MATCH($E535,'check of sales'!$M$1:$P$1, 0), 0), 0)</f>
        <v>100611.25426622563</v>
      </c>
      <c r="M535" s="1">
        <f>SUMIF('emission-rate'!$A$2:$A$551, $D535&amp;M$1&amp;$E535&amp;$F535, 'emission-rate'!$F$2:$F$551) * IFERROR(VLOOKUP($A535&amp;$B535&amp;$C535&amp;$D535&amp;M$1, 'check of sales'!$A$2:$P$1035, 12 + MATCH($E535,'check of sales'!$M$1:$P$1, 0), 0), 0)</f>
        <v>479269.45245603297</v>
      </c>
      <c r="N535" s="1">
        <f>SUMIF('emission-rate'!$A$2:$A$551, $D535&amp;N$1&amp;$E535&amp;$F535, 'emission-rate'!$F$2:$F$551) * IFERROR(VLOOKUP($A535&amp;$B535&amp;$C535&amp;$D535&amp;N$1, 'check of sales'!$A$2:$P$1035, 12 + MATCH($E535,'check of sales'!$M$1:$P$1, 0), 0), 0)</f>
        <v>536744.43705925322</v>
      </c>
      <c r="O535" s="1">
        <f>SUMIF('emission-rate'!$A$2:$A$551, $D535&amp;O$1&amp;$E535&amp;$F535, 'emission-rate'!$F$2:$F$551) * IFERROR(VLOOKUP($A535&amp;$B535&amp;$C535&amp;$D535&amp;O$1, 'check of sales'!$A$2:$P$1035, 12 + MATCH($E535,'check of sales'!$M$1:$P$1, 0), 0), 0)</f>
        <v>440475.93778069556</v>
      </c>
      <c r="P535" s="1">
        <f>SUMIF('emission-rate'!$A$2:$A$551, $D535&amp;P$1&amp;$E535&amp;$F535, 'emission-rate'!$F$2:$F$551) * IFERROR(VLOOKUP($A535&amp;$B535&amp;$C535&amp;$D535&amp;P$1, 'check of sales'!$A$2:$P$1035, 12 + MATCH($E535,'check of sales'!$M$1:$P$1, 0), 0), 0)</f>
        <v>68131.889307554127</v>
      </c>
      <c r="Q535" s="1">
        <f>SUMIF('emission-rate'!$A$2:$A$551, $D535&amp;Q$1&amp;$E535&amp;$F535, 'emission-rate'!$F$2:$F$551) * IFERROR(VLOOKUP($A535&amp;$B535&amp;$C535&amp;$D535&amp;Q$1, 'check of sales'!$A$2:$P$1035, 12 + MATCH($E535,'check of sales'!$M$1:$P$1, 0), 0), 0)</f>
        <v>0</v>
      </c>
      <c r="R535" s="1">
        <f>SUMIF('emission-rate'!$A$2:$A$551, $D535&amp;R$1&amp;$E535&amp;$F535, 'emission-rate'!$F$2:$F$551) * IFERROR(VLOOKUP($A535&amp;$B535&amp;$C535&amp;$D535&amp;R$1, 'check of sales'!$A$2:$P$1035, 12 + MATCH($E535,'check of sales'!$M$1:$P$1, 0), 0), 0)</f>
        <v>0</v>
      </c>
      <c r="S535" s="1">
        <f>SUMIF('emission-rate'!$A$2:$A$551, $D535&amp;S$1&amp;$E535&amp;$F535, 'emission-rate'!$F$2:$F$551) * IFERROR(VLOOKUP($A535&amp;$B535&amp;$C535&amp;$D535&amp;S$1, 'check of sales'!$A$2:$P$1035, 12 + MATCH($E535,'check of sales'!$M$1:$P$1, 0), 0), 0)</f>
        <v>0</v>
      </c>
      <c r="T535" s="1">
        <f>SUMIF('emission-rate'!$A$2:$A$551, $D535&amp;T$1&amp;$E535&amp;$F535, 'emission-rate'!$F$2:$F$551) * IFERROR(VLOOKUP($A535&amp;$B535&amp;$C535&amp;$D535&amp;T$1, 'check of sales'!$A$2:$P$1035, 12 + MATCH($E535,'check of sales'!$M$1:$P$1, 0), 0), 0)</f>
        <v>0</v>
      </c>
      <c r="U535" s="1">
        <f>SUMIF('emission-rate'!$A$2:$A$551, $D535&amp;U$1&amp;$E535&amp;$F535, 'emission-rate'!$F$2:$F$551) * IFERROR(VLOOKUP($A535&amp;$B535&amp;$C535&amp;$D535&amp;U$1, 'check of sales'!$A$2:$P$1035, 12 + MATCH($E535,'check of sales'!$M$1:$P$1, 0), 0), 0)</f>
        <v>0</v>
      </c>
    </row>
    <row r="536" spans="1:21" x14ac:dyDescent="0.2">
      <c r="A536">
        <f>emission!A536</f>
        <v>2016</v>
      </c>
      <c r="B536">
        <f>emission!B536</f>
        <v>1</v>
      </c>
      <c r="C536" t="str">
        <f>emission!C536</f>
        <v>industrial</v>
      </c>
      <c r="D536" t="str">
        <f>emission!D536</f>
        <v>VCC 21400 (GAS LHD1)</v>
      </c>
      <c r="E536" t="str">
        <f>emission!E536</f>
        <v>GAS</v>
      </c>
      <c r="F536" t="str">
        <f>emission!F536</f>
        <v>ROG</v>
      </c>
      <c r="G536" s="1">
        <f>emission!G536 - SUM($K536:$U536)</f>
        <v>3.8343993946909904E-4</v>
      </c>
      <c r="K536" s="1">
        <f>SUMIF('emission-rate'!$A$2:$A$551, $D536&amp;K$1&amp;$E536&amp;$F536, 'emission-rate'!$F$2:$F$551) * IFERROR(VLOOKUP($A536&amp;$B536&amp;$C536&amp;$D536&amp;K$1, 'check of sales'!$A$2:$P$1035, 12 + MATCH($E536,'check of sales'!$M$1:$P$1, 0), 0), 0)</f>
        <v>139348.28288174939</v>
      </c>
      <c r="L536" s="1">
        <f>SUMIF('emission-rate'!$A$2:$A$551, $D536&amp;L$1&amp;$E536&amp;$F536, 'emission-rate'!$F$2:$F$551) * IFERROR(VLOOKUP($A536&amp;$B536&amp;$C536&amp;$D536&amp;L$1, 'check of sales'!$A$2:$P$1035, 12 + MATCH($E536,'check of sales'!$M$1:$P$1, 0), 0), 0)</f>
        <v>94203.941714745553</v>
      </c>
      <c r="M536" s="1">
        <f>SUMIF('emission-rate'!$A$2:$A$551, $D536&amp;M$1&amp;$E536&amp;$F536, 'emission-rate'!$F$2:$F$551) * IFERROR(VLOOKUP($A536&amp;$B536&amp;$C536&amp;$D536&amp;M$1, 'check of sales'!$A$2:$P$1035, 12 + MATCH($E536,'check of sales'!$M$1:$P$1, 0), 0), 0)</f>
        <v>427725.18609670061</v>
      </c>
      <c r="N536" s="1">
        <f>SUMIF('emission-rate'!$A$2:$A$551, $D536&amp;N$1&amp;$E536&amp;$F536, 'emission-rate'!$F$2:$F$551) * IFERROR(VLOOKUP($A536&amp;$B536&amp;$C536&amp;$D536&amp;N$1, 'check of sales'!$A$2:$P$1035, 12 + MATCH($E536,'check of sales'!$M$1:$P$1, 0), 0), 0)</f>
        <v>519607.20232401608</v>
      </c>
      <c r="O536" s="1">
        <f>SUMIF('emission-rate'!$A$2:$A$551, $D536&amp;O$1&amp;$E536&amp;$F536, 'emission-rate'!$F$2:$F$551) * IFERROR(VLOOKUP($A536&amp;$B536&amp;$C536&amp;$D536&amp;O$1, 'check of sales'!$A$2:$P$1035, 12 + MATCH($E536,'check of sales'!$M$1:$P$1, 0), 0), 0)</f>
        <v>423729.04904540395</v>
      </c>
      <c r="P536" s="1">
        <f>SUMIF('emission-rate'!$A$2:$A$551, $D536&amp;P$1&amp;$E536&amp;$F536, 'emission-rate'!$F$2:$F$551) * IFERROR(VLOOKUP($A536&amp;$B536&amp;$C536&amp;$D536&amp;P$1, 'check of sales'!$A$2:$P$1035, 12 + MATCH($E536,'check of sales'!$M$1:$P$1, 0), 0), 0)</f>
        <v>64149.249101221489</v>
      </c>
      <c r="Q536" s="1">
        <f>SUMIF('emission-rate'!$A$2:$A$551, $D536&amp;Q$1&amp;$E536&amp;$F536, 'emission-rate'!$F$2:$F$551) * IFERROR(VLOOKUP($A536&amp;$B536&amp;$C536&amp;$D536&amp;Q$1, 'check of sales'!$A$2:$P$1035, 12 + MATCH($E536,'check of sales'!$M$1:$P$1, 0), 0), 0)</f>
        <v>334082.97768119286</v>
      </c>
      <c r="R536" s="1">
        <f>SUMIF('emission-rate'!$A$2:$A$551, $D536&amp;R$1&amp;$E536&amp;$F536, 'emission-rate'!$F$2:$F$551) * IFERROR(VLOOKUP($A536&amp;$B536&amp;$C536&amp;$D536&amp;R$1, 'check of sales'!$A$2:$P$1035, 12 + MATCH($E536,'check of sales'!$M$1:$P$1, 0), 0), 0)</f>
        <v>0</v>
      </c>
      <c r="S536" s="1">
        <f>SUMIF('emission-rate'!$A$2:$A$551, $D536&amp;S$1&amp;$E536&amp;$F536, 'emission-rate'!$F$2:$F$551) * IFERROR(VLOOKUP($A536&amp;$B536&amp;$C536&amp;$D536&amp;S$1, 'check of sales'!$A$2:$P$1035, 12 + MATCH($E536,'check of sales'!$M$1:$P$1, 0), 0), 0)</f>
        <v>0</v>
      </c>
      <c r="T536" s="1">
        <f>SUMIF('emission-rate'!$A$2:$A$551, $D536&amp;T$1&amp;$E536&amp;$F536, 'emission-rate'!$F$2:$F$551) * IFERROR(VLOOKUP($A536&amp;$B536&amp;$C536&amp;$D536&amp;T$1, 'check of sales'!$A$2:$P$1035, 12 + MATCH($E536,'check of sales'!$M$1:$P$1, 0), 0), 0)</f>
        <v>0</v>
      </c>
      <c r="U536" s="1">
        <f>SUMIF('emission-rate'!$A$2:$A$551, $D536&amp;U$1&amp;$E536&amp;$F536, 'emission-rate'!$F$2:$F$551) * IFERROR(VLOOKUP($A536&amp;$B536&amp;$C536&amp;$D536&amp;U$1, 'check of sales'!$A$2:$P$1035, 12 + MATCH($E536,'check of sales'!$M$1:$P$1, 0), 0), 0)</f>
        <v>0</v>
      </c>
    </row>
    <row r="537" spans="1:21" x14ac:dyDescent="0.2">
      <c r="A537">
        <f>emission!A537</f>
        <v>2017</v>
      </c>
      <c r="B537">
        <f>emission!B537</f>
        <v>1</v>
      </c>
      <c r="C537" t="str">
        <f>emission!C537</f>
        <v>industrial</v>
      </c>
      <c r="D537" t="str">
        <f>emission!D537</f>
        <v>VCC 21400 (GAS LHD1)</v>
      </c>
      <c r="E537" t="str">
        <f>emission!E537</f>
        <v>GAS</v>
      </c>
      <c r="F537" t="str">
        <f>emission!F537</f>
        <v>ROG</v>
      </c>
      <c r="G537" s="1">
        <f>emission!G537 - SUM($K537:$U537)</f>
        <v>5.3335446864366531E-4</v>
      </c>
      <c r="K537" s="1">
        <f>SUMIF('emission-rate'!$A$2:$A$551, $D537&amp;K$1&amp;$E537&amp;$F537, 'emission-rate'!$F$2:$F$551) * IFERROR(VLOOKUP($A537&amp;$B537&amp;$C537&amp;$D537&amp;K$1, 'check of sales'!$A$2:$P$1035, 12 + MATCH($E537,'check of sales'!$M$1:$P$1, 0), 0), 0)</f>
        <v>126987.3287174088</v>
      </c>
      <c r="L537" s="1">
        <f>SUMIF('emission-rate'!$A$2:$A$551, $D537&amp;L$1&amp;$E537&amp;$F537, 'emission-rate'!$F$2:$F$551) * IFERROR(VLOOKUP($A537&amp;$B537&amp;$C537&amp;$D537&amp;L$1, 'check of sales'!$A$2:$P$1035, 12 + MATCH($E537,'check of sales'!$M$1:$P$1, 0), 0), 0)</f>
        <v>90540.245837448892</v>
      </c>
      <c r="M537" s="1">
        <f>SUMIF('emission-rate'!$A$2:$A$551, $D537&amp;M$1&amp;$E537&amp;$F537, 'emission-rate'!$F$2:$F$551) * IFERROR(VLOOKUP($A537&amp;$B537&amp;$C537&amp;$D537&amp;M$1, 'check of sales'!$A$2:$P$1035, 12 + MATCH($E537,'check of sales'!$M$1:$P$1, 0), 0), 0)</f>
        <v>400485.99726589798</v>
      </c>
      <c r="N537" s="1">
        <f>SUMIF('emission-rate'!$A$2:$A$551, $D537&amp;N$1&amp;$E537&amp;$F537, 'emission-rate'!$F$2:$F$551) * IFERROR(VLOOKUP($A537&amp;$B537&amp;$C537&amp;$D537&amp;N$1, 'check of sales'!$A$2:$P$1035, 12 + MATCH($E537,'check of sales'!$M$1:$P$1, 0), 0), 0)</f>
        <v>463724.70887159975</v>
      </c>
      <c r="O537" s="1">
        <f>SUMIF('emission-rate'!$A$2:$A$551, $D537&amp;O$1&amp;$E537&amp;$F537, 'emission-rate'!$F$2:$F$551) * IFERROR(VLOOKUP($A537&amp;$B537&amp;$C537&amp;$D537&amp;O$1, 'check of sales'!$A$2:$P$1035, 12 + MATCH($E537,'check of sales'!$M$1:$P$1, 0), 0), 0)</f>
        <v>410200.18190443033</v>
      </c>
      <c r="P537" s="1">
        <f>SUMIF('emission-rate'!$A$2:$A$551, $D537&amp;P$1&amp;$E537&amp;$F537, 'emission-rate'!$F$2:$F$551) * IFERROR(VLOOKUP($A537&amp;$B537&amp;$C537&amp;$D537&amp;P$1, 'check of sales'!$A$2:$P$1035, 12 + MATCH($E537,'check of sales'!$M$1:$P$1, 0), 0), 0)</f>
        <v>61710.295585250977</v>
      </c>
      <c r="Q537" s="1">
        <f>SUMIF('emission-rate'!$A$2:$A$551, $D537&amp;Q$1&amp;$E537&amp;$F537, 'emission-rate'!$F$2:$F$551) * IFERROR(VLOOKUP($A537&amp;$B537&amp;$C537&amp;$D537&amp;Q$1, 'check of sales'!$A$2:$P$1035, 12 + MATCH($E537,'check of sales'!$M$1:$P$1, 0), 0), 0)</f>
        <v>314554.20323082787</v>
      </c>
      <c r="R537" s="1">
        <f>SUMIF('emission-rate'!$A$2:$A$551, $D537&amp;R$1&amp;$E537&amp;$F537, 'emission-rate'!$F$2:$F$551) * IFERROR(VLOOKUP($A537&amp;$B537&amp;$C537&amp;$D537&amp;R$1, 'check of sales'!$A$2:$P$1035, 12 + MATCH($E537,'check of sales'!$M$1:$P$1, 0), 0), 0)</f>
        <v>344039.78489087062</v>
      </c>
      <c r="S537" s="1">
        <f>SUMIF('emission-rate'!$A$2:$A$551, $D537&amp;S$1&amp;$E537&amp;$F537, 'emission-rate'!$F$2:$F$551) * IFERROR(VLOOKUP($A537&amp;$B537&amp;$C537&amp;$D537&amp;S$1, 'check of sales'!$A$2:$P$1035, 12 + MATCH($E537,'check of sales'!$M$1:$P$1, 0), 0), 0)</f>
        <v>0</v>
      </c>
      <c r="T537" s="1">
        <f>SUMIF('emission-rate'!$A$2:$A$551, $D537&amp;T$1&amp;$E537&amp;$F537, 'emission-rate'!$F$2:$F$551) * IFERROR(VLOOKUP($A537&amp;$B537&amp;$C537&amp;$D537&amp;T$1, 'check of sales'!$A$2:$P$1035, 12 + MATCH($E537,'check of sales'!$M$1:$P$1, 0), 0), 0)</f>
        <v>0</v>
      </c>
      <c r="U537" s="1">
        <f>SUMIF('emission-rate'!$A$2:$A$551, $D537&amp;U$1&amp;$E537&amp;$F537, 'emission-rate'!$F$2:$F$551) * IFERROR(VLOOKUP($A537&amp;$B537&amp;$C537&amp;$D537&amp;U$1, 'check of sales'!$A$2:$P$1035, 12 + MATCH($E537,'check of sales'!$M$1:$P$1, 0), 0), 0)</f>
        <v>0</v>
      </c>
    </row>
    <row r="538" spans="1:21" x14ac:dyDescent="0.2">
      <c r="A538">
        <f>emission!A538</f>
        <v>2018</v>
      </c>
      <c r="B538">
        <f>emission!B538</f>
        <v>1</v>
      </c>
      <c r="C538" t="str">
        <f>emission!C538</f>
        <v>industrial</v>
      </c>
      <c r="D538" t="str">
        <f>emission!D538</f>
        <v>VCC 21400 (GAS LHD1)</v>
      </c>
      <c r="E538" t="str">
        <f>emission!E538</f>
        <v>GAS</v>
      </c>
      <c r="F538" t="str">
        <f>emission!F538</f>
        <v>ROG</v>
      </c>
      <c r="G538" s="1">
        <f>emission!G538 - SUM($K538:$U538)</f>
        <v>2.406388521194458E-4</v>
      </c>
      <c r="K538" s="1">
        <f>SUMIF('emission-rate'!$A$2:$A$551, $D538&amp;K$1&amp;$E538&amp;$F538, 'emission-rate'!$F$2:$F$551) * IFERROR(VLOOKUP($A538&amp;$B538&amp;$C538&amp;$D538&amp;K$1, 'check of sales'!$A$2:$P$1035, 12 + MATCH($E538,'check of sales'!$M$1:$P$1, 0), 0), 0)</f>
        <v>121926.06200448048</v>
      </c>
      <c r="L538" s="1">
        <f>SUMIF('emission-rate'!$A$2:$A$551, $D538&amp;L$1&amp;$E538&amp;$F538, 'emission-rate'!$F$2:$F$551) * IFERROR(VLOOKUP($A538&amp;$B538&amp;$C538&amp;$D538&amp;L$1, 'check of sales'!$A$2:$P$1035, 12 + MATCH($E538,'check of sales'!$M$1:$P$1, 0), 0), 0)</f>
        <v>82508.831271870702</v>
      </c>
      <c r="M538" s="1">
        <f>SUMIF('emission-rate'!$A$2:$A$551, $D538&amp;M$1&amp;$E538&amp;$F538, 'emission-rate'!$F$2:$F$551) * IFERROR(VLOOKUP($A538&amp;$B538&amp;$C538&amp;$D538&amp;M$1, 'check of sales'!$A$2:$P$1035, 12 + MATCH($E538,'check of sales'!$M$1:$P$1, 0), 0), 0)</f>
        <v>384910.65221780143</v>
      </c>
      <c r="N538" s="1">
        <f>SUMIF('emission-rate'!$A$2:$A$551, $D538&amp;N$1&amp;$E538&amp;$F538, 'emission-rate'!$F$2:$F$551) * IFERROR(VLOOKUP($A538&amp;$B538&amp;$C538&amp;$D538&amp;N$1, 'check of sales'!$A$2:$P$1035, 12 + MATCH($E538,'check of sales'!$M$1:$P$1, 0), 0), 0)</f>
        <v>434192.9316439518</v>
      </c>
      <c r="O538" s="1">
        <f>SUMIF('emission-rate'!$A$2:$A$551, $D538&amp;O$1&amp;$E538&amp;$F538, 'emission-rate'!$F$2:$F$551) * IFERROR(VLOOKUP($A538&amp;$B538&amp;$C538&amp;$D538&amp;O$1, 'check of sales'!$A$2:$P$1035, 12 + MATCH($E538,'check of sales'!$M$1:$P$1, 0), 0), 0)</f>
        <v>366084.14795238507</v>
      </c>
      <c r="P538" s="1">
        <f>SUMIF('emission-rate'!$A$2:$A$551, $D538&amp;P$1&amp;$E538&amp;$F538, 'emission-rate'!$F$2:$F$551) * IFERROR(VLOOKUP($A538&amp;$B538&amp;$C538&amp;$D538&amp;P$1, 'check of sales'!$A$2:$P$1035, 12 + MATCH($E538,'check of sales'!$M$1:$P$1, 0), 0), 0)</f>
        <v>59740.002559356566</v>
      </c>
      <c r="Q538" s="1">
        <f>SUMIF('emission-rate'!$A$2:$A$551, $D538&amp;Q$1&amp;$E538&amp;$F538, 'emission-rate'!$F$2:$F$551) * IFERROR(VLOOKUP($A538&amp;$B538&amp;$C538&amp;$D538&amp;Q$1, 'check of sales'!$A$2:$P$1035, 12 + MATCH($E538,'check of sales'!$M$1:$P$1, 0), 0), 0)</f>
        <v>302594.85700804176</v>
      </c>
      <c r="R538" s="1">
        <f>SUMIF('emission-rate'!$A$2:$A$551, $D538&amp;R$1&amp;$E538&amp;$F538, 'emission-rate'!$F$2:$F$551) * IFERROR(VLOOKUP($A538&amp;$B538&amp;$C538&amp;$D538&amp;R$1, 'check of sales'!$A$2:$P$1035, 12 + MATCH($E538,'check of sales'!$M$1:$P$1, 0), 0), 0)</f>
        <v>323928.9866463166</v>
      </c>
      <c r="S538" s="1">
        <f>SUMIF('emission-rate'!$A$2:$A$551, $D538&amp;S$1&amp;$E538&amp;$F538, 'emission-rate'!$F$2:$F$551) * IFERROR(VLOOKUP($A538&amp;$B538&amp;$C538&amp;$D538&amp;S$1, 'check of sales'!$A$2:$P$1035, 12 + MATCH($E538,'check of sales'!$M$1:$P$1, 0), 0), 0)</f>
        <v>574662.16703621694</v>
      </c>
      <c r="T538" s="1">
        <f>SUMIF('emission-rate'!$A$2:$A$551, $D538&amp;T$1&amp;$E538&amp;$F538, 'emission-rate'!$F$2:$F$551) * IFERROR(VLOOKUP($A538&amp;$B538&amp;$C538&amp;$D538&amp;T$1, 'check of sales'!$A$2:$P$1035, 12 + MATCH($E538,'check of sales'!$M$1:$P$1, 0), 0), 0)</f>
        <v>0</v>
      </c>
      <c r="U538" s="1">
        <f>SUMIF('emission-rate'!$A$2:$A$551, $D538&amp;U$1&amp;$E538&amp;$F538, 'emission-rate'!$F$2:$F$551) * IFERROR(VLOOKUP($A538&amp;$B538&amp;$C538&amp;$D538&amp;U$1, 'check of sales'!$A$2:$P$1035, 12 + MATCH($E538,'check of sales'!$M$1:$P$1, 0), 0), 0)</f>
        <v>0</v>
      </c>
    </row>
    <row r="539" spans="1:21" x14ac:dyDescent="0.2">
      <c r="A539">
        <f>emission!A539</f>
        <v>2019</v>
      </c>
      <c r="B539">
        <f>emission!B539</f>
        <v>1</v>
      </c>
      <c r="C539" t="str">
        <f>emission!C539</f>
        <v>industrial</v>
      </c>
      <c r="D539" t="str">
        <f>emission!D539</f>
        <v>VCC 21400 (GAS LHD1)</v>
      </c>
      <c r="E539" t="str">
        <f>emission!E539</f>
        <v>GAS</v>
      </c>
      <c r="F539" t="str">
        <f>emission!F539</f>
        <v>ROG</v>
      </c>
      <c r="G539" s="1">
        <f>emission!G539 - SUM($K539:$U539)</f>
        <v>2.2976193577051163E-4</v>
      </c>
      <c r="K539" s="1">
        <f>SUMIF('emission-rate'!$A$2:$A$551, $D539&amp;K$1&amp;$E539&amp;$F539, 'emission-rate'!$F$2:$F$551) * IFERROR(VLOOKUP($A539&amp;$B539&amp;$C539&amp;$D539&amp;K$1, 'check of sales'!$A$2:$P$1035, 12 + MATCH($E539,'check of sales'!$M$1:$P$1, 0), 0), 0)</f>
        <v>118102.49762956313</v>
      </c>
      <c r="L539" s="1">
        <f>SUMIF('emission-rate'!$A$2:$A$551, $D539&amp;L$1&amp;$E539&amp;$F539, 'emission-rate'!$F$2:$F$551) * IFERROR(VLOOKUP($A539&amp;$B539&amp;$C539&amp;$D539&amp;L$1, 'check of sales'!$A$2:$P$1035, 12 + MATCH($E539,'check of sales'!$M$1:$P$1, 0), 0), 0)</f>
        <v>79220.320477472691</v>
      </c>
      <c r="M539" s="1">
        <f>SUMIF('emission-rate'!$A$2:$A$551, $D539&amp;M$1&amp;$E539&amp;$F539, 'emission-rate'!$F$2:$F$551) * IFERROR(VLOOKUP($A539&amp;$B539&amp;$C539&amp;$D539&amp;M$1, 'check of sales'!$A$2:$P$1035, 12 + MATCH($E539,'check of sales'!$M$1:$P$1, 0), 0), 0)</f>
        <v>350766.97401067143</v>
      </c>
      <c r="N539" s="1">
        <f>SUMIF('emission-rate'!$A$2:$A$551, $D539&amp;N$1&amp;$E539&amp;$F539, 'emission-rate'!$F$2:$F$551) * IFERROR(VLOOKUP($A539&amp;$B539&amp;$C539&amp;$D539&amp;N$1, 'check of sales'!$A$2:$P$1035, 12 + MATCH($E539,'check of sales'!$M$1:$P$1, 0), 0), 0)</f>
        <v>417306.68649688375</v>
      </c>
      <c r="O539" s="1">
        <f>SUMIF('emission-rate'!$A$2:$A$551, $D539&amp;O$1&amp;$E539&amp;$F539, 'emission-rate'!$F$2:$F$551) * IFERROR(VLOOKUP($A539&amp;$B539&amp;$C539&amp;$D539&amp;O$1, 'check of sales'!$A$2:$P$1035, 12 + MATCH($E539,'check of sales'!$M$1:$P$1, 0), 0), 0)</f>
        <v>342770.49807116506</v>
      </c>
      <c r="P539" s="1">
        <f>SUMIF('emission-rate'!$A$2:$A$551, $D539&amp;P$1&amp;$E539&amp;$F539, 'emission-rate'!$F$2:$F$551) * IFERROR(VLOOKUP($A539&amp;$B539&amp;$C539&amp;$D539&amp;P$1, 'check of sales'!$A$2:$P$1035, 12 + MATCH($E539,'check of sales'!$M$1:$P$1, 0), 0), 0)</f>
        <v>53315.110281230067</v>
      </c>
      <c r="Q539" s="1">
        <f>SUMIF('emission-rate'!$A$2:$A$551, $D539&amp;Q$1&amp;$E539&amp;$F539, 'emission-rate'!$F$2:$F$551) * IFERROR(VLOOKUP($A539&amp;$B539&amp;$C539&amp;$D539&amp;Q$1, 'check of sales'!$A$2:$P$1035, 12 + MATCH($E539,'check of sales'!$M$1:$P$1, 0), 0), 0)</f>
        <v>292933.57551878359</v>
      </c>
      <c r="R539" s="1">
        <f>SUMIF('emission-rate'!$A$2:$A$551, $D539&amp;R$1&amp;$E539&amp;$F539, 'emission-rate'!$F$2:$F$551) * IFERROR(VLOOKUP($A539&amp;$B539&amp;$C539&amp;$D539&amp;R$1, 'check of sales'!$A$2:$P$1035, 12 + MATCH($E539,'check of sales'!$M$1:$P$1, 0), 0), 0)</f>
        <v>311613.21129469626</v>
      </c>
      <c r="S539" s="1">
        <f>SUMIF('emission-rate'!$A$2:$A$551, $D539&amp;S$1&amp;$E539&amp;$F539, 'emission-rate'!$F$2:$F$551) * IFERROR(VLOOKUP($A539&amp;$B539&amp;$C539&amp;$D539&amp;S$1, 'check of sales'!$A$2:$P$1035, 12 + MATCH($E539,'check of sales'!$M$1:$P$1, 0), 0), 0)</f>
        <v>541070.36920473003</v>
      </c>
      <c r="T539" s="1">
        <f>SUMIF('emission-rate'!$A$2:$A$551, $D539&amp;T$1&amp;$E539&amp;$F539, 'emission-rate'!$F$2:$F$551) * IFERROR(VLOOKUP($A539&amp;$B539&amp;$C539&amp;$D539&amp;T$1, 'check of sales'!$A$2:$P$1035, 12 + MATCH($E539,'check of sales'!$M$1:$P$1, 0), 0), 0)</f>
        <v>48063.560560792619</v>
      </c>
      <c r="U539" s="1">
        <f>SUMIF('emission-rate'!$A$2:$A$551, $D539&amp;U$1&amp;$E539&amp;$F539, 'emission-rate'!$F$2:$F$551) * IFERROR(VLOOKUP($A539&amp;$B539&amp;$C539&amp;$D539&amp;U$1, 'check of sales'!$A$2:$P$1035, 12 + MATCH($E539,'check of sales'!$M$1:$P$1, 0), 0), 0)</f>
        <v>0</v>
      </c>
    </row>
    <row r="540" spans="1:21" x14ac:dyDescent="0.2">
      <c r="A540">
        <f>emission!A540</f>
        <v>2020</v>
      </c>
      <c r="B540">
        <f>emission!B540</f>
        <v>1</v>
      </c>
      <c r="C540" t="str">
        <f>emission!C540</f>
        <v>industrial</v>
      </c>
      <c r="D540" t="str">
        <f>emission!D540</f>
        <v>VCC 21400 (GAS LHD1)</v>
      </c>
      <c r="E540" t="str">
        <f>emission!E540</f>
        <v>GAS</v>
      </c>
      <c r="F540" t="str">
        <f>emission!F540</f>
        <v>ROG</v>
      </c>
      <c r="G540" s="1">
        <f>emission!G540 - SUM($K540:$U540)</f>
        <v>2.4405913427472115E-4</v>
      </c>
      <c r="K540" s="1">
        <f>SUMIF('emission-rate'!$A$2:$A$551, $D540&amp;K$1&amp;$E540&amp;$F540, 'emission-rate'!$F$2:$F$551) * IFERROR(VLOOKUP($A540&amp;$B540&amp;$C540&amp;$D540&amp;K$1, 'check of sales'!$A$2:$P$1035, 12 + MATCH($E540,'check of sales'!$M$1:$P$1, 0), 0), 0)</f>
        <v>111912.00135235129</v>
      </c>
      <c r="L540" s="1">
        <f>SUMIF('emission-rate'!$A$2:$A$551, $D540&amp;L$1&amp;$E540&amp;$F540, 'emission-rate'!$F$2:$F$551) * IFERROR(VLOOKUP($A540&amp;$B540&amp;$C540&amp;$D540&amp;L$1, 'check of sales'!$A$2:$P$1035, 12 + MATCH($E540,'check of sales'!$M$1:$P$1, 0), 0), 0)</f>
        <v>76735.995221924997</v>
      </c>
      <c r="M540" s="1">
        <f>SUMIF('emission-rate'!$A$2:$A$551, $D540&amp;M$1&amp;$E540&amp;$F540, 'emission-rate'!$F$2:$F$551) * IFERROR(VLOOKUP($A540&amp;$B540&amp;$C540&amp;$D540&amp;M$1, 'check of sales'!$A$2:$P$1035, 12 + MATCH($E540,'check of sales'!$M$1:$P$1, 0), 0), 0)</f>
        <v>336786.64048065647</v>
      </c>
      <c r="N540" s="1">
        <f>SUMIF('emission-rate'!$A$2:$A$551, $D540&amp;N$1&amp;$E540&amp;$F540, 'emission-rate'!$F$2:$F$551) * IFERROR(VLOOKUP($A540&amp;$B540&amp;$C540&amp;$D540&amp;N$1, 'check of sales'!$A$2:$P$1035, 12 + MATCH($E540,'check of sales'!$M$1:$P$1, 0), 0), 0)</f>
        <v>380289.30302013102</v>
      </c>
      <c r="O540" s="1">
        <f>SUMIF('emission-rate'!$A$2:$A$551, $D540&amp;O$1&amp;$E540&amp;$F540, 'emission-rate'!$F$2:$F$551) * IFERROR(VLOOKUP($A540&amp;$B540&amp;$C540&amp;$D540&amp;O$1, 'check of sales'!$A$2:$P$1035, 12 + MATCH($E540,'check of sales'!$M$1:$P$1, 0), 0), 0)</f>
        <v>329439.772861759</v>
      </c>
      <c r="P540" s="1">
        <f>SUMIF('emission-rate'!$A$2:$A$551, $D540&amp;P$1&amp;$E540&amp;$F540, 'emission-rate'!$F$2:$F$551) * IFERROR(VLOOKUP($A540&amp;$B540&amp;$C540&amp;$D540&amp;P$1, 'check of sales'!$A$2:$P$1035, 12 + MATCH($E540,'check of sales'!$M$1:$P$1, 0), 0), 0)</f>
        <v>49919.798516359857</v>
      </c>
      <c r="Q540" s="1">
        <f>SUMIF('emission-rate'!$A$2:$A$551, $D540&amp;Q$1&amp;$E540&amp;$F540, 'emission-rate'!$F$2:$F$551) * IFERROR(VLOOKUP($A540&amp;$B540&amp;$C540&amp;$D540&amp;Q$1, 'check of sales'!$A$2:$P$1035, 12 + MATCH($E540,'check of sales'!$M$1:$P$1, 0), 0), 0)</f>
        <v>261429.28046147097</v>
      </c>
      <c r="R540" s="1">
        <f>SUMIF('emission-rate'!$A$2:$A$551, $D540&amp;R$1&amp;$E540&amp;$F540, 'emission-rate'!$F$2:$F$551) * IFERROR(VLOOKUP($A540&amp;$B540&amp;$C540&amp;$D540&amp;R$1, 'check of sales'!$A$2:$P$1035, 12 + MATCH($E540,'check of sales'!$M$1:$P$1, 0), 0), 0)</f>
        <v>301663.99080940045</v>
      </c>
      <c r="S540" s="1">
        <f>SUMIF('emission-rate'!$A$2:$A$551, $D540&amp;S$1&amp;$E540&amp;$F540, 'emission-rate'!$F$2:$F$551) * IFERROR(VLOOKUP($A540&amp;$B540&amp;$C540&amp;$D540&amp;S$1, 'check of sales'!$A$2:$P$1035, 12 + MATCH($E540,'check of sales'!$M$1:$P$1, 0), 0), 0)</f>
        <v>520498.8816526772</v>
      </c>
      <c r="T540" s="1">
        <f>SUMIF('emission-rate'!$A$2:$A$551, $D540&amp;T$1&amp;$E540&amp;$F540, 'emission-rate'!$F$2:$F$551) * IFERROR(VLOOKUP($A540&amp;$B540&amp;$C540&amp;$D540&amp;T$1, 'check of sales'!$A$2:$P$1035, 12 + MATCH($E540,'check of sales'!$M$1:$P$1, 0), 0), 0)</f>
        <v>45254.011747536781</v>
      </c>
      <c r="U540" s="1">
        <f>SUMIF('emission-rate'!$A$2:$A$551, $D540&amp;U$1&amp;$E540&amp;$F540, 'emission-rate'!$F$2:$F$551) * IFERROR(VLOOKUP($A540&amp;$B540&amp;$C540&amp;$D540&amp;U$1, 'check of sales'!$A$2:$P$1035, 12 + MATCH($E540,'check of sales'!$M$1:$P$1, 0), 0), 0)</f>
        <v>329864.95927108295</v>
      </c>
    </row>
    <row r="541" spans="1:21" x14ac:dyDescent="0.2">
      <c r="A541">
        <f>emission!A541</f>
        <v>2010</v>
      </c>
      <c r="B541">
        <f>emission!B541</f>
        <v>1</v>
      </c>
      <c r="C541" t="str">
        <f>emission!C541</f>
        <v>industrial</v>
      </c>
      <c r="D541" t="str">
        <f>emission!D541</f>
        <v>VCC 21400 (GAS LHD1)</v>
      </c>
      <c r="E541" t="str">
        <f>emission!E541</f>
        <v>GAS</v>
      </c>
      <c r="F541" t="str">
        <f>emission!F541</f>
        <v>TOG</v>
      </c>
      <c r="G541" s="1">
        <f>emission!G541 - SUM($K541:$U541)</f>
        <v>-1.0346752242185175E-4</v>
      </c>
      <c r="K541" s="1">
        <f>SUMIF('emission-rate'!$A$2:$A$551, $D541&amp;K$1&amp;$E541&amp;$F541, 'emission-rate'!$F$2:$F$551) * IFERROR(VLOOKUP($A541&amp;$B541&amp;$C541&amp;$D541&amp;K$1, 'check of sales'!$A$2:$P$1035, 12 + MATCH($E541,'check of sales'!$M$1:$P$1, 0), 0), 0)</f>
        <v>210236.68303669652</v>
      </c>
      <c r="L541" s="1">
        <f>SUMIF('emission-rate'!$A$2:$A$551, $D541&amp;L$1&amp;$E541&amp;$F541, 'emission-rate'!$F$2:$F$551) * IFERROR(VLOOKUP($A541&amp;$B541&amp;$C541&amp;$D541&amp;L$1, 'check of sales'!$A$2:$P$1035, 12 + MATCH($E541,'check of sales'!$M$1:$P$1, 0), 0), 0)</f>
        <v>0</v>
      </c>
      <c r="M541" s="1">
        <f>SUMIF('emission-rate'!$A$2:$A$551, $D541&amp;M$1&amp;$E541&amp;$F541, 'emission-rate'!$F$2:$F$551) * IFERROR(VLOOKUP($A541&amp;$B541&amp;$C541&amp;$D541&amp;M$1, 'check of sales'!$A$2:$P$1035, 12 + MATCH($E541,'check of sales'!$M$1:$P$1, 0), 0), 0)</f>
        <v>0</v>
      </c>
      <c r="N541" s="1">
        <f>SUMIF('emission-rate'!$A$2:$A$551, $D541&amp;N$1&amp;$E541&amp;$F541, 'emission-rate'!$F$2:$F$551) * IFERROR(VLOOKUP($A541&amp;$B541&amp;$C541&amp;$D541&amp;N$1, 'check of sales'!$A$2:$P$1035, 12 + MATCH($E541,'check of sales'!$M$1:$P$1, 0), 0), 0)</f>
        <v>0</v>
      </c>
      <c r="O541" s="1">
        <f>SUMIF('emission-rate'!$A$2:$A$551, $D541&amp;O$1&amp;$E541&amp;$F541, 'emission-rate'!$F$2:$F$551) * IFERROR(VLOOKUP($A541&amp;$B541&amp;$C541&amp;$D541&amp;O$1, 'check of sales'!$A$2:$P$1035, 12 + MATCH($E541,'check of sales'!$M$1:$P$1, 0), 0), 0)</f>
        <v>0</v>
      </c>
      <c r="P541" s="1">
        <f>SUMIF('emission-rate'!$A$2:$A$551, $D541&amp;P$1&amp;$E541&amp;$F541, 'emission-rate'!$F$2:$F$551) * IFERROR(VLOOKUP($A541&amp;$B541&amp;$C541&amp;$D541&amp;P$1, 'check of sales'!$A$2:$P$1035, 12 + MATCH($E541,'check of sales'!$M$1:$P$1, 0), 0), 0)</f>
        <v>0</v>
      </c>
      <c r="Q541" s="1">
        <f>SUMIF('emission-rate'!$A$2:$A$551, $D541&amp;Q$1&amp;$E541&amp;$F541, 'emission-rate'!$F$2:$F$551) * IFERROR(VLOOKUP($A541&amp;$B541&amp;$C541&amp;$D541&amp;Q$1, 'check of sales'!$A$2:$P$1035, 12 + MATCH($E541,'check of sales'!$M$1:$P$1, 0), 0), 0)</f>
        <v>0</v>
      </c>
      <c r="R541" s="1">
        <f>SUMIF('emission-rate'!$A$2:$A$551, $D541&amp;R$1&amp;$E541&amp;$F541, 'emission-rate'!$F$2:$F$551) * IFERROR(VLOOKUP($A541&amp;$B541&amp;$C541&amp;$D541&amp;R$1, 'check of sales'!$A$2:$P$1035, 12 + MATCH($E541,'check of sales'!$M$1:$P$1, 0), 0), 0)</f>
        <v>0</v>
      </c>
      <c r="S541" s="1">
        <f>SUMIF('emission-rate'!$A$2:$A$551, $D541&amp;S$1&amp;$E541&amp;$F541, 'emission-rate'!$F$2:$F$551) * IFERROR(VLOOKUP($A541&amp;$B541&amp;$C541&amp;$D541&amp;S$1, 'check of sales'!$A$2:$P$1035, 12 + MATCH($E541,'check of sales'!$M$1:$P$1, 0), 0), 0)</f>
        <v>0</v>
      </c>
      <c r="T541" s="1">
        <f>SUMIF('emission-rate'!$A$2:$A$551, $D541&amp;T$1&amp;$E541&amp;$F541, 'emission-rate'!$F$2:$F$551) * IFERROR(VLOOKUP($A541&amp;$B541&amp;$C541&amp;$D541&amp;T$1, 'check of sales'!$A$2:$P$1035, 12 + MATCH($E541,'check of sales'!$M$1:$P$1, 0), 0), 0)</f>
        <v>0</v>
      </c>
      <c r="U541" s="1">
        <f>SUMIF('emission-rate'!$A$2:$A$551, $D541&amp;U$1&amp;$E541&amp;$F541, 'emission-rate'!$F$2:$F$551) * IFERROR(VLOOKUP($A541&amp;$B541&amp;$C541&amp;$D541&amp;U$1, 'check of sales'!$A$2:$P$1035, 12 + MATCH($E541,'check of sales'!$M$1:$P$1, 0), 0), 0)</f>
        <v>0</v>
      </c>
    </row>
    <row r="542" spans="1:21" x14ac:dyDescent="0.2">
      <c r="A542">
        <f>emission!A542</f>
        <v>2011</v>
      </c>
      <c r="B542">
        <f>emission!B542</f>
        <v>1</v>
      </c>
      <c r="C542" t="str">
        <f>emission!C542</f>
        <v>industrial</v>
      </c>
      <c r="D542" t="str">
        <f>emission!D542</f>
        <v>VCC 21400 (GAS LHD1)</v>
      </c>
      <c r="E542" t="str">
        <f>emission!E542</f>
        <v>GAS</v>
      </c>
      <c r="F542" t="str">
        <f>emission!F542</f>
        <v>TOG</v>
      </c>
      <c r="G542" s="1">
        <f>emission!G542 - SUM($K542:$U542)</f>
        <v>-5.9887825045734644E-5</v>
      </c>
      <c r="K542" s="1">
        <f>SUMIF('emission-rate'!$A$2:$A$551, $D542&amp;K$1&amp;$E542&amp;$F542, 'emission-rate'!$F$2:$F$551) * IFERROR(VLOOKUP($A542&amp;$B542&amp;$C542&amp;$D542&amp;K$1, 'check of sales'!$A$2:$P$1035, 12 + MATCH($E542,'check of sales'!$M$1:$P$1, 0), 0), 0)</f>
        <v>197947.32668363396</v>
      </c>
      <c r="L542" s="1">
        <f>SUMIF('emission-rate'!$A$2:$A$551, $D542&amp;L$1&amp;$E542&amp;$F542, 'emission-rate'!$F$2:$F$551) * IFERROR(VLOOKUP($A542&amp;$B542&amp;$C542&amp;$D542&amp;L$1, 'check of sales'!$A$2:$P$1035, 12 + MATCH($E542,'check of sales'!$M$1:$P$1, 0), 0), 0)</f>
        <v>136730.5953703289</v>
      </c>
      <c r="M542" s="1">
        <f>SUMIF('emission-rate'!$A$2:$A$551, $D542&amp;M$1&amp;$E542&amp;$F542, 'emission-rate'!$F$2:$F$551) * IFERROR(VLOOKUP($A542&amp;$B542&amp;$C542&amp;$D542&amp;M$1, 'check of sales'!$A$2:$P$1035, 12 + MATCH($E542,'check of sales'!$M$1:$P$1, 0), 0), 0)</f>
        <v>0</v>
      </c>
      <c r="N542" s="1">
        <f>SUMIF('emission-rate'!$A$2:$A$551, $D542&amp;N$1&amp;$E542&amp;$F542, 'emission-rate'!$F$2:$F$551) * IFERROR(VLOOKUP($A542&amp;$B542&amp;$C542&amp;$D542&amp;N$1, 'check of sales'!$A$2:$P$1035, 12 + MATCH($E542,'check of sales'!$M$1:$P$1, 0), 0), 0)</f>
        <v>0</v>
      </c>
      <c r="O542" s="1">
        <f>SUMIF('emission-rate'!$A$2:$A$551, $D542&amp;O$1&amp;$E542&amp;$F542, 'emission-rate'!$F$2:$F$551) * IFERROR(VLOOKUP($A542&amp;$B542&amp;$C542&amp;$D542&amp;O$1, 'check of sales'!$A$2:$P$1035, 12 + MATCH($E542,'check of sales'!$M$1:$P$1, 0), 0), 0)</f>
        <v>0</v>
      </c>
      <c r="P542" s="1">
        <f>SUMIF('emission-rate'!$A$2:$A$551, $D542&amp;P$1&amp;$E542&amp;$F542, 'emission-rate'!$F$2:$F$551) * IFERROR(VLOOKUP($A542&amp;$B542&amp;$C542&amp;$D542&amp;P$1, 'check of sales'!$A$2:$P$1035, 12 + MATCH($E542,'check of sales'!$M$1:$P$1, 0), 0), 0)</f>
        <v>0</v>
      </c>
      <c r="Q542" s="1">
        <f>SUMIF('emission-rate'!$A$2:$A$551, $D542&amp;Q$1&amp;$E542&amp;$F542, 'emission-rate'!$F$2:$F$551) * IFERROR(VLOOKUP($A542&amp;$B542&amp;$C542&amp;$D542&amp;Q$1, 'check of sales'!$A$2:$P$1035, 12 + MATCH($E542,'check of sales'!$M$1:$P$1, 0), 0), 0)</f>
        <v>0</v>
      </c>
      <c r="R542" s="1">
        <f>SUMIF('emission-rate'!$A$2:$A$551, $D542&amp;R$1&amp;$E542&amp;$F542, 'emission-rate'!$F$2:$F$551) * IFERROR(VLOOKUP($A542&amp;$B542&amp;$C542&amp;$D542&amp;R$1, 'check of sales'!$A$2:$P$1035, 12 + MATCH($E542,'check of sales'!$M$1:$P$1, 0), 0), 0)</f>
        <v>0</v>
      </c>
      <c r="S542" s="1">
        <f>SUMIF('emission-rate'!$A$2:$A$551, $D542&amp;S$1&amp;$E542&amp;$F542, 'emission-rate'!$F$2:$F$551) * IFERROR(VLOOKUP($A542&amp;$B542&amp;$C542&amp;$D542&amp;S$1, 'check of sales'!$A$2:$P$1035, 12 + MATCH($E542,'check of sales'!$M$1:$P$1, 0), 0), 0)</f>
        <v>0</v>
      </c>
      <c r="T542" s="1">
        <f>SUMIF('emission-rate'!$A$2:$A$551, $D542&amp;T$1&amp;$E542&amp;$F542, 'emission-rate'!$F$2:$F$551) * IFERROR(VLOOKUP($A542&amp;$B542&amp;$C542&amp;$D542&amp;T$1, 'check of sales'!$A$2:$P$1035, 12 + MATCH($E542,'check of sales'!$M$1:$P$1, 0), 0), 0)</f>
        <v>0</v>
      </c>
      <c r="U542" s="1">
        <f>SUMIF('emission-rate'!$A$2:$A$551, $D542&amp;U$1&amp;$E542&amp;$F542, 'emission-rate'!$F$2:$F$551) * IFERROR(VLOOKUP($A542&amp;$B542&amp;$C542&amp;$D542&amp;U$1, 'check of sales'!$A$2:$P$1035, 12 + MATCH($E542,'check of sales'!$M$1:$P$1, 0), 0), 0)</f>
        <v>0</v>
      </c>
    </row>
    <row r="543" spans="1:21" x14ac:dyDescent="0.2">
      <c r="A543">
        <f>emission!A543</f>
        <v>2012</v>
      </c>
      <c r="B543">
        <f>emission!B543</f>
        <v>1</v>
      </c>
      <c r="C543" t="str">
        <f>emission!C543</f>
        <v>industrial</v>
      </c>
      <c r="D543" t="str">
        <f>emission!D543</f>
        <v>VCC 21400 (GAS LHD1)</v>
      </c>
      <c r="E543" t="str">
        <f>emission!E543</f>
        <v>GAS</v>
      </c>
      <c r="F543" t="str">
        <f>emission!F543</f>
        <v>TOG</v>
      </c>
      <c r="G543" s="1">
        <f>emission!G543 - SUM($K543:$U543)</f>
        <v>1.2096704449504614E-4</v>
      </c>
      <c r="K543" s="1">
        <f>SUMIF('emission-rate'!$A$2:$A$551, $D543&amp;K$1&amp;$E543&amp;$F543, 'emission-rate'!$F$2:$F$551) * IFERROR(VLOOKUP($A543&amp;$B543&amp;$C543&amp;$D543&amp;K$1, 'check of sales'!$A$2:$P$1035, 12 + MATCH($E543,'check of sales'!$M$1:$P$1, 0), 0), 0)</f>
        <v>190421.37220784227</v>
      </c>
      <c r="L543" s="1">
        <f>SUMIF('emission-rate'!$A$2:$A$551, $D543&amp;L$1&amp;$E543&amp;$F543, 'emission-rate'!$F$2:$F$551) * IFERROR(VLOOKUP($A543&amp;$B543&amp;$C543&amp;$D543&amp;L$1, 'check of sales'!$A$2:$P$1035, 12 + MATCH($E543,'check of sales'!$M$1:$P$1, 0), 0), 0)</f>
        <v>128738.0272485273</v>
      </c>
      <c r="M543" s="1">
        <f>SUMIF('emission-rate'!$A$2:$A$551, $D543&amp;M$1&amp;$E543&amp;$F543, 'emission-rate'!$F$2:$F$551) * IFERROR(VLOOKUP($A543&amp;$B543&amp;$C543&amp;$D543&amp;M$1, 'check of sales'!$A$2:$P$1035, 12 + MATCH($E543,'check of sales'!$M$1:$P$1, 0), 0), 0)</f>
        <v>581788.96695541835</v>
      </c>
      <c r="N543" s="1">
        <f>SUMIF('emission-rate'!$A$2:$A$551, $D543&amp;N$1&amp;$E543&amp;$F543, 'emission-rate'!$F$2:$F$551) * IFERROR(VLOOKUP($A543&amp;$B543&amp;$C543&amp;$D543&amp;N$1, 'check of sales'!$A$2:$P$1035, 12 + MATCH($E543,'check of sales'!$M$1:$P$1, 0), 0), 0)</f>
        <v>0</v>
      </c>
      <c r="O543" s="1">
        <f>SUMIF('emission-rate'!$A$2:$A$551, $D543&amp;O$1&amp;$E543&amp;$F543, 'emission-rate'!$F$2:$F$551) * IFERROR(VLOOKUP($A543&amp;$B543&amp;$C543&amp;$D543&amp;O$1, 'check of sales'!$A$2:$P$1035, 12 + MATCH($E543,'check of sales'!$M$1:$P$1, 0), 0), 0)</f>
        <v>0</v>
      </c>
      <c r="P543" s="1">
        <f>SUMIF('emission-rate'!$A$2:$A$551, $D543&amp;P$1&amp;$E543&amp;$F543, 'emission-rate'!$F$2:$F$551) * IFERROR(VLOOKUP($A543&amp;$B543&amp;$C543&amp;$D543&amp;P$1, 'check of sales'!$A$2:$P$1035, 12 + MATCH($E543,'check of sales'!$M$1:$P$1, 0), 0), 0)</f>
        <v>0</v>
      </c>
      <c r="Q543" s="1">
        <f>SUMIF('emission-rate'!$A$2:$A$551, $D543&amp;Q$1&amp;$E543&amp;$F543, 'emission-rate'!$F$2:$F$551) * IFERROR(VLOOKUP($A543&amp;$B543&amp;$C543&amp;$D543&amp;Q$1, 'check of sales'!$A$2:$P$1035, 12 + MATCH($E543,'check of sales'!$M$1:$P$1, 0), 0), 0)</f>
        <v>0</v>
      </c>
      <c r="R543" s="1">
        <f>SUMIF('emission-rate'!$A$2:$A$551, $D543&amp;R$1&amp;$E543&amp;$F543, 'emission-rate'!$F$2:$F$551) * IFERROR(VLOOKUP($A543&amp;$B543&amp;$C543&amp;$D543&amp;R$1, 'check of sales'!$A$2:$P$1035, 12 + MATCH($E543,'check of sales'!$M$1:$P$1, 0), 0), 0)</f>
        <v>0</v>
      </c>
      <c r="S543" s="1">
        <f>SUMIF('emission-rate'!$A$2:$A$551, $D543&amp;S$1&amp;$E543&amp;$F543, 'emission-rate'!$F$2:$F$551) * IFERROR(VLOOKUP($A543&amp;$B543&amp;$C543&amp;$D543&amp;S$1, 'check of sales'!$A$2:$P$1035, 12 + MATCH($E543,'check of sales'!$M$1:$P$1, 0), 0), 0)</f>
        <v>0</v>
      </c>
      <c r="T543" s="1">
        <f>SUMIF('emission-rate'!$A$2:$A$551, $D543&amp;T$1&amp;$E543&amp;$F543, 'emission-rate'!$F$2:$F$551) * IFERROR(VLOOKUP($A543&amp;$B543&amp;$C543&amp;$D543&amp;T$1, 'check of sales'!$A$2:$P$1035, 12 + MATCH($E543,'check of sales'!$M$1:$P$1, 0), 0), 0)</f>
        <v>0</v>
      </c>
      <c r="U543" s="1">
        <f>SUMIF('emission-rate'!$A$2:$A$551, $D543&amp;U$1&amp;$E543&amp;$F543, 'emission-rate'!$F$2:$F$551) * IFERROR(VLOOKUP($A543&amp;$B543&amp;$C543&amp;$D543&amp;U$1, 'check of sales'!$A$2:$P$1035, 12 + MATCH($E543,'check of sales'!$M$1:$P$1, 0), 0), 0)</f>
        <v>0</v>
      </c>
    </row>
    <row r="544" spans="1:21" x14ac:dyDescent="0.2">
      <c r="A544">
        <f>emission!A544</f>
        <v>2013</v>
      </c>
      <c r="B544">
        <f>emission!B544</f>
        <v>1</v>
      </c>
      <c r="C544" t="str">
        <f>emission!C544</f>
        <v>industrial</v>
      </c>
      <c r="D544" t="str">
        <f>emission!D544</f>
        <v>VCC 21400 (GAS LHD1)</v>
      </c>
      <c r="E544" t="str">
        <f>emission!E544</f>
        <v>GAS</v>
      </c>
      <c r="F544" t="str">
        <f>emission!F544</f>
        <v>TOG</v>
      </c>
      <c r="G544" s="1">
        <f>emission!G544 - SUM($K544:$U544)</f>
        <v>1.9074836745858192E-4</v>
      </c>
      <c r="K544" s="1">
        <f>SUMIF('emission-rate'!$A$2:$A$551, $D544&amp;K$1&amp;$E544&amp;$F544, 'emission-rate'!$F$2:$F$551) * IFERROR(VLOOKUP($A544&amp;$B544&amp;$C544&amp;$D544&amp;K$1, 'check of sales'!$A$2:$P$1035, 12 + MATCH($E544,'check of sales'!$M$1:$P$1, 0), 0), 0)</f>
        <v>184341.57793552298</v>
      </c>
      <c r="L544" s="1">
        <f>SUMIF('emission-rate'!$A$2:$A$551, $D544&amp;L$1&amp;$E544&amp;$F544, 'emission-rate'!$F$2:$F$551) * IFERROR(VLOOKUP($A544&amp;$B544&amp;$C544&amp;$D544&amp;L$1, 'check of sales'!$A$2:$P$1035, 12 + MATCH($E544,'check of sales'!$M$1:$P$1, 0), 0), 0)</f>
        <v>123843.40932865941</v>
      </c>
      <c r="M544" s="1">
        <f>SUMIF('emission-rate'!$A$2:$A$551, $D544&amp;M$1&amp;$E544&amp;$F544, 'emission-rate'!$F$2:$F$551) * IFERROR(VLOOKUP($A544&amp;$B544&amp;$C544&amp;$D544&amp;M$1, 'check of sales'!$A$2:$P$1035, 12 + MATCH($E544,'check of sales'!$M$1:$P$1, 0), 0), 0)</f>
        <v>547780.57301615691</v>
      </c>
      <c r="N544" s="1">
        <f>SUMIF('emission-rate'!$A$2:$A$551, $D544&amp;N$1&amp;$E544&amp;$F544, 'emission-rate'!$F$2:$F$551) * IFERROR(VLOOKUP($A544&amp;$B544&amp;$C544&amp;$D544&amp;N$1, 'check of sales'!$A$2:$P$1035, 12 + MATCH($E544,'check of sales'!$M$1:$P$1, 0), 0), 0)</f>
        <v>630596.97871237225</v>
      </c>
      <c r="O544" s="1">
        <f>SUMIF('emission-rate'!$A$2:$A$551, $D544&amp;O$1&amp;$E544&amp;$F544, 'emission-rate'!$F$2:$F$551) * IFERROR(VLOOKUP($A544&amp;$B544&amp;$C544&amp;$D544&amp;O$1, 'check of sales'!$A$2:$P$1035, 12 + MATCH($E544,'check of sales'!$M$1:$P$1, 0), 0), 0)</f>
        <v>0</v>
      </c>
      <c r="P544" s="1">
        <f>SUMIF('emission-rate'!$A$2:$A$551, $D544&amp;P$1&amp;$E544&amp;$F544, 'emission-rate'!$F$2:$F$551) * IFERROR(VLOOKUP($A544&amp;$B544&amp;$C544&amp;$D544&amp;P$1, 'check of sales'!$A$2:$P$1035, 12 + MATCH($E544,'check of sales'!$M$1:$P$1, 0), 0), 0)</f>
        <v>0</v>
      </c>
      <c r="Q544" s="1">
        <f>SUMIF('emission-rate'!$A$2:$A$551, $D544&amp;Q$1&amp;$E544&amp;$F544, 'emission-rate'!$F$2:$F$551) * IFERROR(VLOOKUP($A544&amp;$B544&amp;$C544&amp;$D544&amp;Q$1, 'check of sales'!$A$2:$P$1035, 12 + MATCH($E544,'check of sales'!$M$1:$P$1, 0), 0), 0)</f>
        <v>0</v>
      </c>
      <c r="R544" s="1">
        <f>SUMIF('emission-rate'!$A$2:$A$551, $D544&amp;R$1&amp;$E544&amp;$F544, 'emission-rate'!$F$2:$F$551) * IFERROR(VLOOKUP($A544&amp;$B544&amp;$C544&amp;$D544&amp;R$1, 'check of sales'!$A$2:$P$1035, 12 + MATCH($E544,'check of sales'!$M$1:$P$1, 0), 0), 0)</f>
        <v>0</v>
      </c>
      <c r="S544" s="1">
        <f>SUMIF('emission-rate'!$A$2:$A$551, $D544&amp;S$1&amp;$E544&amp;$F544, 'emission-rate'!$F$2:$F$551) * IFERROR(VLOOKUP($A544&amp;$B544&amp;$C544&amp;$D544&amp;S$1, 'check of sales'!$A$2:$P$1035, 12 + MATCH($E544,'check of sales'!$M$1:$P$1, 0), 0), 0)</f>
        <v>0</v>
      </c>
      <c r="T544" s="1">
        <f>SUMIF('emission-rate'!$A$2:$A$551, $D544&amp;T$1&amp;$E544&amp;$F544, 'emission-rate'!$F$2:$F$551) * IFERROR(VLOOKUP($A544&amp;$B544&amp;$C544&amp;$D544&amp;T$1, 'check of sales'!$A$2:$P$1035, 12 + MATCH($E544,'check of sales'!$M$1:$P$1, 0), 0), 0)</f>
        <v>0</v>
      </c>
      <c r="U544" s="1">
        <f>SUMIF('emission-rate'!$A$2:$A$551, $D544&amp;U$1&amp;$E544&amp;$F544, 'emission-rate'!$F$2:$F$551) * IFERROR(VLOOKUP($A544&amp;$B544&amp;$C544&amp;$D544&amp;U$1, 'check of sales'!$A$2:$P$1035, 12 + MATCH($E544,'check of sales'!$M$1:$P$1, 0), 0), 0)</f>
        <v>0</v>
      </c>
    </row>
    <row r="545" spans="1:21" x14ac:dyDescent="0.2">
      <c r="A545">
        <f>emission!A545</f>
        <v>2014</v>
      </c>
      <c r="B545">
        <f>emission!B545</f>
        <v>1</v>
      </c>
      <c r="C545" t="str">
        <f>emission!C545</f>
        <v>industrial</v>
      </c>
      <c r="D545" t="str">
        <f>emission!D545</f>
        <v>VCC 21400 (GAS LHD1)</v>
      </c>
      <c r="E545" t="str">
        <f>emission!E545</f>
        <v>GAS</v>
      </c>
      <c r="F545" t="str">
        <f>emission!F545</f>
        <v>TOG</v>
      </c>
      <c r="G545" s="1">
        <f>emission!G545 - SUM($K545:$U545)</f>
        <v>1.4146789908409119E-4</v>
      </c>
      <c r="K545" s="1">
        <f>SUMIF('emission-rate'!$A$2:$A$551, $D545&amp;K$1&amp;$E545&amp;$F545, 'emission-rate'!$F$2:$F$551) * IFERROR(VLOOKUP($A545&amp;$B545&amp;$C545&amp;$D545&amp;K$1, 'check of sales'!$A$2:$P$1035, 12 + MATCH($E545,'check of sales'!$M$1:$P$1, 0), 0), 0)</f>
        <v>164516.08865070387</v>
      </c>
      <c r="L545" s="1">
        <f>SUMIF('emission-rate'!$A$2:$A$551, $D545&amp;L$1&amp;$E545&amp;$F545, 'emission-rate'!$F$2:$F$551) * IFERROR(VLOOKUP($A545&amp;$B545&amp;$C545&amp;$D545&amp;L$1, 'check of sales'!$A$2:$P$1035, 12 + MATCH($E545,'check of sales'!$M$1:$P$1, 0), 0), 0)</f>
        <v>119889.32349275306</v>
      </c>
      <c r="M545" s="1">
        <f>SUMIF('emission-rate'!$A$2:$A$551, $D545&amp;M$1&amp;$E545&amp;$F545, 'emission-rate'!$F$2:$F$551) * IFERROR(VLOOKUP($A545&amp;$B545&amp;$C545&amp;$D545&amp;M$1, 'check of sales'!$A$2:$P$1035, 12 + MATCH($E545,'check of sales'!$M$1:$P$1, 0), 0), 0)</f>
        <v>526953.96361298196</v>
      </c>
      <c r="N545" s="1">
        <f>SUMIF('emission-rate'!$A$2:$A$551, $D545&amp;N$1&amp;$E545&amp;$F545, 'emission-rate'!$F$2:$F$551) * IFERROR(VLOOKUP($A545&amp;$B545&amp;$C545&amp;$D545&amp;N$1, 'check of sales'!$A$2:$P$1035, 12 + MATCH($E545,'check of sales'!$M$1:$P$1, 0), 0), 0)</f>
        <v>593735.51916771126</v>
      </c>
      <c r="O545" s="1">
        <f>SUMIF('emission-rate'!$A$2:$A$551, $D545&amp;O$1&amp;$E545&amp;$F545, 'emission-rate'!$F$2:$F$551) * IFERROR(VLOOKUP($A545&amp;$B545&amp;$C545&amp;$D545&amp;O$1, 'check of sales'!$A$2:$P$1035, 12 + MATCH($E545,'check of sales'!$M$1:$P$1, 0), 0), 0)</f>
        <v>497805.14220083196</v>
      </c>
      <c r="P545" s="1">
        <f>SUMIF('emission-rate'!$A$2:$A$551, $D545&amp;P$1&amp;$E545&amp;$F545, 'emission-rate'!$F$2:$F$551) * IFERROR(VLOOKUP($A545&amp;$B545&amp;$C545&amp;$D545&amp;P$1, 'check of sales'!$A$2:$P$1035, 12 + MATCH($E545,'check of sales'!$M$1:$P$1, 0), 0), 0)</f>
        <v>0</v>
      </c>
      <c r="Q545" s="1">
        <f>SUMIF('emission-rate'!$A$2:$A$551, $D545&amp;Q$1&amp;$E545&amp;$F545, 'emission-rate'!$F$2:$F$551) * IFERROR(VLOOKUP($A545&amp;$B545&amp;$C545&amp;$D545&amp;Q$1, 'check of sales'!$A$2:$P$1035, 12 + MATCH($E545,'check of sales'!$M$1:$P$1, 0), 0), 0)</f>
        <v>0</v>
      </c>
      <c r="R545" s="1">
        <f>SUMIF('emission-rate'!$A$2:$A$551, $D545&amp;R$1&amp;$E545&amp;$F545, 'emission-rate'!$F$2:$F$551) * IFERROR(VLOOKUP($A545&amp;$B545&amp;$C545&amp;$D545&amp;R$1, 'check of sales'!$A$2:$P$1035, 12 + MATCH($E545,'check of sales'!$M$1:$P$1, 0), 0), 0)</f>
        <v>0</v>
      </c>
      <c r="S545" s="1">
        <f>SUMIF('emission-rate'!$A$2:$A$551, $D545&amp;S$1&amp;$E545&amp;$F545, 'emission-rate'!$F$2:$F$551) * IFERROR(VLOOKUP($A545&amp;$B545&amp;$C545&amp;$D545&amp;S$1, 'check of sales'!$A$2:$P$1035, 12 + MATCH($E545,'check of sales'!$M$1:$P$1, 0), 0), 0)</f>
        <v>0</v>
      </c>
      <c r="T545" s="1">
        <f>SUMIF('emission-rate'!$A$2:$A$551, $D545&amp;T$1&amp;$E545&amp;$F545, 'emission-rate'!$F$2:$F$551) * IFERROR(VLOOKUP($A545&amp;$B545&amp;$C545&amp;$D545&amp;T$1, 'check of sales'!$A$2:$P$1035, 12 + MATCH($E545,'check of sales'!$M$1:$P$1, 0), 0), 0)</f>
        <v>0</v>
      </c>
      <c r="U545" s="1">
        <f>SUMIF('emission-rate'!$A$2:$A$551, $D545&amp;U$1&amp;$E545&amp;$F545, 'emission-rate'!$F$2:$F$551) * IFERROR(VLOOKUP($A545&amp;$B545&amp;$C545&amp;$D545&amp;U$1, 'check of sales'!$A$2:$P$1035, 12 + MATCH($E545,'check of sales'!$M$1:$P$1, 0), 0), 0)</f>
        <v>0</v>
      </c>
    </row>
    <row r="546" spans="1:21" x14ac:dyDescent="0.2">
      <c r="A546">
        <f>emission!A546</f>
        <v>2015</v>
      </c>
      <c r="B546">
        <f>emission!B546</f>
        <v>1</v>
      </c>
      <c r="C546" t="str">
        <f>emission!C546</f>
        <v>industrial</v>
      </c>
      <c r="D546" t="str">
        <f>emission!D546</f>
        <v>VCC 21400 (GAS LHD1)</v>
      </c>
      <c r="E546" t="str">
        <f>emission!E546</f>
        <v>GAS</v>
      </c>
      <c r="F546" t="str">
        <f>emission!F546</f>
        <v>TOG</v>
      </c>
      <c r="G546" s="1">
        <f>emission!G546 - SUM($K546:$U546)</f>
        <v>1.0737008415162563E-4</v>
      </c>
      <c r="K546" s="1">
        <f>SUMIF('emission-rate'!$A$2:$A$551, $D546&amp;K$1&amp;$E546&amp;$F546, 'emission-rate'!$F$2:$F$551) * IFERROR(VLOOKUP($A546&amp;$B546&amp;$C546&amp;$D546&amp;K$1, 'check of sales'!$A$2:$P$1035, 12 + MATCH($E546,'check of sales'!$M$1:$P$1, 0), 0), 0)</f>
        <v>154039.06987760699</v>
      </c>
      <c r="L546" s="1">
        <f>SUMIF('emission-rate'!$A$2:$A$551, $D546&amp;L$1&amp;$E546&amp;$F546, 'emission-rate'!$F$2:$F$551) * IFERROR(VLOOKUP($A546&amp;$B546&amp;$C546&amp;$D546&amp;L$1, 'check of sales'!$A$2:$P$1035, 12 + MATCH($E546,'check of sales'!$M$1:$P$1, 0), 0), 0)</f>
        <v>106995.51773884367</v>
      </c>
      <c r="M546" s="1">
        <f>SUMIF('emission-rate'!$A$2:$A$551, $D546&amp;M$1&amp;$E546&amp;$F546, 'emission-rate'!$F$2:$F$551) * IFERROR(VLOOKUP($A546&amp;$B546&amp;$C546&amp;$D546&amp;M$1, 'check of sales'!$A$2:$P$1035, 12 + MATCH($E546,'check of sales'!$M$1:$P$1, 0), 0), 0)</f>
        <v>510129.32017824566</v>
      </c>
      <c r="N546" s="1">
        <f>SUMIF('emission-rate'!$A$2:$A$551, $D546&amp;N$1&amp;$E546&amp;$F546, 'emission-rate'!$F$2:$F$551) * IFERROR(VLOOKUP($A546&amp;$B546&amp;$C546&amp;$D546&amp;N$1, 'check of sales'!$A$2:$P$1035, 12 + MATCH($E546,'check of sales'!$M$1:$P$1, 0), 0), 0)</f>
        <v>571161.70338156132</v>
      </c>
      <c r="O546" s="1">
        <f>SUMIF('emission-rate'!$A$2:$A$551, $D546&amp;O$1&amp;$E546&amp;$F546, 'emission-rate'!$F$2:$F$551) * IFERROR(VLOOKUP($A546&amp;$B546&amp;$C546&amp;$D546&amp;O$1, 'check of sales'!$A$2:$P$1035, 12 + MATCH($E546,'check of sales'!$M$1:$P$1, 0), 0), 0)</f>
        <v>468706.01117133029</v>
      </c>
      <c r="P546" s="1">
        <f>SUMIF('emission-rate'!$A$2:$A$551, $D546&amp;P$1&amp;$E546&amp;$F546, 'emission-rate'!$F$2:$F$551) * IFERROR(VLOOKUP($A546&amp;$B546&amp;$C546&amp;$D546&amp;P$1, 'check of sales'!$A$2:$P$1035, 12 + MATCH($E546,'check of sales'!$M$1:$P$1, 0), 0), 0)</f>
        <v>72502.20632986218</v>
      </c>
      <c r="Q546" s="1">
        <f>SUMIF('emission-rate'!$A$2:$A$551, $D546&amp;Q$1&amp;$E546&amp;$F546, 'emission-rate'!$F$2:$F$551) * IFERROR(VLOOKUP($A546&amp;$B546&amp;$C546&amp;$D546&amp;Q$1, 'check of sales'!$A$2:$P$1035, 12 + MATCH($E546,'check of sales'!$M$1:$P$1, 0), 0), 0)</f>
        <v>0</v>
      </c>
      <c r="R546" s="1">
        <f>SUMIF('emission-rate'!$A$2:$A$551, $D546&amp;R$1&amp;$E546&amp;$F546, 'emission-rate'!$F$2:$F$551) * IFERROR(VLOOKUP($A546&amp;$B546&amp;$C546&amp;$D546&amp;R$1, 'check of sales'!$A$2:$P$1035, 12 + MATCH($E546,'check of sales'!$M$1:$P$1, 0), 0), 0)</f>
        <v>0</v>
      </c>
      <c r="S546" s="1">
        <f>SUMIF('emission-rate'!$A$2:$A$551, $D546&amp;S$1&amp;$E546&amp;$F546, 'emission-rate'!$F$2:$F$551) * IFERROR(VLOOKUP($A546&amp;$B546&amp;$C546&amp;$D546&amp;S$1, 'check of sales'!$A$2:$P$1035, 12 + MATCH($E546,'check of sales'!$M$1:$P$1, 0), 0), 0)</f>
        <v>0</v>
      </c>
      <c r="T546" s="1">
        <f>SUMIF('emission-rate'!$A$2:$A$551, $D546&amp;T$1&amp;$E546&amp;$F546, 'emission-rate'!$F$2:$F$551) * IFERROR(VLOOKUP($A546&amp;$B546&amp;$C546&amp;$D546&amp;T$1, 'check of sales'!$A$2:$P$1035, 12 + MATCH($E546,'check of sales'!$M$1:$P$1, 0), 0), 0)</f>
        <v>0</v>
      </c>
      <c r="U546" s="1">
        <f>SUMIF('emission-rate'!$A$2:$A$551, $D546&amp;U$1&amp;$E546&amp;$F546, 'emission-rate'!$F$2:$F$551) * IFERROR(VLOOKUP($A546&amp;$B546&amp;$C546&amp;$D546&amp;U$1, 'check of sales'!$A$2:$P$1035, 12 + MATCH($E546,'check of sales'!$M$1:$P$1, 0), 0), 0)</f>
        <v>0</v>
      </c>
    </row>
    <row r="547" spans="1:21" x14ac:dyDescent="0.2">
      <c r="A547">
        <f>emission!A547</f>
        <v>2016</v>
      </c>
      <c r="B547">
        <f>emission!B547</f>
        <v>1</v>
      </c>
      <c r="C547" t="str">
        <f>emission!C547</f>
        <v>industrial</v>
      </c>
      <c r="D547" t="str">
        <f>emission!D547</f>
        <v>VCC 21400 (GAS LHD1)</v>
      </c>
      <c r="E547" t="str">
        <f>emission!E547</f>
        <v>GAS</v>
      </c>
      <c r="F547" t="str">
        <f>emission!F547</f>
        <v>TOG</v>
      </c>
      <c r="G547" s="1">
        <f>emission!G547 - SUM($K547:$U547)</f>
        <v>2.7289614081382751E-4</v>
      </c>
      <c r="K547" s="1">
        <f>SUMIF('emission-rate'!$A$2:$A$551, $D547&amp;K$1&amp;$E547&amp;$F547, 'emission-rate'!$F$2:$F$551) * IFERROR(VLOOKUP($A547&amp;$B547&amp;$C547&amp;$D547&amp;K$1, 'check of sales'!$A$2:$P$1035, 12 + MATCH($E547,'check of sales'!$M$1:$P$1, 0), 0), 0)</f>
        <v>148048.31943786345</v>
      </c>
      <c r="L547" s="1">
        <f>SUMIF('emission-rate'!$A$2:$A$551, $D547&amp;L$1&amp;$E547&amp;$F547, 'emission-rate'!$F$2:$F$551) * IFERROR(VLOOKUP($A547&amp;$B547&amp;$C547&amp;$D547&amp;L$1, 'check of sales'!$A$2:$P$1035, 12 + MATCH($E547,'check of sales'!$M$1:$P$1, 0), 0), 0)</f>
        <v>100181.63067660536</v>
      </c>
      <c r="M547" s="1">
        <f>SUMIF('emission-rate'!$A$2:$A$551, $D547&amp;M$1&amp;$E547&amp;$F547, 'emission-rate'!$F$2:$F$551) * IFERROR(VLOOKUP($A547&amp;$B547&amp;$C547&amp;$D547&amp;M$1, 'check of sales'!$A$2:$P$1035, 12 + MATCH($E547,'check of sales'!$M$1:$P$1, 0), 0), 0)</f>
        <v>455266.14994649636</v>
      </c>
      <c r="N547" s="1">
        <f>SUMIF('emission-rate'!$A$2:$A$551, $D547&amp;N$1&amp;$E547&amp;$F547, 'emission-rate'!$F$2:$F$551) * IFERROR(VLOOKUP($A547&amp;$B547&amp;$C547&amp;$D547&amp;N$1, 'check of sales'!$A$2:$P$1035, 12 + MATCH($E547,'check of sales'!$M$1:$P$1, 0), 0), 0)</f>
        <v>552925.59042572801</v>
      </c>
      <c r="O547" s="1">
        <f>SUMIF('emission-rate'!$A$2:$A$551, $D547&amp;O$1&amp;$E547&amp;$F547, 'emission-rate'!$F$2:$F$551) * IFERROR(VLOOKUP($A547&amp;$B547&amp;$C547&amp;$D547&amp;O$1, 'check of sales'!$A$2:$P$1035, 12 + MATCH($E547,'check of sales'!$M$1:$P$1, 0), 0), 0)</f>
        <v>450885.8154571284</v>
      </c>
      <c r="P547" s="1">
        <f>SUMIF('emission-rate'!$A$2:$A$551, $D547&amp;P$1&amp;$E547&amp;$F547, 'emission-rate'!$F$2:$F$551) * IFERROR(VLOOKUP($A547&amp;$B547&amp;$C547&amp;$D547&amp;P$1, 'check of sales'!$A$2:$P$1035, 12 + MATCH($E547,'check of sales'!$M$1:$P$1, 0), 0), 0)</f>
        <v>68264.099843871663</v>
      </c>
      <c r="Q547" s="1">
        <f>SUMIF('emission-rate'!$A$2:$A$551, $D547&amp;Q$1&amp;$E547&amp;$F547, 'emission-rate'!$F$2:$F$551) * IFERROR(VLOOKUP($A547&amp;$B547&amp;$C547&amp;$D547&amp;Q$1, 'check of sales'!$A$2:$P$1035, 12 + MATCH($E547,'check of sales'!$M$1:$P$1, 0), 0), 0)</f>
        <v>354822.22362489003</v>
      </c>
      <c r="R547" s="1">
        <f>SUMIF('emission-rate'!$A$2:$A$551, $D547&amp;R$1&amp;$E547&amp;$F547, 'emission-rate'!$F$2:$F$551) * IFERROR(VLOOKUP($A547&amp;$B547&amp;$C547&amp;$D547&amp;R$1, 'check of sales'!$A$2:$P$1035, 12 + MATCH($E547,'check of sales'!$M$1:$P$1, 0), 0), 0)</f>
        <v>0</v>
      </c>
      <c r="S547" s="1">
        <f>SUMIF('emission-rate'!$A$2:$A$551, $D547&amp;S$1&amp;$E547&amp;$F547, 'emission-rate'!$F$2:$F$551) * IFERROR(VLOOKUP($A547&amp;$B547&amp;$C547&amp;$D547&amp;S$1, 'check of sales'!$A$2:$P$1035, 12 + MATCH($E547,'check of sales'!$M$1:$P$1, 0), 0), 0)</f>
        <v>0</v>
      </c>
      <c r="T547" s="1">
        <f>SUMIF('emission-rate'!$A$2:$A$551, $D547&amp;T$1&amp;$E547&amp;$F547, 'emission-rate'!$F$2:$F$551) * IFERROR(VLOOKUP($A547&amp;$B547&amp;$C547&amp;$D547&amp;T$1, 'check of sales'!$A$2:$P$1035, 12 + MATCH($E547,'check of sales'!$M$1:$P$1, 0), 0), 0)</f>
        <v>0</v>
      </c>
      <c r="U547" s="1">
        <f>SUMIF('emission-rate'!$A$2:$A$551, $D547&amp;U$1&amp;$E547&amp;$F547, 'emission-rate'!$F$2:$F$551) * IFERROR(VLOOKUP($A547&amp;$B547&amp;$C547&amp;$D547&amp;U$1, 'check of sales'!$A$2:$P$1035, 12 + MATCH($E547,'check of sales'!$M$1:$P$1, 0), 0), 0)</f>
        <v>0</v>
      </c>
    </row>
    <row r="548" spans="1:21" x14ac:dyDescent="0.2">
      <c r="A548">
        <f>emission!A548</f>
        <v>2017</v>
      </c>
      <c r="B548">
        <f>emission!B548</f>
        <v>1</v>
      </c>
      <c r="C548" t="str">
        <f>emission!C548</f>
        <v>industrial</v>
      </c>
      <c r="D548" t="str">
        <f>emission!D548</f>
        <v>VCC 21400 (GAS LHD1)</v>
      </c>
      <c r="E548" t="str">
        <f>emission!E548</f>
        <v>GAS</v>
      </c>
      <c r="F548" t="str">
        <f>emission!F548</f>
        <v>TOG</v>
      </c>
      <c r="G548" s="1">
        <f>emission!G548 - SUM($K548:$U548)</f>
        <v>4.3609878048300743E-4</v>
      </c>
      <c r="K548" s="1">
        <f>SUMIF('emission-rate'!$A$2:$A$551, $D548&amp;K$1&amp;$E548&amp;$F548, 'emission-rate'!$F$2:$F$551) * IFERROR(VLOOKUP($A548&amp;$B548&amp;$C548&amp;$D548&amp;K$1, 'check of sales'!$A$2:$P$1035, 12 + MATCH($E548,'check of sales'!$M$1:$P$1, 0), 0), 0)</f>
        <v>134915.62448939373</v>
      </c>
      <c r="L548" s="1">
        <f>SUMIF('emission-rate'!$A$2:$A$551, $D548&amp;L$1&amp;$E548&amp;$F548, 'emission-rate'!$F$2:$F$551) * IFERROR(VLOOKUP($A548&amp;$B548&amp;$C548&amp;$D548&amp;L$1, 'check of sales'!$A$2:$P$1035, 12 + MATCH($E548,'check of sales'!$M$1:$P$1, 0), 0), 0)</f>
        <v>96285.455839228205</v>
      </c>
      <c r="M548" s="1">
        <f>SUMIF('emission-rate'!$A$2:$A$551, $D548&amp;M$1&amp;$E548&amp;$F548, 'emission-rate'!$F$2:$F$551) * IFERROR(VLOOKUP($A548&amp;$B548&amp;$C548&amp;$D548&amp;M$1, 'check of sales'!$A$2:$P$1035, 12 + MATCH($E548,'check of sales'!$M$1:$P$1, 0), 0), 0)</f>
        <v>426273.04636091169</v>
      </c>
      <c r="N548" s="1">
        <f>SUMIF('emission-rate'!$A$2:$A$551, $D548&amp;N$1&amp;$E548&amp;$F548, 'emission-rate'!$F$2:$F$551) * IFERROR(VLOOKUP($A548&amp;$B548&amp;$C548&amp;$D548&amp;N$1, 'check of sales'!$A$2:$P$1035, 12 + MATCH($E548,'check of sales'!$M$1:$P$1, 0), 0), 0)</f>
        <v>493459.78520124365</v>
      </c>
      <c r="O548" s="1">
        <f>SUMIF('emission-rate'!$A$2:$A$551, $D548&amp;O$1&amp;$E548&amp;$F548, 'emission-rate'!$F$2:$F$551) * IFERROR(VLOOKUP($A548&amp;$B548&amp;$C548&amp;$D548&amp;O$1, 'check of sales'!$A$2:$P$1035, 12 + MATCH($E548,'check of sales'!$M$1:$P$1, 0), 0), 0)</f>
        <v>436489.88412598328</v>
      </c>
      <c r="P548" s="1">
        <f>SUMIF('emission-rate'!$A$2:$A$551, $D548&amp;P$1&amp;$E548&amp;$F548, 'emission-rate'!$F$2:$F$551) * IFERROR(VLOOKUP($A548&amp;$B548&amp;$C548&amp;$D548&amp;P$1, 'check of sales'!$A$2:$P$1035, 12 + MATCH($E548,'check of sales'!$M$1:$P$1, 0), 0), 0)</f>
        <v>65668.699762632008</v>
      </c>
      <c r="Q548" s="1">
        <f>SUMIF('emission-rate'!$A$2:$A$551, $D548&amp;Q$1&amp;$E548&amp;$F548, 'emission-rate'!$F$2:$F$551) * IFERROR(VLOOKUP($A548&amp;$B548&amp;$C548&amp;$D548&amp;Q$1, 'check of sales'!$A$2:$P$1035, 12 + MATCH($E548,'check of sales'!$M$1:$P$1, 0), 0), 0)</f>
        <v>334081.13940910023</v>
      </c>
      <c r="R548" s="1">
        <f>SUMIF('emission-rate'!$A$2:$A$551, $D548&amp;R$1&amp;$E548&amp;$F548, 'emission-rate'!$F$2:$F$551) * IFERROR(VLOOKUP($A548&amp;$B548&amp;$C548&amp;$D548&amp;R$1, 'check of sales'!$A$2:$P$1035, 12 + MATCH($E548,'check of sales'!$M$1:$P$1, 0), 0), 0)</f>
        <v>364699.66770120861</v>
      </c>
      <c r="S548" s="1">
        <f>SUMIF('emission-rate'!$A$2:$A$551, $D548&amp;S$1&amp;$E548&amp;$F548, 'emission-rate'!$F$2:$F$551) * IFERROR(VLOOKUP($A548&amp;$B548&amp;$C548&amp;$D548&amp;S$1, 'check of sales'!$A$2:$P$1035, 12 + MATCH($E548,'check of sales'!$M$1:$P$1, 0), 0), 0)</f>
        <v>0</v>
      </c>
      <c r="T548" s="1">
        <f>SUMIF('emission-rate'!$A$2:$A$551, $D548&amp;T$1&amp;$E548&amp;$F548, 'emission-rate'!$F$2:$F$551) * IFERROR(VLOOKUP($A548&amp;$B548&amp;$C548&amp;$D548&amp;T$1, 'check of sales'!$A$2:$P$1035, 12 + MATCH($E548,'check of sales'!$M$1:$P$1, 0), 0), 0)</f>
        <v>0</v>
      </c>
      <c r="U548" s="1">
        <f>SUMIF('emission-rate'!$A$2:$A$551, $D548&amp;U$1&amp;$E548&amp;$F548, 'emission-rate'!$F$2:$F$551) * IFERROR(VLOOKUP($A548&amp;$B548&amp;$C548&amp;$D548&amp;U$1, 'check of sales'!$A$2:$P$1035, 12 + MATCH($E548,'check of sales'!$M$1:$P$1, 0), 0), 0)</f>
        <v>0</v>
      </c>
    </row>
    <row r="549" spans="1:21" x14ac:dyDescent="0.2">
      <c r="A549">
        <f>emission!A549</f>
        <v>2018</v>
      </c>
      <c r="B549">
        <f>emission!B549</f>
        <v>1</v>
      </c>
      <c r="C549" t="str">
        <f>emission!C549</f>
        <v>industrial</v>
      </c>
      <c r="D549" t="str">
        <f>emission!D549</f>
        <v>VCC 21400 (GAS LHD1)</v>
      </c>
      <c r="E549" t="str">
        <f>emission!E549</f>
        <v>GAS</v>
      </c>
      <c r="F549" t="str">
        <f>emission!F549</f>
        <v>TOG</v>
      </c>
      <c r="G549" s="1">
        <f>emission!G549 - SUM($K549:$U549)</f>
        <v>1.6622105613350868E-4</v>
      </c>
      <c r="K549" s="1">
        <f>SUMIF('emission-rate'!$A$2:$A$551, $D549&amp;K$1&amp;$E549&amp;$F549, 'emission-rate'!$F$2:$F$551) * IFERROR(VLOOKUP($A549&amp;$B549&amp;$C549&amp;$D549&amp;K$1, 'check of sales'!$A$2:$P$1035, 12 + MATCH($E549,'check of sales'!$M$1:$P$1, 0), 0), 0)</f>
        <v>129538.36389041167</v>
      </c>
      <c r="L549" s="1">
        <f>SUMIF('emission-rate'!$A$2:$A$551, $D549&amp;L$1&amp;$E549&amp;$F549, 'emission-rate'!$F$2:$F$551) * IFERROR(VLOOKUP($A549&amp;$B549&amp;$C549&amp;$D549&amp;L$1, 'check of sales'!$A$2:$P$1035, 12 + MATCH($E549,'check of sales'!$M$1:$P$1, 0), 0), 0)</f>
        <v>87744.409751625688</v>
      </c>
      <c r="M549" s="1">
        <f>SUMIF('emission-rate'!$A$2:$A$551, $D549&amp;M$1&amp;$E549&amp;$F549, 'emission-rate'!$F$2:$F$551) * IFERROR(VLOOKUP($A549&amp;$B549&amp;$C549&amp;$D549&amp;M$1, 'check of sales'!$A$2:$P$1035, 12 + MATCH($E549,'check of sales'!$M$1:$P$1, 0), 0), 0)</f>
        <v>409694.81434505834</v>
      </c>
      <c r="N549" s="1">
        <f>SUMIF('emission-rate'!$A$2:$A$551, $D549&amp;N$1&amp;$E549&amp;$F549, 'emission-rate'!$F$2:$F$551) * IFERROR(VLOOKUP($A549&amp;$B549&amp;$C549&amp;$D549&amp;N$1, 'check of sales'!$A$2:$P$1035, 12 + MATCH($E549,'check of sales'!$M$1:$P$1, 0), 0), 0)</f>
        <v>462034.36367728264</v>
      </c>
      <c r="O549" s="1">
        <f>SUMIF('emission-rate'!$A$2:$A$551, $D549&amp;O$1&amp;$E549&amp;$F549, 'emission-rate'!$F$2:$F$551) * IFERROR(VLOOKUP($A549&amp;$B549&amp;$C549&amp;$D549&amp;O$1, 'check of sales'!$A$2:$P$1035, 12 + MATCH($E549,'check of sales'!$M$1:$P$1, 0), 0), 0)</f>
        <v>389546.45650870219</v>
      </c>
      <c r="P549" s="1">
        <f>SUMIF('emission-rate'!$A$2:$A$551, $D549&amp;P$1&amp;$E549&amp;$F549, 'emission-rate'!$F$2:$F$551) * IFERROR(VLOOKUP($A549&amp;$B549&amp;$C549&amp;$D549&amp;P$1, 'check of sales'!$A$2:$P$1035, 12 + MATCH($E549,'check of sales'!$M$1:$P$1, 0), 0), 0)</f>
        <v>63572.022377849047</v>
      </c>
      <c r="Q549" s="1">
        <f>SUMIF('emission-rate'!$A$2:$A$551, $D549&amp;Q$1&amp;$E549&amp;$F549, 'emission-rate'!$F$2:$F$551) * IFERROR(VLOOKUP($A549&amp;$B549&amp;$C549&amp;$D549&amp;Q$1, 'check of sales'!$A$2:$P$1035, 12 + MATCH($E549,'check of sales'!$M$1:$P$1, 0), 0), 0)</f>
        <v>321379.37935738545</v>
      </c>
      <c r="R549" s="1">
        <f>SUMIF('emission-rate'!$A$2:$A$551, $D549&amp;R$1&amp;$E549&amp;$F549, 'emission-rate'!$F$2:$F$551) * IFERROR(VLOOKUP($A549&amp;$B549&amp;$C549&amp;$D549&amp;R$1, 'check of sales'!$A$2:$P$1035, 12 + MATCH($E549,'check of sales'!$M$1:$P$1, 0), 0), 0)</f>
        <v>343381.19885226025</v>
      </c>
      <c r="S549" s="1">
        <f>SUMIF('emission-rate'!$A$2:$A$551, $D549&amp;S$1&amp;$E549&amp;$F549, 'emission-rate'!$F$2:$F$551) * IFERROR(VLOOKUP($A549&amp;$B549&amp;$C549&amp;$D549&amp;S$1, 'check of sales'!$A$2:$P$1035, 12 + MATCH($E549,'check of sales'!$M$1:$P$1, 0), 0), 0)</f>
        <v>607371.7876705738</v>
      </c>
      <c r="T549" s="1">
        <f>SUMIF('emission-rate'!$A$2:$A$551, $D549&amp;T$1&amp;$E549&amp;$F549, 'emission-rate'!$F$2:$F$551) * IFERROR(VLOOKUP($A549&amp;$B549&amp;$C549&amp;$D549&amp;T$1, 'check of sales'!$A$2:$P$1035, 12 + MATCH($E549,'check of sales'!$M$1:$P$1, 0), 0), 0)</f>
        <v>0</v>
      </c>
      <c r="U549" s="1">
        <f>SUMIF('emission-rate'!$A$2:$A$551, $D549&amp;U$1&amp;$E549&amp;$F549, 'emission-rate'!$F$2:$F$551) * IFERROR(VLOOKUP($A549&amp;$B549&amp;$C549&amp;$D549&amp;U$1, 'check of sales'!$A$2:$P$1035, 12 + MATCH($E549,'check of sales'!$M$1:$P$1, 0), 0), 0)</f>
        <v>0</v>
      </c>
    </row>
    <row r="550" spans="1:21" x14ac:dyDescent="0.2">
      <c r="A550">
        <f>emission!A550</f>
        <v>2019</v>
      </c>
      <c r="B550">
        <f>emission!B550</f>
        <v>1</v>
      </c>
      <c r="C550" t="str">
        <f>emission!C550</f>
        <v>industrial</v>
      </c>
      <c r="D550" t="str">
        <f>emission!D550</f>
        <v>VCC 21400 (GAS LHD1)</v>
      </c>
      <c r="E550" t="str">
        <f>emission!E550</f>
        <v>GAS</v>
      </c>
      <c r="F550" t="str">
        <f>emission!F550</f>
        <v>TOG</v>
      </c>
      <c r="G550" s="1">
        <f>emission!G550 - SUM($K550:$U550)</f>
        <v>1.5234388411045074E-4</v>
      </c>
      <c r="K550" s="1">
        <f>SUMIF('emission-rate'!$A$2:$A$551, $D550&amp;K$1&amp;$E550&amp;$F550, 'emission-rate'!$F$2:$F$551) * IFERROR(VLOOKUP($A550&amp;$B550&amp;$C550&amp;$D550&amp;K$1, 'check of sales'!$A$2:$P$1035, 12 + MATCH($E550,'check of sales'!$M$1:$P$1, 0), 0), 0)</f>
        <v>125476.08003400156</v>
      </c>
      <c r="L550" s="1">
        <f>SUMIF('emission-rate'!$A$2:$A$551, $D550&amp;L$1&amp;$E550&amp;$F550, 'emission-rate'!$F$2:$F$551) * IFERROR(VLOOKUP($A550&amp;$B550&amp;$C550&amp;$D550&amp;L$1, 'check of sales'!$A$2:$P$1035, 12 + MATCH($E550,'check of sales'!$M$1:$P$1, 0), 0), 0)</f>
        <v>84247.227278327497</v>
      </c>
      <c r="M550" s="1">
        <f>SUMIF('emission-rate'!$A$2:$A$551, $D550&amp;M$1&amp;$E550&amp;$F550, 'emission-rate'!$F$2:$F$551) * IFERROR(VLOOKUP($A550&amp;$B550&amp;$C550&amp;$D550&amp;M$1, 'check of sales'!$A$2:$P$1035, 12 + MATCH($E550,'check of sales'!$M$1:$P$1, 0), 0), 0)</f>
        <v>373352.64552346861</v>
      </c>
      <c r="N550" s="1">
        <f>SUMIF('emission-rate'!$A$2:$A$551, $D550&amp;N$1&amp;$E550&amp;$F550, 'emission-rate'!$F$2:$F$551) * IFERROR(VLOOKUP($A550&amp;$B550&amp;$C550&amp;$D550&amp;N$1, 'check of sales'!$A$2:$P$1035, 12 + MATCH($E550,'check of sales'!$M$1:$P$1, 0), 0), 0)</f>
        <v>444065.33432923688</v>
      </c>
      <c r="O550" s="1">
        <f>SUMIF('emission-rate'!$A$2:$A$551, $D550&amp;O$1&amp;$E550&amp;$F550, 'emission-rate'!$F$2:$F$551) * IFERROR(VLOOKUP($A550&amp;$B550&amp;$C550&amp;$D550&amp;O$1, 'check of sales'!$A$2:$P$1035, 12 + MATCH($E550,'check of sales'!$M$1:$P$1, 0), 0), 0)</f>
        <v>364738.63636595453</v>
      </c>
      <c r="P550" s="1">
        <f>SUMIF('emission-rate'!$A$2:$A$551, $D550&amp;P$1&amp;$E550&amp;$F550, 'emission-rate'!$F$2:$F$551) * IFERROR(VLOOKUP($A550&amp;$B550&amp;$C550&amp;$D550&amp;P$1, 'check of sales'!$A$2:$P$1035, 12 + MATCH($E550,'check of sales'!$M$1:$P$1, 0), 0), 0)</f>
        <v>56735.005669078309</v>
      </c>
      <c r="Q550" s="1">
        <f>SUMIF('emission-rate'!$A$2:$A$551, $D550&amp;Q$1&amp;$E550&amp;$F550, 'emission-rate'!$F$2:$F$551) * IFERROR(VLOOKUP($A550&amp;$B550&amp;$C550&amp;$D550&amp;Q$1, 'check of sales'!$A$2:$P$1035, 12 + MATCH($E550,'check of sales'!$M$1:$P$1, 0), 0), 0)</f>
        <v>311118.34359651571</v>
      </c>
      <c r="R550" s="1">
        <f>SUMIF('emission-rate'!$A$2:$A$551, $D550&amp;R$1&amp;$E550&amp;$F550, 'emission-rate'!$F$2:$F$551) * IFERROR(VLOOKUP($A550&amp;$B550&amp;$C550&amp;$D550&amp;R$1, 'check of sales'!$A$2:$P$1035, 12 + MATCH($E550,'check of sales'!$M$1:$P$1, 0), 0), 0)</f>
        <v>330325.85067605041</v>
      </c>
      <c r="S550" s="1">
        <f>SUMIF('emission-rate'!$A$2:$A$551, $D550&amp;S$1&amp;$E550&amp;$F550, 'emission-rate'!$F$2:$F$551) * IFERROR(VLOOKUP($A550&amp;$B550&amp;$C550&amp;$D550&amp;S$1, 'check of sales'!$A$2:$P$1035, 12 + MATCH($E550,'check of sales'!$M$1:$P$1, 0), 0), 0)</f>
        <v>571867.9534696826</v>
      </c>
      <c r="T550" s="1">
        <f>SUMIF('emission-rate'!$A$2:$A$551, $D550&amp;T$1&amp;$E550&amp;$F550, 'emission-rate'!$F$2:$F$551) * IFERROR(VLOOKUP($A550&amp;$B550&amp;$C550&amp;$D550&amp;T$1, 'check of sales'!$A$2:$P$1035, 12 + MATCH($E550,'check of sales'!$M$1:$P$1, 0), 0), 0)</f>
        <v>50649.463878030139</v>
      </c>
      <c r="U550" s="1">
        <f>SUMIF('emission-rate'!$A$2:$A$551, $D550&amp;U$1&amp;$E550&amp;$F550, 'emission-rate'!$F$2:$F$551) * IFERROR(VLOOKUP($A550&amp;$B550&amp;$C550&amp;$D550&amp;U$1, 'check of sales'!$A$2:$P$1035, 12 + MATCH($E550,'check of sales'!$M$1:$P$1, 0), 0), 0)</f>
        <v>0</v>
      </c>
    </row>
    <row r="551" spans="1:21" x14ac:dyDescent="0.2">
      <c r="A551">
        <f>emission!A551</f>
        <v>2020</v>
      </c>
      <c r="B551">
        <f>emission!B551</f>
        <v>1</v>
      </c>
      <c r="C551" t="str">
        <f>emission!C551</f>
        <v>industrial</v>
      </c>
      <c r="D551" t="str">
        <f>emission!D551</f>
        <v>VCC 21400 (GAS LHD1)</v>
      </c>
      <c r="E551" t="str">
        <f>emission!E551</f>
        <v>GAS</v>
      </c>
      <c r="F551" t="str">
        <f>emission!F551</f>
        <v>TOG</v>
      </c>
      <c r="G551" s="1">
        <f>emission!G551 - SUM($K551:$U551)</f>
        <v>1.558968797326088E-4</v>
      </c>
      <c r="K551" s="1">
        <f>SUMIF('emission-rate'!$A$2:$A$551, $D551&amp;K$1&amp;$E551&amp;$F551, 'emission-rate'!$F$2:$F$551) * IFERROR(VLOOKUP($A551&amp;$B551&amp;$C551&amp;$D551&amp;K$1, 'check of sales'!$A$2:$P$1035, 12 + MATCH($E551,'check of sales'!$M$1:$P$1, 0), 0), 0)</f>
        <v>118899.0878287564</v>
      </c>
      <c r="L551" s="1">
        <f>SUMIF('emission-rate'!$A$2:$A$551, $D551&amp;L$1&amp;$E551&amp;$F551, 'emission-rate'!$F$2:$F$551) * IFERROR(VLOOKUP($A551&amp;$B551&amp;$C551&amp;$D551&amp;L$1, 'check of sales'!$A$2:$P$1035, 12 + MATCH($E551,'check of sales'!$M$1:$P$1, 0), 0), 0)</f>
        <v>81605.259748078344</v>
      </c>
      <c r="M551" s="1">
        <f>SUMIF('emission-rate'!$A$2:$A$551, $D551&amp;M$1&amp;$E551&amp;$F551, 'emission-rate'!$F$2:$F$551) * IFERROR(VLOOKUP($A551&amp;$B551&amp;$C551&amp;$D551&amp;M$1, 'check of sales'!$A$2:$P$1035, 12 + MATCH($E551,'check of sales'!$M$1:$P$1, 0), 0), 0)</f>
        <v>358472.12684449874</v>
      </c>
      <c r="N551" s="1">
        <f>SUMIF('emission-rate'!$A$2:$A$551, $D551&amp;N$1&amp;$E551&amp;$F551, 'emission-rate'!$F$2:$F$551) * IFERROR(VLOOKUP($A551&amp;$B551&amp;$C551&amp;$D551&amp;N$1, 'check of sales'!$A$2:$P$1035, 12 + MATCH($E551,'check of sales'!$M$1:$P$1, 0), 0), 0)</f>
        <v>404674.31256634806</v>
      </c>
      <c r="O551" s="1">
        <f>SUMIF('emission-rate'!$A$2:$A$551, $D551&amp;O$1&amp;$E551&amp;$F551, 'emission-rate'!$F$2:$F$551) * IFERROR(VLOOKUP($A551&amp;$B551&amp;$C551&amp;$D551&amp;O$1, 'check of sales'!$A$2:$P$1035, 12 + MATCH($E551,'check of sales'!$M$1:$P$1, 0), 0), 0)</f>
        <v>350553.54586951819</v>
      </c>
      <c r="P551" s="1">
        <f>SUMIF('emission-rate'!$A$2:$A$551, $D551&amp;P$1&amp;$E551&amp;$F551, 'emission-rate'!$F$2:$F$551) * IFERROR(VLOOKUP($A551&amp;$B551&amp;$C551&amp;$D551&amp;P$1, 'check of sales'!$A$2:$P$1035, 12 + MATCH($E551,'check of sales'!$M$1:$P$1, 0), 0), 0)</f>
        <v>53121.90178141708</v>
      </c>
      <c r="Q551" s="1">
        <f>SUMIF('emission-rate'!$A$2:$A$551, $D551&amp;Q$1&amp;$E551&amp;$F551, 'emission-rate'!$F$2:$F$551) * IFERROR(VLOOKUP($A551&amp;$B551&amp;$C551&amp;$D551&amp;Q$1, 'check of sales'!$A$2:$P$1035, 12 + MATCH($E551,'check of sales'!$M$1:$P$1, 0), 0), 0)</f>
        <v>277658.32086935476</v>
      </c>
      <c r="R551" s="1">
        <f>SUMIF('emission-rate'!$A$2:$A$551, $D551&amp;R$1&amp;$E551&amp;$F551, 'emission-rate'!$F$2:$F$551) * IFERROR(VLOOKUP($A551&amp;$B551&amp;$C551&amp;$D551&amp;R$1, 'check of sales'!$A$2:$P$1035, 12 + MATCH($E551,'check of sales'!$M$1:$P$1, 0), 0), 0)</f>
        <v>319779.17100635928</v>
      </c>
      <c r="S551" s="1">
        <f>SUMIF('emission-rate'!$A$2:$A$551, $D551&amp;S$1&amp;$E551&amp;$F551, 'emission-rate'!$F$2:$F$551) * IFERROR(VLOOKUP($A551&amp;$B551&amp;$C551&amp;$D551&amp;S$1, 'check of sales'!$A$2:$P$1035, 12 + MATCH($E551,'check of sales'!$M$1:$P$1, 0), 0), 0)</f>
        <v>550125.54221269465</v>
      </c>
      <c r="T551" s="1">
        <f>SUMIF('emission-rate'!$A$2:$A$551, $D551&amp;T$1&amp;$E551&amp;$F551, 'emission-rate'!$F$2:$F$551) * IFERROR(VLOOKUP($A551&amp;$B551&amp;$C551&amp;$D551&amp;T$1, 'check of sales'!$A$2:$P$1035, 12 + MATCH($E551,'check of sales'!$M$1:$P$1, 0), 0), 0)</f>
        <v>47688.756442496422</v>
      </c>
      <c r="U551" s="1">
        <f>SUMIF('emission-rate'!$A$2:$A$551, $D551&amp;U$1&amp;$E551&amp;$F551, 'emission-rate'!$F$2:$F$551) * IFERROR(VLOOKUP($A551&amp;$B551&amp;$C551&amp;$D551&amp;U$1, 'check of sales'!$A$2:$P$1035, 12 + MATCH($E551,'check of sales'!$M$1:$P$1, 0), 0), 0)</f>
        <v>346542.34993080026</v>
      </c>
    </row>
    <row r="552" spans="1:21" x14ac:dyDescent="0.2">
      <c r="A552">
        <f>emission!A552</f>
        <v>2010</v>
      </c>
      <c r="B552">
        <f>emission!B552</f>
        <v>1</v>
      </c>
      <c r="C552" t="str">
        <f>emission!C552</f>
        <v>industrial</v>
      </c>
      <c r="D552" t="str">
        <f>emission!D552</f>
        <v>VCC 22400 (DSL LHD1)</v>
      </c>
      <c r="E552" t="str">
        <f>emission!E552</f>
        <v>DSL</v>
      </c>
      <c r="F552" t="str">
        <f>emission!F552</f>
        <v>CH4</v>
      </c>
      <c r="G552" s="1">
        <f>emission!G552 - SUM($K552:$U552)</f>
        <v>-7.8640026913490146E-5</v>
      </c>
      <c r="K552" s="1">
        <f>SUMIF('emission-rate'!$A$2:$A$551, $D552&amp;K$1&amp;$E552&amp;$F552, 'emission-rate'!$F$2:$F$551) * IFERROR(VLOOKUP($A552&amp;$B552&amp;$C552&amp;$D552&amp;K$1, 'check of sales'!$A$2:$P$1035, 12 + MATCH($E552,'check of sales'!$M$1:$P$1, 0), 0), 0)</f>
        <v>42988.293941755626</v>
      </c>
      <c r="L552" s="1">
        <f>SUMIF('emission-rate'!$A$2:$A$551, $D552&amp;L$1&amp;$E552&amp;$F552, 'emission-rate'!$F$2:$F$551) * IFERROR(VLOOKUP($A552&amp;$B552&amp;$C552&amp;$D552&amp;L$1, 'check of sales'!$A$2:$P$1035, 12 + MATCH($E552,'check of sales'!$M$1:$P$1, 0), 0), 0)</f>
        <v>0</v>
      </c>
      <c r="M552" s="1">
        <f>SUMIF('emission-rate'!$A$2:$A$551, $D552&amp;M$1&amp;$E552&amp;$F552, 'emission-rate'!$F$2:$F$551) * IFERROR(VLOOKUP($A552&amp;$B552&amp;$C552&amp;$D552&amp;M$1, 'check of sales'!$A$2:$P$1035, 12 + MATCH($E552,'check of sales'!$M$1:$P$1, 0), 0), 0)</f>
        <v>0</v>
      </c>
      <c r="N552" s="1">
        <f>SUMIF('emission-rate'!$A$2:$A$551, $D552&amp;N$1&amp;$E552&amp;$F552, 'emission-rate'!$F$2:$F$551) * IFERROR(VLOOKUP($A552&amp;$B552&amp;$C552&amp;$D552&amp;N$1, 'check of sales'!$A$2:$P$1035, 12 + MATCH($E552,'check of sales'!$M$1:$P$1, 0), 0), 0)</f>
        <v>0</v>
      </c>
      <c r="O552" s="1">
        <f>SUMIF('emission-rate'!$A$2:$A$551, $D552&amp;O$1&amp;$E552&amp;$F552, 'emission-rate'!$F$2:$F$551) * IFERROR(VLOOKUP($A552&amp;$B552&amp;$C552&amp;$D552&amp;O$1, 'check of sales'!$A$2:$P$1035, 12 + MATCH($E552,'check of sales'!$M$1:$P$1, 0), 0), 0)</f>
        <v>0</v>
      </c>
      <c r="P552" s="1">
        <f>SUMIF('emission-rate'!$A$2:$A$551, $D552&amp;P$1&amp;$E552&amp;$F552, 'emission-rate'!$F$2:$F$551) * IFERROR(VLOOKUP($A552&amp;$B552&amp;$C552&amp;$D552&amp;P$1, 'check of sales'!$A$2:$P$1035, 12 + MATCH($E552,'check of sales'!$M$1:$P$1, 0), 0), 0)</f>
        <v>0</v>
      </c>
      <c r="Q552" s="1">
        <f>SUMIF('emission-rate'!$A$2:$A$551, $D552&amp;Q$1&amp;$E552&amp;$F552, 'emission-rate'!$F$2:$F$551) * IFERROR(VLOOKUP($A552&amp;$B552&amp;$C552&amp;$D552&amp;Q$1, 'check of sales'!$A$2:$P$1035, 12 + MATCH($E552,'check of sales'!$M$1:$P$1, 0), 0), 0)</f>
        <v>0</v>
      </c>
      <c r="R552" s="1">
        <f>SUMIF('emission-rate'!$A$2:$A$551, $D552&amp;R$1&amp;$E552&amp;$F552, 'emission-rate'!$F$2:$F$551) * IFERROR(VLOOKUP($A552&amp;$B552&amp;$C552&amp;$D552&amp;R$1, 'check of sales'!$A$2:$P$1035, 12 + MATCH($E552,'check of sales'!$M$1:$P$1, 0), 0), 0)</f>
        <v>0</v>
      </c>
      <c r="S552" s="1">
        <f>SUMIF('emission-rate'!$A$2:$A$551, $D552&amp;S$1&amp;$E552&amp;$F552, 'emission-rate'!$F$2:$F$551) * IFERROR(VLOOKUP($A552&amp;$B552&amp;$C552&amp;$D552&amp;S$1, 'check of sales'!$A$2:$P$1035, 12 + MATCH($E552,'check of sales'!$M$1:$P$1, 0), 0), 0)</f>
        <v>0</v>
      </c>
      <c r="T552" s="1">
        <f>SUMIF('emission-rate'!$A$2:$A$551, $D552&amp;T$1&amp;$E552&amp;$F552, 'emission-rate'!$F$2:$F$551) * IFERROR(VLOOKUP($A552&amp;$B552&amp;$C552&amp;$D552&amp;T$1, 'check of sales'!$A$2:$P$1035, 12 + MATCH($E552,'check of sales'!$M$1:$P$1, 0), 0), 0)</f>
        <v>0</v>
      </c>
      <c r="U552" s="1">
        <f>SUMIF('emission-rate'!$A$2:$A$551, $D552&amp;U$1&amp;$E552&amp;$F552, 'emission-rate'!$F$2:$F$551) * IFERROR(VLOOKUP($A552&amp;$B552&amp;$C552&amp;$D552&amp;U$1, 'check of sales'!$A$2:$P$1035, 12 + MATCH($E552,'check of sales'!$M$1:$P$1, 0), 0), 0)</f>
        <v>0</v>
      </c>
    </row>
    <row r="553" spans="1:21" x14ac:dyDescent="0.2">
      <c r="A553">
        <f>emission!A553</f>
        <v>2011</v>
      </c>
      <c r="B553">
        <f>emission!B553</f>
        <v>1</v>
      </c>
      <c r="C553" t="str">
        <f>emission!C553</f>
        <v>industrial</v>
      </c>
      <c r="D553" t="str">
        <f>emission!D553</f>
        <v>VCC 22400 (DSL LHD1)</v>
      </c>
      <c r="E553" t="str">
        <f>emission!E553</f>
        <v>DSL</v>
      </c>
      <c r="F553" t="str">
        <f>emission!F553</f>
        <v>CH4</v>
      </c>
      <c r="G553" s="1">
        <f>emission!G553 - SUM($K553:$U553)</f>
        <v>8.4201237768866122E-6</v>
      </c>
      <c r="K553" s="1">
        <f>SUMIF('emission-rate'!$A$2:$A$551, $D553&amp;K$1&amp;$E553&amp;$F553, 'emission-rate'!$F$2:$F$551) * IFERROR(VLOOKUP($A553&amp;$B553&amp;$C553&amp;$D553&amp;K$1, 'check of sales'!$A$2:$P$1035, 12 + MATCH($E553,'check of sales'!$M$1:$P$1, 0), 0), 0)</f>
        <v>40475.419139748708</v>
      </c>
      <c r="L553" s="1">
        <f>SUMIF('emission-rate'!$A$2:$A$551, $D553&amp;L$1&amp;$E553&amp;$F553, 'emission-rate'!$F$2:$F$551) * IFERROR(VLOOKUP($A553&amp;$B553&amp;$C553&amp;$D553&amp;L$1, 'check of sales'!$A$2:$P$1035, 12 + MATCH($E553,'check of sales'!$M$1:$P$1, 0), 0), 0)</f>
        <v>22225.134819035473</v>
      </c>
      <c r="M553" s="1">
        <f>SUMIF('emission-rate'!$A$2:$A$551, $D553&amp;M$1&amp;$E553&amp;$F553, 'emission-rate'!$F$2:$F$551) * IFERROR(VLOOKUP($A553&amp;$B553&amp;$C553&amp;$D553&amp;M$1, 'check of sales'!$A$2:$P$1035, 12 + MATCH($E553,'check of sales'!$M$1:$P$1, 0), 0), 0)</f>
        <v>0</v>
      </c>
      <c r="N553" s="1">
        <f>SUMIF('emission-rate'!$A$2:$A$551, $D553&amp;N$1&amp;$E553&amp;$F553, 'emission-rate'!$F$2:$F$551) * IFERROR(VLOOKUP($A553&amp;$B553&amp;$C553&amp;$D553&amp;N$1, 'check of sales'!$A$2:$P$1035, 12 + MATCH($E553,'check of sales'!$M$1:$P$1, 0), 0), 0)</f>
        <v>0</v>
      </c>
      <c r="O553" s="1">
        <f>SUMIF('emission-rate'!$A$2:$A$551, $D553&amp;O$1&amp;$E553&amp;$F553, 'emission-rate'!$F$2:$F$551) * IFERROR(VLOOKUP($A553&amp;$B553&amp;$C553&amp;$D553&amp;O$1, 'check of sales'!$A$2:$P$1035, 12 + MATCH($E553,'check of sales'!$M$1:$P$1, 0), 0), 0)</f>
        <v>0</v>
      </c>
      <c r="P553" s="1">
        <f>SUMIF('emission-rate'!$A$2:$A$551, $D553&amp;P$1&amp;$E553&amp;$F553, 'emission-rate'!$F$2:$F$551) * IFERROR(VLOOKUP($A553&amp;$B553&amp;$C553&amp;$D553&amp;P$1, 'check of sales'!$A$2:$P$1035, 12 + MATCH($E553,'check of sales'!$M$1:$P$1, 0), 0), 0)</f>
        <v>0</v>
      </c>
      <c r="Q553" s="1">
        <f>SUMIF('emission-rate'!$A$2:$A$551, $D553&amp;Q$1&amp;$E553&amp;$F553, 'emission-rate'!$F$2:$F$551) * IFERROR(VLOOKUP($A553&amp;$B553&amp;$C553&amp;$D553&amp;Q$1, 'check of sales'!$A$2:$P$1035, 12 + MATCH($E553,'check of sales'!$M$1:$P$1, 0), 0), 0)</f>
        <v>0</v>
      </c>
      <c r="R553" s="1">
        <f>SUMIF('emission-rate'!$A$2:$A$551, $D553&amp;R$1&amp;$E553&amp;$F553, 'emission-rate'!$F$2:$F$551) * IFERROR(VLOOKUP($A553&amp;$B553&amp;$C553&amp;$D553&amp;R$1, 'check of sales'!$A$2:$P$1035, 12 + MATCH($E553,'check of sales'!$M$1:$P$1, 0), 0), 0)</f>
        <v>0</v>
      </c>
      <c r="S553" s="1">
        <f>SUMIF('emission-rate'!$A$2:$A$551, $D553&amp;S$1&amp;$E553&amp;$F553, 'emission-rate'!$F$2:$F$551) * IFERROR(VLOOKUP($A553&amp;$B553&amp;$C553&amp;$D553&amp;S$1, 'check of sales'!$A$2:$P$1035, 12 + MATCH($E553,'check of sales'!$M$1:$P$1, 0), 0), 0)</f>
        <v>0</v>
      </c>
      <c r="T553" s="1">
        <f>SUMIF('emission-rate'!$A$2:$A$551, $D553&amp;T$1&amp;$E553&amp;$F553, 'emission-rate'!$F$2:$F$551) * IFERROR(VLOOKUP($A553&amp;$B553&amp;$C553&amp;$D553&amp;T$1, 'check of sales'!$A$2:$P$1035, 12 + MATCH($E553,'check of sales'!$M$1:$P$1, 0), 0), 0)</f>
        <v>0</v>
      </c>
      <c r="U553" s="1">
        <f>SUMIF('emission-rate'!$A$2:$A$551, $D553&amp;U$1&amp;$E553&amp;$F553, 'emission-rate'!$F$2:$F$551) * IFERROR(VLOOKUP($A553&amp;$B553&amp;$C553&amp;$D553&amp;U$1, 'check of sales'!$A$2:$P$1035, 12 + MATCH($E553,'check of sales'!$M$1:$P$1, 0), 0), 0)</f>
        <v>0</v>
      </c>
    </row>
    <row r="554" spans="1:21" x14ac:dyDescent="0.2">
      <c r="A554">
        <f>emission!A554</f>
        <v>2012</v>
      </c>
      <c r="B554">
        <f>emission!B554</f>
        <v>1</v>
      </c>
      <c r="C554" t="str">
        <f>emission!C554</f>
        <v>industrial</v>
      </c>
      <c r="D554" t="str">
        <f>emission!D554</f>
        <v>VCC 22400 (DSL LHD1)</v>
      </c>
      <c r="E554" t="str">
        <f>emission!E554</f>
        <v>DSL</v>
      </c>
      <c r="F554" t="str">
        <f>emission!F554</f>
        <v>CH4</v>
      </c>
      <c r="G554" s="1">
        <f>emission!G554 - SUM($K554:$U554)</f>
        <v>3.4506103838793933E-4</v>
      </c>
      <c r="K554" s="1">
        <f>SUMIF('emission-rate'!$A$2:$A$551, $D554&amp;K$1&amp;$E554&amp;$F554, 'emission-rate'!$F$2:$F$551) * IFERROR(VLOOKUP($A554&amp;$B554&amp;$C554&amp;$D554&amp;K$1, 'check of sales'!$A$2:$P$1035, 12 + MATCH($E554,'check of sales'!$M$1:$P$1, 0), 0), 0)</f>
        <v>38936.544293910585</v>
      </c>
      <c r="L554" s="1">
        <f>SUMIF('emission-rate'!$A$2:$A$551, $D554&amp;L$1&amp;$E554&amp;$F554, 'emission-rate'!$F$2:$F$551) * IFERROR(VLOOKUP($A554&amp;$B554&amp;$C554&amp;$D554&amp;L$1, 'check of sales'!$A$2:$P$1035, 12 + MATCH($E554,'check of sales'!$M$1:$P$1, 0), 0), 0)</f>
        <v>20925.967624039793</v>
      </c>
      <c r="M554" s="1">
        <f>SUMIF('emission-rate'!$A$2:$A$551, $D554&amp;M$1&amp;$E554&amp;$F554, 'emission-rate'!$F$2:$F$551) * IFERROR(VLOOKUP($A554&amp;$B554&amp;$C554&amp;$D554&amp;M$1, 'check of sales'!$A$2:$P$1035, 12 + MATCH($E554,'check of sales'!$M$1:$P$1, 0), 0), 0)</f>
        <v>68635.719379133574</v>
      </c>
      <c r="N554" s="1">
        <f>SUMIF('emission-rate'!$A$2:$A$551, $D554&amp;N$1&amp;$E554&amp;$F554, 'emission-rate'!$F$2:$F$551) * IFERROR(VLOOKUP($A554&amp;$B554&amp;$C554&amp;$D554&amp;N$1, 'check of sales'!$A$2:$P$1035, 12 + MATCH($E554,'check of sales'!$M$1:$P$1, 0), 0), 0)</f>
        <v>0</v>
      </c>
      <c r="O554" s="1">
        <f>SUMIF('emission-rate'!$A$2:$A$551, $D554&amp;O$1&amp;$E554&amp;$F554, 'emission-rate'!$F$2:$F$551) * IFERROR(VLOOKUP($A554&amp;$B554&amp;$C554&amp;$D554&amp;O$1, 'check of sales'!$A$2:$P$1035, 12 + MATCH($E554,'check of sales'!$M$1:$P$1, 0), 0), 0)</f>
        <v>0</v>
      </c>
      <c r="P554" s="1">
        <f>SUMIF('emission-rate'!$A$2:$A$551, $D554&amp;P$1&amp;$E554&amp;$F554, 'emission-rate'!$F$2:$F$551) * IFERROR(VLOOKUP($A554&amp;$B554&amp;$C554&amp;$D554&amp;P$1, 'check of sales'!$A$2:$P$1035, 12 + MATCH($E554,'check of sales'!$M$1:$P$1, 0), 0), 0)</f>
        <v>0</v>
      </c>
      <c r="Q554" s="1">
        <f>SUMIF('emission-rate'!$A$2:$A$551, $D554&amp;Q$1&amp;$E554&amp;$F554, 'emission-rate'!$F$2:$F$551) * IFERROR(VLOOKUP($A554&amp;$B554&amp;$C554&amp;$D554&amp;Q$1, 'check of sales'!$A$2:$P$1035, 12 + MATCH($E554,'check of sales'!$M$1:$P$1, 0), 0), 0)</f>
        <v>0</v>
      </c>
      <c r="R554" s="1">
        <f>SUMIF('emission-rate'!$A$2:$A$551, $D554&amp;R$1&amp;$E554&amp;$F554, 'emission-rate'!$F$2:$F$551) * IFERROR(VLOOKUP($A554&amp;$B554&amp;$C554&amp;$D554&amp;R$1, 'check of sales'!$A$2:$P$1035, 12 + MATCH($E554,'check of sales'!$M$1:$P$1, 0), 0), 0)</f>
        <v>0</v>
      </c>
      <c r="S554" s="1">
        <f>SUMIF('emission-rate'!$A$2:$A$551, $D554&amp;S$1&amp;$E554&amp;$F554, 'emission-rate'!$F$2:$F$551) * IFERROR(VLOOKUP($A554&amp;$B554&amp;$C554&amp;$D554&amp;S$1, 'check of sales'!$A$2:$P$1035, 12 + MATCH($E554,'check of sales'!$M$1:$P$1, 0), 0), 0)</f>
        <v>0</v>
      </c>
      <c r="T554" s="1">
        <f>SUMIF('emission-rate'!$A$2:$A$551, $D554&amp;T$1&amp;$E554&amp;$F554, 'emission-rate'!$F$2:$F$551) * IFERROR(VLOOKUP($A554&amp;$B554&amp;$C554&amp;$D554&amp;T$1, 'check of sales'!$A$2:$P$1035, 12 + MATCH($E554,'check of sales'!$M$1:$P$1, 0), 0), 0)</f>
        <v>0</v>
      </c>
      <c r="U554" s="1">
        <f>SUMIF('emission-rate'!$A$2:$A$551, $D554&amp;U$1&amp;$E554&amp;$F554, 'emission-rate'!$F$2:$F$551) * IFERROR(VLOOKUP($A554&amp;$B554&amp;$C554&amp;$D554&amp;U$1, 'check of sales'!$A$2:$P$1035, 12 + MATCH($E554,'check of sales'!$M$1:$P$1, 0), 0), 0)</f>
        <v>0</v>
      </c>
    </row>
    <row r="555" spans="1:21" x14ac:dyDescent="0.2">
      <c r="A555">
        <f>emission!A555</f>
        <v>2013</v>
      </c>
      <c r="B555">
        <f>emission!B555</f>
        <v>1</v>
      </c>
      <c r="C555" t="str">
        <f>emission!C555</f>
        <v>industrial</v>
      </c>
      <c r="D555" t="str">
        <f>emission!D555</f>
        <v>VCC 22400 (DSL LHD1)</v>
      </c>
      <c r="E555" t="str">
        <f>emission!E555</f>
        <v>DSL</v>
      </c>
      <c r="F555" t="str">
        <f>emission!F555</f>
        <v>CH4</v>
      </c>
      <c r="G555" s="1">
        <f>emission!G555 - SUM($K555:$U555)</f>
        <v>1.0638585081323981E-4</v>
      </c>
      <c r="K555" s="1">
        <f>SUMIF('emission-rate'!$A$2:$A$551, $D555&amp;K$1&amp;$E555&amp;$F555, 'emission-rate'!$F$2:$F$551) * IFERROR(VLOOKUP($A555&amp;$B555&amp;$C555&amp;$D555&amp;K$1, 'check of sales'!$A$2:$P$1035, 12 + MATCH($E555,'check of sales'!$M$1:$P$1, 0), 0), 0)</f>
        <v>37693.374074951949</v>
      </c>
      <c r="L555" s="1">
        <f>SUMIF('emission-rate'!$A$2:$A$551, $D555&amp;L$1&amp;$E555&amp;$F555, 'emission-rate'!$F$2:$F$551) * IFERROR(VLOOKUP($A555&amp;$B555&amp;$C555&amp;$D555&amp;L$1, 'check of sales'!$A$2:$P$1035, 12 + MATCH($E555,'check of sales'!$M$1:$P$1, 0), 0), 0)</f>
        <v>20130.362639931471</v>
      </c>
      <c r="M555" s="1">
        <f>SUMIF('emission-rate'!$A$2:$A$551, $D555&amp;M$1&amp;$E555&amp;$F555, 'emission-rate'!$F$2:$F$551) * IFERROR(VLOOKUP($A555&amp;$B555&amp;$C555&amp;$D555&amp;M$1, 'check of sales'!$A$2:$P$1035, 12 + MATCH($E555,'check of sales'!$M$1:$P$1, 0), 0), 0)</f>
        <v>64623.627855354105</v>
      </c>
      <c r="N555" s="1">
        <f>SUMIF('emission-rate'!$A$2:$A$551, $D555&amp;N$1&amp;$E555&amp;$F555, 'emission-rate'!$F$2:$F$551) * IFERROR(VLOOKUP($A555&amp;$B555&amp;$C555&amp;$D555&amp;N$1, 'check of sales'!$A$2:$P$1035, 12 + MATCH($E555,'check of sales'!$M$1:$P$1, 0), 0), 0)</f>
        <v>41012.254452139641</v>
      </c>
      <c r="O555" s="1">
        <f>SUMIF('emission-rate'!$A$2:$A$551, $D555&amp;O$1&amp;$E555&amp;$F555, 'emission-rate'!$F$2:$F$551) * IFERROR(VLOOKUP($A555&amp;$B555&amp;$C555&amp;$D555&amp;O$1, 'check of sales'!$A$2:$P$1035, 12 + MATCH($E555,'check of sales'!$M$1:$P$1, 0), 0), 0)</f>
        <v>0</v>
      </c>
      <c r="P555" s="1">
        <f>SUMIF('emission-rate'!$A$2:$A$551, $D555&amp;P$1&amp;$E555&amp;$F555, 'emission-rate'!$F$2:$F$551) * IFERROR(VLOOKUP($A555&amp;$B555&amp;$C555&amp;$D555&amp;P$1, 'check of sales'!$A$2:$P$1035, 12 + MATCH($E555,'check of sales'!$M$1:$P$1, 0), 0), 0)</f>
        <v>0</v>
      </c>
      <c r="Q555" s="1">
        <f>SUMIF('emission-rate'!$A$2:$A$551, $D555&amp;Q$1&amp;$E555&amp;$F555, 'emission-rate'!$F$2:$F$551) * IFERROR(VLOOKUP($A555&amp;$B555&amp;$C555&amp;$D555&amp;Q$1, 'check of sales'!$A$2:$P$1035, 12 + MATCH($E555,'check of sales'!$M$1:$P$1, 0), 0), 0)</f>
        <v>0</v>
      </c>
      <c r="R555" s="1">
        <f>SUMIF('emission-rate'!$A$2:$A$551, $D555&amp;R$1&amp;$E555&amp;$F555, 'emission-rate'!$F$2:$F$551) * IFERROR(VLOOKUP($A555&amp;$B555&amp;$C555&amp;$D555&amp;R$1, 'check of sales'!$A$2:$P$1035, 12 + MATCH($E555,'check of sales'!$M$1:$P$1, 0), 0), 0)</f>
        <v>0</v>
      </c>
      <c r="S555" s="1">
        <f>SUMIF('emission-rate'!$A$2:$A$551, $D555&amp;S$1&amp;$E555&amp;$F555, 'emission-rate'!$F$2:$F$551) * IFERROR(VLOOKUP($A555&amp;$B555&amp;$C555&amp;$D555&amp;S$1, 'check of sales'!$A$2:$P$1035, 12 + MATCH($E555,'check of sales'!$M$1:$P$1, 0), 0), 0)</f>
        <v>0</v>
      </c>
      <c r="T555" s="1">
        <f>SUMIF('emission-rate'!$A$2:$A$551, $D555&amp;T$1&amp;$E555&amp;$F555, 'emission-rate'!$F$2:$F$551) * IFERROR(VLOOKUP($A555&amp;$B555&amp;$C555&amp;$D555&amp;T$1, 'check of sales'!$A$2:$P$1035, 12 + MATCH($E555,'check of sales'!$M$1:$P$1, 0), 0), 0)</f>
        <v>0</v>
      </c>
      <c r="U555" s="1">
        <f>SUMIF('emission-rate'!$A$2:$A$551, $D555&amp;U$1&amp;$E555&amp;$F555, 'emission-rate'!$F$2:$F$551) * IFERROR(VLOOKUP($A555&amp;$B555&amp;$C555&amp;$D555&amp;U$1, 'check of sales'!$A$2:$P$1035, 12 + MATCH($E555,'check of sales'!$M$1:$P$1, 0), 0), 0)</f>
        <v>0</v>
      </c>
    </row>
    <row r="556" spans="1:21" x14ac:dyDescent="0.2">
      <c r="A556">
        <f>emission!A556</f>
        <v>2014</v>
      </c>
      <c r="B556">
        <f>emission!B556</f>
        <v>1</v>
      </c>
      <c r="C556" t="str">
        <f>emission!C556</f>
        <v>industrial</v>
      </c>
      <c r="D556" t="str">
        <f>emission!D556</f>
        <v>VCC 22400 (DSL LHD1)</v>
      </c>
      <c r="E556" t="str">
        <f>emission!E556</f>
        <v>DSL</v>
      </c>
      <c r="F556" t="str">
        <f>emission!F556</f>
        <v>CH4</v>
      </c>
      <c r="G556" s="1">
        <f>emission!G556 - SUM($K556:$U556)</f>
        <v>1.8953240942209959E-4</v>
      </c>
      <c r="K556" s="1">
        <f>SUMIF('emission-rate'!$A$2:$A$551, $D556&amp;K$1&amp;$E556&amp;$F556, 'emission-rate'!$F$2:$F$551) * IFERROR(VLOOKUP($A556&amp;$B556&amp;$C556&amp;$D556&amp;K$1, 'check of sales'!$A$2:$P$1035, 12 + MATCH($E556,'check of sales'!$M$1:$P$1, 0), 0), 0)</f>
        <v>33639.543180149572</v>
      </c>
      <c r="L556" s="1">
        <f>SUMIF('emission-rate'!$A$2:$A$551, $D556&amp;L$1&amp;$E556&amp;$F556, 'emission-rate'!$F$2:$F$551) * IFERROR(VLOOKUP($A556&amp;$B556&amp;$C556&amp;$D556&amp;L$1, 'check of sales'!$A$2:$P$1035, 12 + MATCH($E556,'check of sales'!$M$1:$P$1, 0), 0), 0)</f>
        <v>19487.638233217382</v>
      </c>
      <c r="M556" s="1">
        <f>SUMIF('emission-rate'!$A$2:$A$551, $D556&amp;M$1&amp;$E556&amp;$F556, 'emission-rate'!$F$2:$F$551) * IFERROR(VLOOKUP($A556&amp;$B556&amp;$C556&amp;$D556&amp;M$1, 'check of sales'!$A$2:$P$1035, 12 + MATCH($E556,'check of sales'!$M$1:$P$1, 0), 0), 0)</f>
        <v>62166.638466064869</v>
      </c>
      <c r="N556" s="1">
        <f>SUMIF('emission-rate'!$A$2:$A$551, $D556&amp;N$1&amp;$E556&amp;$F556, 'emission-rate'!$F$2:$F$551) * IFERROR(VLOOKUP($A556&amp;$B556&amp;$C556&amp;$D556&amp;N$1, 'check of sales'!$A$2:$P$1035, 12 + MATCH($E556,'check of sales'!$M$1:$P$1, 0), 0), 0)</f>
        <v>38614.888766357479</v>
      </c>
      <c r="O556" s="1">
        <f>SUMIF('emission-rate'!$A$2:$A$551, $D556&amp;O$1&amp;$E556&amp;$F556, 'emission-rate'!$F$2:$F$551) * IFERROR(VLOOKUP($A556&amp;$B556&amp;$C556&amp;$D556&amp;O$1, 'check of sales'!$A$2:$P$1035, 12 + MATCH($E556,'check of sales'!$M$1:$P$1, 0), 0), 0)</f>
        <v>32273.124047702306</v>
      </c>
      <c r="P556" s="1">
        <f>SUMIF('emission-rate'!$A$2:$A$551, $D556&amp;P$1&amp;$E556&amp;$F556, 'emission-rate'!$F$2:$F$551) * IFERROR(VLOOKUP($A556&amp;$B556&amp;$C556&amp;$D556&amp;P$1, 'check of sales'!$A$2:$P$1035, 12 + MATCH($E556,'check of sales'!$M$1:$P$1, 0), 0), 0)</f>
        <v>0</v>
      </c>
      <c r="Q556" s="1">
        <f>SUMIF('emission-rate'!$A$2:$A$551, $D556&amp;Q$1&amp;$E556&amp;$F556, 'emission-rate'!$F$2:$F$551) * IFERROR(VLOOKUP($A556&amp;$B556&amp;$C556&amp;$D556&amp;Q$1, 'check of sales'!$A$2:$P$1035, 12 + MATCH($E556,'check of sales'!$M$1:$P$1, 0), 0), 0)</f>
        <v>0</v>
      </c>
      <c r="R556" s="1">
        <f>SUMIF('emission-rate'!$A$2:$A$551, $D556&amp;R$1&amp;$E556&amp;$F556, 'emission-rate'!$F$2:$F$551) * IFERROR(VLOOKUP($A556&amp;$B556&amp;$C556&amp;$D556&amp;R$1, 'check of sales'!$A$2:$P$1035, 12 + MATCH($E556,'check of sales'!$M$1:$P$1, 0), 0), 0)</f>
        <v>0</v>
      </c>
      <c r="S556" s="1">
        <f>SUMIF('emission-rate'!$A$2:$A$551, $D556&amp;S$1&amp;$E556&amp;$F556, 'emission-rate'!$F$2:$F$551) * IFERROR(VLOOKUP($A556&amp;$B556&amp;$C556&amp;$D556&amp;S$1, 'check of sales'!$A$2:$P$1035, 12 + MATCH($E556,'check of sales'!$M$1:$P$1, 0), 0), 0)</f>
        <v>0</v>
      </c>
      <c r="T556" s="1">
        <f>SUMIF('emission-rate'!$A$2:$A$551, $D556&amp;T$1&amp;$E556&amp;$F556, 'emission-rate'!$F$2:$F$551) * IFERROR(VLOOKUP($A556&amp;$B556&amp;$C556&amp;$D556&amp;T$1, 'check of sales'!$A$2:$P$1035, 12 + MATCH($E556,'check of sales'!$M$1:$P$1, 0), 0), 0)</f>
        <v>0</v>
      </c>
      <c r="U556" s="1">
        <f>SUMIF('emission-rate'!$A$2:$A$551, $D556&amp;U$1&amp;$E556&amp;$F556, 'emission-rate'!$F$2:$F$551) * IFERROR(VLOOKUP($A556&amp;$B556&amp;$C556&amp;$D556&amp;U$1, 'check of sales'!$A$2:$P$1035, 12 + MATCH($E556,'check of sales'!$M$1:$P$1, 0), 0), 0)</f>
        <v>0</v>
      </c>
    </row>
    <row r="557" spans="1:21" x14ac:dyDescent="0.2">
      <c r="A557">
        <f>emission!A557</f>
        <v>2015</v>
      </c>
      <c r="B557">
        <f>emission!B557</f>
        <v>1</v>
      </c>
      <c r="C557" t="str">
        <f>emission!C557</f>
        <v>industrial</v>
      </c>
      <c r="D557" t="str">
        <f>emission!D557</f>
        <v>VCC 22400 (DSL LHD1)</v>
      </c>
      <c r="E557" t="str">
        <f>emission!E557</f>
        <v>DSL</v>
      </c>
      <c r="F557" t="str">
        <f>emission!F557</f>
        <v>CH4</v>
      </c>
      <c r="G557" s="1">
        <f>emission!G557 - SUM($K557:$U557)</f>
        <v>1.5760137466713786E-4</v>
      </c>
      <c r="K557" s="1">
        <f>SUMIF('emission-rate'!$A$2:$A$551, $D557&amp;K$1&amp;$E557&amp;$F557, 'emission-rate'!$F$2:$F$551) * IFERROR(VLOOKUP($A557&amp;$B557&amp;$C557&amp;$D557&amp;K$1, 'check of sales'!$A$2:$P$1035, 12 + MATCH($E557,'check of sales'!$M$1:$P$1, 0), 0), 0)</f>
        <v>31497.247382167643</v>
      </c>
      <c r="L557" s="1">
        <f>SUMIF('emission-rate'!$A$2:$A$551, $D557&amp;L$1&amp;$E557&amp;$F557, 'emission-rate'!$F$2:$F$551) * IFERROR(VLOOKUP($A557&amp;$B557&amp;$C557&amp;$D557&amp;L$1, 'check of sales'!$A$2:$P$1035, 12 + MATCH($E557,'check of sales'!$M$1:$P$1, 0), 0), 0)</f>
        <v>17391.790040390184</v>
      </c>
      <c r="M557" s="1">
        <f>SUMIF('emission-rate'!$A$2:$A$551, $D557&amp;M$1&amp;$E557&amp;$F557, 'emission-rate'!$F$2:$F$551) * IFERROR(VLOOKUP($A557&amp;$B557&amp;$C557&amp;$D557&amp;M$1, 'check of sales'!$A$2:$P$1035, 12 + MATCH($E557,'check of sales'!$M$1:$P$1, 0), 0), 0)</f>
        <v>60181.775275063352</v>
      </c>
      <c r="N557" s="1">
        <f>SUMIF('emission-rate'!$A$2:$A$551, $D557&amp;N$1&amp;$E557&amp;$F557, 'emission-rate'!$F$2:$F$551) * IFERROR(VLOOKUP($A557&amp;$B557&amp;$C557&amp;$D557&amp;N$1, 'check of sales'!$A$2:$P$1035, 12 + MATCH($E557,'check of sales'!$M$1:$P$1, 0), 0), 0)</f>
        <v>37146.751258201875</v>
      </c>
      <c r="O557" s="1">
        <f>SUMIF('emission-rate'!$A$2:$A$551, $D557&amp;O$1&amp;$E557&amp;$F557, 'emission-rate'!$F$2:$F$551) * IFERROR(VLOOKUP($A557&amp;$B557&amp;$C557&amp;$D557&amp;O$1, 'check of sales'!$A$2:$P$1035, 12 + MATCH($E557,'check of sales'!$M$1:$P$1, 0), 0), 0)</f>
        <v>30386.603026156437</v>
      </c>
      <c r="P557" s="1">
        <f>SUMIF('emission-rate'!$A$2:$A$551, $D557&amp;P$1&amp;$E557&amp;$F557, 'emission-rate'!$F$2:$F$551) * IFERROR(VLOOKUP($A557&amp;$B557&amp;$C557&amp;$D557&amp;P$1, 'check of sales'!$A$2:$P$1035, 12 + MATCH($E557,'check of sales'!$M$1:$P$1, 0), 0), 0)</f>
        <v>4686.2965748211436</v>
      </c>
      <c r="Q557" s="1">
        <f>SUMIF('emission-rate'!$A$2:$A$551, $D557&amp;Q$1&amp;$E557&amp;$F557, 'emission-rate'!$F$2:$F$551) * IFERROR(VLOOKUP($A557&amp;$B557&amp;$C557&amp;$D557&amp;Q$1, 'check of sales'!$A$2:$P$1035, 12 + MATCH($E557,'check of sales'!$M$1:$P$1, 0), 0), 0)</f>
        <v>0</v>
      </c>
      <c r="R557" s="1">
        <f>SUMIF('emission-rate'!$A$2:$A$551, $D557&amp;R$1&amp;$E557&amp;$F557, 'emission-rate'!$F$2:$F$551) * IFERROR(VLOOKUP($A557&amp;$B557&amp;$C557&amp;$D557&amp;R$1, 'check of sales'!$A$2:$P$1035, 12 + MATCH($E557,'check of sales'!$M$1:$P$1, 0), 0), 0)</f>
        <v>0</v>
      </c>
      <c r="S557" s="1">
        <f>SUMIF('emission-rate'!$A$2:$A$551, $D557&amp;S$1&amp;$E557&amp;$F557, 'emission-rate'!$F$2:$F$551) * IFERROR(VLOOKUP($A557&amp;$B557&amp;$C557&amp;$D557&amp;S$1, 'check of sales'!$A$2:$P$1035, 12 + MATCH($E557,'check of sales'!$M$1:$P$1, 0), 0), 0)</f>
        <v>0</v>
      </c>
      <c r="T557" s="1">
        <f>SUMIF('emission-rate'!$A$2:$A$551, $D557&amp;T$1&amp;$E557&amp;$F557, 'emission-rate'!$F$2:$F$551) * IFERROR(VLOOKUP($A557&amp;$B557&amp;$C557&amp;$D557&amp;T$1, 'check of sales'!$A$2:$P$1035, 12 + MATCH($E557,'check of sales'!$M$1:$P$1, 0), 0), 0)</f>
        <v>0</v>
      </c>
      <c r="U557" s="1">
        <f>SUMIF('emission-rate'!$A$2:$A$551, $D557&amp;U$1&amp;$E557&amp;$F557, 'emission-rate'!$F$2:$F$551) * IFERROR(VLOOKUP($A557&amp;$B557&amp;$C557&amp;$D557&amp;U$1, 'check of sales'!$A$2:$P$1035, 12 + MATCH($E557,'check of sales'!$M$1:$P$1, 0), 0), 0)</f>
        <v>0</v>
      </c>
    </row>
    <row r="558" spans="1:21" x14ac:dyDescent="0.2">
      <c r="A558">
        <f>emission!A558</f>
        <v>2016</v>
      </c>
      <c r="B558">
        <f>emission!B558</f>
        <v>1</v>
      </c>
      <c r="C558" t="str">
        <f>emission!C558</f>
        <v>industrial</v>
      </c>
      <c r="D558" t="str">
        <f>emission!D558</f>
        <v>VCC 22400 (DSL LHD1)</v>
      </c>
      <c r="E558" t="str">
        <f>emission!E558</f>
        <v>DSL</v>
      </c>
      <c r="F558" t="str">
        <f>emission!F558</f>
        <v>CH4</v>
      </c>
      <c r="G558" s="1">
        <f>emission!G558 - SUM($K558:$U558)</f>
        <v>1.3388189836405218E-4</v>
      </c>
      <c r="K558" s="1">
        <f>SUMIF('emission-rate'!$A$2:$A$551, $D558&amp;K$1&amp;$E558&amp;$F558, 'emission-rate'!$F$2:$F$551) * IFERROR(VLOOKUP($A558&amp;$B558&amp;$C558&amp;$D558&amp;K$1, 'check of sales'!$A$2:$P$1035, 12 + MATCH($E558,'check of sales'!$M$1:$P$1, 0), 0), 0)</f>
        <v>30272.284463634347</v>
      </c>
      <c r="L558" s="1">
        <f>SUMIF('emission-rate'!$A$2:$A$551, $D558&amp;L$1&amp;$E558&amp;$F558, 'emission-rate'!$F$2:$F$551) * IFERROR(VLOOKUP($A558&amp;$B558&amp;$C558&amp;$D558&amp;L$1, 'check of sales'!$A$2:$P$1035, 12 + MATCH($E558,'check of sales'!$M$1:$P$1, 0), 0), 0)</f>
        <v>16284.213801218846</v>
      </c>
      <c r="M558" s="1">
        <f>SUMIF('emission-rate'!$A$2:$A$551, $D558&amp;M$1&amp;$E558&amp;$F558, 'emission-rate'!$F$2:$F$551) * IFERROR(VLOOKUP($A558&amp;$B558&amp;$C558&amp;$D558&amp;M$1, 'check of sales'!$A$2:$P$1035, 12 + MATCH($E558,'check of sales'!$M$1:$P$1, 0), 0), 0)</f>
        <v>53709.371413605186</v>
      </c>
      <c r="N558" s="1">
        <f>SUMIF('emission-rate'!$A$2:$A$551, $D558&amp;N$1&amp;$E558&amp;$F558, 'emission-rate'!$F$2:$F$551) * IFERROR(VLOOKUP($A558&amp;$B558&amp;$C558&amp;$D558&amp;N$1, 'check of sales'!$A$2:$P$1035, 12 + MATCH($E558,'check of sales'!$M$1:$P$1, 0), 0), 0)</f>
        <v>35960.725745853728</v>
      </c>
      <c r="O558" s="1">
        <f>SUMIF('emission-rate'!$A$2:$A$551, $D558&amp;O$1&amp;$E558&amp;$F558, 'emission-rate'!$F$2:$F$551) * IFERROR(VLOOKUP($A558&amp;$B558&amp;$C558&amp;$D558&amp;O$1, 'check of sales'!$A$2:$P$1035, 12 + MATCH($E558,'check of sales'!$M$1:$P$1, 0), 0), 0)</f>
        <v>29231.304821931066</v>
      </c>
      <c r="P558" s="1">
        <f>SUMIF('emission-rate'!$A$2:$A$551, $D558&amp;P$1&amp;$E558&amp;$F558, 'emission-rate'!$F$2:$F$551) * IFERROR(VLOOKUP($A558&amp;$B558&amp;$C558&amp;$D558&amp;P$1, 'check of sales'!$A$2:$P$1035, 12 + MATCH($E558,'check of sales'!$M$1:$P$1, 0), 0), 0)</f>
        <v>4412.3597539379089</v>
      </c>
      <c r="Q558" s="1">
        <f>SUMIF('emission-rate'!$A$2:$A$551, $D558&amp;Q$1&amp;$E558&amp;$F558, 'emission-rate'!$F$2:$F$551) * IFERROR(VLOOKUP($A558&amp;$B558&amp;$C558&amp;$D558&amp;Q$1, 'check of sales'!$A$2:$P$1035, 12 + MATCH($E558,'check of sales'!$M$1:$P$1, 0), 0), 0)</f>
        <v>23378.065344767048</v>
      </c>
      <c r="R558" s="1">
        <f>SUMIF('emission-rate'!$A$2:$A$551, $D558&amp;R$1&amp;$E558&amp;$F558, 'emission-rate'!$F$2:$F$551) * IFERROR(VLOOKUP($A558&amp;$B558&amp;$C558&amp;$D558&amp;R$1, 'check of sales'!$A$2:$P$1035, 12 + MATCH($E558,'check of sales'!$M$1:$P$1, 0), 0), 0)</f>
        <v>0</v>
      </c>
      <c r="S558" s="1">
        <f>SUMIF('emission-rate'!$A$2:$A$551, $D558&amp;S$1&amp;$E558&amp;$F558, 'emission-rate'!$F$2:$F$551) * IFERROR(VLOOKUP($A558&amp;$B558&amp;$C558&amp;$D558&amp;S$1, 'check of sales'!$A$2:$P$1035, 12 + MATCH($E558,'check of sales'!$M$1:$P$1, 0), 0), 0)</f>
        <v>0</v>
      </c>
      <c r="T558" s="1">
        <f>SUMIF('emission-rate'!$A$2:$A$551, $D558&amp;T$1&amp;$E558&amp;$F558, 'emission-rate'!$F$2:$F$551) * IFERROR(VLOOKUP($A558&amp;$B558&amp;$C558&amp;$D558&amp;T$1, 'check of sales'!$A$2:$P$1035, 12 + MATCH($E558,'check of sales'!$M$1:$P$1, 0), 0), 0)</f>
        <v>0</v>
      </c>
      <c r="U558" s="1">
        <f>SUMIF('emission-rate'!$A$2:$A$551, $D558&amp;U$1&amp;$E558&amp;$F558, 'emission-rate'!$F$2:$F$551) * IFERROR(VLOOKUP($A558&amp;$B558&amp;$C558&amp;$D558&amp;U$1, 'check of sales'!$A$2:$P$1035, 12 + MATCH($E558,'check of sales'!$M$1:$P$1, 0), 0), 0)</f>
        <v>0</v>
      </c>
    </row>
    <row r="559" spans="1:21" x14ac:dyDescent="0.2">
      <c r="A559">
        <f>emission!A559</f>
        <v>2017</v>
      </c>
      <c r="B559">
        <f>emission!B559</f>
        <v>1</v>
      </c>
      <c r="C559" t="str">
        <f>emission!C559</f>
        <v>industrial</v>
      </c>
      <c r="D559" t="str">
        <f>emission!D559</f>
        <v>VCC 22400 (DSL LHD1)</v>
      </c>
      <c r="E559" t="str">
        <f>emission!E559</f>
        <v>DSL</v>
      </c>
      <c r="F559" t="str">
        <f>emission!F559</f>
        <v>CH4</v>
      </c>
      <c r="G559" s="1">
        <f>emission!G559 - SUM($K559:$U559)</f>
        <v>3.4020922612398863E-6</v>
      </c>
      <c r="K559" s="1">
        <f>SUMIF('emission-rate'!$A$2:$A$551, $D559&amp;K$1&amp;$E559&amp;$F559, 'emission-rate'!$F$2:$F$551) * IFERROR(VLOOKUP($A559&amp;$B559&amp;$C559&amp;$D559&amp;K$1, 'check of sales'!$A$2:$P$1035, 12 + MATCH($E559,'check of sales'!$M$1:$P$1, 0), 0), 0)</f>
        <v>27586.967407934419</v>
      </c>
      <c r="L559" s="1">
        <f>SUMIF('emission-rate'!$A$2:$A$551, $D559&amp;L$1&amp;$E559&amp;$F559, 'emission-rate'!$F$2:$F$551) * IFERROR(VLOOKUP($A559&amp;$B559&amp;$C559&amp;$D559&amp;L$1, 'check of sales'!$A$2:$P$1035, 12 + MATCH($E559,'check of sales'!$M$1:$P$1, 0), 0), 0)</f>
        <v>15650.902647963721</v>
      </c>
      <c r="M559" s="1">
        <f>SUMIF('emission-rate'!$A$2:$A$551, $D559&amp;M$1&amp;$E559&amp;$F559, 'emission-rate'!$F$2:$F$551) * IFERROR(VLOOKUP($A559&amp;$B559&amp;$C559&amp;$D559&amp;M$1, 'check of sales'!$A$2:$P$1035, 12 + MATCH($E559,'check of sales'!$M$1:$P$1, 0), 0), 0)</f>
        <v>50288.951579856708</v>
      </c>
      <c r="N559" s="1">
        <f>SUMIF('emission-rate'!$A$2:$A$551, $D559&amp;N$1&amp;$E559&amp;$F559, 'emission-rate'!$F$2:$F$551) * IFERROR(VLOOKUP($A559&amp;$B559&amp;$C559&amp;$D559&amp;N$1, 'check of sales'!$A$2:$P$1035, 12 + MATCH($E559,'check of sales'!$M$1:$P$1, 0), 0), 0)</f>
        <v>32093.236973472114</v>
      </c>
      <c r="O559" s="1">
        <f>SUMIF('emission-rate'!$A$2:$A$551, $D559&amp;O$1&amp;$E559&amp;$F559, 'emission-rate'!$F$2:$F$551) * IFERROR(VLOOKUP($A559&amp;$B559&amp;$C559&amp;$D559&amp;O$1, 'check of sales'!$A$2:$P$1035, 12 + MATCH($E559,'check of sales'!$M$1:$P$1, 0), 0), 0)</f>
        <v>28298.004543878156</v>
      </c>
      <c r="P559" s="1">
        <f>SUMIF('emission-rate'!$A$2:$A$551, $D559&amp;P$1&amp;$E559&amp;$F559, 'emission-rate'!$F$2:$F$551) * IFERROR(VLOOKUP($A559&amp;$B559&amp;$C559&amp;$D559&amp;P$1, 'check of sales'!$A$2:$P$1035, 12 + MATCH($E559,'check of sales'!$M$1:$P$1, 0), 0), 0)</f>
        <v>4244.6019003952397</v>
      </c>
      <c r="Q559" s="1">
        <f>SUMIF('emission-rate'!$A$2:$A$551, $D559&amp;Q$1&amp;$E559&amp;$F559, 'emission-rate'!$F$2:$F$551) * IFERROR(VLOOKUP($A559&amp;$B559&amp;$C559&amp;$D559&amp;Q$1, 'check of sales'!$A$2:$P$1035, 12 + MATCH($E559,'check of sales'!$M$1:$P$1, 0), 0), 0)</f>
        <v>22011.503754671583</v>
      </c>
      <c r="R559" s="1">
        <f>SUMIF('emission-rate'!$A$2:$A$551, $D559&amp;R$1&amp;$E559&amp;$F559, 'emission-rate'!$F$2:$F$551) * IFERROR(VLOOKUP($A559&amp;$B559&amp;$C559&amp;$D559&amp;R$1, 'check of sales'!$A$2:$P$1035, 12 + MATCH($E559,'check of sales'!$M$1:$P$1, 0), 0), 0)</f>
        <v>24550.757848059962</v>
      </c>
      <c r="S559" s="1">
        <f>SUMIF('emission-rate'!$A$2:$A$551, $D559&amp;S$1&amp;$E559&amp;$F559, 'emission-rate'!$F$2:$F$551) * IFERROR(VLOOKUP($A559&amp;$B559&amp;$C559&amp;$D559&amp;S$1, 'check of sales'!$A$2:$P$1035, 12 + MATCH($E559,'check of sales'!$M$1:$P$1, 0), 0), 0)</f>
        <v>0</v>
      </c>
      <c r="T559" s="1">
        <f>SUMIF('emission-rate'!$A$2:$A$551, $D559&amp;T$1&amp;$E559&amp;$F559, 'emission-rate'!$F$2:$F$551) * IFERROR(VLOOKUP($A559&amp;$B559&amp;$C559&amp;$D559&amp;T$1, 'check of sales'!$A$2:$P$1035, 12 + MATCH($E559,'check of sales'!$M$1:$P$1, 0), 0), 0)</f>
        <v>0</v>
      </c>
      <c r="U559" s="1">
        <f>SUMIF('emission-rate'!$A$2:$A$551, $D559&amp;U$1&amp;$E559&amp;$F559, 'emission-rate'!$F$2:$F$551) * IFERROR(VLOOKUP($A559&amp;$B559&amp;$C559&amp;$D559&amp;U$1, 'check of sales'!$A$2:$P$1035, 12 + MATCH($E559,'check of sales'!$M$1:$P$1, 0), 0), 0)</f>
        <v>0</v>
      </c>
    </row>
    <row r="560" spans="1:21" x14ac:dyDescent="0.2">
      <c r="A560">
        <f>emission!A560</f>
        <v>2018</v>
      </c>
      <c r="B560">
        <f>emission!B560</f>
        <v>1</v>
      </c>
      <c r="C560" t="str">
        <f>emission!C560</f>
        <v>industrial</v>
      </c>
      <c r="D560" t="str">
        <f>emission!D560</f>
        <v>VCC 22400 (DSL LHD1)</v>
      </c>
      <c r="E560" t="str">
        <f>emission!E560</f>
        <v>DSL</v>
      </c>
      <c r="F560" t="str">
        <f>emission!F560</f>
        <v>CH4</v>
      </c>
      <c r="G560" s="1">
        <f>emission!G560 - SUM($K560:$U560)</f>
        <v>2.0753146964125335E-4</v>
      </c>
      <c r="K560" s="1">
        <f>SUMIF('emission-rate'!$A$2:$A$551, $D560&amp;K$1&amp;$E560&amp;$F560, 'emission-rate'!$F$2:$F$551) * IFERROR(VLOOKUP($A560&amp;$B560&amp;$C560&amp;$D560&amp;K$1, 'check of sales'!$A$2:$P$1035, 12 + MATCH($E560,'check of sales'!$M$1:$P$1, 0), 0), 0)</f>
        <v>26487.44825698718</v>
      </c>
      <c r="L560" s="1">
        <f>SUMIF('emission-rate'!$A$2:$A$551, $D560&amp;L$1&amp;$E560&amp;$F560, 'emission-rate'!$F$2:$F$551) * IFERROR(VLOOKUP($A560&amp;$B560&amp;$C560&amp;$D560&amp;L$1, 'check of sales'!$A$2:$P$1035, 12 + MATCH($E560,'check of sales'!$M$1:$P$1, 0), 0), 0)</f>
        <v>14262.582058278345</v>
      </c>
      <c r="M560" s="1">
        <f>SUMIF('emission-rate'!$A$2:$A$551, $D560&amp;M$1&amp;$E560&amp;$F560, 'emission-rate'!$F$2:$F$551) * IFERROR(VLOOKUP($A560&amp;$B560&amp;$C560&amp;$D560&amp;M$1, 'check of sales'!$A$2:$P$1035, 12 + MATCH($E560,'check of sales'!$M$1:$P$1, 0), 0), 0)</f>
        <v>48333.15842276586</v>
      </c>
      <c r="N560" s="1">
        <f>SUMIF('emission-rate'!$A$2:$A$551, $D560&amp;N$1&amp;$E560&amp;$F560, 'emission-rate'!$F$2:$F$551) * IFERROR(VLOOKUP($A560&amp;$B560&amp;$C560&amp;$D560&amp;N$1, 'check of sales'!$A$2:$P$1035, 12 + MATCH($E560,'check of sales'!$M$1:$P$1, 0), 0), 0)</f>
        <v>30049.4159161018</v>
      </c>
      <c r="O560" s="1">
        <f>SUMIF('emission-rate'!$A$2:$A$551, $D560&amp;O$1&amp;$E560&amp;$F560, 'emission-rate'!$F$2:$F$551) * IFERROR(VLOOKUP($A560&amp;$B560&amp;$C560&amp;$D560&amp;O$1, 'check of sales'!$A$2:$P$1035, 12 + MATCH($E560,'check of sales'!$M$1:$P$1, 0), 0), 0)</f>
        <v>25254.622838299783</v>
      </c>
      <c r="P560" s="1">
        <f>SUMIF('emission-rate'!$A$2:$A$551, $D560&amp;P$1&amp;$E560&amp;$F560, 'emission-rate'!$F$2:$F$551) * IFERROR(VLOOKUP($A560&amp;$B560&amp;$C560&amp;$D560&amp;P$1, 'check of sales'!$A$2:$P$1035, 12 + MATCH($E560,'check of sales'!$M$1:$P$1, 0), 0), 0)</f>
        <v>4109.0797894940833</v>
      </c>
      <c r="Q560" s="1">
        <f>SUMIF('emission-rate'!$A$2:$A$551, $D560&amp;Q$1&amp;$E560&amp;$F560, 'emission-rate'!$F$2:$F$551) * IFERROR(VLOOKUP($A560&amp;$B560&amp;$C560&amp;$D560&amp;Q$1, 'check of sales'!$A$2:$P$1035, 12 + MATCH($E560,'check of sales'!$M$1:$P$1, 0), 0), 0)</f>
        <v>21174.626702696325</v>
      </c>
      <c r="R560" s="1">
        <f>SUMIF('emission-rate'!$A$2:$A$551, $D560&amp;R$1&amp;$E560&amp;$F560, 'emission-rate'!$F$2:$F$551) * IFERROR(VLOOKUP($A560&amp;$B560&amp;$C560&amp;$D560&amp;R$1, 'check of sales'!$A$2:$P$1035, 12 + MATCH($E560,'check of sales'!$M$1:$P$1, 0), 0), 0)</f>
        <v>23115.64667918803</v>
      </c>
      <c r="S560" s="1">
        <f>SUMIF('emission-rate'!$A$2:$A$551, $D560&amp;S$1&amp;$E560&amp;$F560, 'emission-rate'!$F$2:$F$551) * IFERROR(VLOOKUP($A560&amp;$B560&amp;$C560&amp;$D560&amp;S$1, 'check of sales'!$A$2:$P$1035, 12 + MATCH($E560,'check of sales'!$M$1:$P$1, 0), 0), 0)</f>
        <v>42280.476807305124</v>
      </c>
      <c r="T560" s="1">
        <f>SUMIF('emission-rate'!$A$2:$A$551, $D560&amp;T$1&amp;$E560&amp;$F560, 'emission-rate'!$F$2:$F$551) * IFERROR(VLOOKUP($A560&amp;$B560&amp;$C560&amp;$D560&amp;T$1, 'check of sales'!$A$2:$P$1035, 12 + MATCH($E560,'check of sales'!$M$1:$P$1, 0), 0), 0)</f>
        <v>0</v>
      </c>
      <c r="U560" s="1">
        <f>SUMIF('emission-rate'!$A$2:$A$551, $D560&amp;U$1&amp;$E560&amp;$F560, 'emission-rate'!$F$2:$F$551) * IFERROR(VLOOKUP($A560&amp;$B560&amp;$C560&amp;$D560&amp;U$1, 'check of sales'!$A$2:$P$1035, 12 + MATCH($E560,'check of sales'!$M$1:$P$1, 0), 0), 0)</f>
        <v>0</v>
      </c>
    </row>
    <row r="561" spans="1:21" x14ac:dyDescent="0.2">
      <c r="A561">
        <f>emission!A561</f>
        <v>2019</v>
      </c>
      <c r="B561">
        <f>emission!B561</f>
        <v>1</v>
      </c>
      <c r="C561" t="str">
        <f>emission!C561</f>
        <v>industrial</v>
      </c>
      <c r="D561" t="str">
        <f>emission!D561</f>
        <v>VCC 22400 (DSL LHD1)</v>
      </c>
      <c r="E561" t="str">
        <f>emission!E561</f>
        <v>DSL</v>
      </c>
      <c r="F561" t="str">
        <f>emission!F561</f>
        <v>CH4</v>
      </c>
      <c r="G561" s="1">
        <f>emission!G561 - SUM($K561:$U561)</f>
        <v>1.8929134239442647E-4</v>
      </c>
      <c r="K561" s="1">
        <f>SUMIF('emission-rate'!$A$2:$A$551, $D561&amp;K$1&amp;$E561&amp;$F561, 'emission-rate'!$F$2:$F$551) * IFERROR(VLOOKUP($A561&amp;$B561&amp;$C561&amp;$D561&amp;K$1, 'check of sales'!$A$2:$P$1035, 12 + MATCH($E561,'check of sales'!$M$1:$P$1, 0), 0), 0)</f>
        <v>25656.809902291854</v>
      </c>
      <c r="L561" s="1">
        <f>SUMIF('emission-rate'!$A$2:$A$551, $D561&amp;L$1&amp;$E561&amp;$F561, 'emission-rate'!$F$2:$F$551) * IFERROR(VLOOKUP($A561&amp;$B561&amp;$C561&amp;$D561&amp;L$1, 'check of sales'!$A$2:$P$1035, 12 + MATCH($E561,'check of sales'!$M$1:$P$1, 0), 0), 0)</f>
        <v>13694.125878114019</v>
      </c>
      <c r="M561" s="1">
        <f>SUMIF('emission-rate'!$A$2:$A$551, $D561&amp;M$1&amp;$E561&amp;$F561, 'emission-rate'!$F$2:$F$551) * IFERROR(VLOOKUP($A561&amp;$B561&amp;$C561&amp;$D561&amp;M$1, 'check of sales'!$A$2:$P$1035, 12 + MATCH($E561,'check of sales'!$M$1:$P$1, 0), 0), 0)</f>
        <v>44045.7431527222</v>
      </c>
      <c r="N561" s="1">
        <f>SUMIF('emission-rate'!$A$2:$A$551, $D561&amp;N$1&amp;$E561&amp;$F561, 'emission-rate'!$F$2:$F$551) * IFERROR(VLOOKUP($A561&amp;$B561&amp;$C561&amp;$D561&amp;N$1, 'check of sales'!$A$2:$P$1035, 12 + MATCH($E561,'check of sales'!$M$1:$P$1, 0), 0), 0)</f>
        <v>28880.760770647747</v>
      </c>
      <c r="O561" s="1">
        <f>SUMIF('emission-rate'!$A$2:$A$551, $D561&amp;O$1&amp;$E561&amp;$F561, 'emission-rate'!$F$2:$F$551) * IFERROR(VLOOKUP($A561&amp;$B561&amp;$C561&amp;$D561&amp;O$1, 'check of sales'!$A$2:$P$1035, 12 + MATCH($E561,'check of sales'!$M$1:$P$1, 0), 0), 0)</f>
        <v>23646.311093506731</v>
      </c>
      <c r="P561" s="1">
        <f>SUMIF('emission-rate'!$A$2:$A$551, $D561&amp;P$1&amp;$E561&amp;$F561, 'emission-rate'!$F$2:$F$551) * IFERROR(VLOOKUP($A561&amp;$B561&amp;$C561&amp;$D561&amp;P$1, 'check of sales'!$A$2:$P$1035, 12 + MATCH($E561,'check of sales'!$M$1:$P$1, 0), 0), 0)</f>
        <v>3667.1582314309685</v>
      </c>
      <c r="Q561" s="1">
        <f>SUMIF('emission-rate'!$A$2:$A$551, $D561&amp;Q$1&amp;$E561&amp;$F561, 'emission-rate'!$F$2:$F$551) * IFERROR(VLOOKUP($A561&amp;$B561&amp;$C561&amp;$D561&amp;Q$1, 'check of sales'!$A$2:$P$1035, 12 + MATCH($E561,'check of sales'!$M$1:$P$1, 0), 0), 0)</f>
        <v>20498.56091946565</v>
      </c>
      <c r="R561" s="1">
        <f>SUMIF('emission-rate'!$A$2:$A$551, $D561&amp;R$1&amp;$E561&amp;$F561, 'emission-rate'!$F$2:$F$551) * IFERROR(VLOOKUP($A561&amp;$B561&amp;$C561&amp;$D561&amp;R$1, 'check of sales'!$A$2:$P$1035, 12 + MATCH($E561,'check of sales'!$M$1:$P$1, 0), 0), 0)</f>
        <v>22236.790129313518</v>
      </c>
      <c r="S561" s="1">
        <f>SUMIF('emission-rate'!$A$2:$A$551, $D561&amp;S$1&amp;$E561&amp;$F561, 'emission-rate'!$F$2:$F$551) * IFERROR(VLOOKUP($A561&amp;$B561&amp;$C561&amp;$D561&amp;S$1, 'check of sales'!$A$2:$P$1035, 12 + MATCH($E561,'check of sales'!$M$1:$P$1, 0), 0), 0)</f>
        <v>39808.977358411976</v>
      </c>
      <c r="T561" s="1">
        <f>SUMIF('emission-rate'!$A$2:$A$551, $D561&amp;T$1&amp;$E561&amp;$F561, 'emission-rate'!$F$2:$F$551) * IFERROR(VLOOKUP($A561&amp;$B561&amp;$C561&amp;$D561&amp;T$1, 'check of sales'!$A$2:$P$1035, 12 + MATCH($E561,'check of sales'!$M$1:$P$1, 0), 0), 0)</f>
        <v>3654.4185041889987</v>
      </c>
      <c r="U561" s="1">
        <f>SUMIF('emission-rate'!$A$2:$A$551, $D561&amp;U$1&amp;$E561&amp;$F561, 'emission-rate'!$F$2:$F$551) * IFERROR(VLOOKUP($A561&amp;$B561&amp;$C561&amp;$D561&amp;U$1, 'check of sales'!$A$2:$P$1035, 12 + MATCH($E561,'check of sales'!$M$1:$P$1, 0), 0), 0)</f>
        <v>0</v>
      </c>
    </row>
    <row r="562" spans="1:21" x14ac:dyDescent="0.2">
      <c r="A562">
        <f>emission!A562</f>
        <v>2020</v>
      </c>
      <c r="B562">
        <f>emission!B562</f>
        <v>1</v>
      </c>
      <c r="C562" t="str">
        <f>emission!C562</f>
        <v>industrial</v>
      </c>
      <c r="D562" t="str">
        <f>emission!D562</f>
        <v>VCC 22400 (DSL LHD1)</v>
      </c>
      <c r="E562" t="str">
        <f>emission!E562</f>
        <v>DSL</v>
      </c>
      <c r="F562" t="str">
        <f>emission!F562</f>
        <v>CH4</v>
      </c>
      <c r="G562" s="1">
        <f>emission!G562 - SUM($K562:$U562)</f>
        <v>1.8294213805347681E-4</v>
      </c>
      <c r="K562" s="1">
        <f>SUMIF('emission-rate'!$A$2:$A$551, $D562&amp;K$1&amp;$E562&amp;$F562, 'emission-rate'!$F$2:$F$551) * IFERROR(VLOOKUP($A562&amp;$B562&amp;$C562&amp;$D562&amp;K$1, 'check of sales'!$A$2:$P$1035, 12 + MATCH($E562,'check of sales'!$M$1:$P$1, 0), 0), 0)</f>
        <v>24311.974785566017</v>
      </c>
      <c r="L562" s="1">
        <f>SUMIF('emission-rate'!$A$2:$A$551, $D562&amp;L$1&amp;$E562&amp;$F562, 'emission-rate'!$F$2:$F$551) * IFERROR(VLOOKUP($A562&amp;$B562&amp;$C562&amp;$D562&amp;L$1, 'check of sales'!$A$2:$P$1035, 12 + MATCH($E562,'check of sales'!$M$1:$P$1, 0), 0), 0)</f>
        <v>13264.682238318055</v>
      </c>
      <c r="M562" s="1">
        <f>SUMIF('emission-rate'!$A$2:$A$551, $D562&amp;M$1&amp;$E562&amp;$F562, 'emission-rate'!$F$2:$F$551) * IFERROR(VLOOKUP($A562&amp;$B562&amp;$C562&amp;$D562&amp;M$1, 'check of sales'!$A$2:$P$1035, 12 + MATCH($E562,'check of sales'!$M$1:$P$1, 0), 0), 0)</f>
        <v>42290.235292869838</v>
      </c>
      <c r="N562" s="1">
        <f>SUMIF('emission-rate'!$A$2:$A$551, $D562&amp;N$1&amp;$E562&amp;$F562, 'emission-rate'!$F$2:$F$551) * IFERROR(VLOOKUP($A562&amp;$B562&amp;$C562&amp;$D562&amp;N$1, 'check of sales'!$A$2:$P$1035, 12 + MATCH($E562,'check of sales'!$M$1:$P$1, 0), 0), 0)</f>
        <v>26318.879470537278</v>
      </c>
      <c r="O562" s="1">
        <f>SUMIF('emission-rate'!$A$2:$A$551, $D562&amp;O$1&amp;$E562&amp;$F562, 'emission-rate'!$F$2:$F$551) * IFERROR(VLOOKUP($A562&amp;$B562&amp;$C562&amp;$D562&amp;O$1, 'check of sales'!$A$2:$P$1035, 12 + MATCH($E562,'check of sales'!$M$1:$P$1, 0), 0), 0)</f>
        <v>22726.679803248393</v>
      </c>
      <c r="P562" s="1">
        <f>SUMIF('emission-rate'!$A$2:$A$551, $D562&amp;P$1&amp;$E562&amp;$F562, 'emission-rate'!$F$2:$F$551) * IFERROR(VLOOKUP($A562&amp;$B562&amp;$C562&amp;$D562&amp;P$1, 'check of sales'!$A$2:$P$1035, 12 + MATCH($E562,'check of sales'!$M$1:$P$1, 0), 0), 0)</f>
        <v>3433.6194575047871</v>
      </c>
      <c r="Q562" s="1">
        <f>SUMIF('emission-rate'!$A$2:$A$551, $D562&amp;Q$1&amp;$E562&amp;$F562, 'emission-rate'!$F$2:$F$551) * IFERROR(VLOOKUP($A562&amp;$B562&amp;$C562&amp;$D562&amp;Q$1, 'check of sales'!$A$2:$P$1035, 12 + MATCH($E562,'check of sales'!$M$1:$P$1, 0), 0), 0)</f>
        <v>18293.990445379644</v>
      </c>
      <c r="R562" s="1">
        <f>SUMIF('emission-rate'!$A$2:$A$551, $D562&amp;R$1&amp;$E562&amp;$F562, 'emission-rate'!$F$2:$F$551) * IFERROR(VLOOKUP($A562&amp;$B562&amp;$C562&amp;$D562&amp;R$1, 'check of sales'!$A$2:$P$1035, 12 + MATCH($E562,'check of sales'!$M$1:$P$1, 0), 0), 0)</f>
        <v>21526.811476731353</v>
      </c>
      <c r="S562" s="1">
        <f>SUMIF('emission-rate'!$A$2:$A$551, $D562&amp;S$1&amp;$E562&amp;$F562, 'emission-rate'!$F$2:$F$551) * IFERROR(VLOOKUP($A562&amp;$B562&amp;$C562&amp;$D562&amp;S$1, 'check of sales'!$A$2:$P$1035, 12 + MATCH($E562,'check of sales'!$M$1:$P$1, 0), 0), 0)</f>
        <v>38295.440619387846</v>
      </c>
      <c r="T562" s="1">
        <f>SUMIF('emission-rate'!$A$2:$A$551, $D562&amp;T$1&amp;$E562&amp;$F562, 'emission-rate'!$F$2:$F$551) * IFERROR(VLOOKUP($A562&amp;$B562&amp;$C562&amp;$D562&amp;T$1, 'check of sales'!$A$2:$P$1035, 12 + MATCH($E562,'check of sales'!$M$1:$P$1, 0), 0), 0)</f>
        <v>3440.7999738140729</v>
      </c>
      <c r="U562" s="1">
        <f>SUMIF('emission-rate'!$A$2:$A$551, $D562&amp;U$1&amp;$E562&amp;$F562, 'emission-rate'!$F$2:$F$551) * IFERROR(VLOOKUP($A562&amp;$B562&amp;$C562&amp;$D562&amp;U$1, 'check of sales'!$A$2:$P$1035, 12 + MATCH($E562,'check of sales'!$M$1:$P$1, 0), 0), 0)</f>
        <v>25993.020571489575</v>
      </c>
    </row>
    <row r="563" spans="1:21" x14ac:dyDescent="0.2">
      <c r="A563">
        <f>emission!A563</f>
        <v>2010</v>
      </c>
      <c r="B563">
        <f>emission!B563</f>
        <v>1</v>
      </c>
      <c r="C563" t="str">
        <f>emission!C563</f>
        <v>industrial</v>
      </c>
      <c r="D563" t="str">
        <f>emission!D563</f>
        <v>VCC 22400 (DSL LHD1)</v>
      </c>
      <c r="E563" t="str">
        <f>emission!E563</f>
        <v>DSL</v>
      </c>
      <c r="F563" t="str">
        <f>emission!F563</f>
        <v>CO</v>
      </c>
      <c r="G563" s="1">
        <f>emission!G563 - SUM($K563:$U563)</f>
        <v>-5.1748659461736679E-4</v>
      </c>
      <c r="K563" s="1">
        <f>SUMIF('emission-rate'!$A$2:$A$551, $D563&amp;K$1&amp;$E563&amp;$F563, 'emission-rate'!$F$2:$F$551) * IFERROR(VLOOKUP($A563&amp;$B563&amp;$C563&amp;$D563&amp;K$1, 'check of sales'!$A$2:$P$1035, 12 + MATCH($E563,'check of sales'!$M$1:$P$1, 0), 0), 0)</f>
        <v>4500948.2313513169</v>
      </c>
      <c r="L563" s="1">
        <f>SUMIF('emission-rate'!$A$2:$A$551, $D563&amp;L$1&amp;$E563&amp;$F563, 'emission-rate'!$F$2:$F$551) * IFERROR(VLOOKUP($A563&amp;$B563&amp;$C563&amp;$D563&amp;L$1, 'check of sales'!$A$2:$P$1035, 12 + MATCH($E563,'check of sales'!$M$1:$P$1, 0), 0), 0)</f>
        <v>0</v>
      </c>
      <c r="M563" s="1">
        <f>SUMIF('emission-rate'!$A$2:$A$551, $D563&amp;M$1&amp;$E563&amp;$F563, 'emission-rate'!$F$2:$F$551) * IFERROR(VLOOKUP($A563&amp;$B563&amp;$C563&amp;$D563&amp;M$1, 'check of sales'!$A$2:$P$1035, 12 + MATCH($E563,'check of sales'!$M$1:$P$1, 0), 0), 0)</f>
        <v>0</v>
      </c>
      <c r="N563" s="1">
        <f>SUMIF('emission-rate'!$A$2:$A$551, $D563&amp;N$1&amp;$E563&amp;$F563, 'emission-rate'!$F$2:$F$551) * IFERROR(VLOOKUP($A563&amp;$B563&amp;$C563&amp;$D563&amp;N$1, 'check of sales'!$A$2:$P$1035, 12 + MATCH($E563,'check of sales'!$M$1:$P$1, 0), 0), 0)</f>
        <v>0</v>
      </c>
      <c r="O563" s="1">
        <f>SUMIF('emission-rate'!$A$2:$A$551, $D563&amp;O$1&amp;$E563&amp;$F563, 'emission-rate'!$F$2:$F$551) * IFERROR(VLOOKUP($A563&amp;$B563&amp;$C563&amp;$D563&amp;O$1, 'check of sales'!$A$2:$P$1035, 12 + MATCH($E563,'check of sales'!$M$1:$P$1, 0), 0), 0)</f>
        <v>0</v>
      </c>
      <c r="P563" s="1">
        <f>SUMIF('emission-rate'!$A$2:$A$551, $D563&amp;P$1&amp;$E563&amp;$F563, 'emission-rate'!$F$2:$F$551) * IFERROR(VLOOKUP($A563&amp;$B563&amp;$C563&amp;$D563&amp;P$1, 'check of sales'!$A$2:$P$1035, 12 + MATCH($E563,'check of sales'!$M$1:$P$1, 0), 0), 0)</f>
        <v>0</v>
      </c>
      <c r="Q563" s="1">
        <f>SUMIF('emission-rate'!$A$2:$A$551, $D563&amp;Q$1&amp;$E563&amp;$F563, 'emission-rate'!$F$2:$F$551) * IFERROR(VLOOKUP($A563&amp;$B563&amp;$C563&amp;$D563&amp;Q$1, 'check of sales'!$A$2:$P$1035, 12 + MATCH($E563,'check of sales'!$M$1:$P$1, 0), 0), 0)</f>
        <v>0</v>
      </c>
      <c r="R563" s="1">
        <f>SUMIF('emission-rate'!$A$2:$A$551, $D563&amp;R$1&amp;$E563&amp;$F563, 'emission-rate'!$F$2:$F$551) * IFERROR(VLOOKUP($A563&amp;$B563&amp;$C563&amp;$D563&amp;R$1, 'check of sales'!$A$2:$P$1035, 12 + MATCH($E563,'check of sales'!$M$1:$P$1, 0), 0), 0)</f>
        <v>0</v>
      </c>
      <c r="S563" s="1">
        <f>SUMIF('emission-rate'!$A$2:$A$551, $D563&amp;S$1&amp;$E563&amp;$F563, 'emission-rate'!$F$2:$F$551) * IFERROR(VLOOKUP($A563&amp;$B563&amp;$C563&amp;$D563&amp;S$1, 'check of sales'!$A$2:$P$1035, 12 + MATCH($E563,'check of sales'!$M$1:$P$1, 0), 0), 0)</f>
        <v>0</v>
      </c>
      <c r="T563" s="1">
        <f>SUMIF('emission-rate'!$A$2:$A$551, $D563&amp;T$1&amp;$E563&amp;$F563, 'emission-rate'!$F$2:$F$551) * IFERROR(VLOOKUP($A563&amp;$B563&amp;$C563&amp;$D563&amp;T$1, 'check of sales'!$A$2:$P$1035, 12 + MATCH($E563,'check of sales'!$M$1:$P$1, 0), 0), 0)</f>
        <v>0</v>
      </c>
      <c r="U563" s="1">
        <f>SUMIF('emission-rate'!$A$2:$A$551, $D563&amp;U$1&amp;$E563&amp;$F563, 'emission-rate'!$F$2:$F$551) * IFERROR(VLOOKUP($A563&amp;$B563&amp;$C563&amp;$D563&amp;U$1, 'check of sales'!$A$2:$P$1035, 12 + MATCH($E563,'check of sales'!$M$1:$P$1, 0), 0), 0)</f>
        <v>0</v>
      </c>
    </row>
    <row r="564" spans="1:21" x14ac:dyDescent="0.2">
      <c r="A564">
        <f>emission!A564</f>
        <v>2011</v>
      </c>
      <c r="B564">
        <f>emission!B564</f>
        <v>1</v>
      </c>
      <c r="C564" t="str">
        <f>emission!C564</f>
        <v>industrial</v>
      </c>
      <c r="D564" t="str">
        <f>emission!D564</f>
        <v>VCC 22400 (DSL LHD1)</v>
      </c>
      <c r="E564" t="str">
        <f>emission!E564</f>
        <v>DSL</v>
      </c>
      <c r="F564" t="str">
        <f>emission!F564</f>
        <v>CO</v>
      </c>
      <c r="G564" s="1">
        <f>emission!G564 - SUM($K564:$U564)</f>
        <v>-3.1699240207672119E-4</v>
      </c>
      <c r="K564" s="1">
        <f>SUMIF('emission-rate'!$A$2:$A$551, $D564&amp;K$1&amp;$E564&amp;$F564, 'emission-rate'!$F$2:$F$551) * IFERROR(VLOOKUP($A564&amp;$B564&amp;$C564&amp;$D564&amp;K$1, 'check of sales'!$A$2:$P$1035, 12 + MATCH($E564,'check of sales'!$M$1:$P$1, 0), 0), 0)</f>
        <v>4237845.9223593734</v>
      </c>
      <c r="L564" s="1">
        <f>SUMIF('emission-rate'!$A$2:$A$551, $D564&amp;L$1&amp;$E564&amp;$F564, 'emission-rate'!$F$2:$F$551) * IFERROR(VLOOKUP($A564&amp;$B564&amp;$C564&amp;$D564&amp;L$1, 'check of sales'!$A$2:$P$1035, 12 + MATCH($E564,'check of sales'!$M$1:$P$1, 0), 0), 0)</f>
        <v>2334871.0309087094</v>
      </c>
      <c r="M564" s="1">
        <f>SUMIF('emission-rate'!$A$2:$A$551, $D564&amp;M$1&amp;$E564&amp;$F564, 'emission-rate'!$F$2:$F$551) * IFERROR(VLOOKUP($A564&amp;$B564&amp;$C564&amp;$D564&amp;M$1, 'check of sales'!$A$2:$P$1035, 12 + MATCH($E564,'check of sales'!$M$1:$P$1, 0), 0), 0)</f>
        <v>0</v>
      </c>
      <c r="N564" s="1">
        <f>SUMIF('emission-rate'!$A$2:$A$551, $D564&amp;N$1&amp;$E564&amp;$F564, 'emission-rate'!$F$2:$F$551) * IFERROR(VLOOKUP($A564&amp;$B564&amp;$C564&amp;$D564&amp;N$1, 'check of sales'!$A$2:$P$1035, 12 + MATCH($E564,'check of sales'!$M$1:$P$1, 0), 0), 0)</f>
        <v>0</v>
      </c>
      <c r="O564" s="1">
        <f>SUMIF('emission-rate'!$A$2:$A$551, $D564&amp;O$1&amp;$E564&amp;$F564, 'emission-rate'!$F$2:$F$551) * IFERROR(VLOOKUP($A564&amp;$B564&amp;$C564&amp;$D564&amp;O$1, 'check of sales'!$A$2:$P$1035, 12 + MATCH($E564,'check of sales'!$M$1:$P$1, 0), 0), 0)</f>
        <v>0</v>
      </c>
      <c r="P564" s="1">
        <f>SUMIF('emission-rate'!$A$2:$A$551, $D564&amp;P$1&amp;$E564&amp;$F564, 'emission-rate'!$F$2:$F$551) * IFERROR(VLOOKUP($A564&amp;$B564&amp;$C564&amp;$D564&amp;P$1, 'check of sales'!$A$2:$P$1035, 12 + MATCH($E564,'check of sales'!$M$1:$P$1, 0), 0), 0)</f>
        <v>0</v>
      </c>
      <c r="Q564" s="1">
        <f>SUMIF('emission-rate'!$A$2:$A$551, $D564&amp;Q$1&amp;$E564&amp;$F564, 'emission-rate'!$F$2:$F$551) * IFERROR(VLOOKUP($A564&amp;$B564&amp;$C564&amp;$D564&amp;Q$1, 'check of sales'!$A$2:$P$1035, 12 + MATCH($E564,'check of sales'!$M$1:$P$1, 0), 0), 0)</f>
        <v>0</v>
      </c>
      <c r="R564" s="1">
        <f>SUMIF('emission-rate'!$A$2:$A$551, $D564&amp;R$1&amp;$E564&amp;$F564, 'emission-rate'!$F$2:$F$551) * IFERROR(VLOOKUP($A564&amp;$B564&amp;$C564&amp;$D564&amp;R$1, 'check of sales'!$A$2:$P$1035, 12 + MATCH($E564,'check of sales'!$M$1:$P$1, 0), 0), 0)</f>
        <v>0</v>
      </c>
      <c r="S564" s="1">
        <f>SUMIF('emission-rate'!$A$2:$A$551, $D564&amp;S$1&amp;$E564&amp;$F564, 'emission-rate'!$F$2:$F$551) * IFERROR(VLOOKUP($A564&amp;$B564&amp;$C564&amp;$D564&amp;S$1, 'check of sales'!$A$2:$P$1035, 12 + MATCH($E564,'check of sales'!$M$1:$P$1, 0), 0), 0)</f>
        <v>0</v>
      </c>
      <c r="T564" s="1">
        <f>SUMIF('emission-rate'!$A$2:$A$551, $D564&amp;T$1&amp;$E564&amp;$F564, 'emission-rate'!$F$2:$F$551) * IFERROR(VLOOKUP($A564&amp;$B564&amp;$C564&amp;$D564&amp;T$1, 'check of sales'!$A$2:$P$1035, 12 + MATCH($E564,'check of sales'!$M$1:$P$1, 0), 0), 0)</f>
        <v>0</v>
      </c>
      <c r="U564" s="1">
        <f>SUMIF('emission-rate'!$A$2:$A$551, $D564&amp;U$1&amp;$E564&amp;$F564, 'emission-rate'!$F$2:$F$551) * IFERROR(VLOOKUP($A564&amp;$B564&amp;$C564&amp;$D564&amp;U$1, 'check of sales'!$A$2:$P$1035, 12 + MATCH($E564,'check of sales'!$M$1:$P$1, 0), 0), 0)</f>
        <v>0</v>
      </c>
    </row>
    <row r="565" spans="1:21" x14ac:dyDescent="0.2">
      <c r="A565">
        <f>emission!A565</f>
        <v>2012</v>
      </c>
      <c r="B565">
        <f>emission!B565</f>
        <v>1</v>
      </c>
      <c r="C565" t="str">
        <f>emission!C565</f>
        <v>industrial</v>
      </c>
      <c r="D565" t="str">
        <f>emission!D565</f>
        <v>VCC 22400 (DSL LHD1)</v>
      </c>
      <c r="E565" t="str">
        <f>emission!E565</f>
        <v>DSL</v>
      </c>
      <c r="F565" t="str">
        <f>emission!F565</f>
        <v>CO</v>
      </c>
      <c r="G565" s="1">
        <f>emission!G565 - SUM($K565:$U565)</f>
        <v>5.1620975136756897E-4</v>
      </c>
      <c r="K565" s="1">
        <f>SUMIF('emission-rate'!$A$2:$A$551, $D565&amp;K$1&amp;$E565&amp;$F565, 'emission-rate'!$F$2:$F$551) * IFERROR(VLOOKUP($A565&amp;$B565&amp;$C565&amp;$D565&amp;K$1, 'check of sales'!$A$2:$P$1035, 12 + MATCH($E565,'check of sales'!$M$1:$P$1, 0), 0), 0)</f>
        <v>4076723.0821501142</v>
      </c>
      <c r="L565" s="1">
        <f>SUMIF('emission-rate'!$A$2:$A$551, $D565&amp;L$1&amp;$E565&amp;$F565, 'emission-rate'!$F$2:$F$551) * IFERROR(VLOOKUP($A565&amp;$B565&amp;$C565&amp;$D565&amp;L$1, 'check of sales'!$A$2:$P$1035, 12 + MATCH($E565,'check of sales'!$M$1:$P$1, 0), 0), 0)</f>
        <v>2198386.4663559543</v>
      </c>
      <c r="M565" s="1">
        <f>SUMIF('emission-rate'!$A$2:$A$551, $D565&amp;M$1&amp;$E565&amp;$F565, 'emission-rate'!$F$2:$F$551) * IFERROR(VLOOKUP($A565&amp;$B565&amp;$C565&amp;$D565&amp;M$1, 'check of sales'!$A$2:$P$1035, 12 + MATCH($E565,'check of sales'!$M$1:$P$1, 0), 0), 0)</f>
        <v>7197194.5201939205</v>
      </c>
      <c r="N565" s="1">
        <f>SUMIF('emission-rate'!$A$2:$A$551, $D565&amp;N$1&amp;$E565&amp;$F565, 'emission-rate'!$F$2:$F$551) * IFERROR(VLOOKUP($A565&amp;$B565&amp;$C565&amp;$D565&amp;N$1, 'check of sales'!$A$2:$P$1035, 12 + MATCH($E565,'check of sales'!$M$1:$P$1, 0), 0), 0)</f>
        <v>0</v>
      </c>
      <c r="O565" s="1">
        <f>SUMIF('emission-rate'!$A$2:$A$551, $D565&amp;O$1&amp;$E565&amp;$F565, 'emission-rate'!$F$2:$F$551) * IFERROR(VLOOKUP($A565&amp;$B565&amp;$C565&amp;$D565&amp;O$1, 'check of sales'!$A$2:$P$1035, 12 + MATCH($E565,'check of sales'!$M$1:$P$1, 0), 0), 0)</f>
        <v>0</v>
      </c>
      <c r="P565" s="1">
        <f>SUMIF('emission-rate'!$A$2:$A$551, $D565&amp;P$1&amp;$E565&amp;$F565, 'emission-rate'!$F$2:$F$551) * IFERROR(VLOOKUP($A565&amp;$B565&amp;$C565&amp;$D565&amp;P$1, 'check of sales'!$A$2:$P$1035, 12 + MATCH($E565,'check of sales'!$M$1:$P$1, 0), 0), 0)</f>
        <v>0</v>
      </c>
      <c r="Q565" s="1">
        <f>SUMIF('emission-rate'!$A$2:$A$551, $D565&amp;Q$1&amp;$E565&amp;$F565, 'emission-rate'!$F$2:$F$551) * IFERROR(VLOOKUP($A565&amp;$B565&amp;$C565&amp;$D565&amp;Q$1, 'check of sales'!$A$2:$P$1035, 12 + MATCH($E565,'check of sales'!$M$1:$P$1, 0), 0), 0)</f>
        <v>0</v>
      </c>
      <c r="R565" s="1">
        <f>SUMIF('emission-rate'!$A$2:$A$551, $D565&amp;R$1&amp;$E565&amp;$F565, 'emission-rate'!$F$2:$F$551) * IFERROR(VLOOKUP($A565&amp;$B565&amp;$C565&amp;$D565&amp;R$1, 'check of sales'!$A$2:$P$1035, 12 + MATCH($E565,'check of sales'!$M$1:$P$1, 0), 0), 0)</f>
        <v>0</v>
      </c>
      <c r="S565" s="1">
        <f>SUMIF('emission-rate'!$A$2:$A$551, $D565&amp;S$1&amp;$E565&amp;$F565, 'emission-rate'!$F$2:$F$551) * IFERROR(VLOOKUP($A565&amp;$B565&amp;$C565&amp;$D565&amp;S$1, 'check of sales'!$A$2:$P$1035, 12 + MATCH($E565,'check of sales'!$M$1:$P$1, 0), 0), 0)</f>
        <v>0</v>
      </c>
      <c r="T565" s="1">
        <f>SUMIF('emission-rate'!$A$2:$A$551, $D565&amp;T$1&amp;$E565&amp;$F565, 'emission-rate'!$F$2:$F$551) * IFERROR(VLOOKUP($A565&amp;$B565&amp;$C565&amp;$D565&amp;T$1, 'check of sales'!$A$2:$P$1035, 12 + MATCH($E565,'check of sales'!$M$1:$P$1, 0), 0), 0)</f>
        <v>0</v>
      </c>
      <c r="U565" s="1">
        <f>SUMIF('emission-rate'!$A$2:$A$551, $D565&amp;U$1&amp;$E565&amp;$F565, 'emission-rate'!$F$2:$F$551) * IFERROR(VLOOKUP($A565&amp;$B565&amp;$C565&amp;$D565&amp;U$1, 'check of sales'!$A$2:$P$1035, 12 + MATCH($E565,'check of sales'!$M$1:$P$1, 0), 0), 0)</f>
        <v>0</v>
      </c>
    </row>
    <row r="566" spans="1:21" x14ac:dyDescent="0.2">
      <c r="A566">
        <f>emission!A566</f>
        <v>2013</v>
      </c>
      <c r="B566">
        <f>emission!B566</f>
        <v>1</v>
      </c>
      <c r="C566" t="str">
        <f>emission!C566</f>
        <v>industrial</v>
      </c>
      <c r="D566" t="str">
        <f>emission!D566</f>
        <v>VCC 22400 (DSL LHD1)</v>
      </c>
      <c r="E566" t="str">
        <f>emission!E566</f>
        <v>DSL</v>
      </c>
      <c r="F566" t="str">
        <f>emission!F566</f>
        <v>CO</v>
      </c>
      <c r="G566" s="1">
        <f>emission!G566 - SUM($K566:$U566)</f>
        <v>1.2137666344642639E-3</v>
      </c>
      <c r="K566" s="1">
        <f>SUMIF('emission-rate'!$A$2:$A$551, $D566&amp;K$1&amp;$E566&amp;$F566, 'emission-rate'!$F$2:$F$551) * IFERROR(VLOOKUP($A566&amp;$B566&amp;$C566&amp;$D566&amp;K$1, 'check of sales'!$A$2:$P$1035, 12 + MATCH($E566,'check of sales'!$M$1:$P$1, 0), 0), 0)</f>
        <v>3946561.0244077975</v>
      </c>
      <c r="L566" s="1">
        <f>SUMIF('emission-rate'!$A$2:$A$551, $D566&amp;L$1&amp;$E566&amp;$F566, 'emission-rate'!$F$2:$F$551) * IFERROR(VLOOKUP($A566&amp;$B566&amp;$C566&amp;$D566&amp;L$1, 'check of sales'!$A$2:$P$1035, 12 + MATCH($E566,'check of sales'!$M$1:$P$1, 0), 0), 0)</f>
        <v>2114803.844942559</v>
      </c>
      <c r="M566" s="1">
        <f>SUMIF('emission-rate'!$A$2:$A$551, $D566&amp;M$1&amp;$E566&amp;$F566, 'emission-rate'!$F$2:$F$551) * IFERROR(VLOOKUP($A566&amp;$B566&amp;$C566&amp;$D566&amp;M$1, 'check of sales'!$A$2:$P$1035, 12 + MATCH($E566,'check of sales'!$M$1:$P$1, 0), 0), 0)</f>
        <v>6776483.505715345</v>
      </c>
      <c r="N566" s="1">
        <f>SUMIF('emission-rate'!$A$2:$A$551, $D566&amp;N$1&amp;$E566&amp;$F566, 'emission-rate'!$F$2:$F$551) * IFERROR(VLOOKUP($A566&amp;$B566&amp;$C566&amp;$D566&amp;N$1, 'check of sales'!$A$2:$P$1035, 12 + MATCH($E566,'check of sales'!$M$1:$P$1, 0), 0), 0)</f>
        <v>4308918.9374755276</v>
      </c>
      <c r="O566" s="1">
        <f>SUMIF('emission-rate'!$A$2:$A$551, $D566&amp;O$1&amp;$E566&amp;$F566, 'emission-rate'!$F$2:$F$551) * IFERROR(VLOOKUP($A566&amp;$B566&amp;$C566&amp;$D566&amp;O$1, 'check of sales'!$A$2:$P$1035, 12 + MATCH($E566,'check of sales'!$M$1:$P$1, 0), 0), 0)</f>
        <v>0</v>
      </c>
      <c r="P566" s="1">
        <f>SUMIF('emission-rate'!$A$2:$A$551, $D566&amp;P$1&amp;$E566&amp;$F566, 'emission-rate'!$F$2:$F$551) * IFERROR(VLOOKUP($A566&amp;$B566&amp;$C566&amp;$D566&amp;P$1, 'check of sales'!$A$2:$P$1035, 12 + MATCH($E566,'check of sales'!$M$1:$P$1, 0), 0), 0)</f>
        <v>0</v>
      </c>
      <c r="Q566" s="1">
        <f>SUMIF('emission-rate'!$A$2:$A$551, $D566&amp;Q$1&amp;$E566&amp;$F566, 'emission-rate'!$F$2:$F$551) * IFERROR(VLOOKUP($A566&amp;$B566&amp;$C566&amp;$D566&amp;Q$1, 'check of sales'!$A$2:$P$1035, 12 + MATCH($E566,'check of sales'!$M$1:$P$1, 0), 0), 0)</f>
        <v>0</v>
      </c>
      <c r="R566" s="1">
        <f>SUMIF('emission-rate'!$A$2:$A$551, $D566&amp;R$1&amp;$E566&amp;$F566, 'emission-rate'!$F$2:$F$551) * IFERROR(VLOOKUP($A566&amp;$B566&amp;$C566&amp;$D566&amp;R$1, 'check of sales'!$A$2:$P$1035, 12 + MATCH($E566,'check of sales'!$M$1:$P$1, 0), 0), 0)</f>
        <v>0</v>
      </c>
      <c r="S566" s="1">
        <f>SUMIF('emission-rate'!$A$2:$A$551, $D566&amp;S$1&amp;$E566&amp;$F566, 'emission-rate'!$F$2:$F$551) * IFERROR(VLOOKUP($A566&amp;$B566&amp;$C566&amp;$D566&amp;S$1, 'check of sales'!$A$2:$P$1035, 12 + MATCH($E566,'check of sales'!$M$1:$P$1, 0), 0), 0)</f>
        <v>0</v>
      </c>
      <c r="T566" s="1">
        <f>SUMIF('emission-rate'!$A$2:$A$551, $D566&amp;T$1&amp;$E566&amp;$F566, 'emission-rate'!$F$2:$F$551) * IFERROR(VLOOKUP($A566&amp;$B566&amp;$C566&amp;$D566&amp;T$1, 'check of sales'!$A$2:$P$1035, 12 + MATCH($E566,'check of sales'!$M$1:$P$1, 0), 0), 0)</f>
        <v>0</v>
      </c>
      <c r="U566" s="1">
        <f>SUMIF('emission-rate'!$A$2:$A$551, $D566&amp;U$1&amp;$E566&amp;$F566, 'emission-rate'!$F$2:$F$551) * IFERROR(VLOOKUP($A566&amp;$B566&amp;$C566&amp;$D566&amp;U$1, 'check of sales'!$A$2:$P$1035, 12 + MATCH($E566,'check of sales'!$M$1:$P$1, 0), 0), 0)</f>
        <v>0</v>
      </c>
    </row>
    <row r="567" spans="1:21" x14ac:dyDescent="0.2">
      <c r="A567">
        <f>emission!A567</f>
        <v>2014</v>
      </c>
      <c r="B567">
        <f>emission!B567</f>
        <v>1</v>
      </c>
      <c r="C567" t="str">
        <f>emission!C567</f>
        <v>industrial</v>
      </c>
      <c r="D567" t="str">
        <f>emission!D567</f>
        <v>VCC 22400 (DSL LHD1)</v>
      </c>
      <c r="E567" t="str">
        <f>emission!E567</f>
        <v>DSL</v>
      </c>
      <c r="F567" t="str">
        <f>emission!F567</f>
        <v>CO</v>
      </c>
      <c r="G567" s="1">
        <f>emission!G567 - SUM($K567:$U567)</f>
        <v>9.6734613180160522E-4</v>
      </c>
      <c r="K567" s="1">
        <f>SUMIF('emission-rate'!$A$2:$A$551, $D567&amp;K$1&amp;$E567&amp;$F567, 'emission-rate'!$F$2:$F$551) * IFERROR(VLOOKUP($A567&amp;$B567&amp;$C567&amp;$D567&amp;K$1, 'check of sales'!$A$2:$P$1035, 12 + MATCH($E567,'check of sales'!$M$1:$P$1, 0), 0), 0)</f>
        <v>3522117.9650744935</v>
      </c>
      <c r="L567" s="1">
        <f>SUMIF('emission-rate'!$A$2:$A$551, $D567&amp;L$1&amp;$E567&amp;$F567, 'emission-rate'!$F$2:$F$551) * IFERROR(VLOOKUP($A567&amp;$B567&amp;$C567&amp;$D567&amp;L$1, 'check of sales'!$A$2:$P$1035, 12 + MATCH($E567,'check of sales'!$M$1:$P$1, 0), 0), 0)</f>
        <v>2047282.1578835719</v>
      </c>
      <c r="M567" s="1">
        <f>SUMIF('emission-rate'!$A$2:$A$551, $D567&amp;M$1&amp;$E567&amp;$F567, 'emission-rate'!$F$2:$F$551) * IFERROR(VLOOKUP($A567&amp;$B567&amp;$C567&amp;$D567&amp;M$1, 'check of sales'!$A$2:$P$1035, 12 + MATCH($E567,'check of sales'!$M$1:$P$1, 0), 0), 0)</f>
        <v>6518841.7015829161</v>
      </c>
      <c r="N567" s="1">
        <f>SUMIF('emission-rate'!$A$2:$A$551, $D567&amp;N$1&amp;$E567&amp;$F567, 'emission-rate'!$F$2:$F$551) * IFERROR(VLOOKUP($A567&amp;$B567&amp;$C567&amp;$D567&amp;N$1, 'check of sales'!$A$2:$P$1035, 12 + MATCH($E567,'check of sales'!$M$1:$P$1, 0), 0), 0)</f>
        <v>4057041.6744107599</v>
      </c>
      <c r="O567" s="1">
        <f>SUMIF('emission-rate'!$A$2:$A$551, $D567&amp;O$1&amp;$E567&amp;$F567, 'emission-rate'!$F$2:$F$551) * IFERROR(VLOOKUP($A567&amp;$B567&amp;$C567&amp;$D567&amp;O$1, 'check of sales'!$A$2:$P$1035, 12 + MATCH($E567,'check of sales'!$M$1:$P$1, 0), 0), 0)</f>
        <v>3386478.3244425114</v>
      </c>
      <c r="P567" s="1">
        <f>SUMIF('emission-rate'!$A$2:$A$551, $D567&amp;P$1&amp;$E567&amp;$F567, 'emission-rate'!$F$2:$F$551) * IFERROR(VLOOKUP($A567&amp;$B567&amp;$C567&amp;$D567&amp;P$1, 'check of sales'!$A$2:$P$1035, 12 + MATCH($E567,'check of sales'!$M$1:$P$1, 0), 0), 0)</f>
        <v>0</v>
      </c>
      <c r="Q567" s="1">
        <f>SUMIF('emission-rate'!$A$2:$A$551, $D567&amp;Q$1&amp;$E567&amp;$F567, 'emission-rate'!$F$2:$F$551) * IFERROR(VLOOKUP($A567&amp;$B567&amp;$C567&amp;$D567&amp;Q$1, 'check of sales'!$A$2:$P$1035, 12 + MATCH($E567,'check of sales'!$M$1:$P$1, 0), 0), 0)</f>
        <v>0</v>
      </c>
      <c r="R567" s="1">
        <f>SUMIF('emission-rate'!$A$2:$A$551, $D567&amp;R$1&amp;$E567&amp;$F567, 'emission-rate'!$F$2:$F$551) * IFERROR(VLOOKUP($A567&amp;$B567&amp;$C567&amp;$D567&amp;R$1, 'check of sales'!$A$2:$P$1035, 12 + MATCH($E567,'check of sales'!$M$1:$P$1, 0), 0), 0)</f>
        <v>0</v>
      </c>
      <c r="S567" s="1">
        <f>SUMIF('emission-rate'!$A$2:$A$551, $D567&amp;S$1&amp;$E567&amp;$F567, 'emission-rate'!$F$2:$F$551) * IFERROR(VLOOKUP($A567&amp;$B567&amp;$C567&amp;$D567&amp;S$1, 'check of sales'!$A$2:$P$1035, 12 + MATCH($E567,'check of sales'!$M$1:$P$1, 0), 0), 0)</f>
        <v>0</v>
      </c>
      <c r="T567" s="1">
        <f>SUMIF('emission-rate'!$A$2:$A$551, $D567&amp;T$1&amp;$E567&amp;$F567, 'emission-rate'!$F$2:$F$551) * IFERROR(VLOOKUP($A567&amp;$B567&amp;$C567&amp;$D567&amp;T$1, 'check of sales'!$A$2:$P$1035, 12 + MATCH($E567,'check of sales'!$M$1:$P$1, 0), 0), 0)</f>
        <v>0</v>
      </c>
      <c r="U567" s="1">
        <f>SUMIF('emission-rate'!$A$2:$A$551, $D567&amp;U$1&amp;$E567&amp;$F567, 'emission-rate'!$F$2:$F$551) * IFERROR(VLOOKUP($A567&amp;$B567&amp;$C567&amp;$D567&amp;U$1, 'check of sales'!$A$2:$P$1035, 12 + MATCH($E567,'check of sales'!$M$1:$P$1, 0), 0), 0)</f>
        <v>0</v>
      </c>
    </row>
    <row r="568" spans="1:21" x14ac:dyDescent="0.2">
      <c r="A568">
        <f>emission!A568</f>
        <v>2015</v>
      </c>
      <c r="B568">
        <f>emission!B568</f>
        <v>1</v>
      </c>
      <c r="C568" t="str">
        <f>emission!C568</f>
        <v>industrial</v>
      </c>
      <c r="D568" t="str">
        <f>emission!D568</f>
        <v>VCC 22400 (DSL LHD1)</v>
      </c>
      <c r="E568" t="str">
        <f>emission!E568</f>
        <v>DSL</v>
      </c>
      <c r="F568" t="str">
        <f>emission!F568</f>
        <v>CO</v>
      </c>
      <c r="G568" s="1">
        <f>emission!G568 - SUM($K568:$U568)</f>
        <v>9.4775110483169556E-4</v>
      </c>
      <c r="K568" s="1">
        <f>SUMIF('emission-rate'!$A$2:$A$551, $D568&amp;K$1&amp;$E568&amp;$F568, 'emission-rate'!$F$2:$F$551) * IFERROR(VLOOKUP($A568&amp;$B568&amp;$C568&amp;$D568&amp;K$1, 'check of sales'!$A$2:$P$1035, 12 + MATCH($E568,'check of sales'!$M$1:$P$1, 0), 0), 0)</f>
        <v>3297815.9144738703</v>
      </c>
      <c r="L568" s="1">
        <f>SUMIF('emission-rate'!$A$2:$A$551, $D568&amp;L$1&amp;$E568&amp;$F568, 'emission-rate'!$F$2:$F$551) * IFERROR(VLOOKUP($A568&amp;$B568&amp;$C568&amp;$D568&amp;L$1, 'check of sales'!$A$2:$P$1035, 12 + MATCH($E568,'check of sales'!$M$1:$P$1, 0), 0), 0)</f>
        <v>1827101.9308361588</v>
      </c>
      <c r="M568" s="1">
        <f>SUMIF('emission-rate'!$A$2:$A$551, $D568&amp;M$1&amp;$E568&amp;$F568, 'emission-rate'!$F$2:$F$551) * IFERROR(VLOOKUP($A568&amp;$B568&amp;$C568&amp;$D568&amp;M$1, 'check of sales'!$A$2:$P$1035, 12 + MATCH($E568,'check of sales'!$M$1:$P$1, 0), 0), 0)</f>
        <v>6310707.4150797026</v>
      </c>
      <c r="N568" s="1">
        <f>SUMIF('emission-rate'!$A$2:$A$551, $D568&amp;N$1&amp;$E568&amp;$F568, 'emission-rate'!$F$2:$F$551) * IFERROR(VLOOKUP($A568&amp;$B568&amp;$C568&amp;$D568&amp;N$1, 'check of sales'!$A$2:$P$1035, 12 + MATCH($E568,'check of sales'!$M$1:$P$1, 0), 0), 0)</f>
        <v>3902793.0090736179</v>
      </c>
      <c r="O568" s="1">
        <f>SUMIF('emission-rate'!$A$2:$A$551, $D568&amp;O$1&amp;$E568&amp;$F568, 'emission-rate'!$F$2:$F$551) * IFERROR(VLOOKUP($A568&amp;$B568&amp;$C568&amp;$D568&amp;O$1, 'check of sales'!$A$2:$P$1035, 12 + MATCH($E568,'check of sales'!$M$1:$P$1, 0), 0), 0)</f>
        <v>3188522.2003738508</v>
      </c>
      <c r="P568" s="1">
        <f>SUMIF('emission-rate'!$A$2:$A$551, $D568&amp;P$1&amp;$E568&amp;$F568, 'emission-rate'!$F$2:$F$551) * IFERROR(VLOOKUP($A568&amp;$B568&amp;$C568&amp;$D568&amp;P$1, 'check of sales'!$A$2:$P$1035, 12 + MATCH($E568,'check of sales'!$M$1:$P$1, 0), 0), 0)</f>
        <v>491113.18771385029</v>
      </c>
      <c r="Q568" s="1">
        <f>SUMIF('emission-rate'!$A$2:$A$551, $D568&amp;Q$1&amp;$E568&amp;$F568, 'emission-rate'!$F$2:$F$551) * IFERROR(VLOOKUP($A568&amp;$B568&amp;$C568&amp;$D568&amp;Q$1, 'check of sales'!$A$2:$P$1035, 12 + MATCH($E568,'check of sales'!$M$1:$P$1, 0), 0), 0)</f>
        <v>0</v>
      </c>
      <c r="R568" s="1">
        <f>SUMIF('emission-rate'!$A$2:$A$551, $D568&amp;R$1&amp;$E568&amp;$F568, 'emission-rate'!$F$2:$F$551) * IFERROR(VLOOKUP($A568&amp;$B568&amp;$C568&amp;$D568&amp;R$1, 'check of sales'!$A$2:$P$1035, 12 + MATCH($E568,'check of sales'!$M$1:$P$1, 0), 0), 0)</f>
        <v>0</v>
      </c>
      <c r="S568" s="1">
        <f>SUMIF('emission-rate'!$A$2:$A$551, $D568&amp;S$1&amp;$E568&amp;$F568, 'emission-rate'!$F$2:$F$551) * IFERROR(VLOOKUP($A568&amp;$B568&amp;$C568&amp;$D568&amp;S$1, 'check of sales'!$A$2:$P$1035, 12 + MATCH($E568,'check of sales'!$M$1:$P$1, 0), 0), 0)</f>
        <v>0</v>
      </c>
      <c r="T568" s="1">
        <f>SUMIF('emission-rate'!$A$2:$A$551, $D568&amp;T$1&amp;$E568&amp;$F568, 'emission-rate'!$F$2:$F$551) * IFERROR(VLOOKUP($A568&amp;$B568&amp;$C568&amp;$D568&amp;T$1, 'check of sales'!$A$2:$P$1035, 12 + MATCH($E568,'check of sales'!$M$1:$P$1, 0), 0), 0)</f>
        <v>0</v>
      </c>
      <c r="U568" s="1">
        <f>SUMIF('emission-rate'!$A$2:$A$551, $D568&amp;U$1&amp;$E568&amp;$F568, 'emission-rate'!$F$2:$F$551) * IFERROR(VLOOKUP($A568&amp;$B568&amp;$C568&amp;$D568&amp;U$1, 'check of sales'!$A$2:$P$1035, 12 + MATCH($E568,'check of sales'!$M$1:$P$1, 0), 0), 0)</f>
        <v>0</v>
      </c>
    </row>
    <row r="569" spans="1:21" x14ac:dyDescent="0.2">
      <c r="A569">
        <f>emission!A569</f>
        <v>2016</v>
      </c>
      <c r="B569">
        <f>emission!B569</f>
        <v>1</v>
      </c>
      <c r="C569" t="str">
        <f>emission!C569</f>
        <v>industrial</v>
      </c>
      <c r="D569" t="str">
        <f>emission!D569</f>
        <v>VCC 22400 (DSL LHD1)</v>
      </c>
      <c r="E569" t="str">
        <f>emission!E569</f>
        <v>DSL</v>
      </c>
      <c r="F569" t="str">
        <f>emission!F569</f>
        <v>CO</v>
      </c>
      <c r="G569" s="1">
        <f>emission!G569 - SUM($K569:$U569)</f>
        <v>1.4344155788421631E-3</v>
      </c>
      <c r="K569" s="1">
        <f>SUMIF('emission-rate'!$A$2:$A$551, $D569&amp;K$1&amp;$E569&amp;$F569, 'emission-rate'!$F$2:$F$551) * IFERROR(VLOOKUP($A569&amp;$B569&amp;$C569&amp;$D569&amp;K$1, 'check of sales'!$A$2:$P$1035, 12 + MATCH($E569,'check of sales'!$M$1:$P$1, 0), 0), 0)</f>
        <v>3169560.192366974</v>
      </c>
      <c r="L569" s="1">
        <f>SUMIF('emission-rate'!$A$2:$A$551, $D569&amp;L$1&amp;$E569&amp;$F569, 'emission-rate'!$F$2:$F$551) * IFERROR(VLOOKUP($A569&amp;$B569&amp;$C569&amp;$D569&amp;L$1, 'check of sales'!$A$2:$P$1035, 12 + MATCH($E569,'check of sales'!$M$1:$P$1, 0), 0), 0)</f>
        <v>1710745.0359772325</v>
      </c>
      <c r="M569" s="1">
        <f>SUMIF('emission-rate'!$A$2:$A$551, $D569&amp;M$1&amp;$E569&amp;$F569, 'emission-rate'!$F$2:$F$551) * IFERROR(VLOOKUP($A569&amp;$B569&amp;$C569&amp;$D569&amp;M$1, 'check of sales'!$A$2:$P$1035, 12 + MATCH($E569,'check of sales'!$M$1:$P$1, 0), 0), 0)</f>
        <v>5632006.1495352965</v>
      </c>
      <c r="N569" s="1">
        <f>SUMIF('emission-rate'!$A$2:$A$551, $D569&amp;N$1&amp;$E569&amp;$F569, 'emission-rate'!$F$2:$F$551) * IFERROR(VLOOKUP($A569&amp;$B569&amp;$C569&amp;$D569&amp;N$1, 'check of sales'!$A$2:$P$1035, 12 + MATCH($E569,'check of sales'!$M$1:$P$1, 0), 0), 0)</f>
        <v>3778184.2096122303</v>
      </c>
      <c r="O569" s="1">
        <f>SUMIF('emission-rate'!$A$2:$A$551, $D569&amp;O$1&amp;$E569&amp;$F569, 'emission-rate'!$F$2:$F$551) * IFERROR(VLOOKUP($A569&amp;$B569&amp;$C569&amp;$D569&amp;O$1, 'check of sales'!$A$2:$P$1035, 12 + MATCH($E569,'check of sales'!$M$1:$P$1, 0), 0), 0)</f>
        <v>3067294.6327825096</v>
      </c>
      <c r="P569" s="1">
        <f>SUMIF('emission-rate'!$A$2:$A$551, $D569&amp;P$1&amp;$E569&amp;$F569, 'emission-rate'!$F$2:$F$551) * IFERROR(VLOOKUP($A569&amp;$B569&amp;$C569&amp;$D569&amp;P$1, 'check of sales'!$A$2:$P$1035, 12 + MATCH($E569,'check of sales'!$M$1:$P$1, 0), 0), 0)</f>
        <v>462405.23396226804</v>
      </c>
      <c r="Q569" s="1">
        <f>SUMIF('emission-rate'!$A$2:$A$551, $D569&amp;Q$1&amp;$E569&amp;$F569, 'emission-rate'!$F$2:$F$551) * IFERROR(VLOOKUP($A569&amp;$B569&amp;$C569&amp;$D569&amp;Q$1, 'check of sales'!$A$2:$P$1035, 12 + MATCH($E569,'check of sales'!$M$1:$P$1, 0), 0), 0)</f>
        <v>2446667.8916061739</v>
      </c>
      <c r="R569" s="1">
        <f>SUMIF('emission-rate'!$A$2:$A$551, $D569&amp;R$1&amp;$E569&amp;$F569, 'emission-rate'!$F$2:$F$551) * IFERROR(VLOOKUP($A569&amp;$B569&amp;$C569&amp;$D569&amp;R$1, 'check of sales'!$A$2:$P$1035, 12 + MATCH($E569,'check of sales'!$M$1:$P$1, 0), 0), 0)</f>
        <v>0</v>
      </c>
      <c r="S569" s="1">
        <f>SUMIF('emission-rate'!$A$2:$A$551, $D569&amp;S$1&amp;$E569&amp;$F569, 'emission-rate'!$F$2:$F$551) * IFERROR(VLOOKUP($A569&amp;$B569&amp;$C569&amp;$D569&amp;S$1, 'check of sales'!$A$2:$P$1035, 12 + MATCH($E569,'check of sales'!$M$1:$P$1, 0), 0), 0)</f>
        <v>0</v>
      </c>
      <c r="T569" s="1">
        <f>SUMIF('emission-rate'!$A$2:$A$551, $D569&amp;T$1&amp;$E569&amp;$F569, 'emission-rate'!$F$2:$F$551) * IFERROR(VLOOKUP($A569&amp;$B569&amp;$C569&amp;$D569&amp;T$1, 'check of sales'!$A$2:$P$1035, 12 + MATCH($E569,'check of sales'!$M$1:$P$1, 0), 0), 0)</f>
        <v>0</v>
      </c>
      <c r="U569" s="1">
        <f>SUMIF('emission-rate'!$A$2:$A$551, $D569&amp;U$1&amp;$E569&amp;$F569, 'emission-rate'!$F$2:$F$551) * IFERROR(VLOOKUP($A569&amp;$B569&amp;$C569&amp;$D569&amp;U$1, 'check of sales'!$A$2:$P$1035, 12 + MATCH($E569,'check of sales'!$M$1:$P$1, 0), 0), 0)</f>
        <v>0</v>
      </c>
    </row>
    <row r="570" spans="1:21" x14ac:dyDescent="0.2">
      <c r="A570">
        <f>emission!A570</f>
        <v>2017</v>
      </c>
      <c r="B570">
        <f>emission!B570</f>
        <v>1</v>
      </c>
      <c r="C570" t="str">
        <f>emission!C570</f>
        <v>industrial</v>
      </c>
      <c r="D570" t="str">
        <f>emission!D570</f>
        <v>VCC 22400 (DSL LHD1)</v>
      </c>
      <c r="E570" t="str">
        <f>emission!E570</f>
        <v>DSL</v>
      </c>
      <c r="F570" t="str">
        <f>emission!F570</f>
        <v>CO</v>
      </c>
      <c r="G570" s="1">
        <f>emission!G570 - SUM($K570:$U570)</f>
        <v>1.5452057123184204E-3</v>
      </c>
      <c r="K570" s="1">
        <f>SUMIF('emission-rate'!$A$2:$A$551, $D570&amp;K$1&amp;$E570&amp;$F570, 'emission-rate'!$F$2:$F$551) * IFERROR(VLOOKUP($A570&amp;$B570&amp;$C570&amp;$D570&amp;K$1, 'check of sales'!$A$2:$P$1035, 12 + MATCH($E570,'check of sales'!$M$1:$P$1, 0), 0), 0)</f>
        <v>2888402.8831505175</v>
      </c>
      <c r="L570" s="1">
        <f>SUMIF('emission-rate'!$A$2:$A$551, $D570&amp;L$1&amp;$E570&amp;$F570, 'emission-rate'!$F$2:$F$551) * IFERROR(VLOOKUP($A570&amp;$B570&amp;$C570&amp;$D570&amp;L$1, 'check of sales'!$A$2:$P$1035, 12 + MATCH($E570,'check of sales'!$M$1:$P$1, 0), 0), 0)</f>
        <v>1644212.2622808365</v>
      </c>
      <c r="M570" s="1">
        <f>SUMIF('emission-rate'!$A$2:$A$551, $D570&amp;M$1&amp;$E570&amp;$F570, 'emission-rate'!$F$2:$F$551) * IFERROR(VLOOKUP($A570&amp;$B570&amp;$C570&amp;$D570&amp;M$1, 'check of sales'!$A$2:$P$1035, 12 + MATCH($E570,'check of sales'!$M$1:$P$1, 0), 0), 0)</f>
        <v>5273338.2852380769</v>
      </c>
      <c r="N570" s="1">
        <f>SUMIF('emission-rate'!$A$2:$A$551, $D570&amp;N$1&amp;$E570&amp;$F570, 'emission-rate'!$F$2:$F$551) * IFERROR(VLOOKUP($A570&amp;$B570&amp;$C570&amp;$D570&amp;N$1, 'check of sales'!$A$2:$P$1035, 12 + MATCH($E570,'check of sales'!$M$1:$P$1, 0), 0), 0)</f>
        <v>3371849.6680367016</v>
      </c>
      <c r="O570" s="1">
        <f>SUMIF('emission-rate'!$A$2:$A$551, $D570&amp;O$1&amp;$E570&amp;$F570, 'emission-rate'!$F$2:$F$551) * IFERROR(VLOOKUP($A570&amp;$B570&amp;$C570&amp;$D570&amp;O$1, 'check of sales'!$A$2:$P$1035, 12 + MATCH($E570,'check of sales'!$M$1:$P$1, 0), 0), 0)</f>
        <v>2969361.7163052969</v>
      </c>
      <c r="P570" s="1">
        <f>SUMIF('emission-rate'!$A$2:$A$551, $D570&amp;P$1&amp;$E570&amp;$F570, 'emission-rate'!$F$2:$F$551) * IFERROR(VLOOKUP($A570&amp;$B570&amp;$C570&amp;$D570&amp;P$1, 'check of sales'!$A$2:$P$1035, 12 + MATCH($E570,'check of sales'!$M$1:$P$1, 0), 0), 0)</f>
        <v>444824.5937057308</v>
      </c>
      <c r="Q570" s="1">
        <f>SUMIF('emission-rate'!$A$2:$A$551, $D570&amp;Q$1&amp;$E570&amp;$F570, 'emission-rate'!$F$2:$F$551) * IFERROR(VLOOKUP($A570&amp;$B570&amp;$C570&amp;$D570&amp;Q$1, 'check of sales'!$A$2:$P$1035, 12 + MATCH($E570,'check of sales'!$M$1:$P$1, 0), 0), 0)</f>
        <v>2303648.2569580371</v>
      </c>
      <c r="R570" s="1">
        <f>SUMIF('emission-rate'!$A$2:$A$551, $D570&amp;R$1&amp;$E570&amp;$F570, 'emission-rate'!$F$2:$F$551) * IFERROR(VLOOKUP($A570&amp;$B570&amp;$C570&amp;$D570&amp;R$1, 'check of sales'!$A$2:$P$1035, 12 + MATCH($E570,'check of sales'!$M$1:$P$1, 0), 0), 0)</f>
        <v>2566625.9857085976</v>
      </c>
      <c r="S570" s="1">
        <f>SUMIF('emission-rate'!$A$2:$A$551, $D570&amp;S$1&amp;$E570&amp;$F570, 'emission-rate'!$F$2:$F$551) * IFERROR(VLOOKUP($A570&amp;$B570&amp;$C570&amp;$D570&amp;S$1, 'check of sales'!$A$2:$P$1035, 12 + MATCH($E570,'check of sales'!$M$1:$P$1, 0), 0), 0)</f>
        <v>0</v>
      </c>
      <c r="T570" s="1">
        <f>SUMIF('emission-rate'!$A$2:$A$551, $D570&amp;T$1&amp;$E570&amp;$F570, 'emission-rate'!$F$2:$F$551) * IFERROR(VLOOKUP($A570&amp;$B570&amp;$C570&amp;$D570&amp;T$1, 'check of sales'!$A$2:$P$1035, 12 + MATCH($E570,'check of sales'!$M$1:$P$1, 0), 0), 0)</f>
        <v>0</v>
      </c>
      <c r="U570" s="1">
        <f>SUMIF('emission-rate'!$A$2:$A$551, $D570&amp;U$1&amp;$E570&amp;$F570, 'emission-rate'!$F$2:$F$551) * IFERROR(VLOOKUP($A570&amp;$B570&amp;$C570&amp;$D570&amp;U$1, 'check of sales'!$A$2:$P$1035, 12 + MATCH($E570,'check of sales'!$M$1:$P$1, 0), 0), 0)</f>
        <v>0</v>
      </c>
    </row>
    <row r="571" spans="1:21" x14ac:dyDescent="0.2">
      <c r="A571">
        <f>emission!A571</f>
        <v>2018</v>
      </c>
      <c r="B571">
        <f>emission!B571</f>
        <v>1</v>
      </c>
      <c r="C571" t="str">
        <f>emission!C571</f>
        <v>industrial</v>
      </c>
      <c r="D571" t="str">
        <f>emission!D571</f>
        <v>VCC 22400 (DSL LHD1)</v>
      </c>
      <c r="E571" t="str">
        <f>emission!E571</f>
        <v>DSL</v>
      </c>
      <c r="F571" t="str">
        <f>emission!F571</f>
        <v>CO</v>
      </c>
      <c r="G571" s="1">
        <f>emission!G571 - SUM($K571:$U571)</f>
        <v>1.8521100282669067E-3</v>
      </c>
      <c r="K571" s="1">
        <f>SUMIF('emission-rate'!$A$2:$A$551, $D571&amp;K$1&amp;$E571&amp;$F571, 'emission-rate'!$F$2:$F$551) * IFERROR(VLOOKUP($A571&amp;$B571&amp;$C571&amp;$D571&amp;K$1, 'check of sales'!$A$2:$P$1035, 12 + MATCH($E571,'check of sales'!$M$1:$P$1, 0), 0), 0)</f>
        <v>2773281.3390274113</v>
      </c>
      <c r="L571" s="1">
        <f>SUMIF('emission-rate'!$A$2:$A$551, $D571&amp;L$1&amp;$E571&amp;$F571, 'emission-rate'!$F$2:$F$551) * IFERROR(VLOOKUP($A571&amp;$B571&amp;$C571&amp;$D571&amp;L$1, 'check of sales'!$A$2:$P$1035, 12 + MATCH($E571,'check of sales'!$M$1:$P$1, 0), 0), 0)</f>
        <v>1498361.6497709793</v>
      </c>
      <c r="M571" s="1">
        <f>SUMIF('emission-rate'!$A$2:$A$551, $D571&amp;M$1&amp;$E571&amp;$F571, 'emission-rate'!$F$2:$F$551) * IFERROR(VLOOKUP($A571&amp;$B571&amp;$C571&amp;$D571&amp;M$1, 'check of sales'!$A$2:$P$1035, 12 + MATCH($E571,'check of sales'!$M$1:$P$1, 0), 0), 0)</f>
        <v>5068252.3049325151</v>
      </c>
      <c r="N571" s="1">
        <f>SUMIF('emission-rate'!$A$2:$A$551, $D571&amp;N$1&amp;$E571&amp;$F571, 'emission-rate'!$F$2:$F$551) * IFERROR(VLOOKUP($A571&amp;$B571&amp;$C571&amp;$D571&amp;N$1, 'check of sales'!$A$2:$P$1035, 12 + MATCH($E571,'check of sales'!$M$1:$P$1, 0), 0), 0)</f>
        <v>3157117.281910711</v>
      </c>
      <c r="O571" s="1">
        <f>SUMIF('emission-rate'!$A$2:$A$551, $D571&amp;O$1&amp;$E571&amp;$F571, 'emission-rate'!$F$2:$F$551) * IFERROR(VLOOKUP($A571&amp;$B571&amp;$C571&amp;$D571&amp;O$1, 'check of sales'!$A$2:$P$1035, 12 + MATCH($E571,'check of sales'!$M$1:$P$1, 0), 0), 0)</f>
        <v>2650014.070762448</v>
      </c>
      <c r="P571" s="1">
        <f>SUMIF('emission-rate'!$A$2:$A$551, $D571&amp;P$1&amp;$E571&amp;$F571, 'emission-rate'!$F$2:$F$551) * IFERROR(VLOOKUP($A571&amp;$B571&amp;$C571&amp;$D571&amp;P$1, 'check of sales'!$A$2:$P$1035, 12 + MATCH($E571,'check of sales'!$M$1:$P$1, 0), 0), 0)</f>
        <v>430622.18572157167</v>
      </c>
      <c r="Q571" s="1">
        <f>SUMIF('emission-rate'!$A$2:$A$551, $D571&amp;Q$1&amp;$E571&amp;$F571, 'emission-rate'!$F$2:$F$551) * IFERROR(VLOOKUP($A571&amp;$B571&amp;$C571&amp;$D571&amp;Q$1, 'check of sales'!$A$2:$P$1035, 12 + MATCH($E571,'check of sales'!$M$1:$P$1, 0), 0), 0)</f>
        <v>2216063.5837999471</v>
      </c>
      <c r="R571" s="1">
        <f>SUMIF('emission-rate'!$A$2:$A$551, $D571&amp;R$1&amp;$E571&amp;$F571, 'emission-rate'!$F$2:$F$551) * IFERROR(VLOOKUP($A571&amp;$B571&amp;$C571&amp;$D571&amp;R$1, 'check of sales'!$A$2:$P$1035, 12 + MATCH($E571,'check of sales'!$M$1:$P$1, 0), 0), 0)</f>
        <v>2416594.2171903639</v>
      </c>
      <c r="S571" s="1">
        <f>SUMIF('emission-rate'!$A$2:$A$551, $D571&amp;S$1&amp;$E571&amp;$F571, 'emission-rate'!$F$2:$F$551) * IFERROR(VLOOKUP($A571&amp;$B571&amp;$C571&amp;$D571&amp;S$1, 'check of sales'!$A$2:$P$1035, 12 + MATCH($E571,'check of sales'!$M$1:$P$1, 0), 0), 0)</f>
        <v>4419020.4139323421</v>
      </c>
      <c r="T571" s="1">
        <f>SUMIF('emission-rate'!$A$2:$A$551, $D571&amp;T$1&amp;$E571&amp;$F571, 'emission-rate'!$F$2:$F$551) * IFERROR(VLOOKUP($A571&amp;$B571&amp;$C571&amp;$D571&amp;T$1, 'check of sales'!$A$2:$P$1035, 12 + MATCH($E571,'check of sales'!$M$1:$P$1, 0), 0), 0)</f>
        <v>0</v>
      </c>
      <c r="U571" s="1">
        <f>SUMIF('emission-rate'!$A$2:$A$551, $D571&amp;U$1&amp;$E571&amp;$F571, 'emission-rate'!$F$2:$F$551) * IFERROR(VLOOKUP($A571&amp;$B571&amp;$C571&amp;$D571&amp;U$1, 'check of sales'!$A$2:$P$1035, 12 + MATCH($E571,'check of sales'!$M$1:$P$1, 0), 0), 0)</f>
        <v>0</v>
      </c>
    </row>
    <row r="572" spans="1:21" x14ac:dyDescent="0.2">
      <c r="A572">
        <f>emission!A572</f>
        <v>2019</v>
      </c>
      <c r="B572">
        <f>emission!B572</f>
        <v>1</v>
      </c>
      <c r="C572" t="str">
        <f>emission!C572</f>
        <v>industrial</v>
      </c>
      <c r="D572" t="str">
        <f>emission!D572</f>
        <v>VCC 22400 (DSL LHD1)</v>
      </c>
      <c r="E572" t="str">
        <f>emission!E572</f>
        <v>DSL</v>
      </c>
      <c r="F572" t="str">
        <f>emission!F572</f>
        <v>CO</v>
      </c>
      <c r="G572" s="1">
        <f>emission!G572 - SUM($K572:$U572)</f>
        <v>1.6544423997402191E-3</v>
      </c>
      <c r="K572" s="1">
        <f>SUMIF('emission-rate'!$A$2:$A$551, $D572&amp;K$1&amp;$E572&amp;$F572, 'emission-rate'!$F$2:$F$551) * IFERROR(VLOOKUP($A572&amp;$B572&amp;$C572&amp;$D572&amp;K$1, 'check of sales'!$A$2:$P$1035, 12 + MATCH($E572,'check of sales'!$M$1:$P$1, 0), 0), 0)</f>
        <v>2686312.0762200998</v>
      </c>
      <c r="L572" s="1">
        <f>SUMIF('emission-rate'!$A$2:$A$551, $D572&amp;L$1&amp;$E572&amp;$F572, 'emission-rate'!$F$2:$F$551) * IFERROR(VLOOKUP($A572&amp;$B572&amp;$C572&amp;$D572&amp;L$1, 'check of sales'!$A$2:$P$1035, 12 + MATCH($E572,'check of sales'!$M$1:$P$1, 0), 0), 0)</f>
        <v>1438642.2429726042</v>
      </c>
      <c r="M572" s="1">
        <f>SUMIF('emission-rate'!$A$2:$A$551, $D572&amp;M$1&amp;$E572&amp;$F572, 'emission-rate'!$F$2:$F$551) * IFERROR(VLOOKUP($A572&amp;$B572&amp;$C572&amp;$D572&amp;M$1, 'check of sales'!$A$2:$P$1035, 12 + MATCH($E572,'check of sales'!$M$1:$P$1, 0), 0), 0)</f>
        <v>4618670.629873463</v>
      </c>
      <c r="N572" s="1">
        <f>SUMIF('emission-rate'!$A$2:$A$551, $D572&amp;N$1&amp;$E572&amp;$F572, 'emission-rate'!$F$2:$F$551) * IFERROR(VLOOKUP($A572&amp;$B572&amp;$C572&amp;$D572&amp;N$1, 'check of sales'!$A$2:$P$1035, 12 + MATCH($E572,'check of sales'!$M$1:$P$1, 0), 0), 0)</f>
        <v>3034333.485826015</v>
      </c>
      <c r="O572" s="1">
        <f>SUMIF('emission-rate'!$A$2:$A$551, $D572&amp;O$1&amp;$E572&amp;$F572, 'emission-rate'!$F$2:$F$551) * IFERROR(VLOOKUP($A572&amp;$B572&amp;$C572&amp;$D572&amp;O$1, 'check of sales'!$A$2:$P$1035, 12 + MATCH($E572,'check of sales'!$M$1:$P$1, 0), 0), 0)</f>
        <v>2481250.9583151494</v>
      </c>
      <c r="P572" s="1">
        <f>SUMIF('emission-rate'!$A$2:$A$551, $D572&amp;P$1&amp;$E572&amp;$F572, 'emission-rate'!$F$2:$F$551) * IFERROR(VLOOKUP($A572&amp;$B572&amp;$C572&amp;$D572&amp;P$1, 'check of sales'!$A$2:$P$1035, 12 + MATCH($E572,'check of sales'!$M$1:$P$1, 0), 0), 0)</f>
        <v>384309.8148259822</v>
      </c>
      <c r="Q572" s="1">
        <f>SUMIF('emission-rate'!$A$2:$A$551, $D572&amp;Q$1&amp;$E572&amp;$F572, 'emission-rate'!$F$2:$F$551) * IFERROR(VLOOKUP($A572&amp;$B572&amp;$C572&amp;$D572&amp;Q$1, 'check of sales'!$A$2:$P$1035, 12 + MATCH($E572,'check of sales'!$M$1:$P$1, 0), 0), 0)</f>
        <v>2145308.8647909025</v>
      </c>
      <c r="R572" s="1">
        <f>SUMIF('emission-rate'!$A$2:$A$551, $D572&amp;R$1&amp;$E572&amp;$F572, 'emission-rate'!$F$2:$F$551) * IFERROR(VLOOKUP($A572&amp;$B572&amp;$C572&amp;$D572&amp;R$1, 'check of sales'!$A$2:$P$1035, 12 + MATCH($E572,'check of sales'!$M$1:$P$1, 0), 0), 0)</f>
        <v>2324715.3402702212</v>
      </c>
      <c r="S572" s="1">
        <f>SUMIF('emission-rate'!$A$2:$A$551, $D572&amp;S$1&amp;$E572&amp;$F572, 'emission-rate'!$F$2:$F$551) * IFERROR(VLOOKUP($A572&amp;$B572&amp;$C572&amp;$D572&amp;S$1, 'check of sales'!$A$2:$P$1035, 12 + MATCH($E572,'check of sales'!$M$1:$P$1, 0), 0), 0)</f>
        <v>4160707.1842245269</v>
      </c>
      <c r="T572" s="1">
        <f>SUMIF('emission-rate'!$A$2:$A$551, $D572&amp;T$1&amp;$E572&amp;$F572, 'emission-rate'!$F$2:$F$551) * IFERROR(VLOOKUP($A572&amp;$B572&amp;$C572&amp;$D572&amp;T$1, 'check of sales'!$A$2:$P$1035, 12 + MATCH($E572,'check of sales'!$M$1:$P$1, 0), 0), 0)</f>
        <v>381804.85088999709</v>
      </c>
      <c r="U572" s="1">
        <f>SUMIF('emission-rate'!$A$2:$A$551, $D572&amp;U$1&amp;$E572&amp;$F572, 'emission-rate'!$F$2:$F$551) * IFERROR(VLOOKUP($A572&amp;$B572&amp;$C572&amp;$D572&amp;U$1, 'check of sales'!$A$2:$P$1035, 12 + MATCH($E572,'check of sales'!$M$1:$P$1, 0), 0), 0)</f>
        <v>0</v>
      </c>
    </row>
    <row r="573" spans="1:21" x14ac:dyDescent="0.2">
      <c r="A573">
        <f>emission!A573</f>
        <v>2020</v>
      </c>
      <c r="B573">
        <f>emission!B573</f>
        <v>1</v>
      </c>
      <c r="C573" t="str">
        <f>emission!C573</f>
        <v>industrial</v>
      </c>
      <c r="D573" t="str">
        <f>emission!D573</f>
        <v>VCC 22400 (DSL LHD1)</v>
      </c>
      <c r="E573" t="str">
        <f>emission!E573</f>
        <v>DSL</v>
      </c>
      <c r="F573" t="str">
        <f>emission!F573</f>
        <v>CO</v>
      </c>
      <c r="G573" s="1">
        <f>emission!G573 - SUM($K573:$U573)</f>
        <v>1.3095736503601074E-3</v>
      </c>
      <c r="K573" s="1">
        <f>SUMIF('emission-rate'!$A$2:$A$551, $D573&amp;K$1&amp;$E573&amp;$F573, 'emission-rate'!$F$2:$F$551) * IFERROR(VLOOKUP($A573&amp;$B573&amp;$C573&amp;$D573&amp;K$1, 'check of sales'!$A$2:$P$1035, 12 + MATCH($E573,'check of sales'!$M$1:$P$1, 0), 0), 0)</f>
        <v>2545505.5290170987</v>
      </c>
      <c r="L573" s="1">
        <f>SUMIF('emission-rate'!$A$2:$A$551, $D573&amp;L$1&amp;$E573&amp;$F573, 'emission-rate'!$F$2:$F$551) * IFERROR(VLOOKUP($A573&amp;$B573&amp;$C573&amp;$D573&amp;L$1, 'check of sales'!$A$2:$P$1035, 12 + MATCH($E573,'check of sales'!$M$1:$P$1, 0), 0), 0)</f>
        <v>1393526.8579757584</v>
      </c>
      <c r="M573" s="1">
        <f>SUMIF('emission-rate'!$A$2:$A$551, $D573&amp;M$1&amp;$E573&amp;$F573, 'emission-rate'!$F$2:$F$551) * IFERROR(VLOOKUP($A573&amp;$B573&amp;$C573&amp;$D573&amp;M$1, 'check of sales'!$A$2:$P$1035, 12 + MATCH($E573,'check of sales'!$M$1:$P$1, 0), 0), 0)</f>
        <v>4434586.7204546016</v>
      </c>
      <c r="N573" s="1">
        <f>SUMIF('emission-rate'!$A$2:$A$551, $D573&amp;N$1&amp;$E573&amp;$F573, 'emission-rate'!$F$2:$F$551) * IFERROR(VLOOKUP($A573&amp;$B573&amp;$C573&amp;$D573&amp;N$1, 'check of sales'!$A$2:$P$1035, 12 + MATCH($E573,'check of sales'!$M$1:$P$1, 0), 0), 0)</f>
        <v>2765171.5244299984</v>
      </c>
      <c r="O573" s="1">
        <f>SUMIF('emission-rate'!$A$2:$A$551, $D573&amp;O$1&amp;$E573&amp;$F573, 'emission-rate'!$F$2:$F$551) * IFERROR(VLOOKUP($A573&amp;$B573&amp;$C573&amp;$D573&amp;O$1, 'check of sales'!$A$2:$P$1035, 12 + MATCH($E573,'check of sales'!$M$1:$P$1, 0), 0), 0)</f>
        <v>2384752.3538932237</v>
      </c>
      <c r="P573" s="1">
        <f>SUMIF('emission-rate'!$A$2:$A$551, $D573&amp;P$1&amp;$E573&amp;$F573, 'emission-rate'!$F$2:$F$551) * IFERROR(VLOOKUP($A573&amp;$B573&amp;$C573&amp;$D573&amp;P$1, 'check of sales'!$A$2:$P$1035, 12 + MATCH($E573,'check of sales'!$M$1:$P$1, 0), 0), 0)</f>
        <v>359835.48421406432</v>
      </c>
      <c r="Q573" s="1">
        <f>SUMIF('emission-rate'!$A$2:$A$551, $D573&amp;Q$1&amp;$E573&amp;$F573, 'emission-rate'!$F$2:$F$551) * IFERROR(VLOOKUP($A573&amp;$B573&amp;$C573&amp;$D573&amp;Q$1, 'check of sales'!$A$2:$P$1035, 12 + MATCH($E573,'check of sales'!$M$1:$P$1, 0), 0), 0)</f>
        <v>1914586.1033397892</v>
      </c>
      <c r="R573" s="1">
        <f>SUMIF('emission-rate'!$A$2:$A$551, $D573&amp;R$1&amp;$E573&amp;$F573, 'emission-rate'!$F$2:$F$551) * IFERROR(VLOOKUP($A573&amp;$B573&amp;$C573&amp;$D573&amp;R$1, 'check of sales'!$A$2:$P$1035, 12 + MATCH($E573,'check of sales'!$M$1:$P$1, 0), 0), 0)</f>
        <v>2250491.576169197</v>
      </c>
      <c r="S573" s="1">
        <f>SUMIF('emission-rate'!$A$2:$A$551, $D573&amp;S$1&amp;$E573&amp;$F573, 'emission-rate'!$F$2:$F$551) * IFERROR(VLOOKUP($A573&amp;$B573&amp;$C573&amp;$D573&amp;S$1, 'check of sales'!$A$2:$P$1035, 12 + MATCH($E573,'check of sales'!$M$1:$P$1, 0), 0), 0)</f>
        <v>4002517.1577149718</v>
      </c>
      <c r="T573" s="1">
        <f>SUMIF('emission-rate'!$A$2:$A$551, $D573&amp;T$1&amp;$E573&amp;$F573, 'emission-rate'!$F$2:$F$551) * IFERROR(VLOOKUP($A573&amp;$B573&amp;$C573&amp;$D573&amp;T$1, 'check of sales'!$A$2:$P$1035, 12 + MATCH($E573,'check of sales'!$M$1:$P$1, 0), 0), 0)</f>
        <v>359486.50091348309</v>
      </c>
      <c r="U573" s="1">
        <f>SUMIF('emission-rate'!$A$2:$A$551, $D573&amp;U$1&amp;$E573&amp;$F573, 'emission-rate'!$F$2:$F$551) * IFERROR(VLOOKUP($A573&amp;$B573&amp;$C573&amp;$D573&amp;U$1, 'check of sales'!$A$2:$P$1035, 12 + MATCH($E573,'check of sales'!$M$1:$P$1, 0), 0), 0)</f>
        <v>2714081.9839658425</v>
      </c>
    </row>
    <row r="574" spans="1:21" x14ac:dyDescent="0.2">
      <c r="A574">
        <f>emission!A574</f>
        <v>2010</v>
      </c>
      <c r="B574">
        <f>emission!B574</f>
        <v>1</v>
      </c>
      <c r="C574" t="str">
        <f>emission!C574</f>
        <v>industrial</v>
      </c>
      <c r="D574" t="str">
        <f>emission!D574</f>
        <v>VCC 22400 (DSL LHD1)</v>
      </c>
      <c r="E574" t="str">
        <f>emission!E574</f>
        <v>DSL</v>
      </c>
      <c r="F574" t="str">
        <f>emission!F574</f>
        <v>CO2</v>
      </c>
      <c r="G574" s="1">
        <f>emission!G574 - SUM($K574:$U574)</f>
        <v>-0.49858951568603516</v>
      </c>
      <c r="K574" s="1">
        <f>SUMIF('emission-rate'!$A$2:$A$551, $D574&amp;K$1&amp;$E574&amp;$F574, 'emission-rate'!$F$2:$F$551) * IFERROR(VLOOKUP($A574&amp;$B574&amp;$C574&amp;$D574&amp;K$1, 'check of sales'!$A$2:$P$1035, 12 + MATCH($E574,'check of sales'!$M$1:$P$1, 0), 0), 0)</f>
        <v>5476315179.4140396</v>
      </c>
      <c r="L574" s="1">
        <f>SUMIF('emission-rate'!$A$2:$A$551, $D574&amp;L$1&amp;$E574&amp;$F574, 'emission-rate'!$F$2:$F$551) * IFERROR(VLOOKUP($A574&amp;$B574&amp;$C574&amp;$D574&amp;L$1, 'check of sales'!$A$2:$P$1035, 12 + MATCH($E574,'check of sales'!$M$1:$P$1, 0), 0), 0)</f>
        <v>0</v>
      </c>
      <c r="M574" s="1">
        <f>SUMIF('emission-rate'!$A$2:$A$551, $D574&amp;M$1&amp;$E574&amp;$F574, 'emission-rate'!$F$2:$F$551) * IFERROR(VLOOKUP($A574&amp;$B574&amp;$C574&amp;$D574&amp;M$1, 'check of sales'!$A$2:$P$1035, 12 + MATCH($E574,'check of sales'!$M$1:$P$1, 0), 0), 0)</f>
        <v>0</v>
      </c>
      <c r="N574" s="1">
        <f>SUMIF('emission-rate'!$A$2:$A$551, $D574&amp;N$1&amp;$E574&amp;$F574, 'emission-rate'!$F$2:$F$551) * IFERROR(VLOOKUP($A574&amp;$B574&amp;$C574&amp;$D574&amp;N$1, 'check of sales'!$A$2:$P$1035, 12 + MATCH($E574,'check of sales'!$M$1:$P$1, 0), 0), 0)</f>
        <v>0</v>
      </c>
      <c r="O574" s="1">
        <f>SUMIF('emission-rate'!$A$2:$A$551, $D574&amp;O$1&amp;$E574&amp;$F574, 'emission-rate'!$F$2:$F$551) * IFERROR(VLOOKUP($A574&amp;$B574&amp;$C574&amp;$D574&amp;O$1, 'check of sales'!$A$2:$P$1035, 12 + MATCH($E574,'check of sales'!$M$1:$P$1, 0), 0), 0)</f>
        <v>0</v>
      </c>
      <c r="P574" s="1">
        <f>SUMIF('emission-rate'!$A$2:$A$551, $D574&amp;P$1&amp;$E574&amp;$F574, 'emission-rate'!$F$2:$F$551) * IFERROR(VLOOKUP($A574&amp;$B574&amp;$C574&amp;$D574&amp;P$1, 'check of sales'!$A$2:$P$1035, 12 + MATCH($E574,'check of sales'!$M$1:$P$1, 0), 0), 0)</f>
        <v>0</v>
      </c>
      <c r="Q574" s="1">
        <f>SUMIF('emission-rate'!$A$2:$A$551, $D574&amp;Q$1&amp;$E574&amp;$F574, 'emission-rate'!$F$2:$F$551) * IFERROR(VLOOKUP($A574&amp;$B574&amp;$C574&amp;$D574&amp;Q$1, 'check of sales'!$A$2:$P$1035, 12 + MATCH($E574,'check of sales'!$M$1:$P$1, 0), 0), 0)</f>
        <v>0</v>
      </c>
      <c r="R574" s="1">
        <f>SUMIF('emission-rate'!$A$2:$A$551, $D574&amp;R$1&amp;$E574&amp;$F574, 'emission-rate'!$F$2:$F$551) * IFERROR(VLOOKUP($A574&amp;$B574&amp;$C574&amp;$D574&amp;R$1, 'check of sales'!$A$2:$P$1035, 12 + MATCH($E574,'check of sales'!$M$1:$P$1, 0), 0), 0)</f>
        <v>0</v>
      </c>
      <c r="S574" s="1">
        <f>SUMIF('emission-rate'!$A$2:$A$551, $D574&amp;S$1&amp;$E574&amp;$F574, 'emission-rate'!$F$2:$F$551) * IFERROR(VLOOKUP($A574&amp;$B574&amp;$C574&amp;$D574&amp;S$1, 'check of sales'!$A$2:$P$1035, 12 + MATCH($E574,'check of sales'!$M$1:$P$1, 0), 0), 0)</f>
        <v>0</v>
      </c>
      <c r="T574" s="1">
        <f>SUMIF('emission-rate'!$A$2:$A$551, $D574&amp;T$1&amp;$E574&amp;$F574, 'emission-rate'!$F$2:$F$551) * IFERROR(VLOOKUP($A574&amp;$B574&amp;$C574&amp;$D574&amp;T$1, 'check of sales'!$A$2:$P$1035, 12 + MATCH($E574,'check of sales'!$M$1:$P$1, 0), 0), 0)</f>
        <v>0</v>
      </c>
      <c r="U574" s="1">
        <f>SUMIF('emission-rate'!$A$2:$A$551, $D574&amp;U$1&amp;$E574&amp;$F574, 'emission-rate'!$F$2:$F$551) * IFERROR(VLOOKUP($A574&amp;$B574&amp;$C574&amp;$D574&amp;U$1, 'check of sales'!$A$2:$P$1035, 12 + MATCH($E574,'check of sales'!$M$1:$P$1, 0), 0), 0)</f>
        <v>0</v>
      </c>
    </row>
    <row r="575" spans="1:21" x14ac:dyDescent="0.2">
      <c r="A575">
        <f>emission!A575</f>
        <v>2011</v>
      </c>
      <c r="B575">
        <f>emission!B575</f>
        <v>1</v>
      </c>
      <c r="C575" t="str">
        <f>emission!C575</f>
        <v>industrial</v>
      </c>
      <c r="D575" t="str">
        <f>emission!D575</f>
        <v>VCC 22400 (DSL LHD1)</v>
      </c>
      <c r="E575" t="str">
        <f>emission!E575</f>
        <v>DSL</v>
      </c>
      <c r="F575" t="str">
        <f>emission!F575</f>
        <v>CO2</v>
      </c>
      <c r="G575" s="1">
        <f>emission!G575 - SUM($K575:$U575)</f>
        <v>-0.59226894378662109</v>
      </c>
      <c r="K575" s="1">
        <f>SUMIF('emission-rate'!$A$2:$A$551, $D575&amp;K$1&amp;$E575&amp;$F575, 'emission-rate'!$F$2:$F$551) * IFERROR(VLOOKUP($A575&amp;$B575&amp;$C575&amp;$D575&amp;K$1, 'check of sales'!$A$2:$P$1035, 12 + MATCH($E575,'check of sales'!$M$1:$P$1, 0), 0), 0)</f>
        <v>5156197929.8008642</v>
      </c>
      <c r="L575" s="1">
        <f>SUMIF('emission-rate'!$A$2:$A$551, $D575&amp;L$1&amp;$E575&amp;$F575, 'emission-rate'!$F$2:$F$551) * IFERROR(VLOOKUP($A575&amp;$B575&amp;$C575&amp;$D575&amp;L$1, 'check of sales'!$A$2:$P$1035, 12 + MATCH($E575,'check of sales'!$M$1:$P$1, 0), 0), 0)</f>
        <v>2865329848.9527049</v>
      </c>
      <c r="M575" s="1">
        <f>SUMIF('emission-rate'!$A$2:$A$551, $D575&amp;M$1&amp;$E575&amp;$F575, 'emission-rate'!$F$2:$F$551) * IFERROR(VLOOKUP($A575&amp;$B575&amp;$C575&amp;$D575&amp;M$1, 'check of sales'!$A$2:$P$1035, 12 + MATCH($E575,'check of sales'!$M$1:$P$1, 0), 0), 0)</f>
        <v>0</v>
      </c>
      <c r="N575" s="1">
        <f>SUMIF('emission-rate'!$A$2:$A$551, $D575&amp;N$1&amp;$E575&amp;$F575, 'emission-rate'!$F$2:$F$551) * IFERROR(VLOOKUP($A575&amp;$B575&amp;$C575&amp;$D575&amp;N$1, 'check of sales'!$A$2:$P$1035, 12 + MATCH($E575,'check of sales'!$M$1:$P$1, 0), 0), 0)</f>
        <v>0</v>
      </c>
      <c r="O575" s="1">
        <f>SUMIF('emission-rate'!$A$2:$A$551, $D575&amp;O$1&amp;$E575&amp;$F575, 'emission-rate'!$F$2:$F$551) * IFERROR(VLOOKUP($A575&amp;$B575&amp;$C575&amp;$D575&amp;O$1, 'check of sales'!$A$2:$P$1035, 12 + MATCH($E575,'check of sales'!$M$1:$P$1, 0), 0), 0)</f>
        <v>0</v>
      </c>
      <c r="P575" s="1">
        <f>SUMIF('emission-rate'!$A$2:$A$551, $D575&amp;P$1&amp;$E575&amp;$F575, 'emission-rate'!$F$2:$F$551) * IFERROR(VLOOKUP($A575&amp;$B575&amp;$C575&amp;$D575&amp;P$1, 'check of sales'!$A$2:$P$1035, 12 + MATCH($E575,'check of sales'!$M$1:$P$1, 0), 0), 0)</f>
        <v>0</v>
      </c>
      <c r="Q575" s="1">
        <f>SUMIF('emission-rate'!$A$2:$A$551, $D575&amp;Q$1&amp;$E575&amp;$F575, 'emission-rate'!$F$2:$F$551) * IFERROR(VLOOKUP($A575&amp;$B575&amp;$C575&amp;$D575&amp;Q$1, 'check of sales'!$A$2:$P$1035, 12 + MATCH($E575,'check of sales'!$M$1:$P$1, 0), 0), 0)</f>
        <v>0</v>
      </c>
      <c r="R575" s="1">
        <f>SUMIF('emission-rate'!$A$2:$A$551, $D575&amp;R$1&amp;$E575&amp;$F575, 'emission-rate'!$F$2:$F$551) * IFERROR(VLOOKUP($A575&amp;$B575&amp;$C575&amp;$D575&amp;R$1, 'check of sales'!$A$2:$P$1035, 12 + MATCH($E575,'check of sales'!$M$1:$P$1, 0), 0), 0)</f>
        <v>0</v>
      </c>
      <c r="S575" s="1">
        <f>SUMIF('emission-rate'!$A$2:$A$551, $D575&amp;S$1&amp;$E575&amp;$F575, 'emission-rate'!$F$2:$F$551) * IFERROR(VLOOKUP($A575&amp;$B575&amp;$C575&amp;$D575&amp;S$1, 'check of sales'!$A$2:$P$1035, 12 + MATCH($E575,'check of sales'!$M$1:$P$1, 0), 0), 0)</f>
        <v>0</v>
      </c>
      <c r="T575" s="1">
        <f>SUMIF('emission-rate'!$A$2:$A$551, $D575&amp;T$1&amp;$E575&amp;$F575, 'emission-rate'!$F$2:$F$551) * IFERROR(VLOOKUP($A575&amp;$B575&amp;$C575&amp;$D575&amp;T$1, 'check of sales'!$A$2:$P$1035, 12 + MATCH($E575,'check of sales'!$M$1:$P$1, 0), 0), 0)</f>
        <v>0</v>
      </c>
      <c r="U575" s="1">
        <f>SUMIF('emission-rate'!$A$2:$A$551, $D575&amp;U$1&amp;$E575&amp;$F575, 'emission-rate'!$F$2:$F$551) * IFERROR(VLOOKUP($A575&amp;$B575&amp;$C575&amp;$D575&amp;U$1, 'check of sales'!$A$2:$P$1035, 12 + MATCH($E575,'check of sales'!$M$1:$P$1, 0), 0), 0)</f>
        <v>0</v>
      </c>
    </row>
    <row r="576" spans="1:21" x14ac:dyDescent="0.2">
      <c r="A576">
        <f>emission!A576</f>
        <v>2012</v>
      </c>
      <c r="B576">
        <f>emission!B576</f>
        <v>1</v>
      </c>
      <c r="C576" t="str">
        <f>emission!C576</f>
        <v>industrial</v>
      </c>
      <c r="D576" t="str">
        <f>emission!D576</f>
        <v>VCC 22400 (DSL LHD1)</v>
      </c>
      <c r="E576" t="str">
        <f>emission!E576</f>
        <v>DSL</v>
      </c>
      <c r="F576" t="str">
        <f>emission!F576</f>
        <v>CO2</v>
      </c>
      <c r="G576" s="1">
        <f>emission!G576 - SUM($K576:$U576)</f>
        <v>-0.53295516967773438</v>
      </c>
      <c r="K576" s="1">
        <f>SUMIF('emission-rate'!$A$2:$A$551, $D576&amp;K$1&amp;$E576&amp;$F576, 'emission-rate'!$F$2:$F$551) * IFERROR(VLOOKUP($A576&amp;$B576&amp;$C576&amp;$D576&amp;K$1, 'check of sales'!$A$2:$P$1035, 12 + MATCH($E576,'check of sales'!$M$1:$P$1, 0), 0), 0)</f>
        <v>4960159359.6519794</v>
      </c>
      <c r="L576" s="1">
        <f>SUMIF('emission-rate'!$A$2:$A$551, $D576&amp;L$1&amp;$E576&amp;$F576, 'emission-rate'!$F$2:$F$551) * IFERROR(VLOOKUP($A576&amp;$B576&amp;$C576&amp;$D576&amp;L$1, 'check of sales'!$A$2:$P$1035, 12 + MATCH($E576,'check of sales'!$M$1:$P$1, 0), 0), 0)</f>
        <v>2697837387.2461066</v>
      </c>
      <c r="M576" s="1">
        <f>SUMIF('emission-rate'!$A$2:$A$551, $D576&amp;M$1&amp;$E576&amp;$F576, 'emission-rate'!$F$2:$F$551) * IFERROR(VLOOKUP($A576&amp;$B576&amp;$C576&amp;$D576&amp;M$1, 'check of sales'!$A$2:$P$1035, 12 + MATCH($E576,'check of sales'!$M$1:$P$1, 0), 0), 0)</f>
        <v>8777903333.5590687</v>
      </c>
      <c r="N576" s="1">
        <f>SUMIF('emission-rate'!$A$2:$A$551, $D576&amp;N$1&amp;$E576&amp;$F576, 'emission-rate'!$F$2:$F$551) * IFERROR(VLOOKUP($A576&amp;$B576&amp;$C576&amp;$D576&amp;N$1, 'check of sales'!$A$2:$P$1035, 12 + MATCH($E576,'check of sales'!$M$1:$P$1, 0), 0), 0)</f>
        <v>0</v>
      </c>
      <c r="O576" s="1">
        <f>SUMIF('emission-rate'!$A$2:$A$551, $D576&amp;O$1&amp;$E576&amp;$F576, 'emission-rate'!$F$2:$F$551) * IFERROR(VLOOKUP($A576&amp;$B576&amp;$C576&amp;$D576&amp;O$1, 'check of sales'!$A$2:$P$1035, 12 + MATCH($E576,'check of sales'!$M$1:$P$1, 0), 0), 0)</f>
        <v>0</v>
      </c>
      <c r="P576" s="1">
        <f>SUMIF('emission-rate'!$A$2:$A$551, $D576&amp;P$1&amp;$E576&amp;$F576, 'emission-rate'!$F$2:$F$551) * IFERROR(VLOOKUP($A576&amp;$B576&amp;$C576&amp;$D576&amp;P$1, 'check of sales'!$A$2:$P$1035, 12 + MATCH($E576,'check of sales'!$M$1:$P$1, 0), 0), 0)</f>
        <v>0</v>
      </c>
      <c r="Q576" s="1">
        <f>SUMIF('emission-rate'!$A$2:$A$551, $D576&amp;Q$1&amp;$E576&amp;$F576, 'emission-rate'!$F$2:$F$551) * IFERROR(VLOOKUP($A576&amp;$B576&amp;$C576&amp;$D576&amp;Q$1, 'check of sales'!$A$2:$P$1035, 12 + MATCH($E576,'check of sales'!$M$1:$P$1, 0), 0), 0)</f>
        <v>0</v>
      </c>
      <c r="R576" s="1">
        <f>SUMIF('emission-rate'!$A$2:$A$551, $D576&amp;R$1&amp;$E576&amp;$F576, 'emission-rate'!$F$2:$F$551) * IFERROR(VLOOKUP($A576&amp;$B576&amp;$C576&amp;$D576&amp;R$1, 'check of sales'!$A$2:$P$1035, 12 + MATCH($E576,'check of sales'!$M$1:$P$1, 0), 0), 0)</f>
        <v>0</v>
      </c>
      <c r="S576" s="1">
        <f>SUMIF('emission-rate'!$A$2:$A$551, $D576&amp;S$1&amp;$E576&amp;$F576, 'emission-rate'!$F$2:$F$551) * IFERROR(VLOOKUP($A576&amp;$B576&amp;$C576&amp;$D576&amp;S$1, 'check of sales'!$A$2:$P$1035, 12 + MATCH($E576,'check of sales'!$M$1:$P$1, 0), 0), 0)</f>
        <v>0</v>
      </c>
      <c r="T576" s="1">
        <f>SUMIF('emission-rate'!$A$2:$A$551, $D576&amp;T$1&amp;$E576&amp;$F576, 'emission-rate'!$F$2:$F$551) * IFERROR(VLOOKUP($A576&amp;$B576&amp;$C576&amp;$D576&amp;T$1, 'check of sales'!$A$2:$P$1035, 12 + MATCH($E576,'check of sales'!$M$1:$P$1, 0), 0), 0)</f>
        <v>0</v>
      </c>
      <c r="U576" s="1">
        <f>SUMIF('emission-rate'!$A$2:$A$551, $D576&amp;U$1&amp;$E576&amp;$F576, 'emission-rate'!$F$2:$F$551) * IFERROR(VLOOKUP($A576&amp;$B576&amp;$C576&amp;$D576&amp;U$1, 'check of sales'!$A$2:$P$1035, 12 + MATCH($E576,'check of sales'!$M$1:$P$1, 0), 0), 0)</f>
        <v>0</v>
      </c>
    </row>
    <row r="577" spans="1:21" x14ac:dyDescent="0.2">
      <c r="A577">
        <f>emission!A577</f>
        <v>2013</v>
      </c>
      <c r="B577">
        <f>emission!B577</f>
        <v>1</v>
      </c>
      <c r="C577" t="str">
        <f>emission!C577</f>
        <v>industrial</v>
      </c>
      <c r="D577" t="str">
        <f>emission!D577</f>
        <v>VCC 22400 (DSL LHD1)</v>
      </c>
      <c r="E577" t="str">
        <f>emission!E577</f>
        <v>DSL</v>
      </c>
      <c r="F577" t="str">
        <f>emission!F577</f>
        <v>CO2</v>
      </c>
      <c r="G577" s="1">
        <f>emission!G577 - SUM($K577:$U577)</f>
        <v>0.2576751708984375</v>
      </c>
      <c r="K577" s="1">
        <f>SUMIF('emission-rate'!$A$2:$A$551, $D577&amp;K$1&amp;$E577&amp;$F577, 'emission-rate'!$F$2:$F$551) * IFERROR(VLOOKUP($A577&amp;$B577&amp;$C577&amp;$D577&amp;K$1, 'check of sales'!$A$2:$P$1035, 12 + MATCH($E577,'check of sales'!$M$1:$P$1, 0), 0), 0)</f>
        <v>4801790852.4043379</v>
      </c>
      <c r="L577" s="1">
        <f>SUMIF('emission-rate'!$A$2:$A$551, $D577&amp;L$1&amp;$E577&amp;$F577, 'emission-rate'!$F$2:$F$551) * IFERROR(VLOOKUP($A577&amp;$B577&amp;$C577&amp;$D577&amp;L$1, 'check of sales'!$A$2:$P$1035, 12 + MATCH($E577,'check of sales'!$M$1:$P$1, 0), 0), 0)</f>
        <v>2595265649.0990505</v>
      </c>
      <c r="M577" s="1">
        <f>SUMIF('emission-rate'!$A$2:$A$551, $D577&amp;M$1&amp;$E577&amp;$F577, 'emission-rate'!$F$2:$F$551) * IFERROR(VLOOKUP($A577&amp;$B577&amp;$C577&amp;$D577&amp;M$1, 'check of sales'!$A$2:$P$1035, 12 + MATCH($E577,'check of sales'!$M$1:$P$1, 0), 0), 0)</f>
        <v>8264792203.0908308</v>
      </c>
      <c r="N577" s="1">
        <f>SUMIF('emission-rate'!$A$2:$A$551, $D577&amp;N$1&amp;$E577&amp;$F577, 'emission-rate'!$F$2:$F$551) * IFERROR(VLOOKUP($A577&amp;$B577&amp;$C577&amp;$D577&amp;N$1, 'check of sales'!$A$2:$P$1035, 12 + MATCH($E577,'check of sales'!$M$1:$P$1, 0), 0), 0)</f>
        <v>6249160524.6639051</v>
      </c>
      <c r="O577" s="1">
        <f>SUMIF('emission-rate'!$A$2:$A$551, $D577&amp;O$1&amp;$E577&amp;$F577, 'emission-rate'!$F$2:$F$551) * IFERROR(VLOOKUP($A577&amp;$B577&amp;$C577&amp;$D577&amp;O$1, 'check of sales'!$A$2:$P$1035, 12 + MATCH($E577,'check of sales'!$M$1:$P$1, 0), 0), 0)</f>
        <v>0</v>
      </c>
      <c r="P577" s="1">
        <f>SUMIF('emission-rate'!$A$2:$A$551, $D577&amp;P$1&amp;$E577&amp;$F577, 'emission-rate'!$F$2:$F$551) * IFERROR(VLOOKUP($A577&amp;$B577&amp;$C577&amp;$D577&amp;P$1, 'check of sales'!$A$2:$P$1035, 12 + MATCH($E577,'check of sales'!$M$1:$P$1, 0), 0), 0)</f>
        <v>0</v>
      </c>
      <c r="Q577" s="1">
        <f>SUMIF('emission-rate'!$A$2:$A$551, $D577&amp;Q$1&amp;$E577&amp;$F577, 'emission-rate'!$F$2:$F$551) * IFERROR(VLOOKUP($A577&amp;$B577&amp;$C577&amp;$D577&amp;Q$1, 'check of sales'!$A$2:$P$1035, 12 + MATCH($E577,'check of sales'!$M$1:$P$1, 0), 0), 0)</f>
        <v>0</v>
      </c>
      <c r="R577" s="1">
        <f>SUMIF('emission-rate'!$A$2:$A$551, $D577&amp;R$1&amp;$E577&amp;$F577, 'emission-rate'!$F$2:$F$551) * IFERROR(VLOOKUP($A577&amp;$B577&amp;$C577&amp;$D577&amp;R$1, 'check of sales'!$A$2:$P$1035, 12 + MATCH($E577,'check of sales'!$M$1:$P$1, 0), 0), 0)</f>
        <v>0</v>
      </c>
      <c r="S577" s="1">
        <f>SUMIF('emission-rate'!$A$2:$A$551, $D577&amp;S$1&amp;$E577&amp;$F577, 'emission-rate'!$F$2:$F$551) * IFERROR(VLOOKUP($A577&amp;$B577&amp;$C577&amp;$D577&amp;S$1, 'check of sales'!$A$2:$P$1035, 12 + MATCH($E577,'check of sales'!$M$1:$P$1, 0), 0), 0)</f>
        <v>0</v>
      </c>
      <c r="T577" s="1">
        <f>SUMIF('emission-rate'!$A$2:$A$551, $D577&amp;T$1&amp;$E577&amp;$F577, 'emission-rate'!$F$2:$F$551) * IFERROR(VLOOKUP($A577&amp;$B577&amp;$C577&amp;$D577&amp;T$1, 'check of sales'!$A$2:$P$1035, 12 + MATCH($E577,'check of sales'!$M$1:$P$1, 0), 0), 0)</f>
        <v>0</v>
      </c>
      <c r="U577" s="1">
        <f>SUMIF('emission-rate'!$A$2:$A$551, $D577&amp;U$1&amp;$E577&amp;$F577, 'emission-rate'!$F$2:$F$551) * IFERROR(VLOOKUP($A577&amp;$B577&amp;$C577&amp;$D577&amp;U$1, 'check of sales'!$A$2:$P$1035, 12 + MATCH($E577,'check of sales'!$M$1:$P$1, 0), 0), 0)</f>
        <v>0</v>
      </c>
    </row>
    <row r="578" spans="1:21" x14ac:dyDescent="0.2">
      <c r="A578">
        <f>emission!A578</f>
        <v>2014</v>
      </c>
      <c r="B578">
        <f>emission!B578</f>
        <v>1</v>
      </c>
      <c r="C578" t="str">
        <f>emission!C578</f>
        <v>industrial</v>
      </c>
      <c r="D578" t="str">
        <f>emission!D578</f>
        <v>VCC 22400 (DSL LHD1)</v>
      </c>
      <c r="E578" t="str">
        <f>emission!E578</f>
        <v>DSL</v>
      </c>
      <c r="F578" t="str">
        <f>emission!F578</f>
        <v>CO2</v>
      </c>
      <c r="G578" s="1">
        <f>emission!G578 - SUM($K578:$U578)</f>
        <v>-0.16527557373046875</v>
      </c>
      <c r="K578" s="1">
        <f>SUMIF('emission-rate'!$A$2:$A$551, $D578&amp;K$1&amp;$E578&amp;$F578, 'emission-rate'!$F$2:$F$551) * IFERROR(VLOOKUP($A578&amp;$B578&amp;$C578&amp;$D578&amp;K$1, 'check of sales'!$A$2:$P$1035, 12 + MATCH($E578,'check of sales'!$M$1:$P$1, 0), 0), 0)</f>
        <v>4285369900.8294172</v>
      </c>
      <c r="L578" s="1">
        <f>SUMIF('emission-rate'!$A$2:$A$551, $D578&amp;L$1&amp;$E578&amp;$F578, 'emission-rate'!$F$2:$F$551) * IFERROR(VLOOKUP($A578&amp;$B578&amp;$C578&amp;$D578&amp;L$1, 'check of sales'!$A$2:$P$1035, 12 + MATCH($E578,'check of sales'!$M$1:$P$1, 0), 0), 0)</f>
        <v>2512403725.3265581</v>
      </c>
      <c r="M578" s="1">
        <f>SUMIF('emission-rate'!$A$2:$A$551, $D578&amp;M$1&amp;$E578&amp;$F578, 'emission-rate'!$F$2:$F$551) * IFERROR(VLOOKUP($A578&amp;$B578&amp;$C578&amp;$D578&amp;M$1, 'check of sales'!$A$2:$P$1035, 12 + MATCH($E578,'check of sales'!$M$1:$P$1, 0), 0), 0)</f>
        <v>7950564923.9735661</v>
      </c>
      <c r="N578" s="1">
        <f>SUMIF('emission-rate'!$A$2:$A$551, $D578&amp;N$1&amp;$E578&amp;$F578, 'emission-rate'!$F$2:$F$551) * IFERROR(VLOOKUP($A578&amp;$B578&amp;$C578&amp;$D578&amp;N$1, 'check of sales'!$A$2:$P$1035, 12 + MATCH($E578,'check of sales'!$M$1:$P$1, 0), 0), 0)</f>
        <v>5883866706.8305845</v>
      </c>
      <c r="O578" s="1">
        <f>SUMIF('emission-rate'!$A$2:$A$551, $D578&amp;O$1&amp;$E578&amp;$F578, 'emission-rate'!$F$2:$F$551) * IFERROR(VLOOKUP($A578&amp;$B578&amp;$C578&amp;$D578&amp;O$1, 'check of sales'!$A$2:$P$1035, 12 + MATCH($E578,'check of sales'!$M$1:$P$1, 0), 0), 0)</f>
        <v>4876565658.5527506</v>
      </c>
      <c r="P578" s="1">
        <f>SUMIF('emission-rate'!$A$2:$A$551, $D578&amp;P$1&amp;$E578&amp;$F578, 'emission-rate'!$F$2:$F$551) * IFERROR(VLOOKUP($A578&amp;$B578&amp;$C578&amp;$D578&amp;P$1, 'check of sales'!$A$2:$P$1035, 12 + MATCH($E578,'check of sales'!$M$1:$P$1, 0), 0), 0)</f>
        <v>0</v>
      </c>
      <c r="Q578" s="1">
        <f>SUMIF('emission-rate'!$A$2:$A$551, $D578&amp;Q$1&amp;$E578&amp;$F578, 'emission-rate'!$F$2:$F$551) * IFERROR(VLOOKUP($A578&amp;$B578&amp;$C578&amp;$D578&amp;Q$1, 'check of sales'!$A$2:$P$1035, 12 + MATCH($E578,'check of sales'!$M$1:$P$1, 0), 0), 0)</f>
        <v>0</v>
      </c>
      <c r="R578" s="1">
        <f>SUMIF('emission-rate'!$A$2:$A$551, $D578&amp;R$1&amp;$E578&amp;$F578, 'emission-rate'!$F$2:$F$551) * IFERROR(VLOOKUP($A578&amp;$B578&amp;$C578&amp;$D578&amp;R$1, 'check of sales'!$A$2:$P$1035, 12 + MATCH($E578,'check of sales'!$M$1:$P$1, 0), 0), 0)</f>
        <v>0</v>
      </c>
      <c r="S578" s="1">
        <f>SUMIF('emission-rate'!$A$2:$A$551, $D578&amp;S$1&amp;$E578&amp;$F578, 'emission-rate'!$F$2:$F$551) * IFERROR(VLOOKUP($A578&amp;$B578&amp;$C578&amp;$D578&amp;S$1, 'check of sales'!$A$2:$P$1035, 12 + MATCH($E578,'check of sales'!$M$1:$P$1, 0), 0), 0)</f>
        <v>0</v>
      </c>
      <c r="T578" s="1">
        <f>SUMIF('emission-rate'!$A$2:$A$551, $D578&amp;T$1&amp;$E578&amp;$F578, 'emission-rate'!$F$2:$F$551) * IFERROR(VLOOKUP($A578&amp;$B578&amp;$C578&amp;$D578&amp;T$1, 'check of sales'!$A$2:$P$1035, 12 + MATCH($E578,'check of sales'!$M$1:$P$1, 0), 0), 0)</f>
        <v>0</v>
      </c>
      <c r="U578" s="1">
        <f>SUMIF('emission-rate'!$A$2:$A$551, $D578&amp;U$1&amp;$E578&amp;$F578, 'emission-rate'!$F$2:$F$551) * IFERROR(VLOOKUP($A578&amp;$B578&amp;$C578&amp;$D578&amp;U$1, 'check of sales'!$A$2:$P$1035, 12 + MATCH($E578,'check of sales'!$M$1:$P$1, 0), 0), 0)</f>
        <v>0</v>
      </c>
    </row>
    <row r="579" spans="1:21" x14ac:dyDescent="0.2">
      <c r="A579">
        <f>emission!A579</f>
        <v>2015</v>
      </c>
      <c r="B579">
        <f>emission!B579</f>
        <v>1</v>
      </c>
      <c r="C579" t="str">
        <f>emission!C579</f>
        <v>industrial</v>
      </c>
      <c r="D579" t="str">
        <f>emission!D579</f>
        <v>VCC 22400 (DSL LHD1)</v>
      </c>
      <c r="E579" t="str">
        <f>emission!E579</f>
        <v>DSL</v>
      </c>
      <c r="F579" t="str">
        <f>emission!F579</f>
        <v>CO2</v>
      </c>
      <c r="G579" s="1">
        <f>emission!G579 - SUM($K579:$U579)</f>
        <v>-0.11803436279296875</v>
      </c>
      <c r="K579" s="1">
        <f>SUMIF('emission-rate'!$A$2:$A$551, $D579&amp;K$1&amp;$E579&amp;$F579, 'emission-rate'!$F$2:$F$551) * IFERROR(VLOOKUP($A579&amp;$B579&amp;$C579&amp;$D579&amp;K$1, 'check of sales'!$A$2:$P$1035, 12 + MATCH($E579,'check of sales'!$M$1:$P$1, 0), 0), 0)</f>
        <v>4012461024.4460287</v>
      </c>
      <c r="L579" s="1">
        <f>SUMIF('emission-rate'!$A$2:$A$551, $D579&amp;L$1&amp;$E579&amp;$F579, 'emission-rate'!$F$2:$F$551) * IFERROR(VLOOKUP($A579&amp;$B579&amp;$C579&amp;$D579&amp;L$1, 'check of sales'!$A$2:$P$1035, 12 + MATCH($E579,'check of sales'!$M$1:$P$1, 0), 0), 0)</f>
        <v>2242200802.61412</v>
      </c>
      <c r="M579" s="1">
        <f>SUMIF('emission-rate'!$A$2:$A$551, $D579&amp;M$1&amp;$E579&amp;$F579, 'emission-rate'!$F$2:$F$551) * IFERROR(VLOOKUP($A579&amp;$B579&amp;$C579&amp;$D579&amp;M$1, 'check of sales'!$A$2:$P$1035, 12 + MATCH($E579,'check of sales'!$M$1:$P$1, 0), 0), 0)</f>
        <v>7696718422.7850351</v>
      </c>
      <c r="N579" s="1">
        <f>SUMIF('emission-rate'!$A$2:$A$551, $D579&amp;N$1&amp;$E579&amp;$F579, 'emission-rate'!$F$2:$F$551) * IFERROR(VLOOKUP($A579&amp;$B579&amp;$C579&amp;$D579&amp;N$1, 'check of sales'!$A$2:$P$1035, 12 + MATCH($E579,'check of sales'!$M$1:$P$1, 0), 0), 0)</f>
        <v>5660162180.3834705</v>
      </c>
      <c r="O579" s="1">
        <f>SUMIF('emission-rate'!$A$2:$A$551, $D579&amp;O$1&amp;$E579&amp;$F579, 'emission-rate'!$F$2:$F$551) * IFERROR(VLOOKUP($A579&amp;$B579&amp;$C579&amp;$D579&amp;O$1, 'check of sales'!$A$2:$P$1035, 12 + MATCH($E579,'check of sales'!$M$1:$P$1, 0), 0), 0)</f>
        <v>4591506684.5838699</v>
      </c>
      <c r="P579" s="1">
        <f>SUMIF('emission-rate'!$A$2:$A$551, $D579&amp;P$1&amp;$E579&amp;$F579, 'emission-rate'!$F$2:$F$551) * IFERROR(VLOOKUP($A579&amp;$B579&amp;$C579&amp;$D579&amp;P$1, 'check of sales'!$A$2:$P$1035, 12 + MATCH($E579,'check of sales'!$M$1:$P$1, 0), 0), 0)</f>
        <v>705331328.44431257</v>
      </c>
      <c r="Q579" s="1">
        <f>SUMIF('emission-rate'!$A$2:$A$551, $D579&amp;Q$1&amp;$E579&amp;$F579, 'emission-rate'!$F$2:$F$551) * IFERROR(VLOOKUP($A579&amp;$B579&amp;$C579&amp;$D579&amp;Q$1, 'check of sales'!$A$2:$P$1035, 12 + MATCH($E579,'check of sales'!$M$1:$P$1, 0), 0), 0)</f>
        <v>0</v>
      </c>
      <c r="R579" s="1">
        <f>SUMIF('emission-rate'!$A$2:$A$551, $D579&amp;R$1&amp;$E579&amp;$F579, 'emission-rate'!$F$2:$F$551) * IFERROR(VLOOKUP($A579&amp;$B579&amp;$C579&amp;$D579&amp;R$1, 'check of sales'!$A$2:$P$1035, 12 + MATCH($E579,'check of sales'!$M$1:$P$1, 0), 0), 0)</f>
        <v>0</v>
      </c>
      <c r="S579" s="1">
        <f>SUMIF('emission-rate'!$A$2:$A$551, $D579&amp;S$1&amp;$E579&amp;$F579, 'emission-rate'!$F$2:$F$551) * IFERROR(VLOOKUP($A579&amp;$B579&amp;$C579&amp;$D579&amp;S$1, 'check of sales'!$A$2:$P$1035, 12 + MATCH($E579,'check of sales'!$M$1:$P$1, 0), 0), 0)</f>
        <v>0</v>
      </c>
      <c r="T579" s="1">
        <f>SUMIF('emission-rate'!$A$2:$A$551, $D579&amp;T$1&amp;$E579&amp;$F579, 'emission-rate'!$F$2:$F$551) * IFERROR(VLOOKUP($A579&amp;$B579&amp;$C579&amp;$D579&amp;T$1, 'check of sales'!$A$2:$P$1035, 12 + MATCH($E579,'check of sales'!$M$1:$P$1, 0), 0), 0)</f>
        <v>0</v>
      </c>
      <c r="U579" s="1">
        <f>SUMIF('emission-rate'!$A$2:$A$551, $D579&amp;U$1&amp;$E579&amp;$F579, 'emission-rate'!$F$2:$F$551) * IFERROR(VLOOKUP($A579&amp;$B579&amp;$C579&amp;$D579&amp;U$1, 'check of sales'!$A$2:$P$1035, 12 + MATCH($E579,'check of sales'!$M$1:$P$1, 0), 0), 0)</f>
        <v>0</v>
      </c>
    </row>
    <row r="580" spans="1:21" x14ac:dyDescent="0.2">
      <c r="A580">
        <f>emission!A580</f>
        <v>2016</v>
      </c>
      <c r="B580">
        <f>emission!B580</f>
        <v>1</v>
      </c>
      <c r="C580" t="str">
        <f>emission!C580</f>
        <v>industrial</v>
      </c>
      <c r="D580" t="str">
        <f>emission!D580</f>
        <v>VCC 22400 (DSL LHD1)</v>
      </c>
      <c r="E580" t="str">
        <f>emission!E580</f>
        <v>DSL</v>
      </c>
      <c r="F580" t="str">
        <f>emission!F580</f>
        <v>CO2</v>
      </c>
      <c r="G580" s="1">
        <f>emission!G580 - SUM($K580:$U580)</f>
        <v>0.32912063598632813</v>
      </c>
      <c r="K580" s="1">
        <f>SUMIF('emission-rate'!$A$2:$A$551, $D580&amp;K$1&amp;$E580&amp;$F580, 'emission-rate'!$F$2:$F$551) * IFERROR(VLOOKUP($A580&amp;$B580&amp;$C580&amp;$D580&amp;K$1, 'check of sales'!$A$2:$P$1035, 12 + MATCH($E580,'check of sales'!$M$1:$P$1, 0), 0), 0)</f>
        <v>3856411960.6224627</v>
      </c>
      <c r="L580" s="1">
        <f>SUMIF('emission-rate'!$A$2:$A$551, $D580&amp;L$1&amp;$E580&amp;$F580, 'emission-rate'!$F$2:$F$551) * IFERROR(VLOOKUP($A580&amp;$B580&amp;$C580&amp;$D580&amp;L$1, 'check of sales'!$A$2:$P$1035, 12 + MATCH($E580,'check of sales'!$M$1:$P$1, 0), 0), 0)</f>
        <v>2099408811.2975903</v>
      </c>
      <c r="M580" s="1">
        <f>SUMIF('emission-rate'!$A$2:$A$551, $D580&amp;M$1&amp;$E580&amp;$F580, 'emission-rate'!$F$2:$F$551) * IFERROR(VLOOKUP($A580&amp;$B580&amp;$C580&amp;$D580&amp;M$1, 'check of sales'!$A$2:$P$1035, 12 + MATCH($E580,'check of sales'!$M$1:$P$1, 0), 0), 0)</f>
        <v>6868955037.3996315</v>
      </c>
      <c r="N580" s="1">
        <f>SUMIF('emission-rate'!$A$2:$A$551, $D580&amp;N$1&amp;$E580&amp;$F580, 'emission-rate'!$F$2:$F$551) * IFERROR(VLOOKUP($A580&amp;$B580&amp;$C580&amp;$D580&amp;N$1, 'check of sales'!$A$2:$P$1035, 12 + MATCH($E580,'check of sales'!$M$1:$P$1, 0), 0), 0)</f>
        <v>5479443906.979125</v>
      </c>
      <c r="O580" s="1">
        <f>SUMIF('emission-rate'!$A$2:$A$551, $D580&amp;O$1&amp;$E580&amp;$F580, 'emission-rate'!$F$2:$F$551) * IFERROR(VLOOKUP($A580&amp;$B580&amp;$C580&amp;$D580&amp;O$1, 'check of sales'!$A$2:$P$1035, 12 + MATCH($E580,'check of sales'!$M$1:$P$1, 0), 0), 0)</f>
        <v>4416937667.348793</v>
      </c>
      <c r="P580" s="1">
        <f>SUMIF('emission-rate'!$A$2:$A$551, $D580&amp;P$1&amp;$E580&amp;$F580, 'emission-rate'!$F$2:$F$551) * IFERROR(VLOOKUP($A580&amp;$B580&amp;$C580&amp;$D580&amp;P$1, 'check of sales'!$A$2:$P$1035, 12 + MATCH($E580,'check of sales'!$M$1:$P$1, 0), 0), 0)</f>
        <v>664101282.77850688</v>
      </c>
      <c r="Q580" s="1">
        <f>SUMIF('emission-rate'!$A$2:$A$551, $D580&amp;Q$1&amp;$E580&amp;$F580, 'emission-rate'!$F$2:$F$551) * IFERROR(VLOOKUP($A580&amp;$B580&amp;$C580&amp;$D580&amp;Q$1, 'check of sales'!$A$2:$P$1035, 12 + MATCH($E580,'check of sales'!$M$1:$P$1, 0), 0), 0)</f>
        <v>3421209539.7354708</v>
      </c>
      <c r="R580" s="1">
        <f>SUMIF('emission-rate'!$A$2:$A$551, $D580&amp;R$1&amp;$E580&amp;$F580, 'emission-rate'!$F$2:$F$551) * IFERROR(VLOOKUP($A580&amp;$B580&amp;$C580&amp;$D580&amp;R$1, 'check of sales'!$A$2:$P$1035, 12 + MATCH($E580,'check of sales'!$M$1:$P$1, 0), 0), 0)</f>
        <v>0</v>
      </c>
      <c r="S580" s="1">
        <f>SUMIF('emission-rate'!$A$2:$A$551, $D580&amp;S$1&amp;$E580&amp;$F580, 'emission-rate'!$F$2:$F$551) * IFERROR(VLOOKUP($A580&amp;$B580&amp;$C580&amp;$D580&amp;S$1, 'check of sales'!$A$2:$P$1035, 12 + MATCH($E580,'check of sales'!$M$1:$P$1, 0), 0), 0)</f>
        <v>0</v>
      </c>
      <c r="T580" s="1">
        <f>SUMIF('emission-rate'!$A$2:$A$551, $D580&amp;T$1&amp;$E580&amp;$F580, 'emission-rate'!$F$2:$F$551) * IFERROR(VLOOKUP($A580&amp;$B580&amp;$C580&amp;$D580&amp;T$1, 'check of sales'!$A$2:$P$1035, 12 + MATCH($E580,'check of sales'!$M$1:$P$1, 0), 0), 0)</f>
        <v>0</v>
      </c>
      <c r="U580" s="1">
        <f>SUMIF('emission-rate'!$A$2:$A$551, $D580&amp;U$1&amp;$E580&amp;$F580, 'emission-rate'!$F$2:$F$551) * IFERROR(VLOOKUP($A580&amp;$B580&amp;$C580&amp;$D580&amp;U$1, 'check of sales'!$A$2:$P$1035, 12 + MATCH($E580,'check of sales'!$M$1:$P$1, 0), 0), 0)</f>
        <v>0</v>
      </c>
    </row>
    <row r="581" spans="1:21" x14ac:dyDescent="0.2">
      <c r="A581">
        <f>emission!A581</f>
        <v>2017</v>
      </c>
      <c r="B581">
        <f>emission!B581</f>
        <v>1</v>
      </c>
      <c r="C581" t="str">
        <f>emission!C581</f>
        <v>industrial</v>
      </c>
      <c r="D581" t="str">
        <f>emission!D581</f>
        <v>VCC 22400 (DSL LHD1)</v>
      </c>
      <c r="E581" t="str">
        <f>emission!E581</f>
        <v>DSL</v>
      </c>
      <c r="F581" t="str">
        <f>emission!F581</f>
        <v>CO2</v>
      </c>
      <c r="G581" s="1">
        <f>emission!G581 - SUM($K581:$U581)</f>
        <v>0.5066070556640625</v>
      </c>
      <c r="K581" s="1">
        <f>SUMIF('emission-rate'!$A$2:$A$551, $D581&amp;K$1&amp;$E581&amp;$F581, 'emission-rate'!$F$2:$F$551) * IFERROR(VLOOKUP($A581&amp;$B581&amp;$C581&amp;$D581&amp;K$1, 'check of sales'!$A$2:$P$1035, 12 + MATCH($E581,'check of sales'!$M$1:$P$1, 0), 0), 0)</f>
        <v>3514327146.240356</v>
      </c>
      <c r="L581" s="1">
        <f>SUMIF('emission-rate'!$A$2:$A$551, $D581&amp;L$1&amp;$E581&amp;$F581, 'emission-rate'!$F$2:$F$551) * IFERROR(VLOOKUP($A581&amp;$B581&amp;$C581&amp;$D581&amp;L$1, 'check of sales'!$A$2:$P$1035, 12 + MATCH($E581,'check of sales'!$M$1:$P$1, 0), 0), 0)</f>
        <v>2017760471.8894372</v>
      </c>
      <c r="M581" s="1">
        <f>SUMIF('emission-rate'!$A$2:$A$551, $D581&amp;M$1&amp;$E581&amp;$F581, 'emission-rate'!$F$2:$F$551) * IFERROR(VLOOKUP($A581&amp;$B581&amp;$C581&amp;$D581&amp;M$1, 'check of sales'!$A$2:$P$1035, 12 + MATCH($E581,'check of sales'!$M$1:$P$1, 0), 0), 0)</f>
        <v>6431513499.1972923</v>
      </c>
      <c r="N581" s="1">
        <f>SUMIF('emission-rate'!$A$2:$A$551, $D581&amp;N$1&amp;$E581&amp;$F581, 'emission-rate'!$F$2:$F$551) * IFERROR(VLOOKUP($A581&amp;$B581&amp;$C581&amp;$D581&amp;N$1, 'check of sales'!$A$2:$P$1035, 12 + MATCH($E581,'check of sales'!$M$1:$P$1, 0), 0), 0)</f>
        <v>4890143014.1410551</v>
      </c>
      <c r="O581" s="1">
        <f>SUMIF('emission-rate'!$A$2:$A$551, $D581&amp;O$1&amp;$E581&amp;$F581, 'emission-rate'!$F$2:$F$551) * IFERROR(VLOOKUP($A581&amp;$B581&amp;$C581&amp;$D581&amp;O$1, 'check of sales'!$A$2:$P$1035, 12 + MATCH($E581,'check of sales'!$M$1:$P$1, 0), 0), 0)</f>
        <v>4275913201.3459554</v>
      </c>
      <c r="P581" s="1">
        <f>SUMIF('emission-rate'!$A$2:$A$551, $D581&amp;P$1&amp;$E581&amp;$F581, 'emission-rate'!$F$2:$F$551) * IFERROR(VLOOKUP($A581&amp;$B581&amp;$C581&amp;$D581&amp;P$1, 'check of sales'!$A$2:$P$1035, 12 + MATCH($E581,'check of sales'!$M$1:$P$1, 0), 0), 0)</f>
        <v>638852161.68532622</v>
      </c>
      <c r="Q581" s="1">
        <f>SUMIF('emission-rate'!$A$2:$A$551, $D581&amp;Q$1&amp;$E581&amp;$F581, 'emission-rate'!$F$2:$F$551) * IFERROR(VLOOKUP($A581&amp;$B581&amp;$C581&amp;$D581&amp;Q$1, 'check of sales'!$A$2:$P$1035, 12 + MATCH($E581,'check of sales'!$M$1:$P$1, 0), 0), 0)</f>
        <v>3221223207.2600503</v>
      </c>
      <c r="R581" s="1">
        <f>SUMIF('emission-rate'!$A$2:$A$551, $D581&amp;R$1&amp;$E581&amp;$F581, 'emission-rate'!$F$2:$F$551) * IFERROR(VLOOKUP($A581&amp;$B581&amp;$C581&amp;$D581&amp;R$1, 'check of sales'!$A$2:$P$1035, 12 + MATCH($E581,'check of sales'!$M$1:$P$1, 0), 0), 0)</f>
        <v>3489597035.7423229</v>
      </c>
      <c r="S581" s="1">
        <f>SUMIF('emission-rate'!$A$2:$A$551, $D581&amp;S$1&amp;$E581&amp;$F581, 'emission-rate'!$F$2:$F$551) * IFERROR(VLOOKUP($A581&amp;$B581&amp;$C581&amp;$D581&amp;S$1, 'check of sales'!$A$2:$P$1035, 12 + MATCH($E581,'check of sales'!$M$1:$P$1, 0), 0), 0)</f>
        <v>0</v>
      </c>
      <c r="T581" s="1">
        <f>SUMIF('emission-rate'!$A$2:$A$551, $D581&amp;T$1&amp;$E581&amp;$F581, 'emission-rate'!$F$2:$F$551) * IFERROR(VLOOKUP($A581&amp;$B581&amp;$C581&amp;$D581&amp;T$1, 'check of sales'!$A$2:$P$1035, 12 + MATCH($E581,'check of sales'!$M$1:$P$1, 0), 0), 0)</f>
        <v>0</v>
      </c>
      <c r="U581" s="1">
        <f>SUMIF('emission-rate'!$A$2:$A$551, $D581&amp;U$1&amp;$E581&amp;$F581, 'emission-rate'!$F$2:$F$551) * IFERROR(VLOOKUP($A581&amp;$B581&amp;$C581&amp;$D581&amp;U$1, 'check of sales'!$A$2:$P$1035, 12 + MATCH($E581,'check of sales'!$M$1:$P$1, 0), 0), 0)</f>
        <v>0</v>
      </c>
    </row>
    <row r="582" spans="1:21" x14ac:dyDescent="0.2">
      <c r="A582">
        <f>emission!A582</f>
        <v>2018</v>
      </c>
      <c r="B582">
        <f>emission!B582</f>
        <v>1</v>
      </c>
      <c r="C582" t="str">
        <f>emission!C582</f>
        <v>industrial</v>
      </c>
      <c r="D582" t="str">
        <f>emission!D582</f>
        <v>VCC 22400 (DSL LHD1)</v>
      </c>
      <c r="E582" t="str">
        <f>emission!E582</f>
        <v>DSL</v>
      </c>
      <c r="F582" t="str">
        <f>emission!F582</f>
        <v>CO2</v>
      </c>
      <c r="G582" s="1">
        <f>emission!G582 - SUM($K582:$U582)</f>
        <v>1.0321311950683594</v>
      </c>
      <c r="K582" s="1">
        <f>SUMIF('emission-rate'!$A$2:$A$551, $D582&amp;K$1&amp;$E582&amp;$F582, 'emission-rate'!$F$2:$F$551) * IFERROR(VLOOKUP($A582&amp;$B582&amp;$C582&amp;$D582&amp;K$1, 'check of sales'!$A$2:$P$1035, 12 + MATCH($E582,'check of sales'!$M$1:$P$1, 0), 0), 0)</f>
        <v>3374258470.2294631</v>
      </c>
      <c r="L582" s="1">
        <f>SUMIF('emission-rate'!$A$2:$A$551, $D582&amp;L$1&amp;$E582&amp;$F582, 'emission-rate'!$F$2:$F$551) * IFERROR(VLOOKUP($A582&amp;$B582&amp;$C582&amp;$D582&amp;L$1, 'check of sales'!$A$2:$P$1035, 12 + MATCH($E582,'check of sales'!$M$1:$P$1, 0), 0), 0)</f>
        <v>1838774091.9222825</v>
      </c>
      <c r="M582" s="1">
        <f>SUMIF('emission-rate'!$A$2:$A$551, $D582&amp;M$1&amp;$E582&amp;$F582, 'emission-rate'!$F$2:$F$551) * IFERROR(VLOOKUP($A582&amp;$B582&amp;$C582&amp;$D582&amp;M$1, 'check of sales'!$A$2:$P$1035, 12 + MATCH($E582,'check of sales'!$M$1:$P$1, 0), 0), 0)</f>
        <v>6181384799.029561</v>
      </c>
      <c r="N582" s="1">
        <f>SUMIF('emission-rate'!$A$2:$A$551, $D582&amp;N$1&amp;$E582&amp;$F582, 'emission-rate'!$F$2:$F$551) * IFERROR(VLOOKUP($A582&amp;$B582&amp;$C582&amp;$D582&amp;N$1, 'check of sales'!$A$2:$P$1035, 12 + MATCH($E582,'check of sales'!$M$1:$P$1, 0), 0), 0)</f>
        <v>4578719854.3608418</v>
      </c>
      <c r="O582" s="1">
        <f>SUMIF('emission-rate'!$A$2:$A$551, $D582&amp;O$1&amp;$E582&amp;$F582, 'emission-rate'!$F$2:$F$551) * IFERROR(VLOOKUP($A582&amp;$B582&amp;$C582&amp;$D582&amp;O$1, 'check of sales'!$A$2:$P$1035, 12 + MATCH($E582,'check of sales'!$M$1:$P$1, 0), 0), 0)</f>
        <v>3816049114.7655983</v>
      </c>
      <c r="P582" s="1">
        <f>SUMIF('emission-rate'!$A$2:$A$551, $D582&amp;P$1&amp;$E582&amp;$F582, 'emission-rate'!$F$2:$F$551) * IFERROR(VLOOKUP($A582&amp;$B582&amp;$C582&amp;$D582&amp;P$1, 'check of sales'!$A$2:$P$1035, 12 + MATCH($E582,'check of sales'!$M$1:$P$1, 0), 0), 0)</f>
        <v>618454820.41822159</v>
      </c>
      <c r="Q582" s="1">
        <f>SUMIF('emission-rate'!$A$2:$A$551, $D582&amp;Q$1&amp;$E582&amp;$F582, 'emission-rate'!$F$2:$F$551) * IFERROR(VLOOKUP($A582&amp;$B582&amp;$C582&amp;$D582&amp;Q$1, 'check of sales'!$A$2:$P$1035, 12 + MATCH($E582,'check of sales'!$M$1:$P$1, 0), 0), 0)</f>
        <v>3098752347.8634524</v>
      </c>
      <c r="R582" s="1">
        <f>SUMIF('emission-rate'!$A$2:$A$551, $D582&amp;R$1&amp;$E582&amp;$F582, 'emission-rate'!$F$2:$F$551) * IFERROR(VLOOKUP($A582&amp;$B582&amp;$C582&amp;$D582&amp;R$1, 'check of sales'!$A$2:$P$1035, 12 + MATCH($E582,'check of sales'!$M$1:$P$1, 0), 0), 0)</f>
        <v>3285613121.6061683</v>
      </c>
      <c r="S582" s="1">
        <f>SUMIF('emission-rate'!$A$2:$A$551, $D582&amp;S$1&amp;$E582&amp;$F582, 'emission-rate'!$F$2:$F$551) * IFERROR(VLOOKUP($A582&amp;$B582&amp;$C582&amp;$D582&amp;S$1, 'check of sales'!$A$2:$P$1035, 12 + MATCH($E582,'check of sales'!$M$1:$P$1, 0), 0), 0)</f>
        <v>5629713255.3015804</v>
      </c>
      <c r="T582" s="1">
        <f>SUMIF('emission-rate'!$A$2:$A$551, $D582&amp;T$1&amp;$E582&amp;$F582, 'emission-rate'!$F$2:$F$551) * IFERROR(VLOOKUP($A582&amp;$B582&amp;$C582&amp;$D582&amp;T$1, 'check of sales'!$A$2:$P$1035, 12 + MATCH($E582,'check of sales'!$M$1:$P$1, 0), 0), 0)</f>
        <v>0</v>
      </c>
      <c r="U582" s="1">
        <f>SUMIF('emission-rate'!$A$2:$A$551, $D582&amp;U$1&amp;$E582&amp;$F582, 'emission-rate'!$F$2:$F$551) * IFERROR(VLOOKUP($A582&amp;$B582&amp;$C582&amp;$D582&amp;U$1, 'check of sales'!$A$2:$P$1035, 12 + MATCH($E582,'check of sales'!$M$1:$P$1, 0), 0), 0)</f>
        <v>0</v>
      </c>
    </row>
    <row r="583" spans="1:21" x14ac:dyDescent="0.2">
      <c r="A583">
        <f>emission!A583</f>
        <v>2019</v>
      </c>
      <c r="B583">
        <f>emission!B583</f>
        <v>1</v>
      </c>
      <c r="C583" t="str">
        <f>emission!C583</f>
        <v>industrial</v>
      </c>
      <c r="D583" t="str">
        <f>emission!D583</f>
        <v>VCC 22400 (DSL LHD1)</v>
      </c>
      <c r="E583" t="str">
        <f>emission!E583</f>
        <v>DSL</v>
      </c>
      <c r="F583" t="str">
        <f>emission!F583</f>
        <v>CO2</v>
      </c>
      <c r="G583" s="1">
        <f>emission!G583 - SUM($K583:$U583)</f>
        <v>0.85091018676757813</v>
      </c>
      <c r="K583" s="1">
        <f>SUMIF('emission-rate'!$A$2:$A$551, $D583&amp;K$1&amp;$E583&amp;$F583, 'emission-rate'!$F$2:$F$551) * IFERROR(VLOOKUP($A583&amp;$B583&amp;$C583&amp;$D583&amp;K$1, 'check of sales'!$A$2:$P$1035, 12 + MATCH($E583,'check of sales'!$M$1:$P$1, 0), 0), 0)</f>
        <v>3268442746.6144557</v>
      </c>
      <c r="L583" s="1">
        <f>SUMIF('emission-rate'!$A$2:$A$551, $D583&amp;L$1&amp;$E583&amp;$F583, 'emission-rate'!$F$2:$F$551) * IFERROR(VLOOKUP($A583&amp;$B583&amp;$C583&amp;$D583&amp;L$1, 'check of sales'!$A$2:$P$1035, 12 + MATCH($E583,'check of sales'!$M$1:$P$1, 0), 0), 0)</f>
        <v>1765487046.6868389</v>
      </c>
      <c r="M583" s="1">
        <f>SUMIF('emission-rate'!$A$2:$A$551, $D583&amp;M$1&amp;$E583&amp;$F583, 'emission-rate'!$F$2:$F$551) * IFERROR(VLOOKUP($A583&amp;$B583&amp;$C583&amp;$D583&amp;M$1, 'check of sales'!$A$2:$P$1035, 12 + MATCH($E583,'check of sales'!$M$1:$P$1, 0), 0), 0)</f>
        <v>5633062188.999341</v>
      </c>
      <c r="N583" s="1">
        <f>SUMIF('emission-rate'!$A$2:$A$551, $D583&amp;N$1&amp;$E583&amp;$F583, 'emission-rate'!$F$2:$F$551) * IFERROR(VLOOKUP($A583&amp;$B583&amp;$C583&amp;$D583&amp;N$1, 'check of sales'!$A$2:$P$1035, 12 + MATCH($E583,'check of sales'!$M$1:$P$1, 0), 0), 0)</f>
        <v>4400648355.9885836</v>
      </c>
      <c r="O583" s="1">
        <f>SUMIF('emission-rate'!$A$2:$A$551, $D583&amp;O$1&amp;$E583&amp;$F583, 'emission-rate'!$F$2:$F$551) * IFERROR(VLOOKUP($A583&amp;$B583&amp;$C583&amp;$D583&amp;O$1, 'check of sales'!$A$2:$P$1035, 12 + MATCH($E583,'check of sales'!$M$1:$P$1, 0), 0), 0)</f>
        <v>3573028395.3796406</v>
      </c>
      <c r="P583" s="1">
        <f>SUMIF('emission-rate'!$A$2:$A$551, $D583&amp;P$1&amp;$E583&amp;$F583, 'emission-rate'!$F$2:$F$551) * IFERROR(VLOOKUP($A583&amp;$B583&amp;$C583&amp;$D583&amp;P$1, 'check of sales'!$A$2:$P$1035, 12 + MATCH($E583,'check of sales'!$M$1:$P$1, 0), 0), 0)</f>
        <v>551941505.55642521</v>
      </c>
      <c r="Q583" s="1">
        <f>SUMIF('emission-rate'!$A$2:$A$551, $D583&amp;Q$1&amp;$E583&amp;$F583, 'emission-rate'!$F$2:$F$551) * IFERROR(VLOOKUP($A583&amp;$B583&amp;$C583&amp;$D583&amp;Q$1, 'check of sales'!$A$2:$P$1035, 12 + MATCH($E583,'check of sales'!$M$1:$P$1, 0), 0), 0)</f>
        <v>2999815046.0394049</v>
      </c>
      <c r="R583" s="1">
        <f>SUMIF('emission-rate'!$A$2:$A$551, $D583&amp;R$1&amp;$E583&amp;$F583, 'emission-rate'!$F$2:$F$551) * IFERROR(VLOOKUP($A583&amp;$B583&amp;$C583&amp;$D583&amp;R$1, 'check of sales'!$A$2:$P$1035, 12 + MATCH($E583,'check of sales'!$M$1:$P$1, 0), 0), 0)</f>
        <v>3160694158.6044955</v>
      </c>
      <c r="S583" s="1">
        <f>SUMIF('emission-rate'!$A$2:$A$551, $D583&amp;S$1&amp;$E583&amp;$F583, 'emission-rate'!$F$2:$F$551) * IFERROR(VLOOKUP($A583&amp;$B583&amp;$C583&amp;$D583&amp;S$1, 'check of sales'!$A$2:$P$1035, 12 + MATCH($E583,'check of sales'!$M$1:$P$1, 0), 0), 0)</f>
        <v>5300629142.2884483</v>
      </c>
      <c r="T583" s="1">
        <f>SUMIF('emission-rate'!$A$2:$A$551, $D583&amp;T$1&amp;$E583&amp;$F583, 'emission-rate'!$F$2:$F$551) * IFERROR(VLOOKUP($A583&amp;$B583&amp;$C583&amp;$D583&amp;T$1, 'check of sales'!$A$2:$P$1035, 12 + MATCH($E583,'check of sales'!$M$1:$P$1, 0), 0), 0)</f>
        <v>488053544.17355043</v>
      </c>
      <c r="U583" s="1">
        <f>SUMIF('emission-rate'!$A$2:$A$551, $D583&amp;U$1&amp;$E583&amp;$F583, 'emission-rate'!$F$2:$F$551) * IFERROR(VLOOKUP($A583&amp;$B583&amp;$C583&amp;$D583&amp;U$1, 'check of sales'!$A$2:$P$1035, 12 + MATCH($E583,'check of sales'!$M$1:$P$1, 0), 0), 0)</f>
        <v>0</v>
      </c>
    </row>
    <row r="584" spans="1:21" x14ac:dyDescent="0.2">
      <c r="A584">
        <f>emission!A584</f>
        <v>2020</v>
      </c>
      <c r="B584">
        <f>emission!B584</f>
        <v>1</v>
      </c>
      <c r="C584" t="str">
        <f>emission!C584</f>
        <v>industrial</v>
      </c>
      <c r="D584" t="str">
        <f>emission!D584</f>
        <v>VCC 22400 (DSL LHD1)</v>
      </c>
      <c r="E584" t="str">
        <f>emission!E584</f>
        <v>DSL</v>
      </c>
      <c r="F584" t="str">
        <f>emission!F584</f>
        <v>CO2</v>
      </c>
      <c r="G584" s="1">
        <f>emission!G584 - SUM($K584:$U584)</f>
        <v>0.10060501098632812</v>
      </c>
      <c r="K584" s="1">
        <f>SUMIF('emission-rate'!$A$2:$A$551, $D584&amp;K$1&amp;$E584&amp;$F584, 'emission-rate'!$F$2:$F$551) * IFERROR(VLOOKUP($A584&amp;$B584&amp;$C584&amp;$D584&amp;K$1, 'check of sales'!$A$2:$P$1035, 12 + MATCH($E584,'check of sales'!$M$1:$P$1, 0), 0), 0)</f>
        <v>3097123061.9227772</v>
      </c>
      <c r="L584" s="1">
        <f>SUMIF('emission-rate'!$A$2:$A$551, $D584&amp;L$1&amp;$E584&amp;$F584, 'emission-rate'!$F$2:$F$551) * IFERROR(VLOOKUP($A584&amp;$B584&amp;$C584&amp;$D584&amp;L$1, 'check of sales'!$A$2:$P$1035, 12 + MATCH($E584,'check of sales'!$M$1:$P$1, 0), 0), 0)</f>
        <v>1710121907.6418164</v>
      </c>
      <c r="M584" s="1">
        <f>SUMIF('emission-rate'!$A$2:$A$551, $D584&amp;M$1&amp;$E584&amp;$F584, 'emission-rate'!$F$2:$F$551) * IFERROR(VLOOKUP($A584&amp;$B584&amp;$C584&amp;$D584&amp;M$1, 'check of sales'!$A$2:$P$1035, 12 + MATCH($E584,'check of sales'!$M$1:$P$1, 0), 0), 0)</f>
        <v>5408548212.3924026</v>
      </c>
      <c r="N584" s="1">
        <f>SUMIF('emission-rate'!$A$2:$A$551, $D584&amp;N$1&amp;$E584&amp;$F584, 'emission-rate'!$F$2:$F$551) * IFERROR(VLOOKUP($A584&amp;$B584&amp;$C584&amp;$D584&amp;N$1, 'check of sales'!$A$2:$P$1035, 12 + MATCH($E584,'check of sales'!$M$1:$P$1, 0), 0), 0)</f>
        <v>4010286799.3419523</v>
      </c>
      <c r="O584" s="1">
        <f>SUMIF('emission-rate'!$A$2:$A$551, $D584&amp;O$1&amp;$E584&amp;$F584, 'emission-rate'!$F$2:$F$551) * IFERROR(VLOOKUP($A584&amp;$B584&amp;$C584&amp;$D584&amp;O$1, 'check of sales'!$A$2:$P$1035, 12 + MATCH($E584,'check of sales'!$M$1:$P$1, 0), 0), 0)</f>
        <v>3434069354.3529429</v>
      </c>
      <c r="P584" s="1">
        <f>SUMIF('emission-rate'!$A$2:$A$551, $D584&amp;P$1&amp;$E584&amp;$F584, 'emission-rate'!$F$2:$F$551) * IFERROR(VLOOKUP($A584&amp;$B584&amp;$C584&amp;$D584&amp;P$1, 'check of sales'!$A$2:$P$1035, 12 + MATCH($E584,'check of sales'!$M$1:$P$1, 0), 0), 0)</f>
        <v>516791742.61960202</v>
      </c>
      <c r="Q584" s="1">
        <f>SUMIF('emission-rate'!$A$2:$A$551, $D584&amp;Q$1&amp;$E584&amp;$F584, 'emission-rate'!$F$2:$F$551) * IFERROR(VLOOKUP($A584&amp;$B584&amp;$C584&amp;$D584&amp;Q$1, 'check of sales'!$A$2:$P$1035, 12 + MATCH($E584,'check of sales'!$M$1:$P$1, 0), 0), 0)</f>
        <v>2677192218.7980371</v>
      </c>
      <c r="R584" s="1">
        <f>SUMIF('emission-rate'!$A$2:$A$551, $D584&amp;R$1&amp;$E584&amp;$F584, 'emission-rate'!$F$2:$F$551) * IFERROR(VLOOKUP($A584&amp;$B584&amp;$C584&amp;$D584&amp;R$1, 'check of sales'!$A$2:$P$1035, 12 + MATCH($E584,'check of sales'!$M$1:$P$1, 0), 0), 0)</f>
        <v>3059779171.9134908</v>
      </c>
      <c r="S584" s="1">
        <f>SUMIF('emission-rate'!$A$2:$A$551, $D584&amp;S$1&amp;$E584&amp;$F584, 'emission-rate'!$F$2:$F$551) * IFERROR(VLOOKUP($A584&amp;$B584&amp;$C584&amp;$D584&amp;S$1, 'check of sales'!$A$2:$P$1035, 12 + MATCH($E584,'check of sales'!$M$1:$P$1, 0), 0), 0)</f>
        <v>5099099299.5455704</v>
      </c>
      <c r="T584" s="1">
        <f>SUMIF('emission-rate'!$A$2:$A$551, $D584&amp;T$1&amp;$E584&amp;$F584, 'emission-rate'!$F$2:$F$551) * IFERROR(VLOOKUP($A584&amp;$B584&amp;$C584&amp;$D584&amp;T$1, 'check of sales'!$A$2:$P$1035, 12 + MATCH($E584,'check of sales'!$M$1:$P$1, 0), 0), 0)</f>
        <v>459524441.46374333</v>
      </c>
      <c r="U584" s="1">
        <f>SUMIF('emission-rate'!$A$2:$A$551, $D584&amp;U$1&amp;$E584&amp;$F584, 'emission-rate'!$F$2:$F$551) * IFERROR(VLOOKUP($A584&amp;$B584&amp;$C584&amp;$D584&amp;U$1, 'check of sales'!$A$2:$P$1035, 12 + MATCH($E584,'check of sales'!$M$1:$P$1, 0), 0), 0)</f>
        <v>3482854640.9878521</v>
      </c>
    </row>
    <row r="585" spans="1:21" x14ac:dyDescent="0.2">
      <c r="A585">
        <f>emission!A585</f>
        <v>2010</v>
      </c>
      <c r="B585">
        <f>emission!B585</f>
        <v>1</v>
      </c>
      <c r="C585" t="str">
        <f>emission!C585</f>
        <v>industrial</v>
      </c>
      <c r="D585" t="str">
        <f>emission!D585</f>
        <v>VCC 22400 (DSL LHD1)</v>
      </c>
      <c r="E585" t="str">
        <f>emission!E585</f>
        <v>DSL</v>
      </c>
      <c r="F585" t="str">
        <f>emission!F585</f>
        <v>HC</v>
      </c>
      <c r="G585" s="1">
        <f>emission!G585 - SUM($K585:$U585)</f>
        <v>-1.5750271268188953E-4</v>
      </c>
      <c r="K585" s="1">
        <f>SUMIF('emission-rate'!$A$2:$A$551, $D585&amp;K$1&amp;$E585&amp;$F585, 'emission-rate'!$F$2:$F$551) * IFERROR(VLOOKUP($A585&amp;$B585&amp;$C585&amp;$D585&amp;K$1, 'check of sales'!$A$2:$P$1035, 12 + MATCH($E585,'check of sales'!$M$1:$P$1, 0), 0), 0)</f>
        <v>730828.03280208469</v>
      </c>
      <c r="L585" s="1">
        <f>SUMIF('emission-rate'!$A$2:$A$551, $D585&amp;L$1&amp;$E585&amp;$F585, 'emission-rate'!$F$2:$F$551) * IFERROR(VLOOKUP($A585&amp;$B585&amp;$C585&amp;$D585&amp;L$1, 'check of sales'!$A$2:$P$1035, 12 + MATCH($E585,'check of sales'!$M$1:$P$1, 0), 0), 0)</f>
        <v>0</v>
      </c>
      <c r="M585" s="1">
        <f>SUMIF('emission-rate'!$A$2:$A$551, $D585&amp;M$1&amp;$E585&amp;$F585, 'emission-rate'!$F$2:$F$551) * IFERROR(VLOOKUP($A585&amp;$B585&amp;$C585&amp;$D585&amp;M$1, 'check of sales'!$A$2:$P$1035, 12 + MATCH($E585,'check of sales'!$M$1:$P$1, 0), 0), 0)</f>
        <v>0</v>
      </c>
      <c r="N585" s="1">
        <f>SUMIF('emission-rate'!$A$2:$A$551, $D585&amp;N$1&amp;$E585&amp;$F585, 'emission-rate'!$F$2:$F$551) * IFERROR(VLOOKUP($A585&amp;$B585&amp;$C585&amp;$D585&amp;N$1, 'check of sales'!$A$2:$P$1035, 12 + MATCH($E585,'check of sales'!$M$1:$P$1, 0), 0), 0)</f>
        <v>0</v>
      </c>
      <c r="O585" s="1">
        <f>SUMIF('emission-rate'!$A$2:$A$551, $D585&amp;O$1&amp;$E585&amp;$F585, 'emission-rate'!$F$2:$F$551) * IFERROR(VLOOKUP($A585&amp;$B585&amp;$C585&amp;$D585&amp;O$1, 'check of sales'!$A$2:$P$1035, 12 + MATCH($E585,'check of sales'!$M$1:$P$1, 0), 0), 0)</f>
        <v>0</v>
      </c>
      <c r="P585" s="1">
        <f>SUMIF('emission-rate'!$A$2:$A$551, $D585&amp;P$1&amp;$E585&amp;$F585, 'emission-rate'!$F$2:$F$551) * IFERROR(VLOOKUP($A585&amp;$B585&amp;$C585&amp;$D585&amp;P$1, 'check of sales'!$A$2:$P$1035, 12 + MATCH($E585,'check of sales'!$M$1:$P$1, 0), 0), 0)</f>
        <v>0</v>
      </c>
      <c r="Q585" s="1">
        <f>SUMIF('emission-rate'!$A$2:$A$551, $D585&amp;Q$1&amp;$E585&amp;$F585, 'emission-rate'!$F$2:$F$551) * IFERROR(VLOOKUP($A585&amp;$B585&amp;$C585&amp;$D585&amp;Q$1, 'check of sales'!$A$2:$P$1035, 12 + MATCH($E585,'check of sales'!$M$1:$P$1, 0), 0), 0)</f>
        <v>0</v>
      </c>
      <c r="R585" s="1">
        <f>SUMIF('emission-rate'!$A$2:$A$551, $D585&amp;R$1&amp;$E585&amp;$F585, 'emission-rate'!$F$2:$F$551) * IFERROR(VLOOKUP($A585&amp;$B585&amp;$C585&amp;$D585&amp;R$1, 'check of sales'!$A$2:$P$1035, 12 + MATCH($E585,'check of sales'!$M$1:$P$1, 0), 0), 0)</f>
        <v>0</v>
      </c>
      <c r="S585" s="1">
        <f>SUMIF('emission-rate'!$A$2:$A$551, $D585&amp;S$1&amp;$E585&amp;$F585, 'emission-rate'!$F$2:$F$551) * IFERROR(VLOOKUP($A585&amp;$B585&amp;$C585&amp;$D585&amp;S$1, 'check of sales'!$A$2:$P$1035, 12 + MATCH($E585,'check of sales'!$M$1:$P$1, 0), 0), 0)</f>
        <v>0</v>
      </c>
      <c r="T585" s="1">
        <f>SUMIF('emission-rate'!$A$2:$A$551, $D585&amp;T$1&amp;$E585&amp;$F585, 'emission-rate'!$F$2:$F$551) * IFERROR(VLOOKUP($A585&amp;$B585&amp;$C585&amp;$D585&amp;T$1, 'check of sales'!$A$2:$P$1035, 12 + MATCH($E585,'check of sales'!$M$1:$P$1, 0), 0), 0)</f>
        <v>0</v>
      </c>
      <c r="U585" s="1">
        <f>SUMIF('emission-rate'!$A$2:$A$551, $D585&amp;U$1&amp;$E585&amp;$F585, 'emission-rate'!$F$2:$F$551) * IFERROR(VLOOKUP($A585&amp;$B585&amp;$C585&amp;$D585&amp;U$1, 'check of sales'!$A$2:$P$1035, 12 + MATCH($E585,'check of sales'!$M$1:$P$1, 0), 0), 0)</f>
        <v>0</v>
      </c>
    </row>
    <row r="586" spans="1:21" x14ac:dyDescent="0.2">
      <c r="A586">
        <f>emission!A586</f>
        <v>2011</v>
      </c>
      <c r="B586">
        <f>emission!B586</f>
        <v>1</v>
      </c>
      <c r="C586" t="str">
        <f>emission!C586</f>
        <v>industrial</v>
      </c>
      <c r="D586" t="str">
        <f>emission!D586</f>
        <v>VCC 22400 (DSL LHD1)</v>
      </c>
      <c r="E586" t="str">
        <f>emission!E586</f>
        <v>DSL</v>
      </c>
      <c r="F586" t="str">
        <f>emission!F586</f>
        <v>HC</v>
      </c>
      <c r="G586" s="1">
        <f>emission!G586 - SUM($K586:$U586)</f>
        <v>-1.0617123916745186E-4</v>
      </c>
      <c r="K586" s="1">
        <f>SUMIF('emission-rate'!$A$2:$A$551, $D586&amp;K$1&amp;$E586&amp;$F586, 'emission-rate'!$F$2:$F$551) * IFERROR(VLOOKUP($A586&amp;$B586&amp;$C586&amp;$D586&amp;K$1, 'check of sales'!$A$2:$P$1035, 12 + MATCH($E586,'check of sales'!$M$1:$P$1, 0), 0), 0)</f>
        <v>688107.58079445513</v>
      </c>
      <c r="L586" s="1">
        <f>SUMIF('emission-rate'!$A$2:$A$551, $D586&amp;L$1&amp;$E586&amp;$F586, 'emission-rate'!$F$2:$F$551) * IFERROR(VLOOKUP($A586&amp;$B586&amp;$C586&amp;$D586&amp;L$1, 'check of sales'!$A$2:$P$1035, 12 + MATCH($E586,'check of sales'!$M$1:$P$1, 0), 0), 0)</f>
        <v>377841.19572979608</v>
      </c>
      <c r="M586" s="1">
        <f>SUMIF('emission-rate'!$A$2:$A$551, $D586&amp;M$1&amp;$E586&amp;$F586, 'emission-rate'!$F$2:$F$551) * IFERROR(VLOOKUP($A586&amp;$B586&amp;$C586&amp;$D586&amp;M$1, 'check of sales'!$A$2:$P$1035, 12 + MATCH($E586,'check of sales'!$M$1:$P$1, 0), 0), 0)</f>
        <v>0</v>
      </c>
      <c r="N586" s="1">
        <f>SUMIF('emission-rate'!$A$2:$A$551, $D586&amp;N$1&amp;$E586&amp;$F586, 'emission-rate'!$F$2:$F$551) * IFERROR(VLOOKUP($A586&amp;$B586&amp;$C586&amp;$D586&amp;N$1, 'check of sales'!$A$2:$P$1035, 12 + MATCH($E586,'check of sales'!$M$1:$P$1, 0), 0), 0)</f>
        <v>0</v>
      </c>
      <c r="O586" s="1">
        <f>SUMIF('emission-rate'!$A$2:$A$551, $D586&amp;O$1&amp;$E586&amp;$F586, 'emission-rate'!$F$2:$F$551) * IFERROR(VLOOKUP($A586&amp;$B586&amp;$C586&amp;$D586&amp;O$1, 'check of sales'!$A$2:$P$1035, 12 + MATCH($E586,'check of sales'!$M$1:$P$1, 0), 0), 0)</f>
        <v>0</v>
      </c>
      <c r="P586" s="1">
        <f>SUMIF('emission-rate'!$A$2:$A$551, $D586&amp;P$1&amp;$E586&amp;$F586, 'emission-rate'!$F$2:$F$551) * IFERROR(VLOOKUP($A586&amp;$B586&amp;$C586&amp;$D586&amp;P$1, 'check of sales'!$A$2:$P$1035, 12 + MATCH($E586,'check of sales'!$M$1:$P$1, 0), 0), 0)</f>
        <v>0</v>
      </c>
      <c r="Q586" s="1">
        <f>SUMIF('emission-rate'!$A$2:$A$551, $D586&amp;Q$1&amp;$E586&amp;$F586, 'emission-rate'!$F$2:$F$551) * IFERROR(VLOOKUP($A586&amp;$B586&amp;$C586&amp;$D586&amp;Q$1, 'check of sales'!$A$2:$P$1035, 12 + MATCH($E586,'check of sales'!$M$1:$P$1, 0), 0), 0)</f>
        <v>0</v>
      </c>
      <c r="R586" s="1">
        <f>SUMIF('emission-rate'!$A$2:$A$551, $D586&amp;R$1&amp;$E586&amp;$F586, 'emission-rate'!$F$2:$F$551) * IFERROR(VLOOKUP($A586&amp;$B586&amp;$C586&amp;$D586&amp;R$1, 'check of sales'!$A$2:$P$1035, 12 + MATCH($E586,'check of sales'!$M$1:$P$1, 0), 0), 0)</f>
        <v>0</v>
      </c>
      <c r="S586" s="1">
        <f>SUMIF('emission-rate'!$A$2:$A$551, $D586&amp;S$1&amp;$E586&amp;$F586, 'emission-rate'!$F$2:$F$551) * IFERROR(VLOOKUP($A586&amp;$B586&amp;$C586&amp;$D586&amp;S$1, 'check of sales'!$A$2:$P$1035, 12 + MATCH($E586,'check of sales'!$M$1:$P$1, 0), 0), 0)</f>
        <v>0</v>
      </c>
      <c r="T586" s="1">
        <f>SUMIF('emission-rate'!$A$2:$A$551, $D586&amp;T$1&amp;$E586&amp;$F586, 'emission-rate'!$F$2:$F$551) * IFERROR(VLOOKUP($A586&amp;$B586&amp;$C586&amp;$D586&amp;T$1, 'check of sales'!$A$2:$P$1035, 12 + MATCH($E586,'check of sales'!$M$1:$P$1, 0), 0), 0)</f>
        <v>0</v>
      </c>
      <c r="U586" s="1">
        <f>SUMIF('emission-rate'!$A$2:$A$551, $D586&amp;U$1&amp;$E586&amp;$F586, 'emission-rate'!$F$2:$F$551) * IFERROR(VLOOKUP($A586&amp;$B586&amp;$C586&amp;$D586&amp;U$1, 'check of sales'!$A$2:$P$1035, 12 + MATCH($E586,'check of sales'!$M$1:$P$1, 0), 0), 0)</f>
        <v>0</v>
      </c>
    </row>
    <row r="587" spans="1:21" x14ac:dyDescent="0.2">
      <c r="A587">
        <f>emission!A587</f>
        <v>2012</v>
      </c>
      <c r="B587">
        <f>emission!B587</f>
        <v>1</v>
      </c>
      <c r="C587" t="str">
        <f>emission!C587</f>
        <v>industrial</v>
      </c>
      <c r="D587" t="str">
        <f>emission!D587</f>
        <v>VCC 22400 (DSL LHD1)</v>
      </c>
      <c r="E587" t="str">
        <f>emission!E587</f>
        <v>DSL</v>
      </c>
      <c r="F587" t="str">
        <f>emission!F587</f>
        <v>HC</v>
      </c>
      <c r="G587" s="1">
        <f>emission!G587 - SUM($K587:$U587)</f>
        <v>2.8437934815883636E-5</v>
      </c>
      <c r="K587" s="1">
        <f>SUMIF('emission-rate'!$A$2:$A$551, $D587&amp;K$1&amp;$E587&amp;$F587, 'emission-rate'!$F$2:$F$551) * IFERROR(VLOOKUP($A587&amp;$B587&amp;$C587&amp;$D587&amp;K$1, 'check of sales'!$A$2:$P$1035, 12 + MATCH($E587,'check of sales'!$M$1:$P$1, 0), 0), 0)</f>
        <v>661945.740600558</v>
      </c>
      <c r="L587" s="1">
        <f>SUMIF('emission-rate'!$A$2:$A$551, $D587&amp;L$1&amp;$E587&amp;$F587, 'emission-rate'!$F$2:$F$551) * IFERROR(VLOOKUP($A587&amp;$B587&amp;$C587&amp;$D587&amp;L$1, 'check of sales'!$A$2:$P$1035, 12 + MATCH($E587,'check of sales'!$M$1:$P$1, 0), 0), 0)</f>
        <v>355754.54066979338</v>
      </c>
      <c r="M587" s="1">
        <f>SUMIF('emission-rate'!$A$2:$A$551, $D587&amp;M$1&amp;$E587&amp;$F587, 'emission-rate'!$F$2:$F$551) * IFERROR(VLOOKUP($A587&amp;$B587&amp;$C587&amp;$D587&amp;M$1, 'check of sales'!$A$2:$P$1035, 12 + MATCH($E587,'check of sales'!$M$1:$P$1, 0), 0), 0)</f>
        <v>1166850.5147511608</v>
      </c>
      <c r="N587" s="1">
        <f>SUMIF('emission-rate'!$A$2:$A$551, $D587&amp;N$1&amp;$E587&amp;$F587, 'emission-rate'!$F$2:$F$551) * IFERROR(VLOOKUP($A587&amp;$B587&amp;$C587&amp;$D587&amp;N$1, 'check of sales'!$A$2:$P$1035, 12 + MATCH($E587,'check of sales'!$M$1:$P$1, 0), 0), 0)</f>
        <v>0</v>
      </c>
      <c r="O587" s="1">
        <f>SUMIF('emission-rate'!$A$2:$A$551, $D587&amp;O$1&amp;$E587&amp;$F587, 'emission-rate'!$F$2:$F$551) * IFERROR(VLOOKUP($A587&amp;$B587&amp;$C587&amp;$D587&amp;O$1, 'check of sales'!$A$2:$P$1035, 12 + MATCH($E587,'check of sales'!$M$1:$P$1, 0), 0), 0)</f>
        <v>0</v>
      </c>
      <c r="P587" s="1">
        <f>SUMIF('emission-rate'!$A$2:$A$551, $D587&amp;P$1&amp;$E587&amp;$F587, 'emission-rate'!$F$2:$F$551) * IFERROR(VLOOKUP($A587&amp;$B587&amp;$C587&amp;$D587&amp;P$1, 'check of sales'!$A$2:$P$1035, 12 + MATCH($E587,'check of sales'!$M$1:$P$1, 0), 0), 0)</f>
        <v>0</v>
      </c>
      <c r="Q587" s="1">
        <f>SUMIF('emission-rate'!$A$2:$A$551, $D587&amp;Q$1&amp;$E587&amp;$F587, 'emission-rate'!$F$2:$F$551) * IFERROR(VLOOKUP($A587&amp;$B587&amp;$C587&amp;$D587&amp;Q$1, 'check of sales'!$A$2:$P$1035, 12 + MATCH($E587,'check of sales'!$M$1:$P$1, 0), 0), 0)</f>
        <v>0</v>
      </c>
      <c r="R587" s="1">
        <f>SUMIF('emission-rate'!$A$2:$A$551, $D587&amp;R$1&amp;$E587&amp;$F587, 'emission-rate'!$F$2:$F$551) * IFERROR(VLOOKUP($A587&amp;$B587&amp;$C587&amp;$D587&amp;R$1, 'check of sales'!$A$2:$P$1035, 12 + MATCH($E587,'check of sales'!$M$1:$P$1, 0), 0), 0)</f>
        <v>0</v>
      </c>
      <c r="S587" s="1">
        <f>SUMIF('emission-rate'!$A$2:$A$551, $D587&amp;S$1&amp;$E587&amp;$F587, 'emission-rate'!$F$2:$F$551) * IFERROR(VLOOKUP($A587&amp;$B587&amp;$C587&amp;$D587&amp;S$1, 'check of sales'!$A$2:$P$1035, 12 + MATCH($E587,'check of sales'!$M$1:$P$1, 0), 0), 0)</f>
        <v>0</v>
      </c>
      <c r="T587" s="1">
        <f>SUMIF('emission-rate'!$A$2:$A$551, $D587&amp;T$1&amp;$E587&amp;$F587, 'emission-rate'!$F$2:$F$551) * IFERROR(VLOOKUP($A587&amp;$B587&amp;$C587&amp;$D587&amp;T$1, 'check of sales'!$A$2:$P$1035, 12 + MATCH($E587,'check of sales'!$M$1:$P$1, 0), 0), 0)</f>
        <v>0</v>
      </c>
      <c r="U587" s="1">
        <f>SUMIF('emission-rate'!$A$2:$A$551, $D587&amp;U$1&amp;$E587&amp;$F587, 'emission-rate'!$F$2:$F$551) * IFERROR(VLOOKUP($A587&amp;$B587&amp;$C587&amp;$D587&amp;U$1, 'check of sales'!$A$2:$P$1035, 12 + MATCH($E587,'check of sales'!$M$1:$P$1, 0), 0), 0)</f>
        <v>0</v>
      </c>
    </row>
    <row r="588" spans="1:21" x14ac:dyDescent="0.2">
      <c r="A588">
        <f>emission!A588</f>
        <v>2013</v>
      </c>
      <c r="B588">
        <f>emission!B588</f>
        <v>1</v>
      </c>
      <c r="C588" t="str">
        <f>emission!C588</f>
        <v>industrial</v>
      </c>
      <c r="D588" t="str">
        <f>emission!D588</f>
        <v>VCC 22400 (DSL LHD1)</v>
      </c>
      <c r="E588" t="str">
        <f>emission!E588</f>
        <v>DSL</v>
      </c>
      <c r="F588" t="str">
        <f>emission!F588</f>
        <v>HC</v>
      </c>
      <c r="G588" s="1">
        <f>emission!G588 - SUM($K588:$U588)</f>
        <v>-1.4107534661889076E-4</v>
      </c>
      <c r="K588" s="1">
        <f>SUMIF('emission-rate'!$A$2:$A$551, $D588&amp;K$1&amp;$E588&amp;$F588, 'emission-rate'!$F$2:$F$551) * IFERROR(VLOOKUP($A588&amp;$B588&amp;$C588&amp;$D588&amp;K$1, 'check of sales'!$A$2:$P$1035, 12 + MATCH($E588,'check of sales'!$M$1:$P$1, 0), 0), 0)</f>
        <v>640811.06503537623</v>
      </c>
      <c r="L588" s="1">
        <f>SUMIF('emission-rate'!$A$2:$A$551, $D588&amp;L$1&amp;$E588&amp;$F588, 'emission-rate'!$F$2:$F$551) * IFERROR(VLOOKUP($A588&amp;$B588&amp;$C588&amp;$D588&amp;L$1, 'check of sales'!$A$2:$P$1035, 12 + MATCH($E588,'check of sales'!$M$1:$P$1, 0), 0), 0)</f>
        <v>342228.75821799895</v>
      </c>
      <c r="M588" s="1">
        <f>SUMIF('emission-rate'!$A$2:$A$551, $D588&amp;M$1&amp;$E588&amp;$F588, 'emission-rate'!$F$2:$F$551) * IFERROR(VLOOKUP($A588&amp;$B588&amp;$C588&amp;$D588&amp;M$1, 'check of sales'!$A$2:$P$1035, 12 + MATCH($E588,'check of sales'!$M$1:$P$1, 0), 0), 0)</f>
        <v>1098642.4286103153</v>
      </c>
      <c r="N588" s="1">
        <f>SUMIF('emission-rate'!$A$2:$A$551, $D588&amp;N$1&amp;$E588&amp;$F588, 'emission-rate'!$F$2:$F$551) * IFERROR(VLOOKUP($A588&amp;$B588&amp;$C588&amp;$D588&amp;N$1, 'check of sales'!$A$2:$P$1035, 12 + MATCH($E588,'check of sales'!$M$1:$P$1, 0), 0), 0)</f>
        <v>697234.04034243454</v>
      </c>
      <c r="O588" s="1">
        <f>SUMIF('emission-rate'!$A$2:$A$551, $D588&amp;O$1&amp;$E588&amp;$F588, 'emission-rate'!$F$2:$F$551) * IFERROR(VLOOKUP($A588&amp;$B588&amp;$C588&amp;$D588&amp;O$1, 'check of sales'!$A$2:$P$1035, 12 + MATCH($E588,'check of sales'!$M$1:$P$1, 0), 0), 0)</f>
        <v>0</v>
      </c>
      <c r="P588" s="1">
        <f>SUMIF('emission-rate'!$A$2:$A$551, $D588&amp;P$1&amp;$E588&amp;$F588, 'emission-rate'!$F$2:$F$551) * IFERROR(VLOOKUP($A588&amp;$B588&amp;$C588&amp;$D588&amp;P$1, 'check of sales'!$A$2:$P$1035, 12 + MATCH($E588,'check of sales'!$M$1:$P$1, 0), 0), 0)</f>
        <v>0</v>
      </c>
      <c r="Q588" s="1">
        <f>SUMIF('emission-rate'!$A$2:$A$551, $D588&amp;Q$1&amp;$E588&amp;$F588, 'emission-rate'!$F$2:$F$551) * IFERROR(VLOOKUP($A588&amp;$B588&amp;$C588&amp;$D588&amp;Q$1, 'check of sales'!$A$2:$P$1035, 12 + MATCH($E588,'check of sales'!$M$1:$P$1, 0), 0), 0)</f>
        <v>0</v>
      </c>
      <c r="R588" s="1">
        <f>SUMIF('emission-rate'!$A$2:$A$551, $D588&amp;R$1&amp;$E588&amp;$F588, 'emission-rate'!$F$2:$F$551) * IFERROR(VLOOKUP($A588&amp;$B588&amp;$C588&amp;$D588&amp;R$1, 'check of sales'!$A$2:$P$1035, 12 + MATCH($E588,'check of sales'!$M$1:$P$1, 0), 0), 0)</f>
        <v>0</v>
      </c>
      <c r="S588" s="1">
        <f>SUMIF('emission-rate'!$A$2:$A$551, $D588&amp;S$1&amp;$E588&amp;$F588, 'emission-rate'!$F$2:$F$551) * IFERROR(VLOOKUP($A588&amp;$B588&amp;$C588&amp;$D588&amp;S$1, 'check of sales'!$A$2:$P$1035, 12 + MATCH($E588,'check of sales'!$M$1:$P$1, 0), 0), 0)</f>
        <v>0</v>
      </c>
      <c r="T588" s="1">
        <f>SUMIF('emission-rate'!$A$2:$A$551, $D588&amp;T$1&amp;$E588&amp;$F588, 'emission-rate'!$F$2:$F$551) * IFERROR(VLOOKUP($A588&amp;$B588&amp;$C588&amp;$D588&amp;T$1, 'check of sales'!$A$2:$P$1035, 12 + MATCH($E588,'check of sales'!$M$1:$P$1, 0), 0), 0)</f>
        <v>0</v>
      </c>
      <c r="U588" s="1">
        <f>SUMIF('emission-rate'!$A$2:$A$551, $D588&amp;U$1&amp;$E588&amp;$F588, 'emission-rate'!$F$2:$F$551) * IFERROR(VLOOKUP($A588&amp;$B588&amp;$C588&amp;$D588&amp;U$1, 'check of sales'!$A$2:$P$1035, 12 + MATCH($E588,'check of sales'!$M$1:$P$1, 0), 0), 0)</f>
        <v>0</v>
      </c>
    </row>
    <row r="589" spans="1:21" x14ac:dyDescent="0.2">
      <c r="A589">
        <f>emission!A589</f>
        <v>2014</v>
      </c>
      <c r="B589">
        <f>emission!B589</f>
        <v>1</v>
      </c>
      <c r="C589" t="str">
        <f>emission!C589</f>
        <v>industrial</v>
      </c>
      <c r="D589" t="str">
        <f>emission!D589</f>
        <v>VCC 22400 (DSL LHD1)</v>
      </c>
      <c r="E589" t="str">
        <f>emission!E589</f>
        <v>DSL</v>
      </c>
      <c r="F589" t="str">
        <f>emission!F589</f>
        <v>HC</v>
      </c>
      <c r="G589" s="1">
        <f>emission!G589 - SUM($K589:$U589)</f>
        <v>-5.8580189943313599E-7</v>
      </c>
      <c r="K589" s="1">
        <f>SUMIF('emission-rate'!$A$2:$A$551, $D589&amp;K$1&amp;$E589&amp;$F589, 'emission-rate'!$F$2:$F$551) * IFERROR(VLOOKUP($A589&amp;$B589&amp;$C589&amp;$D589&amp;K$1, 'check of sales'!$A$2:$P$1035, 12 + MATCH($E589,'check of sales'!$M$1:$P$1, 0), 0), 0)</f>
        <v>571893.39032665663</v>
      </c>
      <c r="L589" s="1">
        <f>SUMIF('emission-rate'!$A$2:$A$551, $D589&amp;L$1&amp;$E589&amp;$F589, 'emission-rate'!$F$2:$F$551) * IFERROR(VLOOKUP($A589&amp;$B589&amp;$C589&amp;$D589&amp;L$1, 'check of sales'!$A$2:$P$1035, 12 + MATCH($E589,'check of sales'!$M$1:$P$1, 0), 0), 0)</f>
        <v>331302.04122235766</v>
      </c>
      <c r="M589" s="1">
        <f>SUMIF('emission-rate'!$A$2:$A$551, $D589&amp;M$1&amp;$E589&amp;$F589, 'emission-rate'!$F$2:$F$551) * IFERROR(VLOOKUP($A589&amp;$B589&amp;$C589&amp;$D589&amp;M$1, 'check of sales'!$A$2:$P$1035, 12 + MATCH($E589,'check of sales'!$M$1:$P$1, 0), 0), 0)</f>
        <v>1056872.0594852576</v>
      </c>
      <c r="N589" s="1">
        <f>SUMIF('emission-rate'!$A$2:$A$551, $D589&amp;N$1&amp;$E589&amp;$F589, 'emission-rate'!$F$2:$F$551) * IFERROR(VLOOKUP($A589&amp;$B589&amp;$C589&amp;$D589&amp;N$1, 'check of sales'!$A$2:$P$1035, 12 + MATCH($E589,'check of sales'!$M$1:$P$1, 0), 0), 0)</f>
        <v>656477.32053745922</v>
      </c>
      <c r="O589" s="1">
        <f>SUMIF('emission-rate'!$A$2:$A$551, $D589&amp;O$1&amp;$E589&amp;$F589, 'emission-rate'!$F$2:$F$551) * IFERROR(VLOOKUP($A589&amp;$B589&amp;$C589&amp;$D589&amp;O$1, 'check of sales'!$A$2:$P$1035, 12 + MATCH($E589,'check of sales'!$M$1:$P$1, 0), 0), 0)</f>
        <v>548663.39306186477</v>
      </c>
      <c r="P589" s="1">
        <f>SUMIF('emission-rate'!$A$2:$A$551, $D589&amp;P$1&amp;$E589&amp;$F589, 'emission-rate'!$F$2:$F$551) * IFERROR(VLOOKUP($A589&amp;$B589&amp;$C589&amp;$D589&amp;P$1, 'check of sales'!$A$2:$P$1035, 12 + MATCH($E589,'check of sales'!$M$1:$P$1, 0), 0), 0)</f>
        <v>0</v>
      </c>
      <c r="Q589" s="1">
        <f>SUMIF('emission-rate'!$A$2:$A$551, $D589&amp;Q$1&amp;$E589&amp;$F589, 'emission-rate'!$F$2:$F$551) * IFERROR(VLOOKUP($A589&amp;$B589&amp;$C589&amp;$D589&amp;Q$1, 'check of sales'!$A$2:$P$1035, 12 + MATCH($E589,'check of sales'!$M$1:$P$1, 0), 0), 0)</f>
        <v>0</v>
      </c>
      <c r="R589" s="1">
        <f>SUMIF('emission-rate'!$A$2:$A$551, $D589&amp;R$1&amp;$E589&amp;$F589, 'emission-rate'!$F$2:$F$551) * IFERROR(VLOOKUP($A589&amp;$B589&amp;$C589&amp;$D589&amp;R$1, 'check of sales'!$A$2:$P$1035, 12 + MATCH($E589,'check of sales'!$M$1:$P$1, 0), 0), 0)</f>
        <v>0</v>
      </c>
      <c r="S589" s="1">
        <f>SUMIF('emission-rate'!$A$2:$A$551, $D589&amp;S$1&amp;$E589&amp;$F589, 'emission-rate'!$F$2:$F$551) * IFERROR(VLOOKUP($A589&amp;$B589&amp;$C589&amp;$D589&amp;S$1, 'check of sales'!$A$2:$P$1035, 12 + MATCH($E589,'check of sales'!$M$1:$P$1, 0), 0), 0)</f>
        <v>0</v>
      </c>
      <c r="T589" s="1">
        <f>SUMIF('emission-rate'!$A$2:$A$551, $D589&amp;T$1&amp;$E589&amp;$F589, 'emission-rate'!$F$2:$F$551) * IFERROR(VLOOKUP($A589&amp;$B589&amp;$C589&amp;$D589&amp;T$1, 'check of sales'!$A$2:$P$1035, 12 + MATCH($E589,'check of sales'!$M$1:$P$1, 0), 0), 0)</f>
        <v>0</v>
      </c>
      <c r="U589" s="1">
        <f>SUMIF('emission-rate'!$A$2:$A$551, $D589&amp;U$1&amp;$E589&amp;$F589, 'emission-rate'!$F$2:$F$551) * IFERROR(VLOOKUP($A589&amp;$B589&amp;$C589&amp;$D589&amp;U$1, 'check of sales'!$A$2:$P$1035, 12 + MATCH($E589,'check of sales'!$M$1:$P$1, 0), 0), 0)</f>
        <v>0</v>
      </c>
    </row>
    <row r="590" spans="1:21" x14ac:dyDescent="0.2">
      <c r="A590">
        <f>emission!A590</f>
        <v>2015</v>
      </c>
      <c r="B590">
        <f>emission!B590</f>
        <v>1</v>
      </c>
      <c r="C590" t="str">
        <f>emission!C590</f>
        <v>industrial</v>
      </c>
      <c r="D590" t="str">
        <f>emission!D590</f>
        <v>VCC 22400 (DSL LHD1)</v>
      </c>
      <c r="E590" t="str">
        <f>emission!E590</f>
        <v>DSL</v>
      </c>
      <c r="F590" t="str">
        <f>emission!F590</f>
        <v>HC</v>
      </c>
      <c r="G590" s="1">
        <f>emission!G590 - SUM($K590:$U590)</f>
        <v>9.4198621809482574E-6</v>
      </c>
      <c r="K590" s="1">
        <f>SUMIF('emission-rate'!$A$2:$A$551, $D590&amp;K$1&amp;$E590&amp;$F590, 'emission-rate'!$F$2:$F$551) * IFERROR(VLOOKUP($A590&amp;$B590&amp;$C590&amp;$D590&amp;K$1, 'check of sales'!$A$2:$P$1035, 12 + MATCH($E590,'check of sales'!$M$1:$P$1, 0), 0), 0)</f>
        <v>535473.01444850268</v>
      </c>
      <c r="L590" s="1">
        <f>SUMIF('emission-rate'!$A$2:$A$551, $D590&amp;L$1&amp;$E590&amp;$F590, 'emission-rate'!$F$2:$F$551) * IFERROR(VLOOKUP($A590&amp;$B590&amp;$C590&amp;$D590&amp;L$1, 'check of sales'!$A$2:$P$1035, 12 + MATCH($E590,'check of sales'!$M$1:$P$1, 0), 0), 0)</f>
        <v>295671.31080412358</v>
      </c>
      <c r="M590" s="1">
        <f>SUMIF('emission-rate'!$A$2:$A$551, $D590&amp;M$1&amp;$E590&amp;$F590, 'emission-rate'!$F$2:$F$551) * IFERROR(VLOOKUP($A590&amp;$B590&amp;$C590&amp;$D590&amp;M$1, 'check of sales'!$A$2:$P$1035, 12 + MATCH($E590,'check of sales'!$M$1:$P$1, 0), 0), 0)</f>
        <v>1023128.1334787812</v>
      </c>
      <c r="N590" s="1">
        <f>SUMIF('emission-rate'!$A$2:$A$551, $D590&amp;N$1&amp;$E590&amp;$F590, 'emission-rate'!$F$2:$F$551) * IFERROR(VLOOKUP($A590&amp;$B590&amp;$C590&amp;$D590&amp;N$1, 'check of sales'!$A$2:$P$1035, 12 + MATCH($E590,'check of sales'!$M$1:$P$1, 0), 0), 0)</f>
        <v>631518.06237758009</v>
      </c>
      <c r="O590" s="1">
        <f>SUMIF('emission-rate'!$A$2:$A$551, $D590&amp;O$1&amp;$E590&amp;$F590, 'emission-rate'!$F$2:$F$551) * IFERROR(VLOOKUP($A590&amp;$B590&amp;$C590&amp;$D590&amp;O$1, 'check of sales'!$A$2:$P$1035, 12 + MATCH($E590,'check of sales'!$M$1:$P$1, 0), 0), 0)</f>
        <v>516591.34998249065</v>
      </c>
      <c r="P590" s="1">
        <f>SUMIF('emission-rate'!$A$2:$A$551, $D590&amp;P$1&amp;$E590&amp;$F590, 'emission-rate'!$F$2:$F$551) * IFERROR(VLOOKUP($A590&amp;$B590&amp;$C590&amp;$D590&amp;P$1, 'check of sales'!$A$2:$P$1035, 12 + MATCH($E590,'check of sales'!$M$1:$P$1, 0), 0), 0)</f>
        <v>79669.971069941894</v>
      </c>
      <c r="Q590" s="1">
        <f>SUMIF('emission-rate'!$A$2:$A$551, $D590&amp;Q$1&amp;$E590&amp;$F590, 'emission-rate'!$F$2:$F$551) * IFERROR(VLOOKUP($A590&amp;$B590&amp;$C590&amp;$D590&amp;Q$1, 'check of sales'!$A$2:$P$1035, 12 + MATCH($E590,'check of sales'!$M$1:$P$1, 0), 0), 0)</f>
        <v>0</v>
      </c>
      <c r="R590" s="1">
        <f>SUMIF('emission-rate'!$A$2:$A$551, $D590&amp;R$1&amp;$E590&amp;$F590, 'emission-rate'!$F$2:$F$551) * IFERROR(VLOOKUP($A590&amp;$B590&amp;$C590&amp;$D590&amp;R$1, 'check of sales'!$A$2:$P$1035, 12 + MATCH($E590,'check of sales'!$M$1:$P$1, 0), 0), 0)</f>
        <v>0</v>
      </c>
      <c r="S590" s="1">
        <f>SUMIF('emission-rate'!$A$2:$A$551, $D590&amp;S$1&amp;$E590&amp;$F590, 'emission-rate'!$F$2:$F$551) * IFERROR(VLOOKUP($A590&amp;$B590&amp;$C590&amp;$D590&amp;S$1, 'check of sales'!$A$2:$P$1035, 12 + MATCH($E590,'check of sales'!$M$1:$P$1, 0), 0), 0)</f>
        <v>0</v>
      </c>
      <c r="T590" s="1">
        <f>SUMIF('emission-rate'!$A$2:$A$551, $D590&amp;T$1&amp;$E590&amp;$F590, 'emission-rate'!$F$2:$F$551) * IFERROR(VLOOKUP($A590&amp;$B590&amp;$C590&amp;$D590&amp;T$1, 'check of sales'!$A$2:$P$1035, 12 + MATCH($E590,'check of sales'!$M$1:$P$1, 0), 0), 0)</f>
        <v>0</v>
      </c>
      <c r="U590" s="1">
        <f>SUMIF('emission-rate'!$A$2:$A$551, $D590&amp;U$1&amp;$E590&amp;$F590, 'emission-rate'!$F$2:$F$551) * IFERROR(VLOOKUP($A590&amp;$B590&amp;$C590&amp;$D590&amp;U$1, 'check of sales'!$A$2:$P$1035, 12 + MATCH($E590,'check of sales'!$M$1:$P$1, 0), 0), 0)</f>
        <v>0</v>
      </c>
    </row>
    <row r="591" spans="1:21" x14ac:dyDescent="0.2">
      <c r="A591">
        <f>emission!A591</f>
        <v>2016</v>
      </c>
      <c r="B591">
        <f>emission!B591</f>
        <v>1</v>
      </c>
      <c r="C591" t="str">
        <f>emission!C591</f>
        <v>industrial</v>
      </c>
      <c r="D591" t="str">
        <f>emission!D591</f>
        <v>VCC 22400 (DSL LHD1)</v>
      </c>
      <c r="E591" t="str">
        <f>emission!E591</f>
        <v>DSL</v>
      </c>
      <c r="F591" t="str">
        <f>emission!F591</f>
        <v>HC</v>
      </c>
      <c r="G591" s="1">
        <f>emission!G591 - SUM($K591:$U591)</f>
        <v>-5.5614393204450607E-5</v>
      </c>
      <c r="K591" s="1">
        <f>SUMIF('emission-rate'!$A$2:$A$551, $D591&amp;K$1&amp;$E591&amp;$F591, 'emission-rate'!$F$2:$F$551) * IFERROR(VLOOKUP($A591&amp;$B591&amp;$C591&amp;$D591&amp;K$1, 'check of sales'!$A$2:$P$1035, 12 + MATCH($E591,'check of sales'!$M$1:$P$1, 0), 0), 0)</f>
        <v>514647.87444131525</v>
      </c>
      <c r="L591" s="1">
        <f>SUMIF('emission-rate'!$A$2:$A$551, $D591&amp;L$1&amp;$E591&amp;$F591, 'emission-rate'!$F$2:$F$551) * IFERROR(VLOOKUP($A591&amp;$B591&amp;$C591&amp;$D591&amp;L$1, 'check of sales'!$A$2:$P$1035, 12 + MATCH($E591,'check of sales'!$M$1:$P$1, 0), 0), 0)</f>
        <v>276841.82185038365</v>
      </c>
      <c r="M591" s="1">
        <f>SUMIF('emission-rate'!$A$2:$A$551, $D591&amp;M$1&amp;$E591&amp;$F591, 'emission-rate'!$F$2:$F$551) * IFERROR(VLOOKUP($A591&amp;$B591&amp;$C591&amp;$D591&amp;M$1, 'check of sales'!$A$2:$P$1035, 12 + MATCH($E591,'check of sales'!$M$1:$P$1, 0), 0), 0)</f>
        <v>913093.18599463068</v>
      </c>
      <c r="N591" s="1">
        <f>SUMIF('emission-rate'!$A$2:$A$551, $D591&amp;N$1&amp;$E591&amp;$F591, 'emission-rate'!$F$2:$F$551) * IFERROR(VLOOKUP($A591&amp;$B591&amp;$C591&amp;$D591&amp;N$1, 'check of sales'!$A$2:$P$1035, 12 + MATCH($E591,'check of sales'!$M$1:$P$1, 0), 0), 0)</f>
        <v>611354.88503046008</v>
      </c>
      <c r="O591" s="1">
        <f>SUMIF('emission-rate'!$A$2:$A$551, $D591&amp;O$1&amp;$E591&amp;$F591, 'emission-rate'!$F$2:$F$551) * IFERROR(VLOOKUP($A591&amp;$B591&amp;$C591&amp;$D591&amp;O$1, 'check of sales'!$A$2:$P$1035, 12 + MATCH($E591,'check of sales'!$M$1:$P$1, 0), 0), 0)</f>
        <v>496950.55438452936</v>
      </c>
      <c r="P591" s="1">
        <f>SUMIF('emission-rate'!$A$2:$A$551, $D591&amp;P$1&amp;$E591&amp;$F591, 'emission-rate'!$F$2:$F$551) * IFERROR(VLOOKUP($A591&amp;$B591&amp;$C591&amp;$D591&amp;P$1, 'check of sales'!$A$2:$P$1035, 12 + MATCH($E591,'check of sales'!$M$1:$P$1, 0), 0), 0)</f>
        <v>75012.873883216758</v>
      </c>
      <c r="Q591" s="1">
        <f>SUMIF('emission-rate'!$A$2:$A$551, $D591&amp;Q$1&amp;$E591&amp;$F591, 'emission-rate'!$F$2:$F$551) * IFERROR(VLOOKUP($A591&amp;$B591&amp;$C591&amp;$D591&amp;Q$1, 'check of sales'!$A$2:$P$1035, 12 + MATCH($E591,'check of sales'!$M$1:$P$1, 0), 0), 0)</f>
        <v>397441.71774836851</v>
      </c>
      <c r="R591" s="1">
        <f>SUMIF('emission-rate'!$A$2:$A$551, $D591&amp;R$1&amp;$E591&amp;$F591, 'emission-rate'!$F$2:$F$551) * IFERROR(VLOOKUP($A591&amp;$B591&amp;$C591&amp;$D591&amp;R$1, 'check of sales'!$A$2:$P$1035, 12 + MATCH($E591,'check of sales'!$M$1:$P$1, 0), 0), 0)</f>
        <v>0</v>
      </c>
      <c r="S591" s="1">
        <f>SUMIF('emission-rate'!$A$2:$A$551, $D591&amp;S$1&amp;$E591&amp;$F591, 'emission-rate'!$F$2:$F$551) * IFERROR(VLOOKUP($A591&amp;$B591&amp;$C591&amp;$D591&amp;S$1, 'check of sales'!$A$2:$P$1035, 12 + MATCH($E591,'check of sales'!$M$1:$P$1, 0), 0), 0)</f>
        <v>0</v>
      </c>
      <c r="T591" s="1">
        <f>SUMIF('emission-rate'!$A$2:$A$551, $D591&amp;T$1&amp;$E591&amp;$F591, 'emission-rate'!$F$2:$F$551) * IFERROR(VLOOKUP($A591&amp;$B591&amp;$C591&amp;$D591&amp;T$1, 'check of sales'!$A$2:$P$1035, 12 + MATCH($E591,'check of sales'!$M$1:$P$1, 0), 0), 0)</f>
        <v>0</v>
      </c>
      <c r="U591" s="1">
        <f>SUMIF('emission-rate'!$A$2:$A$551, $D591&amp;U$1&amp;$E591&amp;$F591, 'emission-rate'!$F$2:$F$551) * IFERROR(VLOOKUP($A591&amp;$B591&amp;$C591&amp;$D591&amp;U$1, 'check of sales'!$A$2:$P$1035, 12 + MATCH($E591,'check of sales'!$M$1:$P$1, 0), 0), 0)</f>
        <v>0</v>
      </c>
    </row>
    <row r="592" spans="1:21" x14ac:dyDescent="0.2">
      <c r="A592">
        <f>emission!A592</f>
        <v>2017</v>
      </c>
      <c r="B592">
        <f>emission!B592</f>
        <v>1</v>
      </c>
      <c r="C592" t="str">
        <f>emission!C592</f>
        <v>industrial</v>
      </c>
      <c r="D592" t="str">
        <f>emission!D592</f>
        <v>VCC 22400 (DSL LHD1)</v>
      </c>
      <c r="E592" t="str">
        <f>emission!E592</f>
        <v>DSL</v>
      </c>
      <c r="F592" t="str">
        <f>emission!F592</f>
        <v>HC</v>
      </c>
      <c r="G592" s="1">
        <f>emission!G592 - SUM($K592:$U592)</f>
        <v>-1.1580204591155052E-4</v>
      </c>
      <c r="K592" s="1">
        <f>SUMIF('emission-rate'!$A$2:$A$551, $D592&amp;K$1&amp;$E592&amp;$F592, 'emission-rate'!$F$2:$F$551) * IFERROR(VLOOKUP($A592&amp;$B592&amp;$C592&amp;$D592&amp;K$1, 'check of sales'!$A$2:$P$1035, 12 + MATCH($E592,'check of sales'!$M$1:$P$1, 0), 0), 0)</f>
        <v>468995.79567014932</v>
      </c>
      <c r="L592" s="1">
        <f>SUMIF('emission-rate'!$A$2:$A$551, $D592&amp;L$1&amp;$E592&amp;$F592, 'emission-rate'!$F$2:$F$551) * IFERROR(VLOOKUP($A592&amp;$B592&amp;$C592&amp;$D592&amp;L$1, 'check of sales'!$A$2:$P$1035, 12 + MATCH($E592,'check of sales'!$M$1:$P$1, 0), 0), 0)</f>
        <v>266075.13605237519</v>
      </c>
      <c r="M592" s="1">
        <f>SUMIF('emission-rate'!$A$2:$A$551, $D592&amp;M$1&amp;$E592&amp;$F592, 'emission-rate'!$F$2:$F$551) * IFERROR(VLOOKUP($A592&amp;$B592&amp;$C592&amp;$D592&amp;M$1, 'check of sales'!$A$2:$P$1035, 12 + MATCH($E592,'check of sales'!$M$1:$P$1, 0), 0), 0)</f>
        <v>854943.89172369661</v>
      </c>
      <c r="N592" s="1">
        <f>SUMIF('emission-rate'!$A$2:$A$551, $D592&amp;N$1&amp;$E592&amp;$F592, 'emission-rate'!$F$2:$F$551) * IFERROR(VLOOKUP($A592&amp;$B592&amp;$C592&amp;$D592&amp;N$1, 'check of sales'!$A$2:$P$1035, 12 + MATCH($E592,'check of sales'!$M$1:$P$1, 0), 0), 0)</f>
        <v>545605.15098710381</v>
      </c>
      <c r="O592" s="1">
        <f>SUMIF('emission-rate'!$A$2:$A$551, $D592&amp;O$1&amp;$E592&amp;$F592, 'emission-rate'!$F$2:$F$551) * IFERROR(VLOOKUP($A592&amp;$B592&amp;$C592&amp;$D592&amp;O$1, 'check of sales'!$A$2:$P$1035, 12 + MATCH($E592,'check of sales'!$M$1:$P$1, 0), 0), 0)</f>
        <v>481083.86306127184</v>
      </c>
      <c r="P592" s="1">
        <f>SUMIF('emission-rate'!$A$2:$A$551, $D592&amp;P$1&amp;$E592&amp;$F592, 'emission-rate'!$F$2:$F$551) * IFERROR(VLOOKUP($A592&amp;$B592&amp;$C592&amp;$D592&amp;P$1, 'check of sales'!$A$2:$P$1035, 12 + MATCH($E592,'check of sales'!$M$1:$P$1, 0), 0), 0)</f>
        <v>72160.885511351909</v>
      </c>
      <c r="Q592" s="1">
        <f>SUMIF('emission-rate'!$A$2:$A$551, $D592&amp;Q$1&amp;$E592&amp;$F592, 'emission-rate'!$F$2:$F$551) * IFERROR(VLOOKUP($A592&amp;$B592&amp;$C592&amp;$D592&amp;Q$1, 'check of sales'!$A$2:$P$1035, 12 + MATCH($E592,'check of sales'!$M$1:$P$1, 0), 0), 0)</f>
        <v>374209.31687315844</v>
      </c>
      <c r="R592" s="1">
        <f>SUMIF('emission-rate'!$A$2:$A$551, $D592&amp;R$1&amp;$E592&amp;$F592, 'emission-rate'!$F$2:$F$551) * IFERROR(VLOOKUP($A592&amp;$B592&amp;$C592&amp;$D592&amp;R$1, 'check of sales'!$A$2:$P$1035, 12 + MATCH($E592,'check of sales'!$M$1:$P$1, 0), 0), 0)</f>
        <v>417378.29386916524</v>
      </c>
      <c r="S592" s="1">
        <f>SUMIF('emission-rate'!$A$2:$A$551, $D592&amp;S$1&amp;$E592&amp;$F592, 'emission-rate'!$F$2:$F$551) * IFERROR(VLOOKUP($A592&amp;$B592&amp;$C592&amp;$D592&amp;S$1, 'check of sales'!$A$2:$P$1035, 12 + MATCH($E592,'check of sales'!$M$1:$P$1, 0), 0), 0)</f>
        <v>0</v>
      </c>
      <c r="T592" s="1">
        <f>SUMIF('emission-rate'!$A$2:$A$551, $D592&amp;T$1&amp;$E592&amp;$F592, 'emission-rate'!$F$2:$F$551) * IFERROR(VLOOKUP($A592&amp;$B592&amp;$C592&amp;$D592&amp;T$1, 'check of sales'!$A$2:$P$1035, 12 + MATCH($E592,'check of sales'!$M$1:$P$1, 0), 0), 0)</f>
        <v>0</v>
      </c>
      <c r="U592" s="1">
        <f>SUMIF('emission-rate'!$A$2:$A$551, $D592&amp;U$1&amp;$E592&amp;$F592, 'emission-rate'!$F$2:$F$551) * IFERROR(VLOOKUP($A592&amp;$B592&amp;$C592&amp;$D592&amp;U$1, 'check of sales'!$A$2:$P$1035, 12 + MATCH($E592,'check of sales'!$M$1:$P$1, 0), 0), 0)</f>
        <v>0</v>
      </c>
    </row>
    <row r="593" spans="1:21" x14ac:dyDescent="0.2">
      <c r="A593">
        <f>emission!A593</f>
        <v>2018</v>
      </c>
      <c r="B593">
        <f>emission!B593</f>
        <v>1</v>
      </c>
      <c r="C593" t="str">
        <f>emission!C593</f>
        <v>industrial</v>
      </c>
      <c r="D593" t="str">
        <f>emission!D593</f>
        <v>VCC 22400 (DSL LHD1)</v>
      </c>
      <c r="E593" t="str">
        <f>emission!E593</f>
        <v>DSL</v>
      </c>
      <c r="F593" t="str">
        <f>emission!F593</f>
        <v>HC</v>
      </c>
      <c r="G593" s="1">
        <f>emission!G593 - SUM($K593:$U593)</f>
        <v>2.1839095279574394E-4</v>
      </c>
      <c r="K593" s="1">
        <f>SUMIF('emission-rate'!$A$2:$A$551, $D593&amp;K$1&amp;$E593&amp;$F593, 'emission-rate'!$F$2:$F$551) * IFERROR(VLOOKUP($A593&amp;$B593&amp;$C593&amp;$D593&amp;K$1, 'check of sales'!$A$2:$P$1035, 12 + MATCH($E593,'check of sales'!$M$1:$P$1, 0), 0), 0)</f>
        <v>450303.27860483556</v>
      </c>
      <c r="L593" s="1">
        <f>SUMIF('emission-rate'!$A$2:$A$551, $D593&amp;L$1&amp;$E593&amp;$F593, 'emission-rate'!$F$2:$F$551) * IFERROR(VLOOKUP($A593&amp;$B593&amp;$C593&amp;$D593&amp;L$1, 'check of sales'!$A$2:$P$1035, 12 + MATCH($E593,'check of sales'!$M$1:$P$1, 0), 0), 0)</f>
        <v>242472.81750923919</v>
      </c>
      <c r="M593" s="1">
        <f>SUMIF('emission-rate'!$A$2:$A$551, $D593&amp;M$1&amp;$E593&amp;$F593, 'emission-rate'!$F$2:$F$551) * IFERROR(VLOOKUP($A593&amp;$B593&amp;$C593&amp;$D593&amp;M$1, 'check of sales'!$A$2:$P$1035, 12 + MATCH($E593,'check of sales'!$M$1:$P$1, 0), 0), 0)</f>
        <v>821694.17462679883</v>
      </c>
      <c r="N593" s="1">
        <f>SUMIF('emission-rate'!$A$2:$A$551, $D593&amp;N$1&amp;$E593&amp;$F593, 'emission-rate'!$F$2:$F$551) * IFERROR(VLOOKUP($A593&amp;$B593&amp;$C593&amp;$D593&amp;N$1, 'check of sales'!$A$2:$P$1035, 12 + MATCH($E593,'check of sales'!$M$1:$P$1, 0), 0), 0)</f>
        <v>510858.91153737495</v>
      </c>
      <c r="O593" s="1">
        <f>SUMIF('emission-rate'!$A$2:$A$551, $D593&amp;O$1&amp;$E593&amp;$F593, 'emission-rate'!$F$2:$F$551) * IFERROR(VLOOKUP($A593&amp;$B593&amp;$C593&amp;$D593&amp;O$1, 'check of sales'!$A$2:$P$1035, 12 + MATCH($E593,'check of sales'!$M$1:$P$1, 0), 0), 0)</f>
        <v>429344.46124516794</v>
      </c>
      <c r="P593" s="1">
        <f>SUMIF('emission-rate'!$A$2:$A$551, $D593&amp;P$1&amp;$E593&amp;$F593, 'emission-rate'!$F$2:$F$551) * IFERROR(VLOOKUP($A593&amp;$B593&amp;$C593&amp;$D593&amp;P$1, 'check of sales'!$A$2:$P$1035, 12 + MATCH($E593,'check of sales'!$M$1:$P$1, 0), 0), 0)</f>
        <v>69856.9249142263</v>
      </c>
      <c r="Q593" s="1">
        <f>SUMIF('emission-rate'!$A$2:$A$551, $D593&amp;Q$1&amp;$E593&amp;$F593, 'emission-rate'!$F$2:$F$551) * IFERROR(VLOOKUP($A593&amp;$B593&amp;$C593&amp;$D593&amp;Q$1, 'check of sales'!$A$2:$P$1035, 12 + MATCH($E593,'check of sales'!$M$1:$P$1, 0), 0), 0)</f>
        <v>359981.88409905642</v>
      </c>
      <c r="R593" s="1">
        <f>SUMIF('emission-rate'!$A$2:$A$551, $D593&amp;R$1&amp;$E593&amp;$F593, 'emission-rate'!$F$2:$F$551) * IFERROR(VLOOKUP($A593&amp;$B593&amp;$C593&amp;$D593&amp;R$1, 'check of sales'!$A$2:$P$1035, 12 + MATCH($E593,'check of sales'!$M$1:$P$1, 0), 0), 0)</f>
        <v>392980.50318248454</v>
      </c>
      <c r="S593" s="1">
        <f>SUMIF('emission-rate'!$A$2:$A$551, $D593&amp;S$1&amp;$E593&amp;$F593, 'emission-rate'!$F$2:$F$551) * IFERROR(VLOOKUP($A593&amp;$B593&amp;$C593&amp;$D593&amp;S$1, 'check of sales'!$A$2:$P$1035, 12 + MATCH($E593,'check of sales'!$M$1:$P$1, 0), 0), 0)</f>
        <v>718794.57763389521</v>
      </c>
      <c r="T593" s="1">
        <f>SUMIF('emission-rate'!$A$2:$A$551, $D593&amp;T$1&amp;$E593&amp;$F593, 'emission-rate'!$F$2:$F$551) * IFERROR(VLOOKUP($A593&amp;$B593&amp;$C593&amp;$D593&amp;T$1, 'check of sales'!$A$2:$P$1035, 12 + MATCH($E593,'check of sales'!$M$1:$P$1, 0), 0), 0)</f>
        <v>0</v>
      </c>
      <c r="U593" s="1">
        <f>SUMIF('emission-rate'!$A$2:$A$551, $D593&amp;U$1&amp;$E593&amp;$F593, 'emission-rate'!$F$2:$F$551) * IFERROR(VLOOKUP($A593&amp;$B593&amp;$C593&amp;$D593&amp;U$1, 'check of sales'!$A$2:$P$1035, 12 + MATCH($E593,'check of sales'!$M$1:$P$1, 0), 0), 0)</f>
        <v>0</v>
      </c>
    </row>
    <row r="594" spans="1:21" x14ac:dyDescent="0.2">
      <c r="A594">
        <f>emission!A594</f>
        <v>2019</v>
      </c>
      <c r="B594">
        <f>emission!B594</f>
        <v>1</v>
      </c>
      <c r="C594" t="str">
        <f>emission!C594</f>
        <v>industrial</v>
      </c>
      <c r="D594" t="str">
        <f>emission!D594</f>
        <v>VCC 22400 (DSL LHD1)</v>
      </c>
      <c r="E594" t="str">
        <f>emission!E594</f>
        <v>DSL</v>
      </c>
      <c r="F594" t="str">
        <f>emission!F594</f>
        <v>HC</v>
      </c>
      <c r="G594" s="1">
        <f>emission!G594 - SUM($K594:$U594)</f>
        <v>1.7731171101331711E-4</v>
      </c>
      <c r="K594" s="1">
        <f>SUMIF('emission-rate'!$A$2:$A$551, $D594&amp;K$1&amp;$E594&amp;$F594, 'emission-rate'!$F$2:$F$551) * IFERROR(VLOOKUP($A594&amp;$B594&amp;$C594&amp;$D594&amp;K$1, 'check of sales'!$A$2:$P$1035, 12 + MATCH($E594,'check of sales'!$M$1:$P$1, 0), 0), 0)</f>
        <v>436181.90417777793</v>
      </c>
      <c r="L594" s="1">
        <f>SUMIF('emission-rate'!$A$2:$A$551, $D594&amp;L$1&amp;$E594&amp;$F594, 'emission-rate'!$F$2:$F$551) * IFERROR(VLOOKUP($A594&amp;$B594&amp;$C594&amp;$D594&amp;L$1, 'check of sales'!$A$2:$P$1035, 12 + MATCH($E594,'check of sales'!$M$1:$P$1, 0), 0), 0)</f>
        <v>232808.70682635054</v>
      </c>
      <c r="M594" s="1">
        <f>SUMIF('emission-rate'!$A$2:$A$551, $D594&amp;M$1&amp;$E594&amp;$F594, 'emission-rate'!$F$2:$F$551) * IFERROR(VLOOKUP($A594&amp;$B594&amp;$C594&amp;$D594&amp;M$1, 'check of sales'!$A$2:$P$1035, 12 + MATCH($E594,'check of sales'!$M$1:$P$1, 0), 0), 0)</f>
        <v>748805.41116578144</v>
      </c>
      <c r="N594" s="1">
        <f>SUMIF('emission-rate'!$A$2:$A$551, $D594&amp;N$1&amp;$E594&amp;$F594, 'emission-rate'!$F$2:$F$551) * IFERROR(VLOOKUP($A594&amp;$B594&amp;$C594&amp;$D594&amp;N$1, 'check of sales'!$A$2:$P$1035, 12 + MATCH($E594,'check of sales'!$M$1:$P$1, 0), 0), 0)</f>
        <v>490991.04131866293</v>
      </c>
      <c r="O594" s="1">
        <f>SUMIF('emission-rate'!$A$2:$A$551, $D594&amp;O$1&amp;$E594&amp;$F594, 'emission-rate'!$F$2:$F$551) * IFERROR(VLOOKUP($A594&amp;$B594&amp;$C594&amp;$D594&amp;O$1, 'check of sales'!$A$2:$P$1035, 12 + MATCH($E594,'check of sales'!$M$1:$P$1, 0), 0), 0)</f>
        <v>402002.15073022951</v>
      </c>
      <c r="P594" s="1">
        <f>SUMIF('emission-rate'!$A$2:$A$551, $D594&amp;P$1&amp;$E594&amp;$F594, 'emission-rate'!$F$2:$F$551) * IFERROR(VLOOKUP($A594&amp;$B594&amp;$C594&amp;$D594&amp;P$1, 'check of sales'!$A$2:$P$1035, 12 + MATCH($E594,'check of sales'!$M$1:$P$1, 0), 0), 0)</f>
        <v>62343.982191983901</v>
      </c>
      <c r="Q594" s="1">
        <f>SUMIF('emission-rate'!$A$2:$A$551, $D594&amp;Q$1&amp;$E594&amp;$F594, 'emission-rate'!$F$2:$F$551) * IFERROR(VLOOKUP($A594&amp;$B594&amp;$C594&amp;$D594&amp;Q$1, 'check of sales'!$A$2:$P$1035, 12 + MATCH($E594,'check of sales'!$M$1:$P$1, 0), 0), 0)</f>
        <v>348488.34337036475</v>
      </c>
      <c r="R594" s="1">
        <f>SUMIF('emission-rate'!$A$2:$A$551, $D594&amp;R$1&amp;$E594&amp;$F594, 'emission-rate'!$F$2:$F$551) * IFERROR(VLOOKUP($A594&amp;$B594&amp;$C594&amp;$D594&amp;R$1, 'check of sales'!$A$2:$P$1035, 12 + MATCH($E594,'check of sales'!$M$1:$P$1, 0), 0), 0)</f>
        <v>378039.39017845754</v>
      </c>
      <c r="S594" s="1">
        <f>SUMIF('emission-rate'!$A$2:$A$551, $D594&amp;S$1&amp;$E594&amp;$F594, 'emission-rate'!$F$2:$F$551) * IFERROR(VLOOKUP($A594&amp;$B594&amp;$C594&amp;$D594&amp;S$1, 'check of sales'!$A$2:$P$1035, 12 + MATCH($E594,'check of sales'!$M$1:$P$1, 0), 0), 0)</f>
        <v>676777.53959087539</v>
      </c>
      <c r="T594" s="1">
        <f>SUMIF('emission-rate'!$A$2:$A$551, $D594&amp;T$1&amp;$E594&amp;$F594, 'emission-rate'!$F$2:$F$551) * IFERROR(VLOOKUP($A594&amp;$B594&amp;$C594&amp;$D594&amp;T$1, 'check of sales'!$A$2:$P$1035, 12 + MATCH($E594,'check of sales'!$M$1:$P$1, 0), 0), 0)</f>
        <v>62127.397408254568</v>
      </c>
      <c r="U594" s="1">
        <f>SUMIF('emission-rate'!$A$2:$A$551, $D594&amp;U$1&amp;$E594&amp;$F594, 'emission-rate'!$F$2:$F$551) * IFERROR(VLOOKUP($A594&amp;$B594&amp;$C594&amp;$D594&amp;U$1, 'check of sales'!$A$2:$P$1035, 12 + MATCH($E594,'check of sales'!$M$1:$P$1, 0), 0), 0)</f>
        <v>0</v>
      </c>
    </row>
    <row r="595" spans="1:21" x14ac:dyDescent="0.2">
      <c r="A595">
        <f>emission!A595</f>
        <v>2020</v>
      </c>
      <c r="B595">
        <f>emission!B595</f>
        <v>1</v>
      </c>
      <c r="C595" t="str">
        <f>emission!C595</f>
        <v>industrial</v>
      </c>
      <c r="D595" t="str">
        <f>emission!D595</f>
        <v>VCC 22400 (DSL LHD1)</v>
      </c>
      <c r="E595" t="str">
        <f>emission!E595</f>
        <v>DSL</v>
      </c>
      <c r="F595" t="str">
        <f>emission!F595</f>
        <v>HC</v>
      </c>
      <c r="G595" s="1">
        <f>emission!G595 - SUM($K595:$U595)</f>
        <v>1.4578178524971008E-4</v>
      </c>
      <c r="K595" s="1">
        <f>SUMIF('emission-rate'!$A$2:$A$551, $D595&amp;K$1&amp;$E595&amp;$F595, 'emission-rate'!$F$2:$F$551) * IFERROR(VLOOKUP($A595&amp;$B595&amp;$C595&amp;$D595&amp;K$1, 'check of sales'!$A$2:$P$1035, 12 + MATCH($E595,'check of sales'!$M$1:$P$1, 0), 0), 0)</f>
        <v>413318.86141242535</v>
      </c>
      <c r="L595" s="1">
        <f>SUMIF('emission-rate'!$A$2:$A$551, $D595&amp;L$1&amp;$E595&amp;$F595, 'emission-rate'!$F$2:$F$551) * IFERROR(VLOOKUP($A595&amp;$B595&amp;$C595&amp;$D595&amp;L$1, 'check of sales'!$A$2:$P$1035, 12 + MATCH($E595,'check of sales'!$M$1:$P$1, 0), 0), 0)</f>
        <v>225507.89629447972</v>
      </c>
      <c r="M595" s="1">
        <f>SUMIF('emission-rate'!$A$2:$A$551, $D595&amp;M$1&amp;$E595&amp;$F595, 'emission-rate'!$F$2:$F$551) * IFERROR(VLOOKUP($A595&amp;$B595&amp;$C595&amp;$D595&amp;M$1, 'check of sales'!$A$2:$P$1035, 12 + MATCH($E595,'check of sales'!$M$1:$P$1, 0), 0), 0)</f>
        <v>718960.67043241358</v>
      </c>
      <c r="N595" s="1">
        <f>SUMIF('emission-rate'!$A$2:$A$551, $D595&amp;N$1&amp;$E595&amp;$F595, 'emission-rate'!$F$2:$F$551) * IFERROR(VLOOKUP($A595&amp;$B595&amp;$C595&amp;$D595&amp;N$1, 'check of sales'!$A$2:$P$1035, 12 + MATCH($E595,'check of sales'!$M$1:$P$1, 0), 0), 0)</f>
        <v>447437.45291892643</v>
      </c>
      <c r="O595" s="1">
        <f>SUMIF('emission-rate'!$A$2:$A$551, $D595&amp;O$1&amp;$E595&amp;$F595, 'emission-rate'!$F$2:$F$551) * IFERROR(VLOOKUP($A595&amp;$B595&amp;$C595&amp;$D595&amp;O$1, 'check of sales'!$A$2:$P$1035, 12 + MATCH($E595,'check of sales'!$M$1:$P$1, 0), 0), 0)</f>
        <v>386367.84079068946</v>
      </c>
      <c r="P595" s="1">
        <f>SUMIF('emission-rate'!$A$2:$A$551, $D595&amp;P$1&amp;$E595&amp;$F595, 'emission-rate'!$F$2:$F$551) * IFERROR(VLOOKUP($A595&amp;$B595&amp;$C595&amp;$D595&amp;P$1, 'check of sales'!$A$2:$P$1035, 12 + MATCH($E595,'check of sales'!$M$1:$P$1, 0), 0), 0)</f>
        <v>58373.677055434004</v>
      </c>
      <c r="Q595" s="1">
        <f>SUMIF('emission-rate'!$A$2:$A$551, $D595&amp;Q$1&amp;$E595&amp;$F595, 'emission-rate'!$F$2:$F$551) * IFERROR(VLOOKUP($A595&amp;$B595&amp;$C595&amp;$D595&amp;Q$1, 'check of sales'!$A$2:$P$1035, 12 + MATCH($E595,'check of sales'!$M$1:$P$1, 0), 0), 0)</f>
        <v>311009.2678696111</v>
      </c>
      <c r="R595" s="1">
        <f>SUMIF('emission-rate'!$A$2:$A$551, $D595&amp;R$1&amp;$E595&amp;$F595, 'emission-rate'!$F$2:$F$551) * IFERROR(VLOOKUP($A595&amp;$B595&amp;$C595&amp;$D595&amp;R$1, 'check of sales'!$A$2:$P$1035, 12 + MATCH($E595,'check of sales'!$M$1:$P$1, 0), 0), 0)</f>
        <v>365969.30743265391</v>
      </c>
      <c r="S595" s="1">
        <f>SUMIF('emission-rate'!$A$2:$A$551, $D595&amp;S$1&amp;$E595&amp;$F595, 'emission-rate'!$F$2:$F$551) * IFERROR(VLOOKUP($A595&amp;$B595&amp;$C595&amp;$D595&amp;S$1, 'check of sales'!$A$2:$P$1035, 12 + MATCH($E595,'check of sales'!$M$1:$P$1, 0), 0), 0)</f>
        <v>651046.46739841928</v>
      </c>
      <c r="T595" s="1">
        <f>SUMIF('emission-rate'!$A$2:$A$551, $D595&amp;T$1&amp;$E595&amp;$F595, 'emission-rate'!$F$2:$F$551) * IFERROR(VLOOKUP($A595&amp;$B595&amp;$C595&amp;$D595&amp;T$1, 'check of sales'!$A$2:$P$1035, 12 + MATCH($E595,'check of sales'!$M$1:$P$1, 0), 0), 0)</f>
        <v>58495.748948955959</v>
      </c>
      <c r="U595" s="1">
        <f>SUMIF('emission-rate'!$A$2:$A$551, $D595&amp;U$1&amp;$E595&amp;$F595, 'emission-rate'!$F$2:$F$551) * IFERROR(VLOOKUP($A595&amp;$B595&amp;$C595&amp;$D595&amp;U$1, 'check of sales'!$A$2:$P$1035, 12 + MATCH($E595,'check of sales'!$M$1:$P$1, 0), 0), 0)</f>
        <v>441897.59059366945</v>
      </c>
    </row>
    <row r="596" spans="1:21" x14ac:dyDescent="0.2">
      <c r="A596">
        <f>emission!A596</f>
        <v>2010</v>
      </c>
      <c r="B596">
        <f>emission!B596</f>
        <v>1</v>
      </c>
      <c r="C596" t="str">
        <f>emission!C596</f>
        <v>industrial</v>
      </c>
      <c r="D596" t="str">
        <f>emission!D596</f>
        <v>VCC 22400 (DSL LHD1)</v>
      </c>
      <c r="E596" t="str">
        <f>emission!E596</f>
        <v>DSL</v>
      </c>
      <c r="F596" t="str">
        <f>emission!F596</f>
        <v>NOx</v>
      </c>
      <c r="G596" s="1">
        <f>emission!G596 - SUM($K596:$U596)</f>
        <v>3.883708268404007E-5</v>
      </c>
      <c r="K596" s="1">
        <f>SUMIF('emission-rate'!$A$2:$A$551, $D596&amp;K$1&amp;$E596&amp;$F596, 'emission-rate'!$F$2:$F$551) * IFERROR(VLOOKUP($A596&amp;$B596&amp;$C596&amp;$D596&amp;K$1, 'check of sales'!$A$2:$P$1035, 12 + MATCH($E596,'check of sales'!$M$1:$P$1, 0), 0), 0)</f>
        <v>2670011.3874901128</v>
      </c>
      <c r="L596" s="1">
        <f>SUMIF('emission-rate'!$A$2:$A$551, $D596&amp;L$1&amp;$E596&amp;$F596, 'emission-rate'!$F$2:$F$551) * IFERROR(VLOOKUP($A596&amp;$B596&amp;$C596&amp;$D596&amp;L$1, 'check of sales'!$A$2:$P$1035, 12 + MATCH($E596,'check of sales'!$M$1:$P$1, 0), 0), 0)</f>
        <v>0</v>
      </c>
      <c r="M596" s="1">
        <f>SUMIF('emission-rate'!$A$2:$A$551, $D596&amp;M$1&amp;$E596&amp;$F596, 'emission-rate'!$F$2:$F$551) * IFERROR(VLOOKUP($A596&amp;$B596&amp;$C596&amp;$D596&amp;M$1, 'check of sales'!$A$2:$P$1035, 12 + MATCH($E596,'check of sales'!$M$1:$P$1, 0), 0), 0)</f>
        <v>0</v>
      </c>
      <c r="N596" s="1">
        <f>SUMIF('emission-rate'!$A$2:$A$551, $D596&amp;N$1&amp;$E596&amp;$F596, 'emission-rate'!$F$2:$F$551) * IFERROR(VLOOKUP($A596&amp;$B596&amp;$C596&amp;$D596&amp;N$1, 'check of sales'!$A$2:$P$1035, 12 + MATCH($E596,'check of sales'!$M$1:$P$1, 0), 0), 0)</f>
        <v>0</v>
      </c>
      <c r="O596" s="1">
        <f>SUMIF('emission-rate'!$A$2:$A$551, $D596&amp;O$1&amp;$E596&amp;$F596, 'emission-rate'!$F$2:$F$551) * IFERROR(VLOOKUP($A596&amp;$B596&amp;$C596&amp;$D596&amp;O$1, 'check of sales'!$A$2:$P$1035, 12 + MATCH($E596,'check of sales'!$M$1:$P$1, 0), 0), 0)</f>
        <v>0</v>
      </c>
      <c r="P596" s="1">
        <f>SUMIF('emission-rate'!$A$2:$A$551, $D596&amp;P$1&amp;$E596&amp;$F596, 'emission-rate'!$F$2:$F$551) * IFERROR(VLOOKUP($A596&amp;$B596&amp;$C596&amp;$D596&amp;P$1, 'check of sales'!$A$2:$P$1035, 12 + MATCH($E596,'check of sales'!$M$1:$P$1, 0), 0), 0)</f>
        <v>0</v>
      </c>
      <c r="Q596" s="1">
        <f>SUMIF('emission-rate'!$A$2:$A$551, $D596&amp;Q$1&amp;$E596&amp;$F596, 'emission-rate'!$F$2:$F$551) * IFERROR(VLOOKUP($A596&amp;$B596&amp;$C596&amp;$D596&amp;Q$1, 'check of sales'!$A$2:$P$1035, 12 + MATCH($E596,'check of sales'!$M$1:$P$1, 0), 0), 0)</f>
        <v>0</v>
      </c>
      <c r="R596" s="1">
        <f>SUMIF('emission-rate'!$A$2:$A$551, $D596&amp;R$1&amp;$E596&amp;$F596, 'emission-rate'!$F$2:$F$551) * IFERROR(VLOOKUP($A596&amp;$B596&amp;$C596&amp;$D596&amp;R$1, 'check of sales'!$A$2:$P$1035, 12 + MATCH($E596,'check of sales'!$M$1:$P$1, 0), 0), 0)</f>
        <v>0</v>
      </c>
      <c r="S596" s="1">
        <f>SUMIF('emission-rate'!$A$2:$A$551, $D596&amp;S$1&amp;$E596&amp;$F596, 'emission-rate'!$F$2:$F$551) * IFERROR(VLOOKUP($A596&amp;$B596&amp;$C596&amp;$D596&amp;S$1, 'check of sales'!$A$2:$P$1035, 12 + MATCH($E596,'check of sales'!$M$1:$P$1, 0), 0), 0)</f>
        <v>0</v>
      </c>
      <c r="T596" s="1">
        <f>SUMIF('emission-rate'!$A$2:$A$551, $D596&amp;T$1&amp;$E596&amp;$F596, 'emission-rate'!$F$2:$F$551) * IFERROR(VLOOKUP($A596&amp;$B596&amp;$C596&amp;$D596&amp;T$1, 'check of sales'!$A$2:$P$1035, 12 + MATCH($E596,'check of sales'!$M$1:$P$1, 0), 0), 0)</f>
        <v>0</v>
      </c>
      <c r="U596" s="1">
        <f>SUMIF('emission-rate'!$A$2:$A$551, $D596&amp;U$1&amp;$E596&amp;$F596, 'emission-rate'!$F$2:$F$551) * IFERROR(VLOOKUP($A596&amp;$B596&amp;$C596&amp;$D596&amp;U$1, 'check of sales'!$A$2:$P$1035, 12 + MATCH($E596,'check of sales'!$M$1:$P$1, 0), 0), 0)</f>
        <v>0</v>
      </c>
    </row>
    <row r="597" spans="1:21" x14ac:dyDescent="0.2">
      <c r="A597">
        <f>emission!A597</f>
        <v>2011</v>
      </c>
      <c r="B597">
        <f>emission!B597</f>
        <v>1</v>
      </c>
      <c r="C597" t="str">
        <f>emission!C597</f>
        <v>industrial</v>
      </c>
      <c r="D597" t="str">
        <f>emission!D597</f>
        <v>VCC 22400 (DSL LHD1)</v>
      </c>
      <c r="E597" t="str">
        <f>emission!E597</f>
        <v>DSL</v>
      </c>
      <c r="F597" t="str">
        <f>emission!F597</f>
        <v>NOx</v>
      </c>
      <c r="G597" s="1">
        <f>emission!G597 - SUM($K597:$U597)</f>
        <v>3.5559758543968201E-5</v>
      </c>
      <c r="K597" s="1">
        <f>SUMIF('emission-rate'!$A$2:$A$551, $D597&amp;K$1&amp;$E597&amp;$F597, 'emission-rate'!$F$2:$F$551) * IFERROR(VLOOKUP($A597&amp;$B597&amp;$C597&amp;$D597&amp;K$1, 'check of sales'!$A$2:$P$1035, 12 + MATCH($E597,'check of sales'!$M$1:$P$1, 0), 0), 0)</f>
        <v>2513936.2395490031</v>
      </c>
      <c r="L597" s="1">
        <f>SUMIF('emission-rate'!$A$2:$A$551, $D597&amp;L$1&amp;$E597&amp;$F597, 'emission-rate'!$F$2:$F$551) * IFERROR(VLOOKUP($A597&amp;$B597&amp;$C597&amp;$D597&amp;L$1, 'check of sales'!$A$2:$P$1035, 12 + MATCH($E597,'check of sales'!$M$1:$P$1, 0), 0), 0)</f>
        <v>1396885.6416792476</v>
      </c>
      <c r="M597" s="1">
        <f>SUMIF('emission-rate'!$A$2:$A$551, $D597&amp;M$1&amp;$E597&amp;$F597, 'emission-rate'!$F$2:$F$551) * IFERROR(VLOOKUP($A597&amp;$B597&amp;$C597&amp;$D597&amp;M$1, 'check of sales'!$A$2:$P$1035, 12 + MATCH($E597,'check of sales'!$M$1:$P$1, 0), 0), 0)</f>
        <v>0</v>
      </c>
      <c r="N597" s="1">
        <f>SUMIF('emission-rate'!$A$2:$A$551, $D597&amp;N$1&amp;$E597&amp;$F597, 'emission-rate'!$F$2:$F$551) * IFERROR(VLOOKUP($A597&amp;$B597&amp;$C597&amp;$D597&amp;N$1, 'check of sales'!$A$2:$P$1035, 12 + MATCH($E597,'check of sales'!$M$1:$P$1, 0), 0), 0)</f>
        <v>0</v>
      </c>
      <c r="O597" s="1">
        <f>SUMIF('emission-rate'!$A$2:$A$551, $D597&amp;O$1&amp;$E597&amp;$F597, 'emission-rate'!$F$2:$F$551) * IFERROR(VLOOKUP($A597&amp;$B597&amp;$C597&amp;$D597&amp;O$1, 'check of sales'!$A$2:$P$1035, 12 + MATCH($E597,'check of sales'!$M$1:$P$1, 0), 0), 0)</f>
        <v>0</v>
      </c>
      <c r="P597" s="1">
        <f>SUMIF('emission-rate'!$A$2:$A$551, $D597&amp;P$1&amp;$E597&amp;$F597, 'emission-rate'!$F$2:$F$551) * IFERROR(VLOOKUP($A597&amp;$B597&amp;$C597&amp;$D597&amp;P$1, 'check of sales'!$A$2:$P$1035, 12 + MATCH($E597,'check of sales'!$M$1:$P$1, 0), 0), 0)</f>
        <v>0</v>
      </c>
      <c r="Q597" s="1">
        <f>SUMIF('emission-rate'!$A$2:$A$551, $D597&amp;Q$1&amp;$E597&amp;$F597, 'emission-rate'!$F$2:$F$551) * IFERROR(VLOOKUP($A597&amp;$B597&amp;$C597&amp;$D597&amp;Q$1, 'check of sales'!$A$2:$P$1035, 12 + MATCH($E597,'check of sales'!$M$1:$P$1, 0), 0), 0)</f>
        <v>0</v>
      </c>
      <c r="R597" s="1">
        <f>SUMIF('emission-rate'!$A$2:$A$551, $D597&amp;R$1&amp;$E597&amp;$F597, 'emission-rate'!$F$2:$F$551) * IFERROR(VLOOKUP($A597&amp;$B597&amp;$C597&amp;$D597&amp;R$1, 'check of sales'!$A$2:$P$1035, 12 + MATCH($E597,'check of sales'!$M$1:$P$1, 0), 0), 0)</f>
        <v>0</v>
      </c>
      <c r="S597" s="1">
        <f>SUMIF('emission-rate'!$A$2:$A$551, $D597&amp;S$1&amp;$E597&amp;$F597, 'emission-rate'!$F$2:$F$551) * IFERROR(VLOOKUP($A597&amp;$B597&amp;$C597&amp;$D597&amp;S$1, 'check of sales'!$A$2:$P$1035, 12 + MATCH($E597,'check of sales'!$M$1:$P$1, 0), 0), 0)</f>
        <v>0</v>
      </c>
      <c r="T597" s="1">
        <f>SUMIF('emission-rate'!$A$2:$A$551, $D597&amp;T$1&amp;$E597&amp;$F597, 'emission-rate'!$F$2:$F$551) * IFERROR(VLOOKUP($A597&amp;$B597&amp;$C597&amp;$D597&amp;T$1, 'check of sales'!$A$2:$P$1035, 12 + MATCH($E597,'check of sales'!$M$1:$P$1, 0), 0), 0)</f>
        <v>0</v>
      </c>
      <c r="U597" s="1">
        <f>SUMIF('emission-rate'!$A$2:$A$551, $D597&amp;U$1&amp;$E597&amp;$F597, 'emission-rate'!$F$2:$F$551) * IFERROR(VLOOKUP($A597&amp;$B597&amp;$C597&amp;$D597&amp;U$1, 'check of sales'!$A$2:$P$1035, 12 + MATCH($E597,'check of sales'!$M$1:$P$1, 0), 0), 0)</f>
        <v>0</v>
      </c>
    </row>
    <row r="598" spans="1:21" x14ac:dyDescent="0.2">
      <c r="A598">
        <f>emission!A598</f>
        <v>2012</v>
      </c>
      <c r="B598">
        <f>emission!B598</f>
        <v>1</v>
      </c>
      <c r="C598" t="str">
        <f>emission!C598</f>
        <v>industrial</v>
      </c>
      <c r="D598" t="str">
        <f>emission!D598</f>
        <v>VCC 22400 (DSL LHD1)</v>
      </c>
      <c r="E598" t="str">
        <f>emission!E598</f>
        <v>DSL</v>
      </c>
      <c r="F598" t="str">
        <f>emission!F598</f>
        <v>NOx</v>
      </c>
      <c r="G598" s="1">
        <f>emission!G598 - SUM($K598:$U598)</f>
        <v>7.2568841278553009E-4</v>
      </c>
      <c r="K598" s="1">
        <f>SUMIF('emission-rate'!$A$2:$A$551, $D598&amp;K$1&amp;$E598&amp;$F598, 'emission-rate'!$F$2:$F$551) * IFERROR(VLOOKUP($A598&amp;$B598&amp;$C598&amp;$D598&amp;K$1, 'check of sales'!$A$2:$P$1035, 12 + MATCH($E598,'check of sales'!$M$1:$P$1, 0), 0), 0)</f>
        <v>2418356.4203573675</v>
      </c>
      <c r="L598" s="1">
        <f>SUMIF('emission-rate'!$A$2:$A$551, $D598&amp;L$1&amp;$E598&amp;$F598, 'emission-rate'!$F$2:$F$551) * IFERROR(VLOOKUP($A598&amp;$B598&amp;$C598&amp;$D598&amp;L$1, 'check of sales'!$A$2:$P$1035, 12 + MATCH($E598,'check of sales'!$M$1:$P$1, 0), 0), 0)</f>
        <v>1315230.8838743216</v>
      </c>
      <c r="M598" s="1">
        <f>SUMIF('emission-rate'!$A$2:$A$551, $D598&amp;M$1&amp;$E598&amp;$F598, 'emission-rate'!$F$2:$F$551) * IFERROR(VLOOKUP($A598&amp;$B598&amp;$C598&amp;$D598&amp;M$1, 'check of sales'!$A$2:$P$1035, 12 + MATCH($E598,'check of sales'!$M$1:$P$1, 0), 0), 0)</f>
        <v>4287240.5779774524</v>
      </c>
      <c r="N598" s="1">
        <f>SUMIF('emission-rate'!$A$2:$A$551, $D598&amp;N$1&amp;$E598&amp;$F598, 'emission-rate'!$F$2:$F$551) * IFERROR(VLOOKUP($A598&amp;$B598&amp;$C598&amp;$D598&amp;N$1, 'check of sales'!$A$2:$P$1035, 12 + MATCH($E598,'check of sales'!$M$1:$P$1, 0), 0), 0)</f>
        <v>0</v>
      </c>
      <c r="O598" s="1">
        <f>SUMIF('emission-rate'!$A$2:$A$551, $D598&amp;O$1&amp;$E598&amp;$F598, 'emission-rate'!$F$2:$F$551) * IFERROR(VLOOKUP($A598&amp;$B598&amp;$C598&amp;$D598&amp;O$1, 'check of sales'!$A$2:$P$1035, 12 + MATCH($E598,'check of sales'!$M$1:$P$1, 0), 0), 0)</f>
        <v>0</v>
      </c>
      <c r="P598" s="1">
        <f>SUMIF('emission-rate'!$A$2:$A$551, $D598&amp;P$1&amp;$E598&amp;$F598, 'emission-rate'!$F$2:$F$551) * IFERROR(VLOOKUP($A598&amp;$B598&amp;$C598&amp;$D598&amp;P$1, 'check of sales'!$A$2:$P$1035, 12 + MATCH($E598,'check of sales'!$M$1:$P$1, 0), 0), 0)</f>
        <v>0</v>
      </c>
      <c r="Q598" s="1">
        <f>SUMIF('emission-rate'!$A$2:$A$551, $D598&amp;Q$1&amp;$E598&amp;$F598, 'emission-rate'!$F$2:$F$551) * IFERROR(VLOOKUP($A598&amp;$B598&amp;$C598&amp;$D598&amp;Q$1, 'check of sales'!$A$2:$P$1035, 12 + MATCH($E598,'check of sales'!$M$1:$P$1, 0), 0), 0)</f>
        <v>0</v>
      </c>
      <c r="R598" s="1">
        <f>SUMIF('emission-rate'!$A$2:$A$551, $D598&amp;R$1&amp;$E598&amp;$F598, 'emission-rate'!$F$2:$F$551) * IFERROR(VLOOKUP($A598&amp;$B598&amp;$C598&amp;$D598&amp;R$1, 'check of sales'!$A$2:$P$1035, 12 + MATCH($E598,'check of sales'!$M$1:$P$1, 0), 0), 0)</f>
        <v>0</v>
      </c>
      <c r="S598" s="1">
        <f>SUMIF('emission-rate'!$A$2:$A$551, $D598&amp;S$1&amp;$E598&amp;$F598, 'emission-rate'!$F$2:$F$551) * IFERROR(VLOOKUP($A598&amp;$B598&amp;$C598&amp;$D598&amp;S$1, 'check of sales'!$A$2:$P$1035, 12 + MATCH($E598,'check of sales'!$M$1:$P$1, 0), 0), 0)</f>
        <v>0</v>
      </c>
      <c r="T598" s="1">
        <f>SUMIF('emission-rate'!$A$2:$A$551, $D598&amp;T$1&amp;$E598&amp;$F598, 'emission-rate'!$F$2:$F$551) * IFERROR(VLOOKUP($A598&amp;$B598&amp;$C598&amp;$D598&amp;T$1, 'check of sales'!$A$2:$P$1035, 12 + MATCH($E598,'check of sales'!$M$1:$P$1, 0), 0), 0)</f>
        <v>0</v>
      </c>
      <c r="U598" s="1">
        <f>SUMIF('emission-rate'!$A$2:$A$551, $D598&amp;U$1&amp;$E598&amp;$F598, 'emission-rate'!$F$2:$F$551) * IFERROR(VLOOKUP($A598&amp;$B598&amp;$C598&amp;$D598&amp;U$1, 'check of sales'!$A$2:$P$1035, 12 + MATCH($E598,'check of sales'!$M$1:$P$1, 0), 0), 0)</f>
        <v>0</v>
      </c>
    </row>
    <row r="599" spans="1:21" x14ac:dyDescent="0.2">
      <c r="A599">
        <f>emission!A599</f>
        <v>2013</v>
      </c>
      <c r="B599">
        <f>emission!B599</f>
        <v>1</v>
      </c>
      <c r="C599" t="str">
        <f>emission!C599</f>
        <v>industrial</v>
      </c>
      <c r="D599" t="str">
        <f>emission!D599</f>
        <v>VCC 22400 (DSL LHD1)</v>
      </c>
      <c r="E599" t="str">
        <f>emission!E599</f>
        <v>DSL</v>
      </c>
      <c r="F599" t="str">
        <f>emission!F599</f>
        <v>NOx</v>
      </c>
      <c r="G599" s="1">
        <f>emission!G599 - SUM($K599:$U599)</f>
        <v>9.0561062097549438E-4</v>
      </c>
      <c r="K599" s="1">
        <f>SUMIF('emission-rate'!$A$2:$A$551, $D599&amp;K$1&amp;$E599&amp;$F599, 'emission-rate'!$F$2:$F$551) * IFERROR(VLOOKUP($A599&amp;$B599&amp;$C599&amp;$D599&amp;K$1, 'check of sales'!$A$2:$P$1035, 12 + MATCH($E599,'check of sales'!$M$1:$P$1, 0), 0), 0)</f>
        <v>2341142.8736717189</v>
      </c>
      <c r="L599" s="1">
        <f>SUMIF('emission-rate'!$A$2:$A$551, $D599&amp;L$1&amp;$E599&amp;$F599, 'emission-rate'!$F$2:$F$551) * IFERROR(VLOOKUP($A599&amp;$B599&amp;$C599&amp;$D599&amp;L$1, 'check of sales'!$A$2:$P$1035, 12 + MATCH($E599,'check of sales'!$M$1:$P$1, 0), 0), 0)</f>
        <v>1265225.8248365023</v>
      </c>
      <c r="M599" s="1">
        <f>SUMIF('emission-rate'!$A$2:$A$551, $D599&amp;M$1&amp;$E599&amp;$F599, 'emission-rate'!$F$2:$F$551) * IFERROR(VLOOKUP($A599&amp;$B599&amp;$C599&amp;$D599&amp;M$1, 'check of sales'!$A$2:$P$1035, 12 + MATCH($E599,'check of sales'!$M$1:$P$1, 0), 0), 0)</f>
        <v>4036630.5204315842</v>
      </c>
      <c r="N599" s="1">
        <f>SUMIF('emission-rate'!$A$2:$A$551, $D599&amp;N$1&amp;$E599&amp;$F599, 'emission-rate'!$F$2:$F$551) * IFERROR(VLOOKUP($A599&amp;$B599&amp;$C599&amp;$D599&amp;N$1, 'check of sales'!$A$2:$P$1035, 12 + MATCH($E599,'check of sales'!$M$1:$P$1, 0), 0), 0)</f>
        <v>2903882.0034616832</v>
      </c>
      <c r="O599" s="1">
        <f>SUMIF('emission-rate'!$A$2:$A$551, $D599&amp;O$1&amp;$E599&amp;$F599, 'emission-rate'!$F$2:$F$551) * IFERROR(VLOOKUP($A599&amp;$B599&amp;$C599&amp;$D599&amp;O$1, 'check of sales'!$A$2:$P$1035, 12 + MATCH($E599,'check of sales'!$M$1:$P$1, 0), 0), 0)</f>
        <v>0</v>
      </c>
      <c r="P599" s="1">
        <f>SUMIF('emission-rate'!$A$2:$A$551, $D599&amp;P$1&amp;$E599&amp;$F599, 'emission-rate'!$F$2:$F$551) * IFERROR(VLOOKUP($A599&amp;$B599&amp;$C599&amp;$D599&amp;P$1, 'check of sales'!$A$2:$P$1035, 12 + MATCH($E599,'check of sales'!$M$1:$P$1, 0), 0), 0)</f>
        <v>0</v>
      </c>
      <c r="Q599" s="1">
        <f>SUMIF('emission-rate'!$A$2:$A$551, $D599&amp;Q$1&amp;$E599&amp;$F599, 'emission-rate'!$F$2:$F$551) * IFERROR(VLOOKUP($A599&amp;$B599&amp;$C599&amp;$D599&amp;Q$1, 'check of sales'!$A$2:$P$1035, 12 + MATCH($E599,'check of sales'!$M$1:$P$1, 0), 0), 0)</f>
        <v>0</v>
      </c>
      <c r="R599" s="1">
        <f>SUMIF('emission-rate'!$A$2:$A$551, $D599&amp;R$1&amp;$E599&amp;$F599, 'emission-rate'!$F$2:$F$551) * IFERROR(VLOOKUP($A599&amp;$B599&amp;$C599&amp;$D599&amp;R$1, 'check of sales'!$A$2:$P$1035, 12 + MATCH($E599,'check of sales'!$M$1:$P$1, 0), 0), 0)</f>
        <v>0</v>
      </c>
      <c r="S599" s="1">
        <f>SUMIF('emission-rate'!$A$2:$A$551, $D599&amp;S$1&amp;$E599&amp;$F599, 'emission-rate'!$F$2:$F$551) * IFERROR(VLOOKUP($A599&amp;$B599&amp;$C599&amp;$D599&amp;S$1, 'check of sales'!$A$2:$P$1035, 12 + MATCH($E599,'check of sales'!$M$1:$P$1, 0), 0), 0)</f>
        <v>0</v>
      </c>
      <c r="T599" s="1">
        <f>SUMIF('emission-rate'!$A$2:$A$551, $D599&amp;T$1&amp;$E599&amp;$F599, 'emission-rate'!$F$2:$F$551) * IFERROR(VLOOKUP($A599&amp;$B599&amp;$C599&amp;$D599&amp;T$1, 'check of sales'!$A$2:$P$1035, 12 + MATCH($E599,'check of sales'!$M$1:$P$1, 0), 0), 0)</f>
        <v>0</v>
      </c>
      <c r="U599" s="1">
        <f>SUMIF('emission-rate'!$A$2:$A$551, $D599&amp;U$1&amp;$E599&amp;$F599, 'emission-rate'!$F$2:$F$551) * IFERROR(VLOOKUP($A599&amp;$B599&amp;$C599&amp;$D599&amp;U$1, 'check of sales'!$A$2:$P$1035, 12 + MATCH($E599,'check of sales'!$M$1:$P$1, 0), 0), 0)</f>
        <v>0</v>
      </c>
    </row>
    <row r="600" spans="1:21" x14ac:dyDescent="0.2">
      <c r="A600">
        <f>emission!A600</f>
        <v>2014</v>
      </c>
      <c r="B600">
        <f>emission!B600</f>
        <v>1</v>
      </c>
      <c r="C600" t="str">
        <f>emission!C600</f>
        <v>industrial</v>
      </c>
      <c r="D600" t="str">
        <f>emission!D600</f>
        <v>VCC 22400 (DSL LHD1)</v>
      </c>
      <c r="E600" t="str">
        <f>emission!E600</f>
        <v>DSL</v>
      </c>
      <c r="F600" t="str">
        <f>emission!F600</f>
        <v>NOx</v>
      </c>
      <c r="G600" s="1">
        <f>emission!G600 - SUM($K600:$U600)</f>
        <v>6.9253146648406982E-4</v>
      </c>
      <c r="K600" s="1">
        <f>SUMIF('emission-rate'!$A$2:$A$551, $D600&amp;K$1&amp;$E600&amp;$F600, 'emission-rate'!$F$2:$F$551) * IFERROR(VLOOKUP($A600&amp;$B600&amp;$C600&amp;$D600&amp;K$1, 'check of sales'!$A$2:$P$1035, 12 + MATCH($E600,'check of sales'!$M$1:$P$1, 0), 0), 0)</f>
        <v>2089358.6398813156</v>
      </c>
      <c r="L600" s="1">
        <f>SUMIF('emission-rate'!$A$2:$A$551, $D600&amp;L$1&amp;$E600&amp;$F600, 'emission-rate'!$F$2:$F$551) * IFERROR(VLOOKUP($A600&amp;$B600&amp;$C600&amp;$D600&amp;L$1, 'check of sales'!$A$2:$P$1035, 12 + MATCH($E600,'check of sales'!$M$1:$P$1, 0), 0), 0)</f>
        <v>1224829.5571600175</v>
      </c>
      <c r="M600" s="1">
        <f>SUMIF('emission-rate'!$A$2:$A$551, $D600&amp;M$1&amp;$E600&amp;$F600, 'emission-rate'!$F$2:$F$551) * IFERROR(VLOOKUP($A600&amp;$B600&amp;$C600&amp;$D600&amp;M$1, 'check of sales'!$A$2:$P$1035, 12 + MATCH($E600,'check of sales'!$M$1:$P$1, 0), 0), 0)</f>
        <v>3883157.8868712913</v>
      </c>
      <c r="N600" s="1">
        <f>SUMIF('emission-rate'!$A$2:$A$551, $D600&amp;N$1&amp;$E600&amp;$F600, 'emission-rate'!$F$2:$F$551) * IFERROR(VLOOKUP($A600&amp;$B600&amp;$C600&amp;$D600&amp;N$1, 'check of sales'!$A$2:$P$1035, 12 + MATCH($E600,'check of sales'!$M$1:$P$1, 0), 0), 0)</f>
        <v>2734135.9808726669</v>
      </c>
      <c r="O600" s="1">
        <f>SUMIF('emission-rate'!$A$2:$A$551, $D600&amp;O$1&amp;$E600&amp;$F600, 'emission-rate'!$F$2:$F$551) * IFERROR(VLOOKUP($A600&amp;$B600&amp;$C600&amp;$D600&amp;O$1, 'check of sales'!$A$2:$P$1035, 12 + MATCH($E600,'check of sales'!$M$1:$P$1, 0), 0), 0)</f>
        <v>2289459.2357547781</v>
      </c>
      <c r="P600" s="1">
        <f>SUMIF('emission-rate'!$A$2:$A$551, $D600&amp;P$1&amp;$E600&amp;$F600, 'emission-rate'!$F$2:$F$551) * IFERROR(VLOOKUP($A600&amp;$B600&amp;$C600&amp;$D600&amp;P$1, 'check of sales'!$A$2:$P$1035, 12 + MATCH($E600,'check of sales'!$M$1:$P$1, 0), 0), 0)</f>
        <v>0</v>
      </c>
      <c r="Q600" s="1">
        <f>SUMIF('emission-rate'!$A$2:$A$551, $D600&amp;Q$1&amp;$E600&amp;$F600, 'emission-rate'!$F$2:$F$551) * IFERROR(VLOOKUP($A600&amp;$B600&amp;$C600&amp;$D600&amp;Q$1, 'check of sales'!$A$2:$P$1035, 12 + MATCH($E600,'check of sales'!$M$1:$P$1, 0), 0), 0)</f>
        <v>0</v>
      </c>
      <c r="R600" s="1">
        <f>SUMIF('emission-rate'!$A$2:$A$551, $D600&amp;R$1&amp;$E600&amp;$F600, 'emission-rate'!$F$2:$F$551) * IFERROR(VLOOKUP($A600&amp;$B600&amp;$C600&amp;$D600&amp;R$1, 'check of sales'!$A$2:$P$1035, 12 + MATCH($E600,'check of sales'!$M$1:$P$1, 0), 0), 0)</f>
        <v>0</v>
      </c>
      <c r="S600" s="1">
        <f>SUMIF('emission-rate'!$A$2:$A$551, $D600&amp;S$1&amp;$E600&amp;$F600, 'emission-rate'!$F$2:$F$551) * IFERROR(VLOOKUP($A600&amp;$B600&amp;$C600&amp;$D600&amp;S$1, 'check of sales'!$A$2:$P$1035, 12 + MATCH($E600,'check of sales'!$M$1:$P$1, 0), 0), 0)</f>
        <v>0</v>
      </c>
      <c r="T600" s="1">
        <f>SUMIF('emission-rate'!$A$2:$A$551, $D600&amp;T$1&amp;$E600&amp;$F600, 'emission-rate'!$F$2:$F$551) * IFERROR(VLOOKUP($A600&amp;$B600&amp;$C600&amp;$D600&amp;T$1, 'check of sales'!$A$2:$P$1035, 12 + MATCH($E600,'check of sales'!$M$1:$P$1, 0), 0), 0)</f>
        <v>0</v>
      </c>
      <c r="U600" s="1">
        <f>SUMIF('emission-rate'!$A$2:$A$551, $D600&amp;U$1&amp;$E600&amp;$F600, 'emission-rate'!$F$2:$F$551) * IFERROR(VLOOKUP($A600&amp;$B600&amp;$C600&amp;$D600&amp;U$1, 'check of sales'!$A$2:$P$1035, 12 + MATCH($E600,'check of sales'!$M$1:$P$1, 0), 0), 0)</f>
        <v>0</v>
      </c>
    </row>
    <row r="601" spans="1:21" x14ac:dyDescent="0.2">
      <c r="A601">
        <f>emission!A601</f>
        <v>2015</v>
      </c>
      <c r="B601">
        <f>emission!B601</f>
        <v>1</v>
      </c>
      <c r="C601" t="str">
        <f>emission!C601</f>
        <v>industrial</v>
      </c>
      <c r="D601" t="str">
        <f>emission!D601</f>
        <v>VCC 22400 (DSL LHD1)</v>
      </c>
      <c r="E601" t="str">
        <f>emission!E601</f>
        <v>DSL</v>
      </c>
      <c r="F601" t="str">
        <f>emission!F601</f>
        <v>NOx</v>
      </c>
      <c r="G601" s="1">
        <f>emission!G601 - SUM($K601:$U601)</f>
        <v>7.0004351437091827E-4</v>
      </c>
      <c r="K601" s="1">
        <f>SUMIF('emission-rate'!$A$2:$A$551, $D601&amp;K$1&amp;$E601&amp;$F601, 'emission-rate'!$F$2:$F$551) * IFERROR(VLOOKUP($A601&amp;$B601&amp;$C601&amp;$D601&amp;K$1, 'check of sales'!$A$2:$P$1035, 12 + MATCH($E601,'check of sales'!$M$1:$P$1, 0), 0), 0)</f>
        <v>1956300.226729729</v>
      </c>
      <c r="L601" s="1">
        <f>SUMIF('emission-rate'!$A$2:$A$551, $D601&amp;L$1&amp;$E601&amp;$F601, 'emission-rate'!$F$2:$F$551) * IFERROR(VLOOKUP($A601&amp;$B601&amp;$C601&amp;$D601&amp;L$1, 'check of sales'!$A$2:$P$1035, 12 + MATCH($E601,'check of sales'!$M$1:$P$1, 0), 0), 0)</f>
        <v>1093102.1111158109</v>
      </c>
      <c r="M601" s="1">
        <f>SUMIF('emission-rate'!$A$2:$A$551, $D601&amp;M$1&amp;$E601&amp;$F601, 'emission-rate'!$F$2:$F$551) * IFERROR(VLOOKUP($A601&amp;$B601&amp;$C601&amp;$D601&amp;M$1, 'check of sales'!$A$2:$P$1035, 12 + MATCH($E601,'check of sales'!$M$1:$P$1, 0), 0), 0)</f>
        <v>3759175.9997260598</v>
      </c>
      <c r="N601" s="1">
        <f>SUMIF('emission-rate'!$A$2:$A$551, $D601&amp;N$1&amp;$E601&amp;$F601, 'emission-rate'!$F$2:$F$551) * IFERROR(VLOOKUP($A601&amp;$B601&amp;$C601&amp;$D601&amp;N$1, 'check of sales'!$A$2:$P$1035, 12 + MATCH($E601,'check of sales'!$M$1:$P$1, 0), 0), 0)</f>
        <v>2630184.1707249144</v>
      </c>
      <c r="O601" s="1">
        <f>SUMIF('emission-rate'!$A$2:$A$551, $D601&amp;O$1&amp;$E601&amp;$F601, 'emission-rate'!$F$2:$F$551) * IFERROR(VLOOKUP($A601&amp;$B601&amp;$C601&amp;$D601&amp;O$1, 'check of sales'!$A$2:$P$1035, 12 + MATCH($E601,'check of sales'!$M$1:$P$1, 0), 0), 0)</f>
        <v>2155629.2114336207</v>
      </c>
      <c r="P601" s="1">
        <f>SUMIF('emission-rate'!$A$2:$A$551, $D601&amp;P$1&amp;$E601&amp;$F601, 'emission-rate'!$F$2:$F$551) * IFERROR(VLOOKUP($A601&amp;$B601&amp;$C601&amp;$D601&amp;P$1, 'check of sales'!$A$2:$P$1035, 12 + MATCH($E601,'check of sales'!$M$1:$P$1, 0), 0), 0)</f>
        <v>333148.48174822144</v>
      </c>
      <c r="Q601" s="1">
        <f>SUMIF('emission-rate'!$A$2:$A$551, $D601&amp;Q$1&amp;$E601&amp;$F601, 'emission-rate'!$F$2:$F$551) * IFERROR(VLOOKUP($A601&amp;$B601&amp;$C601&amp;$D601&amp;Q$1, 'check of sales'!$A$2:$P$1035, 12 + MATCH($E601,'check of sales'!$M$1:$P$1, 0), 0), 0)</f>
        <v>0</v>
      </c>
      <c r="R601" s="1">
        <f>SUMIF('emission-rate'!$A$2:$A$551, $D601&amp;R$1&amp;$E601&amp;$F601, 'emission-rate'!$F$2:$F$551) * IFERROR(VLOOKUP($A601&amp;$B601&amp;$C601&amp;$D601&amp;R$1, 'check of sales'!$A$2:$P$1035, 12 + MATCH($E601,'check of sales'!$M$1:$P$1, 0), 0), 0)</f>
        <v>0</v>
      </c>
      <c r="S601" s="1">
        <f>SUMIF('emission-rate'!$A$2:$A$551, $D601&amp;S$1&amp;$E601&amp;$F601, 'emission-rate'!$F$2:$F$551) * IFERROR(VLOOKUP($A601&amp;$B601&amp;$C601&amp;$D601&amp;S$1, 'check of sales'!$A$2:$P$1035, 12 + MATCH($E601,'check of sales'!$M$1:$P$1, 0), 0), 0)</f>
        <v>0</v>
      </c>
      <c r="T601" s="1">
        <f>SUMIF('emission-rate'!$A$2:$A$551, $D601&amp;T$1&amp;$E601&amp;$F601, 'emission-rate'!$F$2:$F$551) * IFERROR(VLOOKUP($A601&amp;$B601&amp;$C601&amp;$D601&amp;T$1, 'check of sales'!$A$2:$P$1035, 12 + MATCH($E601,'check of sales'!$M$1:$P$1, 0), 0), 0)</f>
        <v>0</v>
      </c>
      <c r="U601" s="1">
        <f>SUMIF('emission-rate'!$A$2:$A$551, $D601&amp;U$1&amp;$E601&amp;$F601, 'emission-rate'!$F$2:$F$551) * IFERROR(VLOOKUP($A601&amp;$B601&amp;$C601&amp;$D601&amp;U$1, 'check of sales'!$A$2:$P$1035, 12 + MATCH($E601,'check of sales'!$M$1:$P$1, 0), 0), 0)</f>
        <v>0</v>
      </c>
    </row>
    <row r="602" spans="1:21" x14ac:dyDescent="0.2">
      <c r="A602">
        <f>emission!A602</f>
        <v>2016</v>
      </c>
      <c r="B602">
        <f>emission!B602</f>
        <v>1</v>
      </c>
      <c r="C602" t="str">
        <f>emission!C602</f>
        <v>industrial</v>
      </c>
      <c r="D602" t="str">
        <f>emission!D602</f>
        <v>VCC 22400 (DSL LHD1)</v>
      </c>
      <c r="E602" t="str">
        <f>emission!E602</f>
        <v>DSL</v>
      </c>
      <c r="F602" t="str">
        <f>emission!F602</f>
        <v>NOx</v>
      </c>
      <c r="G602" s="1">
        <f>emission!G602 - SUM($K602:$U602)</f>
        <v>8.1571191549301147E-4</v>
      </c>
      <c r="K602" s="1">
        <f>SUMIF('emission-rate'!$A$2:$A$551, $D602&amp;K$1&amp;$E602&amp;$F602, 'emission-rate'!$F$2:$F$551) * IFERROR(VLOOKUP($A602&amp;$B602&amp;$C602&amp;$D602&amp;K$1, 'check of sales'!$A$2:$P$1035, 12 + MATCH($E602,'check of sales'!$M$1:$P$1, 0), 0), 0)</f>
        <v>1880217.5390527437</v>
      </c>
      <c r="L602" s="1">
        <f>SUMIF('emission-rate'!$A$2:$A$551, $D602&amp;L$1&amp;$E602&amp;$F602, 'emission-rate'!$F$2:$F$551) * IFERROR(VLOOKUP($A602&amp;$B602&amp;$C602&amp;$D602&amp;L$1, 'check of sales'!$A$2:$P$1035, 12 + MATCH($E602,'check of sales'!$M$1:$P$1, 0), 0), 0)</f>
        <v>1023489.1545168512</v>
      </c>
      <c r="M602" s="1">
        <f>SUMIF('emission-rate'!$A$2:$A$551, $D602&amp;M$1&amp;$E602&amp;$F602, 'emission-rate'!$F$2:$F$551) * IFERROR(VLOOKUP($A602&amp;$B602&amp;$C602&amp;$D602&amp;M$1, 'check of sales'!$A$2:$P$1035, 12 + MATCH($E602,'check of sales'!$M$1:$P$1, 0), 0), 0)</f>
        <v>3354885.7449882696</v>
      </c>
      <c r="N602" s="1">
        <f>SUMIF('emission-rate'!$A$2:$A$551, $D602&amp;N$1&amp;$E602&amp;$F602, 'emission-rate'!$F$2:$F$551) * IFERROR(VLOOKUP($A602&amp;$B602&amp;$C602&amp;$D602&amp;N$1, 'check of sales'!$A$2:$P$1035, 12 + MATCH($E602,'check of sales'!$M$1:$P$1, 0), 0), 0)</f>
        <v>2546207.364598019</v>
      </c>
      <c r="O602" s="1">
        <f>SUMIF('emission-rate'!$A$2:$A$551, $D602&amp;O$1&amp;$E602&amp;$F602, 'emission-rate'!$F$2:$F$551) * IFERROR(VLOOKUP($A602&amp;$B602&amp;$C602&amp;$D602&amp;O$1, 'check of sales'!$A$2:$P$1035, 12 + MATCH($E602,'check of sales'!$M$1:$P$1, 0), 0), 0)</f>
        <v>2073672.220229263</v>
      </c>
      <c r="P602" s="1">
        <f>SUMIF('emission-rate'!$A$2:$A$551, $D602&amp;P$1&amp;$E602&amp;$F602, 'emission-rate'!$F$2:$F$551) * IFERROR(VLOOKUP($A602&amp;$B602&amp;$C602&amp;$D602&amp;P$1, 'check of sales'!$A$2:$P$1035, 12 + MATCH($E602,'check of sales'!$M$1:$P$1, 0), 0), 0)</f>
        <v>313674.33312892128</v>
      </c>
      <c r="Q602" s="1">
        <f>SUMIF('emission-rate'!$A$2:$A$551, $D602&amp;Q$1&amp;$E602&amp;$F602, 'emission-rate'!$F$2:$F$551) * IFERROR(VLOOKUP($A602&amp;$B602&amp;$C602&amp;$D602&amp;Q$1, 'check of sales'!$A$2:$P$1035, 12 + MATCH($E602,'check of sales'!$M$1:$P$1, 0), 0), 0)</f>
        <v>1472161.9146901192</v>
      </c>
      <c r="R602" s="1">
        <f>SUMIF('emission-rate'!$A$2:$A$551, $D602&amp;R$1&amp;$E602&amp;$F602, 'emission-rate'!$F$2:$F$551) * IFERROR(VLOOKUP($A602&amp;$B602&amp;$C602&amp;$D602&amp;R$1, 'check of sales'!$A$2:$P$1035, 12 + MATCH($E602,'check of sales'!$M$1:$P$1, 0), 0), 0)</f>
        <v>0</v>
      </c>
      <c r="S602" s="1">
        <f>SUMIF('emission-rate'!$A$2:$A$551, $D602&amp;S$1&amp;$E602&amp;$F602, 'emission-rate'!$F$2:$F$551) * IFERROR(VLOOKUP($A602&amp;$B602&amp;$C602&amp;$D602&amp;S$1, 'check of sales'!$A$2:$P$1035, 12 + MATCH($E602,'check of sales'!$M$1:$P$1, 0), 0), 0)</f>
        <v>0</v>
      </c>
      <c r="T602" s="1">
        <f>SUMIF('emission-rate'!$A$2:$A$551, $D602&amp;T$1&amp;$E602&amp;$F602, 'emission-rate'!$F$2:$F$551) * IFERROR(VLOOKUP($A602&amp;$B602&amp;$C602&amp;$D602&amp;T$1, 'check of sales'!$A$2:$P$1035, 12 + MATCH($E602,'check of sales'!$M$1:$P$1, 0), 0), 0)</f>
        <v>0</v>
      </c>
      <c r="U602" s="1">
        <f>SUMIF('emission-rate'!$A$2:$A$551, $D602&amp;U$1&amp;$E602&amp;$F602, 'emission-rate'!$F$2:$F$551) * IFERROR(VLOOKUP($A602&amp;$B602&amp;$C602&amp;$D602&amp;U$1, 'check of sales'!$A$2:$P$1035, 12 + MATCH($E602,'check of sales'!$M$1:$P$1, 0), 0), 0)</f>
        <v>0</v>
      </c>
    </row>
    <row r="603" spans="1:21" x14ac:dyDescent="0.2">
      <c r="A603">
        <f>emission!A603</f>
        <v>2017</v>
      </c>
      <c r="B603">
        <f>emission!B603</f>
        <v>1</v>
      </c>
      <c r="C603" t="str">
        <f>emission!C603</f>
        <v>industrial</v>
      </c>
      <c r="D603" t="str">
        <f>emission!D603</f>
        <v>VCC 22400 (DSL LHD1)</v>
      </c>
      <c r="E603" t="str">
        <f>emission!E603</f>
        <v>DSL</v>
      </c>
      <c r="F603" t="str">
        <f>emission!F603</f>
        <v>NOx</v>
      </c>
      <c r="G603" s="1">
        <f>emission!G603 - SUM($K603:$U603)</f>
        <v>1.0497160255908966E-3</v>
      </c>
      <c r="K603" s="1">
        <f>SUMIF('emission-rate'!$A$2:$A$551, $D603&amp;K$1&amp;$E603&amp;$F603, 'emission-rate'!$F$2:$F$551) * IFERROR(VLOOKUP($A603&amp;$B603&amp;$C603&amp;$D603&amp;K$1, 'check of sales'!$A$2:$P$1035, 12 + MATCH($E603,'check of sales'!$M$1:$P$1, 0), 0), 0)</f>
        <v>1713431.9688355457</v>
      </c>
      <c r="L603" s="1">
        <f>SUMIF('emission-rate'!$A$2:$A$551, $D603&amp;L$1&amp;$E603&amp;$F603, 'emission-rate'!$F$2:$F$551) * IFERROR(VLOOKUP($A603&amp;$B603&amp;$C603&amp;$D603&amp;L$1, 'check of sales'!$A$2:$P$1035, 12 + MATCH($E603,'check of sales'!$M$1:$P$1, 0), 0), 0)</f>
        <v>983684.52503313217</v>
      </c>
      <c r="M603" s="1">
        <f>SUMIF('emission-rate'!$A$2:$A$551, $D603&amp;M$1&amp;$E603&amp;$F603, 'emission-rate'!$F$2:$F$551) * IFERROR(VLOOKUP($A603&amp;$B603&amp;$C603&amp;$D603&amp;M$1, 'check of sales'!$A$2:$P$1035, 12 + MATCH($E603,'check of sales'!$M$1:$P$1, 0), 0), 0)</f>
        <v>3141233.6868818672</v>
      </c>
      <c r="N603" s="1">
        <f>SUMIF('emission-rate'!$A$2:$A$551, $D603&amp;N$1&amp;$E603&amp;$F603, 'emission-rate'!$F$2:$F$551) * IFERROR(VLOOKUP($A603&amp;$B603&amp;$C603&amp;$D603&amp;N$1, 'check of sales'!$A$2:$P$1035, 12 + MATCH($E603,'check of sales'!$M$1:$P$1, 0), 0), 0)</f>
        <v>2272368.9425279745</v>
      </c>
      <c r="O603" s="1">
        <f>SUMIF('emission-rate'!$A$2:$A$551, $D603&amp;O$1&amp;$E603&amp;$F603, 'emission-rate'!$F$2:$F$551) * IFERROR(VLOOKUP($A603&amp;$B603&amp;$C603&amp;$D603&amp;O$1, 'check of sales'!$A$2:$P$1035, 12 + MATCH($E603,'check of sales'!$M$1:$P$1, 0), 0), 0)</f>
        <v>2007463.7881554901</v>
      </c>
      <c r="P603" s="1">
        <f>SUMIF('emission-rate'!$A$2:$A$551, $D603&amp;P$1&amp;$E603&amp;$F603, 'emission-rate'!$F$2:$F$551) * IFERROR(VLOOKUP($A603&amp;$B603&amp;$C603&amp;$D603&amp;P$1, 'check of sales'!$A$2:$P$1035, 12 + MATCH($E603,'check of sales'!$M$1:$P$1, 0), 0), 0)</f>
        <v>301748.43955458776</v>
      </c>
      <c r="Q603" s="1">
        <f>SUMIF('emission-rate'!$A$2:$A$551, $D603&amp;Q$1&amp;$E603&amp;$F603, 'emission-rate'!$F$2:$F$551) * IFERROR(VLOOKUP($A603&amp;$B603&amp;$C603&amp;$D603&amp;Q$1, 'check of sales'!$A$2:$P$1035, 12 + MATCH($E603,'check of sales'!$M$1:$P$1, 0), 0), 0)</f>
        <v>1386106.892713408</v>
      </c>
      <c r="R603" s="1">
        <f>SUMIF('emission-rate'!$A$2:$A$551, $D603&amp;R$1&amp;$E603&amp;$F603, 'emission-rate'!$F$2:$F$551) * IFERROR(VLOOKUP($A603&amp;$B603&amp;$C603&amp;$D603&amp;R$1, 'check of sales'!$A$2:$P$1035, 12 + MATCH($E603,'check of sales'!$M$1:$P$1, 0), 0), 0)</f>
        <v>1346104.6178911771</v>
      </c>
      <c r="S603" s="1">
        <f>SUMIF('emission-rate'!$A$2:$A$551, $D603&amp;S$1&amp;$E603&amp;$F603, 'emission-rate'!$F$2:$F$551) * IFERROR(VLOOKUP($A603&amp;$B603&amp;$C603&amp;$D603&amp;S$1, 'check of sales'!$A$2:$P$1035, 12 + MATCH($E603,'check of sales'!$M$1:$P$1, 0), 0), 0)</f>
        <v>0</v>
      </c>
      <c r="T603" s="1">
        <f>SUMIF('emission-rate'!$A$2:$A$551, $D603&amp;T$1&amp;$E603&amp;$F603, 'emission-rate'!$F$2:$F$551) * IFERROR(VLOOKUP($A603&amp;$B603&amp;$C603&amp;$D603&amp;T$1, 'check of sales'!$A$2:$P$1035, 12 + MATCH($E603,'check of sales'!$M$1:$P$1, 0), 0), 0)</f>
        <v>0</v>
      </c>
      <c r="U603" s="1">
        <f>SUMIF('emission-rate'!$A$2:$A$551, $D603&amp;U$1&amp;$E603&amp;$F603, 'emission-rate'!$F$2:$F$551) * IFERROR(VLOOKUP($A603&amp;$B603&amp;$C603&amp;$D603&amp;U$1, 'check of sales'!$A$2:$P$1035, 12 + MATCH($E603,'check of sales'!$M$1:$P$1, 0), 0), 0)</f>
        <v>0</v>
      </c>
    </row>
    <row r="604" spans="1:21" x14ac:dyDescent="0.2">
      <c r="A604">
        <f>emission!A604</f>
        <v>2018</v>
      </c>
      <c r="B604">
        <f>emission!B604</f>
        <v>1</v>
      </c>
      <c r="C604" t="str">
        <f>emission!C604</f>
        <v>industrial</v>
      </c>
      <c r="D604" t="str">
        <f>emission!D604</f>
        <v>VCC 22400 (DSL LHD1)</v>
      </c>
      <c r="E604" t="str">
        <f>emission!E604</f>
        <v>DSL</v>
      </c>
      <c r="F604" t="str">
        <f>emission!F604</f>
        <v>NOx</v>
      </c>
      <c r="G604" s="1">
        <f>emission!G604 - SUM($K604:$U604)</f>
        <v>1.284206286072731E-3</v>
      </c>
      <c r="K604" s="1">
        <f>SUMIF('emission-rate'!$A$2:$A$551, $D604&amp;K$1&amp;$E604&amp;$F604, 'emission-rate'!$F$2:$F$551) * IFERROR(VLOOKUP($A604&amp;$B604&amp;$C604&amp;$D604&amp;K$1, 'check of sales'!$A$2:$P$1035, 12 + MATCH($E604,'check of sales'!$M$1:$P$1, 0), 0), 0)</f>
        <v>1645140.6182234425</v>
      </c>
      <c r="L604" s="1">
        <f>SUMIF('emission-rate'!$A$2:$A$551, $D604&amp;L$1&amp;$E604&amp;$F604, 'emission-rate'!$F$2:$F$551) * IFERROR(VLOOKUP($A604&amp;$B604&amp;$C604&amp;$D604&amp;L$1, 'check of sales'!$A$2:$P$1035, 12 + MATCH($E604,'check of sales'!$M$1:$P$1, 0), 0), 0)</f>
        <v>896426.33229010482</v>
      </c>
      <c r="M604" s="1">
        <f>SUMIF('emission-rate'!$A$2:$A$551, $D604&amp;M$1&amp;$E604&amp;$F604, 'emission-rate'!$F$2:$F$551) * IFERROR(VLOOKUP($A604&amp;$B604&amp;$C604&amp;$D604&amp;M$1, 'check of sales'!$A$2:$P$1035, 12 + MATCH($E604,'check of sales'!$M$1:$P$1, 0), 0), 0)</f>
        <v>3019067.6214416078</v>
      </c>
      <c r="N604" s="1">
        <f>SUMIF('emission-rate'!$A$2:$A$551, $D604&amp;N$1&amp;$E604&amp;$F604, 'emission-rate'!$F$2:$F$551) * IFERROR(VLOOKUP($A604&amp;$B604&amp;$C604&amp;$D604&amp;N$1, 'check of sales'!$A$2:$P$1035, 12 + MATCH($E604,'check of sales'!$M$1:$P$1, 0), 0), 0)</f>
        <v>2127655.7277565282</v>
      </c>
      <c r="O604" s="1">
        <f>SUMIF('emission-rate'!$A$2:$A$551, $D604&amp;O$1&amp;$E604&amp;$F604, 'emission-rate'!$F$2:$F$551) * IFERROR(VLOOKUP($A604&amp;$B604&amp;$C604&amp;$D604&amp;O$1, 'check of sales'!$A$2:$P$1035, 12 + MATCH($E604,'check of sales'!$M$1:$P$1, 0), 0), 0)</f>
        <v>1791565.9301277173</v>
      </c>
      <c r="P604" s="1">
        <f>SUMIF('emission-rate'!$A$2:$A$551, $D604&amp;P$1&amp;$E604&amp;$F604, 'emission-rate'!$F$2:$F$551) * IFERROR(VLOOKUP($A604&amp;$B604&amp;$C604&amp;$D604&amp;P$1, 'check of sales'!$A$2:$P$1035, 12 + MATCH($E604,'check of sales'!$M$1:$P$1, 0), 0), 0)</f>
        <v>292114.18257379526</v>
      </c>
      <c r="Q604" s="1">
        <f>SUMIF('emission-rate'!$A$2:$A$551, $D604&amp;Q$1&amp;$E604&amp;$F604, 'emission-rate'!$F$2:$F$551) * IFERROR(VLOOKUP($A604&amp;$B604&amp;$C604&amp;$D604&amp;Q$1, 'check of sales'!$A$2:$P$1035, 12 + MATCH($E604,'check of sales'!$M$1:$P$1, 0), 0), 0)</f>
        <v>1333407.1288524137</v>
      </c>
      <c r="R604" s="1">
        <f>SUMIF('emission-rate'!$A$2:$A$551, $D604&amp;R$1&amp;$E604&amp;$F604, 'emission-rate'!$F$2:$F$551) * IFERROR(VLOOKUP($A604&amp;$B604&amp;$C604&amp;$D604&amp;R$1, 'check of sales'!$A$2:$P$1035, 12 + MATCH($E604,'check of sales'!$M$1:$P$1, 0), 0), 0)</f>
        <v>1267418.2578382075</v>
      </c>
      <c r="S604" s="1">
        <f>SUMIF('emission-rate'!$A$2:$A$551, $D604&amp;S$1&amp;$E604&amp;$F604, 'emission-rate'!$F$2:$F$551) * IFERROR(VLOOKUP($A604&amp;$B604&amp;$C604&amp;$D604&amp;S$1, 'check of sales'!$A$2:$P$1035, 12 + MATCH($E604,'check of sales'!$M$1:$P$1, 0), 0), 0)</f>
        <v>1923829.3862788742</v>
      </c>
      <c r="T604" s="1">
        <f>SUMIF('emission-rate'!$A$2:$A$551, $D604&amp;T$1&amp;$E604&amp;$F604, 'emission-rate'!$F$2:$F$551) * IFERROR(VLOOKUP($A604&amp;$B604&amp;$C604&amp;$D604&amp;T$1, 'check of sales'!$A$2:$P$1035, 12 + MATCH($E604,'check of sales'!$M$1:$P$1, 0), 0), 0)</f>
        <v>0</v>
      </c>
      <c r="U604" s="1">
        <f>SUMIF('emission-rate'!$A$2:$A$551, $D604&amp;U$1&amp;$E604&amp;$F604, 'emission-rate'!$F$2:$F$551) * IFERROR(VLOOKUP($A604&amp;$B604&amp;$C604&amp;$D604&amp;U$1, 'check of sales'!$A$2:$P$1035, 12 + MATCH($E604,'check of sales'!$M$1:$P$1, 0), 0), 0)</f>
        <v>0</v>
      </c>
    </row>
    <row r="605" spans="1:21" x14ac:dyDescent="0.2">
      <c r="A605">
        <f>emission!A605</f>
        <v>2019</v>
      </c>
      <c r="B605">
        <f>emission!B605</f>
        <v>1</v>
      </c>
      <c r="C605" t="str">
        <f>emission!C605</f>
        <v>industrial</v>
      </c>
      <c r="D605" t="str">
        <f>emission!D605</f>
        <v>VCC 22400 (DSL LHD1)</v>
      </c>
      <c r="E605" t="str">
        <f>emission!E605</f>
        <v>DSL</v>
      </c>
      <c r="F605" t="str">
        <f>emission!F605</f>
        <v>NOx</v>
      </c>
      <c r="G605" s="1">
        <f>emission!G605 - SUM($K605:$U605)</f>
        <v>1.1818781495094299E-3</v>
      </c>
      <c r="K605" s="1">
        <f>SUMIF('emission-rate'!$A$2:$A$551, $D605&amp;K$1&amp;$E605&amp;$F605, 'emission-rate'!$F$2:$F$551) * IFERROR(VLOOKUP($A605&amp;$B605&amp;$C605&amp;$D605&amp;K$1, 'check of sales'!$A$2:$P$1035, 12 + MATCH($E605,'check of sales'!$M$1:$P$1, 0), 0), 0)</f>
        <v>1593549.5067239383</v>
      </c>
      <c r="L605" s="1">
        <f>SUMIF('emission-rate'!$A$2:$A$551, $D605&amp;L$1&amp;$E605&amp;$F605, 'emission-rate'!$F$2:$F$551) * IFERROR(VLOOKUP($A605&amp;$B605&amp;$C605&amp;$D605&amp;L$1, 'check of sales'!$A$2:$P$1035, 12 + MATCH($E605,'check of sales'!$M$1:$P$1, 0), 0), 0)</f>
        <v>860697.94267803035</v>
      </c>
      <c r="M605" s="1">
        <f>SUMIF('emission-rate'!$A$2:$A$551, $D605&amp;M$1&amp;$E605&amp;$F605, 'emission-rate'!$F$2:$F$551) * IFERROR(VLOOKUP($A605&amp;$B605&amp;$C605&amp;$D605&amp;M$1, 'check of sales'!$A$2:$P$1035, 12 + MATCH($E605,'check of sales'!$M$1:$P$1, 0), 0), 0)</f>
        <v>2751259.8256372628</v>
      </c>
      <c r="N605" s="1">
        <f>SUMIF('emission-rate'!$A$2:$A$551, $D605&amp;N$1&amp;$E605&amp;$F605, 'emission-rate'!$F$2:$F$551) * IFERROR(VLOOKUP($A605&amp;$B605&amp;$C605&amp;$D605&amp;N$1, 'check of sales'!$A$2:$P$1035, 12 + MATCH($E605,'check of sales'!$M$1:$P$1, 0), 0), 0)</f>
        <v>2044908.8344079265</v>
      </c>
      <c r="O605" s="1">
        <f>SUMIF('emission-rate'!$A$2:$A$551, $D605&amp;O$1&amp;$E605&amp;$F605, 'emission-rate'!$F$2:$F$551) * IFERROR(VLOOKUP($A605&amp;$B605&amp;$C605&amp;$D605&amp;O$1, 'check of sales'!$A$2:$P$1035, 12 + MATCH($E605,'check of sales'!$M$1:$P$1, 0), 0), 0)</f>
        <v>1677472.104793461</v>
      </c>
      <c r="P605" s="1">
        <f>SUMIF('emission-rate'!$A$2:$A$551, $D605&amp;P$1&amp;$E605&amp;$F605, 'emission-rate'!$F$2:$F$551) * IFERROR(VLOOKUP($A605&amp;$B605&amp;$C605&amp;$D605&amp;P$1, 'check of sales'!$A$2:$P$1035, 12 + MATCH($E605,'check of sales'!$M$1:$P$1, 0), 0), 0)</f>
        <v>260698.01123893817</v>
      </c>
      <c r="Q605" s="1">
        <f>SUMIF('emission-rate'!$A$2:$A$551, $D605&amp;Q$1&amp;$E605&amp;$F605, 'emission-rate'!$F$2:$F$551) * IFERROR(VLOOKUP($A605&amp;$B605&amp;$C605&amp;$D605&amp;Q$1, 'check of sales'!$A$2:$P$1035, 12 + MATCH($E605,'check of sales'!$M$1:$P$1, 0), 0), 0)</f>
        <v>1290833.961089405</v>
      </c>
      <c r="R605" s="1">
        <f>SUMIF('emission-rate'!$A$2:$A$551, $D605&amp;R$1&amp;$E605&amp;$F605, 'emission-rate'!$F$2:$F$551) * IFERROR(VLOOKUP($A605&amp;$B605&amp;$C605&amp;$D605&amp;R$1, 'check of sales'!$A$2:$P$1035, 12 + MATCH($E605,'check of sales'!$M$1:$P$1, 0), 0), 0)</f>
        <v>1219231.0341454989</v>
      </c>
      <c r="S605" s="1">
        <f>SUMIF('emission-rate'!$A$2:$A$551, $D605&amp;S$1&amp;$E605&amp;$F605, 'emission-rate'!$F$2:$F$551) * IFERROR(VLOOKUP($A605&amp;$B605&amp;$C605&amp;$D605&amp;S$1, 'check of sales'!$A$2:$P$1035, 12 + MATCH($E605,'check of sales'!$M$1:$P$1, 0), 0), 0)</f>
        <v>1811372.2044542083</v>
      </c>
      <c r="T605" s="1">
        <f>SUMIF('emission-rate'!$A$2:$A$551, $D605&amp;T$1&amp;$E605&amp;$F605, 'emission-rate'!$F$2:$F$551) * IFERROR(VLOOKUP($A605&amp;$B605&amp;$C605&amp;$D605&amp;T$1, 'check of sales'!$A$2:$P$1035, 12 + MATCH($E605,'check of sales'!$M$1:$P$1, 0), 0), 0)</f>
        <v>144713.65420065459</v>
      </c>
      <c r="U605" s="1">
        <f>SUMIF('emission-rate'!$A$2:$A$551, $D605&amp;U$1&amp;$E605&amp;$F605, 'emission-rate'!$F$2:$F$551) * IFERROR(VLOOKUP($A605&amp;$B605&amp;$C605&amp;$D605&amp;U$1, 'check of sales'!$A$2:$P$1035, 12 + MATCH($E605,'check of sales'!$M$1:$P$1, 0), 0), 0)</f>
        <v>0</v>
      </c>
    </row>
    <row r="606" spans="1:21" x14ac:dyDescent="0.2">
      <c r="A606">
        <f>emission!A606</f>
        <v>2020</v>
      </c>
      <c r="B606">
        <f>emission!B606</f>
        <v>1</v>
      </c>
      <c r="C606" t="str">
        <f>emission!C606</f>
        <v>industrial</v>
      </c>
      <c r="D606" t="str">
        <f>emission!D606</f>
        <v>VCC 22400 (DSL LHD1)</v>
      </c>
      <c r="E606" t="str">
        <f>emission!E606</f>
        <v>DSL</v>
      </c>
      <c r="F606" t="str">
        <f>emission!F606</f>
        <v>NOx</v>
      </c>
      <c r="G606" s="1">
        <f>emission!G606 - SUM($K606:$U606)</f>
        <v>9.3114562332630157E-4</v>
      </c>
      <c r="K606" s="1">
        <f>SUMIF('emission-rate'!$A$2:$A$551, $D606&amp;K$1&amp;$E606&amp;$F606, 'emission-rate'!$F$2:$F$551) * IFERROR(VLOOKUP($A606&amp;$B606&amp;$C606&amp;$D606&amp;K$1, 'check of sales'!$A$2:$P$1035, 12 + MATCH($E606,'check of sales'!$M$1:$P$1, 0), 0), 0)</f>
        <v>1510021.5332523785</v>
      </c>
      <c r="L606" s="1">
        <f>SUMIF('emission-rate'!$A$2:$A$551, $D606&amp;L$1&amp;$E606&amp;$F606, 'emission-rate'!$F$2:$F$551) * IFERROR(VLOOKUP($A606&amp;$B606&amp;$C606&amp;$D606&amp;L$1, 'check of sales'!$A$2:$P$1035, 12 + MATCH($E606,'check of sales'!$M$1:$P$1, 0), 0), 0)</f>
        <v>833706.71588791593</v>
      </c>
      <c r="M606" s="1">
        <f>SUMIF('emission-rate'!$A$2:$A$551, $D606&amp;M$1&amp;$E606&amp;$F606, 'emission-rate'!$F$2:$F$551) * IFERROR(VLOOKUP($A606&amp;$B606&amp;$C606&amp;$D606&amp;M$1, 'check of sales'!$A$2:$P$1035, 12 + MATCH($E606,'check of sales'!$M$1:$P$1, 0), 0), 0)</f>
        <v>2641604.319731609</v>
      </c>
      <c r="N606" s="1">
        <f>SUMIF('emission-rate'!$A$2:$A$551, $D606&amp;N$1&amp;$E606&amp;$F606, 'emission-rate'!$F$2:$F$551) * IFERROR(VLOOKUP($A606&amp;$B606&amp;$C606&amp;$D606&amp;N$1, 'check of sales'!$A$2:$P$1035, 12 + MATCH($E606,'check of sales'!$M$1:$P$1, 0), 0), 0)</f>
        <v>1863514.2463323693</v>
      </c>
      <c r="O606" s="1">
        <f>SUMIF('emission-rate'!$A$2:$A$551, $D606&amp;O$1&amp;$E606&amp;$F606, 'emission-rate'!$F$2:$F$551) * IFERROR(VLOOKUP($A606&amp;$B606&amp;$C606&amp;$D606&amp;O$1, 'check of sales'!$A$2:$P$1035, 12 + MATCH($E606,'check of sales'!$M$1:$P$1, 0), 0), 0)</f>
        <v>1612233.3523299871</v>
      </c>
      <c r="P606" s="1">
        <f>SUMIF('emission-rate'!$A$2:$A$551, $D606&amp;P$1&amp;$E606&amp;$F606, 'emission-rate'!$F$2:$F$551) * IFERROR(VLOOKUP($A606&amp;$B606&amp;$C606&amp;$D606&amp;P$1, 'check of sales'!$A$2:$P$1035, 12 + MATCH($E606,'check of sales'!$M$1:$P$1, 0), 0), 0)</f>
        <v>244095.75683172155</v>
      </c>
      <c r="Q606" s="1">
        <f>SUMIF('emission-rate'!$A$2:$A$551, $D606&amp;Q$1&amp;$E606&amp;$F606, 'emission-rate'!$F$2:$F$551) * IFERROR(VLOOKUP($A606&amp;$B606&amp;$C606&amp;$D606&amp;Q$1, 'check of sales'!$A$2:$P$1035, 12 + MATCH($E606,'check of sales'!$M$1:$P$1, 0), 0), 0)</f>
        <v>1152007.9016042808</v>
      </c>
      <c r="R606" s="1">
        <f>SUMIF('emission-rate'!$A$2:$A$551, $D606&amp;R$1&amp;$E606&amp;$F606, 'emission-rate'!$F$2:$F$551) * IFERROR(VLOOKUP($A606&amp;$B606&amp;$C606&amp;$D606&amp;R$1, 'check of sales'!$A$2:$P$1035, 12 + MATCH($E606,'check of sales'!$M$1:$P$1, 0), 0), 0)</f>
        <v>1180303.2931462314</v>
      </c>
      <c r="S606" s="1">
        <f>SUMIF('emission-rate'!$A$2:$A$551, $D606&amp;S$1&amp;$E606&amp;$F606, 'emission-rate'!$F$2:$F$551) * IFERROR(VLOOKUP($A606&amp;$B606&amp;$C606&amp;$D606&amp;S$1, 'check of sales'!$A$2:$P$1035, 12 + MATCH($E606,'check of sales'!$M$1:$P$1, 0), 0), 0)</f>
        <v>1742503.8596382805</v>
      </c>
      <c r="T606" s="1">
        <f>SUMIF('emission-rate'!$A$2:$A$551, $D606&amp;T$1&amp;$E606&amp;$F606, 'emission-rate'!$F$2:$F$551) * IFERROR(VLOOKUP($A606&amp;$B606&amp;$C606&amp;$D606&amp;T$1, 'check of sales'!$A$2:$P$1035, 12 + MATCH($E606,'check of sales'!$M$1:$P$1, 0), 0), 0)</f>
        <v>136254.43747435644</v>
      </c>
      <c r="U606" s="1">
        <f>SUMIF('emission-rate'!$A$2:$A$551, $D606&amp;U$1&amp;$E606&amp;$F606, 'emission-rate'!$F$2:$F$551) * IFERROR(VLOOKUP($A606&amp;$B606&amp;$C606&amp;$D606&amp;U$1, 'check of sales'!$A$2:$P$1035, 12 + MATCH($E606,'check of sales'!$M$1:$P$1, 0), 0), 0)</f>
        <v>872207.44132292329</v>
      </c>
    </row>
    <row r="607" spans="1:21" x14ac:dyDescent="0.2">
      <c r="A607">
        <f>emission!A607</f>
        <v>2010</v>
      </c>
      <c r="B607">
        <f>emission!B607</f>
        <v>1</v>
      </c>
      <c r="C607" t="str">
        <f>emission!C607</f>
        <v>industrial</v>
      </c>
      <c r="D607" t="str">
        <f>emission!D607</f>
        <v>VCC 22400 (DSL LHD1)</v>
      </c>
      <c r="E607" t="str">
        <f>emission!E607</f>
        <v>DSL</v>
      </c>
      <c r="F607" t="str">
        <f>emission!F607</f>
        <v>PM</v>
      </c>
      <c r="G607" s="1">
        <f>emission!G607 - SUM($K607:$U607)</f>
        <v>1.3515993487089872E-4</v>
      </c>
      <c r="K607" s="1">
        <f>SUMIF('emission-rate'!$A$2:$A$551, $D607&amp;K$1&amp;$E607&amp;$F607, 'emission-rate'!$F$2:$F$551) * IFERROR(VLOOKUP($A607&amp;$B607&amp;$C607&amp;$D607&amp;K$1, 'check of sales'!$A$2:$P$1035, 12 + MATCH($E607,'check of sales'!$M$1:$P$1, 0), 0), 0)</f>
        <v>1017385.6223132301</v>
      </c>
      <c r="L607" s="1">
        <f>SUMIF('emission-rate'!$A$2:$A$551, $D607&amp;L$1&amp;$E607&amp;$F607, 'emission-rate'!$F$2:$F$551) * IFERROR(VLOOKUP($A607&amp;$B607&amp;$C607&amp;$D607&amp;L$1, 'check of sales'!$A$2:$P$1035, 12 + MATCH($E607,'check of sales'!$M$1:$P$1, 0), 0), 0)</f>
        <v>0</v>
      </c>
      <c r="M607" s="1">
        <f>SUMIF('emission-rate'!$A$2:$A$551, $D607&amp;M$1&amp;$E607&amp;$F607, 'emission-rate'!$F$2:$F$551) * IFERROR(VLOOKUP($A607&amp;$B607&amp;$C607&amp;$D607&amp;M$1, 'check of sales'!$A$2:$P$1035, 12 + MATCH($E607,'check of sales'!$M$1:$P$1, 0), 0), 0)</f>
        <v>0</v>
      </c>
      <c r="N607" s="1">
        <f>SUMIF('emission-rate'!$A$2:$A$551, $D607&amp;N$1&amp;$E607&amp;$F607, 'emission-rate'!$F$2:$F$551) * IFERROR(VLOOKUP($A607&amp;$B607&amp;$C607&amp;$D607&amp;N$1, 'check of sales'!$A$2:$P$1035, 12 + MATCH($E607,'check of sales'!$M$1:$P$1, 0), 0), 0)</f>
        <v>0</v>
      </c>
      <c r="O607" s="1">
        <f>SUMIF('emission-rate'!$A$2:$A$551, $D607&amp;O$1&amp;$E607&amp;$F607, 'emission-rate'!$F$2:$F$551) * IFERROR(VLOOKUP($A607&amp;$B607&amp;$C607&amp;$D607&amp;O$1, 'check of sales'!$A$2:$P$1035, 12 + MATCH($E607,'check of sales'!$M$1:$P$1, 0), 0), 0)</f>
        <v>0</v>
      </c>
      <c r="P607" s="1">
        <f>SUMIF('emission-rate'!$A$2:$A$551, $D607&amp;P$1&amp;$E607&amp;$F607, 'emission-rate'!$F$2:$F$551) * IFERROR(VLOOKUP($A607&amp;$B607&amp;$C607&amp;$D607&amp;P$1, 'check of sales'!$A$2:$P$1035, 12 + MATCH($E607,'check of sales'!$M$1:$P$1, 0), 0), 0)</f>
        <v>0</v>
      </c>
      <c r="Q607" s="1">
        <f>SUMIF('emission-rate'!$A$2:$A$551, $D607&amp;Q$1&amp;$E607&amp;$F607, 'emission-rate'!$F$2:$F$551) * IFERROR(VLOOKUP($A607&amp;$B607&amp;$C607&amp;$D607&amp;Q$1, 'check of sales'!$A$2:$P$1035, 12 + MATCH($E607,'check of sales'!$M$1:$P$1, 0), 0), 0)</f>
        <v>0</v>
      </c>
      <c r="R607" s="1">
        <f>SUMIF('emission-rate'!$A$2:$A$551, $D607&amp;R$1&amp;$E607&amp;$F607, 'emission-rate'!$F$2:$F$551) * IFERROR(VLOOKUP($A607&amp;$B607&amp;$C607&amp;$D607&amp;R$1, 'check of sales'!$A$2:$P$1035, 12 + MATCH($E607,'check of sales'!$M$1:$P$1, 0), 0), 0)</f>
        <v>0</v>
      </c>
      <c r="S607" s="1">
        <f>SUMIF('emission-rate'!$A$2:$A$551, $D607&amp;S$1&amp;$E607&amp;$F607, 'emission-rate'!$F$2:$F$551) * IFERROR(VLOOKUP($A607&amp;$B607&amp;$C607&amp;$D607&amp;S$1, 'check of sales'!$A$2:$P$1035, 12 + MATCH($E607,'check of sales'!$M$1:$P$1, 0), 0), 0)</f>
        <v>0</v>
      </c>
      <c r="T607" s="1">
        <f>SUMIF('emission-rate'!$A$2:$A$551, $D607&amp;T$1&amp;$E607&amp;$F607, 'emission-rate'!$F$2:$F$551) * IFERROR(VLOOKUP($A607&amp;$B607&amp;$C607&amp;$D607&amp;T$1, 'check of sales'!$A$2:$P$1035, 12 + MATCH($E607,'check of sales'!$M$1:$P$1, 0), 0), 0)</f>
        <v>0</v>
      </c>
      <c r="U607" s="1">
        <f>SUMIF('emission-rate'!$A$2:$A$551, $D607&amp;U$1&amp;$E607&amp;$F607, 'emission-rate'!$F$2:$F$551) * IFERROR(VLOOKUP($A607&amp;$B607&amp;$C607&amp;$D607&amp;U$1, 'check of sales'!$A$2:$P$1035, 12 + MATCH($E607,'check of sales'!$M$1:$P$1, 0), 0), 0)</f>
        <v>0</v>
      </c>
    </row>
    <row r="608" spans="1:21" x14ac:dyDescent="0.2">
      <c r="A608">
        <f>emission!A608</f>
        <v>2011</v>
      </c>
      <c r="B608">
        <f>emission!B608</f>
        <v>1</v>
      </c>
      <c r="C608" t="str">
        <f>emission!C608</f>
        <v>industrial</v>
      </c>
      <c r="D608" t="str">
        <f>emission!D608</f>
        <v>VCC 22400 (DSL LHD1)</v>
      </c>
      <c r="E608" t="str">
        <f>emission!E608</f>
        <v>DSL</v>
      </c>
      <c r="F608" t="str">
        <f>emission!F608</f>
        <v>PM</v>
      </c>
      <c r="G608" s="1">
        <f>emission!G608 - SUM($K608:$U608)</f>
        <v>1.8898816779255867E-4</v>
      </c>
      <c r="K608" s="1">
        <f>SUMIF('emission-rate'!$A$2:$A$551, $D608&amp;K$1&amp;$E608&amp;$F608, 'emission-rate'!$F$2:$F$551) * IFERROR(VLOOKUP($A608&amp;$B608&amp;$C608&amp;$D608&amp;K$1, 'check of sales'!$A$2:$P$1035, 12 + MATCH($E608,'check of sales'!$M$1:$P$1, 0), 0), 0)</f>
        <v>957914.48587550817</v>
      </c>
      <c r="L608" s="1">
        <f>SUMIF('emission-rate'!$A$2:$A$551, $D608&amp;L$1&amp;$E608&amp;$F608, 'emission-rate'!$F$2:$F$551) * IFERROR(VLOOKUP($A608&amp;$B608&amp;$C608&amp;$D608&amp;L$1, 'check of sales'!$A$2:$P$1035, 12 + MATCH($E608,'check of sales'!$M$1:$P$1, 0), 0), 0)</f>
        <v>533571.63788601372</v>
      </c>
      <c r="M608" s="1">
        <f>SUMIF('emission-rate'!$A$2:$A$551, $D608&amp;M$1&amp;$E608&amp;$F608, 'emission-rate'!$F$2:$F$551) * IFERROR(VLOOKUP($A608&amp;$B608&amp;$C608&amp;$D608&amp;M$1, 'check of sales'!$A$2:$P$1035, 12 + MATCH($E608,'check of sales'!$M$1:$P$1, 0), 0), 0)</f>
        <v>0</v>
      </c>
      <c r="N608" s="1">
        <f>SUMIF('emission-rate'!$A$2:$A$551, $D608&amp;N$1&amp;$E608&amp;$F608, 'emission-rate'!$F$2:$F$551) * IFERROR(VLOOKUP($A608&amp;$B608&amp;$C608&amp;$D608&amp;N$1, 'check of sales'!$A$2:$P$1035, 12 + MATCH($E608,'check of sales'!$M$1:$P$1, 0), 0), 0)</f>
        <v>0</v>
      </c>
      <c r="O608" s="1">
        <f>SUMIF('emission-rate'!$A$2:$A$551, $D608&amp;O$1&amp;$E608&amp;$F608, 'emission-rate'!$F$2:$F$551) * IFERROR(VLOOKUP($A608&amp;$B608&amp;$C608&amp;$D608&amp;O$1, 'check of sales'!$A$2:$P$1035, 12 + MATCH($E608,'check of sales'!$M$1:$P$1, 0), 0), 0)</f>
        <v>0</v>
      </c>
      <c r="P608" s="1">
        <f>SUMIF('emission-rate'!$A$2:$A$551, $D608&amp;P$1&amp;$E608&amp;$F608, 'emission-rate'!$F$2:$F$551) * IFERROR(VLOOKUP($A608&amp;$B608&amp;$C608&amp;$D608&amp;P$1, 'check of sales'!$A$2:$P$1035, 12 + MATCH($E608,'check of sales'!$M$1:$P$1, 0), 0), 0)</f>
        <v>0</v>
      </c>
      <c r="Q608" s="1">
        <f>SUMIF('emission-rate'!$A$2:$A$551, $D608&amp;Q$1&amp;$E608&amp;$F608, 'emission-rate'!$F$2:$F$551) * IFERROR(VLOOKUP($A608&amp;$B608&amp;$C608&amp;$D608&amp;Q$1, 'check of sales'!$A$2:$P$1035, 12 + MATCH($E608,'check of sales'!$M$1:$P$1, 0), 0), 0)</f>
        <v>0</v>
      </c>
      <c r="R608" s="1">
        <f>SUMIF('emission-rate'!$A$2:$A$551, $D608&amp;R$1&amp;$E608&amp;$F608, 'emission-rate'!$F$2:$F$551) * IFERROR(VLOOKUP($A608&amp;$B608&amp;$C608&amp;$D608&amp;R$1, 'check of sales'!$A$2:$P$1035, 12 + MATCH($E608,'check of sales'!$M$1:$P$1, 0), 0), 0)</f>
        <v>0</v>
      </c>
      <c r="S608" s="1">
        <f>SUMIF('emission-rate'!$A$2:$A$551, $D608&amp;S$1&amp;$E608&amp;$F608, 'emission-rate'!$F$2:$F$551) * IFERROR(VLOOKUP($A608&amp;$B608&amp;$C608&amp;$D608&amp;S$1, 'check of sales'!$A$2:$P$1035, 12 + MATCH($E608,'check of sales'!$M$1:$P$1, 0), 0), 0)</f>
        <v>0</v>
      </c>
      <c r="T608" s="1">
        <f>SUMIF('emission-rate'!$A$2:$A$551, $D608&amp;T$1&amp;$E608&amp;$F608, 'emission-rate'!$F$2:$F$551) * IFERROR(VLOOKUP($A608&amp;$B608&amp;$C608&amp;$D608&amp;T$1, 'check of sales'!$A$2:$P$1035, 12 + MATCH($E608,'check of sales'!$M$1:$P$1, 0), 0), 0)</f>
        <v>0</v>
      </c>
      <c r="U608" s="1">
        <f>SUMIF('emission-rate'!$A$2:$A$551, $D608&amp;U$1&amp;$E608&amp;$F608, 'emission-rate'!$F$2:$F$551) * IFERROR(VLOOKUP($A608&amp;$B608&amp;$C608&amp;$D608&amp;U$1, 'check of sales'!$A$2:$P$1035, 12 + MATCH($E608,'check of sales'!$M$1:$P$1, 0), 0), 0)</f>
        <v>0</v>
      </c>
    </row>
    <row r="609" spans="1:21" x14ac:dyDescent="0.2">
      <c r="A609">
        <f>emission!A609</f>
        <v>2012</v>
      </c>
      <c r="B609">
        <f>emission!B609</f>
        <v>1</v>
      </c>
      <c r="C609" t="str">
        <f>emission!C609</f>
        <v>industrial</v>
      </c>
      <c r="D609" t="str">
        <f>emission!D609</f>
        <v>VCC 22400 (DSL LHD1)</v>
      </c>
      <c r="E609" t="str">
        <f>emission!E609</f>
        <v>DSL</v>
      </c>
      <c r="F609" t="str">
        <f>emission!F609</f>
        <v>PM</v>
      </c>
      <c r="G609" s="1">
        <f>emission!G609 - SUM($K609:$U609)</f>
        <v>4.7779222950339317E-4</v>
      </c>
      <c r="K609" s="1">
        <f>SUMIF('emission-rate'!$A$2:$A$551, $D609&amp;K$1&amp;$E609&amp;$F609, 'emission-rate'!$F$2:$F$551) * IFERROR(VLOOKUP($A609&amp;$B609&amp;$C609&amp;$D609&amp;K$1, 'check of sales'!$A$2:$P$1035, 12 + MATCH($E609,'check of sales'!$M$1:$P$1, 0), 0), 0)</f>
        <v>921494.59108237096</v>
      </c>
      <c r="L609" s="1">
        <f>SUMIF('emission-rate'!$A$2:$A$551, $D609&amp;L$1&amp;$E609&amp;$F609, 'emission-rate'!$F$2:$F$551) * IFERROR(VLOOKUP($A609&amp;$B609&amp;$C609&amp;$D609&amp;L$1, 'check of sales'!$A$2:$P$1035, 12 + MATCH($E609,'check of sales'!$M$1:$P$1, 0), 0), 0)</f>
        <v>502381.78127700411</v>
      </c>
      <c r="M609" s="1">
        <f>SUMIF('emission-rate'!$A$2:$A$551, $D609&amp;M$1&amp;$E609&amp;$F609, 'emission-rate'!$F$2:$F$551) * IFERROR(VLOOKUP($A609&amp;$B609&amp;$C609&amp;$D609&amp;M$1, 'check of sales'!$A$2:$P$1035, 12 + MATCH($E609,'check of sales'!$M$1:$P$1, 0), 0), 0)</f>
        <v>1632530.960902483</v>
      </c>
      <c r="N609" s="1">
        <f>SUMIF('emission-rate'!$A$2:$A$551, $D609&amp;N$1&amp;$E609&amp;$F609, 'emission-rate'!$F$2:$F$551) * IFERROR(VLOOKUP($A609&amp;$B609&amp;$C609&amp;$D609&amp;N$1, 'check of sales'!$A$2:$P$1035, 12 + MATCH($E609,'check of sales'!$M$1:$P$1, 0), 0), 0)</f>
        <v>0</v>
      </c>
      <c r="O609" s="1">
        <f>SUMIF('emission-rate'!$A$2:$A$551, $D609&amp;O$1&amp;$E609&amp;$F609, 'emission-rate'!$F$2:$F$551) * IFERROR(VLOOKUP($A609&amp;$B609&amp;$C609&amp;$D609&amp;O$1, 'check of sales'!$A$2:$P$1035, 12 + MATCH($E609,'check of sales'!$M$1:$P$1, 0), 0), 0)</f>
        <v>0</v>
      </c>
      <c r="P609" s="1">
        <f>SUMIF('emission-rate'!$A$2:$A$551, $D609&amp;P$1&amp;$E609&amp;$F609, 'emission-rate'!$F$2:$F$551) * IFERROR(VLOOKUP($A609&amp;$B609&amp;$C609&amp;$D609&amp;P$1, 'check of sales'!$A$2:$P$1035, 12 + MATCH($E609,'check of sales'!$M$1:$P$1, 0), 0), 0)</f>
        <v>0</v>
      </c>
      <c r="Q609" s="1">
        <f>SUMIF('emission-rate'!$A$2:$A$551, $D609&amp;Q$1&amp;$E609&amp;$F609, 'emission-rate'!$F$2:$F$551) * IFERROR(VLOOKUP($A609&amp;$B609&amp;$C609&amp;$D609&amp;Q$1, 'check of sales'!$A$2:$P$1035, 12 + MATCH($E609,'check of sales'!$M$1:$P$1, 0), 0), 0)</f>
        <v>0</v>
      </c>
      <c r="R609" s="1">
        <f>SUMIF('emission-rate'!$A$2:$A$551, $D609&amp;R$1&amp;$E609&amp;$F609, 'emission-rate'!$F$2:$F$551) * IFERROR(VLOOKUP($A609&amp;$B609&amp;$C609&amp;$D609&amp;R$1, 'check of sales'!$A$2:$P$1035, 12 + MATCH($E609,'check of sales'!$M$1:$P$1, 0), 0), 0)</f>
        <v>0</v>
      </c>
      <c r="S609" s="1">
        <f>SUMIF('emission-rate'!$A$2:$A$551, $D609&amp;S$1&amp;$E609&amp;$F609, 'emission-rate'!$F$2:$F$551) * IFERROR(VLOOKUP($A609&amp;$B609&amp;$C609&amp;$D609&amp;S$1, 'check of sales'!$A$2:$P$1035, 12 + MATCH($E609,'check of sales'!$M$1:$P$1, 0), 0), 0)</f>
        <v>0</v>
      </c>
      <c r="T609" s="1">
        <f>SUMIF('emission-rate'!$A$2:$A$551, $D609&amp;T$1&amp;$E609&amp;$F609, 'emission-rate'!$F$2:$F$551) * IFERROR(VLOOKUP($A609&amp;$B609&amp;$C609&amp;$D609&amp;T$1, 'check of sales'!$A$2:$P$1035, 12 + MATCH($E609,'check of sales'!$M$1:$P$1, 0), 0), 0)</f>
        <v>0</v>
      </c>
      <c r="U609" s="1">
        <f>SUMIF('emission-rate'!$A$2:$A$551, $D609&amp;U$1&amp;$E609&amp;$F609, 'emission-rate'!$F$2:$F$551) * IFERROR(VLOOKUP($A609&amp;$B609&amp;$C609&amp;$D609&amp;U$1, 'check of sales'!$A$2:$P$1035, 12 + MATCH($E609,'check of sales'!$M$1:$P$1, 0), 0), 0)</f>
        <v>0</v>
      </c>
    </row>
    <row r="610" spans="1:21" x14ac:dyDescent="0.2">
      <c r="A610">
        <f>emission!A610</f>
        <v>2013</v>
      </c>
      <c r="B610">
        <f>emission!B610</f>
        <v>1</v>
      </c>
      <c r="C610" t="str">
        <f>emission!C610</f>
        <v>industrial</v>
      </c>
      <c r="D610" t="str">
        <f>emission!D610</f>
        <v>VCC 22400 (DSL LHD1)</v>
      </c>
      <c r="E610" t="str">
        <f>emission!E610</f>
        <v>DSL</v>
      </c>
      <c r="F610" t="str">
        <f>emission!F610</f>
        <v>PM</v>
      </c>
      <c r="G610" s="1">
        <f>emission!G610 - SUM($K610:$U610)</f>
        <v>5.0874007865786552E-4</v>
      </c>
      <c r="K610" s="1">
        <f>SUMIF('emission-rate'!$A$2:$A$551, $D610&amp;K$1&amp;$E610&amp;$F610, 'emission-rate'!$F$2:$F$551) * IFERROR(VLOOKUP($A610&amp;$B610&amp;$C610&amp;$D610&amp;K$1, 'check of sales'!$A$2:$P$1035, 12 + MATCH($E610,'check of sales'!$M$1:$P$1, 0), 0), 0)</f>
        <v>892073.01160377753</v>
      </c>
      <c r="L610" s="1">
        <f>SUMIF('emission-rate'!$A$2:$A$551, $D610&amp;L$1&amp;$E610&amp;$F610, 'emission-rate'!$F$2:$F$551) * IFERROR(VLOOKUP($A610&amp;$B610&amp;$C610&amp;$D610&amp;L$1, 'check of sales'!$A$2:$P$1035, 12 + MATCH($E610,'check of sales'!$M$1:$P$1, 0), 0), 0)</f>
        <v>483281.23327414715</v>
      </c>
      <c r="M610" s="1">
        <f>SUMIF('emission-rate'!$A$2:$A$551, $D610&amp;M$1&amp;$E610&amp;$F610, 'emission-rate'!$F$2:$F$551) * IFERROR(VLOOKUP($A610&amp;$B610&amp;$C610&amp;$D610&amp;M$1, 'check of sales'!$A$2:$P$1035, 12 + MATCH($E610,'check of sales'!$M$1:$P$1, 0), 0), 0)</f>
        <v>1537101.5884154851</v>
      </c>
      <c r="N610" s="1">
        <f>SUMIF('emission-rate'!$A$2:$A$551, $D610&amp;N$1&amp;$E610&amp;$F610, 'emission-rate'!$F$2:$F$551) * IFERROR(VLOOKUP($A610&amp;$B610&amp;$C610&amp;$D610&amp;N$1, 'check of sales'!$A$2:$P$1035, 12 + MATCH($E610,'check of sales'!$M$1:$P$1, 0), 0), 0)</f>
        <v>1184456.7031032501</v>
      </c>
      <c r="O610" s="1">
        <f>SUMIF('emission-rate'!$A$2:$A$551, $D610&amp;O$1&amp;$E610&amp;$F610, 'emission-rate'!$F$2:$F$551) * IFERROR(VLOOKUP($A610&amp;$B610&amp;$C610&amp;$D610&amp;O$1, 'check of sales'!$A$2:$P$1035, 12 + MATCH($E610,'check of sales'!$M$1:$P$1, 0), 0), 0)</f>
        <v>0</v>
      </c>
      <c r="P610" s="1">
        <f>SUMIF('emission-rate'!$A$2:$A$551, $D610&amp;P$1&amp;$E610&amp;$F610, 'emission-rate'!$F$2:$F$551) * IFERROR(VLOOKUP($A610&amp;$B610&amp;$C610&amp;$D610&amp;P$1, 'check of sales'!$A$2:$P$1035, 12 + MATCH($E610,'check of sales'!$M$1:$P$1, 0), 0), 0)</f>
        <v>0</v>
      </c>
      <c r="Q610" s="1">
        <f>SUMIF('emission-rate'!$A$2:$A$551, $D610&amp;Q$1&amp;$E610&amp;$F610, 'emission-rate'!$F$2:$F$551) * IFERROR(VLOOKUP($A610&amp;$B610&amp;$C610&amp;$D610&amp;Q$1, 'check of sales'!$A$2:$P$1035, 12 + MATCH($E610,'check of sales'!$M$1:$P$1, 0), 0), 0)</f>
        <v>0</v>
      </c>
      <c r="R610" s="1">
        <f>SUMIF('emission-rate'!$A$2:$A$551, $D610&amp;R$1&amp;$E610&amp;$F610, 'emission-rate'!$F$2:$F$551) * IFERROR(VLOOKUP($A610&amp;$B610&amp;$C610&amp;$D610&amp;R$1, 'check of sales'!$A$2:$P$1035, 12 + MATCH($E610,'check of sales'!$M$1:$P$1, 0), 0), 0)</f>
        <v>0</v>
      </c>
      <c r="S610" s="1">
        <f>SUMIF('emission-rate'!$A$2:$A$551, $D610&amp;S$1&amp;$E610&amp;$F610, 'emission-rate'!$F$2:$F$551) * IFERROR(VLOOKUP($A610&amp;$B610&amp;$C610&amp;$D610&amp;S$1, 'check of sales'!$A$2:$P$1035, 12 + MATCH($E610,'check of sales'!$M$1:$P$1, 0), 0), 0)</f>
        <v>0</v>
      </c>
      <c r="T610" s="1">
        <f>SUMIF('emission-rate'!$A$2:$A$551, $D610&amp;T$1&amp;$E610&amp;$F610, 'emission-rate'!$F$2:$F$551) * IFERROR(VLOOKUP($A610&amp;$B610&amp;$C610&amp;$D610&amp;T$1, 'check of sales'!$A$2:$P$1035, 12 + MATCH($E610,'check of sales'!$M$1:$P$1, 0), 0), 0)</f>
        <v>0</v>
      </c>
      <c r="U610" s="1">
        <f>SUMIF('emission-rate'!$A$2:$A$551, $D610&amp;U$1&amp;$E610&amp;$F610, 'emission-rate'!$F$2:$F$551) * IFERROR(VLOOKUP($A610&amp;$B610&amp;$C610&amp;$D610&amp;U$1, 'check of sales'!$A$2:$P$1035, 12 + MATCH($E610,'check of sales'!$M$1:$P$1, 0), 0), 0)</f>
        <v>0</v>
      </c>
    </row>
    <row r="611" spans="1:21" x14ac:dyDescent="0.2">
      <c r="A611">
        <f>emission!A611</f>
        <v>2014</v>
      </c>
      <c r="B611">
        <f>emission!B611</f>
        <v>1</v>
      </c>
      <c r="C611" t="str">
        <f>emission!C611</f>
        <v>industrial</v>
      </c>
      <c r="D611" t="str">
        <f>emission!D611</f>
        <v>VCC 22400 (DSL LHD1)</v>
      </c>
      <c r="E611" t="str">
        <f>emission!E611</f>
        <v>DSL</v>
      </c>
      <c r="F611" t="str">
        <f>emission!F611</f>
        <v>PM</v>
      </c>
      <c r="G611" s="1">
        <f>emission!G611 - SUM($K611:$U611)</f>
        <v>3.0959397554397583E-4</v>
      </c>
      <c r="K611" s="1">
        <f>SUMIF('emission-rate'!$A$2:$A$551, $D611&amp;K$1&amp;$E611&amp;$F611, 'emission-rate'!$F$2:$F$551) * IFERROR(VLOOKUP($A611&amp;$B611&amp;$C611&amp;$D611&amp;K$1, 'check of sales'!$A$2:$P$1035, 12 + MATCH($E611,'check of sales'!$M$1:$P$1, 0), 0), 0)</f>
        <v>796132.72438863246</v>
      </c>
      <c r="L611" s="1">
        <f>SUMIF('emission-rate'!$A$2:$A$551, $D611&amp;L$1&amp;$E611&amp;$F611, 'emission-rate'!$F$2:$F$551) * IFERROR(VLOOKUP($A611&amp;$B611&amp;$C611&amp;$D611&amp;L$1, 'check of sales'!$A$2:$P$1035, 12 + MATCH($E611,'check of sales'!$M$1:$P$1, 0), 0), 0)</f>
        <v>467850.97752127633</v>
      </c>
      <c r="M611" s="1">
        <f>SUMIF('emission-rate'!$A$2:$A$551, $D611&amp;M$1&amp;$E611&amp;$F611, 'emission-rate'!$F$2:$F$551) * IFERROR(VLOOKUP($A611&amp;$B611&amp;$C611&amp;$D611&amp;M$1, 'check of sales'!$A$2:$P$1035, 12 + MATCH($E611,'check of sales'!$M$1:$P$1, 0), 0), 0)</f>
        <v>1478661.0084243759</v>
      </c>
      <c r="N611" s="1">
        <f>SUMIF('emission-rate'!$A$2:$A$551, $D611&amp;N$1&amp;$E611&amp;$F611, 'emission-rate'!$F$2:$F$551) * IFERROR(VLOOKUP($A611&amp;$B611&amp;$C611&amp;$D611&amp;N$1, 'check of sales'!$A$2:$P$1035, 12 + MATCH($E611,'check of sales'!$M$1:$P$1, 0), 0), 0)</f>
        <v>1115219.449647015</v>
      </c>
      <c r="O611" s="1">
        <f>SUMIF('emission-rate'!$A$2:$A$551, $D611&amp;O$1&amp;$E611&amp;$F611, 'emission-rate'!$F$2:$F$551) * IFERROR(VLOOKUP($A611&amp;$B611&amp;$C611&amp;$D611&amp;O$1, 'check of sales'!$A$2:$P$1035, 12 + MATCH($E611,'check of sales'!$M$1:$P$1, 0), 0), 0)</f>
        <v>934810.46417110669</v>
      </c>
      <c r="P611" s="1">
        <f>SUMIF('emission-rate'!$A$2:$A$551, $D611&amp;P$1&amp;$E611&amp;$F611, 'emission-rate'!$F$2:$F$551) * IFERROR(VLOOKUP($A611&amp;$B611&amp;$C611&amp;$D611&amp;P$1, 'check of sales'!$A$2:$P$1035, 12 + MATCH($E611,'check of sales'!$M$1:$P$1, 0), 0), 0)</f>
        <v>0</v>
      </c>
      <c r="Q611" s="1">
        <f>SUMIF('emission-rate'!$A$2:$A$551, $D611&amp;Q$1&amp;$E611&amp;$F611, 'emission-rate'!$F$2:$F$551) * IFERROR(VLOOKUP($A611&amp;$B611&amp;$C611&amp;$D611&amp;Q$1, 'check of sales'!$A$2:$P$1035, 12 + MATCH($E611,'check of sales'!$M$1:$P$1, 0), 0), 0)</f>
        <v>0</v>
      </c>
      <c r="R611" s="1">
        <f>SUMIF('emission-rate'!$A$2:$A$551, $D611&amp;R$1&amp;$E611&amp;$F611, 'emission-rate'!$F$2:$F$551) * IFERROR(VLOOKUP($A611&amp;$B611&amp;$C611&amp;$D611&amp;R$1, 'check of sales'!$A$2:$P$1035, 12 + MATCH($E611,'check of sales'!$M$1:$P$1, 0), 0), 0)</f>
        <v>0</v>
      </c>
      <c r="S611" s="1">
        <f>SUMIF('emission-rate'!$A$2:$A$551, $D611&amp;S$1&amp;$E611&amp;$F611, 'emission-rate'!$F$2:$F$551) * IFERROR(VLOOKUP($A611&amp;$B611&amp;$C611&amp;$D611&amp;S$1, 'check of sales'!$A$2:$P$1035, 12 + MATCH($E611,'check of sales'!$M$1:$P$1, 0), 0), 0)</f>
        <v>0</v>
      </c>
      <c r="T611" s="1">
        <f>SUMIF('emission-rate'!$A$2:$A$551, $D611&amp;T$1&amp;$E611&amp;$F611, 'emission-rate'!$F$2:$F$551) * IFERROR(VLOOKUP($A611&amp;$B611&amp;$C611&amp;$D611&amp;T$1, 'check of sales'!$A$2:$P$1035, 12 + MATCH($E611,'check of sales'!$M$1:$P$1, 0), 0), 0)</f>
        <v>0</v>
      </c>
      <c r="U611" s="1">
        <f>SUMIF('emission-rate'!$A$2:$A$551, $D611&amp;U$1&amp;$E611&amp;$F611, 'emission-rate'!$F$2:$F$551) * IFERROR(VLOOKUP($A611&amp;$B611&amp;$C611&amp;$D611&amp;U$1, 'check of sales'!$A$2:$P$1035, 12 + MATCH($E611,'check of sales'!$M$1:$P$1, 0), 0), 0)</f>
        <v>0</v>
      </c>
    </row>
    <row r="612" spans="1:21" x14ac:dyDescent="0.2">
      <c r="A612">
        <f>emission!A612</f>
        <v>2015</v>
      </c>
      <c r="B612">
        <f>emission!B612</f>
        <v>1</v>
      </c>
      <c r="C612" t="str">
        <f>emission!C612</f>
        <v>industrial</v>
      </c>
      <c r="D612" t="str">
        <f>emission!D612</f>
        <v>VCC 22400 (DSL LHD1)</v>
      </c>
      <c r="E612" t="str">
        <f>emission!E612</f>
        <v>DSL</v>
      </c>
      <c r="F612" t="str">
        <f>emission!F612</f>
        <v>PM</v>
      </c>
      <c r="G612" s="1">
        <f>emission!G612 - SUM($K612:$U612)</f>
        <v>3.1833536922931671E-4</v>
      </c>
      <c r="K612" s="1">
        <f>SUMIF('emission-rate'!$A$2:$A$551, $D612&amp;K$1&amp;$E612&amp;$F612, 'emission-rate'!$F$2:$F$551) * IFERROR(VLOOKUP($A612&amp;$B612&amp;$C612&amp;$D612&amp;K$1, 'check of sales'!$A$2:$P$1035, 12 + MATCH($E612,'check of sales'!$M$1:$P$1, 0), 0), 0)</f>
        <v>745431.92322257778</v>
      </c>
      <c r="L612" s="1">
        <f>SUMIF('emission-rate'!$A$2:$A$551, $D612&amp;L$1&amp;$E612&amp;$F612, 'emission-rate'!$F$2:$F$551) * IFERROR(VLOOKUP($A612&amp;$B612&amp;$C612&amp;$D612&amp;L$1, 'check of sales'!$A$2:$P$1035, 12 + MATCH($E612,'check of sales'!$M$1:$P$1, 0), 0), 0)</f>
        <v>417534.74042698176</v>
      </c>
      <c r="M612" s="1">
        <f>SUMIF('emission-rate'!$A$2:$A$551, $D612&amp;M$1&amp;$E612&amp;$F612, 'emission-rate'!$F$2:$F$551) * IFERROR(VLOOKUP($A612&amp;$B612&amp;$C612&amp;$D612&amp;M$1, 'check of sales'!$A$2:$P$1035, 12 + MATCH($E612,'check of sales'!$M$1:$P$1, 0), 0), 0)</f>
        <v>1431450.1590040261</v>
      </c>
      <c r="N612" s="1">
        <f>SUMIF('emission-rate'!$A$2:$A$551, $D612&amp;N$1&amp;$E612&amp;$F612, 'emission-rate'!$F$2:$F$551) * IFERROR(VLOOKUP($A612&amp;$B612&amp;$C612&amp;$D612&amp;N$1, 'check of sales'!$A$2:$P$1035, 12 + MATCH($E612,'check of sales'!$M$1:$P$1, 0), 0), 0)</f>
        <v>1072818.8224237172</v>
      </c>
      <c r="O612" s="1">
        <f>SUMIF('emission-rate'!$A$2:$A$551, $D612&amp;O$1&amp;$E612&amp;$F612, 'emission-rate'!$F$2:$F$551) * IFERROR(VLOOKUP($A612&amp;$B612&amp;$C612&amp;$D612&amp;O$1, 'check of sales'!$A$2:$P$1035, 12 + MATCH($E612,'check of sales'!$M$1:$P$1, 0), 0), 0)</f>
        <v>880166.24723031127</v>
      </c>
      <c r="P612" s="1">
        <f>SUMIF('emission-rate'!$A$2:$A$551, $D612&amp;P$1&amp;$E612&amp;$F612, 'emission-rate'!$F$2:$F$551) * IFERROR(VLOOKUP($A612&amp;$B612&amp;$C612&amp;$D612&amp;P$1, 'check of sales'!$A$2:$P$1035, 12 + MATCH($E612,'check of sales'!$M$1:$P$1, 0), 0), 0)</f>
        <v>136151.02312276085</v>
      </c>
      <c r="Q612" s="1">
        <f>SUMIF('emission-rate'!$A$2:$A$551, $D612&amp;Q$1&amp;$E612&amp;$F612, 'emission-rate'!$F$2:$F$551) * IFERROR(VLOOKUP($A612&amp;$B612&amp;$C612&amp;$D612&amp;Q$1, 'check of sales'!$A$2:$P$1035, 12 + MATCH($E612,'check of sales'!$M$1:$P$1, 0), 0), 0)</f>
        <v>0</v>
      </c>
      <c r="R612" s="1">
        <f>SUMIF('emission-rate'!$A$2:$A$551, $D612&amp;R$1&amp;$E612&amp;$F612, 'emission-rate'!$F$2:$F$551) * IFERROR(VLOOKUP($A612&amp;$B612&amp;$C612&amp;$D612&amp;R$1, 'check of sales'!$A$2:$P$1035, 12 + MATCH($E612,'check of sales'!$M$1:$P$1, 0), 0), 0)</f>
        <v>0</v>
      </c>
      <c r="S612" s="1">
        <f>SUMIF('emission-rate'!$A$2:$A$551, $D612&amp;S$1&amp;$E612&amp;$F612, 'emission-rate'!$F$2:$F$551) * IFERROR(VLOOKUP($A612&amp;$B612&amp;$C612&amp;$D612&amp;S$1, 'check of sales'!$A$2:$P$1035, 12 + MATCH($E612,'check of sales'!$M$1:$P$1, 0), 0), 0)</f>
        <v>0</v>
      </c>
      <c r="T612" s="1">
        <f>SUMIF('emission-rate'!$A$2:$A$551, $D612&amp;T$1&amp;$E612&amp;$F612, 'emission-rate'!$F$2:$F$551) * IFERROR(VLOOKUP($A612&amp;$B612&amp;$C612&amp;$D612&amp;T$1, 'check of sales'!$A$2:$P$1035, 12 + MATCH($E612,'check of sales'!$M$1:$P$1, 0), 0), 0)</f>
        <v>0</v>
      </c>
      <c r="U612" s="1">
        <f>SUMIF('emission-rate'!$A$2:$A$551, $D612&amp;U$1&amp;$E612&amp;$F612, 'emission-rate'!$F$2:$F$551) * IFERROR(VLOOKUP($A612&amp;$B612&amp;$C612&amp;$D612&amp;U$1, 'check of sales'!$A$2:$P$1035, 12 + MATCH($E612,'check of sales'!$M$1:$P$1, 0), 0), 0)</f>
        <v>0</v>
      </c>
    </row>
    <row r="613" spans="1:21" x14ac:dyDescent="0.2">
      <c r="A613">
        <f>emission!A613</f>
        <v>2016</v>
      </c>
      <c r="B613">
        <f>emission!B613</f>
        <v>1</v>
      </c>
      <c r="C613" t="str">
        <f>emission!C613</f>
        <v>industrial</v>
      </c>
      <c r="D613" t="str">
        <f>emission!D613</f>
        <v>VCC 22400 (DSL LHD1)</v>
      </c>
      <c r="E613" t="str">
        <f>emission!E613</f>
        <v>DSL</v>
      </c>
      <c r="F613" t="str">
        <f>emission!F613</f>
        <v>PM</v>
      </c>
      <c r="G613" s="1">
        <f>emission!G613 - SUM($K613:$U613)</f>
        <v>5.1257852464914322E-4</v>
      </c>
      <c r="K613" s="1">
        <f>SUMIF('emission-rate'!$A$2:$A$551, $D613&amp;K$1&amp;$E613&amp;$F613, 'emission-rate'!$F$2:$F$551) * IFERROR(VLOOKUP($A613&amp;$B613&amp;$C613&amp;$D613&amp;K$1, 'check of sales'!$A$2:$P$1035, 12 + MATCH($E613,'check of sales'!$M$1:$P$1, 0), 0), 0)</f>
        <v>716441.24815947399</v>
      </c>
      <c r="L613" s="1">
        <f>SUMIF('emission-rate'!$A$2:$A$551, $D613&amp;L$1&amp;$E613&amp;$F613, 'emission-rate'!$F$2:$F$551) * IFERROR(VLOOKUP($A613&amp;$B613&amp;$C613&amp;$D613&amp;L$1, 'check of sales'!$A$2:$P$1035, 12 + MATCH($E613,'check of sales'!$M$1:$P$1, 0), 0), 0)</f>
        <v>390944.51846296806</v>
      </c>
      <c r="M613" s="1">
        <f>SUMIF('emission-rate'!$A$2:$A$551, $D613&amp;M$1&amp;$E613&amp;$F613, 'emission-rate'!$F$2:$F$551) * IFERROR(VLOOKUP($A613&amp;$B613&amp;$C613&amp;$D613&amp;M$1, 'check of sales'!$A$2:$P$1035, 12 + MATCH($E613,'check of sales'!$M$1:$P$1, 0), 0), 0)</f>
        <v>1277501.1687278696</v>
      </c>
      <c r="N613" s="1">
        <f>SUMIF('emission-rate'!$A$2:$A$551, $D613&amp;N$1&amp;$E613&amp;$F613, 'emission-rate'!$F$2:$F$551) * IFERROR(VLOOKUP($A613&amp;$B613&amp;$C613&amp;$D613&amp;N$1, 'check of sales'!$A$2:$P$1035, 12 + MATCH($E613,'check of sales'!$M$1:$P$1, 0), 0), 0)</f>
        <v>1038565.7464365973</v>
      </c>
      <c r="O613" s="1">
        <f>SUMIF('emission-rate'!$A$2:$A$551, $D613&amp;O$1&amp;$E613&amp;$F613, 'emission-rate'!$F$2:$F$551) * IFERROR(VLOOKUP($A613&amp;$B613&amp;$C613&amp;$D613&amp;O$1, 'check of sales'!$A$2:$P$1035, 12 + MATCH($E613,'check of sales'!$M$1:$P$1, 0), 0), 0)</f>
        <v>846702.33933742624</v>
      </c>
      <c r="P613" s="1">
        <f>SUMIF('emission-rate'!$A$2:$A$551, $D613&amp;P$1&amp;$E613&amp;$F613, 'emission-rate'!$F$2:$F$551) * IFERROR(VLOOKUP($A613&amp;$B613&amp;$C613&amp;$D613&amp;P$1, 'check of sales'!$A$2:$P$1035, 12 + MATCH($E613,'check of sales'!$M$1:$P$1, 0), 0), 0)</f>
        <v>128192.33381687276</v>
      </c>
      <c r="Q613" s="1">
        <f>SUMIF('emission-rate'!$A$2:$A$551, $D613&amp;Q$1&amp;$E613&amp;$F613, 'emission-rate'!$F$2:$F$551) * IFERROR(VLOOKUP($A613&amp;$B613&amp;$C613&amp;$D613&amp;Q$1, 'check of sales'!$A$2:$P$1035, 12 + MATCH($E613,'check of sales'!$M$1:$P$1, 0), 0), 0)</f>
        <v>681296.70056081365</v>
      </c>
      <c r="R613" s="1">
        <f>SUMIF('emission-rate'!$A$2:$A$551, $D613&amp;R$1&amp;$E613&amp;$F613, 'emission-rate'!$F$2:$F$551) * IFERROR(VLOOKUP($A613&amp;$B613&amp;$C613&amp;$D613&amp;R$1, 'check of sales'!$A$2:$P$1035, 12 + MATCH($E613,'check of sales'!$M$1:$P$1, 0), 0), 0)</f>
        <v>0</v>
      </c>
      <c r="S613" s="1">
        <f>SUMIF('emission-rate'!$A$2:$A$551, $D613&amp;S$1&amp;$E613&amp;$F613, 'emission-rate'!$F$2:$F$551) * IFERROR(VLOOKUP($A613&amp;$B613&amp;$C613&amp;$D613&amp;S$1, 'check of sales'!$A$2:$P$1035, 12 + MATCH($E613,'check of sales'!$M$1:$P$1, 0), 0), 0)</f>
        <v>0</v>
      </c>
      <c r="T613" s="1">
        <f>SUMIF('emission-rate'!$A$2:$A$551, $D613&amp;T$1&amp;$E613&amp;$F613, 'emission-rate'!$F$2:$F$551) * IFERROR(VLOOKUP($A613&amp;$B613&amp;$C613&amp;$D613&amp;T$1, 'check of sales'!$A$2:$P$1035, 12 + MATCH($E613,'check of sales'!$M$1:$P$1, 0), 0), 0)</f>
        <v>0</v>
      </c>
      <c r="U613" s="1">
        <f>SUMIF('emission-rate'!$A$2:$A$551, $D613&amp;U$1&amp;$E613&amp;$F613, 'emission-rate'!$F$2:$F$551) * IFERROR(VLOOKUP($A613&amp;$B613&amp;$C613&amp;$D613&amp;U$1, 'check of sales'!$A$2:$P$1035, 12 + MATCH($E613,'check of sales'!$M$1:$P$1, 0), 0), 0)</f>
        <v>0</v>
      </c>
    </row>
    <row r="614" spans="1:21" x14ac:dyDescent="0.2">
      <c r="A614">
        <f>emission!A614</f>
        <v>2017</v>
      </c>
      <c r="B614">
        <f>emission!B614</f>
        <v>1</v>
      </c>
      <c r="C614" t="str">
        <f>emission!C614</f>
        <v>industrial</v>
      </c>
      <c r="D614" t="str">
        <f>emission!D614</f>
        <v>VCC 22400 (DSL LHD1)</v>
      </c>
      <c r="E614" t="str">
        <f>emission!E614</f>
        <v>DSL</v>
      </c>
      <c r="F614" t="str">
        <f>emission!F614</f>
        <v>PM</v>
      </c>
      <c r="G614" s="1">
        <f>emission!G614 - SUM($K614:$U614)</f>
        <v>6.0846004635095596E-4</v>
      </c>
      <c r="K614" s="1">
        <f>SUMIF('emission-rate'!$A$2:$A$551, $D614&amp;K$1&amp;$E614&amp;$F614, 'emission-rate'!$F$2:$F$551) * IFERROR(VLOOKUP($A614&amp;$B614&amp;$C614&amp;$D614&amp;K$1, 'check of sales'!$A$2:$P$1035, 12 + MATCH($E614,'check of sales'!$M$1:$P$1, 0), 0), 0)</f>
        <v>652888.99443376996</v>
      </c>
      <c r="L614" s="1">
        <f>SUMIF('emission-rate'!$A$2:$A$551, $D614&amp;L$1&amp;$E614&amp;$F614, 'emission-rate'!$F$2:$F$551) * IFERROR(VLOOKUP($A614&amp;$B614&amp;$C614&amp;$D614&amp;L$1, 'check of sales'!$A$2:$P$1035, 12 + MATCH($E614,'check of sales'!$M$1:$P$1, 0), 0), 0)</f>
        <v>375740.25211834296</v>
      </c>
      <c r="M614" s="1">
        <f>SUMIF('emission-rate'!$A$2:$A$551, $D614&amp;M$1&amp;$E614&amp;$F614, 'emission-rate'!$F$2:$F$551) * IFERROR(VLOOKUP($A614&amp;$B614&amp;$C614&amp;$D614&amp;M$1, 'check of sales'!$A$2:$P$1035, 12 + MATCH($E614,'check of sales'!$M$1:$P$1, 0), 0), 0)</f>
        <v>1196144.9692388768</v>
      </c>
      <c r="N614" s="1">
        <f>SUMIF('emission-rate'!$A$2:$A$551, $D614&amp;N$1&amp;$E614&amp;$F614, 'emission-rate'!$F$2:$F$551) * IFERROR(VLOOKUP($A614&amp;$B614&amp;$C614&amp;$D614&amp;N$1, 'check of sales'!$A$2:$P$1035, 12 + MATCH($E614,'check of sales'!$M$1:$P$1, 0), 0), 0)</f>
        <v>926870.52114802576</v>
      </c>
      <c r="O614" s="1">
        <f>SUMIF('emission-rate'!$A$2:$A$551, $D614&amp;O$1&amp;$E614&amp;$F614, 'emission-rate'!$F$2:$F$551) * IFERROR(VLOOKUP($A614&amp;$B614&amp;$C614&amp;$D614&amp;O$1, 'check of sales'!$A$2:$P$1035, 12 + MATCH($E614,'check of sales'!$M$1:$P$1, 0), 0), 0)</f>
        <v>819668.73500311689</v>
      </c>
      <c r="P614" s="1">
        <f>SUMIF('emission-rate'!$A$2:$A$551, $D614&amp;P$1&amp;$E614&amp;$F614, 'emission-rate'!$F$2:$F$551) * IFERROR(VLOOKUP($A614&amp;$B614&amp;$C614&amp;$D614&amp;P$1, 'check of sales'!$A$2:$P$1035, 12 + MATCH($E614,'check of sales'!$M$1:$P$1, 0), 0), 0)</f>
        <v>123318.46315332342</v>
      </c>
      <c r="Q614" s="1">
        <f>SUMIF('emission-rate'!$A$2:$A$551, $D614&amp;Q$1&amp;$E614&amp;$F614, 'emission-rate'!$F$2:$F$551) * IFERROR(VLOOKUP($A614&amp;$B614&amp;$C614&amp;$D614&amp;Q$1, 'check of sales'!$A$2:$P$1035, 12 + MATCH($E614,'check of sales'!$M$1:$P$1, 0), 0), 0)</f>
        <v>641471.5957578799</v>
      </c>
      <c r="R614" s="1">
        <f>SUMIF('emission-rate'!$A$2:$A$551, $D614&amp;R$1&amp;$E614&amp;$F614, 'emission-rate'!$F$2:$F$551) * IFERROR(VLOOKUP($A614&amp;$B614&amp;$C614&amp;$D614&amp;R$1, 'check of sales'!$A$2:$P$1035, 12 + MATCH($E614,'check of sales'!$M$1:$P$1, 0), 0), 0)</f>
        <v>717666.95505656337</v>
      </c>
      <c r="S614" s="1">
        <f>SUMIF('emission-rate'!$A$2:$A$551, $D614&amp;S$1&amp;$E614&amp;$F614, 'emission-rate'!$F$2:$F$551) * IFERROR(VLOOKUP($A614&amp;$B614&amp;$C614&amp;$D614&amp;S$1, 'check of sales'!$A$2:$P$1035, 12 + MATCH($E614,'check of sales'!$M$1:$P$1, 0), 0), 0)</f>
        <v>0</v>
      </c>
      <c r="T614" s="1">
        <f>SUMIF('emission-rate'!$A$2:$A$551, $D614&amp;T$1&amp;$E614&amp;$F614, 'emission-rate'!$F$2:$F$551) * IFERROR(VLOOKUP($A614&amp;$B614&amp;$C614&amp;$D614&amp;T$1, 'check of sales'!$A$2:$P$1035, 12 + MATCH($E614,'check of sales'!$M$1:$P$1, 0), 0), 0)</f>
        <v>0</v>
      </c>
      <c r="U614" s="1">
        <f>SUMIF('emission-rate'!$A$2:$A$551, $D614&amp;U$1&amp;$E614&amp;$F614, 'emission-rate'!$F$2:$F$551) * IFERROR(VLOOKUP($A614&amp;$B614&amp;$C614&amp;$D614&amp;U$1, 'check of sales'!$A$2:$P$1035, 12 + MATCH($E614,'check of sales'!$M$1:$P$1, 0), 0), 0)</f>
        <v>0</v>
      </c>
    </row>
    <row r="615" spans="1:21" x14ac:dyDescent="0.2">
      <c r="A615">
        <f>emission!A615</f>
        <v>2018</v>
      </c>
      <c r="B615">
        <f>emission!B615</f>
        <v>1</v>
      </c>
      <c r="C615" t="str">
        <f>emission!C615</f>
        <v>industrial</v>
      </c>
      <c r="D615" t="str">
        <f>emission!D615</f>
        <v>VCC 22400 (DSL LHD1)</v>
      </c>
      <c r="E615" t="str">
        <f>emission!E615</f>
        <v>DSL</v>
      </c>
      <c r="F615" t="str">
        <f>emission!F615</f>
        <v>PM</v>
      </c>
      <c r="G615" s="1">
        <f>emission!G615 - SUM($K615:$U615)</f>
        <v>9.8423287272453308E-4</v>
      </c>
      <c r="K615" s="1">
        <f>SUMIF('emission-rate'!$A$2:$A$551, $D615&amp;K$1&amp;$E615&amp;$F615, 'emission-rate'!$F$2:$F$551) * IFERROR(VLOOKUP($A615&amp;$B615&amp;$C615&amp;$D615&amp;K$1, 'check of sales'!$A$2:$P$1035, 12 + MATCH($E615,'check of sales'!$M$1:$P$1, 0), 0), 0)</f>
        <v>626867.14352832583</v>
      </c>
      <c r="L615" s="1">
        <f>SUMIF('emission-rate'!$A$2:$A$551, $D615&amp;L$1&amp;$E615&amp;$F615, 'emission-rate'!$F$2:$F$551) * IFERROR(VLOOKUP($A615&amp;$B615&amp;$C615&amp;$D615&amp;L$1, 'check of sales'!$A$2:$P$1035, 12 + MATCH($E615,'check of sales'!$M$1:$P$1, 0), 0), 0)</f>
        <v>342410.03851195145</v>
      </c>
      <c r="M615" s="1">
        <f>SUMIF('emission-rate'!$A$2:$A$551, $D615&amp;M$1&amp;$E615&amp;$F615, 'emission-rate'!$F$2:$F$551) * IFERROR(VLOOKUP($A615&amp;$B615&amp;$C615&amp;$D615&amp;M$1, 'check of sales'!$A$2:$P$1035, 12 + MATCH($E615,'check of sales'!$M$1:$P$1, 0), 0), 0)</f>
        <v>1149625.5634403457</v>
      </c>
      <c r="N615" s="1">
        <f>SUMIF('emission-rate'!$A$2:$A$551, $D615&amp;N$1&amp;$E615&amp;$F615, 'emission-rate'!$F$2:$F$551) * IFERROR(VLOOKUP($A615&amp;$B615&amp;$C615&amp;$D615&amp;N$1, 'check of sales'!$A$2:$P$1035, 12 + MATCH($E615,'check of sales'!$M$1:$P$1, 0), 0), 0)</f>
        <v>867843.83305969159</v>
      </c>
      <c r="O615" s="1">
        <f>SUMIF('emission-rate'!$A$2:$A$551, $D615&amp;O$1&amp;$E615&amp;$F615, 'emission-rate'!$F$2:$F$551) * IFERROR(VLOOKUP($A615&amp;$B615&amp;$C615&amp;$D615&amp;O$1, 'check of sales'!$A$2:$P$1035, 12 + MATCH($E615,'check of sales'!$M$1:$P$1, 0), 0), 0)</f>
        <v>731515.35200132104</v>
      </c>
      <c r="P615" s="1">
        <f>SUMIF('emission-rate'!$A$2:$A$551, $D615&amp;P$1&amp;$E615&amp;$F615, 'emission-rate'!$F$2:$F$551) * IFERROR(VLOOKUP($A615&amp;$B615&amp;$C615&amp;$D615&amp;P$1, 'check of sales'!$A$2:$P$1035, 12 + MATCH($E615,'check of sales'!$M$1:$P$1, 0), 0), 0)</f>
        <v>119381.13785596896</v>
      </c>
      <c r="Q615" s="1">
        <f>SUMIF('emission-rate'!$A$2:$A$551, $D615&amp;Q$1&amp;$E615&amp;$F615, 'emission-rate'!$F$2:$F$551) * IFERROR(VLOOKUP($A615&amp;$B615&amp;$C615&amp;$D615&amp;Q$1, 'check of sales'!$A$2:$P$1035, 12 + MATCH($E615,'check of sales'!$M$1:$P$1, 0), 0), 0)</f>
        <v>617082.85503543902</v>
      </c>
      <c r="R615" s="1">
        <f>SUMIF('emission-rate'!$A$2:$A$551, $D615&amp;R$1&amp;$E615&amp;$F615, 'emission-rate'!$F$2:$F$551) * IFERROR(VLOOKUP($A615&amp;$B615&amp;$C615&amp;$D615&amp;R$1, 'check of sales'!$A$2:$P$1035, 12 + MATCH($E615,'check of sales'!$M$1:$P$1, 0), 0), 0)</f>
        <v>675715.83203600161</v>
      </c>
      <c r="S615" s="1">
        <f>SUMIF('emission-rate'!$A$2:$A$551, $D615&amp;S$1&amp;$E615&amp;$F615, 'emission-rate'!$F$2:$F$551) * IFERROR(VLOOKUP($A615&amp;$B615&amp;$C615&amp;$D615&amp;S$1, 'check of sales'!$A$2:$P$1035, 12 + MATCH($E615,'check of sales'!$M$1:$P$1, 0), 0), 0)</f>
        <v>1227452.7555307813</v>
      </c>
      <c r="T615" s="1">
        <f>SUMIF('emission-rate'!$A$2:$A$551, $D615&amp;T$1&amp;$E615&amp;$F615, 'emission-rate'!$F$2:$F$551) * IFERROR(VLOOKUP($A615&amp;$B615&amp;$C615&amp;$D615&amp;T$1, 'check of sales'!$A$2:$P$1035, 12 + MATCH($E615,'check of sales'!$M$1:$P$1, 0), 0), 0)</f>
        <v>0</v>
      </c>
      <c r="U615" s="1">
        <f>SUMIF('emission-rate'!$A$2:$A$551, $D615&amp;U$1&amp;$E615&amp;$F615, 'emission-rate'!$F$2:$F$551) * IFERROR(VLOOKUP($A615&amp;$B615&amp;$C615&amp;$D615&amp;U$1, 'check of sales'!$A$2:$P$1035, 12 + MATCH($E615,'check of sales'!$M$1:$P$1, 0), 0), 0)</f>
        <v>0</v>
      </c>
    </row>
    <row r="616" spans="1:21" x14ac:dyDescent="0.2">
      <c r="A616">
        <f>emission!A616</f>
        <v>2019</v>
      </c>
      <c r="B616">
        <f>emission!B616</f>
        <v>1</v>
      </c>
      <c r="C616" t="str">
        <f>emission!C616</f>
        <v>industrial</v>
      </c>
      <c r="D616" t="str">
        <f>emission!D616</f>
        <v>VCC 22400 (DSL LHD1)</v>
      </c>
      <c r="E616" t="str">
        <f>emission!E616</f>
        <v>DSL</v>
      </c>
      <c r="F616" t="str">
        <f>emission!F616</f>
        <v>PM</v>
      </c>
      <c r="G616" s="1">
        <f>emission!G616 - SUM($K616:$U616)</f>
        <v>9.074527770280838E-4</v>
      </c>
      <c r="K616" s="1">
        <f>SUMIF('emission-rate'!$A$2:$A$551, $D616&amp;K$1&amp;$E616&amp;$F616, 'emission-rate'!$F$2:$F$551) * IFERROR(VLOOKUP($A616&amp;$B616&amp;$C616&amp;$D616&amp;K$1, 'check of sales'!$A$2:$P$1035, 12 + MATCH($E616,'check of sales'!$M$1:$P$1, 0), 0), 0)</f>
        <v>607208.77977576724</v>
      </c>
      <c r="L616" s="1">
        <f>SUMIF('emission-rate'!$A$2:$A$551, $D616&amp;L$1&amp;$E616&amp;$F616, 'emission-rate'!$F$2:$F$551) * IFERROR(VLOOKUP($A616&amp;$B616&amp;$C616&amp;$D616&amp;L$1, 'check of sales'!$A$2:$P$1035, 12 + MATCH($E616,'check of sales'!$M$1:$P$1, 0), 0), 0)</f>
        <v>328762.78293458931</v>
      </c>
      <c r="M616" s="1">
        <f>SUMIF('emission-rate'!$A$2:$A$551, $D616&amp;M$1&amp;$E616&amp;$F616, 'emission-rate'!$F$2:$F$551) * IFERROR(VLOOKUP($A616&amp;$B616&amp;$C616&amp;$D616&amp;M$1, 'check of sales'!$A$2:$P$1035, 12 + MATCH($E616,'check of sales'!$M$1:$P$1, 0), 0), 0)</f>
        <v>1047647.493800993</v>
      </c>
      <c r="N616" s="1">
        <f>SUMIF('emission-rate'!$A$2:$A$551, $D616&amp;N$1&amp;$E616&amp;$F616, 'emission-rate'!$F$2:$F$551) * IFERROR(VLOOKUP($A616&amp;$B616&amp;$C616&amp;$D616&amp;N$1, 'check of sales'!$A$2:$P$1035, 12 + MATCH($E616,'check of sales'!$M$1:$P$1, 0), 0), 0)</f>
        <v>834092.42292288691</v>
      </c>
      <c r="O616" s="1">
        <f>SUMIF('emission-rate'!$A$2:$A$551, $D616&amp;O$1&amp;$E616&amp;$F616, 'emission-rate'!$F$2:$F$551) * IFERROR(VLOOKUP($A616&amp;$B616&amp;$C616&amp;$D616&amp;O$1, 'check of sales'!$A$2:$P$1035, 12 + MATCH($E616,'check of sales'!$M$1:$P$1, 0), 0), 0)</f>
        <v>684929.63422390388</v>
      </c>
      <c r="P616" s="1">
        <f>SUMIF('emission-rate'!$A$2:$A$551, $D616&amp;P$1&amp;$E616&amp;$F616, 'emission-rate'!$F$2:$F$551) * IFERROR(VLOOKUP($A616&amp;$B616&amp;$C616&amp;$D616&amp;P$1, 'check of sales'!$A$2:$P$1035, 12 + MATCH($E616,'check of sales'!$M$1:$P$1, 0), 0), 0)</f>
        <v>106541.98623386021</v>
      </c>
      <c r="Q616" s="1">
        <f>SUMIF('emission-rate'!$A$2:$A$551, $D616&amp;Q$1&amp;$E616&amp;$F616, 'emission-rate'!$F$2:$F$551) * IFERROR(VLOOKUP($A616&amp;$B616&amp;$C616&amp;$D616&amp;Q$1, 'check of sales'!$A$2:$P$1035, 12 + MATCH($E616,'check of sales'!$M$1:$P$1, 0), 0), 0)</f>
        <v>597380.56655756792</v>
      </c>
      <c r="R616" s="1">
        <f>SUMIF('emission-rate'!$A$2:$A$551, $D616&amp;R$1&amp;$E616&amp;$F616, 'emission-rate'!$F$2:$F$551) * IFERROR(VLOOKUP($A616&amp;$B616&amp;$C616&amp;$D616&amp;R$1, 'check of sales'!$A$2:$P$1035, 12 + MATCH($E616,'check of sales'!$M$1:$P$1, 0), 0), 0)</f>
        <v>650025.12594931351</v>
      </c>
      <c r="S616" s="1">
        <f>SUMIF('emission-rate'!$A$2:$A$551, $D616&amp;S$1&amp;$E616&amp;$F616, 'emission-rate'!$F$2:$F$551) * IFERROR(VLOOKUP($A616&amp;$B616&amp;$C616&amp;$D616&amp;S$1, 'check of sales'!$A$2:$P$1035, 12 + MATCH($E616,'check of sales'!$M$1:$P$1, 0), 0), 0)</f>
        <v>1155702.1737513309</v>
      </c>
      <c r="T616" s="1">
        <f>SUMIF('emission-rate'!$A$2:$A$551, $D616&amp;T$1&amp;$E616&amp;$F616, 'emission-rate'!$F$2:$F$551) * IFERROR(VLOOKUP($A616&amp;$B616&amp;$C616&amp;$D616&amp;T$1, 'check of sales'!$A$2:$P$1035, 12 + MATCH($E616,'check of sales'!$M$1:$P$1, 0), 0), 0)</f>
        <v>104387.71466433447</v>
      </c>
      <c r="U616" s="1">
        <f>SUMIF('emission-rate'!$A$2:$A$551, $D616&amp;U$1&amp;$E616&amp;$F616, 'emission-rate'!$F$2:$F$551) * IFERROR(VLOOKUP($A616&amp;$B616&amp;$C616&amp;$D616&amp;U$1, 'check of sales'!$A$2:$P$1035, 12 + MATCH($E616,'check of sales'!$M$1:$P$1, 0), 0), 0)</f>
        <v>0</v>
      </c>
    </row>
    <row r="617" spans="1:21" x14ac:dyDescent="0.2">
      <c r="A617">
        <f>emission!A617</f>
        <v>2020</v>
      </c>
      <c r="B617">
        <f>emission!B617</f>
        <v>1</v>
      </c>
      <c r="C617" t="str">
        <f>emission!C617</f>
        <v>industrial</v>
      </c>
      <c r="D617" t="str">
        <f>emission!D617</f>
        <v>VCC 22400 (DSL LHD1)</v>
      </c>
      <c r="E617" t="str">
        <f>emission!E617</f>
        <v>DSL</v>
      </c>
      <c r="F617" t="str">
        <f>emission!F617</f>
        <v>PM</v>
      </c>
      <c r="G617" s="1">
        <f>emission!G617 - SUM($K617:$U617)</f>
        <v>6.9393031299114227E-4</v>
      </c>
      <c r="K617" s="1">
        <f>SUMIF('emission-rate'!$A$2:$A$551, $D617&amp;K$1&amp;$E617&amp;$F617, 'emission-rate'!$F$2:$F$551) * IFERROR(VLOOKUP($A617&amp;$B617&amp;$C617&amp;$D617&amp;K$1, 'check of sales'!$A$2:$P$1035, 12 + MATCH($E617,'check of sales'!$M$1:$P$1, 0), 0), 0)</f>
        <v>575381.14051209739</v>
      </c>
      <c r="L617" s="1">
        <f>SUMIF('emission-rate'!$A$2:$A$551, $D617&amp;L$1&amp;$E617&amp;$F617, 'emission-rate'!$F$2:$F$551) * IFERROR(VLOOKUP($A617&amp;$B617&amp;$C617&amp;$D617&amp;L$1, 'check of sales'!$A$2:$P$1035, 12 + MATCH($E617,'check of sales'!$M$1:$P$1, 0), 0), 0)</f>
        <v>318452.88163898909</v>
      </c>
      <c r="M617" s="1">
        <f>SUMIF('emission-rate'!$A$2:$A$551, $D617&amp;M$1&amp;$E617&amp;$F617, 'emission-rate'!$F$2:$F$551) * IFERROR(VLOOKUP($A617&amp;$B617&amp;$C617&amp;$D617&amp;M$1, 'check of sales'!$A$2:$P$1035, 12 + MATCH($E617,'check of sales'!$M$1:$P$1, 0), 0), 0)</f>
        <v>1005891.9624356742</v>
      </c>
      <c r="N617" s="1">
        <f>SUMIF('emission-rate'!$A$2:$A$551, $D617&amp;N$1&amp;$E617&amp;$F617, 'emission-rate'!$F$2:$F$551) * IFERROR(VLOOKUP($A617&amp;$B617&amp;$C617&amp;$D617&amp;N$1, 'check of sales'!$A$2:$P$1035, 12 + MATCH($E617,'check of sales'!$M$1:$P$1, 0), 0), 0)</f>
        <v>760103.86708741507</v>
      </c>
      <c r="O617" s="1">
        <f>SUMIF('emission-rate'!$A$2:$A$551, $D617&amp;O$1&amp;$E617&amp;$F617, 'emission-rate'!$F$2:$F$551) * IFERROR(VLOOKUP($A617&amp;$B617&amp;$C617&amp;$D617&amp;O$1, 'check of sales'!$A$2:$P$1035, 12 + MATCH($E617,'check of sales'!$M$1:$P$1, 0), 0), 0)</f>
        <v>658291.9603488245</v>
      </c>
      <c r="P617" s="1">
        <f>SUMIF('emission-rate'!$A$2:$A$551, $D617&amp;P$1&amp;$E617&amp;$F617, 'emission-rate'!$F$2:$F$551) * IFERROR(VLOOKUP($A617&amp;$B617&amp;$C617&amp;$D617&amp;P$1, 'check of sales'!$A$2:$P$1035, 12 + MATCH($E617,'check of sales'!$M$1:$P$1, 0), 0), 0)</f>
        <v>99756.981806329233</v>
      </c>
      <c r="Q617" s="1">
        <f>SUMIF('emission-rate'!$A$2:$A$551, $D617&amp;Q$1&amp;$E617&amp;$F617, 'emission-rate'!$F$2:$F$551) * IFERROR(VLOOKUP($A617&amp;$B617&amp;$C617&amp;$D617&amp;Q$1, 'check of sales'!$A$2:$P$1035, 12 + MATCH($E617,'check of sales'!$M$1:$P$1, 0), 0), 0)</f>
        <v>533133.73654839513</v>
      </c>
      <c r="R617" s="1">
        <f>SUMIF('emission-rate'!$A$2:$A$551, $D617&amp;R$1&amp;$E617&amp;$F617, 'emission-rate'!$F$2:$F$551) * IFERROR(VLOOKUP($A617&amp;$B617&amp;$C617&amp;$D617&amp;R$1, 'check of sales'!$A$2:$P$1035, 12 + MATCH($E617,'check of sales'!$M$1:$P$1, 0), 0), 0)</f>
        <v>629271.05306459125</v>
      </c>
      <c r="S617" s="1">
        <f>SUMIF('emission-rate'!$A$2:$A$551, $D617&amp;S$1&amp;$E617&amp;$F617, 'emission-rate'!$F$2:$F$551) * IFERROR(VLOOKUP($A617&amp;$B617&amp;$C617&amp;$D617&amp;S$1, 'check of sales'!$A$2:$P$1035, 12 + MATCH($E617,'check of sales'!$M$1:$P$1, 0), 0), 0)</f>
        <v>1111762.3939475408</v>
      </c>
      <c r="T617" s="1">
        <f>SUMIF('emission-rate'!$A$2:$A$551, $D617&amp;T$1&amp;$E617&amp;$F617, 'emission-rate'!$F$2:$F$551) * IFERROR(VLOOKUP($A617&amp;$B617&amp;$C617&amp;$D617&amp;T$1, 'check of sales'!$A$2:$P$1035, 12 + MATCH($E617,'check of sales'!$M$1:$P$1, 0), 0), 0)</f>
        <v>98285.745179933307</v>
      </c>
      <c r="U617" s="1">
        <f>SUMIF('emission-rate'!$A$2:$A$551, $D617&amp;U$1&amp;$E617&amp;$F617, 'emission-rate'!$F$2:$F$551) * IFERROR(VLOOKUP($A617&amp;$B617&amp;$C617&amp;$D617&amp;U$1, 'check of sales'!$A$2:$P$1035, 12 + MATCH($E617,'check of sales'!$M$1:$P$1, 0), 0), 0)</f>
        <v>730311.45949265955</v>
      </c>
    </row>
    <row r="618" spans="1:21" x14ac:dyDescent="0.2">
      <c r="A618">
        <f>emission!A618</f>
        <v>2010</v>
      </c>
      <c r="B618">
        <f>emission!B618</f>
        <v>1</v>
      </c>
      <c r="C618" t="str">
        <f>emission!C618</f>
        <v>industrial</v>
      </c>
      <c r="D618" t="str">
        <f>emission!D618</f>
        <v>VCC 22400 (DSL LHD1)</v>
      </c>
      <c r="E618" t="str">
        <f>emission!E618</f>
        <v>DSL</v>
      </c>
      <c r="F618" t="str">
        <f>emission!F618</f>
        <v>PM10</v>
      </c>
      <c r="G618" s="1">
        <f>emission!G618 - SUM($K618:$U618)</f>
        <v>6.837095133960247E-5</v>
      </c>
      <c r="K618" s="1">
        <f>SUMIF('emission-rate'!$A$2:$A$551, $D618&amp;K$1&amp;$E618&amp;$F618, 'emission-rate'!$F$2:$F$551) * IFERROR(VLOOKUP($A618&amp;$B618&amp;$C618&amp;$D618&amp;K$1, 'check of sales'!$A$2:$P$1035, 12 + MATCH($E618,'check of sales'!$M$1:$P$1, 0), 0), 0)</f>
        <v>1001508.902688049</v>
      </c>
      <c r="L618" s="1">
        <f>SUMIF('emission-rate'!$A$2:$A$551, $D618&amp;L$1&amp;$E618&amp;$F618, 'emission-rate'!$F$2:$F$551) * IFERROR(VLOOKUP($A618&amp;$B618&amp;$C618&amp;$D618&amp;L$1, 'check of sales'!$A$2:$P$1035, 12 + MATCH($E618,'check of sales'!$M$1:$P$1, 0), 0), 0)</f>
        <v>0</v>
      </c>
      <c r="M618" s="1">
        <f>SUMIF('emission-rate'!$A$2:$A$551, $D618&amp;M$1&amp;$E618&amp;$F618, 'emission-rate'!$F$2:$F$551) * IFERROR(VLOOKUP($A618&amp;$B618&amp;$C618&amp;$D618&amp;M$1, 'check of sales'!$A$2:$P$1035, 12 + MATCH($E618,'check of sales'!$M$1:$P$1, 0), 0), 0)</f>
        <v>0</v>
      </c>
      <c r="N618" s="1">
        <f>SUMIF('emission-rate'!$A$2:$A$551, $D618&amp;N$1&amp;$E618&amp;$F618, 'emission-rate'!$F$2:$F$551) * IFERROR(VLOOKUP($A618&amp;$B618&amp;$C618&amp;$D618&amp;N$1, 'check of sales'!$A$2:$P$1035, 12 + MATCH($E618,'check of sales'!$M$1:$P$1, 0), 0), 0)</f>
        <v>0</v>
      </c>
      <c r="O618" s="1">
        <f>SUMIF('emission-rate'!$A$2:$A$551, $D618&amp;O$1&amp;$E618&amp;$F618, 'emission-rate'!$F$2:$F$551) * IFERROR(VLOOKUP($A618&amp;$B618&amp;$C618&amp;$D618&amp;O$1, 'check of sales'!$A$2:$P$1035, 12 + MATCH($E618,'check of sales'!$M$1:$P$1, 0), 0), 0)</f>
        <v>0</v>
      </c>
      <c r="P618" s="1">
        <f>SUMIF('emission-rate'!$A$2:$A$551, $D618&amp;P$1&amp;$E618&amp;$F618, 'emission-rate'!$F$2:$F$551) * IFERROR(VLOOKUP($A618&amp;$B618&amp;$C618&amp;$D618&amp;P$1, 'check of sales'!$A$2:$P$1035, 12 + MATCH($E618,'check of sales'!$M$1:$P$1, 0), 0), 0)</f>
        <v>0</v>
      </c>
      <c r="Q618" s="1">
        <f>SUMIF('emission-rate'!$A$2:$A$551, $D618&amp;Q$1&amp;$E618&amp;$F618, 'emission-rate'!$F$2:$F$551) * IFERROR(VLOOKUP($A618&amp;$B618&amp;$C618&amp;$D618&amp;Q$1, 'check of sales'!$A$2:$P$1035, 12 + MATCH($E618,'check of sales'!$M$1:$P$1, 0), 0), 0)</f>
        <v>0</v>
      </c>
      <c r="R618" s="1">
        <f>SUMIF('emission-rate'!$A$2:$A$551, $D618&amp;R$1&amp;$E618&amp;$F618, 'emission-rate'!$F$2:$F$551) * IFERROR(VLOOKUP($A618&amp;$B618&amp;$C618&amp;$D618&amp;R$1, 'check of sales'!$A$2:$P$1035, 12 + MATCH($E618,'check of sales'!$M$1:$P$1, 0), 0), 0)</f>
        <v>0</v>
      </c>
      <c r="S618" s="1">
        <f>SUMIF('emission-rate'!$A$2:$A$551, $D618&amp;S$1&amp;$E618&amp;$F618, 'emission-rate'!$F$2:$F$551) * IFERROR(VLOOKUP($A618&amp;$B618&amp;$C618&amp;$D618&amp;S$1, 'check of sales'!$A$2:$P$1035, 12 + MATCH($E618,'check of sales'!$M$1:$P$1, 0), 0), 0)</f>
        <v>0</v>
      </c>
      <c r="T618" s="1">
        <f>SUMIF('emission-rate'!$A$2:$A$551, $D618&amp;T$1&amp;$E618&amp;$F618, 'emission-rate'!$F$2:$F$551) * IFERROR(VLOOKUP($A618&amp;$B618&amp;$C618&amp;$D618&amp;T$1, 'check of sales'!$A$2:$P$1035, 12 + MATCH($E618,'check of sales'!$M$1:$P$1, 0), 0), 0)</f>
        <v>0</v>
      </c>
      <c r="U618" s="1">
        <f>SUMIF('emission-rate'!$A$2:$A$551, $D618&amp;U$1&amp;$E618&amp;$F618, 'emission-rate'!$F$2:$F$551) * IFERROR(VLOOKUP($A618&amp;$B618&amp;$C618&amp;$D618&amp;U$1, 'check of sales'!$A$2:$P$1035, 12 + MATCH($E618,'check of sales'!$M$1:$P$1, 0), 0), 0)</f>
        <v>0</v>
      </c>
    </row>
    <row r="619" spans="1:21" x14ac:dyDescent="0.2">
      <c r="A619">
        <f>emission!A619</f>
        <v>2011</v>
      </c>
      <c r="B619">
        <f>emission!B619</f>
        <v>1</v>
      </c>
      <c r="C619" t="str">
        <f>emission!C619</f>
        <v>industrial</v>
      </c>
      <c r="D619" t="str">
        <f>emission!D619</f>
        <v>VCC 22400 (DSL LHD1)</v>
      </c>
      <c r="E619" t="str">
        <f>emission!E619</f>
        <v>DSL</v>
      </c>
      <c r="F619" t="str">
        <f>emission!F619</f>
        <v>PM10</v>
      </c>
      <c r="G619" s="1">
        <f>emission!G619 - SUM($K619:$U619)</f>
        <v>2.1027121692895889E-4</v>
      </c>
      <c r="K619" s="1">
        <f>SUMIF('emission-rate'!$A$2:$A$551, $D619&amp;K$1&amp;$E619&amp;$F619, 'emission-rate'!$F$2:$F$551) * IFERROR(VLOOKUP($A619&amp;$B619&amp;$C619&amp;$D619&amp;K$1, 'check of sales'!$A$2:$P$1035, 12 + MATCH($E619,'check of sales'!$M$1:$P$1, 0), 0), 0)</f>
        <v>942965.83770947147</v>
      </c>
      <c r="L619" s="1">
        <f>SUMIF('emission-rate'!$A$2:$A$551, $D619&amp;L$1&amp;$E619&amp;$F619, 'emission-rate'!$F$2:$F$551) * IFERROR(VLOOKUP($A619&amp;$B619&amp;$C619&amp;$D619&amp;L$1, 'check of sales'!$A$2:$P$1035, 12 + MATCH($E619,'check of sales'!$M$1:$P$1, 0), 0), 0)</f>
        <v>525245.17179962725</v>
      </c>
      <c r="M619" s="1">
        <f>SUMIF('emission-rate'!$A$2:$A$551, $D619&amp;M$1&amp;$E619&amp;$F619, 'emission-rate'!$F$2:$F$551) * IFERROR(VLOOKUP($A619&amp;$B619&amp;$C619&amp;$D619&amp;M$1, 'check of sales'!$A$2:$P$1035, 12 + MATCH($E619,'check of sales'!$M$1:$P$1, 0), 0), 0)</f>
        <v>0</v>
      </c>
      <c r="N619" s="1">
        <f>SUMIF('emission-rate'!$A$2:$A$551, $D619&amp;N$1&amp;$E619&amp;$F619, 'emission-rate'!$F$2:$F$551) * IFERROR(VLOOKUP($A619&amp;$B619&amp;$C619&amp;$D619&amp;N$1, 'check of sales'!$A$2:$P$1035, 12 + MATCH($E619,'check of sales'!$M$1:$P$1, 0), 0), 0)</f>
        <v>0</v>
      </c>
      <c r="O619" s="1">
        <f>SUMIF('emission-rate'!$A$2:$A$551, $D619&amp;O$1&amp;$E619&amp;$F619, 'emission-rate'!$F$2:$F$551) * IFERROR(VLOOKUP($A619&amp;$B619&amp;$C619&amp;$D619&amp;O$1, 'check of sales'!$A$2:$P$1035, 12 + MATCH($E619,'check of sales'!$M$1:$P$1, 0), 0), 0)</f>
        <v>0</v>
      </c>
      <c r="P619" s="1">
        <f>SUMIF('emission-rate'!$A$2:$A$551, $D619&amp;P$1&amp;$E619&amp;$F619, 'emission-rate'!$F$2:$F$551) * IFERROR(VLOOKUP($A619&amp;$B619&amp;$C619&amp;$D619&amp;P$1, 'check of sales'!$A$2:$P$1035, 12 + MATCH($E619,'check of sales'!$M$1:$P$1, 0), 0), 0)</f>
        <v>0</v>
      </c>
      <c r="Q619" s="1">
        <f>SUMIF('emission-rate'!$A$2:$A$551, $D619&amp;Q$1&amp;$E619&amp;$F619, 'emission-rate'!$F$2:$F$551) * IFERROR(VLOOKUP($A619&amp;$B619&amp;$C619&amp;$D619&amp;Q$1, 'check of sales'!$A$2:$P$1035, 12 + MATCH($E619,'check of sales'!$M$1:$P$1, 0), 0), 0)</f>
        <v>0</v>
      </c>
      <c r="R619" s="1">
        <f>SUMIF('emission-rate'!$A$2:$A$551, $D619&amp;R$1&amp;$E619&amp;$F619, 'emission-rate'!$F$2:$F$551) * IFERROR(VLOOKUP($A619&amp;$B619&amp;$C619&amp;$D619&amp;R$1, 'check of sales'!$A$2:$P$1035, 12 + MATCH($E619,'check of sales'!$M$1:$P$1, 0), 0), 0)</f>
        <v>0</v>
      </c>
      <c r="S619" s="1">
        <f>SUMIF('emission-rate'!$A$2:$A$551, $D619&amp;S$1&amp;$E619&amp;$F619, 'emission-rate'!$F$2:$F$551) * IFERROR(VLOOKUP($A619&amp;$B619&amp;$C619&amp;$D619&amp;S$1, 'check of sales'!$A$2:$P$1035, 12 + MATCH($E619,'check of sales'!$M$1:$P$1, 0), 0), 0)</f>
        <v>0</v>
      </c>
      <c r="T619" s="1">
        <f>SUMIF('emission-rate'!$A$2:$A$551, $D619&amp;T$1&amp;$E619&amp;$F619, 'emission-rate'!$F$2:$F$551) * IFERROR(VLOOKUP($A619&amp;$B619&amp;$C619&amp;$D619&amp;T$1, 'check of sales'!$A$2:$P$1035, 12 + MATCH($E619,'check of sales'!$M$1:$P$1, 0), 0), 0)</f>
        <v>0</v>
      </c>
      <c r="U619" s="1">
        <f>SUMIF('emission-rate'!$A$2:$A$551, $D619&amp;U$1&amp;$E619&amp;$F619, 'emission-rate'!$F$2:$F$551) * IFERROR(VLOOKUP($A619&amp;$B619&amp;$C619&amp;$D619&amp;U$1, 'check of sales'!$A$2:$P$1035, 12 + MATCH($E619,'check of sales'!$M$1:$P$1, 0), 0), 0)</f>
        <v>0</v>
      </c>
    </row>
    <row r="620" spans="1:21" x14ac:dyDescent="0.2">
      <c r="A620">
        <f>emission!A620</f>
        <v>2012</v>
      </c>
      <c r="B620">
        <f>emission!B620</f>
        <v>1</v>
      </c>
      <c r="C620" t="str">
        <f>emission!C620</f>
        <v>industrial</v>
      </c>
      <c r="D620" t="str">
        <f>emission!D620</f>
        <v>VCC 22400 (DSL LHD1)</v>
      </c>
      <c r="E620" t="str">
        <f>emission!E620</f>
        <v>DSL</v>
      </c>
      <c r="F620" t="str">
        <f>emission!F620</f>
        <v>PM10</v>
      </c>
      <c r="G620" s="1">
        <f>emission!G620 - SUM($K620:$U620)</f>
        <v>-7.8822486102581024E-6</v>
      </c>
      <c r="K620" s="1">
        <f>SUMIF('emission-rate'!$A$2:$A$551, $D620&amp;K$1&amp;$E620&amp;$F620, 'emission-rate'!$F$2:$F$551) * IFERROR(VLOOKUP($A620&amp;$B620&amp;$C620&amp;$D620&amp;K$1, 'check of sales'!$A$2:$P$1035, 12 + MATCH($E620,'check of sales'!$M$1:$P$1, 0), 0), 0)</f>
        <v>907114.29030175786</v>
      </c>
      <c r="L620" s="1">
        <f>SUMIF('emission-rate'!$A$2:$A$551, $D620&amp;L$1&amp;$E620&amp;$F620, 'emission-rate'!$F$2:$F$551) * IFERROR(VLOOKUP($A620&amp;$B620&amp;$C620&amp;$D620&amp;L$1, 'check of sales'!$A$2:$P$1035, 12 + MATCH($E620,'check of sales'!$M$1:$P$1, 0), 0), 0)</f>
        <v>494542.0376189744</v>
      </c>
      <c r="M620" s="1">
        <f>SUMIF('emission-rate'!$A$2:$A$551, $D620&amp;M$1&amp;$E620&amp;$F620, 'emission-rate'!$F$2:$F$551) * IFERROR(VLOOKUP($A620&amp;$B620&amp;$C620&amp;$D620&amp;M$1, 'check of sales'!$A$2:$P$1035, 12 + MATCH($E620,'check of sales'!$M$1:$P$1, 0), 0), 0)</f>
        <v>1607057.2232983101</v>
      </c>
      <c r="N620" s="1">
        <f>SUMIF('emission-rate'!$A$2:$A$551, $D620&amp;N$1&amp;$E620&amp;$F620, 'emission-rate'!$F$2:$F$551) * IFERROR(VLOOKUP($A620&amp;$B620&amp;$C620&amp;$D620&amp;N$1, 'check of sales'!$A$2:$P$1035, 12 + MATCH($E620,'check of sales'!$M$1:$P$1, 0), 0), 0)</f>
        <v>0</v>
      </c>
      <c r="O620" s="1">
        <f>SUMIF('emission-rate'!$A$2:$A$551, $D620&amp;O$1&amp;$E620&amp;$F620, 'emission-rate'!$F$2:$F$551) * IFERROR(VLOOKUP($A620&amp;$B620&amp;$C620&amp;$D620&amp;O$1, 'check of sales'!$A$2:$P$1035, 12 + MATCH($E620,'check of sales'!$M$1:$P$1, 0), 0), 0)</f>
        <v>0</v>
      </c>
      <c r="P620" s="1">
        <f>SUMIF('emission-rate'!$A$2:$A$551, $D620&amp;P$1&amp;$E620&amp;$F620, 'emission-rate'!$F$2:$F$551) * IFERROR(VLOOKUP($A620&amp;$B620&amp;$C620&amp;$D620&amp;P$1, 'check of sales'!$A$2:$P$1035, 12 + MATCH($E620,'check of sales'!$M$1:$P$1, 0), 0), 0)</f>
        <v>0</v>
      </c>
      <c r="Q620" s="1">
        <f>SUMIF('emission-rate'!$A$2:$A$551, $D620&amp;Q$1&amp;$E620&amp;$F620, 'emission-rate'!$F$2:$F$551) * IFERROR(VLOOKUP($A620&amp;$B620&amp;$C620&amp;$D620&amp;Q$1, 'check of sales'!$A$2:$P$1035, 12 + MATCH($E620,'check of sales'!$M$1:$P$1, 0), 0), 0)</f>
        <v>0</v>
      </c>
      <c r="R620" s="1">
        <f>SUMIF('emission-rate'!$A$2:$A$551, $D620&amp;R$1&amp;$E620&amp;$F620, 'emission-rate'!$F$2:$F$551) * IFERROR(VLOOKUP($A620&amp;$B620&amp;$C620&amp;$D620&amp;R$1, 'check of sales'!$A$2:$P$1035, 12 + MATCH($E620,'check of sales'!$M$1:$P$1, 0), 0), 0)</f>
        <v>0</v>
      </c>
      <c r="S620" s="1">
        <f>SUMIF('emission-rate'!$A$2:$A$551, $D620&amp;S$1&amp;$E620&amp;$F620, 'emission-rate'!$F$2:$F$551) * IFERROR(VLOOKUP($A620&amp;$B620&amp;$C620&amp;$D620&amp;S$1, 'check of sales'!$A$2:$P$1035, 12 + MATCH($E620,'check of sales'!$M$1:$P$1, 0), 0), 0)</f>
        <v>0</v>
      </c>
      <c r="T620" s="1">
        <f>SUMIF('emission-rate'!$A$2:$A$551, $D620&amp;T$1&amp;$E620&amp;$F620, 'emission-rate'!$F$2:$F$551) * IFERROR(VLOOKUP($A620&amp;$B620&amp;$C620&amp;$D620&amp;T$1, 'check of sales'!$A$2:$P$1035, 12 + MATCH($E620,'check of sales'!$M$1:$P$1, 0), 0), 0)</f>
        <v>0</v>
      </c>
      <c r="U620" s="1">
        <f>SUMIF('emission-rate'!$A$2:$A$551, $D620&amp;U$1&amp;$E620&amp;$F620, 'emission-rate'!$F$2:$F$551) * IFERROR(VLOOKUP($A620&amp;$B620&amp;$C620&amp;$D620&amp;U$1, 'check of sales'!$A$2:$P$1035, 12 + MATCH($E620,'check of sales'!$M$1:$P$1, 0), 0), 0)</f>
        <v>0</v>
      </c>
    </row>
    <row r="621" spans="1:21" x14ac:dyDescent="0.2">
      <c r="A621">
        <f>emission!A621</f>
        <v>2013</v>
      </c>
      <c r="B621">
        <f>emission!B621</f>
        <v>1</v>
      </c>
      <c r="C621" t="str">
        <f>emission!C621</f>
        <v>industrial</v>
      </c>
      <c r="D621" t="str">
        <f>emission!D621</f>
        <v>VCC 22400 (DSL LHD1)</v>
      </c>
      <c r="E621" t="str">
        <f>emission!E621</f>
        <v>DSL</v>
      </c>
      <c r="F621" t="str">
        <f>emission!F621</f>
        <v>PM10</v>
      </c>
      <c r="G621" s="1">
        <f>emission!G621 - SUM($K621:$U621)</f>
        <v>3.32642812281847E-4</v>
      </c>
      <c r="K621" s="1">
        <f>SUMIF('emission-rate'!$A$2:$A$551, $D621&amp;K$1&amp;$E621&amp;$F621, 'emission-rate'!$F$2:$F$551) * IFERROR(VLOOKUP($A621&amp;$B621&amp;$C621&amp;$D621&amp;K$1, 'check of sales'!$A$2:$P$1035, 12 + MATCH($E621,'check of sales'!$M$1:$P$1, 0), 0), 0)</f>
        <v>878151.84662975208</v>
      </c>
      <c r="L621" s="1">
        <f>SUMIF('emission-rate'!$A$2:$A$551, $D621&amp;L$1&amp;$E621&amp;$F621, 'emission-rate'!$F$2:$F$551) * IFERROR(VLOOKUP($A621&amp;$B621&amp;$C621&amp;$D621&amp;L$1, 'check of sales'!$A$2:$P$1035, 12 + MATCH($E621,'check of sales'!$M$1:$P$1, 0), 0), 0)</f>
        <v>475739.55655574577</v>
      </c>
      <c r="M621" s="1">
        <f>SUMIF('emission-rate'!$A$2:$A$551, $D621&amp;M$1&amp;$E621&amp;$F621, 'emission-rate'!$F$2:$F$551) * IFERROR(VLOOKUP($A621&amp;$B621&amp;$C621&amp;$D621&amp;M$1, 'check of sales'!$A$2:$P$1035, 12 + MATCH($E621,'check of sales'!$M$1:$P$1, 0), 0), 0)</f>
        <v>1513116.9146347146</v>
      </c>
      <c r="N621" s="1">
        <f>SUMIF('emission-rate'!$A$2:$A$551, $D621&amp;N$1&amp;$E621&amp;$F621, 'emission-rate'!$F$2:$F$551) * IFERROR(VLOOKUP($A621&amp;$B621&amp;$C621&amp;$D621&amp;N$1, 'check of sales'!$A$2:$P$1035, 12 + MATCH($E621,'check of sales'!$M$1:$P$1, 0), 0), 0)</f>
        <v>1165864.9064768946</v>
      </c>
      <c r="O621" s="1">
        <f>SUMIF('emission-rate'!$A$2:$A$551, $D621&amp;O$1&amp;$E621&amp;$F621, 'emission-rate'!$F$2:$F$551) * IFERROR(VLOOKUP($A621&amp;$B621&amp;$C621&amp;$D621&amp;O$1, 'check of sales'!$A$2:$P$1035, 12 + MATCH($E621,'check of sales'!$M$1:$P$1, 0), 0), 0)</f>
        <v>0</v>
      </c>
      <c r="P621" s="1">
        <f>SUMIF('emission-rate'!$A$2:$A$551, $D621&amp;P$1&amp;$E621&amp;$F621, 'emission-rate'!$F$2:$F$551) * IFERROR(VLOOKUP($A621&amp;$B621&amp;$C621&amp;$D621&amp;P$1, 'check of sales'!$A$2:$P$1035, 12 + MATCH($E621,'check of sales'!$M$1:$P$1, 0), 0), 0)</f>
        <v>0</v>
      </c>
      <c r="Q621" s="1">
        <f>SUMIF('emission-rate'!$A$2:$A$551, $D621&amp;Q$1&amp;$E621&amp;$F621, 'emission-rate'!$F$2:$F$551) * IFERROR(VLOOKUP($A621&amp;$B621&amp;$C621&amp;$D621&amp;Q$1, 'check of sales'!$A$2:$P$1035, 12 + MATCH($E621,'check of sales'!$M$1:$P$1, 0), 0), 0)</f>
        <v>0</v>
      </c>
      <c r="R621" s="1">
        <f>SUMIF('emission-rate'!$A$2:$A$551, $D621&amp;R$1&amp;$E621&amp;$F621, 'emission-rate'!$F$2:$F$551) * IFERROR(VLOOKUP($A621&amp;$B621&amp;$C621&amp;$D621&amp;R$1, 'check of sales'!$A$2:$P$1035, 12 + MATCH($E621,'check of sales'!$M$1:$P$1, 0), 0), 0)</f>
        <v>0</v>
      </c>
      <c r="S621" s="1">
        <f>SUMIF('emission-rate'!$A$2:$A$551, $D621&amp;S$1&amp;$E621&amp;$F621, 'emission-rate'!$F$2:$F$551) * IFERROR(VLOOKUP($A621&amp;$B621&amp;$C621&amp;$D621&amp;S$1, 'check of sales'!$A$2:$P$1035, 12 + MATCH($E621,'check of sales'!$M$1:$P$1, 0), 0), 0)</f>
        <v>0</v>
      </c>
      <c r="T621" s="1">
        <f>SUMIF('emission-rate'!$A$2:$A$551, $D621&amp;T$1&amp;$E621&amp;$F621, 'emission-rate'!$F$2:$F$551) * IFERROR(VLOOKUP($A621&amp;$B621&amp;$C621&amp;$D621&amp;T$1, 'check of sales'!$A$2:$P$1035, 12 + MATCH($E621,'check of sales'!$M$1:$P$1, 0), 0), 0)</f>
        <v>0</v>
      </c>
      <c r="U621" s="1">
        <f>SUMIF('emission-rate'!$A$2:$A$551, $D621&amp;U$1&amp;$E621&amp;$F621, 'emission-rate'!$F$2:$F$551) * IFERROR(VLOOKUP($A621&amp;$B621&amp;$C621&amp;$D621&amp;U$1, 'check of sales'!$A$2:$P$1035, 12 + MATCH($E621,'check of sales'!$M$1:$P$1, 0), 0), 0)</f>
        <v>0</v>
      </c>
    </row>
    <row r="622" spans="1:21" x14ac:dyDescent="0.2">
      <c r="A622">
        <f>emission!A622</f>
        <v>2014</v>
      </c>
      <c r="B622">
        <f>emission!B622</f>
        <v>1</v>
      </c>
      <c r="C622" t="str">
        <f>emission!C622</f>
        <v>industrial</v>
      </c>
      <c r="D622" t="str">
        <f>emission!D622</f>
        <v>VCC 22400 (DSL LHD1)</v>
      </c>
      <c r="E622" t="str">
        <f>emission!E622</f>
        <v>DSL</v>
      </c>
      <c r="F622" t="str">
        <f>emission!F622</f>
        <v>PM10</v>
      </c>
      <c r="G622" s="1">
        <f>emission!G622 - SUM($K622:$U622)</f>
        <v>4.4503249228000641E-4</v>
      </c>
      <c r="K622" s="1">
        <f>SUMIF('emission-rate'!$A$2:$A$551, $D622&amp;K$1&amp;$E622&amp;$F622, 'emission-rate'!$F$2:$F$551) * IFERROR(VLOOKUP($A622&amp;$B622&amp;$C622&amp;$D622&amp;K$1, 'check of sales'!$A$2:$P$1035, 12 + MATCH($E622,'check of sales'!$M$1:$P$1, 0), 0), 0)</f>
        <v>783708.74691899773</v>
      </c>
      <c r="L622" s="1">
        <f>SUMIF('emission-rate'!$A$2:$A$551, $D622&amp;L$1&amp;$E622&amp;$F622, 'emission-rate'!$F$2:$F$551) * IFERROR(VLOOKUP($A622&amp;$B622&amp;$C622&amp;$D622&amp;L$1, 'check of sales'!$A$2:$P$1035, 12 + MATCH($E622,'check of sales'!$M$1:$P$1, 0), 0), 0)</f>
        <v>460550.09227698628</v>
      </c>
      <c r="M622" s="1">
        <f>SUMIF('emission-rate'!$A$2:$A$551, $D622&amp;M$1&amp;$E622&amp;$F622, 'emission-rate'!$F$2:$F$551) * IFERROR(VLOOKUP($A622&amp;$B622&amp;$C622&amp;$D622&amp;M$1, 'check of sales'!$A$2:$P$1035, 12 + MATCH($E622,'check of sales'!$M$1:$P$1, 0), 0), 0)</f>
        <v>1455588.2315912177</v>
      </c>
      <c r="N622" s="1">
        <f>SUMIF('emission-rate'!$A$2:$A$551, $D622&amp;N$1&amp;$E622&amp;$F622, 'emission-rate'!$F$2:$F$551) * IFERROR(VLOOKUP($A622&amp;$B622&amp;$C622&amp;$D622&amp;N$1, 'check of sales'!$A$2:$P$1035, 12 + MATCH($E622,'check of sales'!$M$1:$P$1, 0), 0), 0)</f>
        <v>1097714.4339319863</v>
      </c>
      <c r="O622" s="1">
        <f>SUMIF('emission-rate'!$A$2:$A$551, $D622&amp;O$1&amp;$E622&amp;$F622, 'emission-rate'!$F$2:$F$551) * IFERROR(VLOOKUP($A622&amp;$B622&amp;$C622&amp;$D622&amp;O$1, 'check of sales'!$A$2:$P$1035, 12 + MATCH($E622,'check of sales'!$M$1:$P$1, 0), 0), 0)</f>
        <v>920133.18510371924</v>
      </c>
      <c r="P622" s="1">
        <f>SUMIF('emission-rate'!$A$2:$A$551, $D622&amp;P$1&amp;$E622&amp;$F622, 'emission-rate'!$F$2:$F$551) * IFERROR(VLOOKUP($A622&amp;$B622&amp;$C622&amp;$D622&amp;P$1, 'check of sales'!$A$2:$P$1035, 12 + MATCH($E622,'check of sales'!$M$1:$P$1, 0), 0), 0)</f>
        <v>0</v>
      </c>
      <c r="Q622" s="1">
        <f>SUMIF('emission-rate'!$A$2:$A$551, $D622&amp;Q$1&amp;$E622&amp;$F622, 'emission-rate'!$F$2:$F$551) * IFERROR(VLOOKUP($A622&amp;$B622&amp;$C622&amp;$D622&amp;Q$1, 'check of sales'!$A$2:$P$1035, 12 + MATCH($E622,'check of sales'!$M$1:$P$1, 0), 0), 0)</f>
        <v>0</v>
      </c>
      <c r="R622" s="1">
        <f>SUMIF('emission-rate'!$A$2:$A$551, $D622&amp;R$1&amp;$E622&amp;$F622, 'emission-rate'!$F$2:$F$551) * IFERROR(VLOOKUP($A622&amp;$B622&amp;$C622&amp;$D622&amp;R$1, 'check of sales'!$A$2:$P$1035, 12 + MATCH($E622,'check of sales'!$M$1:$P$1, 0), 0), 0)</f>
        <v>0</v>
      </c>
      <c r="S622" s="1">
        <f>SUMIF('emission-rate'!$A$2:$A$551, $D622&amp;S$1&amp;$E622&amp;$F622, 'emission-rate'!$F$2:$F$551) * IFERROR(VLOOKUP($A622&amp;$B622&amp;$C622&amp;$D622&amp;S$1, 'check of sales'!$A$2:$P$1035, 12 + MATCH($E622,'check of sales'!$M$1:$P$1, 0), 0), 0)</f>
        <v>0</v>
      </c>
      <c r="T622" s="1">
        <f>SUMIF('emission-rate'!$A$2:$A$551, $D622&amp;T$1&amp;$E622&amp;$F622, 'emission-rate'!$F$2:$F$551) * IFERROR(VLOOKUP($A622&amp;$B622&amp;$C622&amp;$D622&amp;T$1, 'check of sales'!$A$2:$P$1035, 12 + MATCH($E622,'check of sales'!$M$1:$P$1, 0), 0), 0)</f>
        <v>0</v>
      </c>
      <c r="U622" s="1">
        <f>SUMIF('emission-rate'!$A$2:$A$551, $D622&amp;U$1&amp;$E622&amp;$F622, 'emission-rate'!$F$2:$F$551) * IFERROR(VLOOKUP($A622&amp;$B622&amp;$C622&amp;$D622&amp;U$1, 'check of sales'!$A$2:$P$1035, 12 + MATCH($E622,'check of sales'!$M$1:$P$1, 0), 0), 0)</f>
        <v>0</v>
      </c>
    </row>
    <row r="623" spans="1:21" x14ac:dyDescent="0.2">
      <c r="A623">
        <f>emission!A623</f>
        <v>2015</v>
      </c>
      <c r="B623">
        <f>emission!B623</f>
        <v>1</v>
      </c>
      <c r="C623" t="str">
        <f>emission!C623</f>
        <v>industrial</v>
      </c>
      <c r="D623" t="str">
        <f>emission!D623</f>
        <v>VCC 22400 (DSL LHD1)</v>
      </c>
      <c r="E623" t="str">
        <f>emission!E623</f>
        <v>DSL</v>
      </c>
      <c r="F623" t="str">
        <f>emission!F623</f>
        <v>PM10</v>
      </c>
      <c r="G623" s="1">
        <f>emission!G623 - SUM($K623:$U623)</f>
        <v>4.4754799455404282E-4</v>
      </c>
      <c r="K623" s="1">
        <f>SUMIF('emission-rate'!$A$2:$A$551, $D623&amp;K$1&amp;$E623&amp;$F623, 'emission-rate'!$F$2:$F$551) * IFERROR(VLOOKUP($A623&amp;$B623&amp;$C623&amp;$D623&amp;K$1, 'check of sales'!$A$2:$P$1035, 12 + MATCH($E623,'check of sales'!$M$1:$P$1, 0), 0), 0)</f>
        <v>733799.15253553481</v>
      </c>
      <c r="L623" s="1">
        <f>SUMIF('emission-rate'!$A$2:$A$551, $D623&amp;L$1&amp;$E623&amp;$F623, 'emission-rate'!$F$2:$F$551) * IFERROR(VLOOKUP($A623&amp;$B623&amp;$C623&amp;$D623&amp;L$1, 'check of sales'!$A$2:$P$1035, 12 + MATCH($E623,'check of sales'!$M$1:$P$1, 0), 0), 0)</f>
        <v>411019.04767047107</v>
      </c>
      <c r="M623" s="1">
        <f>SUMIF('emission-rate'!$A$2:$A$551, $D623&amp;M$1&amp;$E623&amp;$F623, 'emission-rate'!$F$2:$F$551) * IFERROR(VLOOKUP($A623&amp;$B623&amp;$C623&amp;$D623&amp;M$1, 'check of sales'!$A$2:$P$1035, 12 + MATCH($E623,'check of sales'!$M$1:$P$1, 0), 0), 0)</f>
        <v>1409114.0522978094</v>
      </c>
      <c r="N623" s="1">
        <f>SUMIF('emission-rate'!$A$2:$A$551, $D623&amp;N$1&amp;$E623&amp;$F623, 'emission-rate'!$F$2:$F$551) * IFERROR(VLOOKUP($A623&amp;$B623&amp;$C623&amp;$D623&amp;N$1, 'check of sales'!$A$2:$P$1035, 12 + MATCH($E623,'check of sales'!$M$1:$P$1, 0), 0), 0)</f>
        <v>1055979.3471510704</v>
      </c>
      <c r="O623" s="1">
        <f>SUMIF('emission-rate'!$A$2:$A$551, $D623&amp;O$1&amp;$E623&amp;$F623, 'emission-rate'!$F$2:$F$551) * IFERROR(VLOOKUP($A623&amp;$B623&amp;$C623&amp;$D623&amp;O$1, 'check of sales'!$A$2:$P$1035, 12 + MATCH($E623,'check of sales'!$M$1:$P$1, 0), 0), 0)</f>
        <v>866346.92648944946</v>
      </c>
      <c r="P623" s="1">
        <f>SUMIF('emission-rate'!$A$2:$A$551, $D623&amp;P$1&amp;$E623&amp;$F623, 'emission-rate'!$F$2:$F$551) * IFERROR(VLOOKUP($A623&amp;$B623&amp;$C623&amp;$D623&amp;P$1, 'check of sales'!$A$2:$P$1035, 12 + MATCH($E623,'check of sales'!$M$1:$P$1, 0), 0), 0)</f>
        <v>134012.72734452723</v>
      </c>
      <c r="Q623" s="1">
        <f>SUMIF('emission-rate'!$A$2:$A$551, $D623&amp;Q$1&amp;$E623&amp;$F623, 'emission-rate'!$F$2:$F$551) * IFERROR(VLOOKUP($A623&amp;$B623&amp;$C623&amp;$D623&amp;Q$1, 'check of sales'!$A$2:$P$1035, 12 + MATCH($E623,'check of sales'!$M$1:$P$1, 0), 0), 0)</f>
        <v>0</v>
      </c>
      <c r="R623" s="1">
        <f>SUMIF('emission-rate'!$A$2:$A$551, $D623&amp;R$1&amp;$E623&amp;$F623, 'emission-rate'!$F$2:$F$551) * IFERROR(VLOOKUP($A623&amp;$B623&amp;$C623&amp;$D623&amp;R$1, 'check of sales'!$A$2:$P$1035, 12 + MATCH($E623,'check of sales'!$M$1:$P$1, 0), 0), 0)</f>
        <v>0</v>
      </c>
      <c r="S623" s="1">
        <f>SUMIF('emission-rate'!$A$2:$A$551, $D623&amp;S$1&amp;$E623&amp;$F623, 'emission-rate'!$F$2:$F$551) * IFERROR(VLOOKUP($A623&amp;$B623&amp;$C623&amp;$D623&amp;S$1, 'check of sales'!$A$2:$P$1035, 12 + MATCH($E623,'check of sales'!$M$1:$P$1, 0), 0), 0)</f>
        <v>0</v>
      </c>
      <c r="T623" s="1">
        <f>SUMIF('emission-rate'!$A$2:$A$551, $D623&amp;T$1&amp;$E623&amp;$F623, 'emission-rate'!$F$2:$F$551) * IFERROR(VLOOKUP($A623&amp;$B623&amp;$C623&amp;$D623&amp;T$1, 'check of sales'!$A$2:$P$1035, 12 + MATCH($E623,'check of sales'!$M$1:$P$1, 0), 0), 0)</f>
        <v>0</v>
      </c>
      <c r="U623" s="1">
        <f>SUMIF('emission-rate'!$A$2:$A$551, $D623&amp;U$1&amp;$E623&amp;$F623, 'emission-rate'!$F$2:$F$551) * IFERROR(VLOOKUP($A623&amp;$B623&amp;$C623&amp;$D623&amp;U$1, 'check of sales'!$A$2:$P$1035, 12 + MATCH($E623,'check of sales'!$M$1:$P$1, 0), 0), 0)</f>
        <v>0</v>
      </c>
    </row>
    <row r="624" spans="1:21" x14ac:dyDescent="0.2">
      <c r="A624">
        <f>emission!A624</f>
        <v>2016</v>
      </c>
      <c r="B624">
        <f>emission!B624</f>
        <v>1</v>
      </c>
      <c r="C624" t="str">
        <f>emission!C624</f>
        <v>industrial</v>
      </c>
      <c r="D624" t="str">
        <f>emission!D624</f>
        <v>VCC 22400 (DSL LHD1)</v>
      </c>
      <c r="E624" t="str">
        <f>emission!E624</f>
        <v>DSL</v>
      </c>
      <c r="F624" t="str">
        <f>emission!F624</f>
        <v>PM10</v>
      </c>
      <c r="G624" s="1">
        <f>emission!G624 - SUM($K624:$U624)</f>
        <v>4.1957758367061615E-4</v>
      </c>
      <c r="K624" s="1">
        <f>SUMIF('emission-rate'!$A$2:$A$551, $D624&amp;K$1&amp;$E624&amp;$F624, 'emission-rate'!$F$2:$F$551) * IFERROR(VLOOKUP($A624&amp;$B624&amp;$C624&amp;$D624&amp;K$1, 'check of sales'!$A$2:$P$1035, 12 + MATCH($E624,'check of sales'!$M$1:$P$1, 0), 0), 0)</f>
        <v>705260.88883900328</v>
      </c>
      <c r="L624" s="1">
        <f>SUMIF('emission-rate'!$A$2:$A$551, $D624&amp;L$1&amp;$E624&amp;$F624, 'emission-rate'!$F$2:$F$551) * IFERROR(VLOOKUP($A624&amp;$B624&amp;$C624&amp;$D624&amp;L$1, 'check of sales'!$A$2:$P$1035, 12 + MATCH($E624,'check of sales'!$M$1:$P$1, 0), 0), 0)</f>
        <v>384843.77014070435</v>
      </c>
      <c r="M624" s="1">
        <f>SUMIF('emission-rate'!$A$2:$A$551, $D624&amp;M$1&amp;$E624&amp;$F624, 'emission-rate'!$F$2:$F$551) * IFERROR(VLOOKUP($A624&amp;$B624&amp;$C624&amp;$D624&amp;M$1, 'check of sales'!$A$2:$P$1035, 12 + MATCH($E624,'check of sales'!$M$1:$P$1, 0), 0), 0)</f>
        <v>1257567.2560851297</v>
      </c>
      <c r="N624" s="1">
        <f>SUMIF('emission-rate'!$A$2:$A$551, $D624&amp;N$1&amp;$E624&amp;$F624, 'emission-rate'!$F$2:$F$551) * IFERROR(VLOOKUP($A624&amp;$B624&amp;$C624&amp;$D624&amp;N$1, 'check of sales'!$A$2:$P$1035, 12 + MATCH($E624,'check of sales'!$M$1:$P$1, 0), 0), 0)</f>
        <v>1022263.9237610537</v>
      </c>
      <c r="O624" s="1">
        <f>SUMIF('emission-rate'!$A$2:$A$551, $D624&amp;O$1&amp;$E624&amp;$F624, 'emission-rate'!$F$2:$F$551) * IFERROR(VLOOKUP($A624&amp;$B624&amp;$C624&amp;$D624&amp;O$1, 'check of sales'!$A$2:$P$1035, 12 + MATCH($E624,'check of sales'!$M$1:$P$1, 0), 0), 0)</f>
        <v>833408.42896974063</v>
      </c>
      <c r="P624" s="1">
        <f>SUMIF('emission-rate'!$A$2:$A$551, $D624&amp;P$1&amp;$E624&amp;$F624, 'emission-rate'!$F$2:$F$551) * IFERROR(VLOOKUP($A624&amp;$B624&amp;$C624&amp;$D624&amp;P$1, 'check of sales'!$A$2:$P$1035, 12 + MATCH($E624,'check of sales'!$M$1:$P$1, 0), 0), 0)</f>
        <v>126179.03182386915</v>
      </c>
      <c r="Q624" s="1">
        <f>SUMIF('emission-rate'!$A$2:$A$551, $D624&amp;Q$1&amp;$E624&amp;$F624, 'emission-rate'!$F$2:$F$551) * IFERROR(VLOOKUP($A624&amp;$B624&amp;$C624&amp;$D624&amp;Q$1, 'check of sales'!$A$2:$P$1035, 12 + MATCH($E624,'check of sales'!$M$1:$P$1, 0), 0), 0)</f>
        <v>670593.522906192</v>
      </c>
      <c r="R624" s="1">
        <f>SUMIF('emission-rate'!$A$2:$A$551, $D624&amp;R$1&amp;$E624&amp;$F624, 'emission-rate'!$F$2:$F$551) * IFERROR(VLOOKUP($A624&amp;$B624&amp;$C624&amp;$D624&amp;R$1, 'check of sales'!$A$2:$P$1035, 12 + MATCH($E624,'check of sales'!$M$1:$P$1, 0), 0), 0)</f>
        <v>0</v>
      </c>
      <c r="S624" s="1">
        <f>SUMIF('emission-rate'!$A$2:$A$551, $D624&amp;S$1&amp;$E624&amp;$F624, 'emission-rate'!$F$2:$F$551) * IFERROR(VLOOKUP($A624&amp;$B624&amp;$C624&amp;$D624&amp;S$1, 'check of sales'!$A$2:$P$1035, 12 + MATCH($E624,'check of sales'!$M$1:$P$1, 0), 0), 0)</f>
        <v>0</v>
      </c>
      <c r="T624" s="1">
        <f>SUMIF('emission-rate'!$A$2:$A$551, $D624&amp;T$1&amp;$E624&amp;$F624, 'emission-rate'!$F$2:$F$551) * IFERROR(VLOOKUP($A624&amp;$B624&amp;$C624&amp;$D624&amp;T$1, 'check of sales'!$A$2:$P$1035, 12 + MATCH($E624,'check of sales'!$M$1:$P$1, 0), 0), 0)</f>
        <v>0</v>
      </c>
      <c r="U624" s="1">
        <f>SUMIF('emission-rate'!$A$2:$A$551, $D624&amp;U$1&amp;$E624&amp;$F624, 'emission-rate'!$F$2:$F$551) * IFERROR(VLOOKUP($A624&amp;$B624&amp;$C624&amp;$D624&amp;U$1, 'check of sales'!$A$2:$P$1035, 12 + MATCH($E624,'check of sales'!$M$1:$P$1, 0), 0), 0)</f>
        <v>0</v>
      </c>
    </row>
    <row r="625" spans="1:21" x14ac:dyDescent="0.2">
      <c r="A625">
        <f>emission!A625</f>
        <v>2017</v>
      </c>
      <c r="B625">
        <f>emission!B625</f>
        <v>1</v>
      </c>
      <c r="C625" t="str">
        <f>emission!C625</f>
        <v>industrial</v>
      </c>
      <c r="D625" t="str">
        <f>emission!D625</f>
        <v>VCC 22400 (DSL LHD1)</v>
      </c>
      <c r="E625" t="str">
        <f>emission!E625</f>
        <v>DSL</v>
      </c>
      <c r="F625" t="str">
        <f>emission!F625</f>
        <v>PM10</v>
      </c>
      <c r="G625" s="1">
        <f>emission!G625 - SUM($K625:$U625)</f>
        <v>4.637204110622406E-4</v>
      </c>
      <c r="K625" s="1">
        <f>SUMIF('emission-rate'!$A$2:$A$551, $D625&amp;K$1&amp;$E625&amp;$F625, 'emission-rate'!$F$2:$F$551) * IFERROR(VLOOKUP($A625&amp;$B625&amp;$C625&amp;$D625&amp;K$1, 'check of sales'!$A$2:$P$1035, 12 + MATCH($E625,'check of sales'!$M$1:$P$1, 0), 0), 0)</f>
        <v>642700.39408042235</v>
      </c>
      <c r="L625" s="1">
        <f>SUMIF('emission-rate'!$A$2:$A$551, $D625&amp;L$1&amp;$E625&amp;$F625, 'emission-rate'!$F$2:$F$551) * IFERROR(VLOOKUP($A625&amp;$B625&amp;$C625&amp;$D625&amp;L$1, 'check of sales'!$A$2:$P$1035, 12 + MATCH($E625,'check of sales'!$M$1:$P$1, 0), 0), 0)</f>
        <v>369876.7686713048</v>
      </c>
      <c r="M625" s="1">
        <f>SUMIF('emission-rate'!$A$2:$A$551, $D625&amp;M$1&amp;$E625&amp;$F625, 'emission-rate'!$F$2:$F$551) * IFERROR(VLOOKUP($A625&amp;$B625&amp;$C625&amp;$D625&amp;M$1, 'check of sales'!$A$2:$P$1035, 12 + MATCH($E625,'check of sales'!$M$1:$P$1, 0), 0), 0)</f>
        <v>1177480.5250031005</v>
      </c>
      <c r="N625" s="1">
        <f>SUMIF('emission-rate'!$A$2:$A$551, $D625&amp;N$1&amp;$E625&amp;$F625, 'emission-rate'!$F$2:$F$551) * IFERROR(VLOOKUP($A625&amp;$B625&amp;$C625&amp;$D625&amp;N$1, 'check of sales'!$A$2:$P$1035, 12 + MATCH($E625,'check of sales'!$M$1:$P$1, 0), 0), 0)</f>
        <v>912321.91993449035</v>
      </c>
      <c r="O625" s="1">
        <f>SUMIF('emission-rate'!$A$2:$A$551, $D625&amp;O$1&amp;$E625&amp;$F625, 'emission-rate'!$F$2:$F$551) * IFERROR(VLOOKUP($A625&amp;$B625&amp;$C625&amp;$D625&amp;O$1, 'check of sales'!$A$2:$P$1035, 12 + MATCH($E625,'check of sales'!$M$1:$P$1, 0), 0), 0)</f>
        <v>806799.27405081515</v>
      </c>
      <c r="P625" s="1">
        <f>SUMIF('emission-rate'!$A$2:$A$551, $D625&amp;P$1&amp;$E625&amp;$F625, 'emission-rate'!$F$2:$F$551) * IFERROR(VLOOKUP($A625&amp;$B625&amp;$C625&amp;$D625&amp;P$1, 'check of sales'!$A$2:$P$1035, 12 + MATCH($E625,'check of sales'!$M$1:$P$1, 0), 0), 0)</f>
        <v>121381.70687275362</v>
      </c>
      <c r="Q625" s="1">
        <f>SUMIF('emission-rate'!$A$2:$A$551, $D625&amp;Q$1&amp;$E625&amp;$F625, 'emission-rate'!$F$2:$F$551) * IFERROR(VLOOKUP($A625&amp;$B625&amp;$C625&amp;$D625&amp;Q$1, 'check of sales'!$A$2:$P$1035, 12 + MATCH($E625,'check of sales'!$M$1:$P$1, 0), 0), 0)</f>
        <v>631394.07087901502</v>
      </c>
      <c r="R625" s="1">
        <f>SUMIF('emission-rate'!$A$2:$A$551, $D625&amp;R$1&amp;$E625&amp;$F625, 'emission-rate'!$F$2:$F$551) * IFERROR(VLOOKUP($A625&amp;$B625&amp;$C625&amp;$D625&amp;R$1, 'check of sales'!$A$2:$P$1035, 12 + MATCH($E625,'check of sales'!$M$1:$P$1, 0), 0), 0)</f>
        <v>706389.40791086864</v>
      </c>
      <c r="S625" s="1">
        <f>SUMIF('emission-rate'!$A$2:$A$551, $D625&amp;S$1&amp;$E625&amp;$F625, 'emission-rate'!$F$2:$F$551) * IFERROR(VLOOKUP($A625&amp;$B625&amp;$C625&amp;$D625&amp;S$1, 'check of sales'!$A$2:$P$1035, 12 + MATCH($E625,'check of sales'!$M$1:$P$1, 0), 0), 0)</f>
        <v>0</v>
      </c>
      <c r="T625" s="1">
        <f>SUMIF('emission-rate'!$A$2:$A$551, $D625&amp;T$1&amp;$E625&amp;$F625, 'emission-rate'!$F$2:$F$551) * IFERROR(VLOOKUP($A625&amp;$B625&amp;$C625&amp;$D625&amp;T$1, 'check of sales'!$A$2:$P$1035, 12 + MATCH($E625,'check of sales'!$M$1:$P$1, 0), 0), 0)</f>
        <v>0</v>
      </c>
      <c r="U625" s="1">
        <f>SUMIF('emission-rate'!$A$2:$A$551, $D625&amp;U$1&amp;$E625&amp;$F625, 'emission-rate'!$F$2:$F$551) * IFERROR(VLOOKUP($A625&amp;$B625&amp;$C625&amp;$D625&amp;U$1, 'check of sales'!$A$2:$P$1035, 12 + MATCH($E625,'check of sales'!$M$1:$P$1, 0), 0), 0)</f>
        <v>0</v>
      </c>
    </row>
    <row r="626" spans="1:21" x14ac:dyDescent="0.2">
      <c r="A626">
        <f>emission!A626</f>
        <v>2018</v>
      </c>
      <c r="B626">
        <f>emission!B626</f>
        <v>1</v>
      </c>
      <c r="C626" t="str">
        <f>emission!C626</f>
        <v>industrial</v>
      </c>
      <c r="D626" t="str">
        <f>emission!D626</f>
        <v>VCC 22400 (DSL LHD1)</v>
      </c>
      <c r="E626" t="str">
        <f>emission!E626</f>
        <v>DSL</v>
      </c>
      <c r="F626" t="str">
        <f>emission!F626</f>
        <v>PM10</v>
      </c>
      <c r="G626" s="1">
        <f>emission!G626 - SUM($K626:$U626)</f>
        <v>7.2556734085083008E-4</v>
      </c>
      <c r="K626" s="1">
        <f>SUMIF('emission-rate'!$A$2:$A$551, $D626&amp;K$1&amp;$E626&amp;$F626, 'emission-rate'!$F$2:$F$551) * IFERROR(VLOOKUP($A626&amp;$B626&amp;$C626&amp;$D626&amp;K$1, 'check of sales'!$A$2:$P$1035, 12 + MATCH($E626,'check of sales'!$M$1:$P$1, 0), 0), 0)</f>
        <v>617084.62482375826</v>
      </c>
      <c r="L626" s="1">
        <f>SUMIF('emission-rate'!$A$2:$A$551, $D626&amp;L$1&amp;$E626&amp;$F626, 'emission-rate'!$F$2:$F$551) * IFERROR(VLOOKUP($A626&amp;$B626&amp;$C626&amp;$D626&amp;L$1, 'check of sales'!$A$2:$P$1035, 12 + MATCH($E626,'check of sales'!$M$1:$P$1, 0), 0), 0)</f>
        <v>337066.67808784073</v>
      </c>
      <c r="M626" s="1">
        <f>SUMIF('emission-rate'!$A$2:$A$551, $D626&amp;M$1&amp;$E626&amp;$F626, 'emission-rate'!$F$2:$F$551) * IFERROR(VLOOKUP($A626&amp;$B626&amp;$C626&amp;$D626&amp;M$1, 'check of sales'!$A$2:$P$1035, 12 + MATCH($E626,'check of sales'!$M$1:$P$1, 0), 0), 0)</f>
        <v>1131687.0001619256</v>
      </c>
      <c r="N626" s="1">
        <f>SUMIF('emission-rate'!$A$2:$A$551, $D626&amp;N$1&amp;$E626&amp;$F626, 'emission-rate'!$F$2:$F$551) * IFERROR(VLOOKUP($A626&amp;$B626&amp;$C626&amp;$D626&amp;N$1, 'check of sales'!$A$2:$P$1035, 12 + MATCH($E626,'check of sales'!$M$1:$P$1, 0), 0), 0)</f>
        <v>854221.74285967846</v>
      </c>
      <c r="O626" s="1">
        <f>SUMIF('emission-rate'!$A$2:$A$551, $D626&amp;O$1&amp;$E626&amp;$F626, 'emission-rate'!$F$2:$F$551) * IFERROR(VLOOKUP($A626&amp;$B626&amp;$C626&amp;$D626&amp;O$1, 'check of sales'!$A$2:$P$1035, 12 + MATCH($E626,'check of sales'!$M$1:$P$1, 0), 0), 0)</f>
        <v>720029.97033850267</v>
      </c>
      <c r="P626" s="1">
        <f>SUMIF('emission-rate'!$A$2:$A$551, $D626&amp;P$1&amp;$E626&amp;$F626, 'emission-rate'!$F$2:$F$551) * IFERROR(VLOOKUP($A626&amp;$B626&amp;$C626&amp;$D626&amp;P$1, 'check of sales'!$A$2:$P$1035, 12 + MATCH($E626,'check of sales'!$M$1:$P$1, 0), 0), 0)</f>
        <v>117506.21854046754</v>
      </c>
      <c r="Q626" s="1">
        <f>SUMIF('emission-rate'!$A$2:$A$551, $D626&amp;Q$1&amp;$E626&amp;$F626, 'emission-rate'!$F$2:$F$551) * IFERROR(VLOOKUP($A626&amp;$B626&amp;$C626&amp;$D626&amp;Q$1, 'check of sales'!$A$2:$P$1035, 12 + MATCH($E626,'check of sales'!$M$1:$P$1, 0), 0), 0)</f>
        <v>607388.47750560706</v>
      </c>
      <c r="R626" s="1">
        <f>SUMIF('emission-rate'!$A$2:$A$551, $D626&amp;R$1&amp;$E626&amp;$F626, 'emission-rate'!$F$2:$F$551) * IFERROR(VLOOKUP($A626&amp;$B626&amp;$C626&amp;$D626&amp;R$1, 'check of sales'!$A$2:$P$1035, 12 + MATCH($E626,'check of sales'!$M$1:$P$1, 0), 0), 0)</f>
        <v>665097.51235556183</v>
      </c>
      <c r="S626" s="1">
        <f>SUMIF('emission-rate'!$A$2:$A$551, $D626&amp;S$1&amp;$E626&amp;$F626, 'emission-rate'!$F$2:$F$551) * IFERROR(VLOOKUP($A626&amp;$B626&amp;$C626&amp;$D626&amp;S$1, 'check of sales'!$A$2:$P$1035, 12 + MATCH($E626,'check of sales'!$M$1:$P$1, 0), 0), 0)</f>
        <v>1208044.7607880104</v>
      </c>
      <c r="T626" s="1">
        <f>SUMIF('emission-rate'!$A$2:$A$551, $D626&amp;T$1&amp;$E626&amp;$F626, 'emission-rate'!$F$2:$F$551) * IFERROR(VLOOKUP($A626&amp;$B626&amp;$C626&amp;$D626&amp;T$1, 'check of sales'!$A$2:$P$1035, 12 + MATCH($E626,'check of sales'!$M$1:$P$1, 0), 0), 0)</f>
        <v>0</v>
      </c>
      <c r="U626" s="1">
        <f>SUMIF('emission-rate'!$A$2:$A$551, $D626&amp;U$1&amp;$E626&amp;$F626, 'emission-rate'!$F$2:$F$551) * IFERROR(VLOOKUP($A626&amp;$B626&amp;$C626&amp;$D626&amp;U$1, 'check of sales'!$A$2:$P$1035, 12 + MATCH($E626,'check of sales'!$M$1:$P$1, 0), 0), 0)</f>
        <v>0</v>
      </c>
    </row>
    <row r="627" spans="1:21" x14ac:dyDescent="0.2">
      <c r="A627">
        <f>emission!A627</f>
        <v>2019</v>
      </c>
      <c r="B627">
        <f>emission!B627</f>
        <v>1</v>
      </c>
      <c r="C627" t="str">
        <f>emission!C627</f>
        <v>industrial</v>
      </c>
      <c r="D627" t="str">
        <f>emission!D627</f>
        <v>VCC 22400 (DSL LHD1)</v>
      </c>
      <c r="E627" t="str">
        <f>emission!E627</f>
        <v>DSL</v>
      </c>
      <c r="F627" t="str">
        <f>emission!F627</f>
        <v>PM10</v>
      </c>
      <c r="G627" s="1">
        <f>emission!G627 - SUM($K627:$U627)</f>
        <v>6.796056404709816E-4</v>
      </c>
      <c r="K627" s="1">
        <f>SUMIF('emission-rate'!$A$2:$A$551, $D627&amp;K$1&amp;$E627&amp;$F627, 'emission-rate'!$F$2:$F$551) * IFERROR(VLOOKUP($A627&amp;$B627&amp;$C627&amp;$D627&amp;K$1, 'check of sales'!$A$2:$P$1035, 12 + MATCH($E627,'check of sales'!$M$1:$P$1, 0), 0), 0)</f>
        <v>597733.03789479926</v>
      </c>
      <c r="L627" s="1">
        <f>SUMIF('emission-rate'!$A$2:$A$551, $D627&amp;L$1&amp;$E627&amp;$F627, 'emission-rate'!$F$2:$F$551) * IFERROR(VLOOKUP($A627&amp;$B627&amp;$C627&amp;$D627&amp;L$1, 'check of sales'!$A$2:$P$1035, 12 + MATCH($E627,'check of sales'!$M$1:$P$1, 0), 0), 0)</f>
        <v>323632.38999725762</v>
      </c>
      <c r="M627" s="1">
        <f>SUMIF('emission-rate'!$A$2:$A$551, $D627&amp;M$1&amp;$E627&amp;$F627, 'emission-rate'!$F$2:$F$551) * IFERROR(VLOOKUP($A627&amp;$B627&amp;$C627&amp;$D627&amp;M$1, 'check of sales'!$A$2:$P$1035, 12 + MATCH($E627,'check of sales'!$M$1:$P$1, 0), 0), 0)</f>
        <v>1031300.1791111674</v>
      </c>
      <c r="N627" s="1">
        <f>SUMIF('emission-rate'!$A$2:$A$551, $D627&amp;N$1&amp;$E627&amp;$F627, 'emission-rate'!$F$2:$F$551) * IFERROR(VLOOKUP($A627&amp;$B627&amp;$C627&amp;$D627&amp;N$1, 'check of sales'!$A$2:$P$1035, 12 + MATCH($E627,'check of sales'!$M$1:$P$1, 0), 0), 0)</f>
        <v>821000.11093382258</v>
      </c>
      <c r="O627" s="1">
        <f>SUMIF('emission-rate'!$A$2:$A$551, $D627&amp;O$1&amp;$E627&amp;$F627, 'emission-rate'!$F$2:$F$551) * IFERROR(VLOOKUP($A627&amp;$B627&amp;$C627&amp;$D627&amp;O$1, 'check of sales'!$A$2:$P$1035, 12 + MATCH($E627,'check of sales'!$M$1:$P$1, 0), 0), 0)</f>
        <v>674175.68594419374</v>
      </c>
      <c r="P627" s="1">
        <f>SUMIF('emission-rate'!$A$2:$A$551, $D627&amp;P$1&amp;$E627&amp;$F627, 'emission-rate'!$F$2:$F$551) * IFERROR(VLOOKUP($A627&amp;$B627&amp;$C627&amp;$D627&amp;P$1, 'check of sales'!$A$2:$P$1035, 12 + MATCH($E627,'check of sales'!$M$1:$P$1, 0), 0), 0)</f>
        <v>104868.70994005613</v>
      </c>
      <c r="Q627" s="1">
        <f>SUMIF('emission-rate'!$A$2:$A$551, $D627&amp;Q$1&amp;$E627&amp;$F627, 'emission-rate'!$F$2:$F$551) * IFERROR(VLOOKUP($A627&amp;$B627&amp;$C627&amp;$D627&amp;Q$1, 'check of sales'!$A$2:$P$1035, 12 + MATCH($E627,'check of sales'!$M$1:$P$1, 0), 0), 0)</f>
        <v>587995.712167372</v>
      </c>
      <c r="R627" s="1">
        <f>SUMIF('emission-rate'!$A$2:$A$551, $D627&amp;R$1&amp;$E627&amp;$F627, 'emission-rate'!$F$2:$F$551) * IFERROR(VLOOKUP($A627&amp;$B627&amp;$C627&amp;$D627&amp;R$1, 'check of sales'!$A$2:$P$1035, 12 + MATCH($E627,'check of sales'!$M$1:$P$1, 0), 0), 0)</f>
        <v>639810.51462838158</v>
      </c>
      <c r="S627" s="1">
        <f>SUMIF('emission-rate'!$A$2:$A$551, $D627&amp;S$1&amp;$E627&amp;$F627, 'emission-rate'!$F$2:$F$551) * IFERROR(VLOOKUP($A627&amp;$B627&amp;$C627&amp;$D627&amp;S$1, 'check of sales'!$A$2:$P$1035, 12 + MATCH($E627,'check of sales'!$M$1:$P$1, 0), 0), 0)</f>
        <v>1137428.6706683747</v>
      </c>
      <c r="T627" s="1">
        <f>SUMIF('emission-rate'!$A$2:$A$551, $D627&amp;T$1&amp;$E627&amp;$F627, 'emission-rate'!$F$2:$F$551) * IFERROR(VLOOKUP($A627&amp;$B627&amp;$C627&amp;$D627&amp;T$1, 'check of sales'!$A$2:$P$1035, 12 + MATCH($E627,'check of sales'!$M$1:$P$1, 0), 0), 0)</f>
        <v>102717.12278873974</v>
      </c>
      <c r="U627" s="1">
        <f>SUMIF('emission-rate'!$A$2:$A$551, $D627&amp;U$1&amp;$E627&amp;$F627, 'emission-rate'!$F$2:$F$551) * IFERROR(VLOOKUP($A627&amp;$B627&amp;$C627&amp;$D627&amp;U$1, 'check of sales'!$A$2:$P$1035, 12 + MATCH($E627,'check of sales'!$M$1:$P$1, 0), 0), 0)</f>
        <v>0</v>
      </c>
    </row>
    <row r="628" spans="1:21" x14ac:dyDescent="0.2">
      <c r="A628">
        <f>emission!A628</f>
        <v>2020</v>
      </c>
      <c r="B628">
        <f>emission!B628</f>
        <v>1</v>
      </c>
      <c r="C628" t="str">
        <f>emission!C628</f>
        <v>industrial</v>
      </c>
      <c r="D628" t="str">
        <f>emission!D628</f>
        <v>VCC 22400 (DSL LHD1)</v>
      </c>
      <c r="E628" t="str">
        <f>emission!E628</f>
        <v>DSL</v>
      </c>
      <c r="F628" t="str">
        <f>emission!F628</f>
        <v>PM10</v>
      </c>
      <c r="G628" s="1">
        <f>emission!G628 - SUM($K628:$U628)</f>
        <v>4.2700953781604767E-4</v>
      </c>
      <c r="K628" s="1">
        <f>SUMIF('emission-rate'!$A$2:$A$551, $D628&amp;K$1&amp;$E628&amp;$F628, 'emission-rate'!$F$2:$F$551) * IFERROR(VLOOKUP($A628&amp;$B628&amp;$C628&amp;$D628&amp;K$1, 'check of sales'!$A$2:$P$1035, 12 + MATCH($E628,'check of sales'!$M$1:$P$1, 0), 0), 0)</f>
        <v>566402.08198681881</v>
      </c>
      <c r="L628" s="1">
        <f>SUMIF('emission-rate'!$A$2:$A$551, $D628&amp;L$1&amp;$E628&amp;$F628, 'emission-rate'!$F$2:$F$551) * IFERROR(VLOOKUP($A628&amp;$B628&amp;$C628&amp;$D628&amp;L$1, 'check of sales'!$A$2:$P$1035, 12 + MATCH($E628,'check of sales'!$M$1:$P$1, 0), 0), 0)</f>
        <v>313483.37627025443</v>
      </c>
      <c r="M628" s="1">
        <f>SUMIF('emission-rate'!$A$2:$A$551, $D628&amp;M$1&amp;$E628&amp;$F628, 'emission-rate'!$F$2:$F$551) * IFERROR(VLOOKUP($A628&amp;$B628&amp;$C628&amp;$D628&amp;M$1, 'check of sales'!$A$2:$P$1035, 12 + MATCH($E628,'check of sales'!$M$1:$P$1, 0), 0), 0)</f>
        <v>990196.19401051186</v>
      </c>
      <c r="N628" s="1">
        <f>SUMIF('emission-rate'!$A$2:$A$551, $D628&amp;N$1&amp;$E628&amp;$F628, 'emission-rate'!$F$2:$F$551) * IFERROR(VLOOKUP($A628&amp;$B628&amp;$C628&amp;$D628&amp;N$1, 'check of sales'!$A$2:$P$1035, 12 + MATCH($E628,'check of sales'!$M$1:$P$1, 0), 0), 0)</f>
        <v>748172.91471509892</v>
      </c>
      <c r="O628" s="1">
        <f>SUMIF('emission-rate'!$A$2:$A$551, $D628&amp;O$1&amp;$E628&amp;$F628, 'emission-rate'!$F$2:$F$551) * IFERROR(VLOOKUP($A628&amp;$B628&amp;$C628&amp;$D628&amp;O$1, 'check of sales'!$A$2:$P$1035, 12 + MATCH($E628,'check of sales'!$M$1:$P$1, 0), 0), 0)</f>
        <v>647956.24505660811</v>
      </c>
      <c r="P628" s="1">
        <f>SUMIF('emission-rate'!$A$2:$A$551, $D628&amp;P$1&amp;$E628&amp;$F628, 'emission-rate'!$F$2:$F$551) * IFERROR(VLOOKUP($A628&amp;$B628&amp;$C628&amp;$D628&amp;P$1, 'check of sales'!$A$2:$P$1035, 12 + MATCH($E628,'check of sales'!$M$1:$P$1, 0), 0), 0)</f>
        <v>98190.266197784222</v>
      </c>
      <c r="Q628" s="1">
        <f>SUMIF('emission-rate'!$A$2:$A$551, $D628&amp;Q$1&amp;$E628&amp;$F628, 'emission-rate'!$F$2:$F$551) * IFERROR(VLOOKUP($A628&amp;$B628&amp;$C628&amp;$D628&amp;Q$1, 'check of sales'!$A$2:$P$1035, 12 + MATCH($E628,'check of sales'!$M$1:$P$1, 0), 0), 0)</f>
        <v>524758.20046954346</v>
      </c>
      <c r="R628" s="1">
        <f>SUMIF('emission-rate'!$A$2:$A$551, $D628&amp;R$1&amp;$E628&amp;$F628, 'emission-rate'!$F$2:$F$551) * IFERROR(VLOOKUP($A628&amp;$B628&amp;$C628&amp;$D628&amp;R$1, 'check of sales'!$A$2:$P$1035, 12 + MATCH($E628,'check of sales'!$M$1:$P$1, 0), 0), 0)</f>
        <v>619382.57496433146</v>
      </c>
      <c r="S628" s="1">
        <f>SUMIF('emission-rate'!$A$2:$A$551, $D628&amp;S$1&amp;$E628&amp;$F628, 'emission-rate'!$F$2:$F$551) * IFERROR(VLOOKUP($A628&amp;$B628&amp;$C628&amp;$D628&amp;S$1, 'check of sales'!$A$2:$P$1035, 12 + MATCH($E628,'check of sales'!$M$1:$P$1, 0), 0), 0)</f>
        <v>1094183.6491854959</v>
      </c>
      <c r="T628" s="1">
        <f>SUMIF('emission-rate'!$A$2:$A$551, $D628&amp;T$1&amp;$E628&amp;$F628, 'emission-rate'!$F$2:$F$551) * IFERROR(VLOOKUP($A628&amp;$B628&amp;$C628&amp;$D628&amp;T$1, 'check of sales'!$A$2:$P$1035, 12 + MATCH($E628,'check of sales'!$M$1:$P$1, 0), 0), 0)</f>
        <v>96712.80752235213</v>
      </c>
      <c r="U628" s="1">
        <f>SUMIF('emission-rate'!$A$2:$A$551, $D628&amp;U$1&amp;$E628&amp;$F628, 'emission-rate'!$F$2:$F$551) * IFERROR(VLOOKUP($A628&amp;$B628&amp;$C628&amp;$D628&amp;U$1, 'check of sales'!$A$2:$P$1035, 12 + MATCH($E628,'check of sales'!$M$1:$P$1, 0), 0), 0)</f>
        <v>718475.96536722244</v>
      </c>
    </row>
    <row r="629" spans="1:21" x14ac:dyDescent="0.2">
      <c r="A629">
        <f>emission!A629</f>
        <v>2010</v>
      </c>
      <c r="B629">
        <f>emission!B629</f>
        <v>1</v>
      </c>
      <c r="C629" t="str">
        <f>emission!C629</f>
        <v>industrial</v>
      </c>
      <c r="D629" t="str">
        <f>emission!D629</f>
        <v>VCC 22400 (DSL LHD1)</v>
      </c>
      <c r="E629" t="str">
        <f>emission!E629</f>
        <v>DSL</v>
      </c>
      <c r="F629" t="str">
        <f>emission!F629</f>
        <v>PM25</v>
      </c>
      <c r="G629" s="1">
        <f>emission!G629 - SUM($K629:$U629)</f>
        <v>-1.4853081665933132E-5</v>
      </c>
      <c r="K629" s="1">
        <f>SUMIF('emission-rate'!$A$2:$A$551, $D629&amp;K$1&amp;$E629&amp;$F629, 'emission-rate'!$F$2:$F$551) * IFERROR(VLOOKUP($A629&amp;$B629&amp;$C629&amp;$D629&amp;K$1, 'check of sales'!$A$2:$P$1035, 12 + MATCH($E629,'check of sales'!$M$1:$P$1, 0), 0), 0)</f>
        <v>490123.69616559806</v>
      </c>
      <c r="L629" s="1">
        <f>SUMIF('emission-rate'!$A$2:$A$551, $D629&amp;L$1&amp;$E629&amp;$F629, 'emission-rate'!$F$2:$F$551) * IFERROR(VLOOKUP($A629&amp;$B629&amp;$C629&amp;$D629&amp;L$1, 'check of sales'!$A$2:$P$1035, 12 + MATCH($E629,'check of sales'!$M$1:$P$1, 0), 0), 0)</f>
        <v>0</v>
      </c>
      <c r="M629" s="1">
        <f>SUMIF('emission-rate'!$A$2:$A$551, $D629&amp;M$1&amp;$E629&amp;$F629, 'emission-rate'!$F$2:$F$551) * IFERROR(VLOOKUP($A629&amp;$B629&amp;$C629&amp;$D629&amp;M$1, 'check of sales'!$A$2:$P$1035, 12 + MATCH($E629,'check of sales'!$M$1:$P$1, 0), 0), 0)</f>
        <v>0</v>
      </c>
      <c r="N629" s="1">
        <f>SUMIF('emission-rate'!$A$2:$A$551, $D629&amp;N$1&amp;$E629&amp;$F629, 'emission-rate'!$F$2:$F$551) * IFERROR(VLOOKUP($A629&amp;$B629&amp;$C629&amp;$D629&amp;N$1, 'check of sales'!$A$2:$P$1035, 12 + MATCH($E629,'check of sales'!$M$1:$P$1, 0), 0), 0)</f>
        <v>0</v>
      </c>
      <c r="O629" s="1">
        <f>SUMIF('emission-rate'!$A$2:$A$551, $D629&amp;O$1&amp;$E629&amp;$F629, 'emission-rate'!$F$2:$F$551) * IFERROR(VLOOKUP($A629&amp;$B629&amp;$C629&amp;$D629&amp;O$1, 'check of sales'!$A$2:$P$1035, 12 + MATCH($E629,'check of sales'!$M$1:$P$1, 0), 0), 0)</f>
        <v>0</v>
      </c>
      <c r="P629" s="1">
        <f>SUMIF('emission-rate'!$A$2:$A$551, $D629&amp;P$1&amp;$E629&amp;$F629, 'emission-rate'!$F$2:$F$551) * IFERROR(VLOOKUP($A629&amp;$B629&amp;$C629&amp;$D629&amp;P$1, 'check of sales'!$A$2:$P$1035, 12 + MATCH($E629,'check of sales'!$M$1:$P$1, 0), 0), 0)</f>
        <v>0</v>
      </c>
      <c r="Q629" s="1">
        <f>SUMIF('emission-rate'!$A$2:$A$551, $D629&amp;Q$1&amp;$E629&amp;$F629, 'emission-rate'!$F$2:$F$551) * IFERROR(VLOOKUP($A629&amp;$B629&amp;$C629&amp;$D629&amp;Q$1, 'check of sales'!$A$2:$P$1035, 12 + MATCH($E629,'check of sales'!$M$1:$P$1, 0), 0), 0)</f>
        <v>0</v>
      </c>
      <c r="R629" s="1">
        <f>SUMIF('emission-rate'!$A$2:$A$551, $D629&amp;R$1&amp;$E629&amp;$F629, 'emission-rate'!$F$2:$F$551) * IFERROR(VLOOKUP($A629&amp;$B629&amp;$C629&amp;$D629&amp;R$1, 'check of sales'!$A$2:$P$1035, 12 + MATCH($E629,'check of sales'!$M$1:$P$1, 0), 0), 0)</f>
        <v>0</v>
      </c>
      <c r="S629" s="1">
        <f>SUMIF('emission-rate'!$A$2:$A$551, $D629&amp;S$1&amp;$E629&amp;$F629, 'emission-rate'!$F$2:$F$551) * IFERROR(VLOOKUP($A629&amp;$B629&amp;$C629&amp;$D629&amp;S$1, 'check of sales'!$A$2:$P$1035, 12 + MATCH($E629,'check of sales'!$M$1:$P$1, 0), 0), 0)</f>
        <v>0</v>
      </c>
      <c r="T629" s="1">
        <f>SUMIF('emission-rate'!$A$2:$A$551, $D629&amp;T$1&amp;$E629&amp;$F629, 'emission-rate'!$F$2:$F$551) * IFERROR(VLOOKUP($A629&amp;$B629&amp;$C629&amp;$D629&amp;T$1, 'check of sales'!$A$2:$P$1035, 12 + MATCH($E629,'check of sales'!$M$1:$P$1, 0), 0), 0)</f>
        <v>0</v>
      </c>
      <c r="U629" s="1">
        <f>SUMIF('emission-rate'!$A$2:$A$551, $D629&amp;U$1&amp;$E629&amp;$F629, 'emission-rate'!$F$2:$F$551) * IFERROR(VLOOKUP($A629&amp;$B629&amp;$C629&amp;$D629&amp;U$1, 'check of sales'!$A$2:$P$1035, 12 + MATCH($E629,'check of sales'!$M$1:$P$1, 0), 0), 0)</f>
        <v>0</v>
      </c>
    </row>
    <row r="630" spans="1:21" x14ac:dyDescent="0.2">
      <c r="A630">
        <f>emission!A630</f>
        <v>2011</v>
      </c>
      <c r="B630">
        <f>emission!B630</f>
        <v>1</v>
      </c>
      <c r="C630" t="str">
        <f>emission!C630</f>
        <v>industrial</v>
      </c>
      <c r="D630" t="str">
        <f>emission!D630</f>
        <v>VCC 22400 (DSL LHD1)</v>
      </c>
      <c r="E630" t="str">
        <f>emission!E630</f>
        <v>DSL</v>
      </c>
      <c r="F630" t="str">
        <f>emission!F630</f>
        <v>PM25</v>
      </c>
      <c r="G630" s="1">
        <f>emission!G630 - SUM($K630:$U630)</f>
        <v>-7.7657285146415234E-5</v>
      </c>
      <c r="K630" s="1">
        <f>SUMIF('emission-rate'!$A$2:$A$551, $D630&amp;K$1&amp;$E630&amp;$F630, 'emission-rate'!$F$2:$F$551) * IFERROR(VLOOKUP($A630&amp;$B630&amp;$C630&amp;$D630&amp;K$1, 'check of sales'!$A$2:$P$1035, 12 + MATCH($E630,'check of sales'!$M$1:$P$1, 0), 0), 0)</f>
        <v>461473.58300619398</v>
      </c>
      <c r="L630" s="1">
        <f>SUMIF('emission-rate'!$A$2:$A$551, $D630&amp;L$1&amp;$E630&amp;$F630, 'emission-rate'!$F$2:$F$551) * IFERROR(VLOOKUP($A630&amp;$B630&amp;$C630&amp;$D630&amp;L$1, 'check of sales'!$A$2:$P$1035, 12 + MATCH($E630,'check of sales'!$M$1:$P$1, 0), 0), 0)</f>
        <v>257053.55919396941</v>
      </c>
      <c r="M630" s="1">
        <f>SUMIF('emission-rate'!$A$2:$A$551, $D630&amp;M$1&amp;$E630&amp;$F630, 'emission-rate'!$F$2:$F$551) * IFERROR(VLOOKUP($A630&amp;$B630&amp;$C630&amp;$D630&amp;M$1, 'check of sales'!$A$2:$P$1035, 12 + MATCH($E630,'check of sales'!$M$1:$P$1, 0), 0), 0)</f>
        <v>0</v>
      </c>
      <c r="N630" s="1">
        <f>SUMIF('emission-rate'!$A$2:$A$551, $D630&amp;N$1&amp;$E630&amp;$F630, 'emission-rate'!$F$2:$F$551) * IFERROR(VLOOKUP($A630&amp;$B630&amp;$C630&amp;$D630&amp;N$1, 'check of sales'!$A$2:$P$1035, 12 + MATCH($E630,'check of sales'!$M$1:$P$1, 0), 0), 0)</f>
        <v>0</v>
      </c>
      <c r="O630" s="1">
        <f>SUMIF('emission-rate'!$A$2:$A$551, $D630&amp;O$1&amp;$E630&amp;$F630, 'emission-rate'!$F$2:$F$551) * IFERROR(VLOOKUP($A630&amp;$B630&amp;$C630&amp;$D630&amp;O$1, 'check of sales'!$A$2:$P$1035, 12 + MATCH($E630,'check of sales'!$M$1:$P$1, 0), 0), 0)</f>
        <v>0</v>
      </c>
      <c r="P630" s="1">
        <f>SUMIF('emission-rate'!$A$2:$A$551, $D630&amp;P$1&amp;$E630&amp;$F630, 'emission-rate'!$F$2:$F$551) * IFERROR(VLOOKUP($A630&amp;$B630&amp;$C630&amp;$D630&amp;P$1, 'check of sales'!$A$2:$P$1035, 12 + MATCH($E630,'check of sales'!$M$1:$P$1, 0), 0), 0)</f>
        <v>0</v>
      </c>
      <c r="Q630" s="1">
        <f>SUMIF('emission-rate'!$A$2:$A$551, $D630&amp;Q$1&amp;$E630&amp;$F630, 'emission-rate'!$F$2:$F$551) * IFERROR(VLOOKUP($A630&amp;$B630&amp;$C630&amp;$D630&amp;Q$1, 'check of sales'!$A$2:$P$1035, 12 + MATCH($E630,'check of sales'!$M$1:$P$1, 0), 0), 0)</f>
        <v>0</v>
      </c>
      <c r="R630" s="1">
        <f>SUMIF('emission-rate'!$A$2:$A$551, $D630&amp;R$1&amp;$E630&amp;$F630, 'emission-rate'!$F$2:$F$551) * IFERROR(VLOOKUP($A630&amp;$B630&amp;$C630&amp;$D630&amp;R$1, 'check of sales'!$A$2:$P$1035, 12 + MATCH($E630,'check of sales'!$M$1:$P$1, 0), 0), 0)</f>
        <v>0</v>
      </c>
      <c r="S630" s="1">
        <f>SUMIF('emission-rate'!$A$2:$A$551, $D630&amp;S$1&amp;$E630&amp;$F630, 'emission-rate'!$F$2:$F$551) * IFERROR(VLOOKUP($A630&amp;$B630&amp;$C630&amp;$D630&amp;S$1, 'check of sales'!$A$2:$P$1035, 12 + MATCH($E630,'check of sales'!$M$1:$P$1, 0), 0), 0)</f>
        <v>0</v>
      </c>
      <c r="T630" s="1">
        <f>SUMIF('emission-rate'!$A$2:$A$551, $D630&amp;T$1&amp;$E630&amp;$F630, 'emission-rate'!$F$2:$F$551) * IFERROR(VLOOKUP($A630&amp;$B630&amp;$C630&amp;$D630&amp;T$1, 'check of sales'!$A$2:$P$1035, 12 + MATCH($E630,'check of sales'!$M$1:$P$1, 0), 0), 0)</f>
        <v>0</v>
      </c>
      <c r="U630" s="1">
        <f>SUMIF('emission-rate'!$A$2:$A$551, $D630&amp;U$1&amp;$E630&amp;$F630, 'emission-rate'!$F$2:$F$551) * IFERROR(VLOOKUP($A630&amp;$B630&amp;$C630&amp;$D630&amp;U$1, 'check of sales'!$A$2:$P$1035, 12 + MATCH($E630,'check of sales'!$M$1:$P$1, 0), 0), 0)</f>
        <v>0</v>
      </c>
    </row>
    <row r="631" spans="1:21" x14ac:dyDescent="0.2">
      <c r="A631">
        <f>emission!A631</f>
        <v>2012</v>
      </c>
      <c r="B631">
        <f>emission!B631</f>
        <v>1</v>
      </c>
      <c r="C631" t="str">
        <f>emission!C631</f>
        <v>industrial</v>
      </c>
      <c r="D631" t="str">
        <f>emission!D631</f>
        <v>VCC 22400 (DSL LHD1)</v>
      </c>
      <c r="E631" t="str">
        <f>emission!E631</f>
        <v>DSL</v>
      </c>
      <c r="F631" t="str">
        <f>emission!F631</f>
        <v>PM25</v>
      </c>
      <c r="G631" s="1">
        <f>emission!G631 - SUM($K631:$U631)</f>
        <v>-2.9551656916737556E-4</v>
      </c>
      <c r="K631" s="1">
        <f>SUMIF('emission-rate'!$A$2:$A$551, $D631&amp;K$1&amp;$E631&amp;$F631, 'emission-rate'!$F$2:$F$551) * IFERROR(VLOOKUP($A631&amp;$B631&amp;$C631&amp;$D631&amp;K$1, 'check of sales'!$A$2:$P$1035, 12 + MATCH($E631,'check of sales'!$M$1:$P$1, 0), 0), 0)</f>
        <v>443928.36410543096</v>
      </c>
      <c r="L631" s="1">
        <f>SUMIF('emission-rate'!$A$2:$A$551, $D631&amp;L$1&amp;$E631&amp;$F631, 'emission-rate'!$F$2:$F$551) * IFERROR(VLOOKUP($A631&amp;$B631&amp;$C631&amp;$D631&amp;L$1, 'check of sales'!$A$2:$P$1035, 12 + MATCH($E631,'check of sales'!$M$1:$P$1, 0), 0), 0)</f>
        <v>242027.5287927654</v>
      </c>
      <c r="M631" s="1">
        <f>SUMIF('emission-rate'!$A$2:$A$551, $D631&amp;M$1&amp;$E631&amp;$F631, 'emission-rate'!$F$2:$F$551) * IFERROR(VLOOKUP($A631&amp;$B631&amp;$C631&amp;$D631&amp;M$1, 'check of sales'!$A$2:$P$1035, 12 + MATCH($E631,'check of sales'!$M$1:$P$1, 0), 0), 0)</f>
        <v>786591.39900575019</v>
      </c>
      <c r="N631" s="1">
        <f>SUMIF('emission-rate'!$A$2:$A$551, $D631&amp;N$1&amp;$E631&amp;$F631, 'emission-rate'!$F$2:$F$551) * IFERROR(VLOOKUP($A631&amp;$B631&amp;$C631&amp;$D631&amp;N$1, 'check of sales'!$A$2:$P$1035, 12 + MATCH($E631,'check of sales'!$M$1:$P$1, 0), 0), 0)</f>
        <v>0</v>
      </c>
      <c r="O631" s="1">
        <f>SUMIF('emission-rate'!$A$2:$A$551, $D631&amp;O$1&amp;$E631&amp;$F631, 'emission-rate'!$F$2:$F$551) * IFERROR(VLOOKUP($A631&amp;$B631&amp;$C631&amp;$D631&amp;O$1, 'check of sales'!$A$2:$P$1035, 12 + MATCH($E631,'check of sales'!$M$1:$P$1, 0), 0), 0)</f>
        <v>0</v>
      </c>
      <c r="P631" s="1">
        <f>SUMIF('emission-rate'!$A$2:$A$551, $D631&amp;P$1&amp;$E631&amp;$F631, 'emission-rate'!$F$2:$F$551) * IFERROR(VLOOKUP($A631&amp;$B631&amp;$C631&amp;$D631&amp;P$1, 'check of sales'!$A$2:$P$1035, 12 + MATCH($E631,'check of sales'!$M$1:$P$1, 0), 0), 0)</f>
        <v>0</v>
      </c>
      <c r="Q631" s="1">
        <f>SUMIF('emission-rate'!$A$2:$A$551, $D631&amp;Q$1&amp;$E631&amp;$F631, 'emission-rate'!$F$2:$F$551) * IFERROR(VLOOKUP($A631&amp;$B631&amp;$C631&amp;$D631&amp;Q$1, 'check of sales'!$A$2:$P$1035, 12 + MATCH($E631,'check of sales'!$M$1:$P$1, 0), 0), 0)</f>
        <v>0</v>
      </c>
      <c r="R631" s="1">
        <f>SUMIF('emission-rate'!$A$2:$A$551, $D631&amp;R$1&amp;$E631&amp;$F631, 'emission-rate'!$F$2:$F$551) * IFERROR(VLOOKUP($A631&amp;$B631&amp;$C631&amp;$D631&amp;R$1, 'check of sales'!$A$2:$P$1035, 12 + MATCH($E631,'check of sales'!$M$1:$P$1, 0), 0), 0)</f>
        <v>0</v>
      </c>
      <c r="S631" s="1">
        <f>SUMIF('emission-rate'!$A$2:$A$551, $D631&amp;S$1&amp;$E631&amp;$F631, 'emission-rate'!$F$2:$F$551) * IFERROR(VLOOKUP($A631&amp;$B631&amp;$C631&amp;$D631&amp;S$1, 'check of sales'!$A$2:$P$1035, 12 + MATCH($E631,'check of sales'!$M$1:$P$1, 0), 0), 0)</f>
        <v>0</v>
      </c>
      <c r="T631" s="1">
        <f>SUMIF('emission-rate'!$A$2:$A$551, $D631&amp;T$1&amp;$E631&amp;$F631, 'emission-rate'!$F$2:$F$551) * IFERROR(VLOOKUP($A631&amp;$B631&amp;$C631&amp;$D631&amp;T$1, 'check of sales'!$A$2:$P$1035, 12 + MATCH($E631,'check of sales'!$M$1:$P$1, 0), 0), 0)</f>
        <v>0</v>
      </c>
      <c r="U631" s="1">
        <f>SUMIF('emission-rate'!$A$2:$A$551, $D631&amp;U$1&amp;$E631&amp;$F631, 'emission-rate'!$F$2:$F$551) * IFERROR(VLOOKUP($A631&amp;$B631&amp;$C631&amp;$D631&amp;U$1, 'check of sales'!$A$2:$P$1035, 12 + MATCH($E631,'check of sales'!$M$1:$P$1, 0), 0), 0)</f>
        <v>0</v>
      </c>
    </row>
    <row r="632" spans="1:21" x14ac:dyDescent="0.2">
      <c r="A632">
        <f>emission!A632</f>
        <v>2013</v>
      </c>
      <c r="B632">
        <f>emission!B632</f>
        <v>1</v>
      </c>
      <c r="C632" t="str">
        <f>emission!C632</f>
        <v>industrial</v>
      </c>
      <c r="D632" t="str">
        <f>emission!D632</f>
        <v>VCC 22400 (DSL LHD1)</v>
      </c>
      <c r="E632" t="str">
        <f>emission!E632</f>
        <v>DSL</v>
      </c>
      <c r="F632" t="str">
        <f>emission!F632</f>
        <v>PM25</v>
      </c>
      <c r="G632" s="1">
        <f>emission!G632 - SUM($K632:$U632)</f>
        <v>-1.0983040556311607E-4</v>
      </c>
      <c r="K632" s="1">
        <f>SUMIF('emission-rate'!$A$2:$A$551, $D632&amp;K$1&amp;$E632&amp;$F632, 'emission-rate'!$F$2:$F$551) * IFERROR(VLOOKUP($A632&amp;$B632&amp;$C632&amp;$D632&amp;K$1, 'check of sales'!$A$2:$P$1035, 12 + MATCH($E632,'check of sales'!$M$1:$P$1, 0), 0), 0)</f>
        <v>429754.57103737979</v>
      </c>
      <c r="L632" s="1">
        <f>SUMIF('emission-rate'!$A$2:$A$551, $D632&amp;L$1&amp;$E632&amp;$F632, 'emission-rate'!$F$2:$F$551) * IFERROR(VLOOKUP($A632&amp;$B632&amp;$C632&amp;$D632&amp;L$1, 'check of sales'!$A$2:$P$1035, 12 + MATCH($E632,'check of sales'!$M$1:$P$1, 0), 0), 0)</f>
        <v>232825.64567517259</v>
      </c>
      <c r="M632" s="1">
        <f>SUMIF('emission-rate'!$A$2:$A$551, $D632&amp;M$1&amp;$E632&amp;$F632, 'emission-rate'!$F$2:$F$551) * IFERROR(VLOOKUP($A632&amp;$B632&amp;$C632&amp;$D632&amp;M$1, 'check of sales'!$A$2:$P$1035, 12 + MATCH($E632,'check of sales'!$M$1:$P$1, 0), 0), 0)</f>
        <v>740611.30710642575</v>
      </c>
      <c r="N632" s="1">
        <f>SUMIF('emission-rate'!$A$2:$A$551, $D632&amp;N$1&amp;$E632&amp;$F632, 'emission-rate'!$F$2:$F$551) * IFERROR(VLOOKUP($A632&amp;$B632&amp;$C632&amp;$D632&amp;N$1, 'check of sales'!$A$2:$P$1035, 12 + MATCH($E632,'check of sales'!$M$1:$P$1, 0), 0), 0)</f>
        <v>565340.67862495233</v>
      </c>
      <c r="O632" s="1">
        <f>SUMIF('emission-rate'!$A$2:$A$551, $D632&amp;O$1&amp;$E632&amp;$F632, 'emission-rate'!$F$2:$F$551) * IFERROR(VLOOKUP($A632&amp;$B632&amp;$C632&amp;$D632&amp;O$1, 'check of sales'!$A$2:$P$1035, 12 + MATCH($E632,'check of sales'!$M$1:$P$1, 0), 0), 0)</f>
        <v>0</v>
      </c>
      <c r="P632" s="1">
        <f>SUMIF('emission-rate'!$A$2:$A$551, $D632&amp;P$1&amp;$E632&amp;$F632, 'emission-rate'!$F$2:$F$551) * IFERROR(VLOOKUP($A632&amp;$B632&amp;$C632&amp;$D632&amp;P$1, 'check of sales'!$A$2:$P$1035, 12 + MATCH($E632,'check of sales'!$M$1:$P$1, 0), 0), 0)</f>
        <v>0</v>
      </c>
      <c r="Q632" s="1">
        <f>SUMIF('emission-rate'!$A$2:$A$551, $D632&amp;Q$1&amp;$E632&amp;$F632, 'emission-rate'!$F$2:$F$551) * IFERROR(VLOOKUP($A632&amp;$B632&amp;$C632&amp;$D632&amp;Q$1, 'check of sales'!$A$2:$P$1035, 12 + MATCH($E632,'check of sales'!$M$1:$P$1, 0), 0), 0)</f>
        <v>0</v>
      </c>
      <c r="R632" s="1">
        <f>SUMIF('emission-rate'!$A$2:$A$551, $D632&amp;R$1&amp;$E632&amp;$F632, 'emission-rate'!$F$2:$F$551) * IFERROR(VLOOKUP($A632&amp;$B632&amp;$C632&amp;$D632&amp;R$1, 'check of sales'!$A$2:$P$1035, 12 + MATCH($E632,'check of sales'!$M$1:$P$1, 0), 0), 0)</f>
        <v>0</v>
      </c>
      <c r="S632" s="1">
        <f>SUMIF('emission-rate'!$A$2:$A$551, $D632&amp;S$1&amp;$E632&amp;$F632, 'emission-rate'!$F$2:$F$551) * IFERROR(VLOOKUP($A632&amp;$B632&amp;$C632&amp;$D632&amp;S$1, 'check of sales'!$A$2:$P$1035, 12 + MATCH($E632,'check of sales'!$M$1:$P$1, 0), 0), 0)</f>
        <v>0</v>
      </c>
      <c r="T632" s="1">
        <f>SUMIF('emission-rate'!$A$2:$A$551, $D632&amp;T$1&amp;$E632&amp;$F632, 'emission-rate'!$F$2:$F$551) * IFERROR(VLOOKUP($A632&amp;$B632&amp;$C632&amp;$D632&amp;T$1, 'check of sales'!$A$2:$P$1035, 12 + MATCH($E632,'check of sales'!$M$1:$P$1, 0), 0), 0)</f>
        <v>0</v>
      </c>
      <c r="U632" s="1">
        <f>SUMIF('emission-rate'!$A$2:$A$551, $D632&amp;U$1&amp;$E632&amp;$F632, 'emission-rate'!$F$2:$F$551) * IFERROR(VLOOKUP($A632&amp;$B632&amp;$C632&amp;$D632&amp;U$1, 'check of sales'!$A$2:$P$1035, 12 + MATCH($E632,'check of sales'!$M$1:$P$1, 0), 0), 0)</f>
        <v>0</v>
      </c>
    </row>
    <row r="633" spans="1:21" x14ac:dyDescent="0.2">
      <c r="A633">
        <f>emission!A633</f>
        <v>2014</v>
      </c>
      <c r="B633">
        <f>emission!B633</f>
        <v>1</v>
      </c>
      <c r="C633" t="str">
        <f>emission!C633</f>
        <v>industrial</v>
      </c>
      <c r="D633" t="str">
        <f>emission!D633</f>
        <v>VCC 22400 (DSL LHD1)</v>
      </c>
      <c r="E633" t="str">
        <f>emission!E633</f>
        <v>DSL</v>
      </c>
      <c r="F633" t="str">
        <f>emission!F633</f>
        <v>PM25</v>
      </c>
      <c r="G633" s="1">
        <f>emission!G633 - SUM($K633:$U633)</f>
        <v>2.4285633116960526E-5</v>
      </c>
      <c r="K633" s="1">
        <f>SUMIF('emission-rate'!$A$2:$A$551, $D633&amp;K$1&amp;$E633&amp;$F633, 'emission-rate'!$F$2:$F$551) * IFERROR(VLOOKUP($A633&amp;$B633&amp;$C633&amp;$D633&amp;K$1, 'check of sales'!$A$2:$P$1035, 12 + MATCH($E633,'check of sales'!$M$1:$P$1, 0), 0), 0)</f>
        <v>383535.50999525434</v>
      </c>
      <c r="L633" s="1">
        <f>SUMIF('emission-rate'!$A$2:$A$551, $D633&amp;L$1&amp;$E633&amp;$F633, 'emission-rate'!$F$2:$F$551) * IFERROR(VLOOKUP($A633&amp;$B633&amp;$C633&amp;$D633&amp;L$1, 'check of sales'!$A$2:$P$1035, 12 + MATCH($E633,'check of sales'!$M$1:$P$1, 0), 0), 0)</f>
        <v>225391.96314987316</v>
      </c>
      <c r="M633" s="1">
        <f>SUMIF('emission-rate'!$A$2:$A$551, $D633&amp;M$1&amp;$E633&amp;$F633, 'emission-rate'!$F$2:$F$551) * IFERROR(VLOOKUP($A633&amp;$B633&amp;$C633&amp;$D633&amp;M$1, 'check of sales'!$A$2:$P$1035, 12 + MATCH($E633,'check of sales'!$M$1:$P$1, 0), 0), 0)</f>
        <v>712453.27600329625</v>
      </c>
      <c r="N633" s="1">
        <f>SUMIF('emission-rate'!$A$2:$A$551, $D633&amp;N$1&amp;$E633&amp;$F633, 'emission-rate'!$F$2:$F$551) * IFERROR(VLOOKUP($A633&amp;$B633&amp;$C633&amp;$D633&amp;N$1, 'check of sales'!$A$2:$P$1035, 12 + MATCH($E633,'check of sales'!$M$1:$P$1, 0), 0), 0)</f>
        <v>532293.76711478655</v>
      </c>
      <c r="O633" s="1">
        <f>SUMIF('emission-rate'!$A$2:$A$551, $D633&amp;O$1&amp;$E633&amp;$F633, 'emission-rate'!$F$2:$F$551) * IFERROR(VLOOKUP($A633&amp;$B633&amp;$C633&amp;$D633&amp;O$1, 'check of sales'!$A$2:$P$1035, 12 + MATCH($E633,'check of sales'!$M$1:$P$1, 0), 0), 0)</f>
        <v>445984.44506672403</v>
      </c>
      <c r="P633" s="1">
        <f>SUMIF('emission-rate'!$A$2:$A$551, $D633&amp;P$1&amp;$E633&amp;$F633, 'emission-rate'!$F$2:$F$551) * IFERROR(VLOOKUP($A633&amp;$B633&amp;$C633&amp;$D633&amp;P$1, 'check of sales'!$A$2:$P$1035, 12 + MATCH($E633,'check of sales'!$M$1:$P$1, 0), 0), 0)</f>
        <v>0</v>
      </c>
      <c r="Q633" s="1">
        <f>SUMIF('emission-rate'!$A$2:$A$551, $D633&amp;Q$1&amp;$E633&amp;$F633, 'emission-rate'!$F$2:$F$551) * IFERROR(VLOOKUP($A633&amp;$B633&amp;$C633&amp;$D633&amp;Q$1, 'check of sales'!$A$2:$P$1035, 12 + MATCH($E633,'check of sales'!$M$1:$P$1, 0), 0), 0)</f>
        <v>0</v>
      </c>
      <c r="R633" s="1">
        <f>SUMIF('emission-rate'!$A$2:$A$551, $D633&amp;R$1&amp;$E633&amp;$F633, 'emission-rate'!$F$2:$F$551) * IFERROR(VLOOKUP($A633&amp;$B633&amp;$C633&amp;$D633&amp;R$1, 'check of sales'!$A$2:$P$1035, 12 + MATCH($E633,'check of sales'!$M$1:$P$1, 0), 0), 0)</f>
        <v>0</v>
      </c>
      <c r="S633" s="1">
        <f>SUMIF('emission-rate'!$A$2:$A$551, $D633&amp;S$1&amp;$E633&amp;$F633, 'emission-rate'!$F$2:$F$551) * IFERROR(VLOOKUP($A633&amp;$B633&amp;$C633&amp;$D633&amp;S$1, 'check of sales'!$A$2:$P$1035, 12 + MATCH($E633,'check of sales'!$M$1:$P$1, 0), 0), 0)</f>
        <v>0</v>
      </c>
      <c r="T633" s="1">
        <f>SUMIF('emission-rate'!$A$2:$A$551, $D633&amp;T$1&amp;$E633&amp;$F633, 'emission-rate'!$F$2:$F$551) * IFERROR(VLOOKUP($A633&amp;$B633&amp;$C633&amp;$D633&amp;T$1, 'check of sales'!$A$2:$P$1035, 12 + MATCH($E633,'check of sales'!$M$1:$P$1, 0), 0), 0)</f>
        <v>0</v>
      </c>
      <c r="U633" s="1">
        <f>SUMIF('emission-rate'!$A$2:$A$551, $D633&amp;U$1&amp;$E633&amp;$F633, 'emission-rate'!$F$2:$F$551) * IFERROR(VLOOKUP($A633&amp;$B633&amp;$C633&amp;$D633&amp;U$1, 'check of sales'!$A$2:$P$1035, 12 + MATCH($E633,'check of sales'!$M$1:$P$1, 0), 0), 0)</f>
        <v>0</v>
      </c>
    </row>
    <row r="634" spans="1:21" x14ac:dyDescent="0.2">
      <c r="A634">
        <f>emission!A634</f>
        <v>2015</v>
      </c>
      <c r="B634">
        <f>emission!B634</f>
        <v>1</v>
      </c>
      <c r="C634" t="str">
        <f>emission!C634</f>
        <v>industrial</v>
      </c>
      <c r="D634" t="str">
        <f>emission!D634</f>
        <v>VCC 22400 (DSL LHD1)</v>
      </c>
      <c r="E634" t="str">
        <f>emission!E634</f>
        <v>DSL</v>
      </c>
      <c r="F634" t="str">
        <f>emission!F634</f>
        <v>PM25</v>
      </c>
      <c r="G634" s="1">
        <f>emission!G634 - SUM($K634:$U634)</f>
        <v>1.8767081201076508E-5</v>
      </c>
      <c r="K634" s="1">
        <f>SUMIF('emission-rate'!$A$2:$A$551, $D634&amp;K$1&amp;$E634&amp;$F634, 'emission-rate'!$F$2:$F$551) * IFERROR(VLOOKUP($A634&amp;$B634&amp;$C634&amp;$D634&amp;K$1, 'check of sales'!$A$2:$P$1035, 12 + MATCH($E634,'check of sales'!$M$1:$P$1, 0), 0), 0)</f>
        <v>359110.4901000812</v>
      </c>
      <c r="L634" s="1">
        <f>SUMIF('emission-rate'!$A$2:$A$551, $D634&amp;L$1&amp;$E634&amp;$F634, 'emission-rate'!$F$2:$F$551) * IFERROR(VLOOKUP($A634&amp;$B634&amp;$C634&amp;$D634&amp;L$1, 'check of sales'!$A$2:$P$1035, 12 + MATCH($E634,'check of sales'!$M$1:$P$1, 0), 0), 0)</f>
        <v>201151.60457013335</v>
      </c>
      <c r="M634" s="1">
        <f>SUMIF('emission-rate'!$A$2:$A$551, $D634&amp;M$1&amp;$E634&amp;$F634, 'emission-rate'!$F$2:$F$551) * IFERROR(VLOOKUP($A634&amp;$B634&amp;$C634&amp;$D634&amp;M$1, 'check of sales'!$A$2:$P$1035, 12 + MATCH($E634,'check of sales'!$M$1:$P$1, 0), 0), 0)</f>
        <v>689705.99035716441</v>
      </c>
      <c r="N634" s="1">
        <f>SUMIF('emission-rate'!$A$2:$A$551, $D634&amp;N$1&amp;$E634&amp;$F634, 'emission-rate'!$F$2:$F$551) * IFERROR(VLOOKUP($A634&amp;$B634&amp;$C634&amp;$D634&amp;N$1, 'check of sales'!$A$2:$P$1035, 12 + MATCH($E634,'check of sales'!$M$1:$P$1, 0), 0), 0)</f>
        <v>512055.96584628953</v>
      </c>
      <c r="O634" s="1">
        <f>SUMIF('emission-rate'!$A$2:$A$551, $D634&amp;O$1&amp;$E634&amp;$F634, 'emission-rate'!$F$2:$F$551) * IFERROR(VLOOKUP($A634&amp;$B634&amp;$C634&amp;$D634&amp;O$1, 'check of sales'!$A$2:$P$1035, 12 + MATCH($E634,'check of sales'!$M$1:$P$1, 0), 0), 0)</f>
        <v>419914.48575143592</v>
      </c>
      <c r="P634" s="1">
        <f>SUMIF('emission-rate'!$A$2:$A$551, $D634&amp;P$1&amp;$E634&amp;$F634, 'emission-rate'!$F$2:$F$551) * IFERROR(VLOOKUP($A634&amp;$B634&amp;$C634&amp;$D634&amp;P$1, 'check of sales'!$A$2:$P$1035, 12 + MATCH($E634,'check of sales'!$M$1:$P$1, 0), 0), 0)</f>
        <v>64925.834793438386</v>
      </c>
      <c r="Q634" s="1">
        <f>SUMIF('emission-rate'!$A$2:$A$551, $D634&amp;Q$1&amp;$E634&amp;$F634, 'emission-rate'!$F$2:$F$551) * IFERROR(VLOOKUP($A634&amp;$B634&amp;$C634&amp;$D634&amp;Q$1, 'check of sales'!$A$2:$P$1035, 12 + MATCH($E634,'check of sales'!$M$1:$P$1, 0), 0), 0)</f>
        <v>0</v>
      </c>
      <c r="R634" s="1">
        <f>SUMIF('emission-rate'!$A$2:$A$551, $D634&amp;R$1&amp;$E634&amp;$F634, 'emission-rate'!$F$2:$F$551) * IFERROR(VLOOKUP($A634&amp;$B634&amp;$C634&amp;$D634&amp;R$1, 'check of sales'!$A$2:$P$1035, 12 + MATCH($E634,'check of sales'!$M$1:$P$1, 0), 0), 0)</f>
        <v>0</v>
      </c>
      <c r="S634" s="1">
        <f>SUMIF('emission-rate'!$A$2:$A$551, $D634&amp;S$1&amp;$E634&amp;$F634, 'emission-rate'!$F$2:$F$551) * IFERROR(VLOOKUP($A634&amp;$B634&amp;$C634&amp;$D634&amp;S$1, 'check of sales'!$A$2:$P$1035, 12 + MATCH($E634,'check of sales'!$M$1:$P$1, 0), 0), 0)</f>
        <v>0</v>
      </c>
      <c r="T634" s="1">
        <f>SUMIF('emission-rate'!$A$2:$A$551, $D634&amp;T$1&amp;$E634&amp;$F634, 'emission-rate'!$F$2:$F$551) * IFERROR(VLOOKUP($A634&amp;$B634&amp;$C634&amp;$D634&amp;T$1, 'check of sales'!$A$2:$P$1035, 12 + MATCH($E634,'check of sales'!$M$1:$P$1, 0), 0), 0)</f>
        <v>0</v>
      </c>
      <c r="U634" s="1">
        <f>SUMIF('emission-rate'!$A$2:$A$551, $D634&amp;U$1&amp;$E634&amp;$F634, 'emission-rate'!$F$2:$F$551) * IFERROR(VLOOKUP($A634&amp;$B634&amp;$C634&amp;$D634&amp;U$1, 'check of sales'!$A$2:$P$1035, 12 + MATCH($E634,'check of sales'!$M$1:$P$1, 0), 0), 0)</f>
        <v>0</v>
      </c>
    </row>
    <row r="635" spans="1:21" x14ac:dyDescent="0.2">
      <c r="A635">
        <f>emission!A635</f>
        <v>2016</v>
      </c>
      <c r="B635">
        <f>emission!B635</f>
        <v>1</v>
      </c>
      <c r="C635" t="str">
        <f>emission!C635</f>
        <v>industrial</v>
      </c>
      <c r="D635" t="str">
        <f>emission!D635</f>
        <v>VCC 22400 (DSL LHD1)</v>
      </c>
      <c r="E635" t="str">
        <f>emission!E635</f>
        <v>DSL</v>
      </c>
      <c r="F635" t="str">
        <f>emission!F635</f>
        <v>PM25</v>
      </c>
      <c r="G635" s="1">
        <f>emission!G635 - SUM($K635:$U635)</f>
        <v>6.3391402363777161E-5</v>
      </c>
      <c r="K635" s="1">
        <f>SUMIF('emission-rate'!$A$2:$A$551, $D635&amp;K$1&amp;$E635&amp;$F635, 'emission-rate'!$F$2:$F$551) * IFERROR(VLOOKUP($A635&amp;$B635&amp;$C635&amp;$D635&amp;K$1, 'check of sales'!$A$2:$P$1035, 12 + MATCH($E635,'check of sales'!$M$1:$P$1, 0), 0), 0)</f>
        <v>345144.28446022049</v>
      </c>
      <c r="L635" s="1">
        <f>SUMIF('emission-rate'!$A$2:$A$551, $D635&amp;L$1&amp;$E635&amp;$F635, 'emission-rate'!$F$2:$F$551) * IFERROR(VLOOKUP($A635&amp;$B635&amp;$C635&amp;$D635&amp;L$1, 'check of sales'!$A$2:$P$1035, 12 + MATCH($E635,'check of sales'!$M$1:$P$1, 0), 0), 0)</f>
        <v>188341.49490484496</v>
      </c>
      <c r="M635" s="1">
        <f>SUMIF('emission-rate'!$A$2:$A$551, $D635&amp;M$1&amp;$E635&amp;$F635, 'emission-rate'!$F$2:$F$551) * IFERROR(VLOOKUP($A635&amp;$B635&amp;$C635&amp;$D635&amp;M$1, 'check of sales'!$A$2:$P$1035, 12 + MATCH($E635,'check of sales'!$M$1:$P$1, 0), 0), 0)</f>
        <v>615529.78510473738</v>
      </c>
      <c r="N635" s="1">
        <f>SUMIF('emission-rate'!$A$2:$A$551, $D635&amp;N$1&amp;$E635&amp;$F635, 'emission-rate'!$F$2:$F$551) * IFERROR(VLOOKUP($A635&amp;$B635&amp;$C635&amp;$D635&amp;N$1, 'check of sales'!$A$2:$P$1035, 12 + MATCH($E635,'check of sales'!$M$1:$P$1, 0), 0), 0)</f>
        <v>495706.98730379372</v>
      </c>
      <c r="O635" s="1">
        <f>SUMIF('emission-rate'!$A$2:$A$551, $D635&amp;O$1&amp;$E635&amp;$F635, 'emission-rate'!$F$2:$F$551) * IFERROR(VLOOKUP($A635&amp;$B635&amp;$C635&amp;$D635&amp;O$1, 'check of sales'!$A$2:$P$1035, 12 + MATCH($E635,'check of sales'!$M$1:$P$1, 0), 0), 0)</f>
        <v>403949.34312265104</v>
      </c>
      <c r="P635" s="1">
        <f>SUMIF('emission-rate'!$A$2:$A$551, $D635&amp;P$1&amp;$E635&amp;$F635, 'emission-rate'!$F$2:$F$551) * IFERROR(VLOOKUP($A635&amp;$B635&amp;$C635&amp;$D635&amp;P$1, 'check of sales'!$A$2:$P$1035, 12 + MATCH($E635,'check of sales'!$M$1:$P$1, 0), 0), 0)</f>
        <v>61130.604062190119</v>
      </c>
      <c r="Q635" s="1">
        <f>SUMIF('emission-rate'!$A$2:$A$551, $D635&amp;Q$1&amp;$E635&amp;$F635, 'emission-rate'!$F$2:$F$551) * IFERROR(VLOOKUP($A635&amp;$B635&amp;$C635&amp;$D635&amp;Q$1, 'check of sales'!$A$2:$P$1035, 12 + MATCH($E635,'check of sales'!$M$1:$P$1, 0), 0), 0)</f>
        <v>324731.67851812084</v>
      </c>
      <c r="R635" s="1">
        <f>SUMIF('emission-rate'!$A$2:$A$551, $D635&amp;R$1&amp;$E635&amp;$F635, 'emission-rate'!$F$2:$F$551) * IFERROR(VLOOKUP($A635&amp;$B635&amp;$C635&amp;$D635&amp;R$1, 'check of sales'!$A$2:$P$1035, 12 + MATCH($E635,'check of sales'!$M$1:$P$1, 0), 0), 0)</f>
        <v>0</v>
      </c>
      <c r="S635" s="1">
        <f>SUMIF('emission-rate'!$A$2:$A$551, $D635&amp;S$1&amp;$E635&amp;$F635, 'emission-rate'!$F$2:$F$551) * IFERROR(VLOOKUP($A635&amp;$B635&amp;$C635&amp;$D635&amp;S$1, 'check of sales'!$A$2:$P$1035, 12 + MATCH($E635,'check of sales'!$M$1:$P$1, 0), 0), 0)</f>
        <v>0</v>
      </c>
      <c r="T635" s="1">
        <f>SUMIF('emission-rate'!$A$2:$A$551, $D635&amp;T$1&amp;$E635&amp;$F635, 'emission-rate'!$F$2:$F$551) * IFERROR(VLOOKUP($A635&amp;$B635&amp;$C635&amp;$D635&amp;T$1, 'check of sales'!$A$2:$P$1035, 12 + MATCH($E635,'check of sales'!$M$1:$P$1, 0), 0), 0)</f>
        <v>0</v>
      </c>
      <c r="U635" s="1">
        <f>SUMIF('emission-rate'!$A$2:$A$551, $D635&amp;U$1&amp;$E635&amp;$F635, 'emission-rate'!$F$2:$F$551) * IFERROR(VLOOKUP($A635&amp;$B635&amp;$C635&amp;$D635&amp;U$1, 'check of sales'!$A$2:$P$1035, 12 + MATCH($E635,'check of sales'!$M$1:$P$1, 0), 0), 0)</f>
        <v>0</v>
      </c>
    </row>
    <row r="636" spans="1:21" x14ac:dyDescent="0.2">
      <c r="A636">
        <f>emission!A636</f>
        <v>2017</v>
      </c>
      <c r="B636">
        <f>emission!B636</f>
        <v>1</v>
      </c>
      <c r="C636" t="str">
        <f>emission!C636</f>
        <v>industrial</v>
      </c>
      <c r="D636" t="str">
        <f>emission!D636</f>
        <v>VCC 22400 (DSL LHD1)</v>
      </c>
      <c r="E636" t="str">
        <f>emission!E636</f>
        <v>DSL</v>
      </c>
      <c r="F636" t="str">
        <f>emission!F636</f>
        <v>PM25</v>
      </c>
      <c r="G636" s="1">
        <f>emission!G636 - SUM($K636:$U636)</f>
        <v>2.2133998572826385E-4</v>
      </c>
      <c r="K636" s="1">
        <f>SUMIF('emission-rate'!$A$2:$A$551, $D636&amp;K$1&amp;$E636&amp;$F636, 'emission-rate'!$F$2:$F$551) * IFERROR(VLOOKUP($A636&amp;$B636&amp;$C636&amp;$D636&amp;K$1, 'check of sales'!$A$2:$P$1035, 12 + MATCH($E636,'check of sales'!$M$1:$P$1, 0), 0), 0)</f>
        <v>314528.10037765629</v>
      </c>
      <c r="L636" s="1">
        <f>SUMIF('emission-rate'!$A$2:$A$551, $D636&amp;L$1&amp;$E636&amp;$F636, 'emission-rate'!$F$2:$F$551) * IFERROR(VLOOKUP($A636&amp;$B636&amp;$C636&amp;$D636&amp;L$1, 'check of sales'!$A$2:$P$1035, 12 + MATCH($E636,'check of sales'!$M$1:$P$1, 0), 0), 0)</f>
        <v>181016.6850736787</v>
      </c>
      <c r="M636" s="1">
        <f>SUMIF('emission-rate'!$A$2:$A$551, $D636&amp;M$1&amp;$E636&amp;$F636, 'emission-rate'!$F$2:$F$551) * IFERROR(VLOOKUP($A636&amp;$B636&amp;$C636&amp;$D636&amp;M$1, 'check of sales'!$A$2:$P$1035, 12 + MATCH($E636,'check of sales'!$M$1:$P$1, 0), 0), 0)</f>
        <v>576330.47537865362</v>
      </c>
      <c r="N636" s="1">
        <f>SUMIF('emission-rate'!$A$2:$A$551, $D636&amp;N$1&amp;$E636&amp;$F636, 'emission-rate'!$F$2:$F$551) * IFERROR(VLOOKUP($A636&amp;$B636&amp;$C636&amp;$D636&amp;N$1, 'check of sales'!$A$2:$P$1035, 12 + MATCH($E636,'check of sales'!$M$1:$P$1, 0), 0), 0)</f>
        <v>442394.90396772302</v>
      </c>
      <c r="O636" s="1">
        <f>SUMIF('emission-rate'!$A$2:$A$551, $D636&amp;O$1&amp;$E636&amp;$F636, 'emission-rate'!$F$2:$F$551) * IFERROR(VLOOKUP($A636&amp;$B636&amp;$C636&amp;$D636&amp;O$1, 'check of sales'!$A$2:$P$1035, 12 + MATCH($E636,'check of sales'!$M$1:$P$1, 0), 0), 0)</f>
        <v>391052.00458260719</v>
      </c>
      <c r="P636" s="1">
        <f>SUMIF('emission-rate'!$A$2:$A$551, $D636&amp;P$1&amp;$E636&amp;$F636, 'emission-rate'!$F$2:$F$551) * IFERROR(VLOOKUP($A636&amp;$B636&amp;$C636&amp;$D636&amp;P$1, 'check of sales'!$A$2:$P$1035, 12 + MATCH($E636,'check of sales'!$M$1:$P$1, 0), 0), 0)</f>
        <v>58806.419386612091</v>
      </c>
      <c r="Q636" s="1">
        <f>SUMIF('emission-rate'!$A$2:$A$551, $D636&amp;Q$1&amp;$E636&amp;$F636, 'emission-rate'!$F$2:$F$551) * IFERROR(VLOOKUP($A636&amp;$B636&amp;$C636&amp;$D636&amp;Q$1, 'check of sales'!$A$2:$P$1035, 12 + MATCH($E636,'check of sales'!$M$1:$P$1, 0), 0), 0)</f>
        <v>305749.53297247045</v>
      </c>
      <c r="R636" s="1">
        <f>SUMIF('emission-rate'!$A$2:$A$551, $D636&amp;R$1&amp;$E636&amp;$F636, 'emission-rate'!$F$2:$F$551) * IFERROR(VLOOKUP($A636&amp;$B636&amp;$C636&amp;$D636&amp;R$1, 'check of sales'!$A$2:$P$1035, 12 + MATCH($E636,'check of sales'!$M$1:$P$1, 0), 0), 0)</f>
        <v>341921.10278818861</v>
      </c>
      <c r="S636" s="1">
        <f>SUMIF('emission-rate'!$A$2:$A$551, $D636&amp;S$1&amp;$E636&amp;$F636, 'emission-rate'!$F$2:$F$551) * IFERROR(VLOOKUP($A636&amp;$B636&amp;$C636&amp;$D636&amp;S$1, 'check of sales'!$A$2:$P$1035, 12 + MATCH($E636,'check of sales'!$M$1:$P$1, 0), 0), 0)</f>
        <v>0</v>
      </c>
      <c r="T636" s="1">
        <f>SUMIF('emission-rate'!$A$2:$A$551, $D636&amp;T$1&amp;$E636&amp;$F636, 'emission-rate'!$F$2:$F$551) * IFERROR(VLOOKUP($A636&amp;$B636&amp;$C636&amp;$D636&amp;T$1, 'check of sales'!$A$2:$P$1035, 12 + MATCH($E636,'check of sales'!$M$1:$P$1, 0), 0), 0)</f>
        <v>0</v>
      </c>
      <c r="U636" s="1">
        <f>SUMIF('emission-rate'!$A$2:$A$551, $D636&amp;U$1&amp;$E636&amp;$F636, 'emission-rate'!$F$2:$F$551) * IFERROR(VLOOKUP($A636&amp;$B636&amp;$C636&amp;$D636&amp;U$1, 'check of sales'!$A$2:$P$1035, 12 + MATCH($E636,'check of sales'!$M$1:$P$1, 0), 0), 0)</f>
        <v>0</v>
      </c>
    </row>
    <row r="637" spans="1:21" x14ac:dyDescent="0.2">
      <c r="A637">
        <f>emission!A637</f>
        <v>2018</v>
      </c>
      <c r="B637">
        <f>emission!B637</f>
        <v>1</v>
      </c>
      <c r="C637" t="str">
        <f>emission!C637</f>
        <v>industrial</v>
      </c>
      <c r="D637" t="str">
        <f>emission!D637</f>
        <v>VCC 22400 (DSL LHD1)</v>
      </c>
      <c r="E637" t="str">
        <f>emission!E637</f>
        <v>DSL</v>
      </c>
      <c r="F637" t="str">
        <f>emission!F637</f>
        <v>PM25</v>
      </c>
      <c r="G637" s="1">
        <f>emission!G637 - SUM($K637:$U637)</f>
        <v>7.0316717028617859E-5</v>
      </c>
      <c r="K637" s="1">
        <f>SUMIF('emission-rate'!$A$2:$A$551, $D637&amp;K$1&amp;$E637&amp;$F637, 'emission-rate'!$F$2:$F$551) * IFERROR(VLOOKUP($A637&amp;$B637&amp;$C637&amp;$D637&amp;K$1, 'check of sales'!$A$2:$P$1035, 12 + MATCH($E637,'check of sales'!$M$1:$P$1, 0), 0), 0)</f>
        <v>301992.12044327526</v>
      </c>
      <c r="L637" s="1">
        <f>SUMIF('emission-rate'!$A$2:$A$551, $D637&amp;L$1&amp;$E637&amp;$F637, 'emission-rate'!$F$2:$F$551) * IFERROR(VLOOKUP($A637&amp;$B637&amp;$C637&amp;$D637&amp;L$1, 'check of sales'!$A$2:$P$1035, 12 + MATCH($E637,'check of sales'!$M$1:$P$1, 0), 0), 0)</f>
        <v>164959.51593672298</v>
      </c>
      <c r="M637" s="1">
        <f>SUMIF('emission-rate'!$A$2:$A$551, $D637&amp;M$1&amp;$E637&amp;$F637, 'emission-rate'!$F$2:$F$551) * IFERROR(VLOOKUP($A637&amp;$B637&amp;$C637&amp;$D637&amp;M$1, 'check of sales'!$A$2:$P$1035, 12 + MATCH($E637,'check of sales'!$M$1:$P$1, 0), 0), 0)</f>
        <v>553916.34335646243</v>
      </c>
      <c r="N637" s="1">
        <f>SUMIF('emission-rate'!$A$2:$A$551, $D637&amp;N$1&amp;$E637&amp;$F637, 'emission-rate'!$F$2:$F$551) * IFERROR(VLOOKUP($A637&amp;$B637&amp;$C637&amp;$D637&amp;N$1, 'check of sales'!$A$2:$P$1035, 12 + MATCH($E637,'check of sales'!$M$1:$P$1, 0), 0), 0)</f>
        <v>414221.49094771722</v>
      </c>
      <c r="O637" s="1">
        <f>SUMIF('emission-rate'!$A$2:$A$551, $D637&amp;O$1&amp;$E637&amp;$F637, 'emission-rate'!$F$2:$F$551) * IFERROR(VLOOKUP($A637&amp;$B637&amp;$C637&amp;$D637&amp;O$1, 'check of sales'!$A$2:$P$1035, 12 + MATCH($E637,'check of sales'!$M$1:$P$1, 0), 0), 0)</f>
        <v>348995.31062628655</v>
      </c>
      <c r="P637" s="1">
        <f>SUMIF('emission-rate'!$A$2:$A$551, $D637&amp;P$1&amp;$E637&amp;$F637, 'emission-rate'!$F$2:$F$551) * IFERROR(VLOOKUP($A637&amp;$B637&amp;$C637&amp;$D637&amp;P$1, 'check of sales'!$A$2:$P$1035, 12 + MATCH($E637,'check of sales'!$M$1:$P$1, 0), 0), 0)</f>
        <v>56928.841635664394</v>
      </c>
      <c r="Q637" s="1">
        <f>SUMIF('emission-rate'!$A$2:$A$551, $D637&amp;Q$1&amp;$E637&amp;$F637, 'emission-rate'!$F$2:$F$551) * IFERROR(VLOOKUP($A637&amp;$B637&amp;$C637&amp;$D637&amp;Q$1, 'check of sales'!$A$2:$P$1035, 12 + MATCH($E637,'check of sales'!$M$1:$P$1, 0), 0), 0)</f>
        <v>294124.94018459663</v>
      </c>
      <c r="R637" s="1">
        <f>SUMIF('emission-rate'!$A$2:$A$551, $D637&amp;R$1&amp;$E637&amp;$F637, 'emission-rate'!$F$2:$F$551) * IFERROR(VLOOKUP($A637&amp;$B637&amp;$C637&amp;$D637&amp;R$1, 'check of sales'!$A$2:$P$1035, 12 + MATCH($E637,'check of sales'!$M$1:$P$1, 0), 0), 0)</f>
        <v>321934.15181416349</v>
      </c>
      <c r="S637" s="1">
        <f>SUMIF('emission-rate'!$A$2:$A$551, $D637&amp;S$1&amp;$E637&amp;$F637, 'emission-rate'!$F$2:$F$551) * IFERROR(VLOOKUP($A637&amp;$B637&amp;$C637&amp;$D637&amp;S$1, 'check of sales'!$A$2:$P$1035, 12 + MATCH($E637,'check of sales'!$M$1:$P$1, 0), 0), 0)</f>
        <v>578959.66259922483</v>
      </c>
      <c r="T637" s="1">
        <f>SUMIF('emission-rate'!$A$2:$A$551, $D637&amp;T$1&amp;$E637&amp;$F637, 'emission-rate'!$F$2:$F$551) * IFERROR(VLOOKUP($A637&amp;$B637&amp;$C637&amp;$D637&amp;T$1, 'check of sales'!$A$2:$P$1035, 12 + MATCH($E637,'check of sales'!$M$1:$P$1, 0), 0), 0)</f>
        <v>0</v>
      </c>
      <c r="U637" s="1">
        <f>SUMIF('emission-rate'!$A$2:$A$551, $D637&amp;U$1&amp;$E637&amp;$F637, 'emission-rate'!$F$2:$F$551) * IFERROR(VLOOKUP($A637&amp;$B637&amp;$C637&amp;$D637&amp;U$1, 'check of sales'!$A$2:$P$1035, 12 + MATCH($E637,'check of sales'!$M$1:$P$1, 0), 0), 0)</f>
        <v>0</v>
      </c>
    </row>
    <row r="638" spans="1:21" x14ac:dyDescent="0.2">
      <c r="A638">
        <f>emission!A638</f>
        <v>2019</v>
      </c>
      <c r="B638">
        <f>emission!B638</f>
        <v>1</v>
      </c>
      <c r="C638" t="str">
        <f>emission!C638</f>
        <v>industrial</v>
      </c>
      <c r="D638" t="str">
        <f>emission!D638</f>
        <v>VCC 22400 (DSL LHD1)</v>
      </c>
      <c r="E638" t="str">
        <f>emission!E638</f>
        <v>DSL</v>
      </c>
      <c r="F638" t="str">
        <f>emission!F638</f>
        <v>PM25</v>
      </c>
      <c r="G638" s="1">
        <f>emission!G638 - SUM($K638:$U638)</f>
        <v>6.3945073634386063E-5</v>
      </c>
      <c r="K638" s="1">
        <f>SUMIF('emission-rate'!$A$2:$A$551, $D638&amp;K$1&amp;$E638&amp;$F638, 'emission-rate'!$F$2:$F$551) * IFERROR(VLOOKUP($A638&amp;$B638&amp;$C638&amp;$D638&amp;K$1, 'check of sales'!$A$2:$P$1035, 12 + MATCH($E638,'check of sales'!$M$1:$P$1, 0), 0), 0)</f>
        <v>292521.73901497805</v>
      </c>
      <c r="L638" s="1">
        <f>SUMIF('emission-rate'!$A$2:$A$551, $D638&amp;L$1&amp;$E638&amp;$F638, 'emission-rate'!$F$2:$F$551) * IFERROR(VLOOKUP($A638&amp;$B638&amp;$C638&amp;$D638&amp;L$1, 'check of sales'!$A$2:$P$1035, 12 + MATCH($E638,'check of sales'!$M$1:$P$1, 0), 0), 0)</f>
        <v>158384.81186645132</v>
      </c>
      <c r="M638" s="1">
        <f>SUMIF('emission-rate'!$A$2:$A$551, $D638&amp;M$1&amp;$E638&amp;$F638, 'emission-rate'!$F$2:$F$551) * IFERROR(VLOOKUP($A638&amp;$B638&amp;$C638&amp;$D638&amp;M$1, 'check of sales'!$A$2:$P$1035, 12 + MATCH($E638,'check of sales'!$M$1:$P$1, 0), 0), 0)</f>
        <v>504780.93680883991</v>
      </c>
      <c r="N638" s="1">
        <f>SUMIF('emission-rate'!$A$2:$A$551, $D638&amp;N$1&amp;$E638&amp;$F638, 'emission-rate'!$F$2:$F$551) * IFERROR(VLOOKUP($A638&amp;$B638&amp;$C638&amp;$D638&amp;N$1, 'check of sales'!$A$2:$P$1035, 12 + MATCH($E638,'check of sales'!$M$1:$P$1, 0), 0), 0)</f>
        <v>398111.95730136416</v>
      </c>
      <c r="O638" s="1">
        <f>SUMIF('emission-rate'!$A$2:$A$551, $D638&amp;O$1&amp;$E638&amp;$F638, 'emission-rate'!$F$2:$F$551) * IFERROR(VLOOKUP($A638&amp;$B638&amp;$C638&amp;$D638&amp;O$1, 'check of sales'!$A$2:$P$1035, 12 + MATCH($E638,'check of sales'!$M$1:$P$1, 0), 0), 0)</f>
        <v>326769.94378743874</v>
      </c>
      <c r="P638" s="1">
        <f>SUMIF('emission-rate'!$A$2:$A$551, $D638&amp;P$1&amp;$E638&amp;$F638, 'emission-rate'!$F$2:$F$551) * IFERROR(VLOOKUP($A638&amp;$B638&amp;$C638&amp;$D638&amp;P$1, 'check of sales'!$A$2:$P$1035, 12 + MATCH($E638,'check of sales'!$M$1:$P$1, 0), 0), 0)</f>
        <v>50806.282891810311</v>
      </c>
      <c r="Q638" s="1">
        <f>SUMIF('emission-rate'!$A$2:$A$551, $D638&amp;Q$1&amp;$E638&amp;$F638, 'emission-rate'!$F$2:$F$551) * IFERROR(VLOOKUP($A638&amp;$B638&amp;$C638&amp;$D638&amp;Q$1, 'check of sales'!$A$2:$P$1035, 12 + MATCH($E638,'check of sales'!$M$1:$P$1, 0), 0), 0)</f>
        <v>284734.08712043118</v>
      </c>
      <c r="R638" s="1">
        <f>SUMIF('emission-rate'!$A$2:$A$551, $D638&amp;R$1&amp;$E638&amp;$F638, 'emission-rate'!$F$2:$F$551) * IFERROR(VLOOKUP($A638&amp;$B638&amp;$C638&amp;$D638&amp;R$1, 'check of sales'!$A$2:$P$1035, 12 + MATCH($E638,'check of sales'!$M$1:$P$1, 0), 0), 0)</f>
        <v>309694.22005378961</v>
      </c>
      <c r="S638" s="1">
        <f>SUMIF('emission-rate'!$A$2:$A$551, $D638&amp;S$1&amp;$E638&amp;$F638, 'emission-rate'!$F$2:$F$551) * IFERROR(VLOOKUP($A638&amp;$B638&amp;$C638&amp;$D638&amp;S$1, 'check of sales'!$A$2:$P$1035, 12 + MATCH($E638,'check of sales'!$M$1:$P$1, 0), 0), 0)</f>
        <v>545116.65525645704</v>
      </c>
      <c r="T638" s="1">
        <f>SUMIF('emission-rate'!$A$2:$A$551, $D638&amp;T$1&amp;$E638&amp;$F638, 'emission-rate'!$F$2:$F$551) * IFERROR(VLOOKUP($A638&amp;$B638&amp;$C638&amp;$D638&amp;T$1, 'check of sales'!$A$2:$P$1035, 12 + MATCH($E638,'check of sales'!$M$1:$P$1, 0), 0), 0)</f>
        <v>48257.286087244982</v>
      </c>
      <c r="U638" s="1">
        <f>SUMIF('emission-rate'!$A$2:$A$551, $D638&amp;U$1&amp;$E638&amp;$F638, 'emission-rate'!$F$2:$F$551) * IFERROR(VLOOKUP($A638&amp;$B638&amp;$C638&amp;$D638&amp;U$1, 'check of sales'!$A$2:$P$1035, 12 + MATCH($E638,'check of sales'!$M$1:$P$1, 0), 0), 0)</f>
        <v>0</v>
      </c>
    </row>
    <row r="639" spans="1:21" x14ac:dyDescent="0.2">
      <c r="A639">
        <f>emission!A639</f>
        <v>2020</v>
      </c>
      <c r="B639">
        <f>emission!B639</f>
        <v>1</v>
      </c>
      <c r="C639" t="str">
        <f>emission!C639</f>
        <v>industrial</v>
      </c>
      <c r="D639" t="str">
        <f>emission!D639</f>
        <v>VCC 22400 (DSL LHD1)</v>
      </c>
      <c r="E639" t="str">
        <f>emission!E639</f>
        <v>DSL</v>
      </c>
      <c r="F639" t="str">
        <f>emission!F639</f>
        <v>PM25</v>
      </c>
      <c r="G639" s="1">
        <f>emission!G639 - SUM($K639:$U639)</f>
        <v>-2.7309171855449677E-5</v>
      </c>
      <c r="K639" s="1">
        <f>SUMIF('emission-rate'!$A$2:$A$551, $D639&amp;K$1&amp;$E639&amp;$F639, 'emission-rate'!$F$2:$F$551) * IFERROR(VLOOKUP($A639&amp;$B639&amp;$C639&amp;$D639&amp;K$1, 'check of sales'!$A$2:$P$1035, 12 + MATCH($E639,'check of sales'!$M$1:$P$1, 0), 0), 0)</f>
        <v>277188.8309671263</v>
      </c>
      <c r="L639" s="1">
        <f>SUMIF('emission-rate'!$A$2:$A$551, $D639&amp;L$1&amp;$E639&amp;$F639, 'emission-rate'!$F$2:$F$551) * IFERROR(VLOOKUP($A639&amp;$B639&amp;$C639&amp;$D639&amp;L$1, 'check of sales'!$A$2:$P$1035, 12 + MATCH($E639,'check of sales'!$M$1:$P$1, 0), 0), 0)</f>
        <v>153417.91213866125</v>
      </c>
      <c r="M639" s="1">
        <f>SUMIF('emission-rate'!$A$2:$A$551, $D639&amp;M$1&amp;$E639&amp;$F639, 'emission-rate'!$F$2:$F$551) * IFERROR(VLOOKUP($A639&amp;$B639&amp;$C639&amp;$D639&amp;M$1, 'check of sales'!$A$2:$P$1035, 12 + MATCH($E639,'check of sales'!$M$1:$P$1, 0), 0), 0)</f>
        <v>484662.15032364044</v>
      </c>
      <c r="N639" s="1">
        <f>SUMIF('emission-rate'!$A$2:$A$551, $D639&amp;N$1&amp;$E639&amp;$F639, 'emission-rate'!$F$2:$F$551) * IFERROR(VLOOKUP($A639&amp;$B639&amp;$C639&amp;$D639&amp;N$1, 'check of sales'!$A$2:$P$1035, 12 + MATCH($E639,'check of sales'!$M$1:$P$1, 0), 0), 0)</f>
        <v>362797.2511944077</v>
      </c>
      <c r="O639" s="1">
        <f>SUMIF('emission-rate'!$A$2:$A$551, $D639&amp;O$1&amp;$E639&amp;$F639, 'emission-rate'!$F$2:$F$551) * IFERROR(VLOOKUP($A639&amp;$B639&amp;$C639&amp;$D639&amp;O$1, 'check of sales'!$A$2:$P$1035, 12 + MATCH($E639,'check of sales'!$M$1:$P$1, 0), 0), 0)</f>
        <v>314061.49789773684</v>
      </c>
      <c r="P639" s="1">
        <f>SUMIF('emission-rate'!$A$2:$A$551, $D639&amp;P$1&amp;$E639&amp;$F639, 'emission-rate'!$F$2:$F$551) * IFERROR(VLOOKUP($A639&amp;$B639&amp;$C639&amp;$D639&amp;P$1, 'check of sales'!$A$2:$P$1035, 12 + MATCH($E639,'check of sales'!$M$1:$P$1, 0), 0), 0)</f>
        <v>47570.742927212123</v>
      </c>
      <c r="Q639" s="1">
        <f>SUMIF('emission-rate'!$A$2:$A$551, $D639&amp;Q$1&amp;$E639&amp;$F639, 'emission-rate'!$F$2:$F$551) * IFERROR(VLOOKUP($A639&amp;$B639&amp;$C639&amp;$D639&amp;Q$1, 'check of sales'!$A$2:$P$1035, 12 + MATCH($E639,'check of sales'!$M$1:$P$1, 0), 0), 0)</f>
        <v>254111.62713908448</v>
      </c>
      <c r="R639" s="1">
        <f>SUMIF('emission-rate'!$A$2:$A$551, $D639&amp;R$1&amp;$E639&amp;$F639, 'emission-rate'!$F$2:$F$551) * IFERROR(VLOOKUP($A639&amp;$B639&amp;$C639&amp;$D639&amp;R$1, 'check of sales'!$A$2:$P$1035, 12 + MATCH($E639,'check of sales'!$M$1:$P$1, 0), 0), 0)</f>
        <v>299806.26932944369</v>
      </c>
      <c r="S639" s="1">
        <f>SUMIF('emission-rate'!$A$2:$A$551, $D639&amp;S$1&amp;$E639&amp;$F639, 'emission-rate'!$F$2:$F$551) * IFERROR(VLOOKUP($A639&amp;$B639&amp;$C639&amp;$D639&amp;S$1, 'check of sales'!$A$2:$P$1035, 12 + MATCH($E639,'check of sales'!$M$1:$P$1, 0), 0), 0)</f>
        <v>524391.32796768006</v>
      </c>
      <c r="T639" s="1">
        <f>SUMIF('emission-rate'!$A$2:$A$551, $D639&amp;T$1&amp;$E639&amp;$F639, 'emission-rate'!$F$2:$F$551) * IFERROR(VLOOKUP($A639&amp;$B639&amp;$C639&amp;$D639&amp;T$1, 'check of sales'!$A$2:$P$1035, 12 + MATCH($E639,'check of sales'!$M$1:$P$1, 0), 0), 0)</f>
        <v>45436.413075020741</v>
      </c>
      <c r="U639" s="1">
        <f>SUMIF('emission-rate'!$A$2:$A$551, $D639&amp;U$1&amp;$E639&amp;$F639, 'emission-rate'!$F$2:$F$551) * IFERROR(VLOOKUP($A639&amp;$B639&amp;$C639&amp;$D639&amp;U$1, 'check of sales'!$A$2:$P$1035, 12 + MATCH($E639,'check of sales'!$M$1:$P$1, 0), 0), 0)</f>
        <v>330394.3639829561</v>
      </c>
    </row>
    <row r="640" spans="1:21" x14ac:dyDescent="0.2">
      <c r="A640">
        <f>emission!A640</f>
        <v>2010</v>
      </c>
      <c r="B640">
        <f>emission!B640</f>
        <v>1</v>
      </c>
      <c r="C640" t="str">
        <f>emission!C640</f>
        <v>industrial</v>
      </c>
      <c r="D640" t="str">
        <f>emission!D640</f>
        <v>VCC 22400 (DSL LHD1)</v>
      </c>
      <c r="E640" t="str">
        <f>emission!E640</f>
        <v>DSL</v>
      </c>
      <c r="F640" t="str">
        <f>emission!F640</f>
        <v>ROG</v>
      </c>
      <c r="G640" s="1">
        <f>emission!G640 - SUM($K640:$U640)</f>
        <v>1.5387567691504955E-4</v>
      </c>
      <c r="K640" s="1">
        <f>SUMIF('emission-rate'!$A$2:$A$551, $D640&amp;K$1&amp;$E640&amp;$F640, 'emission-rate'!$F$2:$F$551) * IFERROR(VLOOKUP($A640&amp;$B640&amp;$C640&amp;$D640&amp;K$1, 'check of sales'!$A$2:$P$1035, 12 + MATCH($E640,'check of sales'!$M$1:$P$1, 0), 0), 0)</f>
        <v>925512.75781117135</v>
      </c>
      <c r="L640" s="1">
        <f>SUMIF('emission-rate'!$A$2:$A$551, $D640&amp;L$1&amp;$E640&amp;$F640, 'emission-rate'!$F$2:$F$551) * IFERROR(VLOOKUP($A640&amp;$B640&amp;$C640&amp;$D640&amp;L$1, 'check of sales'!$A$2:$P$1035, 12 + MATCH($E640,'check of sales'!$M$1:$P$1, 0), 0), 0)</f>
        <v>0</v>
      </c>
      <c r="M640" s="1">
        <f>SUMIF('emission-rate'!$A$2:$A$551, $D640&amp;M$1&amp;$E640&amp;$F640, 'emission-rate'!$F$2:$F$551) * IFERROR(VLOOKUP($A640&amp;$B640&amp;$C640&amp;$D640&amp;M$1, 'check of sales'!$A$2:$P$1035, 12 + MATCH($E640,'check of sales'!$M$1:$P$1, 0), 0), 0)</f>
        <v>0</v>
      </c>
      <c r="N640" s="1">
        <f>SUMIF('emission-rate'!$A$2:$A$551, $D640&amp;N$1&amp;$E640&amp;$F640, 'emission-rate'!$F$2:$F$551) * IFERROR(VLOOKUP($A640&amp;$B640&amp;$C640&amp;$D640&amp;N$1, 'check of sales'!$A$2:$P$1035, 12 + MATCH($E640,'check of sales'!$M$1:$P$1, 0), 0), 0)</f>
        <v>0</v>
      </c>
      <c r="O640" s="1">
        <f>SUMIF('emission-rate'!$A$2:$A$551, $D640&amp;O$1&amp;$E640&amp;$F640, 'emission-rate'!$F$2:$F$551) * IFERROR(VLOOKUP($A640&amp;$B640&amp;$C640&amp;$D640&amp;O$1, 'check of sales'!$A$2:$P$1035, 12 + MATCH($E640,'check of sales'!$M$1:$P$1, 0), 0), 0)</f>
        <v>0</v>
      </c>
      <c r="P640" s="1">
        <f>SUMIF('emission-rate'!$A$2:$A$551, $D640&amp;P$1&amp;$E640&amp;$F640, 'emission-rate'!$F$2:$F$551) * IFERROR(VLOOKUP($A640&amp;$B640&amp;$C640&amp;$D640&amp;P$1, 'check of sales'!$A$2:$P$1035, 12 + MATCH($E640,'check of sales'!$M$1:$P$1, 0), 0), 0)</f>
        <v>0</v>
      </c>
      <c r="Q640" s="1">
        <f>SUMIF('emission-rate'!$A$2:$A$551, $D640&amp;Q$1&amp;$E640&amp;$F640, 'emission-rate'!$F$2:$F$551) * IFERROR(VLOOKUP($A640&amp;$B640&amp;$C640&amp;$D640&amp;Q$1, 'check of sales'!$A$2:$P$1035, 12 + MATCH($E640,'check of sales'!$M$1:$P$1, 0), 0), 0)</f>
        <v>0</v>
      </c>
      <c r="R640" s="1">
        <f>SUMIF('emission-rate'!$A$2:$A$551, $D640&amp;R$1&amp;$E640&amp;$F640, 'emission-rate'!$F$2:$F$551) * IFERROR(VLOOKUP($A640&amp;$B640&amp;$C640&amp;$D640&amp;R$1, 'check of sales'!$A$2:$P$1035, 12 + MATCH($E640,'check of sales'!$M$1:$P$1, 0), 0), 0)</f>
        <v>0</v>
      </c>
      <c r="S640" s="1">
        <f>SUMIF('emission-rate'!$A$2:$A$551, $D640&amp;S$1&amp;$E640&amp;$F640, 'emission-rate'!$F$2:$F$551) * IFERROR(VLOOKUP($A640&amp;$B640&amp;$C640&amp;$D640&amp;S$1, 'check of sales'!$A$2:$P$1035, 12 + MATCH($E640,'check of sales'!$M$1:$P$1, 0), 0), 0)</f>
        <v>0</v>
      </c>
      <c r="T640" s="1">
        <f>SUMIF('emission-rate'!$A$2:$A$551, $D640&amp;T$1&amp;$E640&amp;$F640, 'emission-rate'!$F$2:$F$551) * IFERROR(VLOOKUP($A640&amp;$B640&amp;$C640&amp;$D640&amp;T$1, 'check of sales'!$A$2:$P$1035, 12 + MATCH($E640,'check of sales'!$M$1:$P$1, 0), 0), 0)</f>
        <v>0</v>
      </c>
      <c r="U640" s="1">
        <f>SUMIF('emission-rate'!$A$2:$A$551, $D640&amp;U$1&amp;$E640&amp;$F640, 'emission-rate'!$F$2:$F$551) * IFERROR(VLOOKUP($A640&amp;$B640&amp;$C640&amp;$D640&amp;U$1, 'check of sales'!$A$2:$P$1035, 12 + MATCH($E640,'check of sales'!$M$1:$P$1, 0), 0), 0)</f>
        <v>0</v>
      </c>
    </row>
    <row r="641" spans="1:21" x14ac:dyDescent="0.2">
      <c r="A641">
        <f>emission!A641</f>
        <v>2011</v>
      </c>
      <c r="B641">
        <f>emission!B641</f>
        <v>1</v>
      </c>
      <c r="C641" t="str">
        <f>emission!C641</f>
        <v>industrial</v>
      </c>
      <c r="D641" t="str">
        <f>emission!D641</f>
        <v>VCC 22400 (DSL LHD1)</v>
      </c>
      <c r="E641" t="str">
        <f>emission!E641</f>
        <v>DSL</v>
      </c>
      <c r="F641" t="str">
        <f>emission!F641</f>
        <v>ROG</v>
      </c>
      <c r="G641" s="1">
        <f>emission!G641 - SUM($K641:$U641)</f>
        <v>2.8084870427846909E-4</v>
      </c>
      <c r="K641" s="1">
        <f>SUMIF('emission-rate'!$A$2:$A$551, $D641&amp;K$1&amp;$E641&amp;$F641, 'emission-rate'!$F$2:$F$551) * IFERROR(VLOOKUP($A641&amp;$B641&amp;$C641&amp;$D641&amp;K$1, 'check of sales'!$A$2:$P$1035, 12 + MATCH($E641,'check of sales'!$M$1:$P$1, 0), 0), 0)</f>
        <v>871412.03701516392</v>
      </c>
      <c r="L641" s="1">
        <f>SUMIF('emission-rate'!$A$2:$A$551, $D641&amp;L$1&amp;$E641&amp;$F641, 'emission-rate'!$F$2:$F$551) * IFERROR(VLOOKUP($A641&amp;$B641&amp;$C641&amp;$D641&amp;L$1, 'check of sales'!$A$2:$P$1035, 12 + MATCH($E641,'check of sales'!$M$1:$P$1, 0), 0), 0)</f>
        <v>478494.03711393743</v>
      </c>
      <c r="M641" s="1">
        <f>SUMIF('emission-rate'!$A$2:$A$551, $D641&amp;M$1&amp;$E641&amp;$F641, 'emission-rate'!$F$2:$F$551) * IFERROR(VLOOKUP($A641&amp;$B641&amp;$C641&amp;$D641&amp;M$1, 'check of sales'!$A$2:$P$1035, 12 + MATCH($E641,'check of sales'!$M$1:$P$1, 0), 0), 0)</f>
        <v>0</v>
      </c>
      <c r="N641" s="1">
        <f>SUMIF('emission-rate'!$A$2:$A$551, $D641&amp;N$1&amp;$E641&amp;$F641, 'emission-rate'!$F$2:$F$551) * IFERROR(VLOOKUP($A641&amp;$B641&amp;$C641&amp;$D641&amp;N$1, 'check of sales'!$A$2:$P$1035, 12 + MATCH($E641,'check of sales'!$M$1:$P$1, 0), 0), 0)</f>
        <v>0</v>
      </c>
      <c r="O641" s="1">
        <f>SUMIF('emission-rate'!$A$2:$A$551, $D641&amp;O$1&amp;$E641&amp;$F641, 'emission-rate'!$F$2:$F$551) * IFERROR(VLOOKUP($A641&amp;$B641&amp;$C641&amp;$D641&amp;O$1, 'check of sales'!$A$2:$P$1035, 12 + MATCH($E641,'check of sales'!$M$1:$P$1, 0), 0), 0)</f>
        <v>0</v>
      </c>
      <c r="P641" s="1">
        <f>SUMIF('emission-rate'!$A$2:$A$551, $D641&amp;P$1&amp;$E641&amp;$F641, 'emission-rate'!$F$2:$F$551) * IFERROR(VLOOKUP($A641&amp;$B641&amp;$C641&amp;$D641&amp;P$1, 'check of sales'!$A$2:$P$1035, 12 + MATCH($E641,'check of sales'!$M$1:$P$1, 0), 0), 0)</f>
        <v>0</v>
      </c>
      <c r="Q641" s="1">
        <f>SUMIF('emission-rate'!$A$2:$A$551, $D641&amp;Q$1&amp;$E641&amp;$F641, 'emission-rate'!$F$2:$F$551) * IFERROR(VLOOKUP($A641&amp;$B641&amp;$C641&amp;$D641&amp;Q$1, 'check of sales'!$A$2:$P$1035, 12 + MATCH($E641,'check of sales'!$M$1:$P$1, 0), 0), 0)</f>
        <v>0</v>
      </c>
      <c r="R641" s="1">
        <f>SUMIF('emission-rate'!$A$2:$A$551, $D641&amp;R$1&amp;$E641&amp;$F641, 'emission-rate'!$F$2:$F$551) * IFERROR(VLOOKUP($A641&amp;$B641&amp;$C641&amp;$D641&amp;R$1, 'check of sales'!$A$2:$P$1035, 12 + MATCH($E641,'check of sales'!$M$1:$P$1, 0), 0), 0)</f>
        <v>0</v>
      </c>
      <c r="S641" s="1">
        <f>SUMIF('emission-rate'!$A$2:$A$551, $D641&amp;S$1&amp;$E641&amp;$F641, 'emission-rate'!$F$2:$F$551) * IFERROR(VLOOKUP($A641&amp;$B641&amp;$C641&amp;$D641&amp;S$1, 'check of sales'!$A$2:$P$1035, 12 + MATCH($E641,'check of sales'!$M$1:$P$1, 0), 0), 0)</f>
        <v>0</v>
      </c>
      <c r="T641" s="1">
        <f>SUMIF('emission-rate'!$A$2:$A$551, $D641&amp;T$1&amp;$E641&amp;$F641, 'emission-rate'!$F$2:$F$551) * IFERROR(VLOOKUP($A641&amp;$B641&amp;$C641&amp;$D641&amp;T$1, 'check of sales'!$A$2:$P$1035, 12 + MATCH($E641,'check of sales'!$M$1:$P$1, 0), 0), 0)</f>
        <v>0</v>
      </c>
      <c r="U641" s="1">
        <f>SUMIF('emission-rate'!$A$2:$A$551, $D641&amp;U$1&amp;$E641&amp;$F641, 'emission-rate'!$F$2:$F$551) * IFERROR(VLOOKUP($A641&amp;$B641&amp;$C641&amp;$D641&amp;U$1, 'check of sales'!$A$2:$P$1035, 12 + MATCH($E641,'check of sales'!$M$1:$P$1, 0), 0), 0)</f>
        <v>0</v>
      </c>
    </row>
    <row r="642" spans="1:21" x14ac:dyDescent="0.2">
      <c r="A642">
        <f>emission!A642</f>
        <v>2012</v>
      </c>
      <c r="B642">
        <f>emission!B642</f>
        <v>1</v>
      </c>
      <c r="C642" t="str">
        <f>emission!C642</f>
        <v>industrial</v>
      </c>
      <c r="D642" t="str">
        <f>emission!D642</f>
        <v>VCC 22400 (DSL LHD1)</v>
      </c>
      <c r="E642" t="str">
        <f>emission!E642</f>
        <v>DSL</v>
      </c>
      <c r="F642" t="str">
        <f>emission!F642</f>
        <v>ROG</v>
      </c>
      <c r="G642" s="1">
        <f>emission!G642 - SUM($K642:$U642)</f>
        <v>6.8755866959691048E-4</v>
      </c>
      <c r="K642" s="1">
        <f>SUMIF('emission-rate'!$A$2:$A$551, $D642&amp;K$1&amp;$E642&amp;$F642, 'emission-rate'!$F$2:$F$551) * IFERROR(VLOOKUP($A642&amp;$B642&amp;$C642&amp;$D642&amp;K$1, 'check of sales'!$A$2:$P$1035, 12 + MATCH($E642,'check of sales'!$M$1:$P$1, 0), 0), 0)</f>
        <v>838280.96406708227</v>
      </c>
      <c r="L642" s="1">
        <f>SUMIF('emission-rate'!$A$2:$A$551, $D642&amp;L$1&amp;$E642&amp;$F642, 'emission-rate'!$F$2:$F$551) * IFERROR(VLOOKUP($A642&amp;$B642&amp;$C642&amp;$D642&amp;L$1, 'check of sales'!$A$2:$P$1035, 12 + MATCH($E642,'check of sales'!$M$1:$P$1, 0), 0), 0)</f>
        <v>450523.73407275882</v>
      </c>
      <c r="M642" s="1">
        <f>SUMIF('emission-rate'!$A$2:$A$551, $D642&amp;M$1&amp;$E642&amp;$F642, 'emission-rate'!$F$2:$F$551) * IFERROR(VLOOKUP($A642&amp;$B642&amp;$C642&amp;$D642&amp;M$1, 'check of sales'!$A$2:$P$1035, 12 + MATCH($E642,'check of sales'!$M$1:$P$1, 0), 0), 0)</f>
        <v>1477686.9963484698</v>
      </c>
      <c r="N642" s="1">
        <f>SUMIF('emission-rate'!$A$2:$A$551, $D642&amp;N$1&amp;$E642&amp;$F642, 'emission-rate'!$F$2:$F$551) * IFERROR(VLOOKUP($A642&amp;$B642&amp;$C642&amp;$D642&amp;N$1, 'check of sales'!$A$2:$P$1035, 12 + MATCH($E642,'check of sales'!$M$1:$P$1, 0), 0), 0)</f>
        <v>0</v>
      </c>
      <c r="O642" s="1">
        <f>SUMIF('emission-rate'!$A$2:$A$551, $D642&amp;O$1&amp;$E642&amp;$F642, 'emission-rate'!$F$2:$F$551) * IFERROR(VLOOKUP($A642&amp;$B642&amp;$C642&amp;$D642&amp;O$1, 'check of sales'!$A$2:$P$1035, 12 + MATCH($E642,'check of sales'!$M$1:$P$1, 0), 0), 0)</f>
        <v>0</v>
      </c>
      <c r="P642" s="1">
        <f>SUMIF('emission-rate'!$A$2:$A$551, $D642&amp;P$1&amp;$E642&amp;$F642, 'emission-rate'!$F$2:$F$551) * IFERROR(VLOOKUP($A642&amp;$B642&amp;$C642&amp;$D642&amp;P$1, 'check of sales'!$A$2:$P$1035, 12 + MATCH($E642,'check of sales'!$M$1:$P$1, 0), 0), 0)</f>
        <v>0</v>
      </c>
      <c r="Q642" s="1">
        <f>SUMIF('emission-rate'!$A$2:$A$551, $D642&amp;Q$1&amp;$E642&amp;$F642, 'emission-rate'!$F$2:$F$551) * IFERROR(VLOOKUP($A642&amp;$B642&amp;$C642&amp;$D642&amp;Q$1, 'check of sales'!$A$2:$P$1035, 12 + MATCH($E642,'check of sales'!$M$1:$P$1, 0), 0), 0)</f>
        <v>0</v>
      </c>
      <c r="R642" s="1">
        <f>SUMIF('emission-rate'!$A$2:$A$551, $D642&amp;R$1&amp;$E642&amp;$F642, 'emission-rate'!$F$2:$F$551) * IFERROR(VLOOKUP($A642&amp;$B642&amp;$C642&amp;$D642&amp;R$1, 'check of sales'!$A$2:$P$1035, 12 + MATCH($E642,'check of sales'!$M$1:$P$1, 0), 0), 0)</f>
        <v>0</v>
      </c>
      <c r="S642" s="1">
        <f>SUMIF('emission-rate'!$A$2:$A$551, $D642&amp;S$1&amp;$E642&amp;$F642, 'emission-rate'!$F$2:$F$551) * IFERROR(VLOOKUP($A642&amp;$B642&amp;$C642&amp;$D642&amp;S$1, 'check of sales'!$A$2:$P$1035, 12 + MATCH($E642,'check of sales'!$M$1:$P$1, 0), 0), 0)</f>
        <v>0</v>
      </c>
      <c r="T642" s="1">
        <f>SUMIF('emission-rate'!$A$2:$A$551, $D642&amp;T$1&amp;$E642&amp;$F642, 'emission-rate'!$F$2:$F$551) * IFERROR(VLOOKUP($A642&amp;$B642&amp;$C642&amp;$D642&amp;T$1, 'check of sales'!$A$2:$P$1035, 12 + MATCH($E642,'check of sales'!$M$1:$P$1, 0), 0), 0)</f>
        <v>0</v>
      </c>
      <c r="U642" s="1">
        <f>SUMIF('emission-rate'!$A$2:$A$551, $D642&amp;U$1&amp;$E642&amp;$F642, 'emission-rate'!$F$2:$F$551) * IFERROR(VLOOKUP($A642&amp;$B642&amp;$C642&amp;$D642&amp;U$1, 'check of sales'!$A$2:$P$1035, 12 + MATCH($E642,'check of sales'!$M$1:$P$1, 0), 0), 0)</f>
        <v>0</v>
      </c>
    </row>
    <row r="643" spans="1:21" x14ac:dyDescent="0.2">
      <c r="A643">
        <f>emission!A643</f>
        <v>2013</v>
      </c>
      <c r="B643">
        <f>emission!B643</f>
        <v>1</v>
      </c>
      <c r="C643" t="str">
        <f>emission!C643</f>
        <v>industrial</v>
      </c>
      <c r="D643" t="str">
        <f>emission!D643</f>
        <v>VCC 22400 (DSL LHD1)</v>
      </c>
      <c r="E643" t="str">
        <f>emission!E643</f>
        <v>DSL</v>
      </c>
      <c r="F643" t="str">
        <f>emission!F643</f>
        <v>ROG</v>
      </c>
      <c r="G643" s="1">
        <f>emission!G643 - SUM($K643:$U643)</f>
        <v>6.7888433113694191E-4</v>
      </c>
      <c r="K643" s="1">
        <f>SUMIF('emission-rate'!$A$2:$A$551, $D643&amp;K$1&amp;$E643&amp;$F643, 'emission-rate'!$F$2:$F$551) * IFERROR(VLOOKUP($A643&amp;$B643&amp;$C643&amp;$D643&amp;K$1, 'check of sales'!$A$2:$P$1035, 12 + MATCH($E643,'check of sales'!$M$1:$P$1, 0), 0), 0)</f>
        <v>811516.23831788136</v>
      </c>
      <c r="L643" s="1">
        <f>SUMIF('emission-rate'!$A$2:$A$551, $D643&amp;L$1&amp;$E643&amp;$F643, 'emission-rate'!$F$2:$F$551) * IFERROR(VLOOKUP($A643&amp;$B643&amp;$C643&amp;$D643&amp;L$1, 'check of sales'!$A$2:$P$1035, 12 + MATCH($E643,'check of sales'!$M$1:$P$1, 0), 0), 0)</f>
        <v>433394.82826887118</v>
      </c>
      <c r="M643" s="1">
        <f>SUMIF('emission-rate'!$A$2:$A$551, $D643&amp;M$1&amp;$E643&amp;$F643, 'emission-rate'!$F$2:$F$551) * IFERROR(VLOOKUP($A643&amp;$B643&amp;$C643&amp;$D643&amp;M$1, 'check of sales'!$A$2:$P$1035, 12 + MATCH($E643,'check of sales'!$M$1:$P$1, 0), 0), 0)</f>
        <v>1391309.0064843285</v>
      </c>
      <c r="N643" s="1">
        <f>SUMIF('emission-rate'!$A$2:$A$551, $D643&amp;N$1&amp;$E643&amp;$F643, 'emission-rate'!$F$2:$F$551) * IFERROR(VLOOKUP($A643&amp;$B643&amp;$C643&amp;$D643&amp;N$1, 'check of sales'!$A$2:$P$1035, 12 + MATCH($E643,'check of sales'!$M$1:$P$1, 0), 0), 0)</f>
        <v>882969.70389799436</v>
      </c>
      <c r="O643" s="1">
        <f>SUMIF('emission-rate'!$A$2:$A$551, $D643&amp;O$1&amp;$E643&amp;$F643, 'emission-rate'!$F$2:$F$551) * IFERROR(VLOOKUP($A643&amp;$B643&amp;$C643&amp;$D643&amp;O$1, 'check of sales'!$A$2:$P$1035, 12 + MATCH($E643,'check of sales'!$M$1:$P$1, 0), 0), 0)</f>
        <v>0</v>
      </c>
      <c r="P643" s="1">
        <f>SUMIF('emission-rate'!$A$2:$A$551, $D643&amp;P$1&amp;$E643&amp;$F643, 'emission-rate'!$F$2:$F$551) * IFERROR(VLOOKUP($A643&amp;$B643&amp;$C643&amp;$D643&amp;P$1, 'check of sales'!$A$2:$P$1035, 12 + MATCH($E643,'check of sales'!$M$1:$P$1, 0), 0), 0)</f>
        <v>0</v>
      </c>
      <c r="Q643" s="1">
        <f>SUMIF('emission-rate'!$A$2:$A$551, $D643&amp;Q$1&amp;$E643&amp;$F643, 'emission-rate'!$F$2:$F$551) * IFERROR(VLOOKUP($A643&amp;$B643&amp;$C643&amp;$D643&amp;Q$1, 'check of sales'!$A$2:$P$1035, 12 + MATCH($E643,'check of sales'!$M$1:$P$1, 0), 0), 0)</f>
        <v>0</v>
      </c>
      <c r="R643" s="1">
        <f>SUMIF('emission-rate'!$A$2:$A$551, $D643&amp;R$1&amp;$E643&amp;$F643, 'emission-rate'!$F$2:$F$551) * IFERROR(VLOOKUP($A643&amp;$B643&amp;$C643&amp;$D643&amp;R$1, 'check of sales'!$A$2:$P$1035, 12 + MATCH($E643,'check of sales'!$M$1:$P$1, 0), 0), 0)</f>
        <v>0</v>
      </c>
      <c r="S643" s="1">
        <f>SUMIF('emission-rate'!$A$2:$A$551, $D643&amp;S$1&amp;$E643&amp;$F643, 'emission-rate'!$F$2:$F$551) * IFERROR(VLOOKUP($A643&amp;$B643&amp;$C643&amp;$D643&amp;S$1, 'check of sales'!$A$2:$P$1035, 12 + MATCH($E643,'check of sales'!$M$1:$P$1, 0), 0), 0)</f>
        <v>0</v>
      </c>
      <c r="T643" s="1">
        <f>SUMIF('emission-rate'!$A$2:$A$551, $D643&amp;T$1&amp;$E643&amp;$F643, 'emission-rate'!$F$2:$F$551) * IFERROR(VLOOKUP($A643&amp;$B643&amp;$C643&amp;$D643&amp;T$1, 'check of sales'!$A$2:$P$1035, 12 + MATCH($E643,'check of sales'!$M$1:$P$1, 0), 0), 0)</f>
        <v>0</v>
      </c>
      <c r="U643" s="1">
        <f>SUMIF('emission-rate'!$A$2:$A$551, $D643&amp;U$1&amp;$E643&amp;$F643, 'emission-rate'!$F$2:$F$551) * IFERROR(VLOOKUP($A643&amp;$B643&amp;$C643&amp;$D643&amp;U$1, 'check of sales'!$A$2:$P$1035, 12 + MATCH($E643,'check of sales'!$M$1:$P$1, 0), 0), 0)</f>
        <v>0</v>
      </c>
    </row>
    <row r="644" spans="1:21" x14ac:dyDescent="0.2">
      <c r="A644">
        <f>emission!A644</f>
        <v>2014</v>
      </c>
      <c r="B644">
        <f>emission!B644</f>
        <v>1</v>
      </c>
      <c r="C644" t="str">
        <f>emission!C644</f>
        <v>industrial</v>
      </c>
      <c r="D644" t="str">
        <f>emission!D644</f>
        <v>VCC 22400 (DSL LHD1)</v>
      </c>
      <c r="E644" t="str">
        <f>emission!E644</f>
        <v>DSL</v>
      </c>
      <c r="F644" t="str">
        <f>emission!F644</f>
        <v>ROG</v>
      </c>
      <c r="G644" s="1">
        <f>emission!G644 - SUM($K644:$U644)</f>
        <v>6.0219038277864456E-4</v>
      </c>
      <c r="K644" s="1">
        <f>SUMIF('emission-rate'!$A$2:$A$551, $D644&amp;K$1&amp;$E644&amp;$F644, 'emission-rate'!$F$2:$F$551) * IFERROR(VLOOKUP($A644&amp;$B644&amp;$C644&amp;$D644&amp;K$1, 'check of sales'!$A$2:$P$1035, 12 + MATCH($E644,'check of sales'!$M$1:$P$1, 0), 0), 0)</f>
        <v>724239.63654736103</v>
      </c>
      <c r="L644" s="1">
        <f>SUMIF('emission-rate'!$A$2:$A$551, $D644&amp;L$1&amp;$E644&amp;$F644, 'emission-rate'!$F$2:$F$551) * IFERROR(VLOOKUP($A644&amp;$B644&amp;$C644&amp;$D644&amp;L$1, 'check of sales'!$A$2:$P$1035, 12 + MATCH($E644,'check of sales'!$M$1:$P$1, 0), 0), 0)</f>
        <v>419557.35107809701</v>
      </c>
      <c r="M644" s="1">
        <f>SUMIF('emission-rate'!$A$2:$A$551, $D644&amp;M$1&amp;$E644&amp;$F644, 'emission-rate'!$F$2:$F$551) * IFERROR(VLOOKUP($A644&amp;$B644&amp;$C644&amp;$D644&amp;M$1, 'check of sales'!$A$2:$P$1035, 12 + MATCH($E644,'check of sales'!$M$1:$P$1, 0), 0), 0)</f>
        <v>1338411.4583335817</v>
      </c>
      <c r="N644" s="1">
        <f>SUMIF('emission-rate'!$A$2:$A$551, $D644&amp;N$1&amp;$E644&amp;$F644, 'emission-rate'!$F$2:$F$551) * IFERROR(VLOOKUP($A644&amp;$B644&amp;$C644&amp;$D644&amp;N$1, 'check of sales'!$A$2:$P$1035, 12 + MATCH($E644,'check of sales'!$M$1:$P$1, 0), 0), 0)</f>
        <v>831355.83145943959</v>
      </c>
      <c r="O644" s="1">
        <f>SUMIF('emission-rate'!$A$2:$A$551, $D644&amp;O$1&amp;$E644&amp;$F644, 'emission-rate'!$F$2:$F$551) * IFERROR(VLOOKUP($A644&amp;$B644&amp;$C644&amp;$D644&amp;O$1, 'check of sales'!$A$2:$P$1035, 12 + MATCH($E644,'check of sales'!$M$1:$P$1, 0), 0), 0)</f>
        <v>694821.4401737802</v>
      </c>
      <c r="P644" s="1">
        <f>SUMIF('emission-rate'!$A$2:$A$551, $D644&amp;P$1&amp;$E644&amp;$F644, 'emission-rate'!$F$2:$F$551) * IFERROR(VLOOKUP($A644&amp;$B644&amp;$C644&amp;$D644&amp;P$1, 'check of sales'!$A$2:$P$1035, 12 + MATCH($E644,'check of sales'!$M$1:$P$1, 0), 0), 0)</f>
        <v>0</v>
      </c>
      <c r="Q644" s="1">
        <f>SUMIF('emission-rate'!$A$2:$A$551, $D644&amp;Q$1&amp;$E644&amp;$F644, 'emission-rate'!$F$2:$F$551) * IFERROR(VLOOKUP($A644&amp;$B644&amp;$C644&amp;$D644&amp;Q$1, 'check of sales'!$A$2:$P$1035, 12 + MATCH($E644,'check of sales'!$M$1:$P$1, 0), 0), 0)</f>
        <v>0</v>
      </c>
      <c r="R644" s="1">
        <f>SUMIF('emission-rate'!$A$2:$A$551, $D644&amp;R$1&amp;$E644&amp;$F644, 'emission-rate'!$F$2:$F$551) * IFERROR(VLOOKUP($A644&amp;$B644&amp;$C644&amp;$D644&amp;R$1, 'check of sales'!$A$2:$P$1035, 12 + MATCH($E644,'check of sales'!$M$1:$P$1, 0), 0), 0)</f>
        <v>0</v>
      </c>
      <c r="S644" s="1">
        <f>SUMIF('emission-rate'!$A$2:$A$551, $D644&amp;S$1&amp;$E644&amp;$F644, 'emission-rate'!$F$2:$F$551) * IFERROR(VLOOKUP($A644&amp;$B644&amp;$C644&amp;$D644&amp;S$1, 'check of sales'!$A$2:$P$1035, 12 + MATCH($E644,'check of sales'!$M$1:$P$1, 0), 0), 0)</f>
        <v>0</v>
      </c>
      <c r="T644" s="1">
        <f>SUMIF('emission-rate'!$A$2:$A$551, $D644&amp;T$1&amp;$E644&amp;$F644, 'emission-rate'!$F$2:$F$551) * IFERROR(VLOOKUP($A644&amp;$B644&amp;$C644&amp;$D644&amp;T$1, 'check of sales'!$A$2:$P$1035, 12 + MATCH($E644,'check of sales'!$M$1:$P$1, 0), 0), 0)</f>
        <v>0</v>
      </c>
      <c r="U644" s="1">
        <f>SUMIF('emission-rate'!$A$2:$A$551, $D644&amp;U$1&amp;$E644&amp;$F644, 'emission-rate'!$F$2:$F$551) * IFERROR(VLOOKUP($A644&amp;$B644&amp;$C644&amp;$D644&amp;U$1, 'check of sales'!$A$2:$P$1035, 12 + MATCH($E644,'check of sales'!$M$1:$P$1, 0), 0), 0)</f>
        <v>0</v>
      </c>
    </row>
    <row r="645" spans="1:21" x14ac:dyDescent="0.2">
      <c r="A645">
        <f>emission!A645</f>
        <v>2015</v>
      </c>
      <c r="B645">
        <f>emission!B645</f>
        <v>1</v>
      </c>
      <c r="C645" t="str">
        <f>emission!C645</f>
        <v>industrial</v>
      </c>
      <c r="D645" t="str">
        <f>emission!D645</f>
        <v>VCC 22400 (DSL LHD1)</v>
      </c>
      <c r="E645" t="str">
        <f>emission!E645</f>
        <v>DSL</v>
      </c>
      <c r="F645" t="str">
        <f>emission!F645</f>
        <v>ROG</v>
      </c>
      <c r="G645" s="1">
        <f>emission!G645 - SUM($K645:$U645)</f>
        <v>5.6299241259694099E-4</v>
      </c>
      <c r="K645" s="1">
        <f>SUMIF('emission-rate'!$A$2:$A$551, $D645&amp;K$1&amp;$E645&amp;$F645, 'emission-rate'!$F$2:$F$551) * IFERROR(VLOOKUP($A645&amp;$B645&amp;$C645&amp;$D645&amp;K$1, 'check of sales'!$A$2:$P$1035, 12 + MATCH($E645,'check of sales'!$M$1:$P$1, 0), 0), 0)</f>
        <v>678117.26437962835</v>
      </c>
      <c r="L645" s="1">
        <f>SUMIF('emission-rate'!$A$2:$A$551, $D645&amp;L$1&amp;$E645&amp;$F645, 'emission-rate'!$F$2:$F$551) * IFERROR(VLOOKUP($A645&amp;$B645&amp;$C645&amp;$D645&amp;L$1, 'check of sales'!$A$2:$P$1035, 12 + MATCH($E645,'check of sales'!$M$1:$P$1, 0), 0), 0)</f>
        <v>374434.97629254969</v>
      </c>
      <c r="M645" s="1">
        <f>SUMIF('emission-rate'!$A$2:$A$551, $D645&amp;M$1&amp;$E645&amp;$F645, 'emission-rate'!$F$2:$F$551) * IFERROR(VLOOKUP($A645&amp;$B645&amp;$C645&amp;$D645&amp;M$1, 'check of sales'!$A$2:$P$1035, 12 + MATCH($E645,'check of sales'!$M$1:$P$1, 0), 0), 0)</f>
        <v>1295678.5117948826</v>
      </c>
      <c r="N645" s="1">
        <f>SUMIF('emission-rate'!$A$2:$A$551, $D645&amp;N$1&amp;$E645&amp;$F645, 'emission-rate'!$F$2:$F$551) * IFERROR(VLOOKUP($A645&amp;$B645&amp;$C645&amp;$D645&amp;N$1, 'check of sales'!$A$2:$P$1035, 12 + MATCH($E645,'check of sales'!$M$1:$P$1, 0), 0), 0)</f>
        <v>799747.69486284093</v>
      </c>
      <c r="O645" s="1">
        <f>SUMIF('emission-rate'!$A$2:$A$551, $D645&amp;O$1&amp;$E645&amp;$F645, 'emission-rate'!$F$2:$F$551) * IFERROR(VLOOKUP($A645&amp;$B645&amp;$C645&amp;$D645&amp;O$1, 'check of sales'!$A$2:$P$1035, 12 + MATCH($E645,'check of sales'!$M$1:$P$1, 0), 0), 0)</f>
        <v>654205.74857940129</v>
      </c>
      <c r="P645" s="1">
        <f>SUMIF('emission-rate'!$A$2:$A$551, $D645&amp;P$1&amp;$E645&amp;$F645, 'emission-rate'!$F$2:$F$551) * IFERROR(VLOOKUP($A645&amp;$B645&amp;$C645&amp;$D645&amp;P$1, 'check of sales'!$A$2:$P$1035, 12 + MATCH($E645,'check of sales'!$M$1:$P$1, 0), 0), 0)</f>
        <v>100893.20068210491</v>
      </c>
      <c r="Q645" s="1">
        <f>SUMIF('emission-rate'!$A$2:$A$551, $D645&amp;Q$1&amp;$E645&amp;$F645, 'emission-rate'!$F$2:$F$551) * IFERROR(VLOOKUP($A645&amp;$B645&amp;$C645&amp;$D645&amp;Q$1, 'check of sales'!$A$2:$P$1035, 12 + MATCH($E645,'check of sales'!$M$1:$P$1, 0), 0), 0)</f>
        <v>0</v>
      </c>
      <c r="R645" s="1">
        <f>SUMIF('emission-rate'!$A$2:$A$551, $D645&amp;R$1&amp;$E645&amp;$F645, 'emission-rate'!$F$2:$F$551) * IFERROR(VLOOKUP($A645&amp;$B645&amp;$C645&amp;$D645&amp;R$1, 'check of sales'!$A$2:$P$1035, 12 + MATCH($E645,'check of sales'!$M$1:$P$1, 0), 0), 0)</f>
        <v>0</v>
      </c>
      <c r="S645" s="1">
        <f>SUMIF('emission-rate'!$A$2:$A$551, $D645&amp;S$1&amp;$E645&amp;$F645, 'emission-rate'!$F$2:$F$551) * IFERROR(VLOOKUP($A645&amp;$B645&amp;$C645&amp;$D645&amp;S$1, 'check of sales'!$A$2:$P$1035, 12 + MATCH($E645,'check of sales'!$M$1:$P$1, 0), 0), 0)</f>
        <v>0</v>
      </c>
      <c r="T645" s="1">
        <f>SUMIF('emission-rate'!$A$2:$A$551, $D645&amp;T$1&amp;$E645&amp;$F645, 'emission-rate'!$F$2:$F$551) * IFERROR(VLOOKUP($A645&amp;$B645&amp;$C645&amp;$D645&amp;T$1, 'check of sales'!$A$2:$P$1035, 12 + MATCH($E645,'check of sales'!$M$1:$P$1, 0), 0), 0)</f>
        <v>0</v>
      </c>
      <c r="U645" s="1">
        <f>SUMIF('emission-rate'!$A$2:$A$551, $D645&amp;U$1&amp;$E645&amp;$F645, 'emission-rate'!$F$2:$F$551) * IFERROR(VLOOKUP($A645&amp;$B645&amp;$C645&amp;$D645&amp;U$1, 'check of sales'!$A$2:$P$1035, 12 + MATCH($E645,'check of sales'!$M$1:$P$1, 0), 0), 0)</f>
        <v>0</v>
      </c>
    </row>
    <row r="646" spans="1:21" x14ac:dyDescent="0.2">
      <c r="A646">
        <f>emission!A646</f>
        <v>2016</v>
      </c>
      <c r="B646">
        <f>emission!B646</f>
        <v>1</v>
      </c>
      <c r="C646" t="str">
        <f>emission!C646</f>
        <v>industrial</v>
      </c>
      <c r="D646" t="str">
        <f>emission!D646</f>
        <v>VCC 22400 (DSL LHD1)</v>
      </c>
      <c r="E646" t="str">
        <f>emission!E646</f>
        <v>DSL</v>
      </c>
      <c r="F646" t="str">
        <f>emission!F646</f>
        <v>ROG</v>
      </c>
      <c r="G646" s="1">
        <f>emission!G646 - SUM($K646:$U646)</f>
        <v>5.5692996829748154E-4</v>
      </c>
      <c r="K646" s="1">
        <f>SUMIF('emission-rate'!$A$2:$A$551, $D646&amp;K$1&amp;$E646&amp;$F646, 'emission-rate'!$F$2:$F$551) * IFERROR(VLOOKUP($A646&amp;$B646&amp;$C646&amp;$D646&amp;K$1, 'check of sales'!$A$2:$P$1035, 12 + MATCH($E646,'check of sales'!$M$1:$P$1, 0), 0), 0)</f>
        <v>651744.53113079933</v>
      </c>
      <c r="L646" s="1">
        <f>SUMIF('emission-rate'!$A$2:$A$551, $D646&amp;L$1&amp;$E646&amp;$F646, 'emission-rate'!$F$2:$F$551) * IFERROR(VLOOKUP($A646&amp;$B646&amp;$C646&amp;$D646&amp;L$1, 'check of sales'!$A$2:$P$1035, 12 + MATCH($E646,'check of sales'!$M$1:$P$1, 0), 0), 0)</f>
        <v>350589.51346824068</v>
      </c>
      <c r="M646" s="1">
        <f>SUMIF('emission-rate'!$A$2:$A$551, $D646&amp;M$1&amp;$E646&amp;$F646, 'emission-rate'!$F$2:$F$551) * IFERROR(VLOOKUP($A646&amp;$B646&amp;$C646&amp;$D646&amp;M$1, 'check of sales'!$A$2:$P$1035, 12 + MATCH($E646,'check of sales'!$M$1:$P$1, 0), 0), 0)</f>
        <v>1156331.4326397681</v>
      </c>
      <c r="N646" s="1">
        <f>SUMIF('emission-rate'!$A$2:$A$551, $D646&amp;N$1&amp;$E646&amp;$F646, 'emission-rate'!$F$2:$F$551) * IFERROR(VLOOKUP($A646&amp;$B646&amp;$C646&amp;$D646&amp;N$1, 'check of sales'!$A$2:$P$1035, 12 + MATCH($E646,'check of sales'!$M$1:$P$1, 0), 0), 0)</f>
        <v>774213.26352170121</v>
      </c>
      <c r="O646" s="1">
        <f>SUMIF('emission-rate'!$A$2:$A$551, $D646&amp;O$1&amp;$E646&amp;$F646, 'emission-rate'!$F$2:$F$551) * IFERROR(VLOOKUP($A646&amp;$B646&amp;$C646&amp;$D646&amp;O$1, 'check of sales'!$A$2:$P$1035, 12 + MATCH($E646,'check of sales'!$M$1:$P$1, 0), 0), 0)</f>
        <v>629332.85555226333</v>
      </c>
      <c r="P646" s="1">
        <f>SUMIF('emission-rate'!$A$2:$A$551, $D646&amp;P$1&amp;$E646&amp;$F646, 'emission-rate'!$F$2:$F$551) * IFERROR(VLOOKUP($A646&amp;$B646&amp;$C646&amp;$D646&amp;P$1, 'check of sales'!$A$2:$P$1035, 12 + MATCH($E646,'check of sales'!$M$1:$P$1, 0), 0), 0)</f>
        <v>94995.50253126926</v>
      </c>
      <c r="Q646" s="1">
        <f>SUMIF('emission-rate'!$A$2:$A$551, $D646&amp;Q$1&amp;$E646&amp;$F646, 'emission-rate'!$F$2:$F$551) * IFERROR(VLOOKUP($A646&amp;$B646&amp;$C646&amp;$D646&amp;Q$1, 'check of sales'!$A$2:$P$1035, 12 + MATCH($E646,'check of sales'!$M$1:$P$1, 0), 0), 0)</f>
        <v>503315.94039338821</v>
      </c>
      <c r="R646" s="1">
        <f>SUMIF('emission-rate'!$A$2:$A$551, $D646&amp;R$1&amp;$E646&amp;$F646, 'emission-rate'!$F$2:$F$551) * IFERROR(VLOOKUP($A646&amp;$B646&amp;$C646&amp;$D646&amp;R$1, 'check of sales'!$A$2:$P$1035, 12 + MATCH($E646,'check of sales'!$M$1:$P$1, 0), 0), 0)</f>
        <v>0</v>
      </c>
      <c r="S646" s="1">
        <f>SUMIF('emission-rate'!$A$2:$A$551, $D646&amp;S$1&amp;$E646&amp;$F646, 'emission-rate'!$F$2:$F$551) * IFERROR(VLOOKUP($A646&amp;$B646&amp;$C646&amp;$D646&amp;S$1, 'check of sales'!$A$2:$P$1035, 12 + MATCH($E646,'check of sales'!$M$1:$P$1, 0), 0), 0)</f>
        <v>0</v>
      </c>
      <c r="T646" s="1">
        <f>SUMIF('emission-rate'!$A$2:$A$551, $D646&amp;T$1&amp;$E646&amp;$F646, 'emission-rate'!$F$2:$F$551) * IFERROR(VLOOKUP($A646&amp;$B646&amp;$C646&amp;$D646&amp;T$1, 'check of sales'!$A$2:$P$1035, 12 + MATCH($E646,'check of sales'!$M$1:$P$1, 0), 0), 0)</f>
        <v>0</v>
      </c>
      <c r="U646" s="1">
        <f>SUMIF('emission-rate'!$A$2:$A$551, $D646&amp;U$1&amp;$E646&amp;$F646, 'emission-rate'!$F$2:$F$551) * IFERROR(VLOOKUP($A646&amp;$B646&amp;$C646&amp;$D646&amp;U$1, 'check of sales'!$A$2:$P$1035, 12 + MATCH($E646,'check of sales'!$M$1:$P$1, 0), 0), 0)</f>
        <v>0</v>
      </c>
    </row>
    <row r="647" spans="1:21" x14ac:dyDescent="0.2">
      <c r="A647">
        <f>emission!A647</f>
        <v>2017</v>
      </c>
      <c r="B647">
        <f>emission!B647</f>
        <v>1</v>
      </c>
      <c r="C647" t="str">
        <f>emission!C647</f>
        <v>industrial</v>
      </c>
      <c r="D647" t="str">
        <f>emission!D647</f>
        <v>VCC 22400 (DSL LHD1)</v>
      </c>
      <c r="E647" t="str">
        <f>emission!E647</f>
        <v>DSL</v>
      </c>
      <c r="F647" t="str">
        <f>emission!F647</f>
        <v>ROG</v>
      </c>
      <c r="G647" s="1">
        <f>emission!G647 - SUM($K647:$U647)</f>
        <v>6.1328709125518799E-4</v>
      </c>
      <c r="K647" s="1">
        <f>SUMIF('emission-rate'!$A$2:$A$551, $D647&amp;K$1&amp;$E647&amp;$F647, 'emission-rate'!$F$2:$F$551) * IFERROR(VLOOKUP($A647&amp;$B647&amp;$C647&amp;$D647&amp;K$1, 'check of sales'!$A$2:$P$1035, 12 + MATCH($E647,'check of sales'!$M$1:$P$1, 0), 0), 0)</f>
        <v>593931.2297426234</v>
      </c>
      <c r="L647" s="1">
        <f>SUMIF('emission-rate'!$A$2:$A$551, $D647&amp;L$1&amp;$E647&amp;$F647, 'emission-rate'!$F$2:$F$551) * IFERROR(VLOOKUP($A647&amp;$B647&amp;$C647&amp;$D647&amp;L$1, 'check of sales'!$A$2:$P$1035, 12 + MATCH($E647,'check of sales'!$M$1:$P$1, 0), 0), 0)</f>
        <v>336954.69806947053</v>
      </c>
      <c r="M647" s="1">
        <f>SUMIF('emission-rate'!$A$2:$A$551, $D647&amp;M$1&amp;$E647&amp;$F647, 'emission-rate'!$F$2:$F$551) * IFERROR(VLOOKUP($A647&amp;$B647&amp;$C647&amp;$D647&amp;M$1, 'check of sales'!$A$2:$P$1035, 12 + MATCH($E647,'check of sales'!$M$1:$P$1, 0), 0), 0)</f>
        <v>1082691.7890824061</v>
      </c>
      <c r="N647" s="1">
        <f>SUMIF('emission-rate'!$A$2:$A$551, $D647&amp;N$1&amp;$E647&amp;$F647, 'emission-rate'!$F$2:$F$551) * IFERROR(VLOOKUP($A647&amp;$B647&amp;$C647&amp;$D647&amp;N$1, 'check of sales'!$A$2:$P$1035, 12 + MATCH($E647,'check of sales'!$M$1:$P$1, 0), 0), 0)</f>
        <v>690948.50615110376</v>
      </c>
      <c r="O647" s="1">
        <f>SUMIF('emission-rate'!$A$2:$A$551, $D647&amp;O$1&amp;$E647&amp;$F647, 'emission-rate'!$F$2:$F$551) * IFERROR(VLOOKUP($A647&amp;$B647&amp;$C647&amp;$D647&amp;O$1, 'check of sales'!$A$2:$P$1035, 12 + MATCH($E647,'check of sales'!$M$1:$P$1, 0), 0), 0)</f>
        <v>609239.4477262093</v>
      </c>
      <c r="P647" s="1">
        <f>SUMIF('emission-rate'!$A$2:$A$551, $D647&amp;P$1&amp;$E647&amp;$F647, 'emission-rate'!$F$2:$F$551) * IFERROR(VLOOKUP($A647&amp;$B647&amp;$C647&amp;$D647&amp;P$1, 'check of sales'!$A$2:$P$1035, 12 + MATCH($E647,'check of sales'!$M$1:$P$1, 0), 0), 0)</f>
        <v>91383.774909415632</v>
      </c>
      <c r="Q647" s="1">
        <f>SUMIF('emission-rate'!$A$2:$A$551, $D647&amp;Q$1&amp;$E647&amp;$F647, 'emission-rate'!$F$2:$F$551) * IFERROR(VLOOKUP($A647&amp;$B647&amp;$C647&amp;$D647&amp;Q$1, 'check of sales'!$A$2:$P$1035, 12 + MATCH($E647,'check of sales'!$M$1:$P$1, 0), 0), 0)</f>
        <v>473894.67641448742</v>
      </c>
      <c r="R647" s="1">
        <f>SUMIF('emission-rate'!$A$2:$A$551, $D647&amp;R$1&amp;$E647&amp;$F647, 'emission-rate'!$F$2:$F$551) * IFERROR(VLOOKUP($A647&amp;$B647&amp;$C647&amp;$D647&amp;R$1, 'check of sales'!$A$2:$P$1035, 12 + MATCH($E647,'check of sales'!$M$1:$P$1, 0), 0), 0)</f>
        <v>528563.39460587676</v>
      </c>
      <c r="S647" s="1">
        <f>SUMIF('emission-rate'!$A$2:$A$551, $D647&amp;S$1&amp;$E647&amp;$F647, 'emission-rate'!$F$2:$F$551) * IFERROR(VLOOKUP($A647&amp;$B647&amp;$C647&amp;$D647&amp;S$1, 'check of sales'!$A$2:$P$1035, 12 + MATCH($E647,'check of sales'!$M$1:$P$1, 0), 0), 0)</f>
        <v>0</v>
      </c>
      <c r="T647" s="1">
        <f>SUMIF('emission-rate'!$A$2:$A$551, $D647&amp;T$1&amp;$E647&amp;$F647, 'emission-rate'!$F$2:$F$551) * IFERROR(VLOOKUP($A647&amp;$B647&amp;$C647&amp;$D647&amp;T$1, 'check of sales'!$A$2:$P$1035, 12 + MATCH($E647,'check of sales'!$M$1:$P$1, 0), 0), 0)</f>
        <v>0</v>
      </c>
      <c r="U647" s="1">
        <f>SUMIF('emission-rate'!$A$2:$A$551, $D647&amp;U$1&amp;$E647&amp;$F647, 'emission-rate'!$F$2:$F$551) * IFERROR(VLOOKUP($A647&amp;$B647&amp;$C647&amp;$D647&amp;U$1, 'check of sales'!$A$2:$P$1035, 12 + MATCH($E647,'check of sales'!$M$1:$P$1, 0), 0), 0)</f>
        <v>0</v>
      </c>
    </row>
    <row r="648" spans="1:21" x14ac:dyDescent="0.2">
      <c r="A648">
        <f>emission!A648</f>
        <v>2018</v>
      </c>
      <c r="B648">
        <f>emission!B648</f>
        <v>1</v>
      </c>
      <c r="C648" t="str">
        <f>emission!C648</f>
        <v>industrial</v>
      </c>
      <c r="D648" t="str">
        <f>emission!D648</f>
        <v>VCC 22400 (DSL LHD1)</v>
      </c>
      <c r="E648" t="str">
        <f>emission!E648</f>
        <v>DSL</v>
      </c>
      <c r="F648" t="str">
        <f>emission!F648</f>
        <v>ROG</v>
      </c>
      <c r="G648" s="1">
        <f>emission!G648 - SUM($K648:$U648)</f>
        <v>7.0226751267910004E-4</v>
      </c>
      <c r="K648" s="1">
        <f>SUMIF('emission-rate'!$A$2:$A$551, $D648&amp;K$1&amp;$E648&amp;$F648, 'emission-rate'!$F$2:$F$551) * IFERROR(VLOOKUP($A648&amp;$B648&amp;$C648&amp;$D648&amp;K$1, 'check of sales'!$A$2:$P$1035, 12 + MATCH($E648,'check of sales'!$M$1:$P$1, 0), 0), 0)</f>
        <v>570259.22724263731</v>
      </c>
      <c r="L648" s="1">
        <f>SUMIF('emission-rate'!$A$2:$A$551, $D648&amp;L$1&amp;$E648&amp;$F648, 'emission-rate'!$F$2:$F$551) * IFERROR(VLOOKUP($A648&amp;$B648&amp;$C648&amp;$D648&amp;L$1, 'check of sales'!$A$2:$P$1035, 12 + MATCH($E648,'check of sales'!$M$1:$P$1, 0), 0), 0)</f>
        <v>307064.97505199787</v>
      </c>
      <c r="M648" s="1">
        <f>SUMIF('emission-rate'!$A$2:$A$551, $D648&amp;M$1&amp;$E648&amp;$F648, 'emission-rate'!$F$2:$F$551) * IFERROR(VLOOKUP($A648&amp;$B648&amp;$C648&amp;$D648&amp;M$1, 'check of sales'!$A$2:$P$1035, 12 + MATCH($E648,'check of sales'!$M$1:$P$1, 0), 0), 0)</f>
        <v>1040584.7034144282</v>
      </c>
      <c r="N648" s="1">
        <f>SUMIF('emission-rate'!$A$2:$A$551, $D648&amp;N$1&amp;$E648&amp;$F648, 'emission-rate'!$F$2:$F$551) * IFERROR(VLOOKUP($A648&amp;$B648&amp;$C648&amp;$D648&amp;N$1, 'check of sales'!$A$2:$P$1035, 12 + MATCH($E648,'check of sales'!$M$1:$P$1, 0), 0), 0)</f>
        <v>646946.24151206238</v>
      </c>
      <c r="O648" s="1">
        <f>SUMIF('emission-rate'!$A$2:$A$551, $D648&amp;O$1&amp;$E648&amp;$F648, 'emission-rate'!$F$2:$F$551) * IFERROR(VLOOKUP($A648&amp;$B648&amp;$C648&amp;$D648&amp;O$1, 'check of sales'!$A$2:$P$1035, 12 + MATCH($E648,'check of sales'!$M$1:$P$1, 0), 0), 0)</f>
        <v>543717.22383047058</v>
      </c>
      <c r="P648" s="1">
        <f>SUMIF('emission-rate'!$A$2:$A$551, $D648&amp;P$1&amp;$E648&amp;$F648, 'emission-rate'!$F$2:$F$551) * IFERROR(VLOOKUP($A648&amp;$B648&amp;$C648&amp;$D648&amp;P$1, 'check of sales'!$A$2:$P$1035, 12 + MATCH($E648,'check of sales'!$M$1:$P$1, 0), 0), 0)</f>
        <v>88466.063809892483</v>
      </c>
      <c r="Q648" s="1">
        <f>SUMIF('emission-rate'!$A$2:$A$551, $D648&amp;Q$1&amp;$E648&amp;$F648, 'emission-rate'!$F$2:$F$551) * IFERROR(VLOOKUP($A648&amp;$B648&amp;$C648&amp;$D648&amp;Q$1, 'check of sales'!$A$2:$P$1035, 12 + MATCH($E648,'check of sales'!$M$1:$P$1, 0), 0), 0)</f>
        <v>455877.20772335562</v>
      </c>
      <c r="R648" s="1">
        <f>SUMIF('emission-rate'!$A$2:$A$551, $D648&amp;R$1&amp;$E648&amp;$F648, 'emission-rate'!$F$2:$F$551) * IFERROR(VLOOKUP($A648&amp;$B648&amp;$C648&amp;$D648&amp;R$1, 'check of sales'!$A$2:$P$1035, 12 + MATCH($E648,'check of sales'!$M$1:$P$1, 0), 0), 0)</f>
        <v>497666.29416807095</v>
      </c>
      <c r="S648" s="1">
        <f>SUMIF('emission-rate'!$A$2:$A$551, $D648&amp;S$1&amp;$E648&amp;$F648, 'emission-rate'!$F$2:$F$551) * IFERROR(VLOOKUP($A648&amp;$B648&amp;$C648&amp;$D648&amp;S$1, 'check of sales'!$A$2:$P$1035, 12 + MATCH($E648,'check of sales'!$M$1:$P$1, 0), 0), 0)</f>
        <v>910273.7301647868</v>
      </c>
      <c r="T648" s="1">
        <f>SUMIF('emission-rate'!$A$2:$A$551, $D648&amp;T$1&amp;$E648&amp;$F648, 'emission-rate'!$F$2:$F$551) * IFERROR(VLOOKUP($A648&amp;$B648&amp;$C648&amp;$D648&amp;T$1, 'check of sales'!$A$2:$P$1035, 12 + MATCH($E648,'check of sales'!$M$1:$P$1, 0), 0), 0)</f>
        <v>0</v>
      </c>
      <c r="U648" s="1">
        <f>SUMIF('emission-rate'!$A$2:$A$551, $D648&amp;U$1&amp;$E648&amp;$F648, 'emission-rate'!$F$2:$F$551) * IFERROR(VLOOKUP($A648&amp;$B648&amp;$C648&amp;$D648&amp;U$1, 'check of sales'!$A$2:$P$1035, 12 + MATCH($E648,'check of sales'!$M$1:$P$1, 0), 0), 0)</f>
        <v>0</v>
      </c>
    </row>
    <row r="649" spans="1:21" x14ac:dyDescent="0.2">
      <c r="A649">
        <f>emission!A649</f>
        <v>2019</v>
      </c>
      <c r="B649">
        <f>emission!B649</f>
        <v>1</v>
      </c>
      <c r="C649" t="str">
        <f>emission!C649</f>
        <v>industrial</v>
      </c>
      <c r="D649" t="str">
        <f>emission!D649</f>
        <v>VCC 22400 (DSL LHD1)</v>
      </c>
      <c r="E649" t="str">
        <f>emission!E649</f>
        <v>DSL</v>
      </c>
      <c r="F649" t="str">
        <f>emission!F649</f>
        <v>ROG</v>
      </c>
      <c r="G649" s="1">
        <f>emission!G649 - SUM($K649:$U649)</f>
        <v>6.3520018011331558E-4</v>
      </c>
      <c r="K649" s="1">
        <f>SUMIF('emission-rate'!$A$2:$A$551, $D649&amp;K$1&amp;$E649&amp;$F649, 'emission-rate'!$F$2:$F$551) * IFERROR(VLOOKUP($A649&amp;$B649&amp;$C649&amp;$D649&amp;K$1, 'check of sales'!$A$2:$P$1035, 12 + MATCH($E649,'check of sales'!$M$1:$P$1, 0), 0), 0)</f>
        <v>552376.07059912407</v>
      </c>
      <c r="L649" s="1">
        <f>SUMIF('emission-rate'!$A$2:$A$551, $D649&amp;L$1&amp;$E649&amp;$F649, 'emission-rate'!$F$2:$F$551) * IFERROR(VLOOKUP($A649&amp;$B649&amp;$C649&amp;$D649&amp;L$1, 'check of sales'!$A$2:$P$1035, 12 + MATCH($E649,'check of sales'!$M$1:$P$1, 0), 0), 0)</f>
        <v>294826.4489515294</v>
      </c>
      <c r="M649" s="1">
        <f>SUMIF('emission-rate'!$A$2:$A$551, $D649&amp;M$1&amp;$E649&amp;$F649, 'emission-rate'!$F$2:$F$551) * IFERROR(VLOOKUP($A649&amp;$B649&amp;$C649&amp;$D649&amp;M$1, 'check of sales'!$A$2:$P$1035, 12 + MATCH($E649,'check of sales'!$M$1:$P$1, 0), 0), 0)</f>
        <v>948279.15391631261</v>
      </c>
      <c r="N649" s="1">
        <f>SUMIF('emission-rate'!$A$2:$A$551, $D649&amp;N$1&amp;$E649&amp;$F649, 'emission-rate'!$F$2:$F$551) * IFERROR(VLOOKUP($A649&amp;$B649&amp;$C649&amp;$D649&amp;N$1, 'check of sales'!$A$2:$P$1035, 12 + MATCH($E649,'check of sales'!$M$1:$P$1, 0), 0), 0)</f>
        <v>621785.78394822322</v>
      </c>
      <c r="O649" s="1">
        <f>SUMIF('emission-rate'!$A$2:$A$551, $D649&amp;O$1&amp;$E649&amp;$F649, 'emission-rate'!$F$2:$F$551) * IFERROR(VLOOKUP($A649&amp;$B649&amp;$C649&amp;$D649&amp;O$1, 'check of sales'!$A$2:$P$1035, 12 + MATCH($E649,'check of sales'!$M$1:$P$1, 0), 0), 0)</f>
        <v>509091.21486047516</v>
      </c>
      <c r="P649" s="1">
        <f>SUMIF('emission-rate'!$A$2:$A$551, $D649&amp;P$1&amp;$E649&amp;$F649, 'emission-rate'!$F$2:$F$551) * IFERROR(VLOOKUP($A649&amp;$B649&amp;$C649&amp;$D649&amp;P$1, 'check of sales'!$A$2:$P$1035, 12 + MATCH($E649,'check of sales'!$M$1:$P$1, 0), 0), 0)</f>
        <v>78951.753366338889</v>
      </c>
      <c r="Q649" s="1">
        <f>SUMIF('emission-rate'!$A$2:$A$551, $D649&amp;Q$1&amp;$E649&amp;$F649, 'emission-rate'!$F$2:$F$551) * IFERROR(VLOOKUP($A649&amp;$B649&amp;$C649&amp;$D649&amp;Q$1, 'check of sales'!$A$2:$P$1035, 12 + MATCH($E649,'check of sales'!$M$1:$P$1, 0), 0), 0)</f>
        <v>441321.91067732748</v>
      </c>
      <c r="R649" s="1">
        <f>SUMIF('emission-rate'!$A$2:$A$551, $D649&amp;R$1&amp;$E649&amp;$F649, 'emission-rate'!$F$2:$F$551) * IFERROR(VLOOKUP($A649&amp;$B649&amp;$C649&amp;$D649&amp;R$1, 'check of sales'!$A$2:$P$1035, 12 + MATCH($E649,'check of sales'!$M$1:$P$1, 0), 0), 0)</f>
        <v>478745.02891637571</v>
      </c>
      <c r="S649" s="1">
        <f>SUMIF('emission-rate'!$A$2:$A$551, $D649&amp;S$1&amp;$E649&amp;$F649, 'emission-rate'!$F$2:$F$551) * IFERROR(VLOOKUP($A649&amp;$B649&amp;$C649&amp;$D649&amp;S$1, 'check of sales'!$A$2:$P$1035, 12 + MATCH($E649,'check of sales'!$M$1:$P$1, 0), 0), 0)</f>
        <v>857063.80463113065</v>
      </c>
      <c r="T649" s="1">
        <f>SUMIF('emission-rate'!$A$2:$A$551, $D649&amp;T$1&amp;$E649&amp;$F649, 'emission-rate'!$F$2:$F$551) * IFERROR(VLOOKUP($A649&amp;$B649&amp;$C649&amp;$D649&amp;T$1, 'check of sales'!$A$2:$P$1035, 12 + MATCH($E649,'check of sales'!$M$1:$P$1, 0), 0), 0)</f>
        <v>78677.471155643871</v>
      </c>
      <c r="U649" s="1">
        <f>SUMIF('emission-rate'!$A$2:$A$551, $D649&amp;U$1&amp;$E649&amp;$F649, 'emission-rate'!$F$2:$F$551) * IFERROR(VLOOKUP($A649&amp;$B649&amp;$C649&amp;$D649&amp;U$1, 'check of sales'!$A$2:$P$1035, 12 + MATCH($E649,'check of sales'!$M$1:$P$1, 0), 0), 0)</f>
        <v>0</v>
      </c>
    </row>
    <row r="650" spans="1:21" x14ac:dyDescent="0.2">
      <c r="A650">
        <f>emission!A650</f>
        <v>2020</v>
      </c>
      <c r="B650">
        <f>emission!B650</f>
        <v>1</v>
      </c>
      <c r="C650" t="str">
        <f>emission!C650</f>
        <v>industrial</v>
      </c>
      <c r="D650" t="str">
        <f>emission!D650</f>
        <v>VCC 22400 (DSL LHD1)</v>
      </c>
      <c r="E650" t="str">
        <f>emission!E650</f>
        <v>DSL</v>
      </c>
      <c r="F650" t="str">
        <f>emission!F650</f>
        <v>ROG</v>
      </c>
      <c r="G650" s="1">
        <f>emission!G650 - SUM($K650:$U650)</f>
        <v>4.6229828149080276E-4</v>
      </c>
      <c r="K650" s="1">
        <f>SUMIF('emission-rate'!$A$2:$A$551, $D650&amp;K$1&amp;$E650&amp;$F650, 'emission-rate'!$F$2:$F$551) * IFERROR(VLOOKUP($A650&amp;$B650&amp;$C650&amp;$D650&amp;K$1, 'check of sales'!$A$2:$P$1035, 12 + MATCH($E650,'check of sales'!$M$1:$P$1, 0), 0), 0)</f>
        <v>523422.55922301282</v>
      </c>
      <c r="L650" s="1">
        <f>SUMIF('emission-rate'!$A$2:$A$551, $D650&amp;L$1&amp;$E650&amp;$F650, 'emission-rate'!$F$2:$F$551) * IFERROR(VLOOKUP($A650&amp;$B650&amp;$C650&amp;$D650&amp;L$1, 'check of sales'!$A$2:$P$1035, 12 + MATCH($E650,'check of sales'!$M$1:$P$1, 0), 0), 0)</f>
        <v>285580.78081084037</v>
      </c>
      <c r="M650" s="1">
        <f>SUMIF('emission-rate'!$A$2:$A$551, $D650&amp;M$1&amp;$E650&amp;$F650, 'emission-rate'!$F$2:$F$551) * IFERROR(VLOOKUP($A650&amp;$B650&amp;$C650&amp;$D650&amp;M$1, 'check of sales'!$A$2:$P$1035, 12 + MATCH($E650,'check of sales'!$M$1:$P$1, 0), 0), 0)</f>
        <v>910484.09385200427</v>
      </c>
      <c r="N650" s="1">
        <f>SUMIF('emission-rate'!$A$2:$A$551, $D650&amp;N$1&amp;$E650&amp;$F650, 'emission-rate'!$F$2:$F$551) * IFERROR(VLOOKUP($A650&amp;$B650&amp;$C650&amp;$D650&amp;N$1, 'check of sales'!$A$2:$P$1035, 12 + MATCH($E650,'check of sales'!$M$1:$P$1, 0), 0), 0)</f>
        <v>566629.98714558396</v>
      </c>
      <c r="O650" s="1">
        <f>SUMIF('emission-rate'!$A$2:$A$551, $D650&amp;O$1&amp;$E650&amp;$F650, 'emission-rate'!$F$2:$F$551) * IFERROR(VLOOKUP($A650&amp;$B650&amp;$C650&amp;$D650&amp;O$1, 'check of sales'!$A$2:$P$1035, 12 + MATCH($E650,'check of sales'!$M$1:$P$1, 0), 0), 0)</f>
        <v>489292.0923280018</v>
      </c>
      <c r="P650" s="1">
        <f>SUMIF('emission-rate'!$A$2:$A$551, $D650&amp;P$1&amp;$E650&amp;$F650, 'emission-rate'!$F$2:$F$551) * IFERROR(VLOOKUP($A650&amp;$B650&amp;$C650&amp;$D650&amp;P$1, 'check of sales'!$A$2:$P$1035, 12 + MATCH($E650,'check of sales'!$M$1:$P$1, 0), 0), 0)</f>
        <v>73923.80133458208</v>
      </c>
      <c r="Q650" s="1">
        <f>SUMIF('emission-rate'!$A$2:$A$551, $D650&amp;Q$1&amp;$E650&amp;$F650, 'emission-rate'!$F$2:$F$551) * IFERROR(VLOOKUP($A650&amp;$B650&amp;$C650&amp;$D650&amp;Q$1, 'check of sales'!$A$2:$P$1035, 12 + MATCH($E650,'check of sales'!$M$1:$P$1, 0), 0), 0)</f>
        <v>393858.81033243664</v>
      </c>
      <c r="R650" s="1">
        <f>SUMIF('emission-rate'!$A$2:$A$551, $D650&amp;R$1&amp;$E650&amp;$F650, 'emission-rate'!$F$2:$F$551) * IFERROR(VLOOKUP($A650&amp;$B650&amp;$C650&amp;$D650&amp;R$1, 'check of sales'!$A$2:$P$1035, 12 + MATCH($E650,'check of sales'!$M$1:$P$1, 0), 0), 0)</f>
        <v>463459.60558936466</v>
      </c>
      <c r="S650" s="1">
        <f>SUMIF('emission-rate'!$A$2:$A$551, $D650&amp;S$1&amp;$E650&amp;$F650, 'emission-rate'!$F$2:$F$551) * IFERROR(VLOOKUP($A650&amp;$B650&amp;$C650&amp;$D650&amp;S$1, 'check of sales'!$A$2:$P$1035, 12 + MATCH($E650,'check of sales'!$M$1:$P$1, 0), 0), 0)</f>
        <v>824478.25126918498</v>
      </c>
      <c r="T650" s="1">
        <f>SUMIF('emission-rate'!$A$2:$A$551, $D650&amp;T$1&amp;$E650&amp;$F650, 'emission-rate'!$F$2:$F$551) * IFERROR(VLOOKUP($A650&amp;$B650&amp;$C650&amp;$D650&amp;T$1, 'check of sales'!$A$2:$P$1035, 12 + MATCH($E650,'check of sales'!$M$1:$P$1, 0), 0), 0)</f>
        <v>74078.390414721958</v>
      </c>
      <c r="U650" s="1">
        <f>SUMIF('emission-rate'!$A$2:$A$551, $D650&amp;U$1&amp;$E650&amp;$F650, 'emission-rate'!$F$2:$F$551) * IFERROR(VLOOKUP($A650&amp;$B650&amp;$C650&amp;$D650&amp;U$1, 'check of sales'!$A$2:$P$1035, 12 + MATCH($E650,'check of sales'!$M$1:$P$1, 0), 0), 0)</f>
        <v>559614.3737980664</v>
      </c>
    </row>
    <row r="651" spans="1:21" x14ac:dyDescent="0.2">
      <c r="A651">
        <f>emission!A651</f>
        <v>2010</v>
      </c>
      <c r="B651">
        <f>emission!B651</f>
        <v>1</v>
      </c>
      <c r="C651" t="str">
        <f>emission!C651</f>
        <v>industrial</v>
      </c>
      <c r="D651" t="str">
        <f>emission!D651</f>
        <v>VCC 22400 (DSL LHD1)</v>
      </c>
      <c r="E651" t="str">
        <f>emission!E651</f>
        <v>DSL</v>
      </c>
      <c r="F651" t="str">
        <f>emission!F651</f>
        <v>TOG</v>
      </c>
      <c r="G651" s="1">
        <f>emission!G651 - SUM($K651:$U651)</f>
        <v>-1.7254776321351528E-4</v>
      </c>
      <c r="K651" s="1">
        <f>SUMIF('emission-rate'!$A$2:$A$551, $D651&amp;K$1&amp;$E651&amp;$F651, 'emission-rate'!$F$2:$F$551) * IFERROR(VLOOKUP($A651&amp;$B651&amp;$C651&amp;$D651&amp;K$1, 'check of sales'!$A$2:$P$1035, 12 + MATCH($E651,'check of sales'!$M$1:$P$1, 0), 0), 0)</f>
        <v>1053634.7642523677</v>
      </c>
      <c r="L651" s="1">
        <f>SUMIF('emission-rate'!$A$2:$A$551, $D651&amp;L$1&amp;$E651&amp;$F651, 'emission-rate'!$F$2:$F$551) * IFERROR(VLOOKUP($A651&amp;$B651&amp;$C651&amp;$D651&amp;L$1, 'check of sales'!$A$2:$P$1035, 12 + MATCH($E651,'check of sales'!$M$1:$P$1, 0), 0), 0)</f>
        <v>0</v>
      </c>
      <c r="M651" s="1">
        <f>SUMIF('emission-rate'!$A$2:$A$551, $D651&amp;M$1&amp;$E651&amp;$F651, 'emission-rate'!$F$2:$F$551) * IFERROR(VLOOKUP($A651&amp;$B651&amp;$C651&amp;$D651&amp;M$1, 'check of sales'!$A$2:$P$1035, 12 + MATCH($E651,'check of sales'!$M$1:$P$1, 0), 0), 0)</f>
        <v>0</v>
      </c>
      <c r="N651" s="1">
        <f>SUMIF('emission-rate'!$A$2:$A$551, $D651&amp;N$1&amp;$E651&amp;$F651, 'emission-rate'!$F$2:$F$551) * IFERROR(VLOOKUP($A651&amp;$B651&amp;$C651&amp;$D651&amp;N$1, 'check of sales'!$A$2:$P$1035, 12 + MATCH($E651,'check of sales'!$M$1:$P$1, 0), 0), 0)</f>
        <v>0</v>
      </c>
      <c r="O651" s="1">
        <f>SUMIF('emission-rate'!$A$2:$A$551, $D651&amp;O$1&amp;$E651&amp;$F651, 'emission-rate'!$F$2:$F$551) * IFERROR(VLOOKUP($A651&amp;$B651&amp;$C651&amp;$D651&amp;O$1, 'check of sales'!$A$2:$P$1035, 12 + MATCH($E651,'check of sales'!$M$1:$P$1, 0), 0), 0)</f>
        <v>0</v>
      </c>
      <c r="P651" s="1">
        <f>SUMIF('emission-rate'!$A$2:$A$551, $D651&amp;P$1&amp;$E651&amp;$F651, 'emission-rate'!$F$2:$F$551) * IFERROR(VLOOKUP($A651&amp;$B651&amp;$C651&amp;$D651&amp;P$1, 'check of sales'!$A$2:$P$1035, 12 + MATCH($E651,'check of sales'!$M$1:$P$1, 0), 0), 0)</f>
        <v>0</v>
      </c>
      <c r="Q651" s="1">
        <f>SUMIF('emission-rate'!$A$2:$A$551, $D651&amp;Q$1&amp;$E651&amp;$F651, 'emission-rate'!$F$2:$F$551) * IFERROR(VLOOKUP($A651&amp;$B651&amp;$C651&amp;$D651&amp;Q$1, 'check of sales'!$A$2:$P$1035, 12 + MATCH($E651,'check of sales'!$M$1:$P$1, 0), 0), 0)</f>
        <v>0</v>
      </c>
      <c r="R651" s="1">
        <f>SUMIF('emission-rate'!$A$2:$A$551, $D651&amp;R$1&amp;$E651&amp;$F651, 'emission-rate'!$F$2:$F$551) * IFERROR(VLOOKUP($A651&amp;$B651&amp;$C651&amp;$D651&amp;R$1, 'check of sales'!$A$2:$P$1035, 12 + MATCH($E651,'check of sales'!$M$1:$P$1, 0), 0), 0)</f>
        <v>0</v>
      </c>
      <c r="S651" s="1">
        <f>SUMIF('emission-rate'!$A$2:$A$551, $D651&amp;S$1&amp;$E651&amp;$F651, 'emission-rate'!$F$2:$F$551) * IFERROR(VLOOKUP($A651&amp;$B651&amp;$C651&amp;$D651&amp;S$1, 'check of sales'!$A$2:$P$1035, 12 + MATCH($E651,'check of sales'!$M$1:$P$1, 0), 0), 0)</f>
        <v>0</v>
      </c>
      <c r="T651" s="1">
        <f>SUMIF('emission-rate'!$A$2:$A$551, $D651&amp;T$1&amp;$E651&amp;$F651, 'emission-rate'!$F$2:$F$551) * IFERROR(VLOOKUP($A651&amp;$B651&amp;$C651&amp;$D651&amp;T$1, 'check of sales'!$A$2:$P$1035, 12 + MATCH($E651,'check of sales'!$M$1:$P$1, 0), 0), 0)</f>
        <v>0</v>
      </c>
      <c r="U651" s="1">
        <f>SUMIF('emission-rate'!$A$2:$A$551, $D651&amp;U$1&amp;$E651&amp;$F651, 'emission-rate'!$F$2:$F$551) * IFERROR(VLOOKUP($A651&amp;$B651&amp;$C651&amp;$D651&amp;U$1, 'check of sales'!$A$2:$P$1035, 12 + MATCH($E651,'check of sales'!$M$1:$P$1, 0), 0), 0)</f>
        <v>0</v>
      </c>
    </row>
    <row r="652" spans="1:21" x14ac:dyDescent="0.2">
      <c r="A652">
        <f>emission!A652</f>
        <v>2011</v>
      </c>
      <c r="B652">
        <f>emission!B652</f>
        <v>1</v>
      </c>
      <c r="C652" t="str">
        <f>emission!C652</f>
        <v>industrial</v>
      </c>
      <c r="D652" t="str">
        <f>emission!D652</f>
        <v>VCC 22400 (DSL LHD1)</v>
      </c>
      <c r="E652" t="str">
        <f>emission!E652</f>
        <v>DSL</v>
      </c>
      <c r="F652" t="str">
        <f>emission!F652</f>
        <v>TOG</v>
      </c>
      <c r="G652" s="1">
        <f>emission!G652 - SUM($K652:$U652)</f>
        <v>-1.8113479018211365E-4</v>
      </c>
      <c r="K652" s="1">
        <f>SUMIF('emission-rate'!$A$2:$A$551, $D652&amp;K$1&amp;$E652&amp;$F652, 'emission-rate'!$F$2:$F$551) * IFERROR(VLOOKUP($A652&amp;$B652&amp;$C652&amp;$D652&amp;K$1, 'check of sales'!$A$2:$P$1035, 12 + MATCH($E652,'check of sales'!$M$1:$P$1, 0), 0), 0)</f>
        <v>992044.68921483436</v>
      </c>
      <c r="L652" s="1">
        <f>SUMIF('emission-rate'!$A$2:$A$551, $D652&amp;L$1&amp;$E652&amp;$F652, 'emission-rate'!$F$2:$F$551) * IFERROR(VLOOKUP($A652&amp;$B652&amp;$C652&amp;$D652&amp;L$1, 'check of sales'!$A$2:$P$1035, 12 + MATCH($E652,'check of sales'!$M$1:$P$1, 0), 0), 0)</f>
        <v>544733.65671134042</v>
      </c>
      <c r="M652" s="1">
        <f>SUMIF('emission-rate'!$A$2:$A$551, $D652&amp;M$1&amp;$E652&amp;$F652, 'emission-rate'!$F$2:$F$551) * IFERROR(VLOOKUP($A652&amp;$B652&amp;$C652&amp;$D652&amp;M$1, 'check of sales'!$A$2:$P$1035, 12 + MATCH($E652,'check of sales'!$M$1:$P$1, 0), 0), 0)</f>
        <v>0</v>
      </c>
      <c r="N652" s="1">
        <f>SUMIF('emission-rate'!$A$2:$A$551, $D652&amp;N$1&amp;$E652&amp;$F652, 'emission-rate'!$F$2:$F$551) * IFERROR(VLOOKUP($A652&amp;$B652&amp;$C652&amp;$D652&amp;N$1, 'check of sales'!$A$2:$P$1035, 12 + MATCH($E652,'check of sales'!$M$1:$P$1, 0), 0), 0)</f>
        <v>0</v>
      </c>
      <c r="O652" s="1">
        <f>SUMIF('emission-rate'!$A$2:$A$551, $D652&amp;O$1&amp;$E652&amp;$F652, 'emission-rate'!$F$2:$F$551) * IFERROR(VLOOKUP($A652&amp;$B652&amp;$C652&amp;$D652&amp;O$1, 'check of sales'!$A$2:$P$1035, 12 + MATCH($E652,'check of sales'!$M$1:$P$1, 0), 0), 0)</f>
        <v>0</v>
      </c>
      <c r="P652" s="1">
        <f>SUMIF('emission-rate'!$A$2:$A$551, $D652&amp;P$1&amp;$E652&amp;$F652, 'emission-rate'!$F$2:$F$551) * IFERROR(VLOOKUP($A652&amp;$B652&amp;$C652&amp;$D652&amp;P$1, 'check of sales'!$A$2:$P$1035, 12 + MATCH($E652,'check of sales'!$M$1:$P$1, 0), 0), 0)</f>
        <v>0</v>
      </c>
      <c r="Q652" s="1">
        <f>SUMIF('emission-rate'!$A$2:$A$551, $D652&amp;Q$1&amp;$E652&amp;$F652, 'emission-rate'!$F$2:$F$551) * IFERROR(VLOOKUP($A652&amp;$B652&amp;$C652&amp;$D652&amp;Q$1, 'check of sales'!$A$2:$P$1035, 12 + MATCH($E652,'check of sales'!$M$1:$P$1, 0), 0), 0)</f>
        <v>0</v>
      </c>
      <c r="R652" s="1">
        <f>SUMIF('emission-rate'!$A$2:$A$551, $D652&amp;R$1&amp;$E652&amp;$F652, 'emission-rate'!$F$2:$F$551) * IFERROR(VLOOKUP($A652&amp;$B652&amp;$C652&amp;$D652&amp;R$1, 'check of sales'!$A$2:$P$1035, 12 + MATCH($E652,'check of sales'!$M$1:$P$1, 0), 0), 0)</f>
        <v>0</v>
      </c>
      <c r="S652" s="1">
        <f>SUMIF('emission-rate'!$A$2:$A$551, $D652&amp;S$1&amp;$E652&amp;$F652, 'emission-rate'!$F$2:$F$551) * IFERROR(VLOOKUP($A652&amp;$B652&amp;$C652&amp;$D652&amp;S$1, 'check of sales'!$A$2:$P$1035, 12 + MATCH($E652,'check of sales'!$M$1:$P$1, 0), 0), 0)</f>
        <v>0</v>
      </c>
      <c r="T652" s="1">
        <f>SUMIF('emission-rate'!$A$2:$A$551, $D652&amp;T$1&amp;$E652&amp;$F652, 'emission-rate'!$F$2:$F$551) * IFERROR(VLOOKUP($A652&amp;$B652&amp;$C652&amp;$D652&amp;T$1, 'check of sales'!$A$2:$P$1035, 12 + MATCH($E652,'check of sales'!$M$1:$P$1, 0), 0), 0)</f>
        <v>0</v>
      </c>
      <c r="U652" s="1">
        <f>SUMIF('emission-rate'!$A$2:$A$551, $D652&amp;U$1&amp;$E652&amp;$F652, 'emission-rate'!$F$2:$F$551) * IFERROR(VLOOKUP($A652&amp;$B652&amp;$C652&amp;$D652&amp;U$1, 'check of sales'!$A$2:$P$1035, 12 + MATCH($E652,'check of sales'!$M$1:$P$1, 0), 0), 0)</f>
        <v>0</v>
      </c>
    </row>
    <row r="653" spans="1:21" x14ac:dyDescent="0.2">
      <c r="A653">
        <f>emission!A653</f>
        <v>2012</v>
      </c>
      <c r="B653">
        <f>emission!B653</f>
        <v>1</v>
      </c>
      <c r="C653" t="str">
        <f>emission!C653</f>
        <v>industrial</v>
      </c>
      <c r="D653" t="str">
        <f>emission!D653</f>
        <v>VCC 22400 (DSL LHD1)</v>
      </c>
      <c r="E653" t="str">
        <f>emission!E653</f>
        <v>DSL</v>
      </c>
      <c r="F653" t="str">
        <f>emission!F653</f>
        <v>TOG</v>
      </c>
      <c r="G653" s="1">
        <f>emission!G653 - SUM($K653:$U653)</f>
        <v>-2.5075487792491913E-4</v>
      </c>
      <c r="K653" s="1">
        <f>SUMIF('emission-rate'!$A$2:$A$551, $D653&amp;K$1&amp;$E653&amp;$F653, 'emission-rate'!$F$2:$F$551) * IFERROR(VLOOKUP($A653&amp;$B653&amp;$C653&amp;$D653&amp;K$1, 'check of sales'!$A$2:$P$1035, 12 + MATCH($E653,'check of sales'!$M$1:$P$1, 0), 0), 0)</f>
        <v>954327.16458812123</v>
      </c>
      <c r="L653" s="1">
        <f>SUMIF('emission-rate'!$A$2:$A$551, $D653&amp;L$1&amp;$E653&amp;$F653, 'emission-rate'!$F$2:$F$551) * IFERROR(VLOOKUP($A653&amp;$B653&amp;$C653&amp;$D653&amp;L$1, 'check of sales'!$A$2:$P$1035, 12 + MATCH($E653,'check of sales'!$M$1:$P$1, 0), 0), 0)</f>
        <v>512891.32582913234</v>
      </c>
      <c r="M653" s="1">
        <f>SUMIF('emission-rate'!$A$2:$A$551, $D653&amp;M$1&amp;$E653&amp;$F653, 'emission-rate'!$F$2:$F$551) * IFERROR(VLOOKUP($A653&amp;$B653&amp;$C653&amp;$D653&amp;M$1, 'check of sales'!$A$2:$P$1035, 12 + MATCH($E653,'check of sales'!$M$1:$P$1, 0), 0), 0)</f>
        <v>1682248.3997967213</v>
      </c>
      <c r="N653" s="1">
        <f>SUMIF('emission-rate'!$A$2:$A$551, $D653&amp;N$1&amp;$E653&amp;$F653, 'emission-rate'!$F$2:$F$551) * IFERROR(VLOOKUP($A653&amp;$B653&amp;$C653&amp;$D653&amp;N$1, 'check of sales'!$A$2:$P$1035, 12 + MATCH($E653,'check of sales'!$M$1:$P$1, 0), 0), 0)</f>
        <v>0</v>
      </c>
      <c r="O653" s="1">
        <f>SUMIF('emission-rate'!$A$2:$A$551, $D653&amp;O$1&amp;$E653&amp;$F653, 'emission-rate'!$F$2:$F$551) * IFERROR(VLOOKUP($A653&amp;$B653&amp;$C653&amp;$D653&amp;O$1, 'check of sales'!$A$2:$P$1035, 12 + MATCH($E653,'check of sales'!$M$1:$P$1, 0), 0), 0)</f>
        <v>0</v>
      </c>
      <c r="P653" s="1">
        <f>SUMIF('emission-rate'!$A$2:$A$551, $D653&amp;P$1&amp;$E653&amp;$F653, 'emission-rate'!$F$2:$F$551) * IFERROR(VLOOKUP($A653&amp;$B653&amp;$C653&amp;$D653&amp;P$1, 'check of sales'!$A$2:$P$1035, 12 + MATCH($E653,'check of sales'!$M$1:$P$1, 0), 0), 0)</f>
        <v>0</v>
      </c>
      <c r="Q653" s="1">
        <f>SUMIF('emission-rate'!$A$2:$A$551, $D653&amp;Q$1&amp;$E653&amp;$F653, 'emission-rate'!$F$2:$F$551) * IFERROR(VLOOKUP($A653&amp;$B653&amp;$C653&amp;$D653&amp;Q$1, 'check of sales'!$A$2:$P$1035, 12 + MATCH($E653,'check of sales'!$M$1:$P$1, 0), 0), 0)</f>
        <v>0</v>
      </c>
      <c r="R653" s="1">
        <f>SUMIF('emission-rate'!$A$2:$A$551, $D653&amp;R$1&amp;$E653&amp;$F653, 'emission-rate'!$F$2:$F$551) * IFERROR(VLOOKUP($A653&amp;$B653&amp;$C653&amp;$D653&amp;R$1, 'check of sales'!$A$2:$P$1035, 12 + MATCH($E653,'check of sales'!$M$1:$P$1, 0), 0), 0)</f>
        <v>0</v>
      </c>
      <c r="S653" s="1">
        <f>SUMIF('emission-rate'!$A$2:$A$551, $D653&amp;S$1&amp;$E653&amp;$F653, 'emission-rate'!$F$2:$F$551) * IFERROR(VLOOKUP($A653&amp;$B653&amp;$C653&amp;$D653&amp;S$1, 'check of sales'!$A$2:$P$1035, 12 + MATCH($E653,'check of sales'!$M$1:$P$1, 0), 0), 0)</f>
        <v>0</v>
      </c>
      <c r="T653" s="1">
        <f>SUMIF('emission-rate'!$A$2:$A$551, $D653&amp;T$1&amp;$E653&amp;$F653, 'emission-rate'!$F$2:$F$551) * IFERROR(VLOOKUP($A653&amp;$B653&amp;$C653&amp;$D653&amp;T$1, 'check of sales'!$A$2:$P$1035, 12 + MATCH($E653,'check of sales'!$M$1:$P$1, 0), 0), 0)</f>
        <v>0</v>
      </c>
      <c r="U653" s="1">
        <f>SUMIF('emission-rate'!$A$2:$A$551, $D653&amp;U$1&amp;$E653&amp;$F653, 'emission-rate'!$F$2:$F$551) * IFERROR(VLOOKUP($A653&amp;$B653&amp;$C653&amp;$D653&amp;U$1, 'check of sales'!$A$2:$P$1035, 12 + MATCH($E653,'check of sales'!$M$1:$P$1, 0), 0), 0)</f>
        <v>0</v>
      </c>
    </row>
    <row r="654" spans="1:21" x14ac:dyDescent="0.2">
      <c r="A654">
        <f>emission!A654</f>
        <v>2013</v>
      </c>
      <c r="B654">
        <f>emission!B654</f>
        <v>1</v>
      </c>
      <c r="C654" t="str">
        <f>emission!C654</f>
        <v>industrial</v>
      </c>
      <c r="D654" t="str">
        <f>emission!D654</f>
        <v>VCC 22400 (DSL LHD1)</v>
      </c>
      <c r="E654" t="str">
        <f>emission!E654</f>
        <v>DSL</v>
      </c>
      <c r="F654" t="str">
        <f>emission!F654</f>
        <v>TOG</v>
      </c>
      <c r="G654" s="1">
        <f>emission!G654 - SUM($K654:$U654)</f>
        <v>1.2530433014035225E-4</v>
      </c>
      <c r="K654" s="1">
        <f>SUMIF('emission-rate'!$A$2:$A$551, $D654&amp;K$1&amp;$E654&amp;$F654, 'emission-rate'!$F$2:$F$551) * IFERROR(VLOOKUP($A654&amp;$B654&amp;$C654&amp;$D654&amp;K$1, 'check of sales'!$A$2:$P$1035, 12 + MATCH($E654,'check of sales'!$M$1:$P$1, 0), 0), 0)</f>
        <v>923857.30313344835</v>
      </c>
      <c r="L654" s="1">
        <f>SUMIF('emission-rate'!$A$2:$A$551, $D654&amp;L$1&amp;$E654&amp;$F654, 'emission-rate'!$F$2:$F$551) * IFERROR(VLOOKUP($A654&amp;$B654&amp;$C654&amp;$D654&amp;L$1, 'check of sales'!$A$2:$P$1035, 12 + MATCH($E654,'check of sales'!$M$1:$P$1, 0), 0), 0)</f>
        <v>493391.20509556087</v>
      </c>
      <c r="M654" s="1">
        <f>SUMIF('emission-rate'!$A$2:$A$551, $D654&amp;M$1&amp;$E654&amp;$F654, 'emission-rate'!$F$2:$F$551) * IFERROR(VLOOKUP($A654&amp;$B654&amp;$C654&amp;$D654&amp;M$1, 'check of sales'!$A$2:$P$1035, 12 + MATCH($E654,'check of sales'!$M$1:$P$1, 0), 0), 0)</f>
        <v>1583912.8012662583</v>
      </c>
      <c r="N654" s="1">
        <f>SUMIF('emission-rate'!$A$2:$A$551, $D654&amp;N$1&amp;$E654&amp;$F654, 'emission-rate'!$F$2:$F$551) * IFERROR(VLOOKUP($A654&amp;$B654&amp;$C654&amp;$D654&amp;N$1, 'check of sales'!$A$2:$P$1035, 12 + MATCH($E654,'check of sales'!$M$1:$P$1, 0), 0), 0)</f>
        <v>1005202.3071178382</v>
      </c>
      <c r="O654" s="1">
        <f>SUMIF('emission-rate'!$A$2:$A$551, $D654&amp;O$1&amp;$E654&amp;$F654, 'emission-rate'!$F$2:$F$551) * IFERROR(VLOOKUP($A654&amp;$B654&amp;$C654&amp;$D654&amp;O$1, 'check of sales'!$A$2:$P$1035, 12 + MATCH($E654,'check of sales'!$M$1:$P$1, 0), 0), 0)</f>
        <v>0</v>
      </c>
      <c r="P654" s="1">
        <f>SUMIF('emission-rate'!$A$2:$A$551, $D654&amp;P$1&amp;$E654&amp;$F654, 'emission-rate'!$F$2:$F$551) * IFERROR(VLOOKUP($A654&amp;$B654&amp;$C654&amp;$D654&amp;P$1, 'check of sales'!$A$2:$P$1035, 12 + MATCH($E654,'check of sales'!$M$1:$P$1, 0), 0), 0)</f>
        <v>0</v>
      </c>
      <c r="Q654" s="1">
        <f>SUMIF('emission-rate'!$A$2:$A$551, $D654&amp;Q$1&amp;$E654&amp;$F654, 'emission-rate'!$F$2:$F$551) * IFERROR(VLOOKUP($A654&amp;$B654&amp;$C654&amp;$D654&amp;Q$1, 'check of sales'!$A$2:$P$1035, 12 + MATCH($E654,'check of sales'!$M$1:$P$1, 0), 0), 0)</f>
        <v>0</v>
      </c>
      <c r="R654" s="1">
        <f>SUMIF('emission-rate'!$A$2:$A$551, $D654&amp;R$1&amp;$E654&amp;$F654, 'emission-rate'!$F$2:$F$551) * IFERROR(VLOOKUP($A654&amp;$B654&amp;$C654&amp;$D654&amp;R$1, 'check of sales'!$A$2:$P$1035, 12 + MATCH($E654,'check of sales'!$M$1:$P$1, 0), 0), 0)</f>
        <v>0</v>
      </c>
      <c r="S654" s="1">
        <f>SUMIF('emission-rate'!$A$2:$A$551, $D654&amp;S$1&amp;$E654&amp;$F654, 'emission-rate'!$F$2:$F$551) * IFERROR(VLOOKUP($A654&amp;$B654&amp;$C654&amp;$D654&amp;S$1, 'check of sales'!$A$2:$P$1035, 12 + MATCH($E654,'check of sales'!$M$1:$P$1, 0), 0), 0)</f>
        <v>0</v>
      </c>
      <c r="T654" s="1">
        <f>SUMIF('emission-rate'!$A$2:$A$551, $D654&amp;T$1&amp;$E654&amp;$F654, 'emission-rate'!$F$2:$F$551) * IFERROR(VLOOKUP($A654&amp;$B654&amp;$C654&amp;$D654&amp;T$1, 'check of sales'!$A$2:$P$1035, 12 + MATCH($E654,'check of sales'!$M$1:$P$1, 0), 0), 0)</f>
        <v>0</v>
      </c>
      <c r="U654" s="1">
        <f>SUMIF('emission-rate'!$A$2:$A$551, $D654&amp;U$1&amp;$E654&amp;$F654, 'emission-rate'!$F$2:$F$551) * IFERROR(VLOOKUP($A654&amp;$B654&amp;$C654&amp;$D654&amp;U$1, 'check of sales'!$A$2:$P$1035, 12 + MATCH($E654,'check of sales'!$M$1:$P$1, 0), 0), 0)</f>
        <v>0</v>
      </c>
    </row>
    <row r="655" spans="1:21" x14ac:dyDescent="0.2">
      <c r="A655">
        <f>emission!A655</f>
        <v>2014</v>
      </c>
      <c r="B655">
        <f>emission!B655</f>
        <v>1</v>
      </c>
      <c r="C655" t="str">
        <f>emission!C655</f>
        <v>industrial</v>
      </c>
      <c r="D655" t="str">
        <f>emission!D655</f>
        <v>VCC 22400 (DSL LHD1)</v>
      </c>
      <c r="E655" t="str">
        <f>emission!E655</f>
        <v>DSL</v>
      </c>
      <c r="F655" t="str">
        <f>emission!F655</f>
        <v>TOG</v>
      </c>
      <c r="G655" s="1">
        <f>emission!G655 - SUM($K655:$U655)</f>
        <v>1.0332092642784119E-5</v>
      </c>
      <c r="K655" s="1">
        <f>SUMIF('emission-rate'!$A$2:$A$551, $D655&amp;K$1&amp;$E655&amp;$F655, 'emission-rate'!$F$2:$F$551) * IFERROR(VLOOKUP($A655&amp;$B655&amp;$C655&amp;$D655&amp;K$1, 'check of sales'!$A$2:$P$1035, 12 + MATCH($E655,'check of sales'!$M$1:$P$1, 0), 0), 0)</f>
        <v>824498.69250909681</v>
      </c>
      <c r="L655" s="1">
        <f>SUMIF('emission-rate'!$A$2:$A$551, $D655&amp;L$1&amp;$E655&amp;$F655, 'emission-rate'!$F$2:$F$551) * IFERROR(VLOOKUP($A655&amp;$B655&amp;$C655&amp;$D655&amp;L$1, 'check of sales'!$A$2:$P$1035, 12 + MATCH($E655,'check of sales'!$M$1:$P$1, 0), 0), 0)</f>
        <v>477638.15706333367</v>
      </c>
      <c r="M655" s="1">
        <f>SUMIF('emission-rate'!$A$2:$A$551, $D655&amp;M$1&amp;$E655&amp;$F655, 'emission-rate'!$F$2:$F$551) * IFERROR(VLOOKUP($A655&amp;$B655&amp;$C655&amp;$D655&amp;M$1, 'check of sales'!$A$2:$P$1035, 12 + MATCH($E655,'check of sales'!$M$1:$P$1, 0), 0), 0)</f>
        <v>1523692.4596447507</v>
      </c>
      <c r="N655" s="1">
        <f>SUMIF('emission-rate'!$A$2:$A$551, $D655&amp;N$1&amp;$E655&amp;$F655, 'emission-rate'!$F$2:$F$551) * IFERROR(VLOOKUP($A655&amp;$B655&amp;$C655&amp;$D655&amp;N$1, 'check of sales'!$A$2:$P$1035, 12 + MATCH($E655,'check of sales'!$M$1:$P$1, 0), 0), 0)</f>
        <v>946443.34469197132</v>
      </c>
      <c r="O655" s="1">
        <f>SUMIF('emission-rate'!$A$2:$A$551, $D655&amp;O$1&amp;$E655&amp;$F655, 'emission-rate'!$F$2:$F$551) * IFERROR(VLOOKUP($A655&amp;$B655&amp;$C655&amp;$D655&amp;O$1, 'check of sales'!$A$2:$P$1035, 12 + MATCH($E655,'check of sales'!$M$1:$P$1, 0), 0), 0)</f>
        <v>791008.01168309501</v>
      </c>
      <c r="P655" s="1">
        <f>SUMIF('emission-rate'!$A$2:$A$551, $D655&amp;P$1&amp;$E655&amp;$F655, 'emission-rate'!$F$2:$F$551) * IFERROR(VLOOKUP($A655&amp;$B655&amp;$C655&amp;$D655&amp;P$1, 'check of sales'!$A$2:$P$1035, 12 + MATCH($E655,'check of sales'!$M$1:$P$1, 0), 0), 0)</f>
        <v>0</v>
      </c>
      <c r="Q655" s="1">
        <f>SUMIF('emission-rate'!$A$2:$A$551, $D655&amp;Q$1&amp;$E655&amp;$F655, 'emission-rate'!$F$2:$F$551) * IFERROR(VLOOKUP($A655&amp;$B655&amp;$C655&amp;$D655&amp;Q$1, 'check of sales'!$A$2:$P$1035, 12 + MATCH($E655,'check of sales'!$M$1:$P$1, 0), 0), 0)</f>
        <v>0</v>
      </c>
      <c r="R655" s="1">
        <f>SUMIF('emission-rate'!$A$2:$A$551, $D655&amp;R$1&amp;$E655&amp;$F655, 'emission-rate'!$F$2:$F$551) * IFERROR(VLOOKUP($A655&amp;$B655&amp;$C655&amp;$D655&amp;R$1, 'check of sales'!$A$2:$P$1035, 12 + MATCH($E655,'check of sales'!$M$1:$P$1, 0), 0), 0)</f>
        <v>0</v>
      </c>
      <c r="S655" s="1">
        <f>SUMIF('emission-rate'!$A$2:$A$551, $D655&amp;S$1&amp;$E655&amp;$F655, 'emission-rate'!$F$2:$F$551) * IFERROR(VLOOKUP($A655&amp;$B655&amp;$C655&amp;$D655&amp;S$1, 'check of sales'!$A$2:$P$1035, 12 + MATCH($E655,'check of sales'!$M$1:$P$1, 0), 0), 0)</f>
        <v>0</v>
      </c>
      <c r="T655" s="1">
        <f>SUMIF('emission-rate'!$A$2:$A$551, $D655&amp;T$1&amp;$E655&amp;$F655, 'emission-rate'!$F$2:$F$551) * IFERROR(VLOOKUP($A655&amp;$B655&amp;$C655&amp;$D655&amp;T$1, 'check of sales'!$A$2:$P$1035, 12 + MATCH($E655,'check of sales'!$M$1:$P$1, 0), 0), 0)</f>
        <v>0</v>
      </c>
      <c r="U655" s="1">
        <f>SUMIF('emission-rate'!$A$2:$A$551, $D655&amp;U$1&amp;$E655&amp;$F655, 'emission-rate'!$F$2:$F$551) * IFERROR(VLOOKUP($A655&amp;$B655&amp;$C655&amp;$D655&amp;U$1, 'check of sales'!$A$2:$P$1035, 12 + MATCH($E655,'check of sales'!$M$1:$P$1, 0), 0), 0)</f>
        <v>0</v>
      </c>
    </row>
    <row r="656" spans="1:21" x14ac:dyDescent="0.2">
      <c r="A656">
        <f>emission!A656</f>
        <v>2015</v>
      </c>
      <c r="B656">
        <f>emission!B656</f>
        <v>1</v>
      </c>
      <c r="C656" t="str">
        <f>emission!C656</f>
        <v>industrial</v>
      </c>
      <c r="D656" t="str">
        <f>emission!D656</f>
        <v>VCC 22400 (DSL LHD1)</v>
      </c>
      <c r="E656" t="str">
        <f>emission!E656</f>
        <v>DSL</v>
      </c>
      <c r="F656" t="str">
        <f>emission!F656</f>
        <v>TOG</v>
      </c>
      <c r="G656" s="1">
        <f>emission!G656 - SUM($K656:$U656)</f>
        <v>3.2720156013965607E-5</v>
      </c>
      <c r="K656" s="1">
        <f>SUMIF('emission-rate'!$A$2:$A$551, $D656&amp;K$1&amp;$E656&amp;$F656, 'emission-rate'!$F$2:$F$551) * IFERROR(VLOOKUP($A656&amp;$B656&amp;$C656&amp;$D656&amp;K$1, 'check of sales'!$A$2:$P$1035, 12 + MATCH($E656,'check of sales'!$M$1:$P$1, 0), 0), 0)</f>
        <v>771991.43713572051</v>
      </c>
      <c r="L656" s="1">
        <f>SUMIF('emission-rate'!$A$2:$A$551, $D656&amp;L$1&amp;$E656&amp;$F656, 'emission-rate'!$F$2:$F$551) * IFERROR(VLOOKUP($A656&amp;$B656&amp;$C656&amp;$D656&amp;L$1, 'check of sales'!$A$2:$P$1035, 12 + MATCH($E656,'check of sales'!$M$1:$P$1, 0), 0), 0)</f>
        <v>426269.33256411017</v>
      </c>
      <c r="M656" s="1">
        <f>SUMIF('emission-rate'!$A$2:$A$551, $D656&amp;M$1&amp;$E656&amp;$F656, 'emission-rate'!$F$2:$F$551) * IFERROR(VLOOKUP($A656&amp;$B656&amp;$C656&amp;$D656&amp;M$1, 'check of sales'!$A$2:$P$1035, 12 + MATCH($E656,'check of sales'!$M$1:$P$1, 0), 0), 0)</f>
        <v>1475043.8411545244</v>
      </c>
      <c r="N656" s="1">
        <f>SUMIF('emission-rate'!$A$2:$A$551, $D656&amp;N$1&amp;$E656&amp;$F656, 'emission-rate'!$F$2:$F$551) * IFERROR(VLOOKUP($A656&amp;$B656&amp;$C656&amp;$D656&amp;N$1, 'check of sales'!$A$2:$P$1035, 12 + MATCH($E656,'check of sales'!$M$1:$P$1, 0), 0), 0)</f>
        <v>910459.58251946152</v>
      </c>
      <c r="O656" s="1">
        <f>SUMIF('emission-rate'!$A$2:$A$551, $D656&amp;O$1&amp;$E656&amp;$F656, 'emission-rate'!$F$2:$F$551) * IFERROR(VLOOKUP($A656&amp;$B656&amp;$C656&amp;$D656&amp;O$1, 'check of sales'!$A$2:$P$1035, 12 + MATCH($E656,'check of sales'!$M$1:$P$1, 0), 0), 0)</f>
        <v>744769.74729797721</v>
      </c>
      <c r="P656" s="1">
        <f>SUMIF('emission-rate'!$A$2:$A$551, $D656&amp;P$1&amp;$E656&amp;$F656, 'emission-rate'!$F$2:$F$551) * IFERROR(VLOOKUP($A656&amp;$B656&amp;$C656&amp;$D656&amp;P$1, 'check of sales'!$A$2:$P$1035, 12 + MATCH($E656,'check of sales'!$M$1:$P$1, 0), 0), 0)</f>
        <v>114860.19855171628</v>
      </c>
      <c r="Q656" s="1">
        <f>SUMIF('emission-rate'!$A$2:$A$551, $D656&amp;Q$1&amp;$E656&amp;$F656, 'emission-rate'!$F$2:$F$551) * IFERROR(VLOOKUP($A656&amp;$B656&amp;$C656&amp;$D656&amp;Q$1, 'check of sales'!$A$2:$P$1035, 12 + MATCH($E656,'check of sales'!$M$1:$P$1, 0), 0), 0)</f>
        <v>0</v>
      </c>
      <c r="R656" s="1">
        <f>SUMIF('emission-rate'!$A$2:$A$551, $D656&amp;R$1&amp;$E656&amp;$F656, 'emission-rate'!$F$2:$F$551) * IFERROR(VLOOKUP($A656&amp;$B656&amp;$C656&amp;$D656&amp;R$1, 'check of sales'!$A$2:$P$1035, 12 + MATCH($E656,'check of sales'!$M$1:$P$1, 0), 0), 0)</f>
        <v>0</v>
      </c>
      <c r="S656" s="1">
        <f>SUMIF('emission-rate'!$A$2:$A$551, $D656&amp;S$1&amp;$E656&amp;$F656, 'emission-rate'!$F$2:$F$551) * IFERROR(VLOOKUP($A656&amp;$B656&amp;$C656&amp;$D656&amp;S$1, 'check of sales'!$A$2:$P$1035, 12 + MATCH($E656,'check of sales'!$M$1:$P$1, 0), 0), 0)</f>
        <v>0</v>
      </c>
      <c r="T656" s="1">
        <f>SUMIF('emission-rate'!$A$2:$A$551, $D656&amp;T$1&amp;$E656&amp;$F656, 'emission-rate'!$F$2:$F$551) * IFERROR(VLOOKUP($A656&amp;$B656&amp;$C656&amp;$D656&amp;T$1, 'check of sales'!$A$2:$P$1035, 12 + MATCH($E656,'check of sales'!$M$1:$P$1, 0), 0), 0)</f>
        <v>0</v>
      </c>
      <c r="U656" s="1">
        <f>SUMIF('emission-rate'!$A$2:$A$551, $D656&amp;U$1&amp;$E656&amp;$F656, 'emission-rate'!$F$2:$F$551) * IFERROR(VLOOKUP($A656&amp;$B656&amp;$C656&amp;$D656&amp;U$1, 'check of sales'!$A$2:$P$1035, 12 + MATCH($E656,'check of sales'!$M$1:$P$1, 0), 0), 0)</f>
        <v>0</v>
      </c>
    </row>
    <row r="657" spans="1:21" x14ac:dyDescent="0.2">
      <c r="A657">
        <f>emission!A657</f>
        <v>2016</v>
      </c>
      <c r="B657">
        <f>emission!B657</f>
        <v>1</v>
      </c>
      <c r="C657" t="str">
        <f>emission!C657</f>
        <v>industrial</v>
      </c>
      <c r="D657" t="str">
        <f>emission!D657</f>
        <v>VCC 22400 (DSL LHD1)</v>
      </c>
      <c r="E657" t="str">
        <f>emission!E657</f>
        <v>DSL</v>
      </c>
      <c r="F657" t="str">
        <f>emission!F657</f>
        <v>TOG</v>
      </c>
      <c r="G657" s="1">
        <f>emission!G657 - SUM($K657:$U657)</f>
        <v>9.6169300377368927E-5</v>
      </c>
      <c r="K657" s="1">
        <f>SUMIF('emission-rate'!$A$2:$A$551, $D657&amp;K$1&amp;$E657&amp;$F657, 'emission-rate'!$F$2:$F$551) * IFERROR(VLOOKUP($A657&amp;$B657&amp;$C657&amp;$D657&amp;K$1, 'check of sales'!$A$2:$P$1035, 12 + MATCH($E657,'check of sales'!$M$1:$P$1, 0), 0), 0)</f>
        <v>741967.8330905023</v>
      </c>
      <c r="L657" s="1">
        <f>SUMIF('emission-rate'!$A$2:$A$551, $D657&amp;L$1&amp;$E657&amp;$F657, 'emission-rate'!$F$2:$F$551) * IFERROR(VLOOKUP($A657&amp;$B657&amp;$C657&amp;$D657&amp;L$1, 'check of sales'!$A$2:$P$1035, 12 + MATCH($E657,'check of sales'!$M$1:$P$1, 0), 0), 0)</f>
        <v>399122.85809891811</v>
      </c>
      <c r="M657" s="1">
        <f>SUMIF('emission-rate'!$A$2:$A$551, $D657&amp;M$1&amp;$E657&amp;$F657, 'emission-rate'!$F$2:$F$551) * IFERROR(VLOOKUP($A657&amp;$B657&amp;$C657&amp;$D657&amp;M$1, 'check of sales'!$A$2:$P$1035, 12 + MATCH($E657,'check of sales'!$M$1:$P$1, 0), 0), 0)</f>
        <v>1316406.4561708926</v>
      </c>
      <c r="N657" s="1">
        <f>SUMIF('emission-rate'!$A$2:$A$551, $D657&amp;N$1&amp;$E657&amp;$F657, 'emission-rate'!$F$2:$F$551) * IFERROR(VLOOKUP($A657&amp;$B657&amp;$C657&amp;$D657&amp;N$1, 'check of sales'!$A$2:$P$1035, 12 + MATCH($E657,'check of sales'!$M$1:$P$1, 0), 0), 0)</f>
        <v>881390.32999387209</v>
      </c>
      <c r="O657" s="1">
        <f>SUMIF('emission-rate'!$A$2:$A$551, $D657&amp;O$1&amp;$E657&amp;$F657, 'emission-rate'!$F$2:$F$551) * IFERROR(VLOOKUP($A657&amp;$B657&amp;$C657&amp;$D657&amp;O$1, 'check of sales'!$A$2:$P$1035, 12 + MATCH($E657,'check of sales'!$M$1:$P$1, 0), 0), 0)</f>
        <v>716453.61235936347</v>
      </c>
      <c r="P657" s="1">
        <f>SUMIF('emission-rate'!$A$2:$A$551, $D657&amp;P$1&amp;$E657&amp;$F657, 'emission-rate'!$F$2:$F$551) * IFERROR(VLOOKUP($A657&amp;$B657&amp;$C657&amp;$D657&amp;P$1, 'check of sales'!$A$2:$P$1035, 12 + MATCH($E657,'check of sales'!$M$1:$P$1, 0), 0), 0)</f>
        <v>108146.06146395093</v>
      </c>
      <c r="Q657" s="1">
        <f>SUMIF('emission-rate'!$A$2:$A$551, $D657&amp;Q$1&amp;$E657&amp;$F657, 'emission-rate'!$F$2:$F$551) * IFERROR(VLOOKUP($A657&amp;$B657&amp;$C657&amp;$D657&amp;Q$1, 'check of sales'!$A$2:$P$1035, 12 + MATCH($E657,'check of sales'!$M$1:$P$1, 0), 0), 0)</f>
        <v>572991.74623548146</v>
      </c>
      <c r="R657" s="1">
        <f>SUMIF('emission-rate'!$A$2:$A$551, $D657&amp;R$1&amp;$E657&amp;$F657, 'emission-rate'!$F$2:$F$551) * IFERROR(VLOOKUP($A657&amp;$B657&amp;$C657&amp;$D657&amp;R$1, 'check of sales'!$A$2:$P$1035, 12 + MATCH($E657,'check of sales'!$M$1:$P$1, 0), 0), 0)</f>
        <v>0</v>
      </c>
      <c r="S657" s="1">
        <f>SUMIF('emission-rate'!$A$2:$A$551, $D657&amp;S$1&amp;$E657&amp;$F657, 'emission-rate'!$F$2:$F$551) * IFERROR(VLOOKUP($A657&amp;$B657&amp;$C657&amp;$D657&amp;S$1, 'check of sales'!$A$2:$P$1035, 12 + MATCH($E657,'check of sales'!$M$1:$P$1, 0), 0), 0)</f>
        <v>0</v>
      </c>
      <c r="T657" s="1">
        <f>SUMIF('emission-rate'!$A$2:$A$551, $D657&amp;T$1&amp;$E657&amp;$F657, 'emission-rate'!$F$2:$F$551) * IFERROR(VLOOKUP($A657&amp;$B657&amp;$C657&amp;$D657&amp;T$1, 'check of sales'!$A$2:$P$1035, 12 + MATCH($E657,'check of sales'!$M$1:$P$1, 0), 0), 0)</f>
        <v>0</v>
      </c>
      <c r="U657" s="1">
        <f>SUMIF('emission-rate'!$A$2:$A$551, $D657&amp;U$1&amp;$E657&amp;$F657, 'emission-rate'!$F$2:$F$551) * IFERROR(VLOOKUP($A657&amp;$B657&amp;$C657&amp;$D657&amp;U$1, 'check of sales'!$A$2:$P$1035, 12 + MATCH($E657,'check of sales'!$M$1:$P$1, 0), 0), 0)</f>
        <v>0</v>
      </c>
    </row>
    <row r="658" spans="1:21" x14ac:dyDescent="0.2">
      <c r="A658">
        <f>emission!A658</f>
        <v>2017</v>
      </c>
      <c r="B658">
        <f>emission!B658</f>
        <v>1</v>
      </c>
      <c r="C658" t="str">
        <f>emission!C658</f>
        <v>industrial</v>
      </c>
      <c r="D658" t="str">
        <f>emission!D658</f>
        <v>VCC 22400 (DSL LHD1)</v>
      </c>
      <c r="E658" t="str">
        <f>emission!E658</f>
        <v>DSL</v>
      </c>
      <c r="F658" t="str">
        <f>emission!F658</f>
        <v>TOG</v>
      </c>
      <c r="G658" s="1">
        <f>emission!G658 - SUM($K658:$U658)</f>
        <v>7.4875541031360626E-5</v>
      </c>
      <c r="K658" s="1">
        <f>SUMIF('emission-rate'!$A$2:$A$551, $D658&amp;K$1&amp;$E658&amp;$F658, 'emission-rate'!$F$2:$F$551) * IFERROR(VLOOKUP($A658&amp;$B658&amp;$C658&amp;$D658&amp;K$1, 'check of sales'!$A$2:$P$1035, 12 + MATCH($E658,'check of sales'!$M$1:$P$1, 0), 0), 0)</f>
        <v>676151.23179065308</v>
      </c>
      <c r="L658" s="1">
        <f>SUMIF('emission-rate'!$A$2:$A$551, $D658&amp;L$1&amp;$E658&amp;$F658, 'emission-rate'!$F$2:$F$551) * IFERROR(VLOOKUP($A658&amp;$B658&amp;$C658&amp;$D658&amp;L$1, 'check of sales'!$A$2:$P$1035, 12 + MATCH($E658,'check of sales'!$M$1:$P$1, 0), 0), 0)</f>
        <v>383600.52704636293</v>
      </c>
      <c r="M658" s="1">
        <f>SUMIF('emission-rate'!$A$2:$A$551, $D658&amp;M$1&amp;$E658&amp;$F658, 'emission-rate'!$F$2:$F$551) * IFERROR(VLOOKUP($A658&amp;$B658&amp;$C658&amp;$D658&amp;M$1, 'check of sales'!$A$2:$P$1035, 12 + MATCH($E658,'check of sales'!$M$1:$P$1, 0), 0), 0)</f>
        <v>1232572.6179885883</v>
      </c>
      <c r="N658" s="1">
        <f>SUMIF('emission-rate'!$A$2:$A$551, $D658&amp;N$1&amp;$E658&amp;$F658, 'emission-rate'!$F$2:$F$551) * IFERROR(VLOOKUP($A658&amp;$B658&amp;$C658&amp;$D658&amp;N$1, 'check of sales'!$A$2:$P$1035, 12 + MATCH($E658,'check of sales'!$M$1:$P$1, 0), 0), 0)</f>
        <v>786598.93925754761</v>
      </c>
      <c r="O658" s="1">
        <f>SUMIF('emission-rate'!$A$2:$A$551, $D658&amp;O$1&amp;$E658&amp;$F658, 'emission-rate'!$F$2:$F$551) * IFERROR(VLOOKUP($A658&amp;$B658&amp;$C658&amp;$D658&amp;O$1, 'check of sales'!$A$2:$P$1035, 12 + MATCH($E658,'check of sales'!$M$1:$P$1, 0), 0), 0)</f>
        <v>693578.60353918467</v>
      </c>
      <c r="P658" s="1">
        <f>SUMIF('emission-rate'!$A$2:$A$551, $D658&amp;P$1&amp;$E658&amp;$F658, 'emission-rate'!$F$2:$F$551) * IFERROR(VLOOKUP($A658&amp;$B658&amp;$C658&amp;$D658&amp;P$1, 'check of sales'!$A$2:$P$1035, 12 + MATCH($E658,'check of sales'!$M$1:$P$1, 0), 0), 0)</f>
        <v>104034.34978312202</v>
      </c>
      <c r="Q658" s="1">
        <f>SUMIF('emission-rate'!$A$2:$A$551, $D658&amp;Q$1&amp;$E658&amp;$F658, 'emission-rate'!$F$2:$F$551) * IFERROR(VLOOKUP($A658&amp;$B658&amp;$C658&amp;$D658&amp;Q$1, 'check of sales'!$A$2:$P$1035, 12 + MATCH($E658,'check of sales'!$M$1:$P$1, 0), 0), 0)</f>
        <v>539497.5926218502</v>
      </c>
      <c r="R658" s="1">
        <f>SUMIF('emission-rate'!$A$2:$A$551, $D658&amp;R$1&amp;$E658&amp;$F658, 'emission-rate'!$F$2:$F$551) * IFERROR(VLOOKUP($A658&amp;$B658&amp;$C658&amp;$D658&amp;R$1, 'check of sales'!$A$2:$P$1035, 12 + MATCH($E658,'check of sales'!$M$1:$P$1, 0), 0), 0)</f>
        <v>601734.28811050591</v>
      </c>
      <c r="S658" s="1">
        <f>SUMIF('emission-rate'!$A$2:$A$551, $D658&amp;S$1&amp;$E658&amp;$F658, 'emission-rate'!$F$2:$F$551) * IFERROR(VLOOKUP($A658&amp;$B658&amp;$C658&amp;$D658&amp;S$1, 'check of sales'!$A$2:$P$1035, 12 + MATCH($E658,'check of sales'!$M$1:$P$1, 0), 0), 0)</f>
        <v>0</v>
      </c>
      <c r="T658" s="1">
        <f>SUMIF('emission-rate'!$A$2:$A$551, $D658&amp;T$1&amp;$E658&amp;$F658, 'emission-rate'!$F$2:$F$551) * IFERROR(VLOOKUP($A658&amp;$B658&amp;$C658&amp;$D658&amp;T$1, 'check of sales'!$A$2:$P$1035, 12 + MATCH($E658,'check of sales'!$M$1:$P$1, 0), 0), 0)</f>
        <v>0</v>
      </c>
      <c r="U658" s="1">
        <f>SUMIF('emission-rate'!$A$2:$A$551, $D658&amp;U$1&amp;$E658&amp;$F658, 'emission-rate'!$F$2:$F$551) * IFERROR(VLOOKUP($A658&amp;$B658&amp;$C658&amp;$D658&amp;U$1, 'check of sales'!$A$2:$P$1035, 12 + MATCH($E658,'check of sales'!$M$1:$P$1, 0), 0), 0)</f>
        <v>0</v>
      </c>
    </row>
    <row r="659" spans="1:21" x14ac:dyDescent="0.2">
      <c r="A659">
        <f>emission!A659</f>
        <v>2018</v>
      </c>
      <c r="B659">
        <f>emission!B659</f>
        <v>1</v>
      </c>
      <c r="C659" t="str">
        <f>emission!C659</f>
        <v>industrial</v>
      </c>
      <c r="D659" t="str">
        <f>emission!D659</f>
        <v>VCC 22400 (DSL LHD1)</v>
      </c>
      <c r="E659" t="str">
        <f>emission!E659</f>
        <v>DSL</v>
      </c>
      <c r="F659" t="str">
        <f>emission!F659</f>
        <v>TOG</v>
      </c>
      <c r="G659" s="1">
        <f>emission!G659 - SUM($K659:$U659)</f>
        <v>-2.1824613213539124E-5</v>
      </c>
      <c r="K659" s="1">
        <f>SUMIF('emission-rate'!$A$2:$A$551, $D659&amp;K$1&amp;$E659&amp;$F659, 'emission-rate'!$F$2:$F$551) * IFERROR(VLOOKUP($A659&amp;$B659&amp;$C659&amp;$D659&amp;K$1, 'check of sales'!$A$2:$P$1035, 12 + MATCH($E659,'check of sales'!$M$1:$P$1, 0), 0), 0)</f>
        <v>649202.2302096904</v>
      </c>
      <c r="L659" s="1">
        <f>SUMIF('emission-rate'!$A$2:$A$551, $D659&amp;L$1&amp;$E659&amp;$F659, 'emission-rate'!$F$2:$F$551) * IFERROR(VLOOKUP($A659&amp;$B659&amp;$C659&amp;$D659&amp;L$1, 'check of sales'!$A$2:$P$1035, 12 + MATCH($E659,'check of sales'!$M$1:$P$1, 0), 0), 0)</f>
        <v>349573.06410115591</v>
      </c>
      <c r="M659" s="1">
        <f>SUMIF('emission-rate'!$A$2:$A$551, $D659&amp;M$1&amp;$E659&amp;$F659, 'emission-rate'!$F$2:$F$551) * IFERROR(VLOOKUP($A659&amp;$B659&amp;$C659&amp;$D659&amp;M$1, 'check of sales'!$A$2:$P$1035, 12 + MATCH($E659,'check of sales'!$M$1:$P$1, 0), 0), 0)</f>
        <v>1184636.5004886715</v>
      </c>
      <c r="N659" s="1">
        <f>SUMIF('emission-rate'!$A$2:$A$551, $D659&amp;N$1&amp;$E659&amp;$F659, 'emission-rate'!$F$2:$F$551) * IFERROR(VLOOKUP($A659&amp;$B659&amp;$C659&amp;$D659&amp;N$1, 'check of sales'!$A$2:$P$1035, 12 + MATCH($E659,'check of sales'!$M$1:$P$1, 0), 0), 0)</f>
        <v>736505.28628360142</v>
      </c>
      <c r="O659" s="1">
        <f>SUMIF('emission-rate'!$A$2:$A$551, $D659&amp;O$1&amp;$E659&amp;$F659, 'emission-rate'!$F$2:$F$551) * IFERROR(VLOOKUP($A659&amp;$B659&amp;$C659&amp;$D659&amp;O$1, 'check of sales'!$A$2:$P$1035, 12 + MATCH($E659,'check of sales'!$M$1:$P$1, 0), 0), 0)</f>
        <v>618985.90813839214</v>
      </c>
      <c r="P659" s="1">
        <f>SUMIF('emission-rate'!$A$2:$A$551, $D659&amp;P$1&amp;$E659&amp;$F659, 'emission-rate'!$F$2:$F$551) * IFERROR(VLOOKUP($A659&amp;$B659&amp;$C659&amp;$D659&amp;P$1, 'check of sales'!$A$2:$P$1035, 12 + MATCH($E659,'check of sales'!$M$1:$P$1, 0), 0), 0)</f>
        <v>100712.72975380308</v>
      </c>
      <c r="Q659" s="1">
        <f>SUMIF('emission-rate'!$A$2:$A$551, $D659&amp;Q$1&amp;$E659&amp;$F659, 'emission-rate'!$F$2:$F$551) * IFERROR(VLOOKUP($A659&amp;$B659&amp;$C659&amp;$D659&amp;Q$1, 'check of sales'!$A$2:$P$1035, 12 + MATCH($E659,'check of sales'!$M$1:$P$1, 0), 0), 0)</f>
        <v>518985.90201255685</v>
      </c>
      <c r="R659" s="1">
        <f>SUMIF('emission-rate'!$A$2:$A$551, $D659&amp;R$1&amp;$E659&amp;$F659, 'emission-rate'!$F$2:$F$551) * IFERROR(VLOOKUP($A659&amp;$B659&amp;$C659&amp;$D659&amp;R$1, 'check of sales'!$A$2:$P$1035, 12 + MATCH($E659,'check of sales'!$M$1:$P$1, 0), 0), 0)</f>
        <v>566559.9931700005</v>
      </c>
      <c r="S659" s="1">
        <f>SUMIF('emission-rate'!$A$2:$A$551, $D659&amp;S$1&amp;$E659&amp;$F659, 'emission-rate'!$F$2:$F$551) * IFERROR(VLOOKUP($A659&amp;$B659&amp;$C659&amp;$D659&amp;S$1, 'check of sales'!$A$2:$P$1035, 12 + MATCH($E659,'check of sales'!$M$1:$P$1, 0), 0), 0)</f>
        <v>1036286.142851133</v>
      </c>
      <c r="T659" s="1">
        <f>SUMIF('emission-rate'!$A$2:$A$551, $D659&amp;T$1&amp;$E659&amp;$F659, 'emission-rate'!$F$2:$F$551) * IFERROR(VLOOKUP($A659&amp;$B659&amp;$C659&amp;$D659&amp;T$1, 'check of sales'!$A$2:$P$1035, 12 + MATCH($E659,'check of sales'!$M$1:$P$1, 0), 0), 0)</f>
        <v>0</v>
      </c>
      <c r="U659" s="1">
        <f>SUMIF('emission-rate'!$A$2:$A$551, $D659&amp;U$1&amp;$E659&amp;$F659, 'emission-rate'!$F$2:$F$551) * IFERROR(VLOOKUP($A659&amp;$B659&amp;$C659&amp;$D659&amp;U$1, 'check of sales'!$A$2:$P$1035, 12 + MATCH($E659,'check of sales'!$M$1:$P$1, 0), 0), 0)</f>
        <v>0</v>
      </c>
    </row>
    <row r="660" spans="1:21" x14ac:dyDescent="0.2">
      <c r="A660">
        <f>emission!A660</f>
        <v>2019</v>
      </c>
      <c r="B660">
        <f>emission!B660</f>
        <v>1</v>
      </c>
      <c r="C660" t="str">
        <f>emission!C660</f>
        <v>industrial</v>
      </c>
      <c r="D660" t="str">
        <f>emission!D660</f>
        <v>VCC 22400 (DSL LHD1)</v>
      </c>
      <c r="E660" t="str">
        <f>emission!E660</f>
        <v>DSL</v>
      </c>
      <c r="F660" t="str">
        <f>emission!F660</f>
        <v>TOG</v>
      </c>
      <c r="G660" s="1">
        <f>emission!G660 - SUM($K660:$U660)</f>
        <v>-4.2393803596496582E-5</v>
      </c>
      <c r="K660" s="1">
        <f>SUMIF('emission-rate'!$A$2:$A$551, $D660&amp;K$1&amp;$E660&amp;$F660, 'emission-rate'!$F$2:$F$551) * IFERROR(VLOOKUP($A660&amp;$B660&amp;$C660&amp;$D660&amp;K$1, 'check of sales'!$A$2:$P$1035, 12 + MATCH($E660,'check of sales'!$M$1:$P$1, 0), 0), 0)</f>
        <v>628843.44490376115</v>
      </c>
      <c r="L660" s="1">
        <f>SUMIF('emission-rate'!$A$2:$A$551, $D660&amp;L$1&amp;$E660&amp;$F660, 'emission-rate'!$F$2:$F$551) * IFERROR(VLOOKUP($A660&amp;$B660&amp;$C660&amp;$D660&amp;L$1, 'check of sales'!$A$2:$P$1035, 12 + MATCH($E660,'check of sales'!$M$1:$P$1, 0), 0), 0)</f>
        <v>335640.31560615654</v>
      </c>
      <c r="M660" s="1">
        <f>SUMIF('emission-rate'!$A$2:$A$551, $D660&amp;M$1&amp;$E660&amp;$F660, 'emission-rate'!$F$2:$F$551) * IFERROR(VLOOKUP($A660&amp;$B660&amp;$C660&amp;$D660&amp;M$1, 'check of sales'!$A$2:$P$1035, 12 + MATCH($E660,'check of sales'!$M$1:$P$1, 0), 0), 0)</f>
        <v>1079552.7694148526</v>
      </c>
      <c r="N660" s="1">
        <f>SUMIF('emission-rate'!$A$2:$A$551, $D660&amp;N$1&amp;$E660&amp;$F660, 'emission-rate'!$F$2:$F$551) * IFERROR(VLOOKUP($A660&amp;$B660&amp;$C660&amp;$D660&amp;N$1, 'check of sales'!$A$2:$P$1035, 12 + MATCH($E660,'check of sales'!$M$1:$P$1, 0), 0), 0)</f>
        <v>707861.77804129221</v>
      </c>
      <c r="O660" s="1">
        <f>SUMIF('emission-rate'!$A$2:$A$551, $D660&amp;O$1&amp;$E660&amp;$F660, 'emission-rate'!$F$2:$F$551) * IFERROR(VLOOKUP($A660&amp;$B660&amp;$C660&amp;$D660&amp;O$1, 'check of sales'!$A$2:$P$1035, 12 + MATCH($E660,'check of sales'!$M$1:$P$1, 0), 0), 0)</f>
        <v>579566.49917336833</v>
      </c>
      <c r="P660" s="1">
        <f>SUMIF('emission-rate'!$A$2:$A$551, $D660&amp;P$1&amp;$E660&amp;$F660, 'emission-rate'!$F$2:$F$551) * IFERROR(VLOOKUP($A660&amp;$B660&amp;$C660&amp;$D660&amp;P$1, 'check of sales'!$A$2:$P$1035, 12 + MATCH($E660,'check of sales'!$M$1:$P$1, 0), 0), 0)</f>
        <v>89881.320112310132</v>
      </c>
      <c r="Q660" s="1">
        <f>SUMIF('emission-rate'!$A$2:$A$551, $D660&amp;Q$1&amp;$E660&amp;$F660, 'emission-rate'!$F$2:$F$551) * IFERROR(VLOOKUP($A660&amp;$B660&amp;$C660&amp;$D660&amp;Q$1, 'check of sales'!$A$2:$P$1035, 12 + MATCH($E660,'check of sales'!$M$1:$P$1, 0), 0), 0)</f>
        <v>502415.66371479648</v>
      </c>
      <c r="R660" s="1">
        <f>SUMIF('emission-rate'!$A$2:$A$551, $D660&amp;R$1&amp;$E660&amp;$F660, 'emission-rate'!$F$2:$F$551) * IFERROR(VLOOKUP($A660&amp;$B660&amp;$C660&amp;$D660&amp;R$1, 'check of sales'!$A$2:$P$1035, 12 + MATCH($E660,'check of sales'!$M$1:$P$1, 0), 0), 0)</f>
        <v>545019.39048625133</v>
      </c>
      <c r="S660" s="1">
        <f>SUMIF('emission-rate'!$A$2:$A$551, $D660&amp;S$1&amp;$E660&amp;$F660, 'emission-rate'!$F$2:$F$551) * IFERROR(VLOOKUP($A660&amp;$B660&amp;$C660&amp;$D660&amp;S$1, 'check of sales'!$A$2:$P$1035, 12 + MATCH($E660,'check of sales'!$M$1:$P$1, 0), 0), 0)</f>
        <v>975710.1790883576</v>
      </c>
      <c r="T660" s="1">
        <f>SUMIF('emission-rate'!$A$2:$A$551, $D660&amp;T$1&amp;$E660&amp;$F660, 'emission-rate'!$F$2:$F$551) * IFERROR(VLOOKUP($A660&amp;$B660&amp;$C660&amp;$D660&amp;T$1, 'check of sales'!$A$2:$P$1035, 12 + MATCH($E660,'check of sales'!$M$1:$P$1, 0), 0), 0)</f>
        <v>89569.069796826589</v>
      </c>
      <c r="U660" s="1">
        <f>SUMIF('emission-rate'!$A$2:$A$551, $D660&amp;U$1&amp;$E660&amp;$F660, 'emission-rate'!$F$2:$F$551) * IFERROR(VLOOKUP($A660&amp;$B660&amp;$C660&amp;$D660&amp;U$1, 'check of sales'!$A$2:$P$1035, 12 + MATCH($E660,'check of sales'!$M$1:$P$1, 0), 0), 0)</f>
        <v>0</v>
      </c>
    </row>
    <row r="661" spans="1:21" x14ac:dyDescent="0.2">
      <c r="A661">
        <f>emission!A661</f>
        <v>2020</v>
      </c>
      <c r="B661">
        <f>emission!B661</f>
        <v>1</v>
      </c>
      <c r="C661" t="str">
        <f>emission!C661</f>
        <v>industrial</v>
      </c>
      <c r="D661" t="str">
        <f>emission!D661</f>
        <v>VCC 22400 (DSL LHD1)</v>
      </c>
      <c r="E661" t="str">
        <f>emission!E661</f>
        <v>DSL</v>
      </c>
      <c r="F661" t="str">
        <f>emission!F661</f>
        <v>TOG</v>
      </c>
      <c r="G661" s="1">
        <f>emission!G661 - SUM($K661:$U661)</f>
        <v>-1.9249506294727325E-4</v>
      </c>
      <c r="K661" s="1">
        <f>SUMIF('emission-rate'!$A$2:$A$551, $D661&amp;K$1&amp;$E661&amp;$F661, 'emission-rate'!$F$2:$F$551) * IFERROR(VLOOKUP($A661&amp;$B661&amp;$C661&amp;$D661&amp;K$1, 'check of sales'!$A$2:$P$1035, 12 + MATCH($E661,'check of sales'!$M$1:$P$1, 0), 0), 0)</f>
        <v>595881.79648176127</v>
      </c>
      <c r="L661" s="1">
        <f>SUMIF('emission-rate'!$A$2:$A$551, $D661&amp;L$1&amp;$E661&amp;$F661, 'emission-rate'!$F$2:$F$551) * IFERROR(VLOOKUP($A661&amp;$B661&amp;$C661&amp;$D661&amp;L$1, 'check of sales'!$A$2:$P$1035, 12 + MATCH($E661,'check of sales'!$M$1:$P$1, 0), 0), 0)</f>
        <v>325114.73696907563</v>
      </c>
      <c r="M661" s="1">
        <f>SUMIF('emission-rate'!$A$2:$A$551, $D661&amp;M$1&amp;$E661&amp;$F661, 'emission-rate'!$F$2:$F$551) * IFERROR(VLOOKUP($A661&amp;$B661&amp;$C661&amp;$D661&amp;M$1, 'check of sales'!$A$2:$P$1035, 12 + MATCH($E661,'check of sales'!$M$1:$P$1, 0), 0), 0)</f>
        <v>1036525.6063752382</v>
      </c>
      <c r="N661" s="1">
        <f>SUMIF('emission-rate'!$A$2:$A$551, $D661&amp;N$1&amp;$E661&amp;$F661, 'emission-rate'!$F$2:$F$551) * IFERROR(VLOOKUP($A661&amp;$B661&amp;$C661&amp;$D661&amp;N$1, 'check of sales'!$A$2:$P$1035, 12 + MATCH($E661,'check of sales'!$M$1:$P$1, 0), 0), 0)</f>
        <v>645070.57019783417</v>
      </c>
      <c r="O661" s="1">
        <f>SUMIF('emission-rate'!$A$2:$A$551, $D661&amp;O$1&amp;$E661&amp;$F661, 'emission-rate'!$F$2:$F$551) * IFERROR(VLOOKUP($A661&amp;$B661&amp;$C661&amp;$D661&amp;O$1, 'check of sales'!$A$2:$P$1035, 12 + MATCH($E661,'check of sales'!$M$1:$P$1, 0), 0), 0)</f>
        <v>557026.51459320809</v>
      </c>
      <c r="P661" s="1">
        <f>SUMIF('emission-rate'!$A$2:$A$551, $D661&amp;P$1&amp;$E661&amp;$F661, 'emission-rate'!$F$2:$F$551) * IFERROR(VLOOKUP($A661&amp;$B661&amp;$C661&amp;$D661&amp;P$1, 'check of sales'!$A$2:$P$1035, 12 + MATCH($E661,'check of sales'!$M$1:$P$1, 0), 0), 0)</f>
        <v>84157.331134145788</v>
      </c>
      <c r="Q661" s="1">
        <f>SUMIF('emission-rate'!$A$2:$A$551, $D661&amp;Q$1&amp;$E661&amp;$F661, 'emission-rate'!$F$2:$F$551) * IFERROR(VLOOKUP($A661&amp;$B661&amp;$C661&amp;$D661&amp;Q$1, 'check of sales'!$A$2:$P$1035, 12 + MATCH($E661,'check of sales'!$M$1:$P$1, 0), 0), 0)</f>
        <v>448382.07851359516</v>
      </c>
      <c r="R661" s="1">
        <f>SUMIF('emission-rate'!$A$2:$A$551, $D661&amp;R$1&amp;$E661&amp;$F661, 'emission-rate'!$F$2:$F$551) * IFERROR(VLOOKUP($A661&amp;$B661&amp;$C661&amp;$D661&amp;R$1, 'check of sales'!$A$2:$P$1035, 12 + MATCH($E661,'check of sales'!$M$1:$P$1, 0), 0), 0)</f>
        <v>527617.95213843498</v>
      </c>
      <c r="S661" s="1">
        <f>SUMIF('emission-rate'!$A$2:$A$551, $D661&amp;S$1&amp;$E661&amp;$F661, 'emission-rate'!$F$2:$F$551) * IFERROR(VLOOKUP($A661&amp;$B661&amp;$C661&amp;$D661&amp;S$1, 'check of sales'!$A$2:$P$1035, 12 + MATCH($E661,'check of sales'!$M$1:$P$1, 0), 0), 0)</f>
        <v>938613.69229860103</v>
      </c>
      <c r="T661" s="1">
        <f>SUMIF('emission-rate'!$A$2:$A$551, $D661&amp;T$1&amp;$E661&amp;$F661, 'emission-rate'!$F$2:$F$551) * IFERROR(VLOOKUP($A661&amp;$B661&amp;$C661&amp;$D661&amp;T$1, 'check of sales'!$A$2:$P$1035, 12 + MATCH($E661,'check of sales'!$M$1:$P$1, 0), 0), 0)</f>
        <v>84333.322157328075</v>
      </c>
      <c r="U661" s="1">
        <f>SUMIF('emission-rate'!$A$2:$A$551, $D661&amp;U$1&amp;$E661&amp;$F661, 'emission-rate'!$F$2:$F$551) * IFERROR(VLOOKUP($A661&amp;$B661&amp;$C661&amp;$D661&amp;U$1, 'check of sales'!$A$2:$P$1035, 12 + MATCH($E661,'check of sales'!$M$1:$P$1, 0), 0), 0)</f>
        <v>637083.74190696224</v>
      </c>
    </row>
    <row r="662" spans="1:21" x14ac:dyDescent="0.2">
      <c r="A662">
        <f>emission!A662</f>
        <v>2010</v>
      </c>
      <c r="B662">
        <f>emission!B662</f>
        <v>2</v>
      </c>
      <c r="C662" t="str">
        <f>emission!C662</f>
        <v>agricultural</v>
      </c>
      <c r="D662" t="str">
        <f>emission!D662</f>
        <v>VCC 22601 (DSL T6 Ag)</v>
      </c>
      <c r="E662" t="str">
        <f>emission!E662</f>
        <v>DSL</v>
      </c>
      <c r="F662" t="str">
        <f>emission!F662</f>
        <v>CH4</v>
      </c>
      <c r="G662" s="1">
        <f>emission!G662 - SUM($K662:$U662)</f>
        <v>2.3106642821346668E-8</v>
      </c>
      <c r="K662" s="1">
        <f>SUMIF('emission-rate'!$A$2:$A$551, $D662&amp;K$1&amp;$E662&amp;$F662, 'emission-rate'!$F$2:$F$551) * IFERROR(VLOOKUP($A662&amp;$B662&amp;$C662&amp;$D662&amp;K$1, 'check of sales'!$A$2:$P$1035, 12 + MATCH($E662,'check of sales'!$M$1:$P$1, 0), 0), 0)</f>
        <v>2.7335914409830471</v>
      </c>
      <c r="L662" s="1">
        <f>SUMIF('emission-rate'!$A$2:$A$551, $D662&amp;L$1&amp;$E662&amp;$F662, 'emission-rate'!$F$2:$F$551) * IFERROR(VLOOKUP($A662&amp;$B662&amp;$C662&amp;$D662&amp;L$1, 'check of sales'!$A$2:$P$1035, 12 + MATCH($E662,'check of sales'!$M$1:$P$1, 0), 0), 0)</f>
        <v>0</v>
      </c>
      <c r="M662" s="1">
        <f>SUMIF('emission-rate'!$A$2:$A$551, $D662&amp;M$1&amp;$E662&amp;$F662, 'emission-rate'!$F$2:$F$551) * IFERROR(VLOOKUP($A662&amp;$B662&amp;$C662&amp;$D662&amp;M$1, 'check of sales'!$A$2:$P$1035, 12 + MATCH($E662,'check of sales'!$M$1:$P$1, 0), 0), 0)</f>
        <v>0</v>
      </c>
      <c r="N662" s="1">
        <f>SUMIF('emission-rate'!$A$2:$A$551, $D662&amp;N$1&amp;$E662&amp;$F662, 'emission-rate'!$F$2:$F$551) * IFERROR(VLOOKUP($A662&amp;$B662&amp;$C662&amp;$D662&amp;N$1, 'check of sales'!$A$2:$P$1035, 12 + MATCH($E662,'check of sales'!$M$1:$P$1, 0), 0), 0)</f>
        <v>0</v>
      </c>
      <c r="O662" s="1">
        <f>SUMIF('emission-rate'!$A$2:$A$551, $D662&amp;O$1&amp;$E662&amp;$F662, 'emission-rate'!$F$2:$F$551) * IFERROR(VLOOKUP($A662&amp;$B662&amp;$C662&amp;$D662&amp;O$1, 'check of sales'!$A$2:$P$1035, 12 + MATCH($E662,'check of sales'!$M$1:$P$1, 0), 0), 0)</f>
        <v>0</v>
      </c>
      <c r="P662" s="1">
        <f>SUMIF('emission-rate'!$A$2:$A$551, $D662&amp;P$1&amp;$E662&amp;$F662, 'emission-rate'!$F$2:$F$551) * IFERROR(VLOOKUP($A662&amp;$B662&amp;$C662&amp;$D662&amp;P$1, 'check of sales'!$A$2:$P$1035, 12 + MATCH($E662,'check of sales'!$M$1:$P$1, 0), 0), 0)</f>
        <v>0</v>
      </c>
      <c r="Q662" s="1">
        <f>SUMIF('emission-rate'!$A$2:$A$551, $D662&amp;Q$1&amp;$E662&amp;$F662, 'emission-rate'!$F$2:$F$551) * IFERROR(VLOOKUP($A662&amp;$B662&amp;$C662&amp;$D662&amp;Q$1, 'check of sales'!$A$2:$P$1035, 12 + MATCH($E662,'check of sales'!$M$1:$P$1, 0), 0), 0)</f>
        <v>0</v>
      </c>
      <c r="R662" s="1">
        <f>SUMIF('emission-rate'!$A$2:$A$551, $D662&amp;R$1&amp;$E662&amp;$F662, 'emission-rate'!$F$2:$F$551) * IFERROR(VLOOKUP($A662&amp;$B662&amp;$C662&amp;$D662&amp;R$1, 'check of sales'!$A$2:$P$1035, 12 + MATCH($E662,'check of sales'!$M$1:$P$1, 0), 0), 0)</f>
        <v>0</v>
      </c>
      <c r="S662" s="1">
        <f>SUMIF('emission-rate'!$A$2:$A$551, $D662&amp;S$1&amp;$E662&amp;$F662, 'emission-rate'!$F$2:$F$551) * IFERROR(VLOOKUP($A662&amp;$B662&amp;$C662&amp;$D662&amp;S$1, 'check of sales'!$A$2:$P$1035, 12 + MATCH($E662,'check of sales'!$M$1:$P$1, 0), 0), 0)</f>
        <v>0</v>
      </c>
      <c r="T662" s="1">
        <f>SUMIF('emission-rate'!$A$2:$A$551, $D662&amp;T$1&amp;$E662&amp;$F662, 'emission-rate'!$F$2:$F$551) * IFERROR(VLOOKUP($A662&amp;$B662&amp;$C662&amp;$D662&amp;T$1, 'check of sales'!$A$2:$P$1035, 12 + MATCH($E662,'check of sales'!$M$1:$P$1, 0), 0), 0)</f>
        <v>0</v>
      </c>
      <c r="U662" s="1">
        <f>SUMIF('emission-rate'!$A$2:$A$551, $D662&amp;U$1&amp;$E662&amp;$F662, 'emission-rate'!$F$2:$F$551) * IFERROR(VLOOKUP($A662&amp;$B662&amp;$C662&amp;$D662&amp;U$1, 'check of sales'!$A$2:$P$1035, 12 + MATCH($E662,'check of sales'!$M$1:$P$1, 0), 0), 0)</f>
        <v>0</v>
      </c>
    </row>
    <row r="663" spans="1:21" x14ac:dyDescent="0.2">
      <c r="A663">
        <f>emission!A663</f>
        <v>2011</v>
      </c>
      <c r="B663">
        <f>emission!B663</f>
        <v>2</v>
      </c>
      <c r="C663" t="str">
        <f>emission!C663</f>
        <v>agricultural</v>
      </c>
      <c r="D663" t="str">
        <f>emission!D663</f>
        <v>VCC 22601 (DSL T6 Ag)</v>
      </c>
      <c r="E663" t="str">
        <f>emission!E663</f>
        <v>DSL</v>
      </c>
      <c r="F663" t="str">
        <f>emission!F663</f>
        <v>CH4</v>
      </c>
      <c r="G663" s="1">
        <f>emission!G663 - SUM($K663:$U663)</f>
        <v>1.3169529111678457E-7</v>
      </c>
      <c r="K663" s="1">
        <f>SUMIF('emission-rate'!$A$2:$A$551, $D663&amp;K$1&amp;$E663&amp;$F663, 'emission-rate'!$F$2:$F$551) * IFERROR(VLOOKUP($A663&amp;$B663&amp;$C663&amp;$D663&amp;K$1, 'check of sales'!$A$2:$P$1035, 12 + MATCH($E663,'check of sales'!$M$1:$P$1, 0), 0), 0)</f>
        <v>2.4942735667489213</v>
      </c>
      <c r="L663" s="1">
        <f>SUMIF('emission-rate'!$A$2:$A$551, $D663&amp;L$1&amp;$E663&amp;$F663, 'emission-rate'!$F$2:$F$551) * IFERROR(VLOOKUP($A663&amp;$B663&amp;$C663&amp;$D663&amp;L$1, 'check of sales'!$A$2:$P$1035, 12 + MATCH($E663,'check of sales'!$M$1:$P$1, 0), 0), 0)</f>
        <v>10.974493990940987</v>
      </c>
      <c r="M663" s="1">
        <f>SUMIF('emission-rate'!$A$2:$A$551, $D663&amp;M$1&amp;$E663&amp;$F663, 'emission-rate'!$F$2:$F$551) * IFERROR(VLOOKUP($A663&amp;$B663&amp;$C663&amp;$D663&amp;M$1, 'check of sales'!$A$2:$P$1035, 12 + MATCH($E663,'check of sales'!$M$1:$P$1, 0), 0), 0)</f>
        <v>0</v>
      </c>
      <c r="N663" s="1">
        <f>SUMIF('emission-rate'!$A$2:$A$551, $D663&amp;N$1&amp;$E663&amp;$F663, 'emission-rate'!$F$2:$F$551) * IFERROR(VLOOKUP($A663&amp;$B663&amp;$C663&amp;$D663&amp;N$1, 'check of sales'!$A$2:$P$1035, 12 + MATCH($E663,'check of sales'!$M$1:$P$1, 0), 0), 0)</f>
        <v>0</v>
      </c>
      <c r="O663" s="1">
        <f>SUMIF('emission-rate'!$A$2:$A$551, $D663&amp;O$1&amp;$E663&amp;$F663, 'emission-rate'!$F$2:$F$551) * IFERROR(VLOOKUP($A663&amp;$B663&amp;$C663&amp;$D663&amp;O$1, 'check of sales'!$A$2:$P$1035, 12 + MATCH($E663,'check of sales'!$M$1:$P$1, 0), 0), 0)</f>
        <v>0</v>
      </c>
      <c r="P663" s="1">
        <f>SUMIF('emission-rate'!$A$2:$A$551, $D663&amp;P$1&amp;$E663&amp;$F663, 'emission-rate'!$F$2:$F$551) * IFERROR(VLOOKUP($A663&amp;$B663&amp;$C663&amp;$D663&amp;P$1, 'check of sales'!$A$2:$P$1035, 12 + MATCH($E663,'check of sales'!$M$1:$P$1, 0), 0), 0)</f>
        <v>0</v>
      </c>
      <c r="Q663" s="1">
        <f>SUMIF('emission-rate'!$A$2:$A$551, $D663&amp;Q$1&amp;$E663&amp;$F663, 'emission-rate'!$F$2:$F$551) * IFERROR(VLOOKUP($A663&amp;$B663&amp;$C663&amp;$D663&amp;Q$1, 'check of sales'!$A$2:$P$1035, 12 + MATCH($E663,'check of sales'!$M$1:$P$1, 0), 0), 0)</f>
        <v>0</v>
      </c>
      <c r="R663" s="1">
        <f>SUMIF('emission-rate'!$A$2:$A$551, $D663&amp;R$1&amp;$E663&amp;$F663, 'emission-rate'!$F$2:$F$551) * IFERROR(VLOOKUP($A663&amp;$B663&amp;$C663&amp;$D663&amp;R$1, 'check of sales'!$A$2:$P$1035, 12 + MATCH($E663,'check of sales'!$M$1:$P$1, 0), 0), 0)</f>
        <v>0</v>
      </c>
      <c r="S663" s="1">
        <f>SUMIF('emission-rate'!$A$2:$A$551, $D663&amp;S$1&amp;$E663&amp;$F663, 'emission-rate'!$F$2:$F$551) * IFERROR(VLOOKUP($A663&amp;$B663&amp;$C663&amp;$D663&amp;S$1, 'check of sales'!$A$2:$P$1035, 12 + MATCH($E663,'check of sales'!$M$1:$P$1, 0), 0), 0)</f>
        <v>0</v>
      </c>
      <c r="T663" s="1">
        <f>SUMIF('emission-rate'!$A$2:$A$551, $D663&amp;T$1&amp;$E663&amp;$F663, 'emission-rate'!$F$2:$F$551) * IFERROR(VLOOKUP($A663&amp;$B663&amp;$C663&amp;$D663&amp;T$1, 'check of sales'!$A$2:$P$1035, 12 + MATCH($E663,'check of sales'!$M$1:$P$1, 0), 0), 0)</f>
        <v>0</v>
      </c>
      <c r="U663" s="1">
        <f>SUMIF('emission-rate'!$A$2:$A$551, $D663&amp;U$1&amp;$E663&amp;$F663, 'emission-rate'!$F$2:$F$551) * IFERROR(VLOOKUP($A663&amp;$B663&amp;$C663&amp;$D663&amp;U$1, 'check of sales'!$A$2:$P$1035, 12 + MATCH($E663,'check of sales'!$M$1:$P$1, 0), 0), 0)</f>
        <v>0</v>
      </c>
    </row>
    <row r="664" spans="1:21" x14ac:dyDescent="0.2">
      <c r="A664">
        <f>emission!A664</f>
        <v>2012</v>
      </c>
      <c r="B664">
        <f>emission!B664</f>
        <v>2</v>
      </c>
      <c r="C664" t="str">
        <f>emission!C664</f>
        <v>agricultural</v>
      </c>
      <c r="D664" t="str">
        <f>emission!D664</f>
        <v>VCC 22601 (DSL T6 Ag)</v>
      </c>
      <c r="E664" t="str">
        <f>emission!E664</f>
        <v>DSL</v>
      </c>
      <c r="F664" t="str">
        <f>emission!F664</f>
        <v>CH4</v>
      </c>
      <c r="G664" s="1">
        <f>emission!G664 - SUM($K664:$U664)</f>
        <v>1.1580178416181752E-7</v>
      </c>
      <c r="K664" s="1">
        <f>SUMIF('emission-rate'!$A$2:$A$551, $D664&amp;K$1&amp;$E664&amp;$F664, 'emission-rate'!$F$2:$F$551) * IFERROR(VLOOKUP($A664&amp;$B664&amp;$C664&amp;$D664&amp;K$1, 'check of sales'!$A$2:$P$1035, 12 + MATCH($E664,'check of sales'!$M$1:$P$1, 0), 0), 0)</f>
        <v>2.4474591166991351</v>
      </c>
      <c r="L664" s="1">
        <f>SUMIF('emission-rate'!$A$2:$A$551, $D664&amp;L$1&amp;$E664&amp;$F664, 'emission-rate'!$F$2:$F$551) * IFERROR(VLOOKUP($A664&amp;$B664&amp;$C664&amp;$D664&amp;L$1, 'check of sales'!$A$2:$P$1035, 12 + MATCH($E664,'check of sales'!$M$1:$P$1, 0), 0), 0)</f>
        <v>10.013709385995524</v>
      </c>
      <c r="M664" s="1">
        <f>SUMIF('emission-rate'!$A$2:$A$551, $D664&amp;M$1&amp;$E664&amp;$F664, 'emission-rate'!$F$2:$F$551) * IFERROR(VLOOKUP($A664&amp;$B664&amp;$C664&amp;$D664&amp;M$1, 'check of sales'!$A$2:$P$1035, 12 + MATCH($E664,'check of sales'!$M$1:$P$1, 0), 0), 0)</f>
        <v>0.54893547573135937</v>
      </c>
      <c r="N664" s="1">
        <f>SUMIF('emission-rate'!$A$2:$A$551, $D664&amp;N$1&amp;$E664&amp;$F664, 'emission-rate'!$F$2:$F$551) * IFERROR(VLOOKUP($A664&amp;$B664&amp;$C664&amp;$D664&amp;N$1, 'check of sales'!$A$2:$P$1035, 12 + MATCH($E664,'check of sales'!$M$1:$P$1, 0), 0), 0)</f>
        <v>0</v>
      </c>
      <c r="O664" s="1">
        <f>SUMIF('emission-rate'!$A$2:$A$551, $D664&amp;O$1&amp;$E664&amp;$F664, 'emission-rate'!$F$2:$F$551) * IFERROR(VLOOKUP($A664&amp;$B664&amp;$C664&amp;$D664&amp;O$1, 'check of sales'!$A$2:$P$1035, 12 + MATCH($E664,'check of sales'!$M$1:$P$1, 0), 0), 0)</f>
        <v>0</v>
      </c>
      <c r="P664" s="1">
        <f>SUMIF('emission-rate'!$A$2:$A$551, $D664&amp;P$1&amp;$E664&amp;$F664, 'emission-rate'!$F$2:$F$551) * IFERROR(VLOOKUP($A664&amp;$B664&amp;$C664&amp;$D664&amp;P$1, 'check of sales'!$A$2:$P$1035, 12 + MATCH($E664,'check of sales'!$M$1:$P$1, 0), 0), 0)</f>
        <v>0</v>
      </c>
      <c r="Q664" s="1">
        <f>SUMIF('emission-rate'!$A$2:$A$551, $D664&amp;Q$1&amp;$E664&amp;$F664, 'emission-rate'!$F$2:$F$551) * IFERROR(VLOOKUP($A664&amp;$B664&amp;$C664&amp;$D664&amp;Q$1, 'check of sales'!$A$2:$P$1035, 12 + MATCH($E664,'check of sales'!$M$1:$P$1, 0), 0), 0)</f>
        <v>0</v>
      </c>
      <c r="R664" s="1">
        <f>SUMIF('emission-rate'!$A$2:$A$551, $D664&amp;R$1&amp;$E664&amp;$F664, 'emission-rate'!$F$2:$F$551) * IFERROR(VLOOKUP($A664&amp;$B664&amp;$C664&amp;$D664&amp;R$1, 'check of sales'!$A$2:$P$1035, 12 + MATCH($E664,'check of sales'!$M$1:$P$1, 0), 0), 0)</f>
        <v>0</v>
      </c>
      <c r="S664" s="1">
        <f>SUMIF('emission-rate'!$A$2:$A$551, $D664&amp;S$1&amp;$E664&amp;$F664, 'emission-rate'!$F$2:$F$551) * IFERROR(VLOOKUP($A664&amp;$B664&amp;$C664&amp;$D664&amp;S$1, 'check of sales'!$A$2:$P$1035, 12 + MATCH($E664,'check of sales'!$M$1:$P$1, 0), 0), 0)</f>
        <v>0</v>
      </c>
      <c r="T664" s="1">
        <f>SUMIF('emission-rate'!$A$2:$A$551, $D664&amp;T$1&amp;$E664&amp;$F664, 'emission-rate'!$F$2:$F$551) * IFERROR(VLOOKUP($A664&amp;$B664&amp;$C664&amp;$D664&amp;T$1, 'check of sales'!$A$2:$P$1035, 12 + MATCH($E664,'check of sales'!$M$1:$P$1, 0), 0), 0)</f>
        <v>0</v>
      </c>
      <c r="U664" s="1">
        <f>SUMIF('emission-rate'!$A$2:$A$551, $D664&amp;U$1&amp;$E664&amp;$F664, 'emission-rate'!$F$2:$F$551) * IFERROR(VLOOKUP($A664&amp;$B664&amp;$C664&amp;$D664&amp;U$1, 'check of sales'!$A$2:$P$1035, 12 + MATCH($E664,'check of sales'!$M$1:$P$1, 0), 0), 0)</f>
        <v>0</v>
      </c>
    </row>
    <row r="665" spans="1:21" x14ac:dyDescent="0.2">
      <c r="A665">
        <f>emission!A665</f>
        <v>2013</v>
      </c>
      <c r="B665">
        <f>emission!B665</f>
        <v>2</v>
      </c>
      <c r="C665" t="str">
        <f>emission!C665</f>
        <v>agricultural</v>
      </c>
      <c r="D665" t="str">
        <f>emission!D665</f>
        <v>VCC 22601 (DSL T6 Ag)</v>
      </c>
      <c r="E665" t="str">
        <f>emission!E665</f>
        <v>DSL</v>
      </c>
      <c r="F665" t="str">
        <f>emission!F665</f>
        <v>CH4</v>
      </c>
      <c r="G665" s="1">
        <f>emission!G665 - SUM($K665:$U665)</f>
        <v>1.1255536058740745E-7</v>
      </c>
      <c r="K665" s="1">
        <f>SUMIF('emission-rate'!$A$2:$A$551, $D665&amp;K$1&amp;$E665&amp;$F665, 'emission-rate'!$F$2:$F$551) * IFERROR(VLOOKUP($A665&amp;$B665&amp;$C665&amp;$D665&amp;K$1, 'check of sales'!$A$2:$P$1035, 12 + MATCH($E665,'check of sales'!$M$1:$P$1, 0), 0), 0)</f>
        <v>2.2272834584040195</v>
      </c>
      <c r="L665" s="1">
        <f>SUMIF('emission-rate'!$A$2:$A$551, $D665&amp;L$1&amp;$E665&amp;$F665, 'emission-rate'!$F$2:$F$551) * IFERROR(VLOOKUP($A665&amp;$B665&amp;$C665&amp;$D665&amp;L$1, 'check of sales'!$A$2:$P$1035, 12 + MATCH($E665,'check of sales'!$M$1:$P$1, 0), 0), 0)</f>
        <v>9.8257643650029713</v>
      </c>
      <c r="M665" s="1">
        <f>SUMIF('emission-rate'!$A$2:$A$551, $D665&amp;M$1&amp;$E665&amp;$F665, 'emission-rate'!$F$2:$F$551) * IFERROR(VLOOKUP($A665&amp;$B665&amp;$C665&amp;$D665&amp;M$1, 'check of sales'!$A$2:$P$1035, 12 + MATCH($E665,'check of sales'!$M$1:$P$1, 0), 0), 0)</f>
        <v>0.50087779265034837</v>
      </c>
      <c r="N665" s="1">
        <f>SUMIF('emission-rate'!$A$2:$A$551, $D665&amp;N$1&amp;$E665&amp;$F665, 'emission-rate'!$F$2:$F$551) * IFERROR(VLOOKUP($A665&amp;$B665&amp;$C665&amp;$D665&amp;N$1, 'check of sales'!$A$2:$P$1035, 12 + MATCH($E665,'check of sales'!$M$1:$P$1, 0), 0), 0)</f>
        <v>0</v>
      </c>
      <c r="O665" s="1">
        <f>SUMIF('emission-rate'!$A$2:$A$551, $D665&amp;O$1&amp;$E665&amp;$F665, 'emission-rate'!$F$2:$F$551) * IFERROR(VLOOKUP($A665&amp;$B665&amp;$C665&amp;$D665&amp;O$1, 'check of sales'!$A$2:$P$1035, 12 + MATCH($E665,'check of sales'!$M$1:$P$1, 0), 0), 0)</f>
        <v>0</v>
      </c>
      <c r="P665" s="1">
        <f>SUMIF('emission-rate'!$A$2:$A$551, $D665&amp;P$1&amp;$E665&amp;$F665, 'emission-rate'!$F$2:$F$551) * IFERROR(VLOOKUP($A665&amp;$B665&amp;$C665&amp;$D665&amp;P$1, 'check of sales'!$A$2:$P$1035, 12 + MATCH($E665,'check of sales'!$M$1:$P$1, 0), 0), 0)</f>
        <v>0</v>
      </c>
      <c r="Q665" s="1">
        <f>SUMIF('emission-rate'!$A$2:$A$551, $D665&amp;Q$1&amp;$E665&amp;$F665, 'emission-rate'!$F$2:$F$551) * IFERROR(VLOOKUP($A665&amp;$B665&amp;$C665&amp;$D665&amp;Q$1, 'check of sales'!$A$2:$P$1035, 12 + MATCH($E665,'check of sales'!$M$1:$P$1, 0), 0), 0)</f>
        <v>0</v>
      </c>
      <c r="R665" s="1">
        <f>SUMIF('emission-rate'!$A$2:$A$551, $D665&amp;R$1&amp;$E665&amp;$F665, 'emission-rate'!$F$2:$F$551) * IFERROR(VLOOKUP($A665&amp;$B665&amp;$C665&amp;$D665&amp;R$1, 'check of sales'!$A$2:$P$1035, 12 + MATCH($E665,'check of sales'!$M$1:$P$1, 0), 0), 0)</f>
        <v>0</v>
      </c>
      <c r="S665" s="1">
        <f>SUMIF('emission-rate'!$A$2:$A$551, $D665&amp;S$1&amp;$E665&amp;$F665, 'emission-rate'!$F$2:$F$551) * IFERROR(VLOOKUP($A665&amp;$B665&amp;$C665&amp;$D665&amp;S$1, 'check of sales'!$A$2:$P$1035, 12 + MATCH($E665,'check of sales'!$M$1:$P$1, 0), 0), 0)</f>
        <v>0</v>
      </c>
      <c r="T665" s="1">
        <f>SUMIF('emission-rate'!$A$2:$A$551, $D665&amp;T$1&amp;$E665&amp;$F665, 'emission-rate'!$F$2:$F$551) * IFERROR(VLOOKUP($A665&amp;$B665&amp;$C665&amp;$D665&amp;T$1, 'check of sales'!$A$2:$P$1035, 12 + MATCH($E665,'check of sales'!$M$1:$P$1, 0), 0), 0)</f>
        <v>0</v>
      </c>
      <c r="U665" s="1">
        <f>SUMIF('emission-rate'!$A$2:$A$551, $D665&amp;U$1&amp;$E665&amp;$F665, 'emission-rate'!$F$2:$F$551) * IFERROR(VLOOKUP($A665&amp;$B665&amp;$C665&amp;$D665&amp;U$1, 'check of sales'!$A$2:$P$1035, 12 + MATCH($E665,'check of sales'!$M$1:$P$1, 0), 0), 0)</f>
        <v>0</v>
      </c>
    </row>
    <row r="666" spans="1:21" x14ac:dyDescent="0.2">
      <c r="A666">
        <f>emission!A666</f>
        <v>2014</v>
      </c>
      <c r="B666">
        <f>emission!B666</f>
        <v>2</v>
      </c>
      <c r="C666" t="str">
        <f>emission!C666</f>
        <v>agricultural</v>
      </c>
      <c r="D666" t="str">
        <f>emission!D666</f>
        <v>VCC 22601 (DSL T6 Ag)</v>
      </c>
      <c r="E666" t="str">
        <f>emission!E666</f>
        <v>DSL</v>
      </c>
      <c r="F666" t="str">
        <f>emission!F666</f>
        <v>CH4</v>
      </c>
      <c r="G666" s="1">
        <f>emission!G666 - SUM($K666:$U666)</f>
        <v>1.0192115418306003E-7</v>
      </c>
      <c r="K666" s="1">
        <f>SUMIF('emission-rate'!$A$2:$A$551, $D666&amp;K$1&amp;$E666&amp;$F666, 'emission-rate'!$F$2:$F$551) * IFERROR(VLOOKUP($A666&amp;$B666&amp;$C666&amp;$D666&amp;K$1, 'check of sales'!$A$2:$P$1035, 12 + MATCH($E666,'check of sales'!$M$1:$P$1, 0), 0), 0)</f>
        <v>2.0114245218274789</v>
      </c>
      <c r="L666" s="1">
        <f>SUMIF('emission-rate'!$A$2:$A$551, $D666&amp;L$1&amp;$E666&amp;$F666, 'emission-rate'!$F$2:$F$551) * IFERROR(VLOOKUP($A666&amp;$B666&amp;$C666&amp;$D666&amp;L$1, 'check of sales'!$A$2:$P$1035, 12 + MATCH($E666,'check of sales'!$M$1:$P$1, 0), 0), 0)</f>
        <v>8.9418296252738223</v>
      </c>
      <c r="M666" s="1">
        <f>SUMIF('emission-rate'!$A$2:$A$551, $D666&amp;M$1&amp;$E666&amp;$F666, 'emission-rate'!$F$2:$F$551) * IFERROR(VLOOKUP($A666&amp;$B666&amp;$C666&amp;$D666&amp;M$1, 'check of sales'!$A$2:$P$1035, 12 + MATCH($E666,'check of sales'!$M$1:$P$1, 0), 0), 0)</f>
        <v>0.49147693192774394</v>
      </c>
      <c r="N666" s="1">
        <f>SUMIF('emission-rate'!$A$2:$A$551, $D666&amp;N$1&amp;$E666&amp;$F666, 'emission-rate'!$F$2:$F$551) * IFERROR(VLOOKUP($A666&amp;$B666&amp;$C666&amp;$D666&amp;N$1, 'check of sales'!$A$2:$P$1035, 12 + MATCH($E666,'check of sales'!$M$1:$P$1, 0), 0), 0)</f>
        <v>0</v>
      </c>
      <c r="O666" s="1">
        <f>SUMIF('emission-rate'!$A$2:$A$551, $D666&amp;O$1&amp;$E666&amp;$F666, 'emission-rate'!$F$2:$F$551) * IFERROR(VLOOKUP($A666&amp;$B666&amp;$C666&amp;$D666&amp;O$1, 'check of sales'!$A$2:$P$1035, 12 + MATCH($E666,'check of sales'!$M$1:$P$1, 0), 0), 0)</f>
        <v>0</v>
      </c>
      <c r="P666" s="1">
        <f>SUMIF('emission-rate'!$A$2:$A$551, $D666&amp;P$1&amp;$E666&amp;$F666, 'emission-rate'!$F$2:$F$551) * IFERROR(VLOOKUP($A666&amp;$B666&amp;$C666&amp;$D666&amp;P$1, 'check of sales'!$A$2:$P$1035, 12 + MATCH($E666,'check of sales'!$M$1:$P$1, 0), 0), 0)</f>
        <v>0</v>
      </c>
      <c r="Q666" s="1">
        <f>SUMIF('emission-rate'!$A$2:$A$551, $D666&amp;Q$1&amp;$E666&amp;$F666, 'emission-rate'!$F$2:$F$551) * IFERROR(VLOOKUP($A666&amp;$B666&amp;$C666&amp;$D666&amp;Q$1, 'check of sales'!$A$2:$P$1035, 12 + MATCH($E666,'check of sales'!$M$1:$P$1, 0), 0), 0)</f>
        <v>0</v>
      </c>
      <c r="R666" s="1">
        <f>SUMIF('emission-rate'!$A$2:$A$551, $D666&amp;R$1&amp;$E666&amp;$F666, 'emission-rate'!$F$2:$F$551) * IFERROR(VLOOKUP($A666&amp;$B666&amp;$C666&amp;$D666&amp;R$1, 'check of sales'!$A$2:$P$1035, 12 + MATCH($E666,'check of sales'!$M$1:$P$1, 0), 0), 0)</f>
        <v>0</v>
      </c>
      <c r="S666" s="1">
        <f>SUMIF('emission-rate'!$A$2:$A$551, $D666&amp;S$1&amp;$E666&amp;$F666, 'emission-rate'!$F$2:$F$551) * IFERROR(VLOOKUP($A666&amp;$B666&amp;$C666&amp;$D666&amp;S$1, 'check of sales'!$A$2:$P$1035, 12 + MATCH($E666,'check of sales'!$M$1:$P$1, 0), 0), 0)</f>
        <v>0</v>
      </c>
      <c r="T666" s="1">
        <f>SUMIF('emission-rate'!$A$2:$A$551, $D666&amp;T$1&amp;$E666&amp;$F666, 'emission-rate'!$F$2:$F$551) * IFERROR(VLOOKUP($A666&amp;$B666&amp;$C666&amp;$D666&amp;T$1, 'check of sales'!$A$2:$P$1035, 12 + MATCH($E666,'check of sales'!$M$1:$P$1, 0), 0), 0)</f>
        <v>0</v>
      </c>
      <c r="U666" s="1">
        <f>SUMIF('emission-rate'!$A$2:$A$551, $D666&amp;U$1&amp;$E666&amp;$F666, 'emission-rate'!$F$2:$F$551) * IFERROR(VLOOKUP($A666&amp;$B666&amp;$C666&amp;$D666&amp;U$1, 'check of sales'!$A$2:$P$1035, 12 + MATCH($E666,'check of sales'!$M$1:$P$1, 0), 0), 0)</f>
        <v>0</v>
      </c>
    </row>
    <row r="667" spans="1:21" x14ac:dyDescent="0.2">
      <c r="A667">
        <f>emission!A667</f>
        <v>2015</v>
      </c>
      <c r="B667">
        <f>emission!B667</f>
        <v>2</v>
      </c>
      <c r="C667" t="str">
        <f>emission!C667</f>
        <v>agricultural</v>
      </c>
      <c r="D667" t="str">
        <f>emission!D667</f>
        <v>VCC 22601 (DSL T6 Ag)</v>
      </c>
      <c r="E667" t="str">
        <f>emission!E667</f>
        <v>DSL</v>
      </c>
      <c r="F667" t="str">
        <f>emission!F667</f>
        <v>CH4</v>
      </c>
      <c r="G667" s="1">
        <f>emission!G667 - SUM($K667:$U667)</f>
        <v>9.233704112432406E-8</v>
      </c>
      <c r="K667" s="1">
        <f>SUMIF('emission-rate'!$A$2:$A$551, $D667&amp;K$1&amp;$E667&amp;$F667, 'emission-rate'!$F$2:$F$551) * IFERROR(VLOOKUP($A667&amp;$B667&amp;$C667&amp;$D667&amp;K$1, 'check of sales'!$A$2:$P$1035, 12 + MATCH($E667,'check of sales'!$M$1:$P$1, 0), 0), 0)</f>
        <v>1.8555061786273175</v>
      </c>
      <c r="L667" s="1">
        <f>SUMIF('emission-rate'!$A$2:$A$551, $D667&amp;L$1&amp;$E667&amp;$F667, 'emission-rate'!$F$2:$F$551) * IFERROR(VLOOKUP($A667&amp;$B667&amp;$C667&amp;$D667&amp;L$1, 'check of sales'!$A$2:$P$1035, 12 + MATCH($E667,'check of sales'!$M$1:$P$1, 0), 0), 0)</f>
        <v>8.0752251404799118</v>
      </c>
      <c r="M667" s="1">
        <f>SUMIF('emission-rate'!$A$2:$A$551, $D667&amp;M$1&amp;$E667&amp;$F667, 'emission-rate'!$F$2:$F$551) * IFERROR(VLOOKUP($A667&amp;$B667&amp;$C667&amp;$D667&amp;M$1, 'check of sales'!$A$2:$P$1035, 12 + MATCH($E667,'check of sales'!$M$1:$P$1, 0), 0), 0)</f>
        <v>0.44726321808642955</v>
      </c>
      <c r="N667" s="1">
        <f>SUMIF('emission-rate'!$A$2:$A$551, $D667&amp;N$1&amp;$E667&amp;$F667, 'emission-rate'!$F$2:$F$551) * IFERROR(VLOOKUP($A667&amp;$B667&amp;$C667&amp;$D667&amp;N$1, 'check of sales'!$A$2:$P$1035, 12 + MATCH($E667,'check of sales'!$M$1:$P$1, 0), 0), 0)</f>
        <v>0</v>
      </c>
      <c r="O667" s="1">
        <f>SUMIF('emission-rate'!$A$2:$A$551, $D667&amp;O$1&amp;$E667&amp;$F667, 'emission-rate'!$F$2:$F$551) * IFERROR(VLOOKUP($A667&amp;$B667&amp;$C667&amp;$D667&amp;O$1, 'check of sales'!$A$2:$P$1035, 12 + MATCH($E667,'check of sales'!$M$1:$P$1, 0), 0), 0)</f>
        <v>0</v>
      </c>
      <c r="P667" s="1">
        <f>SUMIF('emission-rate'!$A$2:$A$551, $D667&amp;P$1&amp;$E667&amp;$F667, 'emission-rate'!$F$2:$F$551) * IFERROR(VLOOKUP($A667&amp;$B667&amp;$C667&amp;$D667&amp;P$1, 'check of sales'!$A$2:$P$1035, 12 + MATCH($E667,'check of sales'!$M$1:$P$1, 0), 0), 0)</f>
        <v>0</v>
      </c>
      <c r="Q667" s="1">
        <f>SUMIF('emission-rate'!$A$2:$A$551, $D667&amp;Q$1&amp;$E667&amp;$F667, 'emission-rate'!$F$2:$F$551) * IFERROR(VLOOKUP($A667&amp;$B667&amp;$C667&amp;$D667&amp;Q$1, 'check of sales'!$A$2:$P$1035, 12 + MATCH($E667,'check of sales'!$M$1:$P$1, 0), 0), 0)</f>
        <v>0</v>
      </c>
      <c r="R667" s="1">
        <f>SUMIF('emission-rate'!$A$2:$A$551, $D667&amp;R$1&amp;$E667&amp;$F667, 'emission-rate'!$F$2:$F$551) * IFERROR(VLOOKUP($A667&amp;$B667&amp;$C667&amp;$D667&amp;R$1, 'check of sales'!$A$2:$P$1035, 12 + MATCH($E667,'check of sales'!$M$1:$P$1, 0), 0), 0)</f>
        <v>0</v>
      </c>
      <c r="S667" s="1">
        <f>SUMIF('emission-rate'!$A$2:$A$551, $D667&amp;S$1&amp;$E667&amp;$F667, 'emission-rate'!$F$2:$F$551) * IFERROR(VLOOKUP($A667&amp;$B667&amp;$C667&amp;$D667&amp;S$1, 'check of sales'!$A$2:$P$1035, 12 + MATCH($E667,'check of sales'!$M$1:$P$1, 0), 0), 0)</f>
        <v>0</v>
      </c>
      <c r="T667" s="1">
        <f>SUMIF('emission-rate'!$A$2:$A$551, $D667&amp;T$1&amp;$E667&amp;$F667, 'emission-rate'!$F$2:$F$551) * IFERROR(VLOOKUP($A667&amp;$B667&amp;$C667&amp;$D667&amp;T$1, 'check of sales'!$A$2:$P$1035, 12 + MATCH($E667,'check of sales'!$M$1:$P$1, 0), 0), 0)</f>
        <v>0</v>
      </c>
      <c r="U667" s="1">
        <f>SUMIF('emission-rate'!$A$2:$A$551, $D667&amp;U$1&amp;$E667&amp;$F667, 'emission-rate'!$F$2:$F$551) * IFERROR(VLOOKUP($A667&amp;$B667&amp;$C667&amp;$D667&amp;U$1, 'check of sales'!$A$2:$P$1035, 12 + MATCH($E667,'check of sales'!$M$1:$P$1, 0), 0), 0)</f>
        <v>0</v>
      </c>
    </row>
    <row r="668" spans="1:21" x14ac:dyDescent="0.2">
      <c r="A668">
        <f>emission!A668</f>
        <v>2016</v>
      </c>
      <c r="B668">
        <f>emission!B668</f>
        <v>2</v>
      </c>
      <c r="C668" t="str">
        <f>emission!C668</f>
        <v>agricultural</v>
      </c>
      <c r="D668" t="str">
        <f>emission!D668</f>
        <v>VCC 22601 (DSL T6 Ag)</v>
      </c>
      <c r="E668" t="str">
        <f>emission!E668</f>
        <v>DSL</v>
      </c>
      <c r="F668" t="str">
        <f>emission!F668</f>
        <v>CH4</v>
      </c>
      <c r="G668" s="1">
        <f>emission!G668 - SUM($K668:$U668)</f>
        <v>8.532315831644155E-8</v>
      </c>
      <c r="K668" s="1">
        <f>SUMIF('emission-rate'!$A$2:$A$551, $D668&amp;K$1&amp;$E668&amp;$F668, 'emission-rate'!$F$2:$F$551) * IFERROR(VLOOKUP($A668&amp;$B668&amp;$C668&amp;$D668&amp;K$1, 'check of sales'!$A$2:$P$1035, 12 + MATCH($E668,'check of sales'!$M$1:$P$1, 0), 0), 0)</f>
        <v>1.7178088850060895</v>
      </c>
      <c r="L668" s="1">
        <f>SUMIF('emission-rate'!$A$2:$A$551, $D668&amp;L$1&amp;$E668&amp;$F668, 'emission-rate'!$F$2:$F$551) * IFERROR(VLOOKUP($A668&amp;$B668&amp;$C668&amp;$D668&amp;L$1, 'check of sales'!$A$2:$P$1035, 12 + MATCH($E668,'check of sales'!$M$1:$P$1, 0), 0), 0)</f>
        <v>7.4492629374696984</v>
      </c>
      <c r="M668" s="1">
        <f>SUMIF('emission-rate'!$A$2:$A$551, $D668&amp;M$1&amp;$E668&amp;$F668, 'emission-rate'!$F$2:$F$551) * IFERROR(VLOOKUP($A668&amp;$B668&amp;$C668&amp;$D668&amp;M$1, 'check of sales'!$A$2:$P$1035, 12 + MATCH($E668,'check of sales'!$M$1:$P$1, 0), 0), 0)</f>
        <v>0.40391634983683478</v>
      </c>
      <c r="N668" s="1">
        <f>SUMIF('emission-rate'!$A$2:$A$551, $D668&amp;N$1&amp;$E668&amp;$F668, 'emission-rate'!$F$2:$F$551) * IFERROR(VLOOKUP($A668&amp;$B668&amp;$C668&amp;$D668&amp;N$1, 'check of sales'!$A$2:$P$1035, 12 + MATCH($E668,'check of sales'!$M$1:$P$1, 0), 0), 0)</f>
        <v>0</v>
      </c>
      <c r="O668" s="1">
        <f>SUMIF('emission-rate'!$A$2:$A$551, $D668&amp;O$1&amp;$E668&amp;$F668, 'emission-rate'!$F$2:$F$551) * IFERROR(VLOOKUP($A668&amp;$B668&amp;$C668&amp;$D668&amp;O$1, 'check of sales'!$A$2:$P$1035, 12 + MATCH($E668,'check of sales'!$M$1:$P$1, 0), 0), 0)</f>
        <v>0</v>
      </c>
      <c r="P668" s="1">
        <f>SUMIF('emission-rate'!$A$2:$A$551, $D668&amp;P$1&amp;$E668&amp;$F668, 'emission-rate'!$F$2:$F$551) * IFERROR(VLOOKUP($A668&amp;$B668&amp;$C668&amp;$D668&amp;P$1, 'check of sales'!$A$2:$P$1035, 12 + MATCH($E668,'check of sales'!$M$1:$P$1, 0), 0), 0)</f>
        <v>0</v>
      </c>
      <c r="Q668" s="1">
        <f>SUMIF('emission-rate'!$A$2:$A$551, $D668&amp;Q$1&amp;$E668&amp;$F668, 'emission-rate'!$F$2:$F$551) * IFERROR(VLOOKUP($A668&amp;$B668&amp;$C668&amp;$D668&amp;Q$1, 'check of sales'!$A$2:$P$1035, 12 + MATCH($E668,'check of sales'!$M$1:$P$1, 0), 0), 0)</f>
        <v>0</v>
      </c>
      <c r="R668" s="1">
        <f>SUMIF('emission-rate'!$A$2:$A$551, $D668&amp;R$1&amp;$E668&amp;$F668, 'emission-rate'!$F$2:$F$551) * IFERROR(VLOOKUP($A668&amp;$B668&amp;$C668&amp;$D668&amp;R$1, 'check of sales'!$A$2:$P$1035, 12 + MATCH($E668,'check of sales'!$M$1:$P$1, 0), 0), 0)</f>
        <v>0</v>
      </c>
      <c r="S668" s="1">
        <f>SUMIF('emission-rate'!$A$2:$A$551, $D668&amp;S$1&amp;$E668&amp;$F668, 'emission-rate'!$F$2:$F$551) * IFERROR(VLOOKUP($A668&amp;$B668&amp;$C668&amp;$D668&amp;S$1, 'check of sales'!$A$2:$P$1035, 12 + MATCH($E668,'check of sales'!$M$1:$P$1, 0), 0), 0)</f>
        <v>0</v>
      </c>
      <c r="T668" s="1">
        <f>SUMIF('emission-rate'!$A$2:$A$551, $D668&amp;T$1&amp;$E668&amp;$F668, 'emission-rate'!$F$2:$F$551) * IFERROR(VLOOKUP($A668&amp;$B668&amp;$C668&amp;$D668&amp;T$1, 'check of sales'!$A$2:$P$1035, 12 + MATCH($E668,'check of sales'!$M$1:$P$1, 0), 0), 0)</f>
        <v>0</v>
      </c>
      <c r="U668" s="1">
        <f>SUMIF('emission-rate'!$A$2:$A$551, $D668&amp;U$1&amp;$E668&amp;$F668, 'emission-rate'!$F$2:$F$551) * IFERROR(VLOOKUP($A668&amp;$B668&amp;$C668&amp;$D668&amp;U$1, 'check of sales'!$A$2:$P$1035, 12 + MATCH($E668,'check of sales'!$M$1:$P$1, 0), 0), 0)</f>
        <v>0</v>
      </c>
    </row>
    <row r="669" spans="1:21" x14ac:dyDescent="0.2">
      <c r="A669">
        <f>emission!A669</f>
        <v>2017</v>
      </c>
      <c r="B669">
        <f>emission!B669</f>
        <v>2</v>
      </c>
      <c r="C669" t="str">
        <f>emission!C669</f>
        <v>agricultural</v>
      </c>
      <c r="D669" t="str">
        <f>emission!D669</f>
        <v>VCC 22601 (DSL T6 Ag)</v>
      </c>
      <c r="E669" t="str">
        <f>emission!E669</f>
        <v>DSL</v>
      </c>
      <c r="F669" t="str">
        <f>emission!F669</f>
        <v>CH4</v>
      </c>
      <c r="G669" s="1">
        <f>emission!G669 - SUM($K669:$U669)</f>
        <v>7.9433837285591835E-8</v>
      </c>
      <c r="K669" s="1">
        <f>SUMIF('emission-rate'!$A$2:$A$551, $D669&amp;K$1&amp;$E669&amp;$F669, 'emission-rate'!$F$2:$F$551) * IFERROR(VLOOKUP($A669&amp;$B669&amp;$C669&amp;$D669&amp;K$1, 'check of sales'!$A$2:$P$1035, 12 + MATCH($E669,'check of sales'!$M$1:$P$1, 0), 0), 0)</f>
        <v>1.6410058069945073</v>
      </c>
      <c r="L669" s="1">
        <f>SUMIF('emission-rate'!$A$2:$A$551, $D669&amp;L$1&amp;$E669&amp;$F669, 'emission-rate'!$F$2:$F$551) * IFERROR(VLOOKUP($A669&amp;$B669&amp;$C669&amp;$D669&amp;L$1, 'check of sales'!$A$2:$P$1035, 12 + MATCH($E669,'check of sales'!$M$1:$P$1, 0), 0), 0)</f>
        <v>6.8964524118149884</v>
      </c>
      <c r="M669" s="1">
        <f>SUMIF('emission-rate'!$A$2:$A$551, $D669&amp;M$1&amp;$E669&amp;$F669, 'emission-rate'!$F$2:$F$551) * IFERROR(VLOOKUP($A669&amp;$B669&amp;$C669&amp;$D669&amp;M$1, 'check of sales'!$A$2:$P$1035, 12 + MATCH($E669,'check of sales'!$M$1:$P$1, 0), 0), 0)</f>
        <v>0.37260621745324707</v>
      </c>
      <c r="N669" s="1">
        <f>SUMIF('emission-rate'!$A$2:$A$551, $D669&amp;N$1&amp;$E669&amp;$F669, 'emission-rate'!$F$2:$F$551) * IFERROR(VLOOKUP($A669&amp;$B669&amp;$C669&amp;$D669&amp;N$1, 'check of sales'!$A$2:$P$1035, 12 + MATCH($E669,'check of sales'!$M$1:$P$1, 0), 0), 0)</f>
        <v>0</v>
      </c>
      <c r="O669" s="1">
        <f>SUMIF('emission-rate'!$A$2:$A$551, $D669&amp;O$1&amp;$E669&amp;$F669, 'emission-rate'!$F$2:$F$551) * IFERROR(VLOOKUP($A669&amp;$B669&amp;$C669&amp;$D669&amp;O$1, 'check of sales'!$A$2:$P$1035, 12 + MATCH($E669,'check of sales'!$M$1:$P$1, 0), 0), 0)</f>
        <v>0</v>
      </c>
      <c r="P669" s="1">
        <f>SUMIF('emission-rate'!$A$2:$A$551, $D669&amp;P$1&amp;$E669&amp;$F669, 'emission-rate'!$F$2:$F$551) * IFERROR(VLOOKUP($A669&amp;$B669&amp;$C669&amp;$D669&amp;P$1, 'check of sales'!$A$2:$P$1035, 12 + MATCH($E669,'check of sales'!$M$1:$P$1, 0), 0), 0)</f>
        <v>0</v>
      </c>
      <c r="Q669" s="1">
        <f>SUMIF('emission-rate'!$A$2:$A$551, $D669&amp;Q$1&amp;$E669&amp;$F669, 'emission-rate'!$F$2:$F$551) * IFERROR(VLOOKUP($A669&amp;$B669&amp;$C669&amp;$D669&amp;Q$1, 'check of sales'!$A$2:$P$1035, 12 + MATCH($E669,'check of sales'!$M$1:$P$1, 0), 0), 0)</f>
        <v>0</v>
      </c>
      <c r="R669" s="1">
        <f>SUMIF('emission-rate'!$A$2:$A$551, $D669&amp;R$1&amp;$E669&amp;$F669, 'emission-rate'!$F$2:$F$551) * IFERROR(VLOOKUP($A669&amp;$B669&amp;$C669&amp;$D669&amp;R$1, 'check of sales'!$A$2:$P$1035, 12 + MATCH($E669,'check of sales'!$M$1:$P$1, 0), 0), 0)</f>
        <v>0</v>
      </c>
      <c r="S669" s="1">
        <f>SUMIF('emission-rate'!$A$2:$A$551, $D669&amp;S$1&amp;$E669&amp;$F669, 'emission-rate'!$F$2:$F$551) * IFERROR(VLOOKUP($A669&amp;$B669&amp;$C669&amp;$D669&amp;S$1, 'check of sales'!$A$2:$P$1035, 12 + MATCH($E669,'check of sales'!$M$1:$P$1, 0), 0), 0)</f>
        <v>0</v>
      </c>
      <c r="T669" s="1">
        <f>SUMIF('emission-rate'!$A$2:$A$551, $D669&amp;T$1&amp;$E669&amp;$F669, 'emission-rate'!$F$2:$F$551) * IFERROR(VLOOKUP($A669&amp;$B669&amp;$C669&amp;$D669&amp;T$1, 'check of sales'!$A$2:$P$1035, 12 + MATCH($E669,'check of sales'!$M$1:$P$1, 0), 0), 0)</f>
        <v>0</v>
      </c>
      <c r="U669" s="1">
        <f>SUMIF('emission-rate'!$A$2:$A$551, $D669&amp;U$1&amp;$E669&amp;$F669, 'emission-rate'!$F$2:$F$551) * IFERROR(VLOOKUP($A669&amp;$B669&amp;$C669&amp;$D669&amp;U$1, 'check of sales'!$A$2:$P$1035, 12 + MATCH($E669,'check of sales'!$M$1:$P$1, 0), 0), 0)</f>
        <v>0</v>
      </c>
    </row>
    <row r="670" spans="1:21" x14ac:dyDescent="0.2">
      <c r="A670">
        <f>emission!A670</f>
        <v>2018</v>
      </c>
      <c r="B670">
        <f>emission!B670</f>
        <v>2</v>
      </c>
      <c r="C670" t="str">
        <f>emission!C670</f>
        <v>agricultural</v>
      </c>
      <c r="D670" t="str">
        <f>emission!D670</f>
        <v>VCC 22601 (DSL T6 Ag)</v>
      </c>
      <c r="E670" t="str">
        <f>emission!E670</f>
        <v>DSL</v>
      </c>
      <c r="F670" t="str">
        <f>emission!F670</f>
        <v>CH4</v>
      </c>
      <c r="G670" s="1">
        <f>emission!G670 - SUM($K670:$U670)</f>
        <v>7.6364711887322301E-8</v>
      </c>
      <c r="K670" s="1">
        <f>SUMIF('emission-rate'!$A$2:$A$551, $D670&amp;K$1&amp;$E670&amp;$F670, 'emission-rate'!$F$2:$F$551) * IFERROR(VLOOKUP($A670&amp;$B670&amp;$C670&amp;$D670&amp;K$1, 'check of sales'!$A$2:$P$1035, 12 + MATCH($E670,'check of sales'!$M$1:$P$1, 0), 0), 0)</f>
        <v>1.6109293384969983</v>
      </c>
      <c r="L670" s="1">
        <f>SUMIF('emission-rate'!$A$2:$A$551, $D670&amp;L$1&amp;$E670&amp;$F670, 'emission-rate'!$F$2:$F$551) * IFERROR(VLOOKUP($A670&amp;$B670&amp;$C670&amp;$D670&amp;L$1, 'check of sales'!$A$2:$P$1035, 12 + MATCH($E670,'check of sales'!$M$1:$P$1, 0), 0), 0)</f>
        <v>6.5881126557390877</v>
      </c>
      <c r="M670" s="1">
        <f>SUMIF('emission-rate'!$A$2:$A$551, $D670&amp;M$1&amp;$E670&amp;$F670, 'emission-rate'!$F$2:$F$551) * IFERROR(VLOOKUP($A670&amp;$B670&amp;$C670&amp;$D670&amp;M$1, 'check of sales'!$A$2:$P$1035, 12 + MATCH($E670,'check of sales'!$M$1:$P$1, 0), 0), 0)</f>
        <v>0.3449550738889014</v>
      </c>
      <c r="N670" s="1">
        <f>SUMIF('emission-rate'!$A$2:$A$551, $D670&amp;N$1&amp;$E670&amp;$F670, 'emission-rate'!$F$2:$F$551) * IFERROR(VLOOKUP($A670&amp;$B670&amp;$C670&amp;$D670&amp;N$1, 'check of sales'!$A$2:$P$1035, 12 + MATCH($E670,'check of sales'!$M$1:$P$1, 0), 0), 0)</f>
        <v>0</v>
      </c>
      <c r="O670" s="1">
        <f>SUMIF('emission-rate'!$A$2:$A$551, $D670&amp;O$1&amp;$E670&amp;$F670, 'emission-rate'!$F$2:$F$551) * IFERROR(VLOOKUP($A670&amp;$B670&amp;$C670&amp;$D670&amp;O$1, 'check of sales'!$A$2:$P$1035, 12 + MATCH($E670,'check of sales'!$M$1:$P$1, 0), 0), 0)</f>
        <v>0</v>
      </c>
      <c r="P670" s="1">
        <f>SUMIF('emission-rate'!$A$2:$A$551, $D670&amp;P$1&amp;$E670&amp;$F670, 'emission-rate'!$F$2:$F$551) * IFERROR(VLOOKUP($A670&amp;$B670&amp;$C670&amp;$D670&amp;P$1, 'check of sales'!$A$2:$P$1035, 12 + MATCH($E670,'check of sales'!$M$1:$P$1, 0), 0), 0)</f>
        <v>0</v>
      </c>
      <c r="Q670" s="1">
        <f>SUMIF('emission-rate'!$A$2:$A$551, $D670&amp;Q$1&amp;$E670&amp;$F670, 'emission-rate'!$F$2:$F$551) * IFERROR(VLOOKUP($A670&amp;$B670&amp;$C670&amp;$D670&amp;Q$1, 'check of sales'!$A$2:$P$1035, 12 + MATCH($E670,'check of sales'!$M$1:$P$1, 0), 0), 0)</f>
        <v>0</v>
      </c>
      <c r="R670" s="1">
        <f>SUMIF('emission-rate'!$A$2:$A$551, $D670&amp;R$1&amp;$E670&amp;$F670, 'emission-rate'!$F$2:$F$551) * IFERROR(VLOOKUP($A670&amp;$B670&amp;$C670&amp;$D670&amp;R$1, 'check of sales'!$A$2:$P$1035, 12 + MATCH($E670,'check of sales'!$M$1:$P$1, 0), 0), 0)</f>
        <v>0</v>
      </c>
      <c r="S670" s="1">
        <f>SUMIF('emission-rate'!$A$2:$A$551, $D670&amp;S$1&amp;$E670&amp;$F670, 'emission-rate'!$F$2:$F$551) * IFERROR(VLOOKUP($A670&amp;$B670&amp;$C670&amp;$D670&amp;S$1, 'check of sales'!$A$2:$P$1035, 12 + MATCH($E670,'check of sales'!$M$1:$P$1, 0), 0), 0)</f>
        <v>0</v>
      </c>
      <c r="T670" s="1">
        <f>SUMIF('emission-rate'!$A$2:$A$551, $D670&amp;T$1&amp;$E670&amp;$F670, 'emission-rate'!$F$2:$F$551) * IFERROR(VLOOKUP($A670&amp;$B670&amp;$C670&amp;$D670&amp;T$1, 'check of sales'!$A$2:$P$1035, 12 + MATCH($E670,'check of sales'!$M$1:$P$1, 0), 0), 0)</f>
        <v>0</v>
      </c>
      <c r="U670" s="1">
        <f>SUMIF('emission-rate'!$A$2:$A$551, $D670&amp;U$1&amp;$E670&amp;$F670, 'emission-rate'!$F$2:$F$551) * IFERROR(VLOOKUP($A670&amp;$B670&amp;$C670&amp;$D670&amp;U$1, 'check of sales'!$A$2:$P$1035, 12 + MATCH($E670,'check of sales'!$M$1:$P$1, 0), 0), 0)</f>
        <v>0</v>
      </c>
    </row>
    <row r="671" spans="1:21" x14ac:dyDescent="0.2">
      <c r="A671">
        <f>emission!A671</f>
        <v>2019</v>
      </c>
      <c r="B671">
        <f>emission!B671</f>
        <v>2</v>
      </c>
      <c r="C671" t="str">
        <f>emission!C671</f>
        <v>agricultural</v>
      </c>
      <c r="D671" t="str">
        <f>emission!D671</f>
        <v>VCC 22601 (DSL T6 Ag)</v>
      </c>
      <c r="E671" t="str">
        <f>emission!E671</f>
        <v>DSL</v>
      </c>
      <c r="F671" t="str">
        <f>emission!F671</f>
        <v>CH4</v>
      </c>
      <c r="G671" s="1">
        <f>emission!G671 - SUM($K671:$U671)</f>
        <v>7.4561585350352289E-8</v>
      </c>
      <c r="K671" s="1">
        <f>SUMIF('emission-rate'!$A$2:$A$551, $D671&amp;K$1&amp;$E671&amp;$F671, 'emission-rate'!$F$2:$F$551) * IFERROR(VLOOKUP($A671&amp;$B671&amp;$C671&amp;$D671&amp;K$1, 'check of sales'!$A$2:$P$1035, 12 + MATCH($E671,'check of sales'!$M$1:$P$1, 0), 0), 0)</f>
        <v>1.5222635539739533</v>
      </c>
      <c r="L671" s="1">
        <f>SUMIF('emission-rate'!$A$2:$A$551, $D671&amp;L$1&amp;$E671&amp;$F671, 'emission-rate'!$F$2:$F$551) * IFERROR(VLOOKUP($A671&amp;$B671&amp;$C671&amp;$D671&amp;L$1, 'check of sales'!$A$2:$P$1035, 12 + MATCH($E671,'check of sales'!$M$1:$P$1, 0), 0), 0)</f>
        <v>6.4673652690425927</v>
      </c>
      <c r="M671" s="1">
        <f>SUMIF('emission-rate'!$A$2:$A$551, $D671&amp;M$1&amp;$E671&amp;$F671, 'emission-rate'!$F$2:$F$551) * IFERROR(VLOOKUP($A671&amp;$B671&amp;$C671&amp;$D671&amp;M$1, 'check of sales'!$A$2:$P$1035, 12 + MATCH($E671,'check of sales'!$M$1:$P$1, 0), 0), 0)</f>
        <v>0.32953216411026809</v>
      </c>
      <c r="N671" s="1">
        <f>SUMIF('emission-rate'!$A$2:$A$551, $D671&amp;N$1&amp;$E671&amp;$F671, 'emission-rate'!$F$2:$F$551) * IFERROR(VLOOKUP($A671&amp;$B671&amp;$C671&amp;$D671&amp;N$1, 'check of sales'!$A$2:$P$1035, 12 + MATCH($E671,'check of sales'!$M$1:$P$1, 0), 0), 0)</f>
        <v>0</v>
      </c>
      <c r="O671" s="1">
        <f>SUMIF('emission-rate'!$A$2:$A$551, $D671&amp;O$1&amp;$E671&amp;$F671, 'emission-rate'!$F$2:$F$551) * IFERROR(VLOOKUP($A671&amp;$B671&amp;$C671&amp;$D671&amp;O$1, 'check of sales'!$A$2:$P$1035, 12 + MATCH($E671,'check of sales'!$M$1:$P$1, 0), 0), 0)</f>
        <v>0</v>
      </c>
      <c r="P671" s="1">
        <f>SUMIF('emission-rate'!$A$2:$A$551, $D671&amp;P$1&amp;$E671&amp;$F671, 'emission-rate'!$F$2:$F$551) * IFERROR(VLOOKUP($A671&amp;$B671&amp;$C671&amp;$D671&amp;P$1, 'check of sales'!$A$2:$P$1035, 12 + MATCH($E671,'check of sales'!$M$1:$P$1, 0), 0), 0)</f>
        <v>0</v>
      </c>
      <c r="Q671" s="1">
        <f>SUMIF('emission-rate'!$A$2:$A$551, $D671&amp;Q$1&amp;$E671&amp;$F671, 'emission-rate'!$F$2:$F$551) * IFERROR(VLOOKUP($A671&amp;$B671&amp;$C671&amp;$D671&amp;Q$1, 'check of sales'!$A$2:$P$1035, 12 + MATCH($E671,'check of sales'!$M$1:$P$1, 0), 0), 0)</f>
        <v>0</v>
      </c>
      <c r="R671" s="1">
        <f>SUMIF('emission-rate'!$A$2:$A$551, $D671&amp;R$1&amp;$E671&amp;$F671, 'emission-rate'!$F$2:$F$551) * IFERROR(VLOOKUP($A671&amp;$B671&amp;$C671&amp;$D671&amp;R$1, 'check of sales'!$A$2:$P$1035, 12 + MATCH($E671,'check of sales'!$M$1:$P$1, 0), 0), 0)</f>
        <v>0</v>
      </c>
      <c r="S671" s="1">
        <f>SUMIF('emission-rate'!$A$2:$A$551, $D671&amp;S$1&amp;$E671&amp;$F671, 'emission-rate'!$F$2:$F$551) * IFERROR(VLOOKUP($A671&amp;$B671&amp;$C671&amp;$D671&amp;S$1, 'check of sales'!$A$2:$P$1035, 12 + MATCH($E671,'check of sales'!$M$1:$P$1, 0), 0), 0)</f>
        <v>0</v>
      </c>
      <c r="T671" s="1">
        <f>SUMIF('emission-rate'!$A$2:$A$551, $D671&amp;T$1&amp;$E671&amp;$F671, 'emission-rate'!$F$2:$F$551) * IFERROR(VLOOKUP($A671&amp;$B671&amp;$C671&amp;$D671&amp;T$1, 'check of sales'!$A$2:$P$1035, 12 + MATCH($E671,'check of sales'!$M$1:$P$1, 0), 0), 0)</f>
        <v>0</v>
      </c>
      <c r="U671" s="1">
        <f>SUMIF('emission-rate'!$A$2:$A$551, $D671&amp;U$1&amp;$E671&amp;$F671, 'emission-rate'!$F$2:$F$551) * IFERROR(VLOOKUP($A671&amp;$B671&amp;$C671&amp;$D671&amp;U$1, 'check of sales'!$A$2:$P$1035, 12 + MATCH($E671,'check of sales'!$M$1:$P$1, 0), 0), 0)</f>
        <v>0</v>
      </c>
    </row>
    <row r="672" spans="1:21" x14ac:dyDescent="0.2">
      <c r="A672">
        <f>emission!A672</f>
        <v>2020</v>
      </c>
      <c r="B672">
        <f>emission!B672</f>
        <v>2</v>
      </c>
      <c r="C672" t="str">
        <f>emission!C672</f>
        <v>agricultural</v>
      </c>
      <c r="D672" t="str">
        <f>emission!D672</f>
        <v>VCC 22601 (DSL T6 Ag)</v>
      </c>
      <c r="E672" t="str">
        <f>emission!E672</f>
        <v>DSL</v>
      </c>
      <c r="F672" t="str">
        <f>emission!F672</f>
        <v>CH4</v>
      </c>
      <c r="G672" s="1">
        <f>emission!G672 - SUM($K672:$U672)</f>
        <v>6.9404016755925113E-8</v>
      </c>
      <c r="K672" s="1">
        <f>SUMIF('emission-rate'!$A$2:$A$551, $D672&amp;K$1&amp;$E672&amp;$F672, 'emission-rate'!$F$2:$F$551) * IFERROR(VLOOKUP($A672&amp;$B672&amp;$C672&amp;$D672&amp;K$1, 'check of sales'!$A$2:$P$1035, 12 + MATCH($E672,'check of sales'!$M$1:$P$1, 0), 0), 0)</f>
        <v>1.3289828644535302</v>
      </c>
      <c r="L672" s="1">
        <f>SUMIF('emission-rate'!$A$2:$A$551, $D672&amp;L$1&amp;$E672&amp;$F672, 'emission-rate'!$F$2:$F$551) * IFERROR(VLOOKUP($A672&amp;$B672&amp;$C672&amp;$D672&amp;L$1, 'check of sales'!$A$2:$P$1035, 12 + MATCH($E672,'check of sales'!$M$1:$P$1, 0), 0), 0)</f>
        <v>6.1114005462746981</v>
      </c>
      <c r="M672" s="1">
        <f>SUMIF('emission-rate'!$A$2:$A$551, $D672&amp;M$1&amp;$E672&amp;$F672, 'emission-rate'!$F$2:$F$551) * IFERROR(VLOOKUP($A672&amp;$B672&amp;$C672&amp;$D672&amp;M$1, 'check of sales'!$A$2:$P$1035, 12 + MATCH($E672,'check of sales'!$M$1:$P$1, 0), 0), 0)</f>
        <v>0.3234924757005555</v>
      </c>
      <c r="N672" s="1">
        <f>SUMIF('emission-rate'!$A$2:$A$551, $D672&amp;N$1&amp;$E672&amp;$F672, 'emission-rate'!$F$2:$F$551) * IFERROR(VLOOKUP($A672&amp;$B672&amp;$C672&amp;$D672&amp;N$1, 'check of sales'!$A$2:$P$1035, 12 + MATCH($E672,'check of sales'!$M$1:$P$1, 0), 0), 0)</f>
        <v>0</v>
      </c>
      <c r="O672" s="1">
        <f>SUMIF('emission-rate'!$A$2:$A$551, $D672&amp;O$1&amp;$E672&amp;$F672, 'emission-rate'!$F$2:$F$551) * IFERROR(VLOOKUP($A672&amp;$B672&amp;$C672&amp;$D672&amp;O$1, 'check of sales'!$A$2:$P$1035, 12 + MATCH($E672,'check of sales'!$M$1:$P$1, 0), 0), 0)</f>
        <v>0</v>
      </c>
      <c r="P672" s="1">
        <f>SUMIF('emission-rate'!$A$2:$A$551, $D672&amp;P$1&amp;$E672&amp;$F672, 'emission-rate'!$F$2:$F$551) * IFERROR(VLOOKUP($A672&amp;$B672&amp;$C672&amp;$D672&amp;P$1, 'check of sales'!$A$2:$P$1035, 12 + MATCH($E672,'check of sales'!$M$1:$P$1, 0), 0), 0)</f>
        <v>0</v>
      </c>
      <c r="Q672" s="1">
        <f>SUMIF('emission-rate'!$A$2:$A$551, $D672&amp;Q$1&amp;$E672&amp;$F672, 'emission-rate'!$F$2:$F$551) * IFERROR(VLOOKUP($A672&amp;$B672&amp;$C672&amp;$D672&amp;Q$1, 'check of sales'!$A$2:$P$1035, 12 + MATCH($E672,'check of sales'!$M$1:$P$1, 0), 0), 0)</f>
        <v>0</v>
      </c>
      <c r="R672" s="1">
        <f>SUMIF('emission-rate'!$A$2:$A$551, $D672&amp;R$1&amp;$E672&amp;$F672, 'emission-rate'!$F$2:$F$551) * IFERROR(VLOOKUP($A672&amp;$B672&amp;$C672&amp;$D672&amp;R$1, 'check of sales'!$A$2:$P$1035, 12 + MATCH($E672,'check of sales'!$M$1:$P$1, 0), 0), 0)</f>
        <v>0</v>
      </c>
      <c r="S672" s="1">
        <f>SUMIF('emission-rate'!$A$2:$A$551, $D672&amp;S$1&amp;$E672&amp;$F672, 'emission-rate'!$F$2:$F$551) * IFERROR(VLOOKUP($A672&amp;$B672&amp;$C672&amp;$D672&amp;S$1, 'check of sales'!$A$2:$P$1035, 12 + MATCH($E672,'check of sales'!$M$1:$P$1, 0), 0), 0)</f>
        <v>0</v>
      </c>
      <c r="T672" s="1">
        <f>SUMIF('emission-rate'!$A$2:$A$551, $D672&amp;T$1&amp;$E672&amp;$F672, 'emission-rate'!$F$2:$F$551) * IFERROR(VLOOKUP($A672&amp;$B672&amp;$C672&amp;$D672&amp;T$1, 'check of sales'!$A$2:$P$1035, 12 + MATCH($E672,'check of sales'!$M$1:$P$1, 0), 0), 0)</f>
        <v>0</v>
      </c>
      <c r="U672" s="1">
        <f>SUMIF('emission-rate'!$A$2:$A$551, $D672&amp;U$1&amp;$E672&amp;$F672, 'emission-rate'!$F$2:$F$551) * IFERROR(VLOOKUP($A672&amp;$B672&amp;$C672&amp;$D672&amp;U$1, 'check of sales'!$A$2:$P$1035, 12 + MATCH($E672,'check of sales'!$M$1:$P$1, 0), 0), 0)</f>
        <v>0</v>
      </c>
    </row>
    <row r="673" spans="1:21" x14ac:dyDescent="0.2">
      <c r="A673">
        <f>emission!A673</f>
        <v>2010</v>
      </c>
      <c r="B673">
        <f>emission!B673</f>
        <v>2</v>
      </c>
      <c r="C673" t="str">
        <f>emission!C673</f>
        <v>agricultural</v>
      </c>
      <c r="D673" t="str">
        <f>emission!D673</f>
        <v>VCC 22601 (DSL T6 Ag)</v>
      </c>
      <c r="E673" t="str">
        <f>emission!E673</f>
        <v>DSL</v>
      </c>
      <c r="F673" t="str">
        <f>emission!F673</f>
        <v>CO</v>
      </c>
      <c r="G673" s="1">
        <f>emission!G673 - SUM($K673:$U673)</f>
        <v>1.4264855963119771E-9</v>
      </c>
      <c r="K673" s="1">
        <f>SUMIF('emission-rate'!$A$2:$A$551, $D673&amp;K$1&amp;$E673&amp;$F673, 'emission-rate'!$F$2:$F$551) * IFERROR(VLOOKUP($A673&amp;$B673&amp;$C673&amp;$D673&amp;K$1, 'check of sales'!$A$2:$P$1035, 12 + MATCH($E673,'check of sales'!$M$1:$P$1, 0), 0), 0)</f>
        <v>156.41881388273652</v>
      </c>
      <c r="L673" s="1">
        <f>SUMIF('emission-rate'!$A$2:$A$551, $D673&amp;L$1&amp;$E673&amp;$F673, 'emission-rate'!$F$2:$F$551) * IFERROR(VLOOKUP($A673&amp;$B673&amp;$C673&amp;$D673&amp;L$1, 'check of sales'!$A$2:$P$1035, 12 + MATCH($E673,'check of sales'!$M$1:$P$1, 0), 0), 0)</f>
        <v>0</v>
      </c>
      <c r="M673" s="1">
        <f>SUMIF('emission-rate'!$A$2:$A$551, $D673&amp;M$1&amp;$E673&amp;$F673, 'emission-rate'!$F$2:$F$551) * IFERROR(VLOOKUP($A673&amp;$B673&amp;$C673&amp;$D673&amp;M$1, 'check of sales'!$A$2:$P$1035, 12 + MATCH($E673,'check of sales'!$M$1:$P$1, 0), 0), 0)</f>
        <v>0</v>
      </c>
      <c r="N673" s="1">
        <f>SUMIF('emission-rate'!$A$2:$A$551, $D673&amp;N$1&amp;$E673&amp;$F673, 'emission-rate'!$F$2:$F$551) * IFERROR(VLOOKUP($A673&amp;$B673&amp;$C673&amp;$D673&amp;N$1, 'check of sales'!$A$2:$P$1035, 12 + MATCH($E673,'check of sales'!$M$1:$P$1, 0), 0), 0)</f>
        <v>0</v>
      </c>
      <c r="O673" s="1">
        <f>SUMIF('emission-rate'!$A$2:$A$551, $D673&amp;O$1&amp;$E673&amp;$F673, 'emission-rate'!$F$2:$F$551) * IFERROR(VLOOKUP($A673&amp;$B673&amp;$C673&amp;$D673&amp;O$1, 'check of sales'!$A$2:$P$1035, 12 + MATCH($E673,'check of sales'!$M$1:$P$1, 0), 0), 0)</f>
        <v>0</v>
      </c>
      <c r="P673" s="1">
        <f>SUMIF('emission-rate'!$A$2:$A$551, $D673&amp;P$1&amp;$E673&amp;$F673, 'emission-rate'!$F$2:$F$551) * IFERROR(VLOOKUP($A673&amp;$B673&amp;$C673&amp;$D673&amp;P$1, 'check of sales'!$A$2:$P$1035, 12 + MATCH($E673,'check of sales'!$M$1:$P$1, 0), 0), 0)</f>
        <v>0</v>
      </c>
      <c r="Q673" s="1">
        <f>SUMIF('emission-rate'!$A$2:$A$551, $D673&amp;Q$1&amp;$E673&amp;$F673, 'emission-rate'!$F$2:$F$551) * IFERROR(VLOOKUP($A673&amp;$B673&amp;$C673&amp;$D673&amp;Q$1, 'check of sales'!$A$2:$P$1035, 12 + MATCH($E673,'check of sales'!$M$1:$P$1, 0), 0), 0)</f>
        <v>0</v>
      </c>
      <c r="R673" s="1">
        <f>SUMIF('emission-rate'!$A$2:$A$551, $D673&amp;R$1&amp;$E673&amp;$F673, 'emission-rate'!$F$2:$F$551) * IFERROR(VLOOKUP($A673&amp;$B673&amp;$C673&amp;$D673&amp;R$1, 'check of sales'!$A$2:$P$1035, 12 + MATCH($E673,'check of sales'!$M$1:$P$1, 0), 0), 0)</f>
        <v>0</v>
      </c>
      <c r="S673" s="1">
        <f>SUMIF('emission-rate'!$A$2:$A$551, $D673&amp;S$1&amp;$E673&amp;$F673, 'emission-rate'!$F$2:$F$551) * IFERROR(VLOOKUP($A673&amp;$B673&amp;$C673&amp;$D673&amp;S$1, 'check of sales'!$A$2:$P$1035, 12 + MATCH($E673,'check of sales'!$M$1:$P$1, 0), 0), 0)</f>
        <v>0</v>
      </c>
      <c r="T673" s="1">
        <f>SUMIF('emission-rate'!$A$2:$A$551, $D673&amp;T$1&amp;$E673&amp;$F673, 'emission-rate'!$F$2:$F$551) * IFERROR(VLOOKUP($A673&amp;$B673&amp;$C673&amp;$D673&amp;T$1, 'check of sales'!$A$2:$P$1035, 12 + MATCH($E673,'check of sales'!$M$1:$P$1, 0), 0), 0)</f>
        <v>0</v>
      </c>
      <c r="U673" s="1">
        <f>SUMIF('emission-rate'!$A$2:$A$551, $D673&amp;U$1&amp;$E673&amp;$F673, 'emission-rate'!$F$2:$F$551) * IFERROR(VLOOKUP($A673&amp;$B673&amp;$C673&amp;$D673&amp;U$1, 'check of sales'!$A$2:$P$1035, 12 + MATCH($E673,'check of sales'!$M$1:$P$1, 0), 0), 0)</f>
        <v>0</v>
      </c>
    </row>
    <row r="674" spans="1:21" x14ac:dyDescent="0.2">
      <c r="A674">
        <f>emission!A674</f>
        <v>2011</v>
      </c>
      <c r="B674">
        <f>emission!B674</f>
        <v>2</v>
      </c>
      <c r="C674" t="str">
        <f>emission!C674</f>
        <v>agricultural</v>
      </c>
      <c r="D674" t="str">
        <f>emission!D674</f>
        <v>VCC 22601 (DSL T6 Ag)</v>
      </c>
      <c r="E674" t="str">
        <f>emission!E674</f>
        <v>DSL</v>
      </c>
      <c r="F674" t="str">
        <f>emission!F674</f>
        <v>CO</v>
      </c>
      <c r="G674" s="1">
        <f>emission!G674 - SUM($K674:$U674)</f>
        <v>1.6490366760990582E-7</v>
      </c>
      <c r="K674" s="1">
        <f>SUMIF('emission-rate'!$A$2:$A$551, $D674&amp;K$1&amp;$E674&amp;$F674, 'emission-rate'!$F$2:$F$551) * IFERROR(VLOOKUP($A674&amp;$B674&amp;$C674&amp;$D674&amp;K$1, 'check of sales'!$A$2:$P$1035, 12 + MATCH($E674,'check of sales'!$M$1:$P$1, 0), 0), 0)</f>
        <v>142.72480772387249</v>
      </c>
      <c r="L674" s="1">
        <f>SUMIF('emission-rate'!$A$2:$A$551, $D674&amp;L$1&amp;$E674&amp;$F674, 'emission-rate'!$F$2:$F$551) * IFERROR(VLOOKUP($A674&amp;$B674&amp;$C674&amp;$D674&amp;L$1, 'check of sales'!$A$2:$P$1035, 12 + MATCH($E674,'check of sales'!$M$1:$P$1, 0), 0), 0)</f>
        <v>978.57937912658372</v>
      </c>
      <c r="M674" s="1">
        <f>SUMIF('emission-rate'!$A$2:$A$551, $D674&amp;M$1&amp;$E674&amp;$F674, 'emission-rate'!$F$2:$F$551) * IFERROR(VLOOKUP($A674&amp;$B674&amp;$C674&amp;$D674&amp;M$1, 'check of sales'!$A$2:$P$1035, 12 + MATCH($E674,'check of sales'!$M$1:$P$1, 0), 0), 0)</f>
        <v>0</v>
      </c>
      <c r="N674" s="1">
        <f>SUMIF('emission-rate'!$A$2:$A$551, $D674&amp;N$1&amp;$E674&amp;$F674, 'emission-rate'!$F$2:$F$551) * IFERROR(VLOOKUP($A674&amp;$B674&amp;$C674&amp;$D674&amp;N$1, 'check of sales'!$A$2:$P$1035, 12 + MATCH($E674,'check of sales'!$M$1:$P$1, 0), 0), 0)</f>
        <v>0</v>
      </c>
      <c r="O674" s="1">
        <f>SUMIF('emission-rate'!$A$2:$A$551, $D674&amp;O$1&amp;$E674&amp;$F674, 'emission-rate'!$F$2:$F$551) * IFERROR(VLOOKUP($A674&amp;$B674&amp;$C674&amp;$D674&amp;O$1, 'check of sales'!$A$2:$P$1035, 12 + MATCH($E674,'check of sales'!$M$1:$P$1, 0), 0), 0)</f>
        <v>0</v>
      </c>
      <c r="P674" s="1">
        <f>SUMIF('emission-rate'!$A$2:$A$551, $D674&amp;P$1&amp;$E674&amp;$F674, 'emission-rate'!$F$2:$F$551) * IFERROR(VLOOKUP($A674&amp;$B674&amp;$C674&amp;$D674&amp;P$1, 'check of sales'!$A$2:$P$1035, 12 + MATCH($E674,'check of sales'!$M$1:$P$1, 0), 0), 0)</f>
        <v>0</v>
      </c>
      <c r="Q674" s="1">
        <f>SUMIF('emission-rate'!$A$2:$A$551, $D674&amp;Q$1&amp;$E674&amp;$F674, 'emission-rate'!$F$2:$F$551) * IFERROR(VLOOKUP($A674&amp;$B674&amp;$C674&amp;$D674&amp;Q$1, 'check of sales'!$A$2:$P$1035, 12 + MATCH($E674,'check of sales'!$M$1:$P$1, 0), 0), 0)</f>
        <v>0</v>
      </c>
      <c r="R674" s="1">
        <f>SUMIF('emission-rate'!$A$2:$A$551, $D674&amp;R$1&amp;$E674&amp;$F674, 'emission-rate'!$F$2:$F$551) * IFERROR(VLOOKUP($A674&amp;$B674&amp;$C674&amp;$D674&amp;R$1, 'check of sales'!$A$2:$P$1035, 12 + MATCH($E674,'check of sales'!$M$1:$P$1, 0), 0), 0)</f>
        <v>0</v>
      </c>
      <c r="S674" s="1">
        <f>SUMIF('emission-rate'!$A$2:$A$551, $D674&amp;S$1&amp;$E674&amp;$F674, 'emission-rate'!$F$2:$F$551) * IFERROR(VLOOKUP($A674&amp;$B674&amp;$C674&amp;$D674&amp;S$1, 'check of sales'!$A$2:$P$1035, 12 + MATCH($E674,'check of sales'!$M$1:$P$1, 0), 0), 0)</f>
        <v>0</v>
      </c>
      <c r="T674" s="1">
        <f>SUMIF('emission-rate'!$A$2:$A$551, $D674&amp;T$1&amp;$E674&amp;$F674, 'emission-rate'!$F$2:$F$551) * IFERROR(VLOOKUP($A674&amp;$B674&amp;$C674&amp;$D674&amp;T$1, 'check of sales'!$A$2:$P$1035, 12 + MATCH($E674,'check of sales'!$M$1:$P$1, 0), 0), 0)</f>
        <v>0</v>
      </c>
      <c r="U674" s="1">
        <f>SUMIF('emission-rate'!$A$2:$A$551, $D674&amp;U$1&amp;$E674&amp;$F674, 'emission-rate'!$F$2:$F$551) * IFERROR(VLOOKUP($A674&amp;$B674&amp;$C674&amp;$D674&amp;U$1, 'check of sales'!$A$2:$P$1035, 12 + MATCH($E674,'check of sales'!$M$1:$P$1, 0), 0), 0)</f>
        <v>0</v>
      </c>
    </row>
    <row r="675" spans="1:21" x14ac:dyDescent="0.2">
      <c r="A675">
        <f>emission!A675</f>
        <v>2012</v>
      </c>
      <c r="B675">
        <f>emission!B675</f>
        <v>2</v>
      </c>
      <c r="C675" t="str">
        <f>emission!C675</f>
        <v>agricultural</v>
      </c>
      <c r="D675" t="str">
        <f>emission!D675</f>
        <v>VCC 22601 (DSL T6 Ag)</v>
      </c>
      <c r="E675" t="str">
        <f>emission!E675</f>
        <v>DSL</v>
      </c>
      <c r="F675" t="str">
        <f>emission!F675</f>
        <v>CO</v>
      </c>
      <c r="G675" s="1">
        <f>emission!G675 - SUM($K675:$U675)</f>
        <v>1.5440446077263914E-7</v>
      </c>
      <c r="K675" s="1">
        <f>SUMIF('emission-rate'!$A$2:$A$551, $D675&amp;K$1&amp;$E675&amp;$F675, 'emission-rate'!$F$2:$F$551) * IFERROR(VLOOKUP($A675&amp;$B675&amp;$C675&amp;$D675&amp;K$1, 'check of sales'!$A$2:$P$1035, 12 + MATCH($E675,'check of sales'!$M$1:$P$1, 0), 0), 0)</f>
        <v>140.04603845368234</v>
      </c>
      <c r="L675" s="1">
        <f>SUMIF('emission-rate'!$A$2:$A$551, $D675&amp;L$1&amp;$E675&amp;$F675, 'emission-rate'!$F$2:$F$551) * IFERROR(VLOOKUP($A675&amp;$B675&amp;$C675&amp;$D675&amp;L$1, 'check of sales'!$A$2:$P$1035, 12 + MATCH($E675,'check of sales'!$M$1:$P$1, 0), 0), 0)</f>
        <v>892.9076385471991</v>
      </c>
      <c r="M675" s="1">
        <f>SUMIF('emission-rate'!$A$2:$A$551, $D675&amp;M$1&amp;$E675&amp;$F675, 'emission-rate'!$F$2:$F$551) * IFERROR(VLOOKUP($A675&amp;$B675&amp;$C675&amp;$D675&amp;M$1, 'check of sales'!$A$2:$P$1035, 12 + MATCH($E675,'check of sales'!$M$1:$P$1, 0), 0), 0)</f>
        <v>62.353430550843882</v>
      </c>
      <c r="N675" s="1">
        <f>SUMIF('emission-rate'!$A$2:$A$551, $D675&amp;N$1&amp;$E675&amp;$F675, 'emission-rate'!$F$2:$F$551) * IFERROR(VLOOKUP($A675&amp;$B675&amp;$C675&amp;$D675&amp;N$1, 'check of sales'!$A$2:$P$1035, 12 + MATCH($E675,'check of sales'!$M$1:$P$1, 0), 0), 0)</f>
        <v>0</v>
      </c>
      <c r="O675" s="1">
        <f>SUMIF('emission-rate'!$A$2:$A$551, $D675&amp;O$1&amp;$E675&amp;$F675, 'emission-rate'!$F$2:$F$551) * IFERROR(VLOOKUP($A675&amp;$B675&amp;$C675&amp;$D675&amp;O$1, 'check of sales'!$A$2:$P$1035, 12 + MATCH($E675,'check of sales'!$M$1:$P$1, 0), 0), 0)</f>
        <v>0</v>
      </c>
      <c r="P675" s="1">
        <f>SUMIF('emission-rate'!$A$2:$A$551, $D675&amp;P$1&amp;$E675&amp;$F675, 'emission-rate'!$F$2:$F$551) * IFERROR(VLOOKUP($A675&amp;$B675&amp;$C675&amp;$D675&amp;P$1, 'check of sales'!$A$2:$P$1035, 12 + MATCH($E675,'check of sales'!$M$1:$P$1, 0), 0), 0)</f>
        <v>0</v>
      </c>
      <c r="Q675" s="1">
        <f>SUMIF('emission-rate'!$A$2:$A$551, $D675&amp;Q$1&amp;$E675&amp;$F675, 'emission-rate'!$F$2:$F$551) * IFERROR(VLOOKUP($A675&amp;$B675&amp;$C675&amp;$D675&amp;Q$1, 'check of sales'!$A$2:$P$1035, 12 + MATCH($E675,'check of sales'!$M$1:$P$1, 0), 0), 0)</f>
        <v>0</v>
      </c>
      <c r="R675" s="1">
        <f>SUMIF('emission-rate'!$A$2:$A$551, $D675&amp;R$1&amp;$E675&amp;$F675, 'emission-rate'!$F$2:$F$551) * IFERROR(VLOOKUP($A675&amp;$B675&amp;$C675&amp;$D675&amp;R$1, 'check of sales'!$A$2:$P$1035, 12 + MATCH($E675,'check of sales'!$M$1:$P$1, 0), 0), 0)</f>
        <v>0</v>
      </c>
      <c r="S675" s="1">
        <f>SUMIF('emission-rate'!$A$2:$A$551, $D675&amp;S$1&amp;$E675&amp;$F675, 'emission-rate'!$F$2:$F$551) * IFERROR(VLOOKUP($A675&amp;$B675&amp;$C675&amp;$D675&amp;S$1, 'check of sales'!$A$2:$P$1035, 12 + MATCH($E675,'check of sales'!$M$1:$P$1, 0), 0), 0)</f>
        <v>0</v>
      </c>
      <c r="T675" s="1">
        <f>SUMIF('emission-rate'!$A$2:$A$551, $D675&amp;T$1&amp;$E675&amp;$F675, 'emission-rate'!$F$2:$F$551) * IFERROR(VLOOKUP($A675&amp;$B675&amp;$C675&amp;$D675&amp;T$1, 'check of sales'!$A$2:$P$1035, 12 + MATCH($E675,'check of sales'!$M$1:$P$1, 0), 0), 0)</f>
        <v>0</v>
      </c>
      <c r="U675" s="1">
        <f>SUMIF('emission-rate'!$A$2:$A$551, $D675&amp;U$1&amp;$E675&amp;$F675, 'emission-rate'!$F$2:$F$551) * IFERROR(VLOOKUP($A675&amp;$B675&amp;$C675&amp;$D675&amp;U$1, 'check of sales'!$A$2:$P$1035, 12 + MATCH($E675,'check of sales'!$M$1:$P$1, 0), 0), 0)</f>
        <v>0</v>
      </c>
    </row>
    <row r="676" spans="1:21" x14ac:dyDescent="0.2">
      <c r="A676">
        <f>emission!A676</f>
        <v>2013</v>
      </c>
      <c r="B676">
        <f>emission!B676</f>
        <v>2</v>
      </c>
      <c r="C676" t="str">
        <f>emission!C676</f>
        <v>agricultural</v>
      </c>
      <c r="D676" t="str">
        <f>emission!D676</f>
        <v>VCC 22601 (DSL T6 Ag)</v>
      </c>
      <c r="E676" t="str">
        <f>emission!E676</f>
        <v>DSL</v>
      </c>
      <c r="F676" t="str">
        <f>emission!F676</f>
        <v>CO</v>
      </c>
      <c r="G676" s="1">
        <f>emission!G676 - SUM($K676:$U676)</f>
        <v>1.5114846974029206E-7</v>
      </c>
      <c r="K676" s="1">
        <f>SUMIF('emission-rate'!$A$2:$A$551, $D676&amp;K$1&amp;$E676&amp;$F676, 'emission-rate'!$F$2:$F$551) * IFERROR(VLOOKUP($A676&amp;$B676&amp;$C676&amp;$D676&amp;K$1, 'check of sales'!$A$2:$P$1035, 12 + MATCH($E676,'check of sales'!$M$1:$P$1, 0), 0), 0)</f>
        <v>127.44736887927529</v>
      </c>
      <c r="L676" s="1">
        <f>SUMIF('emission-rate'!$A$2:$A$551, $D676&amp;L$1&amp;$E676&amp;$F676, 'emission-rate'!$F$2:$F$551) * IFERROR(VLOOKUP($A676&amp;$B676&amp;$C676&amp;$D676&amp;L$1, 'check of sales'!$A$2:$P$1035, 12 + MATCH($E676,'check of sales'!$M$1:$P$1, 0), 0), 0)</f>
        <v>876.14885931741037</v>
      </c>
      <c r="M676" s="1">
        <f>SUMIF('emission-rate'!$A$2:$A$551, $D676&amp;M$1&amp;$E676&amp;$F676, 'emission-rate'!$F$2:$F$551) * IFERROR(VLOOKUP($A676&amp;$B676&amp;$C676&amp;$D676&amp;M$1, 'check of sales'!$A$2:$P$1035, 12 + MATCH($E676,'check of sales'!$M$1:$P$1, 0), 0), 0)</f>
        <v>56.894571473765851</v>
      </c>
      <c r="N676" s="1">
        <f>SUMIF('emission-rate'!$A$2:$A$551, $D676&amp;N$1&amp;$E676&amp;$F676, 'emission-rate'!$F$2:$F$551) * IFERROR(VLOOKUP($A676&amp;$B676&amp;$C676&amp;$D676&amp;N$1, 'check of sales'!$A$2:$P$1035, 12 + MATCH($E676,'check of sales'!$M$1:$P$1, 0), 0), 0)</f>
        <v>0</v>
      </c>
      <c r="O676" s="1">
        <f>SUMIF('emission-rate'!$A$2:$A$551, $D676&amp;O$1&amp;$E676&amp;$F676, 'emission-rate'!$F$2:$F$551) * IFERROR(VLOOKUP($A676&amp;$B676&amp;$C676&amp;$D676&amp;O$1, 'check of sales'!$A$2:$P$1035, 12 + MATCH($E676,'check of sales'!$M$1:$P$1, 0), 0), 0)</f>
        <v>0</v>
      </c>
      <c r="P676" s="1">
        <f>SUMIF('emission-rate'!$A$2:$A$551, $D676&amp;P$1&amp;$E676&amp;$F676, 'emission-rate'!$F$2:$F$551) * IFERROR(VLOOKUP($A676&amp;$B676&amp;$C676&amp;$D676&amp;P$1, 'check of sales'!$A$2:$P$1035, 12 + MATCH($E676,'check of sales'!$M$1:$P$1, 0), 0), 0)</f>
        <v>0</v>
      </c>
      <c r="Q676" s="1">
        <f>SUMIF('emission-rate'!$A$2:$A$551, $D676&amp;Q$1&amp;$E676&amp;$F676, 'emission-rate'!$F$2:$F$551) * IFERROR(VLOOKUP($A676&amp;$B676&amp;$C676&amp;$D676&amp;Q$1, 'check of sales'!$A$2:$P$1035, 12 + MATCH($E676,'check of sales'!$M$1:$P$1, 0), 0), 0)</f>
        <v>0</v>
      </c>
      <c r="R676" s="1">
        <f>SUMIF('emission-rate'!$A$2:$A$551, $D676&amp;R$1&amp;$E676&amp;$F676, 'emission-rate'!$F$2:$F$551) * IFERROR(VLOOKUP($A676&amp;$B676&amp;$C676&amp;$D676&amp;R$1, 'check of sales'!$A$2:$P$1035, 12 + MATCH($E676,'check of sales'!$M$1:$P$1, 0), 0), 0)</f>
        <v>0</v>
      </c>
      <c r="S676" s="1">
        <f>SUMIF('emission-rate'!$A$2:$A$551, $D676&amp;S$1&amp;$E676&amp;$F676, 'emission-rate'!$F$2:$F$551) * IFERROR(VLOOKUP($A676&amp;$B676&amp;$C676&amp;$D676&amp;S$1, 'check of sales'!$A$2:$P$1035, 12 + MATCH($E676,'check of sales'!$M$1:$P$1, 0), 0), 0)</f>
        <v>0</v>
      </c>
      <c r="T676" s="1">
        <f>SUMIF('emission-rate'!$A$2:$A$551, $D676&amp;T$1&amp;$E676&amp;$F676, 'emission-rate'!$F$2:$F$551) * IFERROR(VLOOKUP($A676&amp;$B676&amp;$C676&amp;$D676&amp;T$1, 'check of sales'!$A$2:$P$1035, 12 + MATCH($E676,'check of sales'!$M$1:$P$1, 0), 0), 0)</f>
        <v>0</v>
      </c>
      <c r="U676" s="1">
        <f>SUMIF('emission-rate'!$A$2:$A$551, $D676&amp;U$1&amp;$E676&amp;$F676, 'emission-rate'!$F$2:$F$551) * IFERROR(VLOOKUP($A676&amp;$B676&amp;$C676&amp;$D676&amp;U$1, 'check of sales'!$A$2:$P$1035, 12 + MATCH($E676,'check of sales'!$M$1:$P$1, 0), 0), 0)</f>
        <v>0</v>
      </c>
    </row>
    <row r="677" spans="1:21" x14ac:dyDescent="0.2">
      <c r="A677">
        <f>emission!A677</f>
        <v>2014</v>
      </c>
      <c r="B677">
        <f>emission!B677</f>
        <v>2</v>
      </c>
      <c r="C677" t="str">
        <f>emission!C677</f>
        <v>agricultural</v>
      </c>
      <c r="D677" t="str">
        <f>emission!D677</f>
        <v>VCC 22601 (DSL T6 Ag)</v>
      </c>
      <c r="E677" t="str">
        <f>emission!E677</f>
        <v>DSL</v>
      </c>
      <c r="F677" t="str">
        <f>emission!F677</f>
        <v>CO</v>
      </c>
      <c r="G677" s="1">
        <f>emission!G677 - SUM($K677:$U677)</f>
        <v>1.3780004337604623E-7</v>
      </c>
      <c r="K677" s="1">
        <f>SUMIF('emission-rate'!$A$2:$A$551, $D677&amp;K$1&amp;$E677&amp;$F677, 'emission-rate'!$F$2:$F$551) * IFERROR(VLOOKUP($A677&amp;$B677&amp;$C677&amp;$D677&amp;K$1, 'check of sales'!$A$2:$P$1035, 12 + MATCH($E677,'check of sales'!$M$1:$P$1, 0), 0), 0)</f>
        <v>115.09570640364612</v>
      </c>
      <c r="L677" s="1">
        <f>SUMIF('emission-rate'!$A$2:$A$551, $D677&amp;L$1&amp;$E677&amp;$F677, 'emission-rate'!$F$2:$F$551) * IFERROR(VLOOKUP($A677&amp;$B677&amp;$C677&amp;$D677&amp;L$1, 'check of sales'!$A$2:$P$1035, 12 + MATCH($E677,'check of sales'!$M$1:$P$1, 0), 0), 0)</f>
        <v>797.32970742698205</v>
      </c>
      <c r="M677" s="1">
        <f>SUMIF('emission-rate'!$A$2:$A$551, $D677&amp;M$1&amp;$E677&amp;$F677, 'emission-rate'!$F$2:$F$551) * IFERROR(VLOOKUP($A677&amp;$B677&amp;$C677&amp;$D677&amp;M$1, 'check of sales'!$A$2:$P$1035, 12 + MATCH($E677,'check of sales'!$M$1:$P$1, 0), 0), 0)</f>
        <v>55.82673027548276</v>
      </c>
      <c r="N677" s="1">
        <f>SUMIF('emission-rate'!$A$2:$A$551, $D677&amp;N$1&amp;$E677&amp;$F677, 'emission-rate'!$F$2:$F$551) * IFERROR(VLOOKUP($A677&amp;$B677&amp;$C677&amp;$D677&amp;N$1, 'check of sales'!$A$2:$P$1035, 12 + MATCH($E677,'check of sales'!$M$1:$P$1, 0), 0), 0)</f>
        <v>0</v>
      </c>
      <c r="O677" s="1">
        <f>SUMIF('emission-rate'!$A$2:$A$551, $D677&amp;O$1&amp;$E677&amp;$F677, 'emission-rate'!$F$2:$F$551) * IFERROR(VLOOKUP($A677&amp;$B677&amp;$C677&amp;$D677&amp;O$1, 'check of sales'!$A$2:$P$1035, 12 + MATCH($E677,'check of sales'!$M$1:$P$1, 0), 0), 0)</f>
        <v>0</v>
      </c>
      <c r="P677" s="1">
        <f>SUMIF('emission-rate'!$A$2:$A$551, $D677&amp;P$1&amp;$E677&amp;$F677, 'emission-rate'!$F$2:$F$551) * IFERROR(VLOOKUP($A677&amp;$B677&amp;$C677&amp;$D677&amp;P$1, 'check of sales'!$A$2:$P$1035, 12 + MATCH($E677,'check of sales'!$M$1:$P$1, 0), 0), 0)</f>
        <v>0</v>
      </c>
      <c r="Q677" s="1">
        <f>SUMIF('emission-rate'!$A$2:$A$551, $D677&amp;Q$1&amp;$E677&amp;$F677, 'emission-rate'!$F$2:$F$551) * IFERROR(VLOOKUP($A677&amp;$B677&amp;$C677&amp;$D677&amp;Q$1, 'check of sales'!$A$2:$P$1035, 12 + MATCH($E677,'check of sales'!$M$1:$P$1, 0), 0), 0)</f>
        <v>0</v>
      </c>
      <c r="R677" s="1">
        <f>SUMIF('emission-rate'!$A$2:$A$551, $D677&amp;R$1&amp;$E677&amp;$F677, 'emission-rate'!$F$2:$F$551) * IFERROR(VLOOKUP($A677&amp;$B677&amp;$C677&amp;$D677&amp;R$1, 'check of sales'!$A$2:$P$1035, 12 + MATCH($E677,'check of sales'!$M$1:$P$1, 0), 0), 0)</f>
        <v>0</v>
      </c>
      <c r="S677" s="1">
        <f>SUMIF('emission-rate'!$A$2:$A$551, $D677&amp;S$1&amp;$E677&amp;$F677, 'emission-rate'!$F$2:$F$551) * IFERROR(VLOOKUP($A677&amp;$B677&amp;$C677&amp;$D677&amp;S$1, 'check of sales'!$A$2:$P$1035, 12 + MATCH($E677,'check of sales'!$M$1:$P$1, 0), 0), 0)</f>
        <v>0</v>
      </c>
      <c r="T677" s="1">
        <f>SUMIF('emission-rate'!$A$2:$A$551, $D677&amp;T$1&amp;$E677&amp;$F677, 'emission-rate'!$F$2:$F$551) * IFERROR(VLOOKUP($A677&amp;$B677&amp;$C677&amp;$D677&amp;T$1, 'check of sales'!$A$2:$P$1035, 12 + MATCH($E677,'check of sales'!$M$1:$P$1, 0), 0), 0)</f>
        <v>0</v>
      </c>
      <c r="U677" s="1">
        <f>SUMIF('emission-rate'!$A$2:$A$551, $D677&amp;U$1&amp;$E677&amp;$F677, 'emission-rate'!$F$2:$F$551) * IFERROR(VLOOKUP($A677&amp;$B677&amp;$C677&amp;$D677&amp;U$1, 'check of sales'!$A$2:$P$1035, 12 + MATCH($E677,'check of sales'!$M$1:$P$1, 0), 0), 0)</f>
        <v>0</v>
      </c>
    </row>
    <row r="678" spans="1:21" x14ac:dyDescent="0.2">
      <c r="A678">
        <f>emission!A678</f>
        <v>2015</v>
      </c>
      <c r="B678">
        <f>emission!B678</f>
        <v>2</v>
      </c>
      <c r="C678" t="str">
        <f>emission!C678</f>
        <v>agricultural</v>
      </c>
      <c r="D678" t="str">
        <f>emission!D678</f>
        <v>VCC 22601 (DSL T6 Ag)</v>
      </c>
      <c r="E678" t="str">
        <f>emission!E678</f>
        <v>DSL</v>
      </c>
      <c r="F678" t="str">
        <f>emission!F678</f>
        <v>CO</v>
      </c>
      <c r="G678" s="1">
        <f>emission!G678 - SUM($K678:$U678)</f>
        <v>1.2448867892089766E-7</v>
      </c>
      <c r="K678" s="1">
        <f>SUMIF('emission-rate'!$A$2:$A$551, $D678&amp;K$1&amp;$E678&amp;$F678, 'emission-rate'!$F$2:$F$551) * IFERROR(VLOOKUP($A678&amp;$B678&amp;$C678&amp;$D678&amp;K$1, 'check of sales'!$A$2:$P$1035, 12 + MATCH($E678,'check of sales'!$M$1:$P$1, 0), 0), 0)</f>
        <v>106.17390414004227</v>
      </c>
      <c r="L678" s="1">
        <f>SUMIF('emission-rate'!$A$2:$A$551, $D678&amp;L$1&amp;$E678&amp;$F678, 'emission-rate'!$F$2:$F$551) * IFERROR(VLOOKUP($A678&amp;$B678&amp;$C678&amp;$D678&amp;L$1, 'check of sales'!$A$2:$P$1035, 12 + MATCH($E678,'check of sales'!$M$1:$P$1, 0), 0), 0)</f>
        <v>720.05586870804314</v>
      </c>
      <c r="M678" s="1">
        <f>SUMIF('emission-rate'!$A$2:$A$551, $D678&amp;M$1&amp;$E678&amp;$F678, 'emission-rate'!$F$2:$F$551) * IFERROR(VLOOKUP($A678&amp;$B678&amp;$C678&amp;$D678&amp;M$1, 'check of sales'!$A$2:$P$1035, 12 + MATCH($E678,'check of sales'!$M$1:$P$1, 0), 0), 0)</f>
        <v>50.804506612990856</v>
      </c>
      <c r="N678" s="1">
        <f>SUMIF('emission-rate'!$A$2:$A$551, $D678&amp;N$1&amp;$E678&amp;$F678, 'emission-rate'!$F$2:$F$551) * IFERROR(VLOOKUP($A678&amp;$B678&amp;$C678&amp;$D678&amp;N$1, 'check of sales'!$A$2:$P$1035, 12 + MATCH($E678,'check of sales'!$M$1:$P$1, 0), 0), 0)</f>
        <v>0</v>
      </c>
      <c r="O678" s="1">
        <f>SUMIF('emission-rate'!$A$2:$A$551, $D678&amp;O$1&amp;$E678&amp;$F678, 'emission-rate'!$F$2:$F$551) * IFERROR(VLOOKUP($A678&amp;$B678&amp;$C678&amp;$D678&amp;O$1, 'check of sales'!$A$2:$P$1035, 12 + MATCH($E678,'check of sales'!$M$1:$P$1, 0), 0), 0)</f>
        <v>0</v>
      </c>
      <c r="P678" s="1">
        <f>SUMIF('emission-rate'!$A$2:$A$551, $D678&amp;P$1&amp;$E678&amp;$F678, 'emission-rate'!$F$2:$F$551) * IFERROR(VLOOKUP($A678&amp;$B678&amp;$C678&amp;$D678&amp;P$1, 'check of sales'!$A$2:$P$1035, 12 + MATCH($E678,'check of sales'!$M$1:$P$1, 0), 0), 0)</f>
        <v>0</v>
      </c>
      <c r="Q678" s="1">
        <f>SUMIF('emission-rate'!$A$2:$A$551, $D678&amp;Q$1&amp;$E678&amp;$F678, 'emission-rate'!$F$2:$F$551) * IFERROR(VLOOKUP($A678&amp;$B678&amp;$C678&amp;$D678&amp;Q$1, 'check of sales'!$A$2:$P$1035, 12 + MATCH($E678,'check of sales'!$M$1:$P$1, 0), 0), 0)</f>
        <v>0</v>
      </c>
      <c r="R678" s="1">
        <f>SUMIF('emission-rate'!$A$2:$A$551, $D678&amp;R$1&amp;$E678&amp;$F678, 'emission-rate'!$F$2:$F$551) * IFERROR(VLOOKUP($A678&amp;$B678&amp;$C678&amp;$D678&amp;R$1, 'check of sales'!$A$2:$P$1035, 12 + MATCH($E678,'check of sales'!$M$1:$P$1, 0), 0), 0)</f>
        <v>0</v>
      </c>
      <c r="S678" s="1">
        <f>SUMIF('emission-rate'!$A$2:$A$551, $D678&amp;S$1&amp;$E678&amp;$F678, 'emission-rate'!$F$2:$F$551) * IFERROR(VLOOKUP($A678&amp;$B678&amp;$C678&amp;$D678&amp;S$1, 'check of sales'!$A$2:$P$1035, 12 + MATCH($E678,'check of sales'!$M$1:$P$1, 0), 0), 0)</f>
        <v>0</v>
      </c>
      <c r="T678" s="1">
        <f>SUMIF('emission-rate'!$A$2:$A$551, $D678&amp;T$1&amp;$E678&amp;$F678, 'emission-rate'!$F$2:$F$551) * IFERROR(VLOOKUP($A678&amp;$B678&amp;$C678&amp;$D678&amp;T$1, 'check of sales'!$A$2:$P$1035, 12 + MATCH($E678,'check of sales'!$M$1:$P$1, 0), 0), 0)</f>
        <v>0</v>
      </c>
      <c r="U678" s="1">
        <f>SUMIF('emission-rate'!$A$2:$A$551, $D678&amp;U$1&amp;$E678&amp;$F678, 'emission-rate'!$F$2:$F$551) * IFERROR(VLOOKUP($A678&amp;$B678&amp;$C678&amp;$D678&amp;U$1, 'check of sales'!$A$2:$P$1035, 12 + MATCH($E678,'check of sales'!$M$1:$P$1, 0), 0), 0)</f>
        <v>0</v>
      </c>
    </row>
    <row r="679" spans="1:21" x14ac:dyDescent="0.2">
      <c r="A679">
        <f>emission!A679</f>
        <v>2016</v>
      </c>
      <c r="B679">
        <f>emission!B679</f>
        <v>2</v>
      </c>
      <c r="C679" t="str">
        <f>emission!C679</f>
        <v>agricultural</v>
      </c>
      <c r="D679" t="str">
        <f>emission!D679</f>
        <v>VCC 22601 (DSL T6 Ag)</v>
      </c>
      <c r="E679" t="str">
        <f>emission!E679</f>
        <v>DSL</v>
      </c>
      <c r="F679" t="str">
        <f>emission!F679</f>
        <v>CO</v>
      </c>
      <c r="G679" s="1">
        <f>emission!G679 - SUM($K679:$U679)</f>
        <v>1.147806187873357E-7</v>
      </c>
      <c r="K679" s="1">
        <f>SUMIF('emission-rate'!$A$2:$A$551, $D679&amp;K$1&amp;$E679&amp;$F679, 'emission-rate'!$F$2:$F$551) * IFERROR(VLOOKUP($A679&amp;$B679&amp;$C679&amp;$D679&amp;K$1, 'check of sales'!$A$2:$P$1035, 12 + MATCH($E679,'check of sales'!$M$1:$P$1, 0), 0), 0)</f>
        <v>98.294728408006108</v>
      </c>
      <c r="L679" s="1">
        <f>SUMIF('emission-rate'!$A$2:$A$551, $D679&amp;L$1&amp;$E679&amp;$F679, 'emission-rate'!$F$2:$F$551) * IFERROR(VLOOKUP($A679&amp;$B679&amp;$C679&amp;$D679&amp;L$1, 'check of sales'!$A$2:$P$1035, 12 + MATCH($E679,'check of sales'!$M$1:$P$1, 0), 0), 0)</f>
        <v>664.2397459342659</v>
      </c>
      <c r="M679" s="1">
        <f>SUMIF('emission-rate'!$A$2:$A$551, $D679&amp;M$1&amp;$E679&amp;$F679, 'emission-rate'!$F$2:$F$551) * IFERROR(VLOOKUP($A679&amp;$B679&amp;$C679&amp;$D679&amp;M$1, 'check of sales'!$A$2:$P$1035, 12 + MATCH($E679,'check of sales'!$M$1:$P$1, 0), 0), 0)</f>
        <v>45.880747704174389</v>
      </c>
      <c r="N679" s="1">
        <f>SUMIF('emission-rate'!$A$2:$A$551, $D679&amp;N$1&amp;$E679&amp;$F679, 'emission-rate'!$F$2:$F$551) * IFERROR(VLOOKUP($A679&amp;$B679&amp;$C679&amp;$D679&amp;N$1, 'check of sales'!$A$2:$P$1035, 12 + MATCH($E679,'check of sales'!$M$1:$P$1, 0), 0), 0)</f>
        <v>0</v>
      </c>
      <c r="O679" s="1">
        <f>SUMIF('emission-rate'!$A$2:$A$551, $D679&amp;O$1&amp;$E679&amp;$F679, 'emission-rate'!$F$2:$F$551) * IFERROR(VLOOKUP($A679&amp;$B679&amp;$C679&amp;$D679&amp;O$1, 'check of sales'!$A$2:$P$1035, 12 + MATCH($E679,'check of sales'!$M$1:$P$1, 0), 0), 0)</f>
        <v>0</v>
      </c>
      <c r="P679" s="1">
        <f>SUMIF('emission-rate'!$A$2:$A$551, $D679&amp;P$1&amp;$E679&amp;$F679, 'emission-rate'!$F$2:$F$551) * IFERROR(VLOOKUP($A679&amp;$B679&amp;$C679&amp;$D679&amp;P$1, 'check of sales'!$A$2:$P$1035, 12 + MATCH($E679,'check of sales'!$M$1:$P$1, 0), 0), 0)</f>
        <v>0</v>
      </c>
      <c r="Q679" s="1">
        <f>SUMIF('emission-rate'!$A$2:$A$551, $D679&amp;Q$1&amp;$E679&amp;$F679, 'emission-rate'!$F$2:$F$551) * IFERROR(VLOOKUP($A679&amp;$B679&amp;$C679&amp;$D679&amp;Q$1, 'check of sales'!$A$2:$P$1035, 12 + MATCH($E679,'check of sales'!$M$1:$P$1, 0), 0), 0)</f>
        <v>0</v>
      </c>
      <c r="R679" s="1">
        <f>SUMIF('emission-rate'!$A$2:$A$551, $D679&amp;R$1&amp;$E679&amp;$F679, 'emission-rate'!$F$2:$F$551) * IFERROR(VLOOKUP($A679&amp;$B679&amp;$C679&amp;$D679&amp;R$1, 'check of sales'!$A$2:$P$1035, 12 + MATCH($E679,'check of sales'!$M$1:$P$1, 0), 0), 0)</f>
        <v>0</v>
      </c>
      <c r="S679" s="1">
        <f>SUMIF('emission-rate'!$A$2:$A$551, $D679&amp;S$1&amp;$E679&amp;$F679, 'emission-rate'!$F$2:$F$551) * IFERROR(VLOOKUP($A679&amp;$B679&amp;$C679&amp;$D679&amp;S$1, 'check of sales'!$A$2:$P$1035, 12 + MATCH($E679,'check of sales'!$M$1:$P$1, 0), 0), 0)</f>
        <v>0</v>
      </c>
      <c r="T679" s="1">
        <f>SUMIF('emission-rate'!$A$2:$A$551, $D679&amp;T$1&amp;$E679&amp;$F679, 'emission-rate'!$F$2:$F$551) * IFERROR(VLOOKUP($A679&amp;$B679&amp;$C679&amp;$D679&amp;T$1, 'check of sales'!$A$2:$P$1035, 12 + MATCH($E679,'check of sales'!$M$1:$P$1, 0), 0), 0)</f>
        <v>0</v>
      </c>
      <c r="U679" s="1">
        <f>SUMIF('emission-rate'!$A$2:$A$551, $D679&amp;U$1&amp;$E679&amp;$F679, 'emission-rate'!$F$2:$F$551) * IFERROR(VLOOKUP($A679&amp;$B679&amp;$C679&amp;$D679&amp;U$1, 'check of sales'!$A$2:$P$1035, 12 + MATCH($E679,'check of sales'!$M$1:$P$1, 0), 0), 0)</f>
        <v>0</v>
      </c>
    </row>
    <row r="680" spans="1:21" x14ac:dyDescent="0.2">
      <c r="A680">
        <f>emission!A680</f>
        <v>2017</v>
      </c>
      <c r="B680">
        <f>emission!B680</f>
        <v>2</v>
      </c>
      <c r="C680" t="str">
        <f>emission!C680</f>
        <v>agricultural</v>
      </c>
      <c r="D680" t="str">
        <f>emission!D680</f>
        <v>VCC 22601 (DSL T6 Ag)</v>
      </c>
      <c r="E680" t="str">
        <f>emission!E680</f>
        <v>DSL</v>
      </c>
      <c r="F680" t="str">
        <f>emission!F680</f>
        <v>CO</v>
      </c>
      <c r="G680" s="1">
        <f>emission!G680 - SUM($K680:$U680)</f>
        <v>1.0628127711242996E-7</v>
      </c>
      <c r="K680" s="1">
        <f>SUMIF('emission-rate'!$A$2:$A$551, $D680&amp;K$1&amp;$E680&amp;$F680, 'emission-rate'!$F$2:$F$551) * IFERROR(VLOOKUP($A680&amp;$B680&amp;$C680&amp;$D680&amp;K$1, 'check of sales'!$A$2:$P$1035, 12 + MATCH($E680,'check of sales'!$M$1:$P$1, 0), 0), 0)</f>
        <v>93.899980098143558</v>
      </c>
      <c r="L680" s="1">
        <f>SUMIF('emission-rate'!$A$2:$A$551, $D680&amp;L$1&amp;$E680&amp;$F680, 'emission-rate'!$F$2:$F$551) * IFERROR(VLOOKUP($A680&amp;$B680&amp;$C680&amp;$D680&amp;L$1, 'check of sales'!$A$2:$P$1035, 12 + MATCH($E680,'check of sales'!$M$1:$P$1, 0), 0), 0)</f>
        <v>614.94644991384121</v>
      </c>
      <c r="M680" s="1">
        <f>SUMIF('emission-rate'!$A$2:$A$551, $D680&amp;M$1&amp;$E680&amp;$F680, 'emission-rate'!$F$2:$F$551) * IFERROR(VLOOKUP($A680&amp;$B680&amp;$C680&amp;$D680&amp;M$1, 'check of sales'!$A$2:$P$1035, 12 + MATCH($E680,'check of sales'!$M$1:$P$1, 0), 0), 0)</f>
        <v>42.324238330250836</v>
      </c>
      <c r="N680" s="1">
        <f>SUMIF('emission-rate'!$A$2:$A$551, $D680&amp;N$1&amp;$E680&amp;$F680, 'emission-rate'!$F$2:$F$551) * IFERROR(VLOOKUP($A680&amp;$B680&amp;$C680&amp;$D680&amp;N$1, 'check of sales'!$A$2:$P$1035, 12 + MATCH($E680,'check of sales'!$M$1:$P$1, 0), 0), 0)</f>
        <v>0</v>
      </c>
      <c r="O680" s="1">
        <f>SUMIF('emission-rate'!$A$2:$A$551, $D680&amp;O$1&amp;$E680&amp;$F680, 'emission-rate'!$F$2:$F$551) * IFERROR(VLOOKUP($A680&amp;$B680&amp;$C680&amp;$D680&amp;O$1, 'check of sales'!$A$2:$P$1035, 12 + MATCH($E680,'check of sales'!$M$1:$P$1, 0), 0), 0)</f>
        <v>0</v>
      </c>
      <c r="P680" s="1">
        <f>SUMIF('emission-rate'!$A$2:$A$551, $D680&amp;P$1&amp;$E680&amp;$F680, 'emission-rate'!$F$2:$F$551) * IFERROR(VLOOKUP($A680&amp;$B680&amp;$C680&amp;$D680&amp;P$1, 'check of sales'!$A$2:$P$1035, 12 + MATCH($E680,'check of sales'!$M$1:$P$1, 0), 0), 0)</f>
        <v>0</v>
      </c>
      <c r="Q680" s="1">
        <f>SUMIF('emission-rate'!$A$2:$A$551, $D680&amp;Q$1&amp;$E680&amp;$F680, 'emission-rate'!$F$2:$F$551) * IFERROR(VLOOKUP($A680&amp;$B680&amp;$C680&amp;$D680&amp;Q$1, 'check of sales'!$A$2:$P$1035, 12 + MATCH($E680,'check of sales'!$M$1:$P$1, 0), 0), 0)</f>
        <v>0</v>
      </c>
      <c r="R680" s="1">
        <f>SUMIF('emission-rate'!$A$2:$A$551, $D680&amp;R$1&amp;$E680&amp;$F680, 'emission-rate'!$F$2:$F$551) * IFERROR(VLOOKUP($A680&amp;$B680&amp;$C680&amp;$D680&amp;R$1, 'check of sales'!$A$2:$P$1035, 12 + MATCH($E680,'check of sales'!$M$1:$P$1, 0), 0), 0)</f>
        <v>0</v>
      </c>
      <c r="S680" s="1">
        <f>SUMIF('emission-rate'!$A$2:$A$551, $D680&amp;S$1&amp;$E680&amp;$F680, 'emission-rate'!$F$2:$F$551) * IFERROR(VLOOKUP($A680&amp;$B680&amp;$C680&amp;$D680&amp;S$1, 'check of sales'!$A$2:$P$1035, 12 + MATCH($E680,'check of sales'!$M$1:$P$1, 0), 0), 0)</f>
        <v>0</v>
      </c>
      <c r="T680" s="1">
        <f>SUMIF('emission-rate'!$A$2:$A$551, $D680&amp;T$1&amp;$E680&amp;$F680, 'emission-rate'!$F$2:$F$551) * IFERROR(VLOOKUP($A680&amp;$B680&amp;$C680&amp;$D680&amp;T$1, 'check of sales'!$A$2:$P$1035, 12 + MATCH($E680,'check of sales'!$M$1:$P$1, 0), 0), 0)</f>
        <v>0</v>
      </c>
      <c r="U680" s="1">
        <f>SUMIF('emission-rate'!$A$2:$A$551, $D680&amp;U$1&amp;$E680&amp;$F680, 'emission-rate'!$F$2:$F$551) * IFERROR(VLOOKUP($A680&amp;$B680&amp;$C680&amp;$D680&amp;U$1, 'check of sales'!$A$2:$P$1035, 12 + MATCH($E680,'check of sales'!$M$1:$P$1, 0), 0), 0)</f>
        <v>0</v>
      </c>
    </row>
    <row r="681" spans="1:21" x14ac:dyDescent="0.2">
      <c r="A681">
        <f>emission!A681</f>
        <v>2018</v>
      </c>
      <c r="B681">
        <f>emission!B681</f>
        <v>2</v>
      </c>
      <c r="C681" t="str">
        <f>emission!C681</f>
        <v>agricultural</v>
      </c>
      <c r="D681" t="str">
        <f>emission!D681</f>
        <v>VCC 22601 (DSL T6 Ag)</v>
      </c>
      <c r="E681" t="str">
        <f>emission!E681</f>
        <v>DSL</v>
      </c>
      <c r="F681" t="str">
        <f>emission!F681</f>
        <v>CO</v>
      </c>
      <c r="G681" s="1">
        <f>emission!G681 - SUM($K681:$U681)</f>
        <v>1.0147448392672231E-7</v>
      </c>
      <c r="K681" s="1">
        <f>SUMIF('emission-rate'!$A$2:$A$551, $D681&amp;K$1&amp;$E681&amp;$F681, 'emission-rate'!$F$2:$F$551) * IFERROR(VLOOKUP($A681&amp;$B681&amp;$C681&amp;$D681&amp;K$1, 'check of sales'!$A$2:$P$1035, 12 + MATCH($E681,'check of sales'!$M$1:$P$1, 0), 0), 0)</f>
        <v>92.178974735882846</v>
      </c>
      <c r="L681" s="1">
        <f>SUMIF('emission-rate'!$A$2:$A$551, $D681&amp;L$1&amp;$E681&amp;$F681, 'emission-rate'!$F$2:$F$551) * IFERROR(VLOOKUP($A681&amp;$B681&amp;$C681&amp;$D681&amp;L$1, 'check of sales'!$A$2:$P$1035, 12 + MATCH($E681,'check of sales'!$M$1:$P$1, 0), 0), 0)</f>
        <v>587.4522504263872</v>
      </c>
      <c r="M681" s="1">
        <f>SUMIF('emission-rate'!$A$2:$A$551, $D681&amp;M$1&amp;$E681&amp;$F681, 'emission-rate'!$F$2:$F$551) * IFERROR(VLOOKUP($A681&amp;$B681&amp;$C681&amp;$D681&amp;M$1, 'check of sales'!$A$2:$P$1035, 12 + MATCH($E681,'check of sales'!$M$1:$P$1, 0), 0), 0)</f>
        <v>39.183352495547361</v>
      </c>
      <c r="N681" s="1">
        <f>SUMIF('emission-rate'!$A$2:$A$551, $D681&amp;N$1&amp;$E681&amp;$F681, 'emission-rate'!$F$2:$F$551) * IFERROR(VLOOKUP($A681&amp;$B681&amp;$C681&amp;$D681&amp;N$1, 'check of sales'!$A$2:$P$1035, 12 + MATCH($E681,'check of sales'!$M$1:$P$1, 0), 0), 0)</f>
        <v>0</v>
      </c>
      <c r="O681" s="1">
        <f>SUMIF('emission-rate'!$A$2:$A$551, $D681&amp;O$1&amp;$E681&amp;$F681, 'emission-rate'!$F$2:$F$551) * IFERROR(VLOOKUP($A681&amp;$B681&amp;$C681&amp;$D681&amp;O$1, 'check of sales'!$A$2:$P$1035, 12 + MATCH($E681,'check of sales'!$M$1:$P$1, 0), 0), 0)</f>
        <v>0</v>
      </c>
      <c r="P681" s="1">
        <f>SUMIF('emission-rate'!$A$2:$A$551, $D681&amp;P$1&amp;$E681&amp;$F681, 'emission-rate'!$F$2:$F$551) * IFERROR(VLOOKUP($A681&amp;$B681&amp;$C681&amp;$D681&amp;P$1, 'check of sales'!$A$2:$P$1035, 12 + MATCH($E681,'check of sales'!$M$1:$P$1, 0), 0), 0)</f>
        <v>0</v>
      </c>
      <c r="Q681" s="1">
        <f>SUMIF('emission-rate'!$A$2:$A$551, $D681&amp;Q$1&amp;$E681&amp;$F681, 'emission-rate'!$F$2:$F$551) * IFERROR(VLOOKUP($A681&amp;$B681&amp;$C681&amp;$D681&amp;Q$1, 'check of sales'!$A$2:$P$1035, 12 + MATCH($E681,'check of sales'!$M$1:$P$1, 0), 0), 0)</f>
        <v>0</v>
      </c>
      <c r="R681" s="1">
        <f>SUMIF('emission-rate'!$A$2:$A$551, $D681&amp;R$1&amp;$E681&amp;$F681, 'emission-rate'!$F$2:$F$551) * IFERROR(VLOOKUP($A681&amp;$B681&amp;$C681&amp;$D681&amp;R$1, 'check of sales'!$A$2:$P$1035, 12 + MATCH($E681,'check of sales'!$M$1:$P$1, 0), 0), 0)</f>
        <v>0</v>
      </c>
      <c r="S681" s="1">
        <f>SUMIF('emission-rate'!$A$2:$A$551, $D681&amp;S$1&amp;$E681&amp;$F681, 'emission-rate'!$F$2:$F$551) * IFERROR(VLOOKUP($A681&amp;$B681&amp;$C681&amp;$D681&amp;S$1, 'check of sales'!$A$2:$P$1035, 12 + MATCH($E681,'check of sales'!$M$1:$P$1, 0), 0), 0)</f>
        <v>0</v>
      </c>
      <c r="T681" s="1">
        <f>SUMIF('emission-rate'!$A$2:$A$551, $D681&amp;T$1&amp;$E681&amp;$F681, 'emission-rate'!$F$2:$F$551) * IFERROR(VLOOKUP($A681&amp;$B681&amp;$C681&amp;$D681&amp;T$1, 'check of sales'!$A$2:$P$1035, 12 + MATCH($E681,'check of sales'!$M$1:$P$1, 0), 0), 0)</f>
        <v>0</v>
      </c>
      <c r="U681" s="1">
        <f>SUMIF('emission-rate'!$A$2:$A$551, $D681&amp;U$1&amp;$E681&amp;$F681, 'emission-rate'!$F$2:$F$551) * IFERROR(VLOOKUP($A681&amp;$B681&amp;$C681&amp;$D681&amp;U$1, 'check of sales'!$A$2:$P$1035, 12 + MATCH($E681,'check of sales'!$M$1:$P$1, 0), 0), 0)</f>
        <v>0</v>
      </c>
    </row>
    <row r="682" spans="1:21" x14ac:dyDescent="0.2">
      <c r="A682">
        <f>emission!A682</f>
        <v>2019</v>
      </c>
      <c r="B682">
        <f>emission!B682</f>
        <v>2</v>
      </c>
      <c r="C682" t="str">
        <f>emission!C682</f>
        <v>agricultural</v>
      </c>
      <c r="D682" t="str">
        <f>emission!D682</f>
        <v>VCC 22601 (DSL T6 Ag)</v>
      </c>
      <c r="E682" t="str">
        <f>emission!E682</f>
        <v>DSL</v>
      </c>
      <c r="F682" t="str">
        <f>emission!F682</f>
        <v>CO</v>
      </c>
      <c r="G682" s="1">
        <f>emission!G682 - SUM($K682:$U682)</f>
        <v>9.9520093499450013E-8</v>
      </c>
      <c r="K682" s="1">
        <f>SUMIF('emission-rate'!$A$2:$A$551, $D682&amp;K$1&amp;$E682&amp;$F682, 'emission-rate'!$F$2:$F$551) * IFERROR(VLOOKUP($A682&amp;$B682&amp;$C682&amp;$D682&amp;K$1, 'check of sales'!$A$2:$P$1035, 12 + MATCH($E682,'check of sales'!$M$1:$P$1, 0), 0), 0)</f>
        <v>87.105430592033215</v>
      </c>
      <c r="L682" s="1">
        <f>SUMIF('emission-rate'!$A$2:$A$551, $D682&amp;L$1&amp;$E682&amp;$F682, 'emission-rate'!$F$2:$F$551) * IFERROR(VLOOKUP($A682&amp;$B682&amp;$C682&amp;$D682&amp;L$1, 'check of sales'!$A$2:$P$1035, 12 + MATCH($E682,'check of sales'!$M$1:$P$1, 0), 0), 0)</f>
        <v>576.68538474655247</v>
      </c>
      <c r="M682" s="1">
        <f>SUMIF('emission-rate'!$A$2:$A$551, $D682&amp;M$1&amp;$E682&amp;$F682, 'emission-rate'!$F$2:$F$551) * IFERROR(VLOOKUP($A682&amp;$B682&amp;$C682&amp;$D682&amp;M$1, 'check of sales'!$A$2:$P$1035, 12 + MATCH($E682,'check of sales'!$M$1:$P$1, 0), 0), 0)</f>
        <v>37.431468392060175</v>
      </c>
      <c r="N682" s="1">
        <f>SUMIF('emission-rate'!$A$2:$A$551, $D682&amp;N$1&amp;$E682&amp;$F682, 'emission-rate'!$F$2:$F$551) * IFERROR(VLOOKUP($A682&amp;$B682&amp;$C682&amp;$D682&amp;N$1, 'check of sales'!$A$2:$P$1035, 12 + MATCH($E682,'check of sales'!$M$1:$P$1, 0), 0), 0)</f>
        <v>0</v>
      </c>
      <c r="O682" s="1">
        <f>SUMIF('emission-rate'!$A$2:$A$551, $D682&amp;O$1&amp;$E682&amp;$F682, 'emission-rate'!$F$2:$F$551) * IFERROR(VLOOKUP($A682&amp;$B682&amp;$C682&amp;$D682&amp;O$1, 'check of sales'!$A$2:$P$1035, 12 + MATCH($E682,'check of sales'!$M$1:$P$1, 0), 0), 0)</f>
        <v>0</v>
      </c>
      <c r="P682" s="1">
        <f>SUMIF('emission-rate'!$A$2:$A$551, $D682&amp;P$1&amp;$E682&amp;$F682, 'emission-rate'!$F$2:$F$551) * IFERROR(VLOOKUP($A682&amp;$B682&amp;$C682&amp;$D682&amp;P$1, 'check of sales'!$A$2:$P$1035, 12 + MATCH($E682,'check of sales'!$M$1:$P$1, 0), 0), 0)</f>
        <v>0</v>
      </c>
      <c r="Q682" s="1">
        <f>SUMIF('emission-rate'!$A$2:$A$551, $D682&amp;Q$1&amp;$E682&amp;$F682, 'emission-rate'!$F$2:$F$551) * IFERROR(VLOOKUP($A682&amp;$B682&amp;$C682&amp;$D682&amp;Q$1, 'check of sales'!$A$2:$P$1035, 12 + MATCH($E682,'check of sales'!$M$1:$P$1, 0), 0), 0)</f>
        <v>0</v>
      </c>
      <c r="R682" s="1">
        <f>SUMIF('emission-rate'!$A$2:$A$551, $D682&amp;R$1&amp;$E682&amp;$F682, 'emission-rate'!$F$2:$F$551) * IFERROR(VLOOKUP($A682&amp;$B682&amp;$C682&amp;$D682&amp;R$1, 'check of sales'!$A$2:$P$1035, 12 + MATCH($E682,'check of sales'!$M$1:$P$1, 0), 0), 0)</f>
        <v>0</v>
      </c>
      <c r="S682" s="1">
        <f>SUMIF('emission-rate'!$A$2:$A$551, $D682&amp;S$1&amp;$E682&amp;$F682, 'emission-rate'!$F$2:$F$551) * IFERROR(VLOOKUP($A682&amp;$B682&amp;$C682&amp;$D682&amp;S$1, 'check of sales'!$A$2:$P$1035, 12 + MATCH($E682,'check of sales'!$M$1:$P$1, 0), 0), 0)</f>
        <v>0</v>
      </c>
      <c r="T682" s="1">
        <f>SUMIF('emission-rate'!$A$2:$A$551, $D682&amp;T$1&amp;$E682&amp;$F682, 'emission-rate'!$F$2:$F$551) * IFERROR(VLOOKUP($A682&amp;$B682&amp;$C682&amp;$D682&amp;T$1, 'check of sales'!$A$2:$P$1035, 12 + MATCH($E682,'check of sales'!$M$1:$P$1, 0), 0), 0)</f>
        <v>0</v>
      </c>
      <c r="U682" s="1">
        <f>SUMIF('emission-rate'!$A$2:$A$551, $D682&amp;U$1&amp;$E682&amp;$F682, 'emission-rate'!$F$2:$F$551) * IFERROR(VLOOKUP($A682&amp;$B682&amp;$C682&amp;$D682&amp;U$1, 'check of sales'!$A$2:$P$1035, 12 + MATCH($E682,'check of sales'!$M$1:$P$1, 0), 0), 0)</f>
        <v>0</v>
      </c>
    </row>
    <row r="683" spans="1:21" x14ac:dyDescent="0.2">
      <c r="A683">
        <f>emission!A683</f>
        <v>2020</v>
      </c>
      <c r="B683">
        <f>emission!B683</f>
        <v>2</v>
      </c>
      <c r="C683" t="str">
        <f>emission!C683</f>
        <v>agricultural</v>
      </c>
      <c r="D683" t="str">
        <f>emission!D683</f>
        <v>VCC 22601 (DSL T6 Ag)</v>
      </c>
      <c r="E683" t="str">
        <f>emission!E683</f>
        <v>DSL</v>
      </c>
      <c r="F683" t="str">
        <f>emission!F683</f>
        <v>CO</v>
      </c>
      <c r="G683" s="1">
        <f>emission!G683 - SUM($K683:$U683)</f>
        <v>9.4069264378049411E-8</v>
      </c>
      <c r="K683" s="1">
        <f>SUMIF('emission-rate'!$A$2:$A$551, $D683&amp;K$1&amp;$E683&amp;$F683, 'emission-rate'!$F$2:$F$551) * IFERROR(VLOOKUP($A683&amp;$B683&amp;$C683&amp;$D683&amp;K$1, 'check of sales'!$A$2:$P$1035, 12 + MATCH($E683,'check of sales'!$M$1:$P$1, 0), 0), 0)</f>
        <v>76.045717809807854</v>
      </c>
      <c r="L683" s="1">
        <f>SUMIF('emission-rate'!$A$2:$A$551, $D683&amp;L$1&amp;$E683&amp;$F683, 'emission-rate'!$F$2:$F$551) * IFERROR(VLOOKUP($A683&amp;$B683&amp;$C683&amp;$D683&amp;L$1, 'check of sales'!$A$2:$P$1035, 12 + MATCH($E683,'check of sales'!$M$1:$P$1, 0), 0), 0)</f>
        <v>544.94453749794923</v>
      </c>
      <c r="M683" s="1">
        <f>SUMIF('emission-rate'!$A$2:$A$551, $D683&amp;M$1&amp;$E683&amp;$F683, 'emission-rate'!$F$2:$F$551) * IFERROR(VLOOKUP($A683&amp;$B683&amp;$C683&amp;$D683&amp;M$1, 'check of sales'!$A$2:$P$1035, 12 + MATCH($E683,'check of sales'!$M$1:$P$1, 0), 0), 0)</f>
        <v>36.745421837495627</v>
      </c>
      <c r="N683" s="1">
        <f>SUMIF('emission-rate'!$A$2:$A$551, $D683&amp;N$1&amp;$E683&amp;$F683, 'emission-rate'!$F$2:$F$551) * IFERROR(VLOOKUP($A683&amp;$B683&amp;$C683&amp;$D683&amp;N$1, 'check of sales'!$A$2:$P$1035, 12 + MATCH($E683,'check of sales'!$M$1:$P$1, 0), 0), 0)</f>
        <v>0</v>
      </c>
      <c r="O683" s="1">
        <f>SUMIF('emission-rate'!$A$2:$A$551, $D683&amp;O$1&amp;$E683&amp;$F683, 'emission-rate'!$F$2:$F$551) * IFERROR(VLOOKUP($A683&amp;$B683&amp;$C683&amp;$D683&amp;O$1, 'check of sales'!$A$2:$P$1035, 12 + MATCH($E683,'check of sales'!$M$1:$P$1, 0), 0), 0)</f>
        <v>0</v>
      </c>
      <c r="P683" s="1">
        <f>SUMIF('emission-rate'!$A$2:$A$551, $D683&amp;P$1&amp;$E683&amp;$F683, 'emission-rate'!$F$2:$F$551) * IFERROR(VLOOKUP($A683&amp;$B683&amp;$C683&amp;$D683&amp;P$1, 'check of sales'!$A$2:$P$1035, 12 + MATCH($E683,'check of sales'!$M$1:$P$1, 0), 0), 0)</f>
        <v>0</v>
      </c>
      <c r="Q683" s="1">
        <f>SUMIF('emission-rate'!$A$2:$A$551, $D683&amp;Q$1&amp;$E683&amp;$F683, 'emission-rate'!$F$2:$F$551) * IFERROR(VLOOKUP($A683&amp;$B683&amp;$C683&amp;$D683&amp;Q$1, 'check of sales'!$A$2:$P$1035, 12 + MATCH($E683,'check of sales'!$M$1:$P$1, 0), 0), 0)</f>
        <v>0</v>
      </c>
      <c r="R683" s="1">
        <f>SUMIF('emission-rate'!$A$2:$A$551, $D683&amp;R$1&amp;$E683&amp;$F683, 'emission-rate'!$F$2:$F$551) * IFERROR(VLOOKUP($A683&amp;$B683&amp;$C683&amp;$D683&amp;R$1, 'check of sales'!$A$2:$P$1035, 12 + MATCH($E683,'check of sales'!$M$1:$P$1, 0), 0), 0)</f>
        <v>0</v>
      </c>
      <c r="S683" s="1">
        <f>SUMIF('emission-rate'!$A$2:$A$551, $D683&amp;S$1&amp;$E683&amp;$F683, 'emission-rate'!$F$2:$F$551) * IFERROR(VLOOKUP($A683&amp;$B683&amp;$C683&amp;$D683&amp;S$1, 'check of sales'!$A$2:$P$1035, 12 + MATCH($E683,'check of sales'!$M$1:$P$1, 0), 0), 0)</f>
        <v>0</v>
      </c>
      <c r="T683" s="1">
        <f>SUMIF('emission-rate'!$A$2:$A$551, $D683&amp;T$1&amp;$E683&amp;$F683, 'emission-rate'!$F$2:$F$551) * IFERROR(VLOOKUP($A683&amp;$B683&amp;$C683&amp;$D683&amp;T$1, 'check of sales'!$A$2:$P$1035, 12 + MATCH($E683,'check of sales'!$M$1:$P$1, 0), 0), 0)</f>
        <v>0</v>
      </c>
      <c r="U683" s="1">
        <f>SUMIF('emission-rate'!$A$2:$A$551, $D683&amp;U$1&amp;$E683&amp;$F683, 'emission-rate'!$F$2:$F$551) * IFERROR(VLOOKUP($A683&amp;$B683&amp;$C683&amp;$D683&amp;U$1, 'check of sales'!$A$2:$P$1035, 12 + MATCH($E683,'check of sales'!$M$1:$P$1, 0), 0), 0)</f>
        <v>0</v>
      </c>
    </row>
    <row r="684" spans="1:21" x14ac:dyDescent="0.2">
      <c r="A684">
        <f>emission!A684</f>
        <v>2010</v>
      </c>
      <c r="B684">
        <f>emission!B684</f>
        <v>2</v>
      </c>
      <c r="C684" t="str">
        <f>emission!C684</f>
        <v>agricultural</v>
      </c>
      <c r="D684" t="str">
        <f>emission!D684</f>
        <v>VCC 22601 (DSL T6 Ag)</v>
      </c>
      <c r="E684" t="str">
        <f>emission!E684</f>
        <v>DSL</v>
      </c>
      <c r="F684" t="str">
        <f>emission!F684</f>
        <v>CO2</v>
      </c>
      <c r="G684" s="1">
        <f>emission!G684 - SUM($K684:$U684)</f>
        <v>-1.138544175773859E-4</v>
      </c>
      <c r="K684" s="1">
        <f>SUMIF('emission-rate'!$A$2:$A$551, $D684&amp;K$1&amp;$E684&amp;$F684, 'emission-rate'!$F$2:$F$551) * IFERROR(VLOOKUP($A684&amp;$B684&amp;$C684&amp;$D684&amp;K$1, 'check of sales'!$A$2:$P$1035, 12 + MATCH($E684,'check of sales'!$M$1:$P$1, 0), 0), 0)</f>
        <v>586257.50077755738</v>
      </c>
      <c r="L684" s="1">
        <f>SUMIF('emission-rate'!$A$2:$A$551, $D684&amp;L$1&amp;$E684&amp;$F684, 'emission-rate'!$F$2:$F$551) * IFERROR(VLOOKUP($A684&amp;$B684&amp;$C684&amp;$D684&amp;L$1, 'check of sales'!$A$2:$P$1035, 12 + MATCH($E684,'check of sales'!$M$1:$P$1, 0), 0), 0)</f>
        <v>0</v>
      </c>
      <c r="M684" s="1">
        <f>SUMIF('emission-rate'!$A$2:$A$551, $D684&amp;M$1&amp;$E684&amp;$F684, 'emission-rate'!$F$2:$F$551) * IFERROR(VLOOKUP($A684&amp;$B684&amp;$C684&amp;$D684&amp;M$1, 'check of sales'!$A$2:$P$1035, 12 + MATCH($E684,'check of sales'!$M$1:$P$1, 0), 0), 0)</f>
        <v>0</v>
      </c>
      <c r="N684" s="1">
        <f>SUMIF('emission-rate'!$A$2:$A$551, $D684&amp;N$1&amp;$E684&amp;$F684, 'emission-rate'!$F$2:$F$551) * IFERROR(VLOOKUP($A684&amp;$B684&amp;$C684&amp;$D684&amp;N$1, 'check of sales'!$A$2:$P$1035, 12 + MATCH($E684,'check of sales'!$M$1:$P$1, 0), 0), 0)</f>
        <v>0</v>
      </c>
      <c r="O684" s="1">
        <f>SUMIF('emission-rate'!$A$2:$A$551, $D684&amp;O$1&amp;$E684&amp;$F684, 'emission-rate'!$F$2:$F$551) * IFERROR(VLOOKUP($A684&amp;$B684&amp;$C684&amp;$D684&amp;O$1, 'check of sales'!$A$2:$P$1035, 12 + MATCH($E684,'check of sales'!$M$1:$P$1, 0), 0), 0)</f>
        <v>0</v>
      </c>
      <c r="P684" s="1">
        <f>SUMIF('emission-rate'!$A$2:$A$551, $D684&amp;P$1&amp;$E684&amp;$F684, 'emission-rate'!$F$2:$F$551) * IFERROR(VLOOKUP($A684&amp;$B684&amp;$C684&amp;$D684&amp;P$1, 'check of sales'!$A$2:$P$1035, 12 + MATCH($E684,'check of sales'!$M$1:$P$1, 0), 0), 0)</f>
        <v>0</v>
      </c>
      <c r="Q684" s="1">
        <f>SUMIF('emission-rate'!$A$2:$A$551, $D684&amp;Q$1&amp;$E684&amp;$F684, 'emission-rate'!$F$2:$F$551) * IFERROR(VLOOKUP($A684&amp;$B684&amp;$C684&amp;$D684&amp;Q$1, 'check of sales'!$A$2:$P$1035, 12 + MATCH($E684,'check of sales'!$M$1:$P$1, 0), 0), 0)</f>
        <v>0</v>
      </c>
      <c r="R684" s="1">
        <f>SUMIF('emission-rate'!$A$2:$A$551, $D684&amp;R$1&amp;$E684&amp;$F684, 'emission-rate'!$F$2:$F$551) * IFERROR(VLOOKUP($A684&amp;$B684&amp;$C684&amp;$D684&amp;R$1, 'check of sales'!$A$2:$P$1035, 12 + MATCH($E684,'check of sales'!$M$1:$P$1, 0), 0), 0)</f>
        <v>0</v>
      </c>
      <c r="S684" s="1">
        <f>SUMIF('emission-rate'!$A$2:$A$551, $D684&amp;S$1&amp;$E684&amp;$F684, 'emission-rate'!$F$2:$F$551) * IFERROR(VLOOKUP($A684&amp;$B684&amp;$C684&amp;$D684&amp;S$1, 'check of sales'!$A$2:$P$1035, 12 + MATCH($E684,'check of sales'!$M$1:$P$1, 0), 0), 0)</f>
        <v>0</v>
      </c>
      <c r="T684" s="1">
        <f>SUMIF('emission-rate'!$A$2:$A$551, $D684&amp;T$1&amp;$E684&amp;$F684, 'emission-rate'!$F$2:$F$551) * IFERROR(VLOOKUP($A684&amp;$B684&amp;$C684&amp;$D684&amp;T$1, 'check of sales'!$A$2:$P$1035, 12 + MATCH($E684,'check of sales'!$M$1:$P$1, 0), 0), 0)</f>
        <v>0</v>
      </c>
      <c r="U684" s="1">
        <f>SUMIF('emission-rate'!$A$2:$A$551, $D684&amp;U$1&amp;$E684&amp;$F684, 'emission-rate'!$F$2:$F$551) * IFERROR(VLOOKUP($A684&amp;$B684&amp;$C684&amp;$D684&amp;U$1, 'check of sales'!$A$2:$P$1035, 12 + MATCH($E684,'check of sales'!$M$1:$P$1, 0), 0), 0)</f>
        <v>0</v>
      </c>
    </row>
    <row r="685" spans="1:21" x14ac:dyDescent="0.2">
      <c r="A685">
        <f>emission!A685</f>
        <v>2011</v>
      </c>
      <c r="B685">
        <f>emission!B685</f>
        <v>2</v>
      </c>
      <c r="C685" t="str">
        <f>emission!C685</f>
        <v>agricultural</v>
      </c>
      <c r="D685" t="str">
        <f>emission!D685</f>
        <v>VCC 22601 (DSL T6 Ag)</v>
      </c>
      <c r="E685" t="str">
        <f>emission!E685</f>
        <v>DSL</v>
      </c>
      <c r="F685" t="str">
        <f>emission!F685</f>
        <v>CO2</v>
      </c>
      <c r="G685" s="1">
        <f>emission!G685 - SUM($K685:$U685)</f>
        <v>1.7421972006559372E-3</v>
      </c>
      <c r="K685" s="1">
        <f>SUMIF('emission-rate'!$A$2:$A$551, $D685&amp;K$1&amp;$E685&amp;$F685, 'emission-rate'!$F$2:$F$551) * IFERROR(VLOOKUP($A685&amp;$B685&amp;$C685&amp;$D685&amp;K$1, 'check of sales'!$A$2:$P$1035, 12 + MATCH($E685,'check of sales'!$M$1:$P$1, 0), 0), 0)</f>
        <v>534932.3843989952</v>
      </c>
      <c r="L685" s="1">
        <f>SUMIF('emission-rate'!$A$2:$A$551, $D685&amp;L$1&amp;$E685&amp;$F685, 'emission-rate'!$F$2:$F$551) * IFERROR(VLOOKUP($A685&amp;$B685&amp;$C685&amp;$D685&amp;L$1, 'check of sales'!$A$2:$P$1035, 12 + MATCH($E685,'check of sales'!$M$1:$P$1, 0), 0), 0)</f>
        <v>4920695.018887938</v>
      </c>
      <c r="M685" s="1">
        <f>SUMIF('emission-rate'!$A$2:$A$551, $D685&amp;M$1&amp;$E685&amp;$F685, 'emission-rate'!$F$2:$F$551) * IFERROR(VLOOKUP($A685&amp;$B685&amp;$C685&amp;$D685&amp;M$1, 'check of sales'!$A$2:$P$1035, 12 + MATCH($E685,'check of sales'!$M$1:$P$1, 0), 0), 0)</f>
        <v>0</v>
      </c>
      <c r="N685" s="1">
        <f>SUMIF('emission-rate'!$A$2:$A$551, $D685&amp;N$1&amp;$E685&amp;$F685, 'emission-rate'!$F$2:$F$551) * IFERROR(VLOOKUP($A685&amp;$B685&amp;$C685&amp;$D685&amp;N$1, 'check of sales'!$A$2:$P$1035, 12 + MATCH($E685,'check of sales'!$M$1:$P$1, 0), 0), 0)</f>
        <v>0</v>
      </c>
      <c r="O685" s="1">
        <f>SUMIF('emission-rate'!$A$2:$A$551, $D685&amp;O$1&amp;$E685&amp;$F685, 'emission-rate'!$F$2:$F$551) * IFERROR(VLOOKUP($A685&amp;$B685&amp;$C685&amp;$D685&amp;O$1, 'check of sales'!$A$2:$P$1035, 12 + MATCH($E685,'check of sales'!$M$1:$P$1, 0), 0), 0)</f>
        <v>0</v>
      </c>
      <c r="P685" s="1">
        <f>SUMIF('emission-rate'!$A$2:$A$551, $D685&amp;P$1&amp;$E685&amp;$F685, 'emission-rate'!$F$2:$F$551) * IFERROR(VLOOKUP($A685&amp;$B685&amp;$C685&amp;$D685&amp;P$1, 'check of sales'!$A$2:$P$1035, 12 + MATCH($E685,'check of sales'!$M$1:$P$1, 0), 0), 0)</f>
        <v>0</v>
      </c>
      <c r="Q685" s="1">
        <f>SUMIF('emission-rate'!$A$2:$A$551, $D685&amp;Q$1&amp;$E685&amp;$F685, 'emission-rate'!$F$2:$F$551) * IFERROR(VLOOKUP($A685&amp;$B685&amp;$C685&amp;$D685&amp;Q$1, 'check of sales'!$A$2:$P$1035, 12 + MATCH($E685,'check of sales'!$M$1:$P$1, 0), 0), 0)</f>
        <v>0</v>
      </c>
      <c r="R685" s="1">
        <f>SUMIF('emission-rate'!$A$2:$A$551, $D685&amp;R$1&amp;$E685&amp;$F685, 'emission-rate'!$F$2:$F$551) * IFERROR(VLOOKUP($A685&amp;$B685&amp;$C685&amp;$D685&amp;R$1, 'check of sales'!$A$2:$P$1035, 12 + MATCH($E685,'check of sales'!$M$1:$P$1, 0), 0), 0)</f>
        <v>0</v>
      </c>
      <c r="S685" s="1">
        <f>SUMIF('emission-rate'!$A$2:$A$551, $D685&amp;S$1&amp;$E685&amp;$F685, 'emission-rate'!$F$2:$F$551) * IFERROR(VLOOKUP($A685&amp;$B685&amp;$C685&amp;$D685&amp;S$1, 'check of sales'!$A$2:$P$1035, 12 + MATCH($E685,'check of sales'!$M$1:$P$1, 0), 0), 0)</f>
        <v>0</v>
      </c>
      <c r="T685" s="1">
        <f>SUMIF('emission-rate'!$A$2:$A$551, $D685&amp;T$1&amp;$E685&amp;$F685, 'emission-rate'!$F$2:$F$551) * IFERROR(VLOOKUP($A685&amp;$B685&amp;$C685&amp;$D685&amp;T$1, 'check of sales'!$A$2:$P$1035, 12 + MATCH($E685,'check of sales'!$M$1:$P$1, 0), 0), 0)</f>
        <v>0</v>
      </c>
      <c r="U685" s="1">
        <f>SUMIF('emission-rate'!$A$2:$A$551, $D685&amp;U$1&amp;$E685&amp;$F685, 'emission-rate'!$F$2:$F$551) * IFERROR(VLOOKUP($A685&amp;$B685&amp;$C685&amp;$D685&amp;U$1, 'check of sales'!$A$2:$P$1035, 12 + MATCH($E685,'check of sales'!$M$1:$P$1, 0), 0), 0)</f>
        <v>0</v>
      </c>
    </row>
    <row r="686" spans="1:21" x14ac:dyDescent="0.2">
      <c r="A686">
        <f>emission!A686</f>
        <v>2012</v>
      </c>
      <c r="B686">
        <f>emission!B686</f>
        <v>2</v>
      </c>
      <c r="C686" t="str">
        <f>emission!C686</f>
        <v>agricultural</v>
      </c>
      <c r="D686" t="str">
        <f>emission!D686</f>
        <v>VCC 22601 (DSL T6 Ag)</v>
      </c>
      <c r="E686" t="str">
        <f>emission!E686</f>
        <v>DSL</v>
      </c>
      <c r="F686" t="str">
        <f>emission!F686</f>
        <v>CO2</v>
      </c>
      <c r="G686" s="1">
        <f>emission!G686 - SUM($K686:$U686)</f>
        <v>1.5839505940675735E-3</v>
      </c>
      <c r="K686" s="1">
        <f>SUMIF('emission-rate'!$A$2:$A$551, $D686&amp;K$1&amp;$E686&amp;$F686, 'emission-rate'!$F$2:$F$551) * IFERROR(VLOOKUP($A686&amp;$B686&amp;$C686&amp;$D686&amp;K$1, 'check of sales'!$A$2:$P$1035, 12 + MATCH($E686,'check of sales'!$M$1:$P$1, 0), 0), 0)</f>
        <v>524892.36083329597</v>
      </c>
      <c r="L686" s="1">
        <f>SUMIF('emission-rate'!$A$2:$A$551, $D686&amp;L$1&amp;$E686&amp;$F686, 'emission-rate'!$F$2:$F$551) * IFERROR(VLOOKUP($A686&amp;$B686&amp;$C686&amp;$D686&amp;L$1, 'check of sales'!$A$2:$P$1035, 12 + MATCH($E686,'check of sales'!$M$1:$P$1, 0), 0), 0)</f>
        <v>4489902.672226497</v>
      </c>
      <c r="M686" s="1">
        <f>SUMIF('emission-rate'!$A$2:$A$551, $D686&amp;M$1&amp;$E686&amp;$F686, 'emission-rate'!$F$2:$F$551) * IFERROR(VLOOKUP($A686&amp;$B686&amp;$C686&amp;$D686&amp;M$1, 'check of sales'!$A$2:$P$1035, 12 + MATCH($E686,'check of sales'!$M$1:$P$1, 0), 0), 0)</f>
        <v>261803.15660788649</v>
      </c>
      <c r="N686" s="1">
        <f>SUMIF('emission-rate'!$A$2:$A$551, $D686&amp;N$1&amp;$E686&amp;$F686, 'emission-rate'!$F$2:$F$551) * IFERROR(VLOOKUP($A686&amp;$B686&amp;$C686&amp;$D686&amp;N$1, 'check of sales'!$A$2:$P$1035, 12 + MATCH($E686,'check of sales'!$M$1:$P$1, 0), 0), 0)</f>
        <v>0</v>
      </c>
      <c r="O686" s="1">
        <f>SUMIF('emission-rate'!$A$2:$A$551, $D686&amp;O$1&amp;$E686&amp;$F686, 'emission-rate'!$F$2:$F$551) * IFERROR(VLOOKUP($A686&amp;$B686&amp;$C686&amp;$D686&amp;O$1, 'check of sales'!$A$2:$P$1035, 12 + MATCH($E686,'check of sales'!$M$1:$P$1, 0), 0), 0)</f>
        <v>0</v>
      </c>
      <c r="P686" s="1">
        <f>SUMIF('emission-rate'!$A$2:$A$551, $D686&amp;P$1&amp;$E686&amp;$F686, 'emission-rate'!$F$2:$F$551) * IFERROR(VLOOKUP($A686&amp;$B686&amp;$C686&amp;$D686&amp;P$1, 'check of sales'!$A$2:$P$1035, 12 + MATCH($E686,'check of sales'!$M$1:$P$1, 0), 0), 0)</f>
        <v>0</v>
      </c>
      <c r="Q686" s="1">
        <f>SUMIF('emission-rate'!$A$2:$A$551, $D686&amp;Q$1&amp;$E686&amp;$F686, 'emission-rate'!$F$2:$F$551) * IFERROR(VLOOKUP($A686&amp;$B686&amp;$C686&amp;$D686&amp;Q$1, 'check of sales'!$A$2:$P$1035, 12 + MATCH($E686,'check of sales'!$M$1:$P$1, 0), 0), 0)</f>
        <v>0</v>
      </c>
      <c r="R686" s="1">
        <f>SUMIF('emission-rate'!$A$2:$A$551, $D686&amp;R$1&amp;$E686&amp;$F686, 'emission-rate'!$F$2:$F$551) * IFERROR(VLOOKUP($A686&amp;$B686&amp;$C686&amp;$D686&amp;R$1, 'check of sales'!$A$2:$P$1035, 12 + MATCH($E686,'check of sales'!$M$1:$P$1, 0), 0), 0)</f>
        <v>0</v>
      </c>
      <c r="S686" s="1">
        <f>SUMIF('emission-rate'!$A$2:$A$551, $D686&amp;S$1&amp;$E686&amp;$F686, 'emission-rate'!$F$2:$F$551) * IFERROR(VLOOKUP($A686&amp;$B686&amp;$C686&amp;$D686&amp;S$1, 'check of sales'!$A$2:$P$1035, 12 + MATCH($E686,'check of sales'!$M$1:$P$1, 0), 0), 0)</f>
        <v>0</v>
      </c>
      <c r="T686" s="1">
        <f>SUMIF('emission-rate'!$A$2:$A$551, $D686&amp;T$1&amp;$E686&amp;$F686, 'emission-rate'!$F$2:$F$551) * IFERROR(VLOOKUP($A686&amp;$B686&amp;$C686&amp;$D686&amp;T$1, 'check of sales'!$A$2:$P$1035, 12 + MATCH($E686,'check of sales'!$M$1:$P$1, 0), 0), 0)</f>
        <v>0</v>
      </c>
      <c r="U686" s="1">
        <f>SUMIF('emission-rate'!$A$2:$A$551, $D686&amp;U$1&amp;$E686&amp;$F686, 'emission-rate'!$F$2:$F$551) * IFERROR(VLOOKUP($A686&amp;$B686&amp;$C686&amp;$D686&amp;U$1, 'check of sales'!$A$2:$P$1035, 12 + MATCH($E686,'check of sales'!$M$1:$P$1, 0), 0), 0)</f>
        <v>0</v>
      </c>
    </row>
    <row r="687" spans="1:21" x14ac:dyDescent="0.2">
      <c r="A687">
        <f>emission!A687</f>
        <v>2013</v>
      </c>
      <c r="B687">
        <f>emission!B687</f>
        <v>2</v>
      </c>
      <c r="C687" t="str">
        <f>emission!C687</f>
        <v>agricultural</v>
      </c>
      <c r="D687" t="str">
        <f>emission!D687</f>
        <v>VCC 22601 (DSL T6 Ag)</v>
      </c>
      <c r="E687" t="str">
        <f>emission!E687</f>
        <v>DSL</v>
      </c>
      <c r="F687" t="str">
        <f>emission!F687</f>
        <v>CO2</v>
      </c>
      <c r="G687" s="1">
        <f>emission!G687 - SUM($K687:$U687)</f>
        <v>1.5613865107297897E-3</v>
      </c>
      <c r="K687" s="1">
        <f>SUMIF('emission-rate'!$A$2:$A$551, $D687&amp;K$1&amp;$E687&amp;$F687, 'emission-rate'!$F$2:$F$551) * IFERROR(VLOOKUP($A687&amp;$B687&amp;$C687&amp;$D687&amp;K$1, 'check of sales'!$A$2:$P$1035, 12 + MATCH($E687,'check of sales'!$M$1:$P$1, 0), 0), 0)</f>
        <v>477672.56447714096</v>
      </c>
      <c r="L687" s="1">
        <f>SUMIF('emission-rate'!$A$2:$A$551, $D687&amp;L$1&amp;$E687&amp;$F687, 'emission-rate'!$F$2:$F$551) * IFERROR(VLOOKUP($A687&amp;$B687&amp;$C687&amp;$D687&amp;L$1, 'check of sales'!$A$2:$P$1035, 12 + MATCH($E687,'check of sales'!$M$1:$P$1, 0), 0), 0)</f>
        <v>4405632.7159637082</v>
      </c>
      <c r="M687" s="1">
        <f>SUMIF('emission-rate'!$A$2:$A$551, $D687&amp;M$1&amp;$E687&amp;$F687, 'emission-rate'!$F$2:$F$551) * IFERROR(VLOOKUP($A687&amp;$B687&amp;$C687&amp;$D687&amp;M$1, 'check of sales'!$A$2:$P$1035, 12 + MATCH($E687,'check of sales'!$M$1:$P$1, 0), 0), 0)</f>
        <v>238883.06183152457</v>
      </c>
      <c r="N687" s="1">
        <f>SUMIF('emission-rate'!$A$2:$A$551, $D687&amp;N$1&amp;$E687&amp;$F687, 'emission-rate'!$F$2:$F$551) * IFERROR(VLOOKUP($A687&amp;$B687&amp;$C687&amp;$D687&amp;N$1, 'check of sales'!$A$2:$P$1035, 12 + MATCH($E687,'check of sales'!$M$1:$P$1, 0), 0), 0)</f>
        <v>0</v>
      </c>
      <c r="O687" s="1">
        <f>SUMIF('emission-rate'!$A$2:$A$551, $D687&amp;O$1&amp;$E687&amp;$F687, 'emission-rate'!$F$2:$F$551) * IFERROR(VLOOKUP($A687&amp;$B687&amp;$C687&amp;$D687&amp;O$1, 'check of sales'!$A$2:$P$1035, 12 + MATCH($E687,'check of sales'!$M$1:$P$1, 0), 0), 0)</f>
        <v>0</v>
      </c>
      <c r="P687" s="1">
        <f>SUMIF('emission-rate'!$A$2:$A$551, $D687&amp;P$1&amp;$E687&amp;$F687, 'emission-rate'!$F$2:$F$551) * IFERROR(VLOOKUP($A687&amp;$B687&amp;$C687&amp;$D687&amp;P$1, 'check of sales'!$A$2:$P$1035, 12 + MATCH($E687,'check of sales'!$M$1:$P$1, 0), 0), 0)</f>
        <v>0</v>
      </c>
      <c r="Q687" s="1">
        <f>SUMIF('emission-rate'!$A$2:$A$551, $D687&amp;Q$1&amp;$E687&amp;$F687, 'emission-rate'!$F$2:$F$551) * IFERROR(VLOOKUP($A687&amp;$B687&amp;$C687&amp;$D687&amp;Q$1, 'check of sales'!$A$2:$P$1035, 12 + MATCH($E687,'check of sales'!$M$1:$P$1, 0), 0), 0)</f>
        <v>0</v>
      </c>
      <c r="R687" s="1">
        <f>SUMIF('emission-rate'!$A$2:$A$551, $D687&amp;R$1&amp;$E687&amp;$F687, 'emission-rate'!$F$2:$F$551) * IFERROR(VLOOKUP($A687&amp;$B687&amp;$C687&amp;$D687&amp;R$1, 'check of sales'!$A$2:$P$1035, 12 + MATCH($E687,'check of sales'!$M$1:$P$1, 0), 0), 0)</f>
        <v>0</v>
      </c>
      <c r="S687" s="1">
        <f>SUMIF('emission-rate'!$A$2:$A$551, $D687&amp;S$1&amp;$E687&amp;$F687, 'emission-rate'!$F$2:$F$551) * IFERROR(VLOOKUP($A687&amp;$B687&amp;$C687&amp;$D687&amp;S$1, 'check of sales'!$A$2:$P$1035, 12 + MATCH($E687,'check of sales'!$M$1:$P$1, 0), 0), 0)</f>
        <v>0</v>
      </c>
      <c r="T687" s="1">
        <f>SUMIF('emission-rate'!$A$2:$A$551, $D687&amp;T$1&amp;$E687&amp;$F687, 'emission-rate'!$F$2:$F$551) * IFERROR(VLOOKUP($A687&amp;$B687&amp;$C687&amp;$D687&amp;T$1, 'check of sales'!$A$2:$P$1035, 12 + MATCH($E687,'check of sales'!$M$1:$P$1, 0), 0), 0)</f>
        <v>0</v>
      </c>
      <c r="U687" s="1">
        <f>SUMIF('emission-rate'!$A$2:$A$551, $D687&amp;U$1&amp;$E687&amp;$F687, 'emission-rate'!$F$2:$F$551) * IFERROR(VLOOKUP($A687&amp;$B687&amp;$C687&amp;$D687&amp;U$1, 'check of sales'!$A$2:$P$1035, 12 + MATCH($E687,'check of sales'!$M$1:$P$1, 0), 0), 0)</f>
        <v>0</v>
      </c>
    </row>
    <row r="688" spans="1:21" x14ac:dyDescent="0.2">
      <c r="A688">
        <f>emission!A688</f>
        <v>2014</v>
      </c>
      <c r="B688">
        <f>emission!B688</f>
        <v>2</v>
      </c>
      <c r="C688" t="str">
        <f>emission!C688</f>
        <v>agricultural</v>
      </c>
      <c r="D688" t="str">
        <f>emission!D688</f>
        <v>VCC 22601 (DSL T6 Ag)</v>
      </c>
      <c r="E688" t="str">
        <f>emission!E688</f>
        <v>DSL</v>
      </c>
      <c r="F688" t="str">
        <f>emission!F688</f>
        <v>CO2</v>
      </c>
      <c r="G688" s="1">
        <f>emission!G688 - SUM($K688:$U688)</f>
        <v>1.421656459569931E-3</v>
      </c>
      <c r="K688" s="1">
        <f>SUMIF('emission-rate'!$A$2:$A$551, $D688&amp;K$1&amp;$E688&amp;$F688, 'emission-rate'!$F$2:$F$551) * IFERROR(VLOOKUP($A688&amp;$B688&amp;$C688&amp;$D688&amp;K$1, 'check of sales'!$A$2:$P$1035, 12 + MATCH($E688,'check of sales'!$M$1:$P$1, 0), 0), 0)</f>
        <v>431378.55038981454</v>
      </c>
      <c r="L688" s="1">
        <f>SUMIF('emission-rate'!$A$2:$A$551, $D688&amp;L$1&amp;$E688&amp;$F688, 'emission-rate'!$F$2:$F$551) * IFERROR(VLOOKUP($A688&amp;$B688&amp;$C688&amp;$D688&amp;L$1, 'check of sales'!$A$2:$P$1035, 12 + MATCH($E688,'check of sales'!$M$1:$P$1, 0), 0), 0)</f>
        <v>4009297.9715647739</v>
      </c>
      <c r="M688" s="1">
        <f>SUMIF('emission-rate'!$A$2:$A$551, $D688&amp;M$1&amp;$E688&amp;$F688, 'emission-rate'!$F$2:$F$551) * IFERROR(VLOOKUP($A688&amp;$B688&amp;$C688&amp;$D688&amp;M$1, 'check of sales'!$A$2:$P$1035, 12 + MATCH($E688,'check of sales'!$M$1:$P$1, 0), 0), 0)</f>
        <v>234399.52028462442</v>
      </c>
      <c r="N688" s="1">
        <f>SUMIF('emission-rate'!$A$2:$A$551, $D688&amp;N$1&amp;$E688&amp;$F688, 'emission-rate'!$F$2:$F$551) * IFERROR(VLOOKUP($A688&amp;$B688&amp;$C688&amp;$D688&amp;N$1, 'check of sales'!$A$2:$P$1035, 12 + MATCH($E688,'check of sales'!$M$1:$P$1, 0), 0), 0)</f>
        <v>0</v>
      </c>
      <c r="O688" s="1">
        <f>SUMIF('emission-rate'!$A$2:$A$551, $D688&amp;O$1&amp;$E688&amp;$F688, 'emission-rate'!$F$2:$F$551) * IFERROR(VLOOKUP($A688&amp;$B688&amp;$C688&amp;$D688&amp;O$1, 'check of sales'!$A$2:$P$1035, 12 + MATCH($E688,'check of sales'!$M$1:$P$1, 0), 0), 0)</f>
        <v>0</v>
      </c>
      <c r="P688" s="1">
        <f>SUMIF('emission-rate'!$A$2:$A$551, $D688&amp;P$1&amp;$E688&amp;$F688, 'emission-rate'!$F$2:$F$551) * IFERROR(VLOOKUP($A688&amp;$B688&amp;$C688&amp;$D688&amp;P$1, 'check of sales'!$A$2:$P$1035, 12 + MATCH($E688,'check of sales'!$M$1:$P$1, 0), 0), 0)</f>
        <v>0</v>
      </c>
      <c r="Q688" s="1">
        <f>SUMIF('emission-rate'!$A$2:$A$551, $D688&amp;Q$1&amp;$E688&amp;$F688, 'emission-rate'!$F$2:$F$551) * IFERROR(VLOOKUP($A688&amp;$B688&amp;$C688&amp;$D688&amp;Q$1, 'check of sales'!$A$2:$P$1035, 12 + MATCH($E688,'check of sales'!$M$1:$P$1, 0), 0), 0)</f>
        <v>0</v>
      </c>
      <c r="R688" s="1">
        <f>SUMIF('emission-rate'!$A$2:$A$551, $D688&amp;R$1&amp;$E688&amp;$F688, 'emission-rate'!$F$2:$F$551) * IFERROR(VLOOKUP($A688&amp;$B688&amp;$C688&amp;$D688&amp;R$1, 'check of sales'!$A$2:$P$1035, 12 + MATCH($E688,'check of sales'!$M$1:$P$1, 0), 0), 0)</f>
        <v>0</v>
      </c>
      <c r="S688" s="1">
        <f>SUMIF('emission-rate'!$A$2:$A$551, $D688&amp;S$1&amp;$E688&amp;$F688, 'emission-rate'!$F$2:$F$551) * IFERROR(VLOOKUP($A688&amp;$B688&amp;$C688&amp;$D688&amp;S$1, 'check of sales'!$A$2:$P$1035, 12 + MATCH($E688,'check of sales'!$M$1:$P$1, 0), 0), 0)</f>
        <v>0</v>
      </c>
      <c r="T688" s="1">
        <f>SUMIF('emission-rate'!$A$2:$A$551, $D688&amp;T$1&amp;$E688&amp;$F688, 'emission-rate'!$F$2:$F$551) * IFERROR(VLOOKUP($A688&amp;$B688&amp;$C688&amp;$D688&amp;T$1, 'check of sales'!$A$2:$P$1035, 12 + MATCH($E688,'check of sales'!$M$1:$P$1, 0), 0), 0)</f>
        <v>0</v>
      </c>
      <c r="U688" s="1">
        <f>SUMIF('emission-rate'!$A$2:$A$551, $D688&amp;U$1&amp;$E688&amp;$F688, 'emission-rate'!$F$2:$F$551) * IFERROR(VLOOKUP($A688&amp;$B688&amp;$C688&amp;$D688&amp;U$1, 'check of sales'!$A$2:$P$1035, 12 + MATCH($E688,'check of sales'!$M$1:$P$1, 0), 0), 0)</f>
        <v>0</v>
      </c>
    </row>
    <row r="689" spans="1:21" x14ac:dyDescent="0.2">
      <c r="A689">
        <f>emission!A689</f>
        <v>2015</v>
      </c>
      <c r="B689">
        <f>emission!B689</f>
        <v>2</v>
      </c>
      <c r="C689" t="str">
        <f>emission!C689</f>
        <v>agricultural</v>
      </c>
      <c r="D689" t="str">
        <f>emission!D689</f>
        <v>VCC 22601 (DSL T6 Ag)</v>
      </c>
      <c r="E689" t="str">
        <f>emission!E689</f>
        <v>DSL</v>
      </c>
      <c r="F689" t="str">
        <f>emission!F689</f>
        <v>CO2</v>
      </c>
      <c r="G689" s="1">
        <f>emission!G689 - SUM($K689:$U689)</f>
        <v>1.2822533026337624E-3</v>
      </c>
      <c r="K689" s="1">
        <f>SUMIF('emission-rate'!$A$2:$A$551, $D689&amp;K$1&amp;$E689&amp;$F689, 'emission-rate'!$F$2:$F$551) * IFERROR(VLOOKUP($A689&amp;$B689&amp;$C689&amp;$D689&amp;K$1, 'check of sales'!$A$2:$P$1035, 12 + MATCH($E689,'check of sales'!$M$1:$P$1, 0), 0), 0)</f>
        <v>397939.64769225859</v>
      </c>
      <c r="L689" s="1">
        <f>SUMIF('emission-rate'!$A$2:$A$551, $D689&amp;L$1&amp;$E689&amp;$F689, 'emission-rate'!$F$2:$F$551) * IFERROR(VLOOKUP($A689&amp;$B689&amp;$C689&amp;$D689&amp;L$1, 'check of sales'!$A$2:$P$1035, 12 + MATCH($E689,'check of sales'!$M$1:$P$1, 0), 0), 0)</f>
        <v>3620733.6901326319</v>
      </c>
      <c r="M689" s="1">
        <f>SUMIF('emission-rate'!$A$2:$A$551, $D689&amp;M$1&amp;$E689&amp;$F689, 'emission-rate'!$F$2:$F$551) * IFERROR(VLOOKUP($A689&amp;$B689&amp;$C689&amp;$D689&amp;M$1, 'check of sales'!$A$2:$P$1035, 12 + MATCH($E689,'check of sales'!$M$1:$P$1, 0), 0), 0)</f>
        <v>213312.72527726606</v>
      </c>
      <c r="N689" s="1">
        <f>SUMIF('emission-rate'!$A$2:$A$551, $D689&amp;N$1&amp;$E689&amp;$F689, 'emission-rate'!$F$2:$F$551) * IFERROR(VLOOKUP($A689&amp;$B689&amp;$C689&amp;$D689&amp;N$1, 'check of sales'!$A$2:$P$1035, 12 + MATCH($E689,'check of sales'!$M$1:$P$1, 0), 0), 0)</f>
        <v>0</v>
      </c>
      <c r="O689" s="1">
        <f>SUMIF('emission-rate'!$A$2:$A$551, $D689&amp;O$1&amp;$E689&amp;$F689, 'emission-rate'!$F$2:$F$551) * IFERROR(VLOOKUP($A689&amp;$B689&amp;$C689&amp;$D689&amp;O$1, 'check of sales'!$A$2:$P$1035, 12 + MATCH($E689,'check of sales'!$M$1:$P$1, 0), 0), 0)</f>
        <v>0</v>
      </c>
      <c r="P689" s="1">
        <f>SUMIF('emission-rate'!$A$2:$A$551, $D689&amp;P$1&amp;$E689&amp;$F689, 'emission-rate'!$F$2:$F$551) * IFERROR(VLOOKUP($A689&amp;$B689&amp;$C689&amp;$D689&amp;P$1, 'check of sales'!$A$2:$P$1035, 12 + MATCH($E689,'check of sales'!$M$1:$P$1, 0), 0), 0)</f>
        <v>0</v>
      </c>
      <c r="Q689" s="1">
        <f>SUMIF('emission-rate'!$A$2:$A$551, $D689&amp;Q$1&amp;$E689&amp;$F689, 'emission-rate'!$F$2:$F$551) * IFERROR(VLOOKUP($A689&amp;$B689&amp;$C689&amp;$D689&amp;Q$1, 'check of sales'!$A$2:$P$1035, 12 + MATCH($E689,'check of sales'!$M$1:$P$1, 0), 0), 0)</f>
        <v>0</v>
      </c>
      <c r="R689" s="1">
        <f>SUMIF('emission-rate'!$A$2:$A$551, $D689&amp;R$1&amp;$E689&amp;$F689, 'emission-rate'!$F$2:$F$551) * IFERROR(VLOOKUP($A689&amp;$B689&amp;$C689&amp;$D689&amp;R$1, 'check of sales'!$A$2:$P$1035, 12 + MATCH($E689,'check of sales'!$M$1:$P$1, 0), 0), 0)</f>
        <v>0</v>
      </c>
      <c r="S689" s="1">
        <f>SUMIF('emission-rate'!$A$2:$A$551, $D689&amp;S$1&amp;$E689&amp;$F689, 'emission-rate'!$F$2:$F$551) * IFERROR(VLOOKUP($A689&amp;$B689&amp;$C689&amp;$D689&amp;S$1, 'check of sales'!$A$2:$P$1035, 12 + MATCH($E689,'check of sales'!$M$1:$P$1, 0), 0), 0)</f>
        <v>0</v>
      </c>
      <c r="T689" s="1">
        <f>SUMIF('emission-rate'!$A$2:$A$551, $D689&amp;T$1&amp;$E689&amp;$F689, 'emission-rate'!$F$2:$F$551) * IFERROR(VLOOKUP($A689&amp;$B689&amp;$C689&amp;$D689&amp;T$1, 'check of sales'!$A$2:$P$1035, 12 + MATCH($E689,'check of sales'!$M$1:$P$1, 0), 0), 0)</f>
        <v>0</v>
      </c>
      <c r="U689" s="1">
        <f>SUMIF('emission-rate'!$A$2:$A$551, $D689&amp;U$1&amp;$E689&amp;$F689, 'emission-rate'!$F$2:$F$551) * IFERROR(VLOOKUP($A689&amp;$B689&amp;$C689&amp;$D689&amp;U$1, 'check of sales'!$A$2:$P$1035, 12 + MATCH($E689,'check of sales'!$M$1:$P$1, 0), 0), 0)</f>
        <v>0</v>
      </c>
    </row>
    <row r="690" spans="1:21" x14ac:dyDescent="0.2">
      <c r="A690">
        <f>emission!A690</f>
        <v>2016</v>
      </c>
      <c r="B690">
        <f>emission!B690</f>
        <v>2</v>
      </c>
      <c r="C690" t="str">
        <f>emission!C690</f>
        <v>agricultural</v>
      </c>
      <c r="D690" t="str">
        <f>emission!D690</f>
        <v>VCC 22601 (DSL T6 Ag)</v>
      </c>
      <c r="E690" t="str">
        <f>emission!E690</f>
        <v>DSL</v>
      </c>
      <c r="F690" t="str">
        <f>emission!F690</f>
        <v>CO2</v>
      </c>
      <c r="G690" s="1">
        <f>emission!G690 - SUM($K690:$U690)</f>
        <v>1.1825831606984138E-3</v>
      </c>
      <c r="K690" s="1">
        <f>SUMIF('emission-rate'!$A$2:$A$551, $D690&amp;K$1&amp;$E690&amp;$F690, 'emission-rate'!$F$2:$F$551) * IFERROR(VLOOKUP($A690&amp;$B690&amp;$C690&amp;$D690&amp;K$1, 'check of sales'!$A$2:$P$1035, 12 + MATCH($E690,'check of sales'!$M$1:$P$1, 0), 0), 0)</f>
        <v>368408.50781087816</v>
      </c>
      <c r="L690" s="1">
        <f>SUMIF('emission-rate'!$A$2:$A$551, $D690&amp;L$1&amp;$E690&amp;$F690, 'emission-rate'!$F$2:$F$551) * IFERROR(VLOOKUP($A690&amp;$B690&amp;$C690&amp;$D690&amp;L$1, 'check of sales'!$A$2:$P$1035, 12 + MATCH($E690,'check of sales'!$M$1:$P$1, 0), 0), 0)</f>
        <v>3340067.5294051273</v>
      </c>
      <c r="M690" s="1">
        <f>SUMIF('emission-rate'!$A$2:$A$551, $D690&amp;M$1&amp;$E690&amp;$F690, 'emission-rate'!$F$2:$F$551) * IFERROR(VLOOKUP($A690&amp;$B690&amp;$C690&amp;$D690&amp;M$1, 'check of sales'!$A$2:$P$1035, 12 + MATCH($E690,'check of sales'!$M$1:$P$1, 0), 0), 0)</f>
        <v>192639.35392758163</v>
      </c>
      <c r="N690" s="1">
        <f>SUMIF('emission-rate'!$A$2:$A$551, $D690&amp;N$1&amp;$E690&amp;$F690, 'emission-rate'!$F$2:$F$551) * IFERROR(VLOOKUP($A690&amp;$B690&amp;$C690&amp;$D690&amp;N$1, 'check of sales'!$A$2:$P$1035, 12 + MATCH($E690,'check of sales'!$M$1:$P$1, 0), 0), 0)</f>
        <v>0</v>
      </c>
      <c r="O690" s="1">
        <f>SUMIF('emission-rate'!$A$2:$A$551, $D690&amp;O$1&amp;$E690&amp;$F690, 'emission-rate'!$F$2:$F$551) * IFERROR(VLOOKUP($A690&amp;$B690&amp;$C690&amp;$D690&amp;O$1, 'check of sales'!$A$2:$P$1035, 12 + MATCH($E690,'check of sales'!$M$1:$P$1, 0), 0), 0)</f>
        <v>0</v>
      </c>
      <c r="P690" s="1">
        <f>SUMIF('emission-rate'!$A$2:$A$551, $D690&amp;P$1&amp;$E690&amp;$F690, 'emission-rate'!$F$2:$F$551) * IFERROR(VLOOKUP($A690&amp;$B690&amp;$C690&amp;$D690&amp;P$1, 'check of sales'!$A$2:$P$1035, 12 + MATCH($E690,'check of sales'!$M$1:$P$1, 0), 0), 0)</f>
        <v>0</v>
      </c>
      <c r="Q690" s="1">
        <f>SUMIF('emission-rate'!$A$2:$A$551, $D690&amp;Q$1&amp;$E690&amp;$F690, 'emission-rate'!$F$2:$F$551) * IFERROR(VLOOKUP($A690&amp;$B690&amp;$C690&amp;$D690&amp;Q$1, 'check of sales'!$A$2:$P$1035, 12 + MATCH($E690,'check of sales'!$M$1:$P$1, 0), 0), 0)</f>
        <v>0</v>
      </c>
      <c r="R690" s="1">
        <f>SUMIF('emission-rate'!$A$2:$A$551, $D690&amp;R$1&amp;$E690&amp;$F690, 'emission-rate'!$F$2:$F$551) * IFERROR(VLOOKUP($A690&amp;$B690&amp;$C690&amp;$D690&amp;R$1, 'check of sales'!$A$2:$P$1035, 12 + MATCH($E690,'check of sales'!$M$1:$P$1, 0), 0), 0)</f>
        <v>0</v>
      </c>
      <c r="S690" s="1">
        <f>SUMIF('emission-rate'!$A$2:$A$551, $D690&amp;S$1&amp;$E690&amp;$F690, 'emission-rate'!$F$2:$F$551) * IFERROR(VLOOKUP($A690&amp;$B690&amp;$C690&amp;$D690&amp;S$1, 'check of sales'!$A$2:$P$1035, 12 + MATCH($E690,'check of sales'!$M$1:$P$1, 0), 0), 0)</f>
        <v>0</v>
      </c>
      <c r="T690" s="1">
        <f>SUMIF('emission-rate'!$A$2:$A$551, $D690&amp;T$1&amp;$E690&amp;$F690, 'emission-rate'!$F$2:$F$551) * IFERROR(VLOOKUP($A690&amp;$B690&amp;$C690&amp;$D690&amp;T$1, 'check of sales'!$A$2:$P$1035, 12 + MATCH($E690,'check of sales'!$M$1:$P$1, 0), 0), 0)</f>
        <v>0</v>
      </c>
      <c r="U690" s="1">
        <f>SUMIF('emission-rate'!$A$2:$A$551, $D690&amp;U$1&amp;$E690&amp;$F690, 'emission-rate'!$F$2:$F$551) * IFERROR(VLOOKUP($A690&amp;$B690&amp;$C690&amp;$D690&amp;U$1, 'check of sales'!$A$2:$P$1035, 12 + MATCH($E690,'check of sales'!$M$1:$P$1, 0), 0), 0)</f>
        <v>0</v>
      </c>
    </row>
    <row r="691" spans="1:21" x14ac:dyDescent="0.2">
      <c r="A691">
        <f>emission!A691</f>
        <v>2017</v>
      </c>
      <c r="B691">
        <f>emission!B691</f>
        <v>2</v>
      </c>
      <c r="C691" t="str">
        <f>emission!C691</f>
        <v>agricultural</v>
      </c>
      <c r="D691" t="str">
        <f>emission!D691</f>
        <v>VCC 22601 (DSL T6 Ag)</v>
      </c>
      <c r="E691" t="str">
        <f>emission!E691</f>
        <v>DSL</v>
      </c>
      <c r="F691" t="str">
        <f>emission!F691</f>
        <v>CO2</v>
      </c>
      <c r="G691" s="1">
        <f>emission!G691 - SUM($K691:$U691)</f>
        <v>1.0927123948931694E-3</v>
      </c>
      <c r="K691" s="1">
        <f>SUMIF('emission-rate'!$A$2:$A$551, $D691&amp;K$1&amp;$E691&amp;$F691, 'emission-rate'!$F$2:$F$551) * IFERROR(VLOOKUP($A691&amp;$B691&amp;$C691&amp;$D691&amp;K$1, 'check of sales'!$A$2:$P$1035, 12 + MATCH($E691,'check of sales'!$M$1:$P$1, 0), 0), 0)</f>
        <v>351936.99714836973</v>
      </c>
      <c r="L691" s="1">
        <f>SUMIF('emission-rate'!$A$2:$A$551, $D691&amp;L$1&amp;$E691&amp;$F691, 'emission-rate'!$F$2:$F$551) * IFERROR(VLOOKUP($A691&amp;$B691&amp;$C691&amp;$D691&amp;L$1, 'check of sales'!$A$2:$P$1035, 12 + MATCH($E691,'check of sales'!$M$1:$P$1, 0), 0), 0)</f>
        <v>3092200.7938432521</v>
      </c>
      <c r="M691" s="1">
        <f>SUMIF('emission-rate'!$A$2:$A$551, $D691&amp;M$1&amp;$E691&amp;$F691, 'emission-rate'!$F$2:$F$551) * IFERROR(VLOOKUP($A691&amp;$B691&amp;$C691&amp;$D691&amp;M$1, 'check of sales'!$A$2:$P$1035, 12 + MATCH($E691,'check of sales'!$M$1:$P$1, 0), 0), 0)</f>
        <v>177706.64898459555</v>
      </c>
      <c r="N691" s="1">
        <f>SUMIF('emission-rate'!$A$2:$A$551, $D691&amp;N$1&amp;$E691&amp;$F691, 'emission-rate'!$F$2:$F$551) * IFERROR(VLOOKUP($A691&amp;$B691&amp;$C691&amp;$D691&amp;N$1, 'check of sales'!$A$2:$P$1035, 12 + MATCH($E691,'check of sales'!$M$1:$P$1, 0), 0), 0)</f>
        <v>0</v>
      </c>
      <c r="O691" s="1">
        <f>SUMIF('emission-rate'!$A$2:$A$551, $D691&amp;O$1&amp;$E691&amp;$F691, 'emission-rate'!$F$2:$F$551) * IFERROR(VLOOKUP($A691&amp;$B691&amp;$C691&amp;$D691&amp;O$1, 'check of sales'!$A$2:$P$1035, 12 + MATCH($E691,'check of sales'!$M$1:$P$1, 0), 0), 0)</f>
        <v>0</v>
      </c>
      <c r="P691" s="1">
        <f>SUMIF('emission-rate'!$A$2:$A$551, $D691&amp;P$1&amp;$E691&amp;$F691, 'emission-rate'!$F$2:$F$551) * IFERROR(VLOOKUP($A691&amp;$B691&amp;$C691&amp;$D691&amp;P$1, 'check of sales'!$A$2:$P$1035, 12 + MATCH($E691,'check of sales'!$M$1:$P$1, 0), 0), 0)</f>
        <v>0</v>
      </c>
      <c r="Q691" s="1">
        <f>SUMIF('emission-rate'!$A$2:$A$551, $D691&amp;Q$1&amp;$E691&amp;$F691, 'emission-rate'!$F$2:$F$551) * IFERROR(VLOOKUP($A691&amp;$B691&amp;$C691&amp;$D691&amp;Q$1, 'check of sales'!$A$2:$P$1035, 12 + MATCH($E691,'check of sales'!$M$1:$P$1, 0), 0), 0)</f>
        <v>0</v>
      </c>
      <c r="R691" s="1">
        <f>SUMIF('emission-rate'!$A$2:$A$551, $D691&amp;R$1&amp;$E691&amp;$F691, 'emission-rate'!$F$2:$F$551) * IFERROR(VLOOKUP($A691&amp;$B691&amp;$C691&amp;$D691&amp;R$1, 'check of sales'!$A$2:$P$1035, 12 + MATCH($E691,'check of sales'!$M$1:$P$1, 0), 0), 0)</f>
        <v>0</v>
      </c>
      <c r="S691" s="1">
        <f>SUMIF('emission-rate'!$A$2:$A$551, $D691&amp;S$1&amp;$E691&amp;$F691, 'emission-rate'!$F$2:$F$551) * IFERROR(VLOOKUP($A691&amp;$B691&amp;$C691&amp;$D691&amp;S$1, 'check of sales'!$A$2:$P$1035, 12 + MATCH($E691,'check of sales'!$M$1:$P$1, 0), 0), 0)</f>
        <v>0</v>
      </c>
      <c r="T691" s="1">
        <f>SUMIF('emission-rate'!$A$2:$A$551, $D691&amp;T$1&amp;$E691&amp;$F691, 'emission-rate'!$F$2:$F$551) * IFERROR(VLOOKUP($A691&amp;$B691&amp;$C691&amp;$D691&amp;T$1, 'check of sales'!$A$2:$P$1035, 12 + MATCH($E691,'check of sales'!$M$1:$P$1, 0), 0), 0)</f>
        <v>0</v>
      </c>
      <c r="U691" s="1">
        <f>SUMIF('emission-rate'!$A$2:$A$551, $D691&amp;U$1&amp;$E691&amp;$F691, 'emission-rate'!$F$2:$F$551) * IFERROR(VLOOKUP($A691&amp;$B691&amp;$C691&amp;$D691&amp;U$1, 'check of sales'!$A$2:$P$1035, 12 + MATCH($E691,'check of sales'!$M$1:$P$1, 0), 0), 0)</f>
        <v>0</v>
      </c>
    </row>
    <row r="692" spans="1:21" x14ac:dyDescent="0.2">
      <c r="A692">
        <f>emission!A692</f>
        <v>2018</v>
      </c>
      <c r="B692">
        <f>emission!B692</f>
        <v>2</v>
      </c>
      <c r="C692" t="str">
        <f>emission!C692</f>
        <v>agricultural</v>
      </c>
      <c r="D692" t="str">
        <f>emission!D692</f>
        <v>VCC 22601 (DSL T6 Ag)</v>
      </c>
      <c r="E692" t="str">
        <f>emission!E692</f>
        <v>DSL</v>
      </c>
      <c r="F692" t="str">
        <f>emission!F692</f>
        <v>CO2</v>
      </c>
      <c r="G692" s="1">
        <f>emission!G692 - SUM($K692:$U692)</f>
        <v>1.0420214384794235E-3</v>
      </c>
      <c r="K692" s="1">
        <f>SUMIF('emission-rate'!$A$2:$A$551, $D692&amp;K$1&amp;$E692&amp;$F692, 'emission-rate'!$F$2:$F$551) * IFERROR(VLOOKUP($A692&amp;$B692&amp;$C692&amp;$D692&amp;K$1, 'check of sales'!$A$2:$P$1035, 12 + MATCH($E692,'check of sales'!$M$1:$P$1, 0), 0), 0)</f>
        <v>345486.67140136508</v>
      </c>
      <c r="L692" s="1">
        <f>SUMIF('emission-rate'!$A$2:$A$551, $D692&amp;L$1&amp;$E692&amp;$F692, 'emission-rate'!$F$2:$F$551) * IFERROR(VLOOKUP($A692&amp;$B692&amp;$C692&amp;$D692&amp;L$1, 'check of sales'!$A$2:$P$1035, 12 + MATCH($E692,'check of sales'!$M$1:$P$1, 0), 0), 0)</f>
        <v>2953948.7793904464</v>
      </c>
      <c r="M692" s="1">
        <f>SUMIF('emission-rate'!$A$2:$A$551, $D692&amp;M$1&amp;$E692&amp;$F692, 'emission-rate'!$F$2:$F$551) * IFERROR(VLOOKUP($A692&amp;$B692&amp;$C692&amp;$D692&amp;M$1, 'check of sales'!$A$2:$P$1035, 12 + MATCH($E692,'check of sales'!$M$1:$P$1, 0), 0), 0)</f>
        <v>164519.02131429673</v>
      </c>
      <c r="N692" s="1">
        <f>SUMIF('emission-rate'!$A$2:$A$551, $D692&amp;N$1&amp;$E692&amp;$F692, 'emission-rate'!$F$2:$F$551) * IFERROR(VLOOKUP($A692&amp;$B692&amp;$C692&amp;$D692&amp;N$1, 'check of sales'!$A$2:$P$1035, 12 + MATCH($E692,'check of sales'!$M$1:$P$1, 0), 0), 0)</f>
        <v>0</v>
      </c>
      <c r="O692" s="1">
        <f>SUMIF('emission-rate'!$A$2:$A$551, $D692&amp;O$1&amp;$E692&amp;$F692, 'emission-rate'!$F$2:$F$551) * IFERROR(VLOOKUP($A692&amp;$B692&amp;$C692&amp;$D692&amp;O$1, 'check of sales'!$A$2:$P$1035, 12 + MATCH($E692,'check of sales'!$M$1:$P$1, 0), 0), 0)</f>
        <v>0</v>
      </c>
      <c r="P692" s="1">
        <f>SUMIF('emission-rate'!$A$2:$A$551, $D692&amp;P$1&amp;$E692&amp;$F692, 'emission-rate'!$F$2:$F$551) * IFERROR(VLOOKUP($A692&amp;$B692&amp;$C692&amp;$D692&amp;P$1, 'check of sales'!$A$2:$P$1035, 12 + MATCH($E692,'check of sales'!$M$1:$P$1, 0), 0), 0)</f>
        <v>0</v>
      </c>
      <c r="Q692" s="1">
        <f>SUMIF('emission-rate'!$A$2:$A$551, $D692&amp;Q$1&amp;$E692&amp;$F692, 'emission-rate'!$F$2:$F$551) * IFERROR(VLOOKUP($A692&amp;$B692&amp;$C692&amp;$D692&amp;Q$1, 'check of sales'!$A$2:$P$1035, 12 + MATCH($E692,'check of sales'!$M$1:$P$1, 0), 0), 0)</f>
        <v>0</v>
      </c>
      <c r="R692" s="1">
        <f>SUMIF('emission-rate'!$A$2:$A$551, $D692&amp;R$1&amp;$E692&amp;$F692, 'emission-rate'!$F$2:$F$551) * IFERROR(VLOOKUP($A692&amp;$B692&amp;$C692&amp;$D692&amp;R$1, 'check of sales'!$A$2:$P$1035, 12 + MATCH($E692,'check of sales'!$M$1:$P$1, 0), 0), 0)</f>
        <v>0</v>
      </c>
      <c r="S692" s="1">
        <f>SUMIF('emission-rate'!$A$2:$A$551, $D692&amp;S$1&amp;$E692&amp;$F692, 'emission-rate'!$F$2:$F$551) * IFERROR(VLOOKUP($A692&amp;$B692&amp;$C692&amp;$D692&amp;S$1, 'check of sales'!$A$2:$P$1035, 12 + MATCH($E692,'check of sales'!$M$1:$P$1, 0), 0), 0)</f>
        <v>0</v>
      </c>
      <c r="T692" s="1">
        <f>SUMIF('emission-rate'!$A$2:$A$551, $D692&amp;T$1&amp;$E692&amp;$F692, 'emission-rate'!$F$2:$F$551) * IFERROR(VLOOKUP($A692&amp;$B692&amp;$C692&amp;$D692&amp;T$1, 'check of sales'!$A$2:$P$1035, 12 + MATCH($E692,'check of sales'!$M$1:$P$1, 0), 0), 0)</f>
        <v>0</v>
      </c>
      <c r="U692" s="1">
        <f>SUMIF('emission-rate'!$A$2:$A$551, $D692&amp;U$1&amp;$E692&amp;$F692, 'emission-rate'!$F$2:$F$551) * IFERROR(VLOOKUP($A692&amp;$B692&amp;$C692&amp;$D692&amp;U$1, 'check of sales'!$A$2:$P$1035, 12 + MATCH($E692,'check of sales'!$M$1:$P$1, 0), 0), 0)</f>
        <v>0</v>
      </c>
    </row>
    <row r="693" spans="1:21" x14ac:dyDescent="0.2">
      <c r="A693">
        <f>emission!A693</f>
        <v>2019</v>
      </c>
      <c r="B693">
        <f>emission!B693</f>
        <v>2</v>
      </c>
      <c r="C693" t="str">
        <f>emission!C693</f>
        <v>agricultural</v>
      </c>
      <c r="D693" t="str">
        <f>emission!D693</f>
        <v>VCC 22601 (DSL T6 Ag)</v>
      </c>
      <c r="E693" t="str">
        <f>emission!E693</f>
        <v>DSL</v>
      </c>
      <c r="F693" t="str">
        <f>emission!F693</f>
        <v>CO2</v>
      </c>
      <c r="G693" s="1">
        <f>emission!G693 - SUM($K693:$U693)</f>
        <v>1.0253619402647018E-3</v>
      </c>
      <c r="K693" s="1">
        <f>SUMIF('emission-rate'!$A$2:$A$551, $D693&amp;K$1&amp;$E693&amp;$F693, 'emission-rate'!$F$2:$F$551) * IFERROR(VLOOKUP($A693&amp;$B693&amp;$C693&amp;$D693&amp;K$1, 'check of sales'!$A$2:$P$1035, 12 + MATCH($E693,'check of sales'!$M$1:$P$1, 0), 0), 0)</f>
        <v>326471.0348802511</v>
      </c>
      <c r="L693" s="1">
        <f>SUMIF('emission-rate'!$A$2:$A$551, $D693&amp;L$1&amp;$E693&amp;$F693, 'emission-rate'!$F$2:$F$551) * IFERROR(VLOOKUP($A693&amp;$B693&amp;$C693&amp;$D693&amp;L$1, 'check of sales'!$A$2:$P$1035, 12 + MATCH($E693,'check of sales'!$M$1:$P$1, 0), 0), 0)</f>
        <v>2899808.6008317233</v>
      </c>
      <c r="M693" s="1">
        <f>SUMIF('emission-rate'!$A$2:$A$551, $D693&amp;M$1&amp;$E693&amp;$F693, 'emission-rate'!$F$2:$F$551) * IFERROR(VLOOKUP($A693&amp;$B693&amp;$C693&amp;$D693&amp;M$1, 'check of sales'!$A$2:$P$1035, 12 + MATCH($E693,'check of sales'!$M$1:$P$1, 0), 0), 0)</f>
        <v>157163.39093033358</v>
      </c>
      <c r="N693" s="1">
        <f>SUMIF('emission-rate'!$A$2:$A$551, $D693&amp;N$1&amp;$E693&amp;$F693, 'emission-rate'!$F$2:$F$551) * IFERROR(VLOOKUP($A693&amp;$B693&amp;$C693&amp;$D693&amp;N$1, 'check of sales'!$A$2:$P$1035, 12 + MATCH($E693,'check of sales'!$M$1:$P$1, 0), 0), 0)</f>
        <v>0</v>
      </c>
      <c r="O693" s="1">
        <f>SUMIF('emission-rate'!$A$2:$A$551, $D693&amp;O$1&amp;$E693&amp;$F693, 'emission-rate'!$F$2:$F$551) * IFERROR(VLOOKUP($A693&amp;$B693&amp;$C693&amp;$D693&amp;O$1, 'check of sales'!$A$2:$P$1035, 12 + MATCH($E693,'check of sales'!$M$1:$P$1, 0), 0), 0)</f>
        <v>0</v>
      </c>
      <c r="P693" s="1">
        <f>SUMIF('emission-rate'!$A$2:$A$551, $D693&amp;P$1&amp;$E693&amp;$F693, 'emission-rate'!$F$2:$F$551) * IFERROR(VLOOKUP($A693&amp;$B693&amp;$C693&amp;$D693&amp;P$1, 'check of sales'!$A$2:$P$1035, 12 + MATCH($E693,'check of sales'!$M$1:$P$1, 0), 0), 0)</f>
        <v>0</v>
      </c>
      <c r="Q693" s="1">
        <f>SUMIF('emission-rate'!$A$2:$A$551, $D693&amp;Q$1&amp;$E693&amp;$F693, 'emission-rate'!$F$2:$F$551) * IFERROR(VLOOKUP($A693&amp;$B693&amp;$C693&amp;$D693&amp;Q$1, 'check of sales'!$A$2:$P$1035, 12 + MATCH($E693,'check of sales'!$M$1:$P$1, 0), 0), 0)</f>
        <v>0</v>
      </c>
      <c r="R693" s="1">
        <f>SUMIF('emission-rate'!$A$2:$A$551, $D693&amp;R$1&amp;$E693&amp;$F693, 'emission-rate'!$F$2:$F$551) * IFERROR(VLOOKUP($A693&amp;$B693&amp;$C693&amp;$D693&amp;R$1, 'check of sales'!$A$2:$P$1035, 12 + MATCH($E693,'check of sales'!$M$1:$P$1, 0), 0), 0)</f>
        <v>0</v>
      </c>
      <c r="S693" s="1">
        <f>SUMIF('emission-rate'!$A$2:$A$551, $D693&amp;S$1&amp;$E693&amp;$F693, 'emission-rate'!$F$2:$F$551) * IFERROR(VLOOKUP($A693&amp;$B693&amp;$C693&amp;$D693&amp;S$1, 'check of sales'!$A$2:$P$1035, 12 + MATCH($E693,'check of sales'!$M$1:$P$1, 0), 0), 0)</f>
        <v>0</v>
      </c>
      <c r="T693" s="1">
        <f>SUMIF('emission-rate'!$A$2:$A$551, $D693&amp;T$1&amp;$E693&amp;$F693, 'emission-rate'!$F$2:$F$551) * IFERROR(VLOOKUP($A693&amp;$B693&amp;$C693&amp;$D693&amp;T$1, 'check of sales'!$A$2:$P$1035, 12 + MATCH($E693,'check of sales'!$M$1:$P$1, 0), 0), 0)</f>
        <v>0</v>
      </c>
      <c r="U693" s="1">
        <f>SUMIF('emission-rate'!$A$2:$A$551, $D693&amp;U$1&amp;$E693&amp;$F693, 'emission-rate'!$F$2:$F$551) * IFERROR(VLOOKUP($A693&amp;$B693&amp;$C693&amp;$D693&amp;U$1, 'check of sales'!$A$2:$P$1035, 12 + MATCH($E693,'check of sales'!$M$1:$P$1, 0), 0), 0)</f>
        <v>0</v>
      </c>
    </row>
    <row r="694" spans="1:21" x14ac:dyDescent="0.2">
      <c r="A694">
        <f>emission!A694</f>
        <v>2020</v>
      </c>
      <c r="B694">
        <f>emission!B694</f>
        <v>2</v>
      </c>
      <c r="C694" t="str">
        <f>emission!C694</f>
        <v>agricultural</v>
      </c>
      <c r="D694" t="str">
        <f>emission!D694</f>
        <v>VCC 22601 (DSL T6 Ag)</v>
      </c>
      <c r="E694" t="str">
        <f>emission!E694</f>
        <v>DSL</v>
      </c>
      <c r="F694" t="str">
        <f>emission!F694</f>
        <v>CO2</v>
      </c>
      <c r="G694" s="1">
        <f>emission!G694 - SUM($K694:$U694)</f>
        <v>9.7351660951972008E-4</v>
      </c>
      <c r="K694" s="1">
        <f>SUMIF('emission-rate'!$A$2:$A$551, $D694&amp;K$1&amp;$E694&amp;$F694, 'emission-rate'!$F$2:$F$551) * IFERROR(VLOOKUP($A694&amp;$B694&amp;$C694&amp;$D694&amp;K$1, 'check of sales'!$A$2:$P$1035, 12 + MATCH($E694,'check of sales'!$M$1:$P$1, 0), 0), 0)</f>
        <v>285019.24647910759</v>
      </c>
      <c r="L694" s="1">
        <f>SUMIF('emission-rate'!$A$2:$A$551, $D694&amp;L$1&amp;$E694&amp;$F694, 'emission-rate'!$F$2:$F$551) * IFERROR(VLOOKUP($A694&amp;$B694&amp;$C694&amp;$D694&amp;L$1, 'check of sales'!$A$2:$P$1035, 12 + MATCH($E694,'check of sales'!$M$1:$P$1, 0), 0), 0)</f>
        <v>2740202.7147043375</v>
      </c>
      <c r="M694" s="1">
        <f>SUMIF('emission-rate'!$A$2:$A$551, $D694&amp;M$1&amp;$E694&amp;$F694, 'emission-rate'!$F$2:$F$551) * IFERROR(VLOOKUP($A694&amp;$B694&amp;$C694&amp;$D694&amp;M$1, 'check of sales'!$A$2:$P$1035, 12 + MATCH($E694,'check of sales'!$M$1:$P$1, 0), 0), 0)</f>
        <v>154282.88937687845</v>
      </c>
      <c r="N694" s="1">
        <f>SUMIF('emission-rate'!$A$2:$A$551, $D694&amp;N$1&amp;$E694&amp;$F694, 'emission-rate'!$F$2:$F$551) * IFERROR(VLOOKUP($A694&amp;$B694&amp;$C694&amp;$D694&amp;N$1, 'check of sales'!$A$2:$P$1035, 12 + MATCH($E694,'check of sales'!$M$1:$P$1, 0), 0), 0)</f>
        <v>0</v>
      </c>
      <c r="O694" s="1">
        <f>SUMIF('emission-rate'!$A$2:$A$551, $D694&amp;O$1&amp;$E694&amp;$F694, 'emission-rate'!$F$2:$F$551) * IFERROR(VLOOKUP($A694&amp;$B694&amp;$C694&amp;$D694&amp;O$1, 'check of sales'!$A$2:$P$1035, 12 + MATCH($E694,'check of sales'!$M$1:$P$1, 0), 0), 0)</f>
        <v>0</v>
      </c>
      <c r="P694" s="1">
        <f>SUMIF('emission-rate'!$A$2:$A$551, $D694&amp;P$1&amp;$E694&amp;$F694, 'emission-rate'!$F$2:$F$551) * IFERROR(VLOOKUP($A694&amp;$B694&amp;$C694&amp;$D694&amp;P$1, 'check of sales'!$A$2:$P$1035, 12 + MATCH($E694,'check of sales'!$M$1:$P$1, 0), 0), 0)</f>
        <v>0</v>
      </c>
      <c r="Q694" s="1">
        <f>SUMIF('emission-rate'!$A$2:$A$551, $D694&amp;Q$1&amp;$E694&amp;$F694, 'emission-rate'!$F$2:$F$551) * IFERROR(VLOOKUP($A694&amp;$B694&amp;$C694&amp;$D694&amp;Q$1, 'check of sales'!$A$2:$P$1035, 12 + MATCH($E694,'check of sales'!$M$1:$P$1, 0), 0), 0)</f>
        <v>0</v>
      </c>
      <c r="R694" s="1">
        <f>SUMIF('emission-rate'!$A$2:$A$551, $D694&amp;R$1&amp;$E694&amp;$F694, 'emission-rate'!$F$2:$F$551) * IFERROR(VLOOKUP($A694&amp;$B694&amp;$C694&amp;$D694&amp;R$1, 'check of sales'!$A$2:$P$1035, 12 + MATCH($E694,'check of sales'!$M$1:$P$1, 0), 0), 0)</f>
        <v>0</v>
      </c>
      <c r="S694" s="1">
        <f>SUMIF('emission-rate'!$A$2:$A$551, $D694&amp;S$1&amp;$E694&amp;$F694, 'emission-rate'!$F$2:$F$551) * IFERROR(VLOOKUP($A694&amp;$B694&amp;$C694&amp;$D694&amp;S$1, 'check of sales'!$A$2:$P$1035, 12 + MATCH($E694,'check of sales'!$M$1:$P$1, 0), 0), 0)</f>
        <v>0</v>
      </c>
      <c r="T694" s="1">
        <f>SUMIF('emission-rate'!$A$2:$A$551, $D694&amp;T$1&amp;$E694&amp;$F694, 'emission-rate'!$F$2:$F$551) * IFERROR(VLOOKUP($A694&amp;$B694&amp;$C694&amp;$D694&amp;T$1, 'check of sales'!$A$2:$P$1035, 12 + MATCH($E694,'check of sales'!$M$1:$P$1, 0), 0), 0)</f>
        <v>0</v>
      </c>
      <c r="U694" s="1">
        <f>SUMIF('emission-rate'!$A$2:$A$551, $D694&amp;U$1&amp;$E694&amp;$F694, 'emission-rate'!$F$2:$F$551) * IFERROR(VLOOKUP($A694&amp;$B694&amp;$C694&amp;$D694&amp;U$1, 'check of sales'!$A$2:$P$1035, 12 + MATCH($E694,'check of sales'!$M$1:$P$1, 0), 0), 0)</f>
        <v>0</v>
      </c>
    </row>
    <row r="695" spans="1:21" x14ac:dyDescent="0.2">
      <c r="A695">
        <f>emission!A695</f>
        <v>2010</v>
      </c>
      <c r="B695">
        <f>emission!B695</f>
        <v>2</v>
      </c>
      <c r="C695" t="str">
        <f>emission!C695</f>
        <v>agricultural</v>
      </c>
      <c r="D695" t="str">
        <f>emission!D695</f>
        <v>VCC 22601 (DSL T6 Ag)</v>
      </c>
      <c r="E695" t="str">
        <f>emission!E695</f>
        <v>DSL</v>
      </c>
      <c r="F695" t="str">
        <f>emission!F695</f>
        <v>HC</v>
      </c>
      <c r="G695" s="1">
        <f>emission!G695 - SUM($K695:$U695)</f>
        <v>-1.2429637763489154E-8</v>
      </c>
      <c r="K695" s="1">
        <f>SUMIF('emission-rate'!$A$2:$A$551, $D695&amp;K$1&amp;$E695&amp;$F695, 'emission-rate'!$F$2:$F$551) * IFERROR(VLOOKUP($A695&amp;$B695&amp;$C695&amp;$D695&amp;K$1, 'check of sales'!$A$2:$P$1035, 12 + MATCH($E695,'check of sales'!$M$1:$P$1, 0), 0), 0)</f>
        <v>46.47304091929314</v>
      </c>
      <c r="L695" s="1">
        <f>SUMIF('emission-rate'!$A$2:$A$551, $D695&amp;L$1&amp;$E695&amp;$F695, 'emission-rate'!$F$2:$F$551) * IFERROR(VLOOKUP($A695&amp;$B695&amp;$C695&amp;$D695&amp;L$1, 'check of sales'!$A$2:$P$1035, 12 + MATCH($E695,'check of sales'!$M$1:$P$1, 0), 0), 0)</f>
        <v>0</v>
      </c>
      <c r="M695" s="1">
        <f>SUMIF('emission-rate'!$A$2:$A$551, $D695&amp;M$1&amp;$E695&amp;$F695, 'emission-rate'!$F$2:$F$551) * IFERROR(VLOOKUP($A695&amp;$B695&amp;$C695&amp;$D695&amp;M$1, 'check of sales'!$A$2:$P$1035, 12 + MATCH($E695,'check of sales'!$M$1:$P$1, 0), 0), 0)</f>
        <v>0</v>
      </c>
      <c r="N695" s="1">
        <f>SUMIF('emission-rate'!$A$2:$A$551, $D695&amp;N$1&amp;$E695&amp;$F695, 'emission-rate'!$F$2:$F$551) * IFERROR(VLOOKUP($A695&amp;$B695&amp;$C695&amp;$D695&amp;N$1, 'check of sales'!$A$2:$P$1035, 12 + MATCH($E695,'check of sales'!$M$1:$P$1, 0), 0), 0)</f>
        <v>0</v>
      </c>
      <c r="O695" s="1">
        <f>SUMIF('emission-rate'!$A$2:$A$551, $D695&amp;O$1&amp;$E695&amp;$F695, 'emission-rate'!$F$2:$F$551) * IFERROR(VLOOKUP($A695&amp;$B695&amp;$C695&amp;$D695&amp;O$1, 'check of sales'!$A$2:$P$1035, 12 + MATCH($E695,'check of sales'!$M$1:$P$1, 0), 0), 0)</f>
        <v>0</v>
      </c>
      <c r="P695" s="1">
        <f>SUMIF('emission-rate'!$A$2:$A$551, $D695&amp;P$1&amp;$E695&amp;$F695, 'emission-rate'!$F$2:$F$551) * IFERROR(VLOOKUP($A695&amp;$B695&amp;$C695&amp;$D695&amp;P$1, 'check of sales'!$A$2:$P$1035, 12 + MATCH($E695,'check of sales'!$M$1:$P$1, 0), 0), 0)</f>
        <v>0</v>
      </c>
      <c r="Q695" s="1">
        <f>SUMIF('emission-rate'!$A$2:$A$551, $D695&amp;Q$1&amp;$E695&amp;$F695, 'emission-rate'!$F$2:$F$551) * IFERROR(VLOOKUP($A695&amp;$B695&amp;$C695&amp;$D695&amp;Q$1, 'check of sales'!$A$2:$P$1035, 12 + MATCH($E695,'check of sales'!$M$1:$P$1, 0), 0), 0)</f>
        <v>0</v>
      </c>
      <c r="R695" s="1">
        <f>SUMIF('emission-rate'!$A$2:$A$551, $D695&amp;R$1&amp;$E695&amp;$F695, 'emission-rate'!$F$2:$F$551) * IFERROR(VLOOKUP($A695&amp;$B695&amp;$C695&amp;$D695&amp;R$1, 'check of sales'!$A$2:$P$1035, 12 + MATCH($E695,'check of sales'!$M$1:$P$1, 0), 0), 0)</f>
        <v>0</v>
      </c>
      <c r="S695" s="1">
        <f>SUMIF('emission-rate'!$A$2:$A$551, $D695&amp;S$1&amp;$E695&amp;$F695, 'emission-rate'!$F$2:$F$551) * IFERROR(VLOOKUP($A695&amp;$B695&amp;$C695&amp;$D695&amp;S$1, 'check of sales'!$A$2:$P$1035, 12 + MATCH($E695,'check of sales'!$M$1:$P$1, 0), 0), 0)</f>
        <v>0</v>
      </c>
      <c r="T695" s="1">
        <f>SUMIF('emission-rate'!$A$2:$A$551, $D695&amp;T$1&amp;$E695&amp;$F695, 'emission-rate'!$F$2:$F$551) * IFERROR(VLOOKUP($A695&amp;$B695&amp;$C695&amp;$D695&amp;T$1, 'check of sales'!$A$2:$P$1035, 12 + MATCH($E695,'check of sales'!$M$1:$P$1, 0), 0), 0)</f>
        <v>0</v>
      </c>
      <c r="U695" s="1">
        <f>SUMIF('emission-rate'!$A$2:$A$551, $D695&amp;U$1&amp;$E695&amp;$F695, 'emission-rate'!$F$2:$F$551) * IFERROR(VLOOKUP($A695&amp;$B695&amp;$C695&amp;$D695&amp;U$1, 'check of sales'!$A$2:$P$1035, 12 + MATCH($E695,'check of sales'!$M$1:$P$1, 0), 0), 0)</f>
        <v>0</v>
      </c>
    </row>
    <row r="696" spans="1:21" x14ac:dyDescent="0.2">
      <c r="A696">
        <f>emission!A696</f>
        <v>2011</v>
      </c>
      <c r="B696">
        <f>emission!B696</f>
        <v>2</v>
      </c>
      <c r="C696" t="str">
        <f>emission!C696</f>
        <v>agricultural</v>
      </c>
      <c r="D696" t="str">
        <f>emission!D696</f>
        <v>VCC 22601 (DSL T6 Ag)</v>
      </c>
      <c r="E696" t="str">
        <f>emission!E696</f>
        <v>DSL</v>
      </c>
      <c r="F696" t="str">
        <f>emission!F696</f>
        <v>HC</v>
      </c>
      <c r="G696" s="1">
        <f>emission!G696 - SUM($K696:$U696)</f>
        <v>-1.6104013411677442E-7</v>
      </c>
      <c r="K696" s="1">
        <f>SUMIF('emission-rate'!$A$2:$A$551, $D696&amp;K$1&amp;$E696&amp;$F696, 'emission-rate'!$F$2:$F$551) * IFERROR(VLOOKUP($A696&amp;$B696&amp;$C696&amp;$D696&amp;K$1, 'check of sales'!$A$2:$P$1035, 12 + MATCH($E696,'check of sales'!$M$1:$P$1, 0), 0), 0)</f>
        <v>42.404463151870374</v>
      </c>
      <c r="L696" s="1">
        <f>SUMIF('emission-rate'!$A$2:$A$551, $D696&amp;L$1&amp;$E696&amp;$F696, 'emission-rate'!$F$2:$F$551) * IFERROR(VLOOKUP($A696&amp;$B696&amp;$C696&amp;$D696&amp;L$1, 'check of sales'!$A$2:$P$1035, 12 + MATCH($E696,'check of sales'!$M$1:$P$1, 0), 0), 0)</f>
        <v>186.57438598374577</v>
      </c>
      <c r="M696" s="1">
        <f>SUMIF('emission-rate'!$A$2:$A$551, $D696&amp;M$1&amp;$E696&amp;$F696, 'emission-rate'!$F$2:$F$551) * IFERROR(VLOOKUP($A696&amp;$B696&amp;$C696&amp;$D696&amp;M$1, 'check of sales'!$A$2:$P$1035, 12 + MATCH($E696,'check of sales'!$M$1:$P$1, 0), 0), 0)</f>
        <v>0</v>
      </c>
      <c r="N696" s="1">
        <f>SUMIF('emission-rate'!$A$2:$A$551, $D696&amp;N$1&amp;$E696&amp;$F696, 'emission-rate'!$F$2:$F$551) * IFERROR(VLOOKUP($A696&amp;$B696&amp;$C696&amp;$D696&amp;N$1, 'check of sales'!$A$2:$P$1035, 12 + MATCH($E696,'check of sales'!$M$1:$P$1, 0), 0), 0)</f>
        <v>0</v>
      </c>
      <c r="O696" s="1">
        <f>SUMIF('emission-rate'!$A$2:$A$551, $D696&amp;O$1&amp;$E696&amp;$F696, 'emission-rate'!$F$2:$F$551) * IFERROR(VLOOKUP($A696&amp;$B696&amp;$C696&amp;$D696&amp;O$1, 'check of sales'!$A$2:$P$1035, 12 + MATCH($E696,'check of sales'!$M$1:$P$1, 0), 0), 0)</f>
        <v>0</v>
      </c>
      <c r="P696" s="1">
        <f>SUMIF('emission-rate'!$A$2:$A$551, $D696&amp;P$1&amp;$E696&amp;$F696, 'emission-rate'!$F$2:$F$551) * IFERROR(VLOOKUP($A696&amp;$B696&amp;$C696&amp;$D696&amp;P$1, 'check of sales'!$A$2:$P$1035, 12 + MATCH($E696,'check of sales'!$M$1:$P$1, 0), 0), 0)</f>
        <v>0</v>
      </c>
      <c r="Q696" s="1">
        <f>SUMIF('emission-rate'!$A$2:$A$551, $D696&amp;Q$1&amp;$E696&amp;$F696, 'emission-rate'!$F$2:$F$551) * IFERROR(VLOOKUP($A696&amp;$B696&amp;$C696&amp;$D696&amp;Q$1, 'check of sales'!$A$2:$P$1035, 12 + MATCH($E696,'check of sales'!$M$1:$P$1, 0), 0), 0)</f>
        <v>0</v>
      </c>
      <c r="R696" s="1">
        <f>SUMIF('emission-rate'!$A$2:$A$551, $D696&amp;R$1&amp;$E696&amp;$F696, 'emission-rate'!$F$2:$F$551) * IFERROR(VLOOKUP($A696&amp;$B696&amp;$C696&amp;$D696&amp;R$1, 'check of sales'!$A$2:$P$1035, 12 + MATCH($E696,'check of sales'!$M$1:$P$1, 0), 0), 0)</f>
        <v>0</v>
      </c>
      <c r="S696" s="1">
        <f>SUMIF('emission-rate'!$A$2:$A$551, $D696&amp;S$1&amp;$E696&amp;$F696, 'emission-rate'!$F$2:$F$551) * IFERROR(VLOOKUP($A696&amp;$B696&amp;$C696&amp;$D696&amp;S$1, 'check of sales'!$A$2:$P$1035, 12 + MATCH($E696,'check of sales'!$M$1:$P$1, 0), 0), 0)</f>
        <v>0</v>
      </c>
      <c r="T696" s="1">
        <f>SUMIF('emission-rate'!$A$2:$A$551, $D696&amp;T$1&amp;$E696&amp;$F696, 'emission-rate'!$F$2:$F$551) * IFERROR(VLOOKUP($A696&amp;$B696&amp;$C696&amp;$D696&amp;T$1, 'check of sales'!$A$2:$P$1035, 12 + MATCH($E696,'check of sales'!$M$1:$P$1, 0), 0), 0)</f>
        <v>0</v>
      </c>
      <c r="U696" s="1">
        <f>SUMIF('emission-rate'!$A$2:$A$551, $D696&amp;U$1&amp;$E696&amp;$F696, 'emission-rate'!$F$2:$F$551) * IFERROR(VLOOKUP($A696&amp;$B696&amp;$C696&amp;$D696&amp;U$1, 'check of sales'!$A$2:$P$1035, 12 + MATCH($E696,'check of sales'!$M$1:$P$1, 0), 0), 0)</f>
        <v>0</v>
      </c>
    </row>
    <row r="697" spans="1:21" x14ac:dyDescent="0.2">
      <c r="A697">
        <f>emission!A697</f>
        <v>2012</v>
      </c>
      <c r="B697">
        <f>emission!B697</f>
        <v>2</v>
      </c>
      <c r="C697" t="str">
        <f>emission!C697</f>
        <v>agricultural</v>
      </c>
      <c r="D697" t="str">
        <f>emission!D697</f>
        <v>VCC 22601 (DSL T6 Ag)</v>
      </c>
      <c r="E697" t="str">
        <f>emission!E697</f>
        <v>DSL</v>
      </c>
      <c r="F697" t="str">
        <f>emission!F697</f>
        <v>HC</v>
      </c>
      <c r="G697" s="1">
        <f>emission!G697 - SUM($K697:$U697)</f>
        <v>-1.3700667977900594E-7</v>
      </c>
      <c r="K697" s="1">
        <f>SUMIF('emission-rate'!$A$2:$A$551, $D697&amp;K$1&amp;$E697&amp;$F697, 'emission-rate'!$F$2:$F$551) * IFERROR(VLOOKUP($A697&amp;$B697&amp;$C697&amp;$D697&amp;K$1, 'check of sales'!$A$2:$P$1035, 12 + MATCH($E697,'check of sales'!$M$1:$P$1, 0), 0), 0)</f>
        <v>41.608583482304418</v>
      </c>
      <c r="L697" s="1">
        <f>SUMIF('emission-rate'!$A$2:$A$551, $D697&amp;L$1&amp;$E697&amp;$F697, 'emission-rate'!$F$2:$F$551) * IFERROR(VLOOKUP($A697&amp;$B697&amp;$C697&amp;$D697&amp;L$1, 'check of sales'!$A$2:$P$1035, 12 + MATCH($E697,'check of sales'!$M$1:$P$1, 0), 0), 0)</f>
        <v>170.24034836175557</v>
      </c>
      <c r="M697" s="1">
        <f>SUMIF('emission-rate'!$A$2:$A$551, $D697&amp;M$1&amp;$E697&amp;$F697, 'emission-rate'!$F$2:$F$551) * IFERROR(VLOOKUP($A697&amp;$B697&amp;$C697&amp;$D697&amp;M$1, 'check of sales'!$A$2:$P$1035, 12 + MATCH($E697,'check of sales'!$M$1:$P$1, 0), 0), 0)</f>
        <v>9.3323024358437081</v>
      </c>
      <c r="N697" s="1">
        <f>SUMIF('emission-rate'!$A$2:$A$551, $D697&amp;N$1&amp;$E697&amp;$F697, 'emission-rate'!$F$2:$F$551) * IFERROR(VLOOKUP($A697&amp;$B697&amp;$C697&amp;$D697&amp;N$1, 'check of sales'!$A$2:$P$1035, 12 + MATCH($E697,'check of sales'!$M$1:$P$1, 0), 0), 0)</f>
        <v>0</v>
      </c>
      <c r="O697" s="1">
        <f>SUMIF('emission-rate'!$A$2:$A$551, $D697&amp;O$1&amp;$E697&amp;$F697, 'emission-rate'!$F$2:$F$551) * IFERROR(VLOOKUP($A697&amp;$B697&amp;$C697&amp;$D697&amp;O$1, 'check of sales'!$A$2:$P$1035, 12 + MATCH($E697,'check of sales'!$M$1:$P$1, 0), 0), 0)</f>
        <v>0</v>
      </c>
      <c r="P697" s="1">
        <f>SUMIF('emission-rate'!$A$2:$A$551, $D697&amp;P$1&amp;$E697&amp;$F697, 'emission-rate'!$F$2:$F$551) * IFERROR(VLOOKUP($A697&amp;$B697&amp;$C697&amp;$D697&amp;P$1, 'check of sales'!$A$2:$P$1035, 12 + MATCH($E697,'check of sales'!$M$1:$P$1, 0), 0), 0)</f>
        <v>0</v>
      </c>
      <c r="Q697" s="1">
        <f>SUMIF('emission-rate'!$A$2:$A$551, $D697&amp;Q$1&amp;$E697&amp;$F697, 'emission-rate'!$F$2:$F$551) * IFERROR(VLOOKUP($A697&amp;$B697&amp;$C697&amp;$D697&amp;Q$1, 'check of sales'!$A$2:$P$1035, 12 + MATCH($E697,'check of sales'!$M$1:$P$1, 0), 0), 0)</f>
        <v>0</v>
      </c>
      <c r="R697" s="1">
        <f>SUMIF('emission-rate'!$A$2:$A$551, $D697&amp;R$1&amp;$E697&amp;$F697, 'emission-rate'!$F$2:$F$551) * IFERROR(VLOOKUP($A697&amp;$B697&amp;$C697&amp;$D697&amp;R$1, 'check of sales'!$A$2:$P$1035, 12 + MATCH($E697,'check of sales'!$M$1:$P$1, 0), 0), 0)</f>
        <v>0</v>
      </c>
      <c r="S697" s="1">
        <f>SUMIF('emission-rate'!$A$2:$A$551, $D697&amp;S$1&amp;$E697&amp;$F697, 'emission-rate'!$F$2:$F$551) * IFERROR(VLOOKUP($A697&amp;$B697&amp;$C697&amp;$D697&amp;S$1, 'check of sales'!$A$2:$P$1035, 12 + MATCH($E697,'check of sales'!$M$1:$P$1, 0), 0), 0)</f>
        <v>0</v>
      </c>
      <c r="T697" s="1">
        <f>SUMIF('emission-rate'!$A$2:$A$551, $D697&amp;T$1&amp;$E697&amp;$F697, 'emission-rate'!$F$2:$F$551) * IFERROR(VLOOKUP($A697&amp;$B697&amp;$C697&amp;$D697&amp;T$1, 'check of sales'!$A$2:$P$1035, 12 + MATCH($E697,'check of sales'!$M$1:$P$1, 0), 0), 0)</f>
        <v>0</v>
      </c>
      <c r="U697" s="1">
        <f>SUMIF('emission-rate'!$A$2:$A$551, $D697&amp;U$1&amp;$E697&amp;$F697, 'emission-rate'!$F$2:$F$551) * IFERROR(VLOOKUP($A697&amp;$B697&amp;$C697&amp;$D697&amp;U$1, 'check of sales'!$A$2:$P$1035, 12 + MATCH($E697,'check of sales'!$M$1:$P$1, 0), 0), 0)</f>
        <v>0</v>
      </c>
    </row>
    <row r="698" spans="1:21" x14ac:dyDescent="0.2">
      <c r="A698">
        <f>emission!A698</f>
        <v>2013</v>
      </c>
      <c r="B698">
        <f>emission!B698</f>
        <v>2</v>
      </c>
      <c r="C698" t="str">
        <f>emission!C698</f>
        <v>agricultural</v>
      </c>
      <c r="D698" t="str">
        <f>emission!D698</f>
        <v>VCC 22601 (DSL T6 Ag)</v>
      </c>
      <c r="E698" t="str">
        <f>emission!E698</f>
        <v>DSL</v>
      </c>
      <c r="F698" t="str">
        <f>emission!F698</f>
        <v>HC</v>
      </c>
      <c r="G698" s="1">
        <f>emission!G698 - SUM($K698:$U698)</f>
        <v>-1.3438017276712344E-7</v>
      </c>
      <c r="K698" s="1">
        <f>SUMIF('emission-rate'!$A$2:$A$551, $D698&amp;K$1&amp;$E698&amp;$F698, 'emission-rate'!$F$2:$F$551) * IFERROR(VLOOKUP($A698&amp;$B698&amp;$C698&amp;$D698&amp;K$1, 'check of sales'!$A$2:$P$1035, 12 + MATCH($E698,'check of sales'!$M$1:$P$1, 0), 0), 0)</f>
        <v>37.865437295944716</v>
      </c>
      <c r="L698" s="1">
        <f>SUMIF('emission-rate'!$A$2:$A$551, $D698&amp;L$1&amp;$E698&amp;$F698, 'emission-rate'!$F$2:$F$551) * IFERROR(VLOOKUP($A698&amp;$B698&amp;$C698&amp;$D698&amp;L$1, 'check of sales'!$A$2:$P$1035, 12 + MATCH($E698,'check of sales'!$M$1:$P$1, 0), 0), 0)</f>
        <v>167.04514620306534</v>
      </c>
      <c r="M698" s="1">
        <f>SUMIF('emission-rate'!$A$2:$A$551, $D698&amp;M$1&amp;$E698&amp;$F698, 'emission-rate'!$F$2:$F$551) * IFERROR(VLOOKUP($A698&amp;$B698&amp;$C698&amp;$D698&amp;M$1, 'check of sales'!$A$2:$P$1035, 12 + MATCH($E698,'check of sales'!$M$1:$P$1, 0), 0), 0)</f>
        <v>8.5152868616901323</v>
      </c>
      <c r="N698" s="1">
        <f>SUMIF('emission-rate'!$A$2:$A$551, $D698&amp;N$1&amp;$E698&amp;$F698, 'emission-rate'!$F$2:$F$551) * IFERROR(VLOOKUP($A698&amp;$B698&amp;$C698&amp;$D698&amp;N$1, 'check of sales'!$A$2:$P$1035, 12 + MATCH($E698,'check of sales'!$M$1:$P$1, 0), 0), 0)</f>
        <v>0</v>
      </c>
      <c r="O698" s="1">
        <f>SUMIF('emission-rate'!$A$2:$A$551, $D698&amp;O$1&amp;$E698&amp;$F698, 'emission-rate'!$F$2:$F$551) * IFERROR(VLOOKUP($A698&amp;$B698&amp;$C698&amp;$D698&amp;O$1, 'check of sales'!$A$2:$P$1035, 12 + MATCH($E698,'check of sales'!$M$1:$P$1, 0), 0), 0)</f>
        <v>0</v>
      </c>
      <c r="P698" s="1">
        <f>SUMIF('emission-rate'!$A$2:$A$551, $D698&amp;P$1&amp;$E698&amp;$F698, 'emission-rate'!$F$2:$F$551) * IFERROR(VLOOKUP($A698&amp;$B698&amp;$C698&amp;$D698&amp;P$1, 'check of sales'!$A$2:$P$1035, 12 + MATCH($E698,'check of sales'!$M$1:$P$1, 0), 0), 0)</f>
        <v>0</v>
      </c>
      <c r="Q698" s="1">
        <f>SUMIF('emission-rate'!$A$2:$A$551, $D698&amp;Q$1&amp;$E698&amp;$F698, 'emission-rate'!$F$2:$F$551) * IFERROR(VLOOKUP($A698&amp;$B698&amp;$C698&amp;$D698&amp;Q$1, 'check of sales'!$A$2:$P$1035, 12 + MATCH($E698,'check of sales'!$M$1:$P$1, 0), 0), 0)</f>
        <v>0</v>
      </c>
      <c r="R698" s="1">
        <f>SUMIF('emission-rate'!$A$2:$A$551, $D698&amp;R$1&amp;$E698&amp;$F698, 'emission-rate'!$F$2:$F$551) * IFERROR(VLOOKUP($A698&amp;$B698&amp;$C698&amp;$D698&amp;R$1, 'check of sales'!$A$2:$P$1035, 12 + MATCH($E698,'check of sales'!$M$1:$P$1, 0), 0), 0)</f>
        <v>0</v>
      </c>
      <c r="S698" s="1">
        <f>SUMIF('emission-rate'!$A$2:$A$551, $D698&amp;S$1&amp;$E698&amp;$F698, 'emission-rate'!$F$2:$F$551) * IFERROR(VLOOKUP($A698&amp;$B698&amp;$C698&amp;$D698&amp;S$1, 'check of sales'!$A$2:$P$1035, 12 + MATCH($E698,'check of sales'!$M$1:$P$1, 0), 0), 0)</f>
        <v>0</v>
      </c>
      <c r="T698" s="1">
        <f>SUMIF('emission-rate'!$A$2:$A$551, $D698&amp;T$1&amp;$E698&amp;$F698, 'emission-rate'!$F$2:$F$551) * IFERROR(VLOOKUP($A698&amp;$B698&amp;$C698&amp;$D698&amp;T$1, 'check of sales'!$A$2:$P$1035, 12 + MATCH($E698,'check of sales'!$M$1:$P$1, 0), 0), 0)</f>
        <v>0</v>
      </c>
      <c r="U698" s="1">
        <f>SUMIF('emission-rate'!$A$2:$A$551, $D698&amp;U$1&amp;$E698&amp;$F698, 'emission-rate'!$F$2:$F$551) * IFERROR(VLOOKUP($A698&amp;$B698&amp;$C698&amp;$D698&amp;U$1, 'check of sales'!$A$2:$P$1035, 12 + MATCH($E698,'check of sales'!$M$1:$P$1, 0), 0), 0)</f>
        <v>0</v>
      </c>
    </row>
    <row r="699" spans="1:21" x14ac:dyDescent="0.2">
      <c r="A699">
        <f>emission!A699</f>
        <v>2014</v>
      </c>
      <c r="B699">
        <f>emission!B699</f>
        <v>2</v>
      </c>
      <c r="C699" t="str">
        <f>emission!C699</f>
        <v>agricultural</v>
      </c>
      <c r="D699" t="str">
        <f>emission!D699</f>
        <v>VCC 22601 (DSL T6 Ag)</v>
      </c>
      <c r="E699" t="str">
        <f>emission!E699</f>
        <v>DSL</v>
      </c>
      <c r="F699" t="str">
        <f>emission!F699</f>
        <v>HC</v>
      </c>
      <c r="G699" s="1">
        <f>emission!G699 - SUM($K699:$U699)</f>
        <v>-1.215240956753405E-7</v>
      </c>
      <c r="K699" s="1">
        <f>SUMIF('emission-rate'!$A$2:$A$551, $D699&amp;K$1&amp;$E699&amp;$F699, 'emission-rate'!$F$2:$F$551) * IFERROR(VLOOKUP($A699&amp;$B699&amp;$C699&amp;$D699&amp;K$1, 'check of sales'!$A$2:$P$1035, 12 + MATCH($E699,'check of sales'!$M$1:$P$1, 0), 0), 0)</f>
        <v>34.195678515638782</v>
      </c>
      <c r="L699" s="1">
        <f>SUMIF('emission-rate'!$A$2:$A$551, $D699&amp;L$1&amp;$E699&amp;$F699, 'emission-rate'!$F$2:$F$551) * IFERROR(VLOOKUP($A699&amp;$B699&amp;$C699&amp;$D699&amp;L$1, 'check of sales'!$A$2:$P$1035, 12 + MATCH($E699,'check of sales'!$M$1:$P$1, 0), 0), 0)</f>
        <v>152.01761222739387</v>
      </c>
      <c r="M699" s="1">
        <f>SUMIF('emission-rate'!$A$2:$A$551, $D699&amp;M$1&amp;$E699&amp;$F699, 'emission-rate'!$F$2:$F$551) * IFERROR(VLOOKUP($A699&amp;$B699&amp;$C699&amp;$D699&amp;M$1, 'check of sales'!$A$2:$P$1035, 12 + MATCH($E699,'check of sales'!$M$1:$P$1, 0), 0), 0)</f>
        <v>8.355465390316466</v>
      </c>
      <c r="N699" s="1">
        <f>SUMIF('emission-rate'!$A$2:$A$551, $D699&amp;N$1&amp;$E699&amp;$F699, 'emission-rate'!$F$2:$F$551) * IFERROR(VLOOKUP($A699&amp;$B699&amp;$C699&amp;$D699&amp;N$1, 'check of sales'!$A$2:$P$1035, 12 + MATCH($E699,'check of sales'!$M$1:$P$1, 0), 0), 0)</f>
        <v>0</v>
      </c>
      <c r="O699" s="1">
        <f>SUMIF('emission-rate'!$A$2:$A$551, $D699&amp;O$1&amp;$E699&amp;$F699, 'emission-rate'!$F$2:$F$551) * IFERROR(VLOOKUP($A699&amp;$B699&amp;$C699&amp;$D699&amp;O$1, 'check of sales'!$A$2:$P$1035, 12 + MATCH($E699,'check of sales'!$M$1:$P$1, 0), 0), 0)</f>
        <v>0</v>
      </c>
      <c r="P699" s="1">
        <f>SUMIF('emission-rate'!$A$2:$A$551, $D699&amp;P$1&amp;$E699&amp;$F699, 'emission-rate'!$F$2:$F$551) * IFERROR(VLOOKUP($A699&amp;$B699&amp;$C699&amp;$D699&amp;P$1, 'check of sales'!$A$2:$P$1035, 12 + MATCH($E699,'check of sales'!$M$1:$P$1, 0), 0), 0)</f>
        <v>0</v>
      </c>
      <c r="Q699" s="1">
        <f>SUMIF('emission-rate'!$A$2:$A$551, $D699&amp;Q$1&amp;$E699&amp;$F699, 'emission-rate'!$F$2:$F$551) * IFERROR(VLOOKUP($A699&amp;$B699&amp;$C699&amp;$D699&amp;Q$1, 'check of sales'!$A$2:$P$1035, 12 + MATCH($E699,'check of sales'!$M$1:$P$1, 0), 0), 0)</f>
        <v>0</v>
      </c>
      <c r="R699" s="1">
        <f>SUMIF('emission-rate'!$A$2:$A$551, $D699&amp;R$1&amp;$E699&amp;$F699, 'emission-rate'!$F$2:$F$551) * IFERROR(VLOOKUP($A699&amp;$B699&amp;$C699&amp;$D699&amp;R$1, 'check of sales'!$A$2:$P$1035, 12 + MATCH($E699,'check of sales'!$M$1:$P$1, 0), 0), 0)</f>
        <v>0</v>
      </c>
      <c r="S699" s="1">
        <f>SUMIF('emission-rate'!$A$2:$A$551, $D699&amp;S$1&amp;$E699&amp;$F699, 'emission-rate'!$F$2:$F$551) * IFERROR(VLOOKUP($A699&amp;$B699&amp;$C699&amp;$D699&amp;S$1, 'check of sales'!$A$2:$P$1035, 12 + MATCH($E699,'check of sales'!$M$1:$P$1, 0), 0), 0)</f>
        <v>0</v>
      </c>
      <c r="T699" s="1">
        <f>SUMIF('emission-rate'!$A$2:$A$551, $D699&amp;T$1&amp;$E699&amp;$F699, 'emission-rate'!$F$2:$F$551) * IFERROR(VLOOKUP($A699&amp;$B699&amp;$C699&amp;$D699&amp;T$1, 'check of sales'!$A$2:$P$1035, 12 + MATCH($E699,'check of sales'!$M$1:$P$1, 0), 0), 0)</f>
        <v>0</v>
      </c>
      <c r="U699" s="1">
        <f>SUMIF('emission-rate'!$A$2:$A$551, $D699&amp;U$1&amp;$E699&amp;$F699, 'emission-rate'!$F$2:$F$551) * IFERROR(VLOOKUP($A699&amp;$B699&amp;$C699&amp;$D699&amp;U$1, 'check of sales'!$A$2:$P$1035, 12 + MATCH($E699,'check of sales'!$M$1:$P$1, 0), 0), 0)</f>
        <v>0</v>
      </c>
    </row>
    <row r="700" spans="1:21" x14ac:dyDescent="0.2">
      <c r="A700">
        <f>emission!A700</f>
        <v>2015</v>
      </c>
      <c r="B700">
        <f>emission!B700</f>
        <v>2</v>
      </c>
      <c r="C700" t="str">
        <f>emission!C700</f>
        <v>agricultural</v>
      </c>
      <c r="D700" t="str">
        <f>emission!D700</f>
        <v>VCC 22601 (DSL T6 Ag)</v>
      </c>
      <c r="E700" t="str">
        <f>emission!E700</f>
        <v>DSL</v>
      </c>
      <c r="F700" t="str">
        <f>emission!F700</f>
        <v>HC</v>
      </c>
      <c r="G700" s="1">
        <f>emission!G700 - SUM($K700:$U700)</f>
        <v>-1.0985732501467282E-7</v>
      </c>
      <c r="K700" s="1">
        <f>SUMIF('emission-rate'!$A$2:$A$551, $D700&amp;K$1&amp;$E700&amp;$F700, 'emission-rate'!$F$2:$F$551) * IFERROR(VLOOKUP($A700&amp;$B700&amp;$C700&amp;$D700&amp;K$1, 'check of sales'!$A$2:$P$1035, 12 + MATCH($E700,'check of sales'!$M$1:$P$1, 0), 0), 0)</f>
        <v>31.544953379843182</v>
      </c>
      <c r="L700" s="1">
        <f>SUMIF('emission-rate'!$A$2:$A$551, $D700&amp;L$1&amp;$E700&amp;$F700, 'emission-rate'!$F$2:$F$551) * IFERROR(VLOOKUP($A700&amp;$B700&amp;$C700&amp;$D700&amp;L$1, 'check of sales'!$A$2:$P$1035, 12 + MATCH($E700,'check of sales'!$M$1:$P$1, 0), 0), 0)</f>
        <v>137.28470520000383</v>
      </c>
      <c r="M700" s="1">
        <f>SUMIF('emission-rate'!$A$2:$A$551, $D700&amp;M$1&amp;$E700&amp;$F700, 'emission-rate'!$F$2:$F$551) * IFERROR(VLOOKUP($A700&amp;$B700&amp;$C700&amp;$D700&amp;M$1, 'check of sales'!$A$2:$P$1035, 12 + MATCH($E700,'check of sales'!$M$1:$P$1, 0), 0), 0)</f>
        <v>7.6038000897103108</v>
      </c>
      <c r="N700" s="1">
        <f>SUMIF('emission-rate'!$A$2:$A$551, $D700&amp;N$1&amp;$E700&amp;$F700, 'emission-rate'!$F$2:$F$551) * IFERROR(VLOOKUP($A700&amp;$B700&amp;$C700&amp;$D700&amp;N$1, 'check of sales'!$A$2:$P$1035, 12 + MATCH($E700,'check of sales'!$M$1:$P$1, 0), 0), 0)</f>
        <v>0</v>
      </c>
      <c r="O700" s="1">
        <f>SUMIF('emission-rate'!$A$2:$A$551, $D700&amp;O$1&amp;$E700&amp;$F700, 'emission-rate'!$F$2:$F$551) * IFERROR(VLOOKUP($A700&amp;$B700&amp;$C700&amp;$D700&amp;O$1, 'check of sales'!$A$2:$P$1035, 12 + MATCH($E700,'check of sales'!$M$1:$P$1, 0), 0), 0)</f>
        <v>0</v>
      </c>
      <c r="P700" s="1">
        <f>SUMIF('emission-rate'!$A$2:$A$551, $D700&amp;P$1&amp;$E700&amp;$F700, 'emission-rate'!$F$2:$F$551) * IFERROR(VLOOKUP($A700&amp;$B700&amp;$C700&amp;$D700&amp;P$1, 'check of sales'!$A$2:$P$1035, 12 + MATCH($E700,'check of sales'!$M$1:$P$1, 0), 0), 0)</f>
        <v>0</v>
      </c>
      <c r="Q700" s="1">
        <f>SUMIF('emission-rate'!$A$2:$A$551, $D700&amp;Q$1&amp;$E700&amp;$F700, 'emission-rate'!$F$2:$F$551) * IFERROR(VLOOKUP($A700&amp;$B700&amp;$C700&amp;$D700&amp;Q$1, 'check of sales'!$A$2:$P$1035, 12 + MATCH($E700,'check of sales'!$M$1:$P$1, 0), 0), 0)</f>
        <v>0</v>
      </c>
      <c r="R700" s="1">
        <f>SUMIF('emission-rate'!$A$2:$A$551, $D700&amp;R$1&amp;$E700&amp;$F700, 'emission-rate'!$F$2:$F$551) * IFERROR(VLOOKUP($A700&amp;$B700&amp;$C700&amp;$D700&amp;R$1, 'check of sales'!$A$2:$P$1035, 12 + MATCH($E700,'check of sales'!$M$1:$P$1, 0), 0), 0)</f>
        <v>0</v>
      </c>
      <c r="S700" s="1">
        <f>SUMIF('emission-rate'!$A$2:$A$551, $D700&amp;S$1&amp;$E700&amp;$F700, 'emission-rate'!$F$2:$F$551) * IFERROR(VLOOKUP($A700&amp;$B700&amp;$C700&amp;$D700&amp;S$1, 'check of sales'!$A$2:$P$1035, 12 + MATCH($E700,'check of sales'!$M$1:$P$1, 0), 0), 0)</f>
        <v>0</v>
      </c>
      <c r="T700" s="1">
        <f>SUMIF('emission-rate'!$A$2:$A$551, $D700&amp;T$1&amp;$E700&amp;$F700, 'emission-rate'!$F$2:$F$551) * IFERROR(VLOOKUP($A700&amp;$B700&amp;$C700&amp;$D700&amp;T$1, 'check of sales'!$A$2:$P$1035, 12 + MATCH($E700,'check of sales'!$M$1:$P$1, 0), 0), 0)</f>
        <v>0</v>
      </c>
      <c r="U700" s="1">
        <f>SUMIF('emission-rate'!$A$2:$A$551, $D700&amp;U$1&amp;$E700&amp;$F700, 'emission-rate'!$F$2:$F$551) * IFERROR(VLOOKUP($A700&amp;$B700&amp;$C700&amp;$D700&amp;U$1, 'check of sales'!$A$2:$P$1035, 12 + MATCH($E700,'check of sales'!$M$1:$P$1, 0), 0), 0)</f>
        <v>0</v>
      </c>
    </row>
    <row r="701" spans="1:21" x14ac:dyDescent="0.2">
      <c r="A701">
        <f>emission!A701</f>
        <v>2016</v>
      </c>
      <c r="B701">
        <f>emission!B701</f>
        <v>2</v>
      </c>
      <c r="C701" t="str">
        <f>emission!C701</f>
        <v>agricultural</v>
      </c>
      <c r="D701" t="str">
        <f>emission!D701</f>
        <v>VCC 22601 (DSL T6 Ag)</v>
      </c>
      <c r="E701" t="str">
        <f>emission!E701</f>
        <v>DSL</v>
      </c>
      <c r="F701" t="str">
        <f>emission!F701</f>
        <v>HC</v>
      </c>
      <c r="G701" s="1">
        <f>emission!G701 - SUM($K701:$U701)</f>
        <v>-1.0153974017157452E-7</v>
      </c>
      <c r="K701" s="1">
        <f>SUMIF('emission-rate'!$A$2:$A$551, $D701&amp;K$1&amp;$E701&amp;$F701, 'emission-rate'!$F$2:$F$551) * IFERROR(VLOOKUP($A701&amp;$B701&amp;$C701&amp;$D701&amp;K$1, 'check of sales'!$A$2:$P$1035, 12 + MATCH($E701,'check of sales'!$M$1:$P$1, 0), 0), 0)</f>
        <v>29.203999327604134</v>
      </c>
      <c r="L701" s="1">
        <f>SUMIF('emission-rate'!$A$2:$A$551, $D701&amp;L$1&amp;$E701&amp;$F701, 'emission-rate'!$F$2:$F$551) * IFERROR(VLOOKUP($A701&amp;$B701&amp;$C701&amp;$D701&amp;L$1, 'check of sales'!$A$2:$P$1035, 12 + MATCH($E701,'check of sales'!$M$1:$P$1, 0), 0), 0)</f>
        <v>126.64289212214642</v>
      </c>
      <c r="M701" s="1">
        <f>SUMIF('emission-rate'!$A$2:$A$551, $D701&amp;M$1&amp;$E701&amp;$F701, 'emission-rate'!$F$2:$F$551) * IFERROR(VLOOKUP($A701&amp;$B701&amp;$C701&amp;$D701&amp;M$1, 'check of sales'!$A$2:$P$1035, 12 + MATCH($E701,'check of sales'!$M$1:$P$1, 0), 0), 0)</f>
        <v>6.8668717947901659</v>
      </c>
      <c r="N701" s="1">
        <f>SUMIF('emission-rate'!$A$2:$A$551, $D701&amp;N$1&amp;$E701&amp;$F701, 'emission-rate'!$F$2:$F$551) * IFERROR(VLOOKUP($A701&amp;$B701&amp;$C701&amp;$D701&amp;N$1, 'check of sales'!$A$2:$P$1035, 12 + MATCH($E701,'check of sales'!$M$1:$P$1, 0), 0), 0)</f>
        <v>0</v>
      </c>
      <c r="O701" s="1">
        <f>SUMIF('emission-rate'!$A$2:$A$551, $D701&amp;O$1&amp;$E701&amp;$F701, 'emission-rate'!$F$2:$F$551) * IFERROR(VLOOKUP($A701&amp;$B701&amp;$C701&amp;$D701&amp;O$1, 'check of sales'!$A$2:$P$1035, 12 + MATCH($E701,'check of sales'!$M$1:$P$1, 0), 0), 0)</f>
        <v>0</v>
      </c>
      <c r="P701" s="1">
        <f>SUMIF('emission-rate'!$A$2:$A$551, $D701&amp;P$1&amp;$E701&amp;$F701, 'emission-rate'!$F$2:$F$551) * IFERROR(VLOOKUP($A701&amp;$B701&amp;$C701&amp;$D701&amp;P$1, 'check of sales'!$A$2:$P$1035, 12 + MATCH($E701,'check of sales'!$M$1:$P$1, 0), 0), 0)</f>
        <v>0</v>
      </c>
      <c r="Q701" s="1">
        <f>SUMIF('emission-rate'!$A$2:$A$551, $D701&amp;Q$1&amp;$E701&amp;$F701, 'emission-rate'!$F$2:$F$551) * IFERROR(VLOOKUP($A701&amp;$B701&amp;$C701&amp;$D701&amp;Q$1, 'check of sales'!$A$2:$P$1035, 12 + MATCH($E701,'check of sales'!$M$1:$P$1, 0), 0), 0)</f>
        <v>0</v>
      </c>
      <c r="R701" s="1">
        <f>SUMIF('emission-rate'!$A$2:$A$551, $D701&amp;R$1&amp;$E701&amp;$F701, 'emission-rate'!$F$2:$F$551) * IFERROR(VLOOKUP($A701&amp;$B701&amp;$C701&amp;$D701&amp;R$1, 'check of sales'!$A$2:$P$1035, 12 + MATCH($E701,'check of sales'!$M$1:$P$1, 0), 0), 0)</f>
        <v>0</v>
      </c>
      <c r="S701" s="1">
        <f>SUMIF('emission-rate'!$A$2:$A$551, $D701&amp;S$1&amp;$E701&amp;$F701, 'emission-rate'!$F$2:$F$551) * IFERROR(VLOOKUP($A701&amp;$B701&amp;$C701&amp;$D701&amp;S$1, 'check of sales'!$A$2:$P$1035, 12 + MATCH($E701,'check of sales'!$M$1:$P$1, 0), 0), 0)</f>
        <v>0</v>
      </c>
      <c r="T701" s="1">
        <f>SUMIF('emission-rate'!$A$2:$A$551, $D701&amp;T$1&amp;$E701&amp;$F701, 'emission-rate'!$F$2:$F$551) * IFERROR(VLOOKUP($A701&amp;$B701&amp;$C701&amp;$D701&amp;T$1, 'check of sales'!$A$2:$P$1035, 12 + MATCH($E701,'check of sales'!$M$1:$P$1, 0), 0), 0)</f>
        <v>0</v>
      </c>
      <c r="U701" s="1">
        <f>SUMIF('emission-rate'!$A$2:$A$551, $D701&amp;U$1&amp;$E701&amp;$F701, 'emission-rate'!$F$2:$F$551) * IFERROR(VLOOKUP($A701&amp;$B701&amp;$C701&amp;$D701&amp;U$1, 'check of sales'!$A$2:$P$1035, 12 + MATCH($E701,'check of sales'!$M$1:$P$1, 0), 0), 0)</f>
        <v>0</v>
      </c>
    </row>
    <row r="702" spans="1:21" x14ac:dyDescent="0.2">
      <c r="A702">
        <f>emission!A702</f>
        <v>2017</v>
      </c>
      <c r="B702">
        <f>emission!B702</f>
        <v>2</v>
      </c>
      <c r="C702" t="str">
        <f>emission!C702</f>
        <v>agricultural</v>
      </c>
      <c r="D702" t="str">
        <f>emission!D702</f>
        <v>VCC 22601 (DSL T6 Ag)</v>
      </c>
      <c r="E702" t="str">
        <f>emission!E702</f>
        <v>DSL</v>
      </c>
      <c r="F702" t="str">
        <f>emission!F702</f>
        <v>HC</v>
      </c>
      <c r="G702" s="1">
        <f>emission!G702 - SUM($K702:$U702)</f>
        <v>-9.4260457217387739E-8</v>
      </c>
      <c r="K702" s="1">
        <f>SUMIF('emission-rate'!$A$2:$A$551, $D702&amp;K$1&amp;$E702&amp;$F702, 'emission-rate'!$F$2:$F$551) * IFERROR(VLOOKUP($A702&amp;$B702&amp;$C702&amp;$D702&amp;K$1, 'check of sales'!$A$2:$P$1035, 12 + MATCH($E702,'check of sales'!$M$1:$P$1, 0), 0), 0)</f>
        <v>27.898291190810891</v>
      </c>
      <c r="L702" s="1">
        <f>SUMIF('emission-rate'!$A$2:$A$551, $D702&amp;L$1&amp;$E702&amp;$F702, 'emission-rate'!$F$2:$F$551) * IFERROR(VLOOKUP($A702&amp;$B702&amp;$C702&amp;$D702&amp;L$1, 'check of sales'!$A$2:$P$1035, 12 + MATCH($E702,'check of sales'!$M$1:$P$1, 0), 0), 0)</f>
        <v>117.2447108051292</v>
      </c>
      <c r="M702" s="1">
        <f>SUMIF('emission-rate'!$A$2:$A$551, $D702&amp;M$1&amp;$E702&amp;$F702, 'emission-rate'!$F$2:$F$551) * IFERROR(VLOOKUP($A702&amp;$B702&amp;$C702&amp;$D702&amp;M$1, 'check of sales'!$A$2:$P$1035, 12 + MATCH($E702,'check of sales'!$M$1:$P$1, 0), 0), 0)</f>
        <v>6.3345767662703825</v>
      </c>
      <c r="N702" s="1">
        <f>SUMIF('emission-rate'!$A$2:$A$551, $D702&amp;N$1&amp;$E702&amp;$F702, 'emission-rate'!$F$2:$F$551) * IFERROR(VLOOKUP($A702&amp;$B702&amp;$C702&amp;$D702&amp;N$1, 'check of sales'!$A$2:$P$1035, 12 + MATCH($E702,'check of sales'!$M$1:$P$1, 0), 0), 0)</f>
        <v>0</v>
      </c>
      <c r="O702" s="1">
        <f>SUMIF('emission-rate'!$A$2:$A$551, $D702&amp;O$1&amp;$E702&amp;$F702, 'emission-rate'!$F$2:$F$551) * IFERROR(VLOOKUP($A702&amp;$B702&amp;$C702&amp;$D702&amp;O$1, 'check of sales'!$A$2:$P$1035, 12 + MATCH($E702,'check of sales'!$M$1:$P$1, 0), 0), 0)</f>
        <v>0</v>
      </c>
      <c r="P702" s="1">
        <f>SUMIF('emission-rate'!$A$2:$A$551, $D702&amp;P$1&amp;$E702&amp;$F702, 'emission-rate'!$F$2:$F$551) * IFERROR(VLOOKUP($A702&amp;$B702&amp;$C702&amp;$D702&amp;P$1, 'check of sales'!$A$2:$P$1035, 12 + MATCH($E702,'check of sales'!$M$1:$P$1, 0), 0), 0)</f>
        <v>0</v>
      </c>
      <c r="Q702" s="1">
        <f>SUMIF('emission-rate'!$A$2:$A$551, $D702&amp;Q$1&amp;$E702&amp;$F702, 'emission-rate'!$F$2:$F$551) * IFERROR(VLOOKUP($A702&amp;$B702&amp;$C702&amp;$D702&amp;Q$1, 'check of sales'!$A$2:$P$1035, 12 + MATCH($E702,'check of sales'!$M$1:$P$1, 0), 0), 0)</f>
        <v>0</v>
      </c>
      <c r="R702" s="1">
        <f>SUMIF('emission-rate'!$A$2:$A$551, $D702&amp;R$1&amp;$E702&amp;$F702, 'emission-rate'!$F$2:$F$551) * IFERROR(VLOOKUP($A702&amp;$B702&amp;$C702&amp;$D702&amp;R$1, 'check of sales'!$A$2:$P$1035, 12 + MATCH($E702,'check of sales'!$M$1:$P$1, 0), 0), 0)</f>
        <v>0</v>
      </c>
      <c r="S702" s="1">
        <f>SUMIF('emission-rate'!$A$2:$A$551, $D702&amp;S$1&amp;$E702&amp;$F702, 'emission-rate'!$F$2:$F$551) * IFERROR(VLOOKUP($A702&amp;$B702&amp;$C702&amp;$D702&amp;S$1, 'check of sales'!$A$2:$P$1035, 12 + MATCH($E702,'check of sales'!$M$1:$P$1, 0), 0), 0)</f>
        <v>0</v>
      </c>
      <c r="T702" s="1">
        <f>SUMIF('emission-rate'!$A$2:$A$551, $D702&amp;T$1&amp;$E702&amp;$F702, 'emission-rate'!$F$2:$F$551) * IFERROR(VLOOKUP($A702&amp;$B702&amp;$C702&amp;$D702&amp;T$1, 'check of sales'!$A$2:$P$1035, 12 + MATCH($E702,'check of sales'!$M$1:$P$1, 0), 0), 0)</f>
        <v>0</v>
      </c>
      <c r="U702" s="1">
        <f>SUMIF('emission-rate'!$A$2:$A$551, $D702&amp;U$1&amp;$E702&amp;$F702, 'emission-rate'!$F$2:$F$551) * IFERROR(VLOOKUP($A702&amp;$B702&amp;$C702&amp;$D702&amp;U$1, 'check of sales'!$A$2:$P$1035, 12 + MATCH($E702,'check of sales'!$M$1:$P$1, 0), 0), 0)</f>
        <v>0</v>
      </c>
    </row>
    <row r="703" spans="1:21" x14ac:dyDescent="0.2">
      <c r="A703">
        <f>emission!A703</f>
        <v>2018</v>
      </c>
      <c r="B703">
        <f>emission!B703</f>
        <v>2</v>
      </c>
      <c r="C703" t="str">
        <f>emission!C703</f>
        <v>agricultural</v>
      </c>
      <c r="D703" t="str">
        <f>emission!D703</f>
        <v>VCC 22601 (DSL T6 Ag)</v>
      </c>
      <c r="E703" t="str">
        <f>emission!E703</f>
        <v>DSL</v>
      </c>
      <c r="F703" t="str">
        <f>emission!F703</f>
        <v>HC</v>
      </c>
      <c r="G703" s="1">
        <f>emission!G703 - SUM($K703:$U703)</f>
        <v>-9.0457291435086518E-8</v>
      </c>
      <c r="K703" s="1">
        <f>SUMIF('emission-rate'!$A$2:$A$551, $D703&amp;K$1&amp;$E703&amp;$F703, 'emission-rate'!$F$2:$F$551) * IFERROR(VLOOKUP($A703&amp;$B703&amp;$C703&amp;$D703&amp;K$1, 'check of sales'!$A$2:$P$1035, 12 + MATCH($E703,'check of sales'!$M$1:$P$1, 0), 0), 0)</f>
        <v>27.386969370645289</v>
      </c>
      <c r="L703" s="1">
        <f>SUMIF('emission-rate'!$A$2:$A$551, $D703&amp;L$1&amp;$E703&amp;$F703, 'emission-rate'!$F$2:$F$551) * IFERROR(VLOOKUP($A703&amp;$B703&amp;$C703&amp;$D703&amp;L$1, 'check of sales'!$A$2:$P$1035, 12 + MATCH($E703,'check of sales'!$M$1:$P$1, 0), 0), 0)</f>
        <v>112.00271051684926</v>
      </c>
      <c r="M703" s="1">
        <f>SUMIF('emission-rate'!$A$2:$A$551, $D703&amp;M$1&amp;$E703&amp;$F703, 'emission-rate'!$F$2:$F$551) * IFERROR(VLOOKUP($A703&amp;$B703&amp;$C703&amp;$D703&amp;M$1, 'check of sales'!$A$2:$P$1035, 12 + MATCH($E703,'check of sales'!$M$1:$P$1, 0), 0), 0)</f>
        <v>5.8644872095777627</v>
      </c>
      <c r="N703" s="1">
        <f>SUMIF('emission-rate'!$A$2:$A$551, $D703&amp;N$1&amp;$E703&amp;$F703, 'emission-rate'!$F$2:$F$551) * IFERROR(VLOOKUP($A703&amp;$B703&amp;$C703&amp;$D703&amp;N$1, 'check of sales'!$A$2:$P$1035, 12 + MATCH($E703,'check of sales'!$M$1:$P$1, 0), 0), 0)</f>
        <v>0</v>
      </c>
      <c r="O703" s="1">
        <f>SUMIF('emission-rate'!$A$2:$A$551, $D703&amp;O$1&amp;$E703&amp;$F703, 'emission-rate'!$F$2:$F$551) * IFERROR(VLOOKUP($A703&amp;$B703&amp;$C703&amp;$D703&amp;O$1, 'check of sales'!$A$2:$P$1035, 12 + MATCH($E703,'check of sales'!$M$1:$P$1, 0), 0), 0)</f>
        <v>0</v>
      </c>
      <c r="P703" s="1">
        <f>SUMIF('emission-rate'!$A$2:$A$551, $D703&amp;P$1&amp;$E703&amp;$F703, 'emission-rate'!$F$2:$F$551) * IFERROR(VLOOKUP($A703&amp;$B703&amp;$C703&amp;$D703&amp;P$1, 'check of sales'!$A$2:$P$1035, 12 + MATCH($E703,'check of sales'!$M$1:$P$1, 0), 0), 0)</f>
        <v>0</v>
      </c>
      <c r="Q703" s="1">
        <f>SUMIF('emission-rate'!$A$2:$A$551, $D703&amp;Q$1&amp;$E703&amp;$F703, 'emission-rate'!$F$2:$F$551) * IFERROR(VLOOKUP($A703&amp;$B703&amp;$C703&amp;$D703&amp;Q$1, 'check of sales'!$A$2:$P$1035, 12 + MATCH($E703,'check of sales'!$M$1:$P$1, 0), 0), 0)</f>
        <v>0</v>
      </c>
      <c r="R703" s="1">
        <f>SUMIF('emission-rate'!$A$2:$A$551, $D703&amp;R$1&amp;$E703&amp;$F703, 'emission-rate'!$F$2:$F$551) * IFERROR(VLOOKUP($A703&amp;$B703&amp;$C703&amp;$D703&amp;R$1, 'check of sales'!$A$2:$P$1035, 12 + MATCH($E703,'check of sales'!$M$1:$P$1, 0), 0), 0)</f>
        <v>0</v>
      </c>
      <c r="S703" s="1">
        <f>SUMIF('emission-rate'!$A$2:$A$551, $D703&amp;S$1&amp;$E703&amp;$F703, 'emission-rate'!$F$2:$F$551) * IFERROR(VLOOKUP($A703&amp;$B703&amp;$C703&amp;$D703&amp;S$1, 'check of sales'!$A$2:$P$1035, 12 + MATCH($E703,'check of sales'!$M$1:$P$1, 0), 0), 0)</f>
        <v>0</v>
      </c>
      <c r="T703" s="1">
        <f>SUMIF('emission-rate'!$A$2:$A$551, $D703&amp;T$1&amp;$E703&amp;$F703, 'emission-rate'!$F$2:$F$551) * IFERROR(VLOOKUP($A703&amp;$B703&amp;$C703&amp;$D703&amp;T$1, 'check of sales'!$A$2:$P$1035, 12 + MATCH($E703,'check of sales'!$M$1:$P$1, 0), 0), 0)</f>
        <v>0</v>
      </c>
      <c r="U703" s="1">
        <f>SUMIF('emission-rate'!$A$2:$A$551, $D703&amp;U$1&amp;$E703&amp;$F703, 'emission-rate'!$F$2:$F$551) * IFERROR(VLOOKUP($A703&amp;$B703&amp;$C703&amp;$D703&amp;U$1, 'check of sales'!$A$2:$P$1035, 12 + MATCH($E703,'check of sales'!$M$1:$P$1, 0), 0), 0)</f>
        <v>0</v>
      </c>
    </row>
    <row r="704" spans="1:21" x14ac:dyDescent="0.2">
      <c r="A704">
        <f>emission!A704</f>
        <v>2019</v>
      </c>
      <c r="B704">
        <f>emission!B704</f>
        <v>2</v>
      </c>
      <c r="C704" t="str">
        <f>emission!C704</f>
        <v>agricultural</v>
      </c>
      <c r="D704" t="str">
        <f>emission!D704</f>
        <v>VCC 22601 (DSL T6 Ag)</v>
      </c>
      <c r="E704" t="str">
        <f>emission!E704</f>
        <v>DSL</v>
      </c>
      <c r="F704" t="str">
        <f>emission!F704</f>
        <v>HC</v>
      </c>
      <c r="G704" s="1">
        <f>emission!G704 - SUM($K704:$U704)</f>
        <v>-8.8707992063064012E-8</v>
      </c>
      <c r="K704" s="1">
        <f>SUMIF('emission-rate'!$A$2:$A$551, $D704&amp;K$1&amp;$E704&amp;$F704, 'emission-rate'!$F$2:$F$551) * IFERROR(VLOOKUP($A704&amp;$B704&amp;$C704&amp;$D704&amp;K$1, 'check of sales'!$A$2:$P$1035, 12 + MATCH($E704,'check of sales'!$M$1:$P$1, 0), 0), 0)</f>
        <v>25.87958660286823</v>
      </c>
      <c r="L704" s="1">
        <f>SUMIF('emission-rate'!$A$2:$A$551, $D704&amp;L$1&amp;$E704&amp;$F704, 'emission-rate'!$F$2:$F$551) * IFERROR(VLOOKUP($A704&amp;$B704&amp;$C704&amp;$D704&amp;L$1, 'check of sales'!$A$2:$P$1035, 12 + MATCH($E704,'check of sales'!$M$1:$P$1, 0), 0), 0)</f>
        <v>109.94991705314726</v>
      </c>
      <c r="M704" s="1">
        <f>SUMIF('emission-rate'!$A$2:$A$551, $D704&amp;M$1&amp;$E704&amp;$F704, 'emission-rate'!$F$2:$F$551) * IFERROR(VLOOKUP($A704&amp;$B704&amp;$C704&amp;$D704&amp;M$1, 'check of sales'!$A$2:$P$1035, 12 + MATCH($E704,'check of sales'!$M$1:$P$1, 0), 0), 0)</f>
        <v>5.6022865232344827</v>
      </c>
      <c r="N704" s="1">
        <f>SUMIF('emission-rate'!$A$2:$A$551, $D704&amp;N$1&amp;$E704&amp;$F704, 'emission-rate'!$F$2:$F$551) * IFERROR(VLOOKUP($A704&amp;$B704&amp;$C704&amp;$D704&amp;N$1, 'check of sales'!$A$2:$P$1035, 12 + MATCH($E704,'check of sales'!$M$1:$P$1, 0), 0), 0)</f>
        <v>0</v>
      </c>
      <c r="O704" s="1">
        <f>SUMIF('emission-rate'!$A$2:$A$551, $D704&amp;O$1&amp;$E704&amp;$F704, 'emission-rate'!$F$2:$F$551) * IFERROR(VLOOKUP($A704&amp;$B704&amp;$C704&amp;$D704&amp;O$1, 'check of sales'!$A$2:$P$1035, 12 + MATCH($E704,'check of sales'!$M$1:$P$1, 0), 0), 0)</f>
        <v>0</v>
      </c>
      <c r="P704" s="1">
        <f>SUMIF('emission-rate'!$A$2:$A$551, $D704&amp;P$1&amp;$E704&amp;$F704, 'emission-rate'!$F$2:$F$551) * IFERROR(VLOOKUP($A704&amp;$B704&amp;$C704&amp;$D704&amp;P$1, 'check of sales'!$A$2:$P$1035, 12 + MATCH($E704,'check of sales'!$M$1:$P$1, 0), 0), 0)</f>
        <v>0</v>
      </c>
      <c r="Q704" s="1">
        <f>SUMIF('emission-rate'!$A$2:$A$551, $D704&amp;Q$1&amp;$E704&amp;$F704, 'emission-rate'!$F$2:$F$551) * IFERROR(VLOOKUP($A704&amp;$B704&amp;$C704&amp;$D704&amp;Q$1, 'check of sales'!$A$2:$P$1035, 12 + MATCH($E704,'check of sales'!$M$1:$P$1, 0), 0), 0)</f>
        <v>0</v>
      </c>
      <c r="R704" s="1">
        <f>SUMIF('emission-rate'!$A$2:$A$551, $D704&amp;R$1&amp;$E704&amp;$F704, 'emission-rate'!$F$2:$F$551) * IFERROR(VLOOKUP($A704&amp;$B704&amp;$C704&amp;$D704&amp;R$1, 'check of sales'!$A$2:$P$1035, 12 + MATCH($E704,'check of sales'!$M$1:$P$1, 0), 0), 0)</f>
        <v>0</v>
      </c>
      <c r="S704" s="1">
        <f>SUMIF('emission-rate'!$A$2:$A$551, $D704&amp;S$1&amp;$E704&amp;$F704, 'emission-rate'!$F$2:$F$551) * IFERROR(VLOOKUP($A704&amp;$B704&amp;$C704&amp;$D704&amp;S$1, 'check of sales'!$A$2:$P$1035, 12 + MATCH($E704,'check of sales'!$M$1:$P$1, 0), 0), 0)</f>
        <v>0</v>
      </c>
      <c r="T704" s="1">
        <f>SUMIF('emission-rate'!$A$2:$A$551, $D704&amp;T$1&amp;$E704&amp;$F704, 'emission-rate'!$F$2:$F$551) * IFERROR(VLOOKUP($A704&amp;$B704&amp;$C704&amp;$D704&amp;T$1, 'check of sales'!$A$2:$P$1035, 12 + MATCH($E704,'check of sales'!$M$1:$P$1, 0), 0), 0)</f>
        <v>0</v>
      </c>
      <c r="U704" s="1">
        <f>SUMIF('emission-rate'!$A$2:$A$551, $D704&amp;U$1&amp;$E704&amp;$F704, 'emission-rate'!$F$2:$F$551) * IFERROR(VLOOKUP($A704&amp;$B704&amp;$C704&amp;$D704&amp;U$1, 'check of sales'!$A$2:$P$1035, 12 + MATCH($E704,'check of sales'!$M$1:$P$1, 0), 0), 0)</f>
        <v>0</v>
      </c>
    </row>
    <row r="705" spans="1:21" x14ac:dyDescent="0.2">
      <c r="A705">
        <f>emission!A705</f>
        <v>2020</v>
      </c>
      <c r="B705">
        <f>emission!B705</f>
        <v>2</v>
      </c>
      <c r="C705" t="str">
        <f>emission!C705</f>
        <v>agricultural</v>
      </c>
      <c r="D705" t="str">
        <f>emission!D705</f>
        <v>VCC 22601 (DSL T6 Ag)</v>
      </c>
      <c r="E705" t="str">
        <f>emission!E705</f>
        <v>DSL</v>
      </c>
      <c r="F705" t="str">
        <f>emission!F705</f>
        <v>HC</v>
      </c>
      <c r="G705" s="1">
        <f>emission!G705 - SUM($K705:$U705)</f>
        <v>-8.3091805436197319E-8</v>
      </c>
      <c r="K705" s="1">
        <f>SUMIF('emission-rate'!$A$2:$A$551, $D705&amp;K$1&amp;$E705&amp;$F705, 'emission-rate'!$F$2:$F$551) * IFERROR(VLOOKUP($A705&amp;$B705&amp;$C705&amp;$D705&amp;K$1, 'check of sales'!$A$2:$P$1035, 12 + MATCH($E705,'check of sales'!$M$1:$P$1, 0), 0), 0)</f>
        <v>22.593674429481556</v>
      </c>
      <c r="L705" s="1">
        <f>SUMIF('emission-rate'!$A$2:$A$551, $D705&amp;L$1&amp;$E705&amp;$F705, 'emission-rate'!$F$2:$F$551) * IFERROR(VLOOKUP($A705&amp;$B705&amp;$C705&amp;$D705&amp;L$1, 'check of sales'!$A$2:$P$1035, 12 + MATCH($E705,'check of sales'!$M$1:$P$1, 0), 0), 0)</f>
        <v>103.89825766574258</v>
      </c>
      <c r="M705" s="1">
        <f>SUMIF('emission-rate'!$A$2:$A$551, $D705&amp;M$1&amp;$E705&amp;$F705, 'emission-rate'!$F$2:$F$551) * IFERROR(VLOOKUP($A705&amp;$B705&amp;$C705&amp;$D705&amp;M$1, 'check of sales'!$A$2:$P$1035, 12 + MATCH($E705,'check of sales'!$M$1:$P$1, 0), 0), 0)</f>
        <v>5.4996074264196837</v>
      </c>
      <c r="N705" s="1">
        <f>SUMIF('emission-rate'!$A$2:$A$551, $D705&amp;N$1&amp;$E705&amp;$F705, 'emission-rate'!$F$2:$F$551) * IFERROR(VLOOKUP($A705&amp;$B705&amp;$C705&amp;$D705&amp;N$1, 'check of sales'!$A$2:$P$1035, 12 + MATCH($E705,'check of sales'!$M$1:$P$1, 0), 0), 0)</f>
        <v>0</v>
      </c>
      <c r="O705" s="1">
        <f>SUMIF('emission-rate'!$A$2:$A$551, $D705&amp;O$1&amp;$E705&amp;$F705, 'emission-rate'!$F$2:$F$551) * IFERROR(VLOOKUP($A705&amp;$B705&amp;$C705&amp;$D705&amp;O$1, 'check of sales'!$A$2:$P$1035, 12 + MATCH($E705,'check of sales'!$M$1:$P$1, 0), 0), 0)</f>
        <v>0</v>
      </c>
      <c r="P705" s="1">
        <f>SUMIF('emission-rate'!$A$2:$A$551, $D705&amp;P$1&amp;$E705&amp;$F705, 'emission-rate'!$F$2:$F$551) * IFERROR(VLOOKUP($A705&amp;$B705&amp;$C705&amp;$D705&amp;P$1, 'check of sales'!$A$2:$P$1035, 12 + MATCH($E705,'check of sales'!$M$1:$P$1, 0), 0), 0)</f>
        <v>0</v>
      </c>
      <c r="Q705" s="1">
        <f>SUMIF('emission-rate'!$A$2:$A$551, $D705&amp;Q$1&amp;$E705&amp;$F705, 'emission-rate'!$F$2:$F$551) * IFERROR(VLOOKUP($A705&amp;$B705&amp;$C705&amp;$D705&amp;Q$1, 'check of sales'!$A$2:$P$1035, 12 + MATCH($E705,'check of sales'!$M$1:$P$1, 0), 0), 0)</f>
        <v>0</v>
      </c>
      <c r="R705" s="1">
        <f>SUMIF('emission-rate'!$A$2:$A$551, $D705&amp;R$1&amp;$E705&amp;$F705, 'emission-rate'!$F$2:$F$551) * IFERROR(VLOOKUP($A705&amp;$B705&amp;$C705&amp;$D705&amp;R$1, 'check of sales'!$A$2:$P$1035, 12 + MATCH($E705,'check of sales'!$M$1:$P$1, 0), 0), 0)</f>
        <v>0</v>
      </c>
      <c r="S705" s="1">
        <f>SUMIF('emission-rate'!$A$2:$A$551, $D705&amp;S$1&amp;$E705&amp;$F705, 'emission-rate'!$F$2:$F$551) * IFERROR(VLOOKUP($A705&amp;$B705&amp;$C705&amp;$D705&amp;S$1, 'check of sales'!$A$2:$P$1035, 12 + MATCH($E705,'check of sales'!$M$1:$P$1, 0), 0), 0)</f>
        <v>0</v>
      </c>
      <c r="T705" s="1">
        <f>SUMIF('emission-rate'!$A$2:$A$551, $D705&amp;T$1&amp;$E705&amp;$F705, 'emission-rate'!$F$2:$F$551) * IFERROR(VLOOKUP($A705&amp;$B705&amp;$C705&amp;$D705&amp;T$1, 'check of sales'!$A$2:$P$1035, 12 + MATCH($E705,'check of sales'!$M$1:$P$1, 0), 0), 0)</f>
        <v>0</v>
      </c>
      <c r="U705" s="1">
        <f>SUMIF('emission-rate'!$A$2:$A$551, $D705&amp;U$1&amp;$E705&amp;$F705, 'emission-rate'!$F$2:$F$551) * IFERROR(VLOOKUP($A705&amp;$B705&amp;$C705&amp;$D705&amp;U$1, 'check of sales'!$A$2:$P$1035, 12 + MATCH($E705,'check of sales'!$M$1:$P$1, 0), 0), 0)</f>
        <v>0</v>
      </c>
    </row>
    <row r="706" spans="1:21" x14ac:dyDescent="0.2">
      <c r="A706">
        <f>emission!A706</f>
        <v>2010</v>
      </c>
      <c r="B706">
        <f>emission!B706</f>
        <v>2</v>
      </c>
      <c r="C706" t="str">
        <f>emission!C706</f>
        <v>agricultural</v>
      </c>
      <c r="D706" t="str">
        <f>emission!D706</f>
        <v>VCC 22601 (DSL T6 Ag)</v>
      </c>
      <c r="E706" t="str">
        <f>emission!E706</f>
        <v>DSL</v>
      </c>
      <c r="F706" t="str">
        <f>emission!F706</f>
        <v>NOx</v>
      </c>
      <c r="G706" s="1">
        <f>emission!G706 - SUM($K706:$U706)</f>
        <v>-5.252786650089547E-8</v>
      </c>
      <c r="K706" s="1">
        <f>SUMIF('emission-rate'!$A$2:$A$551, $D706&amp;K$1&amp;$E706&amp;$F706, 'emission-rate'!$F$2:$F$551) * IFERROR(VLOOKUP($A706&amp;$B706&amp;$C706&amp;$D706&amp;K$1, 'check of sales'!$A$2:$P$1035, 12 + MATCH($E706,'check of sales'!$M$1:$P$1, 0), 0), 0)</f>
        <v>2113.6855974194978</v>
      </c>
      <c r="L706" s="1">
        <f>SUMIF('emission-rate'!$A$2:$A$551, $D706&amp;L$1&amp;$E706&amp;$F706, 'emission-rate'!$F$2:$F$551) * IFERROR(VLOOKUP($A706&amp;$B706&amp;$C706&amp;$D706&amp;L$1, 'check of sales'!$A$2:$P$1035, 12 + MATCH($E706,'check of sales'!$M$1:$P$1, 0), 0), 0)</f>
        <v>0</v>
      </c>
      <c r="M706" s="1">
        <f>SUMIF('emission-rate'!$A$2:$A$551, $D706&amp;M$1&amp;$E706&amp;$F706, 'emission-rate'!$F$2:$F$551) * IFERROR(VLOOKUP($A706&amp;$B706&amp;$C706&amp;$D706&amp;M$1, 'check of sales'!$A$2:$P$1035, 12 + MATCH($E706,'check of sales'!$M$1:$P$1, 0), 0), 0)</f>
        <v>0</v>
      </c>
      <c r="N706" s="1">
        <f>SUMIF('emission-rate'!$A$2:$A$551, $D706&amp;N$1&amp;$E706&amp;$F706, 'emission-rate'!$F$2:$F$551) * IFERROR(VLOOKUP($A706&amp;$B706&amp;$C706&amp;$D706&amp;N$1, 'check of sales'!$A$2:$P$1035, 12 + MATCH($E706,'check of sales'!$M$1:$P$1, 0), 0), 0)</f>
        <v>0</v>
      </c>
      <c r="O706" s="1">
        <f>SUMIF('emission-rate'!$A$2:$A$551, $D706&amp;O$1&amp;$E706&amp;$F706, 'emission-rate'!$F$2:$F$551) * IFERROR(VLOOKUP($A706&amp;$B706&amp;$C706&amp;$D706&amp;O$1, 'check of sales'!$A$2:$P$1035, 12 + MATCH($E706,'check of sales'!$M$1:$P$1, 0), 0), 0)</f>
        <v>0</v>
      </c>
      <c r="P706" s="1">
        <f>SUMIF('emission-rate'!$A$2:$A$551, $D706&amp;P$1&amp;$E706&amp;$F706, 'emission-rate'!$F$2:$F$551) * IFERROR(VLOOKUP($A706&amp;$B706&amp;$C706&amp;$D706&amp;P$1, 'check of sales'!$A$2:$P$1035, 12 + MATCH($E706,'check of sales'!$M$1:$P$1, 0), 0), 0)</f>
        <v>0</v>
      </c>
      <c r="Q706" s="1">
        <f>SUMIF('emission-rate'!$A$2:$A$551, $D706&amp;Q$1&amp;$E706&amp;$F706, 'emission-rate'!$F$2:$F$551) * IFERROR(VLOOKUP($A706&amp;$B706&amp;$C706&amp;$D706&amp;Q$1, 'check of sales'!$A$2:$P$1035, 12 + MATCH($E706,'check of sales'!$M$1:$P$1, 0), 0), 0)</f>
        <v>0</v>
      </c>
      <c r="R706" s="1">
        <f>SUMIF('emission-rate'!$A$2:$A$551, $D706&amp;R$1&amp;$E706&amp;$F706, 'emission-rate'!$F$2:$F$551) * IFERROR(VLOOKUP($A706&amp;$B706&amp;$C706&amp;$D706&amp;R$1, 'check of sales'!$A$2:$P$1035, 12 + MATCH($E706,'check of sales'!$M$1:$P$1, 0), 0), 0)</f>
        <v>0</v>
      </c>
      <c r="S706" s="1">
        <f>SUMIF('emission-rate'!$A$2:$A$551, $D706&amp;S$1&amp;$E706&amp;$F706, 'emission-rate'!$F$2:$F$551) * IFERROR(VLOOKUP($A706&amp;$B706&amp;$C706&amp;$D706&amp;S$1, 'check of sales'!$A$2:$P$1035, 12 + MATCH($E706,'check of sales'!$M$1:$P$1, 0), 0), 0)</f>
        <v>0</v>
      </c>
      <c r="T706" s="1">
        <f>SUMIF('emission-rate'!$A$2:$A$551, $D706&amp;T$1&amp;$E706&amp;$F706, 'emission-rate'!$F$2:$F$551) * IFERROR(VLOOKUP($A706&amp;$B706&amp;$C706&amp;$D706&amp;T$1, 'check of sales'!$A$2:$P$1035, 12 + MATCH($E706,'check of sales'!$M$1:$P$1, 0), 0), 0)</f>
        <v>0</v>
      </c>
      <c r="U706" s="1">
        <f>SUMIF('emission-rate'!$A$2:$A$551, $D706&amp;U$1&amp;$E706&amp;$F706, 'emission-rate'!$F$2:$F$551) * IFERROR(VLOOKUP($A706&amp;$B706&amp;$C706&amp;$D706&amp;U$1, 'check of sales'!$A$2:$P$1035, 12 + MATCH($E706,'check of sales'!$M$1:$P$1, 0), 0), 0)</f>
        <v>0</v>
      </c>
    </row>
    <row r="707" spans="1:21" x14ac:dyDescent="0.2">
      <c r="A707">
        <f>emission!A707</f>
        <v>2011</v>
      </c>
      <c r="B707">
        <f>emission!B707</f>
        <v>2</v>
      </c>
      <c r="C707" t="str">
        <f>emission!C707</f>
        <v>agricultural</v>
      </c>
      <c r="D707" t="str">
        <f>emission!D707</f>
        <v>VCC 22601 (DSL T6 Ag)</v>
      </c>
      <c r="E707" t="str">
        <f>emission!E707</f>
        <v>DSL</v>
      </c>
      <c r="F707" t="str">
        <f>emission!F707</f>
        <v>NOx</v>
      </c>
      <c r="G707" s="1">
        <f>emission!G707 - SUM($K707:$U707)</f>
        <v>-1.3678309187525883E-6</v>
      </c>
      <c r="K707" s="1">
        <f>SUMIF('emission-rate'!$A$2:$A$551, $D707&amp;K$1&amp;$E707&amp;$F707, 'emission-rate'!$F$2:$F$551) * IFERROR(VLOOKUP($A707&amp;$B707&amp;$C707&amp;$D707&amp;K$1, 'check of sales'!$A$2:$P$1035, 12 + MATCH($E707,'check of sales'!$M$1:$P$1, 0), 0), 0)</f>
        <v>1928.6386528066582</v>
      </c>
      <c r="L707" s="1">
        <f>SUMIF('emission-rate'!$A$2:$A$551, $D707&amp;L$1&amp;$E707&amp;$F707, 'emission-rate'!$F$2:$F$551) * IFERROR(VLOOKUP($A707&amp;$B707&amp;$C707&amp;$D707&amp;L$1, 'check of sales'!$A$2:$P$1035, 12 + MATCH($E707,'check of sales'!$M$1:$P$1, 0), 0), 0)</f>
        <v>9893.6559083300726</v>
      </c>
      <c r="M707" s="1">
        <f>SUMIF('emission-rate'!$A$2:$A$551, $D707&amp;M$1&amp;$E707&amp;$F707, 'emission-rate'!$F$2:$F$551) * IFERROR(VLOOKUP($A707&amp;$B707&amp;$C707&amp;$D707&amp;M$1, 'check of sales'!$A$2:$P$1035, 12 + MATCH($E707,'check of sales'!$M$1:$P$1, 0), 0), 0)</f>
        <v>0</v>
      </c>
      <c r="N707" s="1">
        <f>SUMIF('emission-rate'!$A$2:$A$551, $D707&amp;N$1&amp;$E707&amp;$F707, 'emission-rate'!$F$2:$F$551) * IFERROR(VLOOKUP($A707&amp;$B707&amp;$C707&amp;$D707&amp;N$1, 'check of sales'!$A$2:$P$1035, 12 + MATCH($E707,'check of sales'!$M$1:$P$1, 0), 0), 0)</f>
        <v>0</v>
      </c>
      <c r="O707" s="1">
        <f>SUMIF('emission-rate'!$A$2:$A$551, $D707&amp;O$1&amp;$E707&amp;$F707, 'emission-rate'!$F$2:$F$551) * IFERROR(VLOOKUP($A707&amp;$B707&amp;$C707&amp;$D707&amp;O$1, 'check of sales'!$A$2:$P$1035, 12 + MATCH($E707,'check of sales'!$M$1:$P$1, 0), 0), 0)</f>
        <v>0</v>
      </c>
      <c r="P707" s="1">
        <f>SUMIF('emission-rate'!$A$2:$A$551, $D707&amp;P$1&amp;$E707&amp;$F707, 'emission-rate'!$F$2:$F$551) * IFERROR(VLOOKUP($A707&amp;$B707&amp;$C707&amp;$D707&amp;P$1, 'check of sales'!$A$2:$P$1035, 12 + MATCH($E707,'check of sales'!$M$1:$P$1, 0), 0), 0)</f>
        <v>0</v>
      </c>
      <c r="Q707" s="1">
        <f>SUMIF('emission-rate'!$A$2:$A$551, $D707&amp;Q$1&amp;$E707&amp;$F707, 'emission-rate'!$F$2:$F$551) * IFERROR(VLOOKUP($A707&amp;$B707&amp;$C707&amp;$D707&amp;Q$1, 'check of sales'!$A$2:$P$1035, 12 + MATCH($E707,'check of sales'!$M$1:$P$1, 0), 0), 0)</f>
        <v>0</v>
      </c>
      <c r="R707" s="1">
        <f>SUMIF('emission-rate'!$A$2:$A$551, $D707&amp;R$1&amp;$E707&amp;$F707, 'emission-rate'!$F$2:$F$551) * IFERROR(VLOOKUP($A707&amp;$B707&amp;$C707&amp;$D707&amp;R$1, 'check of sales'!$A$2:$P$1035, 12 + MATCH($E707,'check of sales'!$M$1:$P$1, 0), 0), 0)</f>
        <v>0</v>
      </c>
      <c r="S707" s="1">
        <f>SUMIF('emission-rate'!$A$2:$A$551, $D707&amp;S$1&amp;$E707&amp;$F707, 'emission-rate'!$F$2:$F$551) * IFERROR(VLOOKUP($A707&amp;$B707&amp;$C707&amp;$D707&amp;S$1, 'check of sales'!$A$2:$P$1035, 12 + MATCH($E707,'check of sales'!$M$1:$P$1, 0), 0), 0)</f>
        <v>0</v>
      </c>
      <c r="T707" s="1">
        <f>SUMIF('emission-rate'!$A$2:$A$551, $D707&amp;T$1&amp;$E707&amp;$F707, 'emission-rate'!$F$2:$F$551) * IFERROR(VLOOKUP($A707&amp;$B707&amp;$C707&amp;$D707&amp;T$1, 'check of sales'!$A$2:$P$1035, 12 + MATCH($E707,'check of sales'!$M$1:$P$1, 0), 0), 0)</f>
        <v>0</v>
      </c>
      <c r="U707" s="1">
        <f>SUMIF('emission-rate'!$A$2:$A$551, $D707&amp;U$1&amp;$E707&amp;$F707, 'emission-rate'!$F$2:$F$551) * IFERROR(VLOOKUP($A707&amp;$B707&amp;$C707&amp;$D707&amp;U$1, 'check of sales'!$A$2:$P$1035, 12 + MATCH($E707,'check of sales'!$M$1:$P$1, 0), 0), 0)</f>
        <v>0</v>
      </c>
    </row>
    <row r="708" spans="1:21" x14ac:dyDescent="0.2">
      <c r="A708">
        <f>emission!A708</f>
        <v>2012</v>
      </c>
      <c r="B708">
        <f>emission!B708</f>
        <v>2</v>
      </c>
      <c r="C708" t="str">
        <f>emission!C708</f>
        <v>agricultural</v>
      </c>
      <c r="D708" t="str">
        <f>emission!D708</f>
        <v>VCC 22601 (DSL T6 Ag)</v>
      </c>
      <c r="E708" t="str">
        <f>emission!E708</f>
        <v>DSL</v>
      </c>
      <c r="F708" t="str">
        <f>emission!F708</f>
        <v>NOx</v>
      </c>
      <c r="G708" s="1">
        <f>emission!G708 - SUM($K708:$U708)</f>
        <v>-1.3216431398177519E-6</v>
      </c>
      <c r="K708" s="1">
        <f>SUMIF('emission-rate'!$A$2:$A$551, $D708&amp;K$1&amp;$E708&amp;$F708, 'emission-rate'!$F$2:$F$551) * IFERROR(VLOOKUP($A708&amp;$B708&amp;$C708&amp;$D708&amp;K$1, 'check of sales'!$A$2:$P$1035, 12 + MATCH($E708,'check of sales'!$M$1:$P$1, 0), 0), 0)</f>
        <v>1892.4404750768642</v>
      </c>
      <c r="L708" s="1">
        <f>SUMIF('emission-rate'!$A$2:$A$551, $D708&amp;L$1&amp;$E708&amp;$F708, 'emission-rate'!$F$2:$F$551) * IFERROR(VLOOKUP($A708&amp;$B708&amp;$C708&amp;$D708&amp;L$1, 'check of sales'!$A$2:$P$1035, 12 + MATCH($E708,'check of sales'!$M$1:$P$1, 0), 0), 0)</f>
        <v>9027.4954920778237</v>
      </c>
      <c r="M708" s="1">
        <f>SUMIF('emission-rate'!$A$2:$A$551, $D708&amp;M$1&amp;$E708&amp;$F708, 'emission-rate'!$F$2:$F$551) * IFERROR(VLOOKUP($A708&amp;$B708&amp;$C708&amp;$D708&amp;M$1, 'check of sales'!$A$2:$P$1035, 12 + MATCH($E708,'check of sales'!$M$1:$P$1, 0), 0), 0)</f>
        <v>917.24973853745553</v>
      </c>
      <c r="N708" s="1">
        <f>SUMIF('emission-rate'!$A$2:$A$551, $D708&amp;N$1&amp;$E708&amp;$F708, 'emission-rate'!$F$2:$F$551) * IFERROR(VLOOKUP($A708&amp;$B708&amp;$C708&amp;$D708&amp;N$1, 'check of sales'!$A$2:$P$1035, 12 + MATCH($E708,'check of sales'!$M$1:$P$1, 0), 0), 0)</f>
        <v>0</v>
      </c>
      <c r="O708" s="1">
        <f>SUMIF('emission-rate'!$A$2:$A$551, $D708&amp;O$1&amp;$E708&amp;$F708, 'emission-rate'!$F$2:$F$551) * IFERROR(VLOOKUP($A708&amp;$B708&amp;$C708&amp;$D708&amp;O$1, 'check of sales'!$A$2:$P$1035, 12 + MATCH($E708,'check of sales'!$M$1:$P$1, 0), 0), 0)</f>
        <v>0</v>
      </c>
      <c r="P708" s="1">
        <f>SUMIF('emission-rate'!$A$2:$A$551, $D708&amp;P$1&amp;$E708&amp;$F708, 'emission-rate'!$F$2:$F$551) * IFERROR(VLOOKUP($A708&amp;$B708&amp;$C708&amp;$D708&amp;P$1, 'check of sales'!$A$2:$P$1035, 12 + MATCH($E708,'check of sales'!$M$1:$P$1, 0), 0), 0)</f>
        <v>0</v>
      </c>
      <c r="Q708" s="1">
        <f>SUMIF('emission-rate'!$A$2:$A$551, $D708&amp;Q$1&amp;$E708&amp;$F708, 'emission-rate'!$F$2:$F$551) * IFERROR(VLOOKUP($A708&amp;$B708&amp;$C708&amp;$D708&amp;Q$1, 'check of sales'!$A$2:$P$1035, 12 + MATCH($E708,'check of sales'!$M$1:$P$1, 0), 0), 0)</f>
        <v>0</v>
      </c>
      <c r="R708" s="1">
        <f>SUMIF('emission-rate'!$A$2:$A$551, $D708&amp;R$1&amp;$E708&amp;$F708, 'emission-rate'!$F$2:$F$551) * IFERROR(VLOOKUP($A708&amp;$B708&amp;$C708&amp;$D708&amp;R$1, 'check of sales'!$A$2:$P$1035, 12 + MATCH($E708,'check of sales'!$M$1:$P$1, 0), 0), 0)</f>
        <v>0</v>
      </c>
      <c r="S708" s="1">
        <f>SUMIF('emission-rate'!$A$2:$A$551, $D708&amp;S$1&amp;$E708&amp;$F708, 'emission-rate'!$F$2:$F$551) * IFERROR(VLOOKUP($A708&amp;$B708&amp;$C708&amp;$D708&amp;S$1, 'check of sales'!$A$2:$P$1035, 12 + MATCH($E708,'check of sales'!$M$1:$P$1, 0), 0), 0)</f>
        <v>0</v>
      </c>
      <c r="T708" s="1">
        <f>SUMIF('emission-rate'!$A$2:$A$551, $D708&amp;T$1&amp;$E708&amp;$F708, 'emission-rate'!$F$2:$F$551) * IFERROR(VLOOKUP($A708&amp;$B708&amp;$C708&amp;$D708&amp;T$1, 'check of sales'!$A$2:$P$1035, 12 + MATCH($E708,'check of sales'!$M$1:$P$1, 0), 0), 0)</f>
        <v>0</v>
      </c>
      <c r="U708" s="1">
        <f>SUMIF('emission-rate'!$A$2:$A$551, $D708&amp;U$1&amp;$E708&amp;$F708, 'emission-rate'!$F$2:$F$551) * IFERROR(VLOOKUP($A708&amp;$B708&amp;$C708&amp;$D708&amp;U$1, 'check of sales'!$A$2:$P$1035, 12 + MATCH($E708,'check of sales'!$M$1:$P$1, 0), 0), 0)</f>
        <v>0</v>
      </c>
    </row>
    <row r="709" spans="1:21" x14ac:dyDescent="0.2">
      <c r="A709">
        <f>emission!A709</f>
        <v>2013</v>
      </c>
      <c r="B709">
        <f>emission!B709</f>
        <v>2</v>
      </c>
      <c r="C709" t="str">
        <f>emission!C709</f>
        <v>agricultural</v>
      </c>
      <c r="D709" t="str">
        <f>emission!D709</f>
        <v>VCC 22601 (DSL T6 Ag)</v>
      </c>
      <c r="E709" t="str">
        <f>emission!E709</f>
        <v>DSL</v>
      </c>
      <c r="F709" t="str">
        <f>emission!F709</f>
        <v>NOx</v>
      </c>
      <c r="G709" s="1">
        <f>emission!G709 - SUM($K709:$U709)</f>
        <v>-1.2886266631539911E-6</v>
      </c>
      <c r="K709" s="1">
        <f>SUMIF('emission-rate'!$A$2:$A$551, $D709&amp;K$1&amp;$E709&amp;$F709, 'emission-rate'!$F$2:$F$551) * IFERROR(VLOOKUP($A709&amp;$B709&amp;$C709&amp;$D709&amp;K$1, 'check of sales'!$A$2:$P$1035, 12 + MATCH($E709,'check of sales'!$M$1:$P$1, 0), 0), 0)</f>
        <v>1722.1948008829975</v>
      </c>
      <c r="L709" s="1">
        <f>SUMIF('emission-rate'!$A$2:$A$551, $D709&amp;L$1&amp;$E709&amp;$F709, 'emission-rate'!$F$2:$F$551) * IFERROR(VLOOKUP($A709&amp;$B709&amp;$C709&amp;$D709&amp;L$1, 'check of sales'!$A$2:$P$1035, 12 + MATCH($E709,'check of sales'!$M$1:$P$1, 0), 0), 0)</f>
        <v>8858.0604940798203</v>
      </c>
      <c r="M709" s="1">
        <f>SUMIF('emission-rate'!$A$2:$A$551, $D709&amp;M$1&amp;$E709&amp;$F709, 'emission-rate'!$F$2:$F$551) * IFERROR(VLOOKUP($A709&amp;$B709&amp;$C709&amp;$D709&amp;M$1, 'check of sales'!$A$2:$P$1035, 12 + MATCH($E709,'check of sales'!$M$1:$P$1, 0), 0), 0)</f>
        <v>836.94722724130884</v>
      </c>
      <c r="N709" s="1">
        <f>SUMIF('emission-rate'!$A$2:$A$551, $D709&amp;N$1&amp;$E709&amp;$F709, 'emission-rate'!$F$2:$F$551) * IFERROR(VLOOKUP($A709&amp;$B709&amp;$C709&amp;$D709&amp;N$1, 'check of sales'!$A$2:$P$1035, 12 + MATCH($E709,'check of sales'!$M$1:$P$1, 0), 0), 0)</f>
        <v>0</v>
      </c>
      <c r="O709" s="1">
        <f>SUMIF('emission-rate'!$A$2:$A$551, $D709&amp;O$1&amp;$E709&amp;$F709, 'emission-rate'!$F$2:$F$551) * IFERROR(VLOOKUP($A709&amp;$B709&amp;$C709&amp;$D709&amp;O$1, 'check of sales'!$A$2:$P$1035, 12 + MATCH($E709,'check of sales'!$M$1:$P$1, 0), 0), 0)</f>
        <v>0</v>
      </c>
      <c r="P709" s="1">
        <f>SUMIF('emission-rate'!$A$2:$A$551, $D709&amp;P$1&amp;$E709&amp;$F709, 'emission-rate'!$F$2:$F$551) * IFERROR(VLOOKUP($A709&amp;$B709&amp;$C709&amp;$D709&amp;P$1, 'check of sales'!$A$2:$P$1035, 12 + MATCH($E709,'check of sales'!$M$1:$P$1, 0), 0), 0)</f>
        <v>0</v>
      </c>
      <c r="Q709" s="1">
        <f>SUMIF('emission-rate'!$A$2:$A$551, $D709&amp;Q$1&amp;$E709&amp;$F709, 'emission-rate'!$F$2:$F$551) * IFERROR(VLOOKUP($A709&amp;$B709&amp;$C709&amp;$D709&amp;Q$1, 'check of sales'!$A$2:$P$1035, 12 + MATCH($E709,'check of sales'!$M$1:$P$1, 0), 0), 0)</f>
        <v>0</v>
      </c>
      <c r="R709" s="1">
        <f>SUMIF('emission-rate'!$A$2:$A$551, $D709&amp;R$1&amp;$E709&amp;$F709, 'emission-rate'!$F$2:$F$551) * IFERROR(VLOOKUP($A709&amp;$B709&amp;$C709&amp;$D709&amp;R$1, 'check of sales'!$A$2:$P$1035, 12 + MATCH($E709,'check of sales'!$M$1:$P$1, 0), 0), 0)</f>
        <v>0</v>
      </c>
      <c r="S709" s="1">
        <f>SUMIF('emission-rate'!$A$2:$A$551, $D709&amp;S$1&amp;$E709&amp;$F709, 'emission-rate'!$F$2:$F$551) * IFERROR(VLOOKUP($A709&amp;$B709&amp;$C709&amp;$D709&amp;S$1, 'check of sales'!$A$2:$P$1035, 12 + MATCH($E709,'check of sales'!$M$1:$P$1, 0), 0), 0)</f>
        <v>0</v>
      </c>
      <c r="T709" s="1">
        <f>SUMIF('emission-rate'!$A$2:$A$551, $D709&amp;T$1&amp;$E709&amp;$F709, 'emission-rate'!$F$2:$F$551) * IFERROR(VLOOKUP($A709&amp;$B709&amp;$C709&amp;$D709&amp;T$1, 'check of sales'!$A$2:$P$1035, 12 + MATCH($E709,'check of sales'!$M$1:$P$1, 0), 0), 0)</f>
        <v>0</v>
      </c>
      <c r="U709" s="1">
        <f>SUMIF('emission-rate'!$A$2:$A$551, $D709&amp;U$1&amp;$E709&amp;$F709, 'emission-rate'!$F$2:$F$551) * IFERROR(VLOOKUP($A709&amp;$B709&amp;$C709&amp;$D709&amp;U$1, 'check of sales'!$A$2:$P$1035, 12 + MATCH($E709,'check of sales'!$M$1:$P$1, 0), 0), 0)</f>
        <v>0</v>
      </c>
    </row>
    <row r="710" spans="1:21" x14ac:dyDescent="0.2">
      <c r="A710">
        <f>emission!A710</f>
        <v>2014</v>
      </c>
      <c r="B710">
        <f>emission!B710</f>
        <v>2</v>
      </c>
      <c r="C710" t="str">
        <f>emission!C710</f>
        <v>agricultural</v>
      </c>
      <c r="D710" t="str">
        <f>emission!D710</f>
        <v>VCC 22601 (DSL T6 Ag)</v>
      </c>
      <c r="E710" t="str">
        <f>emission!E710</f>
        <v>DSL</v>
      </c>
      <c r="F710" t="str">
        <f>emission!F710</f>
        <v>NOx</v>
      </c>
      <c r="G710" s="1">
        <f>emission!G710 - SUM($K710:$U710)</f>
        <v>-1.1769752745749429E-6</v>
      </c>
      <c r="K710" s="1">
        <f>SUMIF('emission-rate'!$A$2:$A$551, $D710&amp;K$1&amp;$E710&amp;$F710, 'emission-rate'!$F$2:$F$551) * IFERROR(VLOOKUP($A710&amp;$B710&amp;$C710&amp;$D710&amp;K$1, 'check of sales'!$A$2:$P$1035, 12 + MATCH($E710,'check of sales'!$M$1:$P$1, 0), 0), 0)</f>
        <v>1555.2869307178626</v>
      </c>
      <c r="L710" s="1">
        <f>SUMIF('emission-rate'!$A$2:$A$551, $D710&amp;L$1&amp;$E710&amp;$F710, 'emission-rate'!$F$2:$F$551) * IFERROR(VLOOKUP($A710&amp;$B710&amp;$C710&amp;$D710&amp;L$1, 'check of sales'!$A$2:$P$1035, 12 + MATCH($E710,'check of sales'!$M$1:$P$1, 0), 0), 0)</f>
        <v>8061.1812787357285</v>
      </c>
      <c r="M710" s="1">
        <f>SUMIF('emission-rate'!$A$2:$A$551, $D710&amp;M$1&amp;$E710&amp;$F710, 'emission-rate'!$F$2:$F$551) * IFERROR(VLOOKUP($A710&amp;$B710&amp;$C710&amp;$D710&amp;M$1, 'check of sales'!$A$2:$P$1035, 12 + MATCH($E710,'check of sales'!$M$1:$P$1, 0), 0), 0)</f>
        <v>821.23875617128465</v>
      </c>
      <c r="N710" s="1">
        <f>SUMIF('emission-rate'!$A$2:$A$551, $D710&amp;N$1&amp;$E710&amp;$F710, 'emission-rate'!$F$2:$F$551) * IFERROR(VLOOKUP($A710&amp;$B710&amp;$C710&amp;$D710&amp;N$1, 'check of sales'!$A$2:$P$1035, 12 + MATCH($E710,'check of sales'!$M$1:$P$1, 0), 0), 0)</f>
        <v>0</v>
      </c>
      <c r="O710" s="1">
        <f>SUMIF('emission-rate'!$A$2:$A$551, $D710&amp;O$1&amp;$E710&amp;$F710, 'emission-rate'!$F$2:$F$551) * IFERROR(VLOOKUP($A710&amp;$B710&amp;$C710&amp;$D710&amp;O$1, 'check of sales'!$A$2:$P$1035, 12 + MATCH($E710,'check of sales'!$M$1:$P$1, 0), 0), 0)</f>
        <v>0</v>
      </c>
      <c r="P710" s="1">
        <f>SUMIF('emission-rate'!$A$2:$A$551, $D710&amp;P$1&amp;$E710&amp;$F710, 'emission-rate'!$F$2:$F$551) * IFERROR(VLOOKUP($A710&amp;$B710&amp;$C710&amp;$D710&amp;P$1, 'check of sales'!$A$2:$P$1035, 12 + MATCH($E710,'check of sales'!$M$1:$P$1, 0), 0), 0)</f>
        <v>0</v>
      </c>
      <c r="Q710" s="1">
        <f>SUMIF('emission-rate'!$A$2:$A$551, $D710&amp;Q$1&amp;$E710&amp;$F710, 'emission-rate'!$F$2:$F$551) * IFERROR(VLOOKUP($A710&amp;$B710&amp;$C710&amp;$D710&amp;Q$1, 'check of sales'!$A$2:$P$1035, 12 + MATCH($E710,'check of sales'!$M$1:$P$1, 0), 0), 0)</f>
        <v>0</v>
      </c>
      <c r="R710" s="1">
        <f>SUMIF('emission-rate'!$A$2:$A$551, $D710&amp;R$1&amp;$E710&amp;$F710, 'emission-rate'!$F$2:$F$551) * IFERROR(VLOOKUP($A710&amp;$B710&amp;$C710&amp;$D710&amp;R$1, 'check of sales'!$A$2:$P$1035, 12 + MATCH($E710,'check of sales'!$M$1:$P$1, 0), 0), 0)</f>
        <v>0</v>
      </c>
      <c r="S710" s="1">
        <f>SUMIF('emission-rate'!$A$2:$A$551, $D710&amp;S$1&amp;$E710&amp;$F710, 'emission-rate'!$F$2:$F$551) * IFERROR(VLOOKUP($A710&amp;$B710&amp;$C710&amp;$D710&amp;S$1, 'check of sales'!$A$2:$P$1035, 12 + MATCH($E710,'check of sales'!$M$1:$P$1, 0), 0), 0)</f>
        <v>0</v>
      </c>
      <c r="T710" s="1">
        <f>SUMIF('emission-rate'!$A$2:$A$551, $D710&amp;T$1&amp;$E710&amp;$F710, 'emission-rate'!$F$2:$F$551) * IFERROR(VLOOKUP($A710&amp;$B710&amp;$C710&amp;$D710&amp;T$1, 'check of sales'!$A$2:$P$1035, 12 + MATCH($E710,'check of sales'!$M$1:$P$1, 0), 0), 0)</f>
        <v>0</v>
      </c>
      <c r="U710" s="1">
        <f>SUMIF('emission-rate'!$A$2:$A$551, $D710&amp;U$1&amp;$E710&amp;$F710, 'emission-rate'!$F$2:$F$551) * IFERROR(VLOOKUP($A710&amp;$B710&amp;$C710&amp;$D710&amp;U$1, 'check of sales'!$A$2:$P$1035, 12 + MATCH($E710,'check of sales'!$M$1:$P$1, 0), 0), 0)</f>
        <v>0</v>
      </c>
    </row>
    <row r="711" spans="1:21" x14ac:dyDescent="0.2">
      <c r="A711">
        <f>emission!A711</f>
        <v>2015</v>
      </c>
      <c r="B711">
        <f>emission!B711</f>
        <v>2</v>
      </c>
      <c r="C711" t="str">
        <f>emission!C711</f>
        <v>agricultural</v>
      </c>
      <c r="D711" t="str">
        <f>emission!D711</f>
        <v>VCC 22601 (DSL T6 Ag)</v>
      </c>
      <c r="E711" t="str">
        <f>emission!E711</f>
        <v>DSL</v>
      </c>
      <c r="F711" t="str">
        <f>emission!F711</f>
        <v>NOx</v>
      </c>
      <c r="G711" s="1">
        <f>emission!G711 - SUM($K711:$U711)</f>
        <v>-1.0640396794769913E-6</v>
      </c>
      <c r="K711" s="1">
        <f>SUMIF('emission-rate'!$A$2:$A$551, $D711&amp;K$1&amp;$E711&amp;$F711, 'emission-rate'!$F$2:$F$551) * IFERROR(VLOOKUP($A711&amp;$B711&amp;$C711&amp;$D711&amp;K$1, 'check of sales'!$A$2:$P$1035, 12 + MATCH($E711,'check of sales'!$M$1:$P$1, 0), 0), 0)</f>
        <v>1434.7267213702744</v>
      </c>
      <c r="L711" s="1">
        <f>SUMIF('emission-rate'!$A$2:$A$551, $D711&amp;L$1&amp;$E711&amp;$F711, 'emission-rate'!$F$2:$F$551) * IFERROR(VLOOKUP($A711&amp;$B711&amp;$C711&amp;$D711&amp;L$1, 'check of sales'!$A$2:$P$1035, 12 + MATCH($E711,'check of sales'!$M$1:$P$1, 0), 0), 0)</f>
        <v>7279.9255244163014</v>
      </c>
      <c r="M711" s="1">
        <f>SUMIF('emission-rate'!$A$2:$A$551, $D711&amp;M$1&amp;$E711&amp;$F711, 'emission-rate'!$F$2:$F$551) * IFERROR(VLOOKUP($A711&amp;$B711&amp;$C711&amp;$D711&amp;M$1, 'check of sales'!$A$2:$P$1035, 12 + MATCH($E711,'check of sales'!$M$1:$P$1, 0), 0), 0)</f>
        <v>747.35936732930259</v>
      </c>
      <c r="N711" s="1">
        <f>SUMIF('emission-rate'!$A$2:$A$551, $D711&amp;N$1&amp;$E711&amp;$F711, 'emission-rate'!$F$2:$F$551) * IFERROR(VLOOKUP($A711&amp;$B711&amp;$C711&amp;$D711&amp;N$1, 'check of sales'!$A$2:$P$1035, 12 + MATCH($E711,'check of sales'!$M$1:$P$1, 0), 0), 0)</f>
        <v>0</v>
      </c>
      <c r="O711" s="1">
        <f>SUMIF('emission-rate'!$A$2:$A$551, $D711&amp;O$1&amp;$E711&amp;$F711, 'emission-rate'!$F$2:$F$551) * IFERROR(VLOOKUP($A711&amp;$B711&amp;$C711&amp;$D711&amp;O$1, 'check of sales'!$A$2:$P$1035, 12 + MATCH($E711,'check of sales'!$M$1:$P$1, 0), 0), 0)</f>
        <v>0</v>
      </c>
      <c r="P711" s="1">
        <f>SUMIF('emission-rate'!$A$2:$A$551, $D711&amp;P$1&amp;$E711&amp;$F711, 'emission-rate'!$F$2:$F$551) * IFERROR(VLOOKUP($A711&amp;$B711&amp;$C711&amp;$D711&amp;P$1, 'check of sales'!$A$2:$P$1035, 12 + MATCH($E711,'check of sales'!$M$1:$P$1, 0), 0), 0)</f>
        <v>0</v>
      </c>
      <c r="Q711" s="1">
        <f>SUMIF('emission-rate'!$A$2:$A$551, $D711&amp;Q$1&amp;$E711&amp;$F711, 'emission-rate'!$F$2:$F$551) * IFERROR(VLOOKUP($A711&amp;$B711&amp;$C711&amp;$D711&amp;Q$1, 'check of sales'!$A$2:$P$1035, 12 + MATCH($E711,'check of sales'!$M$1:$P$1, 0), 0), 0)</f>
        <v>0</v>
      </c>
      <c r="R711" s="1">
        <f>SUMIF('emission-rate'!$A$2:$A$551, $D711&amp;R$1&amp;$E711&amp;$F711, 'emission-rate'!$F$2:$F$551) * IFERROR(VLOOKUP($A711&amp;$B711&amp;$C711&amp;$D711&amp;R$1, 'check of sales'!$A$2:$P$1035, 12 + MATCH($E711,'check of sales'!$M$1:$P$1, 0), 0), 0)</f>
        <v>0</v>
      </c>
      <c r="S711" s="1">
        <f>SUMIF('emission-rate'!$A$2:$A$551, $D711&amp;S$1&amp;$E711&amp;$F711, 'emission-rate'!$F$2:$F$551) * IFERROR(VLOOKUP($A711&amp;$B711&amp;$C711&amp;$D711&amp;S$1, 'check of sales'!$A$2:$P$1035, 12 + MATCH($E711,'check of sales'!$M$1:$P$1, 0), 0), 0)</f>
        <v>0</v>
      </c>
      <c r="T711" s="1">
        <f>SUMIF('emission-rate'!$A$2:$A$551, $D711&amp;T$1&amp;$E711&amp;$F711, 'emission-rate'!$F$2:$F$551) * IFERROR(VLOOKUP($A711&amp;$B711&amp;$C711&amp;$D711&amp;T$1, 'check of sales'!$A$2:$P$1035, 12 + MATCH($E711,'check of sales'!$M$1:$P$1, 0), 0), 0)</f>
        <v>0</v>
      </c>
      <c r="U711" s="1">
        <f>SUMIF('emission-rate'!$A$2:$A$551, $D711&amp;U$1&amp;$E711&amp;$F711, 'emission-rate'!$F$2:$F$551) * IFERROR(VLOOKUP($A711&amp;$B711&amp;$C711&amp;$D711&amp;U$1, 'check of sales'!$A$2:$P$1035, 12 + MATCH($E711,'check of sales'!$M$1:$P$1, 0), 0), 0)</f>
        <v>0</v>
      </c>
    </row>
    <row r="712" spans="1:21" x14ac:dyDescent="0.2">
      <c r="A712">
        <f>emission!A712</f>
        <v>2016</v>
      </c>
      <c r="B712">
        <f>emission!B712</f>
        <v>2</v>
      </c>
      <c r="C712" t="str">
        <f>emission!C712</f>
        <v>agricultural</v>
      </c>
      <c r="D712" t="str">
        <f>emission!D712</f>
        <v>VCC 22601 (DSL T6 Ag)</v>
      </c>
      <c r="E712" t="str">
        <f>emission!E712</f>
        <v>DSL</v>
      </c>
      <c r="F712" t="str">
        <f>emission!F712</f>
        <v>NOx</v>
      </c>
      <c r="G712" s="1">
        <f>emission!G712 - SUM($K712:$U712)</f>
        <v>-9.8056261776946485E-7</v>
      </c>
      <c r="K712" s="1">
        <f>SUMIF('emission-rate'!$A$2:$A$551, $D712&amp;K$1&amp;$E712&amp;$F712, 'emission-rate'!$F$2:$F$551) * IFERROR(VLOOKUP($A712&amp;$B712&amp;$C712&amp;$D712&amp;K$1, 'check of sales'!$A$2:$P$1035, 12 + MATCH($E712,'check of sales'!$M$1:$P$1, 0), 0), 0)</f>
        <v>1328.2555121151829</v>
      </c>
      <c r="L712" s="1">
        <f>SUMIF('emission-rate'!$A$2:$A$551, $D712&amp;L$1&amp;$E712&amp;$F712, 'emission-rate'!$F$2:$F$551) * IFERROR(VLOOKUP($A712&amp;$B712&amp;$C712&amp;$D712&amp;L$1, 'check of sales'!$A$2:$P$1035, 12 + MATCH($E712,'check of sales'!$M$1:$P$1, 0), 0), 0)</f>
        <v>6715.6120669288384</v>
      </c>
      <c r="M712" s="1">
        <f>SUMIF('emission-rate'!$A$2:$A$551, $D712&amp;M$1&amp;$E712&amp;$F712, 'emission-rate'!$F$2:$F$551) * IFERROR(VLOOKUP($A712&amp;$B712&amp;$C712&amp;$D712&amp;M$1, 'check of sales'!$A$2:$P$1035, 12 + MATCH($E712,'check of sales'!$M$1:$P$1, 0), 0), 0)</f>
        <v>674.9284436121111</v>
      </c>
      <c r="N712" s="1">
        <f>SUMIF('emission-rate'!$A$2:$A$551, $D712&amp;N$1&amp;$E712&amp;$F712, 'emission-rate'!$F$2:$F$551) * IFERROR(VLOOKUP($A712&amp;$B712&amp;$C712&amp;$D712&amp;N$1, 'check of sales'!$A$2:$P$1035, 12 + MATCH($E712,'check of sales'!$M$1:$P$1, 0), 0), 0)</f>
        <v>0</v>
      </c>
      <c r="O712" s="1">
        <f>SUMIF('emission-rate'!$A$2:$A$551, $D712&amp;O$1&amp;$E712&amp;$F712, 'emission-rate'!$F$2:$F$551) * IFERROR(VLOOKUP($A712&amp;$B712&amp;$C712&amp;$D712&amp;O$1, 'check of sales'!$A$2:$P$1035, 12 + MATCH($E712,'check of sales'!$M$1:$P$1, 0), 0), 0)</f>
        <v>0</v>
      </c>
      <c r="P712" s="1">
        <f>SUMIF('emission-rate'!$A$2:$A$551, $D712&amp;P$1&amp;$E712&amp;$F712, 'emission-rate'!$F$2:$F$551) * IFERROR(VLOOKUP($A712&amp;$B712&amp;$C712&amp;$D712&amp;P$1, 'check of sales'!$A$2:$P$1035, 12 + MATCH($E712,'check of sales'!$M$1:$P$1, 0), 0), 0)</f>
        <v>0</v>
      </c>
      <c r="Q712" s="1">
        <f>SUMIF('emission-rate'!$A$2:$A$551, $D712&amp;Q$1&amp;$E712&amp;$F712, 'emission-rate'!$F$2:$F$551) * IFERROR(VLOOKUP($A712&amp;$B712&amp;$C712&amp;$D712&amp;Q$1, 'check of sales'!$A$2:$P$1035, 12 + MATCH($E712,'check of sales'!$M$1:$P$1, 0), 0), 0)</f>
        <v>0</v>
      </c>
      <c r="R712" s="1">
        <f>SUMIF('emission-rate'!$A$2:$A$551, $D712&amp;R$1&amp;$E712&amp;$F712, 'emission-rate'!$F$2:$F$551) * IFERROR(VLOOKUP($A712&amp;$B712&amp;$C712&amp;$D712&amp;R$1, 'check of sales'!$A$2:$P$1035, 12 + MATCH($E712,'check of sales'!$M$1:$P$1, 0), 0), 0)</f>
        <v>0</v>
      </c>
      <c r="S712" s="1">
        <f>SUMIF('emission-rate'!$A$2:$A$551, $D712&amp;S$1&amp;$E712&amp;$F712, 'emission-rate'!$F$2:$F$551) * IFERROR(VLOOKUP($A712&amp;$B712&amp;$C712&amp;$D712&amp;S$1, 'check of sales'!$A$2:$P$1035, 12 + MATCH($E712,'check of sales'!$M$1:$P$1, 0), 0), 0)</f>
        <v>0</v>
      </c>
      <c r="T712" s="1">
        <f>SUMIF('emission-rate'!$A$2:$A$551, $D712&amp;T$1&amp;$E712&amp;$F712, 'emission-rate'!$F$2:$F$551) * IFERROR(VLOOKUP($A712&amp;$B712&amp;$C712&amp;$D712&amp;T$1, 'check of sales'!$A$2:$P$1035, 12 + MATCH($E712,'check of sales'!$M$1:$P$1, 0), 0), 0)</f>
        <v>0</v>
      </c>
      <c r="U712" s="1">
        <f>SUMIF('emission-rate'!$A$2:$A$551, $D712&amp;U$1&amp;$E712&amp;$F712, 'emission-rate'!$F$2:$F$551) * IFERROR(VLOOKUP($A712&amp;$B712&amp;$C712&amp;$D712&amp;U$1, 'check of sales'!$A$2:$P$1035, 12 + MATCH($E712,'check of sales'!$M$1:$P$1, 0), 0), 0)</f>
        <v>0</v>
      </c>
    </row>
    <row r="713" spans="1:21" x14ac:dyDescent="0.2">
      <c r="A713">
        <f>emission!A713</f>
        <v>2017</v>
      </c>
      <c r="B713">
        <f>emission!B713</f>
        <v>2</v>
      </c>
      <c r="C713" t="str">
        <f>emission!C713</f>
        <v>agricultural</v>
      </c>
      <c r="D713" t="str">
        <f>emission!D713</f>
        <v>VCC 22601 (DSL T6 Ag)</v>
      </c>
      <c r="E713" t="str">
        <f>emission!E713</f>
        <v>DSL</v>
      </c>
      <c r="F713" t="str">
        <f>emission!F713</f>
        <v>NOx</v>
      </c>
      <c r="G713" s="1">
        <f>emission!G713 - SUM($K713:$U713)</f>
        <v>-9.0859066403936595E-7</v>
      </c>
      <c r="K713" s="1">
        <f>SUMIF('emission-rate'!$A$2:$A$551, $D713&amp;K$1&amp;$E713&amp;$F713, 'emission-rate'!$F$2:$F$551) * IFERROR(VLOOKUP($A713&amp;$B713&amp;$C713&amp;$D713&amp;K$1, 'check of sales'!$A$2:$P$1035, 12 + MATCH($E713,'check of sales'!$M$1:$P$1, 0), 0), 0)</f>
        <v>1268.8693297483737</v>
      </c>
      <c r="L713" s="1">
        <f>SUMIF('emission-rate'!$A$2:$A$551, $D713&amp;L$1&amp;$E713&amp;$F713, 'emission-rate'!$F$2:$F$551) * IFERROR(VLOOKUP($A713&amp;$B713&amp;$C713&amp;$D713&amp;L$1, 'check of sales'!$A$2:$P$1035, 12 + MATCH($E713,'check of sales'!$M$1:$P$1, 0), 0), 0)</f>
        <v>6217.2458435890212</v>
      </c>
      <c r="M713" s="1">
        <f>SUMIF('emission-rate'!$A$2:$A$551, $D713&amp;M$1&amp;$E713&amp;$F713, 'emission-rate'!$F$2:$F$551) * IFERROR(VLOOKUP($A713&amp;$B713&amp;$C713&amp;$D713&amp;M$1, 'check of sales'!$A$2:$P$1035, 12 + MATCH($E713,'check of sales'!$M$1:$P$1, 0), 0), 0)</f>
        <v>622.61043537233445</v>
      </c>
      <c r="N713" s="1">
        <f>SUMIF('emission-rate'!$A$2:$A$551, $D713&amp;N$1&amp;$E713&amp;$F713, 'emission-rate'!$F$2:$F$551) * IFERROR(VLOOKUP($A713&amp;$B713&amp;$C713&amp;$D713&amp;N$1, 'check of sales'!$A$2:$P$1035, 12 + MATCH($E713,'check of sales'!$M$1:$P$1, 0), 0), 0)</f>
        <v>0</v>
      </c>
      <c r="O713" s="1">
        <f>SUMIF('emission-rate'!$A$2:$A$551, $D713&amp;O$1&amp;$E713&amp;$F713, 'emission-rate'!$F$2:$F$551) * IFERROR(VLOOKUP($A713&amp;$B713&amp;$C713&amp;$D713&amp;O$1, 'check of sales'!$A$2:$P$1035, 12 + MATCH($E713,'check of sales'!$M$1:$P$1, 0), 0), 0)</f>
        <v>0</v>
      </c>
      <c r="P713" s="1">
        <f>SUMIF('emission-rate'!$A$2:$A$551, $D713&amp;P$1&amp;$E713&amp;$F713, 'emission-rate'!$F$2:$F$551) * IFERROR(VLOOKUP($A713&amp;$B713&amp;$C713&amp;$D713&amp;P$1, 'check of sales'!$A$2:$P$1035, 12 + MATCH($E713,'check of sales'!$M$1:$P$1, 0), 0), 0)</f>
        <v>0</v>
      </c>
      <c r="Q713" s="1">
        <f>SUMIF('emission-rate'!$A$2:$A$551, $D713&amp;Q$1&amp;$E713&amp;$F713, 'emission-rate'!$F$2:$F$551) * IFERROR(VLOOKUP($A713&amp;$B713&amp;$C713&amp;$D713&amp;Q$1, 'check of sales'!$A$2:$P$1035, 12 + MATCH($E713,'check of sales'!$M$1:$P$1, 0), 0), 0)</f>
        <v>0</v>
      </c>
      <c r="R713" s="1">
        <f>SUMIF('emission-rate'!$A$2:$A$551, $D713&amp;R$1&amp;$E713&amp;$F713, 'emission-rate'!$F$2:$F$551) * IFERROR(VLOOKUP($A713&amp;$B713&amp;$C713&amp;$D713&amp;R$1, 'check of sales'!$A$2:$P$1035, 12 + MATCH($E713,'check of sales'!$M$1:$P$1, 0), 0), 0)</f>
        <v>0</v>
      </c>
      <c r="S713" s="1">
        <f>SUMIF('emission-rate'!$A$2:$A$551, $D713&amp;S$1&amp;$E713&amp;$F713, 'emission-rate'!$F$2:$F$551) * IFERROR(VLOOKUP($A713&amp;$B713&amp;$C713&amp;$D713&amp;S$1, 'check of sales'!$A$2:$P$1035, 12 + MATCH($E713,'check of sales'!$M$1:$P$1, 0), 0), 0)</f>
        <v>0</v>
      </c>
      <c r="T713" s="1">
        <f>SUMIF('emission-rate'!$A$2:$A$551, $D713&amp;T$1&amp;$E713&amp;$F713, 'emission-rate'!$F$2:$F$551) * IFERROR(VLOOKUP($A713&amp;$B713&amp;$C713&amp;$D713&amp;T$1, 'check of sales'!$A$2:$P$1035, 12 + MATCH($E713,'check of sales'!$M$1:$P$1, 0), 0), 0)</f>
        <v>0</v>
      </c>
      <c r="U713" s="1">
        <f>SUMIF('emission-rate'!$A$2:$A$551, $D713&amp;U$1&amp;$E713&amp;$F713, 'emission-rate'!$F$2:$F$551) * IFERROR(VLOOKUP($A713&amp;$B713&amp;$C713&amp;$D713&amp;U$1, 'check of sales'!$A$2:$P$1035, 12 + MATCH($E713,'check of sales'!$M$1:$P$1, 0), 0), 0)</f>
        <v>0</v>
      </c>
    </row>
    <row r="714" spans="1:21" x14ac:dyDescent="0.2">
      <c r="A714">
        <f>emission!A714</f>
        <v>2018</v>
      </c>
      <c r="B714">
        <f>emission!B714</f>
        <v>2</v>
      </c>
      <c r="C714" t="str">
        <f>emission!C714</f>
        <v>agricultural</v>
      </c>
      <c r="D714" t="str">
        <f>emission!D714</f>
        <v>VCC 22601 (DSL T6 Ag)</v>
      </c>
      <c r="E714" t="str">
        <f>emission!E714</f>
        <v>DSL</v>
      </c>
      <c r="F714" t="str">
        <f>emission!F714</f>
        <v>NOx</v>
      </c>
      <c r="G714" s="1">
        <f>emission!G714 - SUM($K714:$U714)</f>
        <v>-8.6739692051196471E-7</v>
      </c>
      <c r="K714" s="1">
        <f>SUMIF('emission-rate'!$A$2:$A$551, $D714&amp;K$1&amp;$E714&amp;$F714, 'emission-rate'!$F$2:$F$551) * IFERROR(VLOOKUP($A714&amp;$B714&amp;$C714&amp;$D714&amp;K$1, 'check of sales'!$A$2:$P$1035, 12 + MATCH($E714,'check of sales'!$M$1:$P$1, 0), 0), 0)</f>
        <v>1245.6134044731746</v>
      </c>
      <c r="L714" s="1">
        <f>SUMIF('emission-rate'!$A$2:$A$551, $D714&amp;L$1&amp;$E714&amp;$F714, 'emission-rate'!$F$2:$F$551) * IFERROR(VLOOKUP($A714&amp;$B714&amp;$C714&amp;$D714&amp;L$1, 'check of sales'!$A$2:$P$1035, 12 + MATCH($E714,'check of sales'!$M$1:$P$1, 0), 0), 0)</f>
        <v>5939.2733510083572</v>
      </c>
      <c r="M714" s="1">
        <f>SUMIF('emission-rate'!$A$2:$A$551, $D714&amp;M$1&amp;$E714&amp;$F714, 'emission-rate'!$F$2:$F$551) * IFERROR(VLOOKUP($A714&amp;$B714&amp;$C714&amp;$D714&amp;M$1, 'check of sales'!$A$2:$P$1035, 12 + MATCH($E714,'check of sales'!$M$1:$P$1, 0), 0), 0)</f>
        <v>576.4064545294749</v>
      </c>
      <c r="N714" s="1">
        <f>SUMIF('emission-rate'!$A$2:$A$551, $D714&amp;N$1&amp;$E714&amp;$F714, 'emission-rate'!$F$2:$F$551) * IFERROR(VLOOKUP($A714&amp;$B714&amp;$C714&amp;$D714&amp;N$1, 'check of sales'!$A$2:$P$1035, 12 + MATCH($E714,'check of sales'!$M$1:$P$1, 0), 0), 0)</f>
        <v>0</v>
      </c>
      <c r="O714" s="1">
        <f>SUMIF('emission-rate'!$A$2:$A$551, $D714&amp;O$1&amp;$E714&amp;$F714, 'emission-rate'!$F$2:$F$551) * IFERROR(VLOOKUP($A714&amp;$B714&amp;$C714&amp;$D714&amp;O$1, 'check of sales'!$A$2:$P$1035, 12 + MATCH($E714,'check of sales'!$M$1:$P$1, 0), 0), 0)</f>
        <v>0</v>
      </c>
      <c r="P714" s="1">
        <f>SUMIF('emission-rate'!$A$2:$A$551, $D714&amp;P$1&amp;$E714&amp;$F714, 'emission-rate'!$F$2:$F$551) * IFERROR(VLOOKUP($A714&amp;$B714&amp;$C714&amp;$D714&amp;P$1, 'check of sales'!$A$2:$P$1035, 12 + MATCH($E714,'check of sales'!$M$1:$P$1, 0), 0), 0)</f>
        <v>0</v>
      </c>
      <c r="Q714" s="1">
        <f>SUMIF('emission-rate'!$A$2:$A$551, $D714&amp;Q$1&amp;$E714&amp;$F714, 'emission-rate'!$F$2:$F$551) * IFERROR(VLOOKUP($A714&amp;$B714&amp;$C714&amp;$D714&amp;Q$1, 'check of sales'!$A$2:$P$1035, 12 + MATCH($E714,'check of sales'!$M$1:$P$1, 0), 0), 0)</f>
        <v>0</v>
      </c>
      <c r="R714" s="1">
        <f>SUMIF('emission-rate'!$A$2:$A$551, $D714&amp;R$1&amp;$E714&amp;$F714, 'emission-rate'!$F$2:$F$551) * IFERROR(VLOOKUP($A714&amp;$B714&amp;$C714&amp;$D714&amp;R$1, 'check of sales'!$A$2:$P$1035, 12 + MATCH($E714,'check of sales'!$M$1:$P$1, 0), 0), 0)</f>
        <v>0</v>
      </c>
      <c r="S714" s="1">
        <f>SUMIF('emission-rate'!$A$2:$A$551, $D714&amp;S$1&amp;$E714&amp;$F714, 'emission-rate'!$F$2:$F$551) * IFERROR(VLOOKUP($A714&amp;$B714&amp;$C714&amp;$D714&amp;S$1, 'check of sales'!$A$2:$P$1035, 12 + MATCH($E714,'check of sales'!$M$1:$P$1, 0), 0), 0)</f>
        <v>0</v>
      </c>
      <c r="T714" s="1">
        <f>SUMIF('emission-rate'!$A$2:$A$551, $D714&amp;T$1&amp;$E714&amp;$F714, 'emission-rate'!$F$2:$F$551) * IFERROR(VLOOKUP($A714&amp;$B714&amp;$C714&amp;$D714&amp;T$1, 'check of sales'!$A$2:$P$1035, 12 + MATCH($E714,'check of sales'!$M$1:$P$1, 0), 0), 0)</f>
        <v>0</v>
      </c>
      <c r="U714" s="1">
        <f>SUMIF('emission-rate'!$A$2:$A$551, $D714&amp;U$1&amp;$E714&amp;$F714, 'emission-rate'!$F$2:$F$551) * IFERROR(VLOOKUP($A714&amp;$B714&amp;$C714&amp;$D714&amp;U$1, 'check of sales'!$A$2:$P$1035, 12 + MATCH($E714,'check of sales'!$M$1:$P$1, 0), 0), 0)</f>
        <v>0</v>
      </c>
    </row>
    <row r="715" spans="1:21" x14ac:dyDescent="0.2">
      <c r="A715">
        <f>emission!A715</f>
        <v>2019</v>
      </c>
      <c r="B715">
        <f>emission!B715</f>
        <v>2</v>
      </c>
      <c r="C715" t="str">
        <f>emission!C715</f>
        <v>agricultural</v>
      </c>
      <c r="D715" t="str">
        <f>emission!D715</f>
        <v>VCC 22601 (DSL T6 Ag)</v>
      </c>
      <c r="E715" t="str">
        <f>emission!E715</f>
        <v>DSL</v>
      </c>
      <c r="F715" t="str">
        <f>emission!F715</f>
        <v>NOx</v>
      </c>
      <c r="G715" s="1">
        <f>emission!G715 - SUM($K715:$U715)</f>
        <v>-8.4919793152948841E-7</v>
      </c>
      <c r="K715" s="1">
        <f>SUMIF('emission-rate'!$A$2:$A$551, $D715&amp;K$1&amp;$E715&amp;$F715, 'emission-rate'!$F$2:$F$551) * IFERROR(VLOOKUP($A715&amp;$B715&amp;$C715&amp;$D715&amp;K$1, 'check of sales'!$A$2:$P$1035, 12 + MATCH($E715,'check of sales'!$M$1:$P$1, 0), 0), 0)</f>
        <v>1177.0546619630413</v>
      </c>
      <c r="L715" s="1">
        <f>SUMIF('emission-rate'!$A$2:$A$551, $D715&amp;L$1&amp;$E715&amp;$F715, 'emission-rate'!$F$2:$F$551) * IFERROR(VLOOKUP($A715&amp;$B715&amp;$C715&amp;$D715&amp;L$1, 'check of sales'!$A$2:$P$1035, 12 + MATCH($E715,'check of sales'!$M$1:$P$1, 0), 0), 0)</f>
        <v>5830.4179361900233</v>
      </c>
      <c r="M715" s="1">
        <f>SUMIF('emission-rate'!$A$2:$A$551, $D715&amp;M$1&amp;$E715&amp;$F715, 'emission-rate'!$F$2:$F$551) * IFERROR(VLOOKUP($A715&amp;$B715&amp;$C715&amp;$D715&amp;M$1, 'check of sales'!$A$2:$P$1035, 12 + MATCH($E715,'check of sales'!$M$1:$P$1, 0), 0), 0)</f>
        <v>550.63537470795268</v>
      </c>
      <c r="N715" s="1">
        <f>SUMIF('emission-rate'!$A$2:$A$551, $D715&amp;N$1&amp;$E715&amp;$F715, 'emission-rate'!$F$2:$F$551) * IFERROR(VLOOKUP($A715&amp;$B715&amp;$C715&amp;$D715&amp;N$1, 'check of sales'!$A$2:$P$1035, 12 + MATCH($E715,'check of sales'!$M$1:$P$1, 0), 0), 0)</f>
        <v>0</v>
      </c>
      <c r="O715" s="1">
        <f>SUMIF('emission-rate'!$A$2:$A$551, $D715&amp;O$1&amp;$E715&amp;$F715, 'emission-rate'!$F$2:$F$551) * IFERROR(VLOOKUP($A715&amp;$B715&amp;$C715&amp;$D715&amp;O$1, 'check of sales'!$A$2:$P$1035, 12 + MATCH($E715,'check of sales'!$M$1:$P$1, 0), 0), 0)</f>
        <v>0</v>
      </c>
      <c r="P715" s="1">
        <f>SUMIF('emission-rate'!$A$2:$A$551, $D715&amp;P$1&amp;$E715&amp;$F715, 'emission-rate'!$F$2:$F$551) * IFERROR(VLOOKUP($A715&amp;$B715&amp;$C715&amp;$D715&amp;P$1, 'check of sales'!$A$2:$P$1035, 12 + MATCH($E715,'check of sales'!$M$1:$P$1, 0), 0), 0)</f>
        <v>0</v>
      </c>
      <c r="Q715" s="1">
        <f>SUMIF('emission-rate'!$A$2:$A$551, $D715&amp;Q$1&amp;$E715&amp;$F715, 'emission-rate'!$F$2:$F$551) * IFERROR(VLOOKUP($A715&amp;$B715&amp;$C715&amp;$D715&amp;Q$1, 'check of sales'!$A$2:$P$1035, 12 + MATCH($E715,'check of sales'!$M$1:$P$1, 0), 0), 0)</f>
        <v>0</v>
      </c>
      <c r="R715" s="1">
        <f>SUMIF('emission-rate'!$A$2:$A$551, $D715&amp;R$1&amp;$E715&amp;$F715, 'emission-rate'!$F$2:$F$551) * IFERROR(VLOOKUP($A715&amp;$B715&amp;$C715&amp;$D715&amp;R$1, 'check of sales'!$A$2:$P$1035, 12 + MATCH($E715,'check of sales'!$M$1:$P$1, 0), 0), 0)</f>
        <v>0</v>
      </c>
      <c r="S715" s="1">
        <f>SUMIF('emission-rate'!$A$2:$A$551, $D715&amp;S$1&amp;$E715&amp;$F715, 'emission-rate'!$F$2:$F$551) * IFERROR(VLOOKUP($A715&amp;$B715&amp;$C715&amp;$D715&amp;S$1, 'check of sales'!$A$2:$P$1035, 12 + MATCH($E715,'check of sales'!$M$1:$P$1, 0), 0), 0)</f>
        <v>0</v>
      </c>
      <c r="T715" s="1">
        <f>SUMIF('emission-rate'!$A$2:$A$551, $D715&amp;T$1&amp;$E715&amp;$F715, 'emission-rate'!$F$2:$F$551) * IFERROR(VLOOKUP($A715&amp;$B715&amp;$C715&amp;$D715&amp;T$1, 'check of sales'!$A$2:$P$1035, 12 + MATCH($E715,'check of sales'!$M$1:$P$1, 0), 0), 0)</f>
        <v>0</v>
      </c>
      <c r="U715" s="1">
        <f>SUMIF('emission-rate'!$A$2:$A$551, $D715&amp;U$1&amp;$E715&amp;$F715, 'emission-rate'!$F$2:$F$551) * IFERROR(VLOOKUP($A715&amp;$B715&amp;$C715&amp;$D715&amp;U$1, 'check of sales'!$A$2:$P$1035, 12 + MATCH($E715,'check of sales'!$M$1:$P$1, 0), 0), 0)</f>
        <v>0</v>
      </c>
    </row>
    <row r="716" spans="1:21" x14ac:dyDescent="0.2">
      <c r="A716">
        <f>emission!A716</f>
        <v>2020</v>
      </c>
      <c r="B716">
        <f>emission!B716</f>
        <v>2</v>
      </c>
      <c r="C716" t="str">
        <f>emission!C716</f>
        <v>agricultural</v>
      </c>
      <c r="D716" t="str">
        <f>emission!D716</f>
        <v>VCC 22601 (DSL T6 Ag)</v>
      </c>
      <c r="E716" t="str">
        <f>emission!E716</f>
        <v>DSL</v>
      </c>
      <c r="F716" t="str">
        <f>emission!F716</f>
        <v>NOx</v>
      </c>
      <c r="G716" s="1">
        <f>emission!G716 - SUM($K716:$U716)</f>
        <v>-8.0191148299491033E-7</v>
      </c>
      <c r="K716" s="1">
        <f>SUMIF('emission-rate'!$A$2:$A$551, $D716&amp;K$1&amp;$E716&amp;$F716, 'emission-rate'!$F$2:$F$551) * IFERROR(VLOOKUP($A716&amp;$B716&amp;$C716&amp;$D716&amp;K$1, 'check of sales'!$A$2:$P$1035, 12 + MATCH($E716,'check of sales'!$M$1:$P$1, 0), 0), 0)</f>
        <v>1027.6048928520759</v>
      </c>
      <c r="L716" s="1">
        <f>SUMIF('emission-rate'!$A$2:$A$551, $D716&amp;L$1&amp;$E716&amp;$F716, 'emission-rate'!$F$2:$F$551) * IFERROR(VLOOKUP($A716&amp;$B716&amp;$C716&amp;$D716&amp;L$1, 'check of sales'!$A$2:$P$1035, 12 + MATCH($E716,'check of sales'!$M$1:$P$1, 0), 0), 0)</f>
        <v>5509.5108870379836</v>
      </c>
      <c r="M716" s="1">
        <f>SUMIF('emission-rate'!$A$2:$A$551, $D716&amp;M$1&amp;$E716&amp;$F716, 'emission-rate'!$F$2:$F$551) * IFERROR(VLOOKUP($A716&amp;$B716&amp;$C716&amp;$D716&amp;M$1, 'check of sales'!$A$2:$P$1035, 12 + MATCH($E716,'check of sales'!$M$1:$P$1, 0), 0), 0)</f>
        <v>540.5432912854418</v>
      </c>
      <c r="N716" s="1">
        <f>SUMIF('emission-rate'!$A$2:$A$551, $D716&amp;N$1&amp;$E716&amp;$F716, 'emission-rate'!$F$2:$F$551) * IFERROR(VLOOKUP($A716&amp;$B716&amp;$C716&amp;$D716&amp;N$1, 'check of sales'!$A$2:$P$1035, 12 + MATCH($E716,'check of sales'!$M$1:$P$1, 0), 0), 0)</f>
        <v>0</v>
      </c>
      <c r="O716" s="1">
        <f>SUMIF('emission-rate'!$A$2:$A$551, $D716&amp;O$1&amp;$E716&amp;$F716, 'emission-rate'!$F$2:$F$551) * IFERROR(VLOOKUP($A716&amp;$B716&amp;$C716&amp;$D716&amp;O$1, 'check of sales'!$A$2:$P$1035, 12 + MATCH($E716,'check of sales'!$M$1:$P$1, 0), 0), 0)</f>
        <v>0</v>
      </c>
      <c r="P716" s="1">
        <f>SUMIF('emission-rate'!$A$2:$A$551, $D716&amp;P$1&amp;$E716&amp;$F716, 'emission-rate'!$F$2:$F$551) * IFERROR(VLOOKUP($A716&amp;$B716&amp;$C716&amp;$D716&amp;P$1, 'check of sales'!$A$2:$P$1035, 12 + MATCH($E716,'check of sales'!$M$1:$P$1, 0), 0), 0)</f>
        <v>0</v>
      </c>
      <c r="Q716" s="1">
        <f>SUMIF('emission-rate'!$A$2:$A$551, $D716&amp;Q$1&amp;$E716&amp;$F716, 'emission-rate'!$F$2:$F$551) * IFERROR(VLOOKUP($A716&amp;$B716&amp;$C716&amp;$D716&amp;Q$1, 'check of sales'!$A$2:$P$1035, 12 + MATCH($E716,'check of sales'!$M$1:$P$1, 0), 0), 0)</f>
        <v>0</v>
      </c>
      <c r="R716" s="1">
        <f>SUMIF('emission-rate'!$A$2:$A$551, $D716&amp;R$1&amp;$E716&amp;$F716, 'emission-rate'!$F$2:$F$551) * IFERROR(VLOOKUP($A716&amp;$B716&amp;$C716&amp;$D716&amp;R$1, 'check of sales'!$A$2:$P$1035, 12 + MATCH($E716,'check of sales'!$M$1:$P$1, 0), 0), 0)</f>
        <v>0</v>
      </c>
      <c r="S716" s="1">
        <f>SUMIF('emission-rate'!$A$2:$A$551, $D716&amp;S$1&amp;$E716&amp;$F716, 'emission-rate'!$F$2:$F$551) * IFERROR(VLOOKUP($A716&amp;$B716&amp;$C716&amp;$D716&amp;S$1, 'check of sales'!$A$2:$P$1035, 12 + MATCH($E716,'check of sales'!$M$1:$P$1, 0), 0), 0)</f>
        <v>0</v>
      </c>
      <c r="T716" s="1">
        <f>SUMIF('emission-rate'!$A$2:$A$551, $D716&amp;T$1&amp;$E716&amp;$F716, 'emission-rate'!$F$2:$F$551) * IFERROR(VLOOKUP($A716&amp;$B716&amp;$C716&amp;$D716&amp;T$1, 'check of sales'!$A$2:$P$1035, 12 + MATCH($E716,'check of sales'!$M$1:$P$1, 0), 0), 0)</f>
        <v>0</v>
      </c>
      <c r="U716" s="1">
        <f>SUMIF('emission-rate'!$A$2:$A$551, $D716&amp;U$1&amp;$E716&amp;$F716, 'emission-rate'!$F$2:$F$551) * IFERROR(VLOOKUP($A716&amp;$B716&amp;$C716&amp;$D716&amp;U$1, 'check of sales'!$A$2:$P$1035, 12 + MATCH($E716,'check of sales'!$M$1:$P$1, 0), 0), 0)</f>
        <v>0</v>
      </c>
    </row>
    <row r="717" spans="1:21" x14ac:dyDescent="0.2">
      <c r="A717">
        <f>emission!A717</f>
        <v>2010</v>
      </c>
      <c r="B717">
        <f>emission!B717</f>
        <v>2</v>
      </c>
      <c r="C717" t="str">
        <f>emission!C717</f>
        <v>agricultural</v>
      </c>
      <c r="D717" t="str">
        <f>emission!D717</f>
        <v>VCC 22601 (DSL T6 Ag)</v>
      </c>
      <c r="E717" t="str">
        <f>emission!E717</f>
        <v>DSL</v>
      </c>
      <c r="F717" t="str">
        <f>emission!F717</f>
        <v>PM</v>
      </c>
      <c r="G717" s="1">
        <f>emission!G717 - SUM($K717:$U717)</f>
        <v>3.8587586459470913E-9</v>
      </c>
      <c r="K717" s="1">
        <f>SUMIF('emission-rate'!$A$2:$A$551, $D717&amp;K$1&amp;$E717&amp;$F717, 'emission-rate'!$F$2:$F$551) * IFERROR(VLOOKUP($A717&amp;$B717&amp;$C717&amp;$D717&amp;K$1, 'check of sales'!$A$2:$P$1035, 12 + MATCH($E717,'check of sales'!$M$1:$P$1, 0), 0), 0)</f>
        <v>75.640087944013544</v>
      </c>
      <c r="L717" s="1">
        <f>SUMIF('emission-rate'!$A$2:$A$551, $D717&amp;L$1&amp;$E717&amp;$F717, 'emission-rate'!$F$2:$F$551) * IFERROR(VLOOKUP($A717&amp;$B717&amp;$C717&amp;$D717&amp;L$1, 'check of sales'!$A$2:$P$1035, 12 + MATCH($E717,'check of sales'!$M$1:$P$1, 0), 0), 0)</f>
        <v>0</v>
      </c>
      <c r="M717" s="1">
        <f>SUMIF('emission-rate'!$A$2:$A$551, $D717&amp;M$1&amp;$E717&amp;$F717, 'emission-rate'!$F$2:$F$551) * IFERROR(VLOOKUP($A717&amp;$B717&amp;$C717&amp;$D717&amp;M$1, 'check of sales'!$A$2:$P$1035, 12 + MATCH($E717,'check of sales'!$M$1:$P$1, 0), 0), 0)</f>
        <v>0</v>
      </c>
      <c r="N717" s="1">
        <f>SUMIF('emission-rate'!$A$2:$A$551, $D717&amp;N$1&amp;$E717&amp;$F717, 'emission-rate'!$F$2:$F$551) * IFERROR(VLOOKUP($A717&amp;$B717&amp;$C717&amp;$D717&amp;N$1, 'check of sales'!$A$2:$P$1035, 12 + MATCH($E717,'check of sales'!$M$1:$P$1, 0), 0), 0)</f>
        <v>0</v>
      </c>
      <c r="O717" s="1">
        <f>SUMIF('emission-rate'!$A$2:$A$551, $D717&amp;O$1&amp;$E717&amp;$F717, 'emission-rate'!$F$2:$F$551) * IFERROR(VLOOKUP($A717&amp;$B717&amp;$C717&amp;$D717&amp;O$1, 'check of sales'!$A$2:$P$1035, 12 + MATCH($E717,'check of sales'!$M$1:$P$1, 0), 0), 0)</f>
        <v>0</v>
      </c>
      <c r="P717" s="1">
        <f>SUMIF('emission-rate'!$A$2:$A$551, $D717&amp;P$1&amp;$E717&amp;$F717, 'emission-rate'!$F$2:$F$551) * IFERROR(VLOOKUP($A717&amp;$B717&amp;$C717&amp;$D717&amp;P$1, 'check of sales'!$A$2:$P$1035, 12 + MATCH($E717,'check of sales'!$M$1:$P$1, 0), 0), 0)</f>
        <v>0</v>
      </c>
      <c r="Q717" s="1">
        <f>SUMIF('emission-rate'!$A$2:$A$551, $D717&amp;Q$1&amp;$E717&amp;$F717, 'emission-rate'!$F$2:$F$551) * IFERROR(VLOOKUP($A717&amp;$B717&amp;$C717&amp;$D717&amp;Q$1, 'check of sales'!$A$2:$P$1035, 12 + MATCH($E717,'check of sales'!$M$1:$P$1, 0), 0), 0)</f>
        <v>0</v>
      </c>
      <c r="R717" s="1">
        <f>SUMIF('emission-rate'!$A$2:$A$551, $D717&amp;R$1&amp;$E717&amp;$F717, 'emission-rate'!$F$2:$F$551) * IFERROR(VLOOKUP($A717&amp;$B717&amp;$C717&amp;$D717&amp;R$1, 'check of sales'!$A$2:$P$1035, 12 + MATCH($E717,'check of sales'!$M$1:$P$1, 0), 0), 0)</f>
        <v>0</v>
      </c>
      <c r="S717" s="1">
        <f>SUMIF('emission-rate'!$A$2:$A$551, $D717&amp;S$1&amp;$E717&amp;$F717, 'emission-rate'!$F$2:$F$551) * IFERROR(VLOOKUP($A717&amp;$B717&amp;$C717&amp;$D717&amp;S$1, 'check of sales'!$A$2:$P$1035, 12 + MATCH($E717,'check of sales'!$M$1:$P$1, 0), 0), 0)</f>
        <v>0</v>
      </c>
      <c r="T717" s="1">
        <f>SUMIF('emission-rate'!$A$2:$A$551, $D717&amp;T$1&amp;$E717&amp;$F717, 'emission-rate'!$F$2:$F$551) * IFERROR(VLOOKUP($A717&amp;$B717&amp;$C717&amp;$D717&amp;T$1, 'check of sales'!$A$2:$P$1035, 12 + MATCH($E717,'check of sales'!$M$1:$P$1, 0), 0), 0)</f>
        <v>0</v>
      </c>
      <c r="U717" s="1">
        <f>SUMIF('emission-rate'!$A$2:$A$551, $D717&amp;U$1&amp;$E717&amp;$F717, 'emission-rate'!$F$2:$F$551) * IFERROR(VLOOKUP($A717&amp;$B717&amp;$C717&amp;$D717&amp;U$1, 'check of sales'!$A$2:$P$1035, 12 + MATCH($E717,'check of sales'!$M$1:$P$1, 0), 0), 0)</f>
        <v>0</v>
      </c>
    </row>
    <row r="718" spans="1:21" x14ac:dyDescent="0.2">
      <c r="A718">
        <f>emission!A718</f>
        <v>2011</v>
      </c>
      <c r="B718">
        <f>emission!B718</f>
        <v>2</v>
      </c>
      <c r="C718" t="str">
        <f>emission!C718</f>
        <v>agricultural</v>
      </c>
      <c r="D718" t="str">
        <f>emission!D718</f>
        <v>VCC 22601 (DSL T6 Ag)</v>
      </c>
      <c r="E718" t="str">
        <f>emission!E718</f>
        <v>DSL</v>
      </c>
      <c r="F718" t="str">
        <f>emission!F718</f>
        <v>PM</v>
      </c>
      <c r="G718" s="1">
        <f>emission!G718 - SUM($K718:$U718)</f>
        <v>-1.1583551895455457E-7</v>
      </c>
      <c r="K718" s="1">
        <f>SUMIF('emission-rate'!$A$2:$A$551, $D718&amp;K$1&amp;$E718&amp;$F718, 'emission-rate'!$F$2:$F$551) * IFERROR(VLOOKUP($A718&amp;$B718&amp;$C718&amp;$D718&amp;K$1, 'check of sales'!$A$2:$P$1035, 12 + MATCH($E718,'check of sales'!$M$1:$P$1, 0), 0), 0)</f>
        <v>69.018021170518736</v>
      </c>
      <c r="L718" s="1">
        <f>SUMIF('emission-rate'!$A$2:$A$551, $D718&amp;L$1&amp;$E718&amp;$F718, 'emission-rate'!$F$2:$F$551) * IFERROR(VLOOKUP($A718&amp;$B718&amp;$C718&amp;$D718&amp;L$1, 'check of sales'!$A$2:$P$1035, 12 + MATCH($E718,'check of sales'!$M$1:$P$1, 0), 0), 0)</f>
        <v>576.70740694331573</v>
      </c>
      <c r="M718" s="1">
        <f>SUMIF('emission-rate'!$A$2:$A$551, $D718&amp;M$1&amp;$E718&amp;$F718, 'emission-rate'!$F$2:$F$551) * IFERROR(VLOOKUP($A718&amp;$B718&amp;$C718&amp;$D718&amp;M$1, 'check of sales'!$A$2:$P$1035, 12 + MATCH($E718,'check of sales'!$M$1:$P$1, 0), 0), 0)</f>
        <v>0</v>
      </c>
      <c r="N718" s="1">
        <f>SUMIF('emission-rate'!$A$2:$A$551, $D718&amp;N$1&amp;$E718&amp;$F718, 'emission-rate'!$F$2:$F$551) * IFERROR(VLOOKUP($A718&amp;$B718&amp;$C718&amp;$D718&amp;N$1, 'check of sales'!$A$2:$P$1035, 12 + MATCH($E718,'check of sales'!$M$1:$P$1, 0), 0), 0)</f>
        <v>0</v>
      </c>
      <c r="O718" s="1">
        <f>SUMIF('emission-rate'!$A$2:$A$551, $D718&amp;O$1&amp;$E718&amp;$F718, 'emission-rate'!$F$2:$F$551) * IFERROR(VLOOKUP($A718&amp;$B718&amp;$C718&amp;$D718&amp;O$1, 'check of sales'!$A$2:$P$1035, 12 + MATCH($E718,'check of sales'!$M$1:$P$1, 0), 0), 0)</f>
        <v>0</v>
      </c>
      <c r="P718" s="1">
        <f>SUMIF('emission-rate'!$A$2:$A$551, $D718&amp;P$1&amp;$E718&amp;$F718, 'emission-rate'!$F$2:$F$551) * IFERROR(VLOOKUP($A718&amp;$B718&amp;$C718&amp;$D718&amp;P$1, 'check of sales'!$A$2:$P$1035, 12 + MATCH($E718,'check of sales'!$M$1:$P$1, 0), 0), 0)</f>
        <v>0</v>
      </c>
      <c r="Q718" s="1">
        <f>SUMIF('emission-rate'!$A$2:$A$551, $D718&amp;Q$1&amp;$E718&amp;$F718, 'emission-rate'!$F$2:$F$551) * IFERROR(VLOOKUP($A718&amp;$B718&amp;$C718&amp;$D718&amp;Q$1, 'check of sales'!$A$2:$P$1035, 12 + MATCH($E718,'check of sales'!$M$1:$P$1, 0), 0), 0)</f>
        <v>0</v>
      </c>
      <c r="R718" s="1">
        <f>SUMIF('emission-rate'!$A$2:$A$551, $D718&amp;R$1&amp;$E718&amp;$F718, 'emission-rate'!$F$2:$F$551) * IFERROR(VLOOKUP($A718&amp;$B718&amp;$C718&amp;$D718&amp;R$1, 'check of sales'!$A$2:$P$1035, 12 + MATCH($E718,'check of sales'!$M$1:$P$1, 0), 0), 0)</f>
        <v>0</v>
      </c>
      <c r="S718" s="1">
        <f>SUMIF('emission-rate'!$A$2:$A$551, $D718&amp;S$1&amp;$E718&amp;$F718, 'emission-rate'!$F$2:$F$551) * IFERROR(VLOOKUP($A718&amp;$B718&amp;$C718&amp;$D718&amp;S$1, 'check of sales'!$A$2:$P$1035, 12 + MATCH($E718,'check of sales'!$M$1:$P$1, 0), 0), 0)</f>
        <v>0</v>
      </c>
      <c r="T718" s="1">
        <f>SUMIF('emission-rate'!$A$2:$A$551, $D718&amp;T$1&amp;$E718&amp;$F718, 'emission-rate'!$F$2:$F$551) * IFERROR(VLOOKUP($A718&amp;$B718&amp;$C718&amp;$D718&amp;T$1, 'check of sales'!$A$2:$P$1035, 12 + MATCH($E718,'check of sales'!$M$1:$P$1, 0), 0), 0)</f>
        <v>0</v>
      </c>
      <c r="U718" s="1">
        <f>SUMIF('emission-rate'!$A$2:$A$551, $D718&amp;U$1&amp;$E718&amp;$F718, 'emission-rate'!$F$2:$F$551) * IFERROR(VLOOKUP($A718&amp;$B718&amp;$C718&amp;$D718&amp;U$1, 'check of sales'!$A$2:$P$1035, 12 + MATCH($E718,'check of sales'!$M$1:$P$1, 0), 0), 0)</f>
        <v>0</v>
      </c>
    </row>
    <row r="719" spans="1:21" x14ac:dyDescent="0.2">
      <c r="A719">
        <f>emission!A719</f>
        <v>2012</v>
      </c>
      <c r="B719">
        <f>emission!B719</f>
        <v>2</v>
      </c>
      <c r="C719" t="str">
        <f>emission!C719</f>
        <v>agricultural</v>
      </c>
      <c r="D719" t="str">
        <f>emission!D719</f>
        <v>VCC 22601 (DSL T6 Ag)</v>
      </c>
      <c r="E719" t="str">
        <f>emission!E719</f>
        <v>DSL</v>
      </c>
      <c r="F719" t="str">
        <f>emission!F719</f>
        <v>PM</v>
      </c>
      <c r="G719" s="1">
        <f>emission!G719 - SUM($K719:$U719)</f>
        <v>-1.1267820809734985E-7</v>
      </c>
      <c r="K719" s="1">
        <f>SUMIF('emission-rate'!$A$2:$A$551, $D719&amp;K$1&amp;$E719&amp;$F719, 'emission-rate'!$F$2:$F$551) * IFERROR(VLOOKUP($A719&amp;$B719&amp;$C719&amp;$D719&amp;K$1, 'check of sales'!$A$2:$P$1035, 12 + MATCH($E719,'check of sales'!$M$1:$P$1, 0), 0), 0)</f>
        <v>67.722637717919454</v>
      </c>
      <c r="L719" s="1">
        <f>SUMIF('emission-rate'!$A$2:$A$551, $D719&amp;L$1&amp;$E719&amp;$F719, 'emission-rate'!$F$2:$F$551) * IFERROR(VLOOKUP($A719&amp;$B719&amp;$C719&amp;$D719&amp;L$1, 'check of sales'!$A$2:$P$1035, 12 + MATCH($E719,'check of sales'!$M$1:$P$1, 0), 0), 0)</f>
        <v>526.21837313396315</v>
      </c>
      <c r="M719" s="1">
        <f>SUMIF('emission-rate'!$A$2:$A$551, $D719&amp;M$1&amp;$E719&amp;$F719, 'emission-rate'!$F$2:$F$551) * IFERROR(VLOOKUP($A719&amp;$B719&amp;$C719&amp;$D719&amp;M$1, 'check of sales'!$A$2:$P$1035, 12 + MATCH($E719,'check of sales'!$M$1:$P$1, 0), 0), 0)</f>
        <v>29.111814710697505</v>
      </c>
      <c r="N719" s="1">
        <f>SUMIF('emission-rate'!$A$2:$A$551, $D719&amp;N$1&amp;$E719&amp;$F719, 'emission-rate'!$F$2:$F$551) * IFERROR(VLOOKUP($A719&amp;$B719&amp;$C719&amp;$D719&amp;N$1, 'check of sales'!$A$2:$P$1035, 12 + MATCH($E719,'check of sales'!$M$1:$P$1, 0), 0), 0)</f>
        <v>0</v>
      </c>
      <c r="O719" s="1">
        <f>SUMIF('emission-rate'!$A$2:$A$551, $D719&amp;O$1&amp;$E719&amp;$F719, 'emission-rate'!$F$2:$F$551) * IFERROR(VLOOKUP($A719&amp;$B719&amp;$C719&amp;$D719&amp;O$1, 'check of sales'!$A$2:$P$1035, 12 + MATCH($E719,'check of sales'!$M$1:$P$1, 0), 0), 0)</f>
        <v>0</v>
      </c>
      <c r="P719" s="1">
        <f>SUMIF('emission-rate'!$A$2:$A$551, $D719&amp;P$1&amp;$E719&amp;$F719, 'emission-rate'!$F$2:$F$551) * IFERROR(VLOOKUP($A719&amp;$B719&amp;$C719&amp;$D719&amp;P$1, 'check of sales'!$A$2:$P$1035, 12 + MATCH($E719,'check of sales'!$M$1:$P$1, 0), 0), 0)</f>
        <v>0</v>
      </c>
      <c r="Q719" s="1">
        <f>SUMIF('emission-rate'!$A$2:$A$551, $D719&amp;Q$1&amp;$E719&amp;$F719, 'emission-rate'!$F$2:$F$551) * IFERROR(VLOOKUP($A719&amp;$B719&amp;$C719&amp;$D719&amp;Q$1, 'check of sales'!$A$2:$P$1035, 12 + MATCH($E719,'check of sales'!$M$1:$P$1, 0), 0), 0)</f>
        <v>0</v>
      </c>
      <c r="R719" s="1">
        <f>SUMIF('emission-rate'!$A$2:$A$551, $D719&amp;R$1&amp;$E719&amp;$F719, 'emission-rate'!$F$2:$F$551) * IFERROR(VLOOKUP($A719&amp;$B719&amp;$C719&amp;$D719&amp;R$1, 'check of sales'!$A$2:$P$1035, 12 + MATCH($E719,'check of sales'!$M$1:$P$1, 0), 0), 0)</f>
        <v>0</v>
      </c>
      <c r="S719" s="1">
        <f>SUMIF('emission-rate'!$A$2:$A$551, $D719&amp;S$1&amp;$E719&amp;$F719, 'emission-rate'!$F$2:$F$551) * IFERROR(VLOOKUP($A719&amp;$B719&amp;$C719&amp;$D719&amp;S$1, 'check of sales'!$A$2:$P$1035, 12 + MATCH($E719,'check of sales'!$M$1:$P$1, 0), 0), 0)</f>
        <v>0</v>
      </c>
      <c r="T719" s="1">
        <f>SUMIF('emission-rate'!$A$2:$A$551, $D719&amp;T$1&amp;$E719&amp;$F719, 'emission-rate'!$F$2:$F$551) * IFERROR(VLOOKUP($A719&amp;$B719&amp;$C719&amp;$D719&amp;T$1, 'check of sales'!$A$2:$P$1035, 12 + MATCH($E719,'check of sales'!$M$1:$P$1, 0), 0), 0)</f>
        <v>0</v>
      </c>
      <c r="U719" s="1">
        <f>SUMIF('emission-rate'!$A$2:$A$551, $D719&amp;U$1&amp;$E719&amp;$F719, 'emission-rate'!$F$2:$F$551) * IFERROR(VLOOKUP($A719&amp;$B719&amp;$C719&amp;$D719&amp;U$1, 'check of sales'!$A$2:$P$1035, 12 + MATCH($E719,'check of sales'!$M$1:$P$1, 0), 0), 0)</f>
        <v>0</v>
      </c>
    </row>
    <row r="720" spans="1:21" x14ac:dyDescent="0.2">
      <c r="A720">
        <f>emission!A720</f>
        <v>2013</v>
      </c>
      <c r="B720">
        <f>emission!B720</f>
        <v>2</v>
      </c>
      <c r="C720" t="str">
        <f>emission!C720</f>
        <v>agricultural</v>
      </c>
      <c r="D720" t="str">
        <f>emission!D720</f>
        <v>VCC 22601 (DSL T6 Ag)</v>
      </c>
      <c r="E720" t="str">
        <f>emission!E720</f>
        <v>DSL</v>
      </c>
      <c r="F720" t="str">
        <f>emission!F720</f>
        <v>PM</v>
      </c>
      <c r="G720" s="1">
        <f>emission!G720 - SUM($K720:$U720)</f>
        <v>-1.1031193025701214E-7</v>
      </c>
      <c r="K720" s="1">
        <f>SUMIF('emission-rate'!$A$2:$A$551, $D720&amp;K$1&amp;$E720&amp;$F720, 'emission-rate'!$F$2:$F$551) * IFERROR(VLOOKUP($A720&amp;$B720&amp;$C720&amp;$D720&amp;K$1, 'check of sales'!$A$2:$P$1035, 12 + MATCH($E720,'check of sales'!$M$1:$P$1, 0), 0), 0)</f>
        <v>61.63024735303577</v>
      </c>
      <c r="L720" s="1">
        <f>SUMIF('emission-rate'!$A$2:$A$551, $D720&amp;L$1&amp;$E720&amp;$F720, 'emission-rate'!$F$2:$F$551) * IFERROR(VLOOKUP($A720&amp;$B720&amp;$C720&amp;$D720&amp;L$1, 'check of sales'!$A$2:$P$1035, 12 + MATCH($E720,'check of sales'!$M$1:$P$1, 0), 0), 0)</f>
        <v>516.34190085250839</v>
      </c>
      <c r="M720" s="1">
        <f>SUMIF('emission-rate'!$A$2:$A$551, $D720&amp;M$1&amp;$E720&amp;$F720, 'emission-rate'!$F$2:$F$551) * IFERROR(VLOOKUP($A720&amp;$B720&amp;$C720&amp;$D720&amp;M$1, 'check of sales'!$A$2:$P$1035, 12 + MATCH($E720,'check of sales'!$M$1:$P$1, 0), 0), 0)</f>
        <v>26.563161130937825</v>
      </c>
      <c r="N720" s="1">
        <f>SUMIF('emission-rate'!$A$2:$A$551, $D720&amp;N$1&amp;$E720&amp;$F720, 'emission-rate'!$F$2:$F$551) * IFERROR(VLOOKUP($A720&amp;$B720&amp;$C720&amp;$D720&amp;N$1, 'check of sales'!$A$2:$P$1035, 12 + MATCH($E720,'check of sales'!$M$1:$P$1, 0), 0), 0)</f>
        <v>0</v>
      </c>
      <c r="O720" s="1">
        <f>SUMIF('emission-rate'!$A$2:$A$551, $D720&amp;O$1&amp;$E720&amp;$F720, 'emission-rate'!$F$2:$F$551) * IFERROR(VLOOKUP($A720&amp;$B720&amp;$C720&amp;$D720&amp;O$1, 'check of sales'!$A$2:$P$1035, 12 + MATCH($E720,'check of sales'!$M$1:$P$1, 0), 0), 0)</f>
        <v>0</v>
      </c>
      <c r="P720" s="1">
        <f>SUMIF('emission-rate'!$A$2:$A$551, $D720&amp;P$1&amp;$E720&amp;$F720, 'emission-rate'!$F$2:$F$551) * IFERROR(VLOOKUP($A720&amp;$B720&amp;$C720&amp;$D720&amp;P$1, 'check of sales'!$A$2:$P$1035, 12 + MATCH($E720,'check of sales'!$M$1:$P$1, 0), 0), 0)</f>
        <v>0</v>
      </c>
      <c r="Q720" s="1">
        <f>SUMIF('emission-rate'!$A$2:$A$551, $D720&amp;Q$1&amp;$E720&amp;$F720, 'emission-rate'!$F$2:$F$551) * IFERROR(VLOOKUP($A720&amp;$B720&amp;$C720&amp;$D720&amp;Q$1, 'check of sales'!$A$2:$P$1035, 12 + MATCH($E720,'check of sales'!$M$1:$P$1, 0), 0), 0)</f>
        <v>0</v>
      </c>
      <c r="R720" s="1">
        <f>SUMIF('emission-rate'!$A$2:$A$551, $D720&amp;R$1&amp;$E720&amp;$F720, 'emission-rate'!$F$2:$F$551) * IFERROR(VLOOKUP($A720&amp;$B720&amp;$C720&amp;$D720&amp;R$1, 'check of sales'!$A$2:$P$1035, 12 + MATCH($E720,'check of sales'!$M$1:$P$1, 0), 0), 0)</f>
        <v>0</v>
      </c>
      <c r="S720" s="1">
        <f>SUMIF('emission-rate'!$A$2:$A$551, $D720&amp;S$1&amp;$E720&amp;$F720, 'emission-rate'!$F$2:$F$551) * IFERROR(VLOOKUP($A720&amp;$B720&amp;$C720&amp;$D720&amp;S$1, 'check of sales'!$A$2:$P$1035, 12 + MATCH($E720,'check of sales'!$M$1:$P$1, 0), 0), 0)</f>
        <v>0</v>
      </c>
      <c r="T720" s="1">
        <f>SUMIF('emission-rate'!$A$2:$A$551, $D720&amp;T$1&amp;$E720&amp;$F720, 'emission-rate'!$F$2:$F$551) * IFERROR(VLOOKUP($A720&amp;$B720&amp;$C720&amp;$D720&amp;T$1, 'check of sales'!$A$2:$P$1035, 12 + MATCH($E720,'check of sales'!$M$1:$P$1, 0), 0), 0)</f>
        <v>0</v>
      </c>
      <c r="U720" s="1">
        <f>SUMIF('emission-rate'!$A$2:$A$551, $D720&amp;U$1&amp;$E720&amp;$F720, 'emission-rate'!$F$2:$F$551) * IFERROR(VLOOKUP($A720&amp;$B720&amp;$C720&amp;$D720&amp;U$1, 'check of sales'!$A$2:$P$1035, 12 + MATCH($E720,'check of sales'!$M$1:$P$1, 0), 0), 0)</f>
        <v>0</v>
      </c>
    </row>
    <row r="721" spans="1:21" x14ac:dyDescent="0.2">
      <c r="A721">
        <f>emission!A721</f>
        <v>2014</v>
      </c>
      <c r="B721">
        <f>emission!B721</f>
        <v>2</v>
      </c>
      <c r="C721" t="str">
        <f>emission!C721</f>
        <v>agricultural</v>
      </c>
      <c r="D721" t="str">
        <f>emission!D721</f>
        <v>VCC 22601 (DSL T6 Ag)</v>
      </c>
      <c r="E721" t="str">
        <f>emission!E721</f>
        <v>DSL</v>
      </c>
      <c r="F721" t="str">
        <f>emission!F721</f>
        <v>PM</v>
      </c>
      <c r="G721" s="1">
        <f>emission!G721 - SUM($K721:$U721)</f>
        <v>-1.0087978807860054E-7</v>
      </c>
      <c r="K721" s="1">
        <f>SUMIF('emission-rate'!$A$2:$A$551, $D721&amp;K$1&amp;$E721&amp;$F721, 'emission-rate'!$F$2:$F$551) * IFERROR(VLOOKUP($A721&amp;$B721&amp;$C721&amp;$D721&amp;K$1, 'check of sales'!$A$2:$P$1035, 12 + MATCH($E721,'check of sales'!$M$1:$P$1, 0), 0), 0)</f>
        <v>55.657303224896744</v>
      </c>
      <c r="L721" s="1">
        <f>SUMIF('emission-rate'!$A$2:$A$551, $D721&amp;L$1&amp;$E721&amp;$F721, 'emission-rate'!$F$2:$F$551) * IFERROR(VLOOKUP($A721&amp;$B721&amp;$C721&amp;$D721&amp;L$1, 'check of sales'!$A$2:$P$1035, 12 + MATCH($E721,'check of sales'!$M$1:$P$1, 0), 0), 0)</f>
        <v>469.89131168847865</v>
      </c>
      <c r="M721" s="1">
        <f>SUMIF('emission-rate'!$A$2:$A$551, $D721&amp;M$1&amp;$E721&amp;$F721, 'emission-rate'!$F$2:$F$551) * IFERROR(VLOOKUP($A721&amp;$B721&amp;$C721&amp;$D721&amp;M$1, 'check of sales'!$A$2:$P$1035, 12 + MATCH($E721,'check of sales'!$M$1:$P$1, 0), 0), 0)</f>
        <v>26.064603235562398</v>
      </c>
      <c r="N721" s="1">
        <f>SUMIF('emission-rate'!$A$2:$A$551, $D721&amp;N$1&amp;$E721&amp;$F721, 'emission-rate'!$F$2:$F$551) * IFERROR(VLOOKUP($A721&amp;$B721&amp;$C721&amp;$D721&amp;N$1, 'check of sales'!$A$2:$P$1035, 12 + MATCH($E721,'check of sales'!$M$1:$P$1, 0), 0), 0)</f>
        <v>0</v>
      </c>
      <c r="O721" s="1">
        <f>SUMIF('emission-rate'!$A$2:$A$551, $D721&amp;O$1&amp;$E721&amp;$F721, 'emission-rate'!$F$2:$F$551) * IFERROR(VLOOKUP($A721&amp;$B721&amp;$C721&amp;$D721&amp;O$1, 'check of sales'!$A$2:$P$1035, 12 + MATCH($E721,'check of sales'!$M$1:$P$1, 0), 0), 0)</f>
        <v>0</v>
      </c>
      <c r="P721" s="1">
        <f>SUMIF('emission-rate'!$A$2:$A$551, $D721&amp;P$1&amp;$E721&amp;$F721, 'emission-rate'!$F$2:$F$551) * IFERROR(VLOOKUP($A721&amp;$B721&amp;$C721&amp;$D721&amp;P$1, 'check of sales'!$A$2:$P$1035, 12 + MATCH($E721,'check of sales'!$M$1:$P$1, 0), 0), 0)</f>
        <v>0</v>
      </c>
      <c r="Q721" s="1">
        <f>SUMIF('emission-rate'!$A$2:$A$551, $D721&amp;Q$1&amp;$E721&amp;$F721, 'emission-rate'!$F$2:$F$551) * IFERROR(VLOOKUP($A721&amp;$B721&amp;$C721&amp;$D721&amp;Q$1, 'check of sales'!$A$2:$P$1035, 12 + MATCH($E721,'check of sales'!$M$1:$P$1, 0), 0), 0)</f>
        <v>0</v>
      </c>
      <c r="R721" s="1">
        <f>SUMIF('emission-rate'!$A$2:$A$551, $D721&amp;R$1&amp;$E721&amp;$F721, 'emission-rate'!$F$2:$F$551) * IFERROR(VLOOKUP($A721&amp;$B721&amp;$C721&amp;$D721&amp;R$1, 'check of sales'!$A$2:$P$1035, 12 + MATCH($E721,'check of sales'!$M$1:$P$1, 0), 0), 0)</f>
        <v>0</v>
      </c>
      <c r="S721" s="1">
        <f>SUMIF('emission-rate'!$A$2:$A$551, $D721&amp;S$1&amp;$E721&amp;$F721, 'emission-rate'!$F$2:$F$551) * IFERROR(VLOOKUP($A721&amp;$B721&amp;$C721&amp;$D721&amp;S$1, 'check of sales'!$A$2:$P$1035, 12 + MATCH($E721,'check of sales'!$M$1:$P$1, 0), 0), 0)</f>
        <v>0</v>
      </c>
      <c r="T721" s="1">
        <f>SUMIF('emission-rate'!$A$2:$A$551, $D721&amp;T$1&amp;$E721&amp;$F721, 'emission-rate'!$F$2:$F$551) * IFERROR(VLOOKUP($A721&amp;$B721&amp;$C721&amp;$D721&amp;T$1, 'check of sales'!$A$2:$P$1035, 12 + MATCH($E721,'check of sales'!$M$1:$P$1, 0), 0), 0)</f>
        <v>0</v>
      </c>
      <c r="U721" s="1">
        <f>SUMIF('emission-rate'!$A$2:$A$551, $D721&amp;U$1&amp;$E721&amp;$F721, 'emission-rate'!$F$2:$F$551) * IFERROR(VLOOKUP($A721&amp;$B721&amp;$C721&amp;$D721&amp;U$1, 'check of sales'!$A$2:$P$1035, 12 + MATCH($E721,'check of sales'!$M$1:$P$1, 0), 0), 0)</f>
        <v>0</v>
      </c>
    </row>
    <row r="722" spans="1:21" x14ac:dyDescent="0.2">
      <c r="A722">
        <f>emission!A722</f>
        <v>2015</v>
      </c>
      <c r="B722">
        <f>emission!B722</f>
        <v>2</v>
      </c>
      <c r="C722" t="str">
        <f>emission!C722</f>
        <v>agricultural</v>
      </c>
      <c r="D722" t="str">
        <f>emission!D722</f>
        <v>VCC 22601 (DSL T6 Ag)</v>
      </c>
      <c r="E722" t="str">
        <f>emission!E722</f>
        <v>DSL</v>
      </c>
      <c r="F722" t="str">
        <f>emission!F722</f>
        <v>PM</v>
      </c>
      <c r="G722" s="1">
        <f>emission!G722 - SUM($K722:$U722)</f>
        <v>-9.109271559282206E-8</v>
      </c>
      <c r="K722" s="1">
        <f>SUMIF('emission-rate'!$A$2:$A$551, $D722&amp;K$1&amp;$E722&amp;$F722, 'emission-rate'!$F$2:$F$551) * IFERROR(VLOOKUP($A722&amp;$B722&amp;$C722&amp;$D722&amp;K$1, 'check of sales'!$A$2:$P$1035, 12 + MATCH($E722,'check of sales'!$M$1:$P$1, 0), 0), 0)</f>
        <v>51.342950679403017</v>
      </c>
      <c r="L722" s="1">
        <f>SUMIF('emission-rate'!$A$2:$A$551, $D722&amp;L$1&amp;$E722&amp;$F722, 'emission-rate'!$F$2:$F$551) * IFERROR(VLOOKUP($A722&amp;$B722&amp;$C722&amp;$D722&amp;L$1, 'check of sales'!$A$2:$P$1035, 12 + MATCH($E722,'check of sales'!$M$1:$P$1, 0), 0), 0)</f>
        <v>424.35142386463082</v>
      </c>
      <c r="M722" s="1">
        <f>SUMIF('emission-rate'!$A$2:$A$551, $D722&amp;M$1&amp;$E722&amp;$F722, 'emission-rate'!$F$2:$F$551) * IFERROR(VLOOKUP($A722&amp;$B722&amp;$C722&amp;$D722&amp;M$1, 'check of sales'!$A$2:$P$1035, 12 + MATCH($E722,'check of sales'!$M$1:$P$1, 0), 0), 0)</f>
        <v>23.719807714184849</v>
      </c>
      <c r="N722" s="1">
        <f>SUMIF('emission-rate'!$A$2:$A$551, $D722&amp;N$1&amp;$E722&amp;$F722, 'emission-rate'!$F$2:$F$551) * IFERROR(VLOOKUP($A722&amp;$B722&amp;$C722&amp;$D722&amp;N$1, 'check of sales'!$A$2:$P$1035, 12 + MATCH($E722,'check of sales'!$M$1:$P$1, 0), 0), 0)</f>
        <v>0</v>
      </c>
      <c r="O722" s="1">
        <f>SUMIF('emission-rate'!$A$2:$A$551, $D722&amp;O$1&amp;$E722&amp;$F722, 'emission-rate'!$F$2:$F$551) * IFERROR(VLOOKUP($A722&amp;$B722&amp;$C722&amp;$D722&amp;O$1, 'check of sales'!$A$2:$P$1035, 12 + MATCH($E722,'check of sales'!$M$1:$P$1, 0), 0), 0)</f>
        <v>0</v>
      </c>
      <c r="P722" s="1">
        <f>SUMIF('emission-rate'!$A$2:$A$551, $D722&amp;P$1&amp;$E722&amp;$F722, 'emission-rate'!$F$2:$F$551) * IFERROR(VLOOKUP($A722&amp;$B722&amp;$C722&amp;$D722&amp;P$1, 'check of sales'!$A$2:$P$1035, 12 + MATCH($E722,'check of sales'!$M$1:$P$1, 0), 0), 0)</f>
        <v>0</v>
      </c>
      <c r="Q722" s="1">
        <f>SUMIF('emission-rate'!$A$2:$A$551, $D722&amp;Q$1&amp;$E722&amp;$F722, 'emission-rate'!$F$2:$F$551) * IFERROR(VLOOKUP($A722&amp;$B722&amp;$C722&amp;$D722&amp;Q$1, 'check of sales'!$A$2:$P$1035, 12 + MATCH($E722,'check of sales'!$M$1:$P$1, 0), 0), 0)</f>
        <v>0</v>
      </c>
      <c r="R722" s="1">
        <f>SUMIF('emission-rate'!$A$2:$A$551, $D722&amp;R$1&amp;$E722&amp;$F722, 'emission-rate'!$F$2:$F$551) * IFERROR(VLOOKUP($A722&amp;$B722&amp;$C722&amp;$D722&amp;R$1, 'check of sales'!$A$2:$P$1035, 12 + MATCH($E722,'check of sales'!$M$1:$P$1, 0), 0), 0)</f>
        <v>0</v>
      </c>
      <c r="S722" s="1">
        <f>SUMIF('emission-rate'!$A$2:$A$551, $D722&amp;S$1&amp;$E722&amp;$F722, 'emission-rate'!$F$2:$F$551) * IFERROR(VLOOKUP($A722&amp;$B722&amp;$C722&amp;$D722&amp;S$1, 'check of sales'!$A$2:$P$1035, 12 + MATCH($E722,'check of sales'!$M$1:$P$1, 0), 0), 0)</f>
        <v>0</v>
      </c>
      <c r="T722" s="1">
        <f>SUMIF('emission-rate'!$A$2:$A$551, $D722&amp;T$1&amp;$E722&amp;$F722, 'emission-rate'!$F$2:$F$551) * IFERROR(VLOOKUP($A722&amp;$B722&amp;$C722&amp;$D722&amp;T$1, 'check of sales'!$A$2:$P$1035, 12 + MATCH($E722,'check of sales'!$M$1:$P$1, 0), 0), 0)</f>
        <v>0</v>
      </c>
      <c r="U722" s="1">
        <f>SUMIF('emission-rate'!$A$2:$A$551, $D722&amp;U$1&amp;$E722&amp;$F722, 'emission-rate'!$F$2:$F$551) * IFERROR(VLOOKUP($A722&amp;$B722&amp;$C722&amp;$D722&amp;U$1, 'check of sales'!$A$2:$P$1035, 12 + MATCH($E722,'check of sales'!$M$1:$P$1, 0), 0), 0)</f>
        <v>0</v>
      </c>
    </row>
    <row r="723" spans="1:21" x14ac:dyDescent="0.2">
      <c r="A723">
        <f>emission!A723</f>
        <v>2016</v>
      </c>
      <c r="B723">
        <f>emission!B723</f>
        <v>2</v>
      </c>
      <c r="C723" t="str">
        <f>emission!C723</f>
        <v>agricultural</v>
      </c>
      <c r="D723" t="str">
        <f>emission!D723</f>
        <v>VCC 22601 (DSL T6 Ag)</v>
      </c>
      <c r="E723" t="str">
        <f>emission!E723</f>
        <v>DSL</v>
      </c>
      <c r="F723" t="str">
        <f>emission!F723</f>
        <v>PM</v>
      </c>
      <c r="G723" s="1">
        <f>emission!G723 - SUM($K723:$U723)</f>
        <v>-8.3908958004030865E-8</v>
      </c>
      <c r="K723" s="1">
        <f>SUMIF('emission-rate'!$A$2:$A$551, $D723&amp;K$1&amp;$E723&amp;$F723, 'emission-rate'!$F$2:$F$551) * IFERROR(VLOOKUP($A723&amp;$B723&amp;$C723&amp;$D723&amp;K$1, 'check of sales'!$A$2:$P$1035, 12 + MATCH($E723,'check of sales'!$M$1:$P$1, 0), 0), 0)</f>
        <v>47.532785325864758</v>
      </c>
      <c r="L723" s="1">
        <f>SUMIF('emission-rate'!$A$2:$A$551, $D723&amp;L$1&amp;$E723&amp;$F723, 'emission-rate'!$F$2:$F$551) * IFERROR(VLOOKUP($A723&amp;$B723&amp;$C723&amp;$D723&amp;L$1, 'check of sales'!$A$2:$P$1035, 12 + MATCH($E723,'check of sales'!$M$1:$P$1, 0), 0), 0)</f>
        <v>391.45723856182468</v>
      </c>
      <c r="M723" s="1">
        <f>SUMIF('emission-rate'!$A$2:$A$551, $D723&amp;M$1&amp;$E723&amp;$F723, 'emission-rate'!$F$2:$F$551) * IFERROR(VLOOKUP($A723&amp;$B723&amp;$C723&amp;$D723&amp;M$1, 'check of sales'!$A$2:$P$1035, 12 + MATCH($E723,'check of sales'!$M$1:$P$1, 0), 0), 0)</f>
        <v>21.42098380397946</v>
      </c>
      <c r="N723" s="1">
        <f>SUMIF('emission-rate'!$A$2:$A$551, $D723&amp;N$1&amp;$E723&amp;$F723, 'emission-rate'!$F$2:$F$551) * IFERROR(VLOOKUP($A723&amp;$B723&amp;$C723&amp;$D723&amp;N$1, 'check of sales'!$A$2:$P$1035, 12 + MATCH($E723,'check of sales'!$M$1:$P$1, 0), 0), 0)</f>
        <v>0</v>
      </c>
      <c r="O723" s="1">
        <f>SUMIF('emission-rate'!$A$2:$A$551, $D723&amp;O$1&amp;$E723&amp;$F723, 'emission-rate'!$F$2:$F$551) * IFERROR(VLOOKUP($A723&amp;$B723&amp;$C723&amp;$D723&amp;O$1, 'check of sales'!$A$2:$P$1035, 12 + MATCH($E723,'check of sales'!$M$1:$P$1, 0), 0), 0)</f>
        <v>0</v>
      </c>
      <c r="P723" s="1">
        <f>SUMIF('emission-rate'!$A$2:$A$551, $D723&amp;P$1&amp;$E723&amp;$F723, 'emission-rate'!$F$2:$F$551) * IFERROR(VLOOKUP($A723&amp;$B723&amp;$C723&amp;$D723&amp;P$1, 'check of sales'!$A$2:$P$1035, 12 + MATCH($E723,'check of sales'!$M$1:$P$1, 0), 0), 0)</f>
        <v>0</v>
      </c>
      <c r="Q723" s="1">
        <f>SUMIF('emission-rate'!$A$2:$A$551, $D723&amp;Q$1&amp;$E723&amp;$F723, 'emission-rate'!$F$2:$F$551) * IFERROR(VLOOKUP($A723&amp;$B723&amp;$C723&amp;$D723&amp;Q$1, 'check of sales'!$A$2:$P$1035, 12 + MATCH($E723,'check of sales'!$M$1:$P$1, 0), 0), 0)</f>
        <v>0</v>
      </c>
      <c r="R723" s="1">
        <f>SUMIF('emission-rate'!$A$2:$A$551, $D723&amp;R$1&amp;$E723&amp;$F723, 'emission-rate'!$F$2:$F$551) * IFERROR(VLOOKUP($A723&amp;$B723&amp;$C723&amp;$D723&amp;R$1, 'check of sales'!$A$2:$P$1035, 12 + MATCH($E723,'check of sales'!$M$1:$P$1, 0), 0), 0)</f>
        <v>0</v>
      </c>
      <c r="S723" s="1">
        <f>SUMIF('emission-rate'!$A$2:$A$551, $D723&amp;S$1&amp;$E723&amp;$F723, 'emission-rate'!$F$2:$F$551) * IFERROR(VLOOKUP($A723&amp;$B723&amp;$C723&amp;$D723&amp;S$1, 'check of sales'!$A$2:$P$1035, 12 + MATCH($E723,'check of sales'!$M$1:$P$1, 0), 0), 0)</f>
        <v>0</v>
      </c>
      <c r="T723" s="1">
        <f>SUMIF('emission-rate'!$A$2:$A$551, $D723&amp;T$1&amp;$E723&amp;$F723, 'emission-rate'!$F$2:$F$551) * IFERROR(VLOOKUP($A723&amp;$B723&amp;$C723&amp;$D723&amp;T$1, 'check of sales'!$A$2:$P$1035, 12 + MATCH($E723,'check of sales'!$M$1:$P$1, 0), 0), 0)</f>
        <v>0</v>
      </c>
      <c r="U723" s="1">
        <f>SUMIF('emission-rate'!$A$2:$A$551, $D723&amp;U$1&amp;$E723&amp;$F723, 'emission-rate'!$F$2:$F$551) * IFERROR(VLOOKUP($A723&amp;$B723&amp;$C723&amp;$D723&amp;U$1, 'check of sales'!$A$2:$P$1035, 12 + MATCH($E723,'check of sales'!$M$1:$P$1, 0), 0), 0)</f>
        <v>0</v>
      </c>
    </row>
    <row r="724" spans="1:21" x14ac:dyDescent="0.2">
      <c r="A724">
        <f>emission!A724</f>
        <v>2017</v>
      </c>
      <c r="B724">
        <f>emission!B724</f>
        <v>2</v>
      </c>
      <c r="C724" t="str">
        <f>emission!C724</f>
        <v>agricultural</v>
      </c>
      <c r="D724" t="str">
        <f>emission!D724</f>
        <v>VCC 22601 (DSL T6 Ag)</v>
      </c>
      <c r="E724" t="str">
        <f>emission!E724</f>
        <v>DSL</v>
      </c>
      <c r="F724" t="str">
        <f>emission!F724</f>
        <v>PM</v>
      </c>
      <c r="G724" s="1">
        <f>emission!G724 - SUM($K724:$U724)</f>
        <v>-7.7592005709448131E-8</v>
      </c>
      <c r="K724" s="1">
        <f>SUMIF('emission-rate'!$A$2:$A$551, $D724&amp;K$1&amp;$E724&amp;$F724, 'emission-rate'!$F$2:$F$551) * IFERROR(VLOOKUP($A724&amp;$B724&amp;$C724&amp;$D724&amp;K$1, 'check of sales'!$A$2:$P$1035, 12 + MATCH($E724,'check of sales'!$M$1:$P$1, 0), 0), 0)</f>
        <v>45.407598844787003</v>
      </c>
      <c r="L724" s="1">
        <f>SUMIF('emission-rate'!$A$2:$A$551, $D724&amp;L$1&amp;$E724&amp;$F724, 'emission-rate'!$F$2:$F$551) * IFERROR(VLOOKUP($A724&amp;$B724&amp;$C724&amp;$D724&amp;L$1, 'check of sales'!$A$2:$P$1035, 12 + MATCH($E724,'check of sales'!$M$1:$P$1, 0), 0), 0)</f>
        <v>362.40715889122987</v>
      </c>
      <c r="M724" s="1">
        <f>SUMIF('emission-rate'!$A$2:$A$551, $D724&amp;M$1&amp;$E724&amp;$F724, 'emission-rate'!$F$2:$F$551) * IFERROR(VLOOKUP($A724&amp;$B724&amp;$C724&amp;$D724&amp;M$1, 'check of sales'!$A$2:$P$1035, 12 + MATCH($E724,'check of sales'!$M$1:$P$1, 0), 0), 0)</f>
        <v>19.760506730050121</v>
      </c>
      <c r="N724" s="1">
        <f>SUMIF('emission-rate'!$A$2:$A$551, $D724&amp;N$1&amp;$E724&amp;$F724, 'emission-rate'!$F$2:$F$551) * IFERROR(VLOOKUP($A724&amp;$B724&amp;$C724&amp;$D724&amp;N$1, 'check of sales'!$A$2:$P$1035, 12 + MATCH($E724,'check of sales'!$M$1:$P$1, 0), 0), 0)</f>
        <v>0</v>
      </c>
      <c r="O724" s="1">
        <f>SUMIF('emission-rate'!$A$2:$A$551, $D724&amp;O$1&amp;$E724&amp;$F724, 'emission-rate'!$F$2:$F$551) * IFERROR(VLOOKUP($A724&amp;$B724&amp;$C724&amp;$D724&amp;O$1, 'check of sales'!$A$2:$P$1035, 12 + MATCH($E724,'check of sales'!$M$1:$P$1, 0), 0), 0)</f>
        <v>0</v>
      </c>
      <c r="P724" s="1">
        <f>SUMIF('emission-rate'!$A$2:$A$551, $D724&amp;P$1&amp;$E724&amp;$F724, 'emission-rate'!$F$2:$F$551) * IFERROR(VLOOKUP($A724&amp;$B724&amp;$C724&amp;$D724&amp;P$1, 'check of sales'!$A$2:$P$1035, 12 + MATCH($E724,'check of sales'!$M$1:$P$1, 0), 0), 0)</f>
        <v>0</v>
      </c>
      <c r="Q724" s="1">
        <f>SUMIF('emission-rate'!$A$2:$A$551, $D724&amp;Q$1&amp;$E724&amp;$F724, 'emission-rate'!$F$2:$F$551) * IFERROR(VLOOKUP($A724&amp;$B724&amp;$C724&amp;$D724&amp;Q$1, 'check of sales'!$A$2:$P$1035, 12 + MATCH($E724,'check of sales'!$M$1:$P$1, 0), 0), 0)</f>
        <v>0</v>
      </c>
      <c r="R724" s="1">
        <f>SUMIF('emission-rate'!$A$2:$A$551, $D724&amp;R$1&amp;$E724&amp;$F724, 'emission-rate'!$F$2:$F$551) * IFERROR(VLOOKUP($A724&amp;$B724&amp;$C724&amp;$D724&amp;R$1, 'check of sales'!$A$2:$P$1035, 12 + MATCH($E724,'check of sales'!$M$1:$P$1, 0), 0), 0)</f>
        <v>0</v>
      </c>
      <c r="S724" s="1">
        <f>SUMIF('emission-rate'!$A$2:$A$551, $D724&amp;S$1&amp;$E724&amp;$F724, 'emission-rate'!$F$2:$F$551) * IFERROR(VLOOKUP($A724&amp;$B724&amp;$C724&amp;$D724&amp;S$1, 'check of sales'!$A$2:$P$1035, 12 + MATCH($E724,'check of sales'!$M$1:$P$1, 0), 0), 0)</f>
        <v>0</v>
      </c>
      <c r="T724" s="1">
        <f>SUMIF('emission-rate'!$A$2:$A$551, $D724&amp;T$1&amp;$E724&amp;$F724, 'emission-rate'!$F$2:$F$551) * IFERROR(VLOOKUP($A724&amp;$B724&amp;$C724&amp;$D724&amp;T$1, 'check of sales'!$A$2:$P$1035, 12 + MATCH($E724,'check of sales'!$M$1:$P$1, 0), 0), 0)</f>
        <v>0</v>
      </c>
      <c r="U724" s="1">
        <f>SUMIF('emission-rate'!$A$2:$A$551, $D724&amp;U$1&amp;$E724&amp;$F724, 'emission-rate'!$F$2:$F$551) * IFERROR(VLOOKUP($A724&amp;$B724&amp;$C724&amp;$D724&amp;U$1, 'check of sales'!$A$2:$P$1035, 12 + MATCH($E724,'check of sales'!$M$1:$P$1, 0), 0), 0)</f>
        <v>0</v>
      </c>
    </row>
    <row r="725" spans="1:21" x14ac:dyDescent="0.2">
      <c r="A725">
        <f>emission!A725</f>
        <v>2018</v>
      </c>
      <c r="B725">
        <f>emission!B725</f>
        <v>2</v>
      </c>
      <c r="C725" t="str">
        <f>emission!C725</f>
        <v>agricultural</v>
      </c>
      <c r="D725" t="str">
        <f>emission!D725</f>
        <v>VCC 22601 (DSL T6 Ag)</v>
      </c>
      <c r="E725" t="str">
        <f>emission!E725</f>
        <v>DSL</v>
      </c>
      <c r="F725" t="str">
        <f>emission!F725</f>
        <v>PM</v>
      </c>
      <c r="G725" s="1">
        <f>emission!G725 - SUM($K725:$U725)</f>
        <v>-7.3917817644542083E-8</v>
      </c>
      <c r="K725" s="1">
        <f>SUMIF('emission-rate'!$A$2:$A$551, $D725&amp;K$1&amp;$E725&amp;$F725, 'emission-rate'!$F$2:$F$551) * IFERROR(VLOOKUP($A725&amp;$B725&amp;$C725&amp;$D725&amp;K$1, 'check of sales'!$A$2:$P$1035, 12 + MATCH($E725,'check of sales'!$M$1:$P$1, 0), 0), 0)</f>
        <v>44.575365216860952</v>
      </c>
      <c r="L725" s="1">
        <f>SUMIF('emission-rate'!$A$2:$A$551, $D725&amp;L$1&amp;$E725&amp;$F725, 'emission-rate'!$F$2:$F$551) * IFERROR(VLOOKUP($A725&amp;$B725&amp;$C725&amp;$D725&amp;L$1, 'check of sales'!$A$2:$P$1035, 12 + MATCH($E725,'check of sales'!$M$1:$P$1, 0), 0), 0)</f>
        <v>346.20396798959456</v>
      </c>
      <c r="M725" s="1">
        <f>SUMIF('emission-rate'!$A$2:$A$551, $D725&amp;M$1&amp;$E725&amp;$F725, 'emission-rate'!$F$2:$F$551) * IFERROR(VLOOKUP($A725&amp;$B725&amp;$C725&amp;$D725&amp;M$1, 'check of sales'!$A$2:$P$1035, 12 + MATCH($E725,'check of sales'!$M$1:$P$1, 0), 0), 0)</f>
        <v>18.294077607553277</v>
      </c>
      <c r="N725" s="1">
        <f>SUMIF('emission-rate'!$A$2:$A$551, $D725&amp;N$1&amp;$E725&amp;$F725, 'emission-rate'!$F$2:$F$551) * IFERROR(VLOOKUP($A725&amp;$B725&amp;$C725&amp;$D725&amp;N$1, 'check of sales'!$A$2:$P$1035, 12 + MATCH($E725,'check of sales'!$M$1:$P$1, 0), 0), 0)</f>
        <v>0</v>
      </c>
      <c r="O725" s="1">
        <f>SUMIF('emission-rate'!$A$2:$A$551, $D725&amp;O$1&amp;$E725&amp;$F725, 'emission-rate'!$F$2:$F$551) * IFERROR(VLOOKUP($A725&amp;$B725&amp;$C725&amp;$D725&amp;O$1, 'check of sales'!$A$2:$P$1035, 12 + MATCH($E725,'check of sales'!$M$1:$P$1, 0), 0), 0)</f>
        <v>0</v>
      </c>
      <c r="P725" s="1">
        <f>SUMIF('emission-rate'!$A$2:$A$551, $D725&amp;P$1&amp;$E725&amp;$F725, 'emission-rate'!$F$2:$F$551) * IFERROR(VLOOKUP($A725&amp;$B725&amp;$C725&amp;$D725&amp;P$1, 'check of sales'!$A$2:$P$1035, 12 + MATCH($E725,'check of sales'!$M$1:$P$1, 0), 0), 0)</f>
        <v>0</v>
      </c>
      <c r="Q725" s="1">
        <f>SUMIF('emission-rate'!$A$2:$A$551, $D725&amp;Q$1&amp;$E725&amp;$F725, 'emission-rate'!$F$2:$F$551) * IFERROR(VLOOKUP($A725&amp;$B725&amp;$C725&amp;$D725&amp;Q$1, 'check of sales'!$A$2:$P$1035, 12 + MATCH($E725,'check of sales'!$M$1:$P$1, 0), 0), 0)</f>
        <v>0</v>
      </c>
      <c r="R725" s="1">
        <f>SUMIF('emission-rate'!$A$2:$A$551, $D725&amp;R$1&amp;$E725&amp;$F725, 'emission-rate'!$F$2:$F$551) * IFERROR(VLOOKUP($A725&amp;$B725&amp;$C725&amp;$D725&amp;R$1, 'check of sales'!$A$2:$P$1035, 12 + MATCH($E725,'check of sales'!$M$1:$P$1, 0), 0), 0)</f>
        <v>0</v>
      </c>
      <c r="S725" s="1">
        <f>SUMIF('emission-rate'!$A$2:$A$551, $D725&amp;S$1&amp;$E725&amp;$F725, 'emission-rate'!$F$2:$F$551) * IFERROR(VLOOKUP($A725&amp;$B725&amp;$C725&amp;$D725&amp;S$1, 'check of sales'!$A$2:$P$1035, 12 + MATCH($E725,'check of sales'!$M$1:$P$1, 0), 0), 0)</f>
        <v>0</v>
      </c>
      <c r="T725" s="1">
        <f>SUMIF('emission-rate'!$A$2:$A$551, $D725&amp;T$1&amp;$E725&amp;$F725, 'emission-rate'!$F$2:$F$551) * IFERROR(VLOOKUP($A725&amp;$B725&amp;$C725&amp;$D725&amp;T$1, 'check of sales'!$A$2:$P$1035, 12 + MATCH($E725,'check of sales'!$M$1:$P$1, 0), 0), 0)</f>
        <v>0</v>
      </c>
      <c r="U725" s="1">
        <f>SUMIF('emission-rate'!$A$2:$A$551, $D725&amp;U$1&amp;$E725&amp;$F725, 'emission-rate'!$F$2:$F$551) * IFERROR(VLOOKUP($A725&amp;$B725&amp;$C725&amp;$D725&amp;U$1, 'check of sales'!$A$2:$P$1035, 12 + MATCH($E725,'check of sales'!$M$1:$P$1, 0), 0), 0)</f>
        <v>0</v>
      </c>
    </row>
    <row r="726" spans="1:21" x14ac:dyDescent="0.2">
      <c r="A726">
        <f>emission!A726</f>
        <v>2019</v>
      </c>
      <c r="B726">
        <f>emission!B726</f>
        <v>2</v>
      </c>
      <c r="C726" t="str">
        <f>emission!C726</f>
        <v>agricultural</v>
      </c>
      <c r="D726" t="str">
        <f>emission!D726</f>
        <v>VCC 22601 (DSL T6 Ag)</v>
      </c>
      <c r="E726" t="str">
        <f>emission!E726</f>
        <v>DSL</v>
      </c>
      <c r="F726" t="str">
        <f>emission!F726</f>
        <v>PM</v>
      </c>
      <c r="G726" s="1">
        <f>emission!G726 - SUM($K726:$U726)</f>
        <v>-7.2526461281086085E-8</v>
      </c>
      <c r="K726" s="1">
        <f>SUMIF('emission-rate'!$A$2:$A$551, $D726&amp;K$1&amp;$E726&amp;$F726, 'emission-rate'!$F$2:$F$551) * IFERROR(VLOOKUP($A726&amp;$B726&amp;$C726&amp;$D726&amp;K$1, 'check of sales'!$A$2:$P$1035, 12 + MATCH($E726,'check of sales'!$M$1:$P$1, 0), 0), 0)</f>
        <v>42.121930647817877</v>
      </c>
      <c r="L726" s="1">
        <f>SUMIF('emission-rate'!$A$2:$A$551, $D726&amp;L$1&amp;$E726&amp;$F726, 'emission-rate'!$F$2:$F$551) * IFERROR(VLOOKUP($A726&amp;$B726&amp;$C726&amp;$D726&amp;L$1, 'check of sales'!$A$2:$P$1035, 12 + MATCH($E726,'check of sales'!$M$1:$P$1, 0), 0), 0)</f>
        <v>339.85871759951738</v>
      </c>
      <c r="M726" s="1">
        <f>SUMIF('emission-rate'!$A$2:$A$551, $D726&amp;M$1&amp;$E726&amp;$F726, 'emission-rate'!$F$2:$F$551) * IFERROR(VLOOKUP($A726&amp;$B726&amp;$C726&amp;$D726&amp;M$1, 'check of sales'!$A$2:$P$1035, 12 + MATCH($E726,'check of sales'!$M$1:$P$1, 0), 0), 0)</f>
        <v>17.476151072240217</v>
      </c>
      <c r="N726" s="1">
        <f>SUMIF('emission-rate'!$A$2:$A$551, $D726&amp;N$1&amp;$E726&amp;$F726, 'emission-rate'!$F$2:$F$551) * IFERROR(VLOOKUP($A726&amp;$B726&amp;$C726&amp;$D726&amp;N$1, 'check of sales'!$A$2:$P$1035, 12 + MATCH($E726,'check of sales'!$M$1:$P$1, 0), 0), 0)</f>
        <v>0</v>
      </c>
      <c r="O726" s="1">
        <f>SUMIF('emission-rate'!$A$2:$A$551, $D726&amp;O$1&amp;$E726&amp;$F726, 'emission-rate'!$F$2:$F$551) * IFERROR(VLOOKUP($A726&amp;$B726&amp;$C726&amp;$D726&amp;O$1, 'check of sales'!$A$2:$P$1035, 12 + MATCH($E726,'check of sales'!$M$1:$P$1, 0), 0), 0)</f>
        <v>0</v>
      </c>
      <c r="P726" s="1">
        <f>SUMIF('emission-rate'!$A$2:$A$551, $D726&amp;P$1&amp;$E726&amp;$F726, 'emission-rate'!$F$2:$F$551) * IFERROR(VLOOKUP($A726&amp;$B726&amp;$C726&amp;$D726&amp;P$1, 'check of sales'!$A$2:$P$1035, 12 + MATCH($E726,'check of sales'!$M$1:$P$1, 0), 0), 0)</f>
        <v>0</v>
      </c>
      <c r="Q726" s="1">
        <f>SUMIF('emission-rate'!$A$2:$A$551, $D726&amp;Q$1&amp;$E726&amp;$F726, 'emission-rate'!$F$2:$F$551) * IFERROR(VLOOKUP($A726&amp;$B726&amp;$C726&amp;$D726&amp;Q$1, 'check of sales'!$A$2:$P$1035, 12 + MATCH($E726,'check of sales'!$M$1:$P$1, 0), 0), 0)</f>
        <v>0</v>
      </c>
      <c r="R726" s="1">
        <f>SUMIF('emission-rate'!$A$2:$A$551, $D726&amp;R$1&amp;$E726&amp;$F726, 'emission-rate'!$F$2:$F$551) * IFERROR(VLOOKUP($A726&amp;$B726&amp;$C726&amp;$D726&amp;R$1, 'check of sales'!$A$2:$P$1035, 12 + MATCH($E726,'check of sales'!$M$1:$P$1, 0), 0), 0)</f>
        <v>0</v>
      </c>
      <c r="S726" s="1">
        <f>SUMIF('emission-rate'!$A$2:$A$551, $D726&amp;S$1&amp;$E726&amp;$F726, 'emission-rate'!$F$2:$F$551) * IFERROR(VLOOKUP($A726&amp;$B726&amp;$C726&amp;$D726&amp;S$1, 'check of sales'!$A$2:$P$1035, 12 + MATCH($E726,'check of sales'!$M$1:$P$1, 0), 0), 0)</f>
        <v>0</v>
      </c>
      <c r="T726" s="1">
        <f>SUMIF('emission-rate'!$A$2:$A$551, $D726&amp;T$1&amp;$E726&amp;$F726, 'emission-rate'!$F$2:$F$551) * IFERROR(VLOOKUP($A726&amp;$B726&amp;$C726&amp;$D726&amp;T$1, 'check of sales'!$A$2:$P$1035, 12 + MATCH($E726,'check of sales'!$M$1:$P$1, 0), 0), 0)</f>
        <v>0</v>
      </c>
      <c r="U726" s="1">
        <f>SUMIF('emission-rate'!$A$2:$A$551, $D726&amp;U$1&amp;$E726&amp;$F726, 'emission-rate'!$F$2:$F$551) * IFERROR(VLOOKUP($A726&amp;$B726&amp;$C726&amp;$D726&amp;U$1, 'check of sales'!$A$2:$P$1035, 12 + MATCH($E726,'check of sales'!$M$1:$P$1, 0), 0), 0)</f>
        <v>0</v>
      </c>
    </row>
    <row r="727" spans="1:21" x14ac:dyDescent="0.2">
      <c r="A727">
        <f>emission!A727</f>
        <v>2020</v>
      </c>
      <c r="B727">
        <f>emission!B727</f>
        <v>2</v>
      </c>
      <c r="C727" t="str">
        <f>emission!C727</f>
        <v>agricultural</v>
      </c>
      <c r="D727" t="str">
        <f>emission!D727</f>
        <v>VCC 22601 (DSL T6 Ag)</v>
      </c>
      <c r="E727" t="str">
        <f>emission!E727</f>
        <v>DSL</v>
      </c>
      <c r="F727" t="str">
        <f>emission!F727</f>
        <v>PM</v>
      </c>
      <c r="G727" s="1">
        <f>emission!G727 - SUM($K727:$U727)</f>
        <v>-6.8848862611048389E-8</v>
      </c>
      <c r="K727" s="1">
        <f>SUMIF('emission-rate'!$A$2:$A$551, $D727&amp;K$1&amp;$E727&amp;$F727, 'emission-rate'!$F$2:$F$551) * IFERROR(VLOOKUP($A727&amp;$B727&amp;$C727&amp;$D727&amp;K$1, 'check of sales'!$A$2:$P$1035, 12 + MATCH($E727,'check of sales'!$M$1:$P$1, 0), 0), 0)</f>
        <v>36.773739936499709</v>
      </c>
      <c r="L727" s="1">
        <f>SUMIF('emission-rate'!$A$2:$A$551, $D727&amp;L$1&amp;$E727&amp;$F727, 'emission-rate'!$F$2:$F$551) * IFERROR(VLOOKUP($A727&amp;$B727&amp;$C727&amp;$D727&amp;L$1, 'check of sales'!$A$2:$P$1035, 12 + MATCH($E727,'check of sales'!$M$1:$P$1, 0), 0), 0)</f>
        <v>321.15284447222552</v>
      </c>
      <c r="M727" s="1">
        <f>SUMIF('emission-rate'!$A$2:$A$551, $D727&amp;M$1&amp;$E727&amp;$F727, 'emission-rate'!$F$2:$F$551) * IFERROR(VLOOKUP($A727&amp;$B727&amp;$C727&amp;$D727&amp;M$1, 'check of sales'!$A$2:$P$1035, 12 + MATCH($E727,'check of sales'!$M$1:$P$1, 0), 0), 0)</f>
        <v>17.155846960614632</v>
      </c>
      <c r="N727" s="1">
        <f>SUMIF('emission-rate'!$A$2:$A$551, $D727&amp;N$1&amp;$E727&amp;$F727, 'emission-rate'!$F$2:$F$551) * IFERROR(VLOOKUP($A727&amp;$B727&amp;$C727&amp;$D727&amp;N$1, 'check of sales'!$A$2:$P$1035, 12 + MATCH($E727,'check of sales'!$M$1:$P$1, 0), 0), 0)</f>
        <v>0</v>
      </c>
      <c r="O727" s="1">
        <f>SUMIF('emission-rate'!$A$2:$A$551, $D727&amp;O$1&amp;$E727&amp;$F727, 'emission-rate'!$F$2:$F$551) * IFERROR(VLOOKUP($A727&amp;$B727&amp;$C727&amp;$D727&amp;O$1, 'check of sales'!$A$2:$P$1035, 12 + MATCH($E727,'check of sales'!$M$1:$P$1, 0), 0), 0)</f>
        <v>0</v>
      </c>
      <c r="P727" s="1">
        <f>SUMIF('emission-rate'!$A$2:$A$551, $D727&amp;P$1&amp;$E727&amp;$F727, 'emission-rate'!$F$2:$F$551) * IFERROR(VLOOKUP($A727&amp;$B727&amp;$C727&amp;$D727&amp;P$1, 'check of sales'!$A$2:$P$1035, 12 + MATCH($E727,'check of sales'!$M$1:$P$1, 0), 0), 0)</f>
        <v>0</v>
      </c>
      <c r="Q727" s="1">
        <f>SUMIF('emission-rate'!$A$2:$A$551, $D727&amp;Q$1&amp;$E727&amp;$F727, 'emission-rate'!$F$2:$F$551) * IFERROR(VLOOKUP($A727&amp;$B727&amp;$C727&amp;$D727&amp;Q$1, 'check of sales'!$A$2:$P$1035, 12 + MATCH($E727,'check of sales'!$M$1:$P$1, 0), 0), 0)</f>
        <v>0</v>
      </c>
      <c r="R727" s="1">
        <f>SUMIF('emission-rate'!$A$2:$A$551, $D727&amp;R$1&amp;$E727&amp;$F727, 'emission-rate'!$F$2:$F$551) * IFERROR(VLOOKUP($A727&amp;$B727&amp;$C727&amp;$D727&amp;R$1, 'check of sales'!$A$2:$P$1035, 12 + MATCH($E727,'check of sales'!$M$1:$P$1, 0), 0), 0)</f>
        <v>0</v>
      </c>
      <c r="S727" s="1">
        <f>SUMIF('emission-rate'!$A$2:$A$551, $D727&amp;S$1&amp;$E727&amp;$F727, 'emission-rate'!$F$2:$F$551) * IFERROR(VLOOKUP($A727&amp;$B727&amp;$C727&amp;$D727&amp;S$1, 'check of sales'!$A$2:$P$1035, 12 + MATCH($E727,'check of sales'!$M$1:$P$1, 0), 0), 0)</f>
        <v>0</v>
      </c>
      <c r="T727" s="1">
        <f>SUMIF('emission-rate'!$A$2:$A$551, $D727&amp;T$1&amp;$E727&amp;$F727, 'emission-rate'!$F$2:$F$551) * IFERROR(VLOOKUP($A727&amp;$B727&amp;$C727&amp;$D727&amp;T$1, 'check of sales'!$A$2:$P$1035, 12 + MATCH($E727,'check of sales'!$M$1:$P$1, 0), 0), 0)</f>
        <v>0</v>
      </c>
      <c r="U727" s="1">
        <f>SUMIF('emission-rate'!$A$2:$A$551, $D727&amp;U$1&amp;$E727&amp;$F727, 'emission-rate'!$F$2:$F$551) * IFERROR(VLOOKUP($A727&amp;$B727&amp;$C727&amp;$D727&amp;U$1, 'check of sales'!$A$2:$P$1035, 12 + MATCH($E727,'check of sales'!$M$1:$P$1, 0), 0), 0)</f>
        <v>0</v>
      </c>
    </row>
    <row r="728" spans="1:21" x14ac:dyDescent="0.2">
      <c r="A728">
        <f>emission!A728</f>
        <v>2010</v>
      </c>
      <c r="B728">
        <f>emission!B728</f>
        <v>2</v>
      </c>
      <c r="C728" t="str">
        <f>emission!C728</f>
        <v>agricultural</v>
      </c>
      <c r="D728" t="str">
        <f>emission!D728</f>
        <v>VCC 22601 (DSL T6 Ag)</v>
      </c>
      <c r="E728" t="str">
        <f>emission!E728</f>
        <v>DSL</v>
      </c>
      <c r="F728" t="str">
        <f>emission!F728</f>
        <v>PM10</v>
      </c>
      <c r="G728" s="1">
        <f>emission!G728 - SUM($K728:$U728)</f>
        <v>-2.0781897092092549E-8</v>
      </c>
      <c r="K728" s="1">
        <f>SUMIF('emission-rate'!$A$2:$A$551, $D728&amp;K$1&amp;$E728&amp;$F728, 'emission-rate'!$F$2:$F$551) * IFERROR(VLOOKUP($A728&amp;$B728&amp;$C728&amp;$D728&amp;K$1, 'check of sales'!$A$2:$P$1035, 12 + MATCH($E728,'check of sales'!$M$1:$P$1, 0), 0), 0)</f>
        <v>74.356451204198095</v>
      </c>
      <c r="L728" s="1">
        <f>SUMIF('emission-rate'!$A$2:$A$551, $D728&amp;L$1&amp;$E728&amp;$F728, 'emission-rate'!$F$2:$F$551) * IFERROR(VLOOKUP($A728&amp;$B728&amp;$C728&amp;$D728&amp;L$1, 'check of sales'!$A$2:$P$1035, 12 + MATCH($E728,'check of sales'!$M$1:$P$1, 0), 0), 0)</f>
        <v>0</v>
      </c>
      <c r="M728" s="1">
        <f>SUMIF('emission-rate'!$A$2:$A$551, $D728&amp;M$1&amp;$E728&amp;$F728, 'emission-rate'!$F$2:$F$551) * IFERROR(VLOOKUP($A728&amp;$B728&amp;$C728&amp;$D728&amp;M$1, 'check of sales'!$A$2:$P$1035, 12 + MATCH($E728,'check of sales'!$M$1:$P$1, 0), 0), 0)</f>
        <v>0</v>
      </c>
      <c r="N728" s="1">
        <f>SUMIF('emission-rate'!$A$2:$A$551, $D728&amp;N$1&amp;$E728&amp;$F728, 'emission-rate'!$F$2:$F$551) * IFERROR(VLOOKUP($A728&amp;$B728&amp;$C728&amp;$D728&amp;N$1, 'check of sales'!$A$2:$P$1035, 12 + MATCH($E728,'check of sales'!$M$1:$P$1, 0), 0), 0)</f>
        <v>0</v>
      </c>
      <c r="O728" s="1">
        <f>SUMIF('emission-rate'!$A$2:$A$551, $D728&amp;O$1&amp;$E728&amp;$F728, 'emission-rate'!$F$2:$F$551) * IFERROR(VLOOKUP($A728&amp;$B728&amp;$C728&amp;$D728&amp;O$1, 'check of sales'!$A$2:$P$1035, 12 + MATCH($E728,'check of sales'!$M$1:$P$1, 0), 0), 0)</f>
        <v>0</v>
      </c>
      <c r="P728" s="1">
        <f>SUMIF('emission-rate'!$A$2:$A$551, $D728&amp;P$1&amp;$E728&amp;$F728, 'emission-rate'!$F$2:$F$551) * IFERROR(VLOOKUP($A728&amp;$B728&amp;$C728&amp;$D728&amp;P$1, 'check of sales'!$A$2:$P$1035, 12 + MATCH($E728,'check of sales'!$M$1:$P$1, 0), 0), 0)</f>
        <v>0</v>
      </c>
      <c r="Q728" s="1">
        <f>SUMIF('emission-rate'!$A$2:$A$551, $D728&amp;Q$1&amp;$E728&amp;$F728, 'emission-rate'!$F$2:$F$551) * IFERROR(VLOOKUP($A728&amp;$B728&amp;$C728&amp;$D728&amp;Q$1, 'check of sales'!$A$2:$P$1035, 12 + MATCH($E728,'check of sales'!$M$1:$P$1, 0), 0), 0)</f>
        <v>0</v>
      </c>
      <c r="R728" s="1">
        <f>SUMIF('emission-rate'!$A$2:$A$551, $D728&amp;R$1&amp;$E728&amp;$F728, 'emission-rate'!$F$2:$F$551) * IFERROR(VLOOKUP($A728&amp;$B728&amp;$C728&amp;$D728&amp;R$1, 'check of sales'!$A$2:$P$1035, 12 + MATCH($E728,'check of sales'!$M$1:$P$1, 0), 0), 0)</f>
        <v>0</v>
      </c>
      <c r="S728" s="1">
        <f>SUMIF('emission-rate'!$A$2:$A$551, $D728&amp;S$1&amp;$E728&amp;$F728, 'emission-rate'!$F$2:$F$551) * IFERROR(VLOOKUP($A728&amp;$B728&amp;$C728&amp;$D728&amp;S$1, 'check of sales'!$A$2:$P$1035, 12 + MATCH($E728,'check of sales'!$M$1:$P$1, 0), 0), 0)</f>
        <v>0</v>
      </c>
      <c r="T728" s="1">
        <f>SUMIF('emission-rate'!$A$2:$A$551, $D728&amp;T$1&amp;$E728&amp;$F728, 'emission-rate'!$F$2:$F$551) * IFERROR(VLOOKUP($A728&amp;$B728&amp;$C728&amp;$D728&amp;T$1, 'check of sales'!$A$2:$P$1035, 12 + MATCH($E728,'check of sales'!$M$1:$P$1, 0), 0), 0)</f>
        <v>0</v>
      </c>
      <c r="U728" s="1">
        <f>SUMIF('emission-rate'!$A$2:$A$551, $D728&amp;U$1&amp;$E728&amp;$F728, 'emission-rate'!$F$2:$F$551) * IFERROR(VLOOKUP($A728&amp;$B728&amp;$C728&amp;$D728&amp;U$1, 'check of sales'!$A$2:$P$1035, 12 + MATCH($E728,'check of sales'!$M$1:$P$1, 0), 0), 0)</f>
        <v>0</v>
      </c>
    </row>
    <row r="729" spans="1:21" x14ac:dyDescent="0.2">
      <c r="A729">
        <f>emission!A729</f>
        <v>2011</v>
      </c>
      <c r="B729">
        <f>emission!B729</f>
        <v>2</v>
      </c>
      <c r="C729" t="str">
        <f>emission!C729</f>
        <v>agricultural</v>
      </c>
      <c r="D729" t="str">
        <f>emission!D729</f>
        <v>VCC 22601 (DSL T6 Ag)</v>
      </c>
      <c r="E729" t="str">
        <f>emission!E729</f>
        <v>DSL</v>
      </c>
      <c r="F729" t="str">
        <f>emission!F729</f>
        <v>PM10</v>
      </c>
      <c r="G729" s="1">
        <f>emission!G729 - SUM($K729:$U729)</f>
        <v>-3.3282617550867144E-8</v>
      </c>
      <c r="K729" s="1">
        <f>SUMIF('emission-rate'!$A$2:$A$551, $D729&amp;K$1&amp;$E729&amp;$F729, 'emission-rate'!$F$2:$F$551) * IFERROR(VLOOKUP($A729&amp;$B729&amp;$C729&amp;$D729&amp;K$1, 'check of sales'!$A$2:$P$1035, 12 + MATCH($E729,'check of sales'!$M$1:$P$1, 0), 0), 0)</f>
        <v>67.846763044147792</v>
      </c>
      <c r="L729" s="1">
        <f>SUMIF('emission-rate'!$A$2:$A$551, $D729&amp;L$1&amp;$E729&amp;$F729, 'emission-rate'!$F$2:$F$551) * IFERROR(VLOOKUP($A729&amp;$B729&amp;$C729&amp;$D729&amp;L$1, 'check of sales'!$A$2:$P$1035, 12 + MATCH($E729,'check of sales'!$M$1:$P$1, 0), 0), 0)</f>
        <v>566.42394947207583</v>
      </c>
      <c r="M729" s="1">
        <f>SUMIF('emission-rate'!$A$2:$A$551, $D729&amp;M$1&amp;$E729&amp;$F729, 'emission-rate'!$F$2:$F$551) * IFERROR(VLOOKUP($A729&amp;$B729&amp;$C729&amp;$D729&amp;M$1, 'check of sales'!$A$2:$P$1035, 12 + MATCH($E729,'check of sales'!$M$1:$P$1, 0), 0), 0)</f>
        <v>0</v>
      </c>
      <c r="N729" s="1">
        <f>SUMIF('emission-rate'!$A$2:$A$551, $D729&amp;N$1&amp;$E729&amp;$F729, 'emission-rate'!$F$2:$F$551) * IFERROR(VLOOKUP($A729&amp;$B729&amp;$C729&amp;$D729&amp;N$1, 'check of sales'!$A$2:$P$1035, 12 + MATCH($E729,'check of sales'!$M$1:$P$1, 0), 0), 0)</f>
        <v>0</v>
      </c>
      <c r="O729" s="1">
        <f>SUMIF('emission-rate'!$A$2:$A$551, $D729&amp;O$1&amp;$E729&amp;$F729, 'emission-rate'!$F$2:$F$551) * IFERROR(VLOOKUP($A729&amp;$B729&amp;$C729&amp;$D729&amp;O$1, 'check of sales'!$A$2:$P$1035, 12 + MATCH($E729,'check of sales'!$M$1:$P$1, 0), 0), 0)</f>
        <v>0</v>
      </c>
      <c r="P729" s="1">
        <f>SUMIF('emission-rate'!$A$2:$A$551, $D729&amp;P$1&amp;$E729&amp;$F729, 'emission-rate'!$F$2:$F$551) * IFERROR(VLOOKUP($A729&amp;$B729&amp;$C729&amp;$D729&amp;P$1, 'check of sales'!$A$2:$P$1035, 12 + MATCH($E729,'check of sales'!$M$1:$P$1, 0), 0), 0)</f>
        <v>0</v>
      </c>
      <c r="Q729" s="1">
        <f>SUMIF('emission-rate'!$A$2:$A$551, $D729&amp;Q$1&amp;$E729&amp;$F729, 'emission-rate'!$F$2:$F$551) * IFERROR(VLOOKUP($A729&amp;$B729&amp;$C729&amp;$D729&amp;Q$1, 'check of sales'!$A$2:$P$1035, 12 + MATCH($E729,'check of sales'!$M$1:$P$1, 0), 0), 0)</f>
        <v>0</v>
      </c>
      <c r="R729" s="1">
        <f>SUMIF('emission-rate'!$A$2:$A$551, $D729&amp;R$1&amp;$E729&amp;$F729, 'emission-rate'!$F$2:$F$551) * IFERROR(VLOOKUP($A729&amp;$B729&amp;$C729&amp;$D729&amp;R$1, 'check of sales'!$A$2:$P$1035, 12 + MATCH($E729,'check of sales'!$M$1:$P$1, 0), 0), 0)</f>
        <v>0</v>
      </c>
      <c r="S729" s="1">
        <f>SUMIF('emission-rate'!$A$2:$A$551, $D729&amp;S$1&amp;$E729&amp;$F729, 'emission-rate'!$F$2:$F$551) * IFERROR(VLOOKUP($A729&amp;$B729&amp;$C729&amp;$D729&amp;S$1, 'check of sales'!$A$2:$P$1035, 12 + MATCH($E729,'check of sales'!$M$1:$P$1, 0), 0), 0)</f>
        <v>0</v>
      </c>
      <c r="T729" s="1">
        <f>SUMIF('emission-rate'!$A$2:$A$551, $D729&amp;T$1&amp;$E729&amp;$F729, 'emission-rate'!$F$2:$F$551) * IFERROR(VLOOKUP($A729&amp;$B729&amp;$C729&amp;$D729&amp;T$1, 'check of sales'!$A$2:$P$1035, 12 + MATCH($E729,'check of sales'!$M$1:$P$1, 0), 0), 0)</f>
        <v>0</v>
      </c>
      <c r="U729" s="1">
        <f>SUMIF('emission-rate'!$A$2:$A$551, $D729&amp;U$1&amp;$E729&amp;$F729, 'emission-rate'!$F$2:$F$551) * IFERROR(VLOOKUP($A729&amp;$B729&amp;$C729&amp;$D729&amp;U$1, 'check of sales'!$A$2:$P$1035, 12 + MATCH($E729,'check of sales'!$M$1:$P$1, 0), 0), 0)</f>
        <v>0</v>
      </c>
    </row>
    <row r="730" spans="1:21" x14ac:dyDescent="0.2">
      <c r="A730">
        <f>emission!A730</f>
        <v>2012</v>
      </c>
      <c r="B730">
        <f>emission!B730</f>
        <v>2</v>
      </c>
      <c r="C730" t="str">
        <f>emission!C730</f>
        <v>agricultural</v>
      </c>
      <c r="D730" t="str">
        <f>emission!D730</f>
        <v>VCC 22601 (DSL T6 Ag)</v>
      </c>
      <c r="E730" t="str">
        <f>emission!E730</f>
        <v>DSL</v>
      </c>
      <c r="F730" t="str">
        <f>emission!F730</f>
        <v>PM10</v>
      </c>
      <c r="G730" s="1">
        <f>emission!G730 - SUM($K730:$U730)</f>
        <v>-2.4386167751799803E-8</v>
      </c>
      <c r="K730" s="1">
        <f>SUMIF('emission-rate'!$A$2:$A$551, $D730&amp;K$1&amp;$E730&amp;$F730, 'emission-rate'!$F$2:$F$551) * IFERROR(VLOOKUP($A730&amp;$B730&amp;$C730&amp;$D730&amp;K$1, 'check of sales'!$A$2:$P$1035, 12 + MATCH($E730,'check of sales'!$M$1:$P$1, 0), 0), 0)</f>
        <v>66.57336266741612</v>
      </c>
      <c r="L730" s="1">
        <f>SUMIF('emission-rate'!$A$2:$A$551, $D730&amp;L$1&amp;$E730&amp;$F730, 'emission-rate'!$F$2:$F$551) * IFERROR(VLOOKUP($A730&amp;$B730&amp;$C730&amp;$D730&amp;L$1, 'check of sales'!$A$2:$P$1035, 12 + MATCH($E730,'check of sales'!$M$1:$P$1, 0), 0), 0)</f>
        <v>516.83520205698755</v>
      </c>
      <c r="M730" s="1">
        <f>SUMIF('emission-rate'!$A$2:$A$551, $D730&amp;M$1&amp;$E730&amp;$F730, 'emission-rate'!$F$2:$F$551) * IFERROR(VLOOKUP($A730&amp;$B730&amp;$C730&amp;$D730&amp;M$1, 'check of sales'!$A$2:$P$1035, 12 + MATCH($E730,'check of sales'!$M$1:$P$1, 0), 0), 0)</f>
        <v>28.588759860320497</v>
      </c>
      <c r="N730" s="1">
        <f>SUMIF('emission-rate'!$A$2:$A$551, $D730&amp;N$1&amp;$E730&amp;$F730, 'emission-rate'!$F$2:$F$551) * IFERROR(VLOOKUP($A730&amp;$B730&amp;$C730&amp;$D730&amp;N$1, 'check of sales'!$A$2:$P$1035, 12 + MATCH($E730,'check of sales'!$M$1:$P$1, 0), 0), 0)</f>
        <v>0</v>
      </c>
      <c r="O730" s="1">
        <f>SUMIF('emission-rate'!$A$2:$A$551, $D730&amp;O$1&amp;$E730&amp;$F730, 'emission-rate'!$F$2:$F$551) * IFERROR(VLOOKUP($A730&amp;$B730&amp;$C730&amp;$D730&amp;O$1, 'check of sales'!$A$2:$P$1035, 12 + MATCH($E730,'check of sales'!$M$1:$P$1, 0), 0), 0)</f>
        <v>0</v>
      </c>
      <c r="P730" s="1">
        <f>SUMIF('emission-rate'!$A$2:$A$551, $D730&amp;P$1&amp;$E730&amp;$F730, 'emission-rate'!$F$2:$F$551) * IFERROR(VLOOKUP($A730&amp;$B730&amp;$C730&amp;$D730&amp;P$1, 'check of sales'!$A$2:$P$1035, 12 + MATCH($E730,'check of sales'!$M$1:$P$1, 0), 0), 0)</f>
        <v>0</v>
      </c>
      <c r="Q730" s="1">
        <f>SUMIF('emission-rate'!$A$2:$A$551, $D730&amp;Q$1&amp;$E730&amp;$F730, 'emission-rate'!$F$2:$F$551) * IFERROR(VLOOKUP($A730&amp;$B730&amp;$C730&amp;$D730&amp;Q$1, 'check of sales'!$A$2:$P$1035, 12 + MATCH($E730,'check of sales'!$M$1:$P$1, 0), 0), 0)</f>
        <v>0</v>
      </c>
      <c r="R730" s="1">
        <f>SUMIF('emission-rate'!$A$2:$A$551, $D730&amp;R$1&amp;$E730&amp;$F730, 'emission-rate'!$F$2:$F$551) * IFERROR(VLOOKUP($A730&amp;$B730&amp;$C730&amp;$D730&amp;R$1, 'check of sales'!$A$2:$P$1035, 12 + MATCH($E730,'check of sales'!$M$1:$P$1, 0), 0), 0)</f>
        <v>0</v>
      </c>
      <c r="S730" s="1">
        <f>SUMIF('emission-rate'!$A$2:$A$551, $D730&amp;S$1&amp;$E730&amp;$F730, 'emission-rate'!$F$2:$F$551) * IFERROR(VLOOKUP($A730&amp;$B730&amp;$C730&amp;$D730&amp;S$1, 'check of sales'!$A$2:$P$1035, 12 + MATCH($E730,'check of sales'!$M$1:$P$1, 0), 0), 0)</f>
        <v>0</v>
      </c>
      <c r="T730" s="1">
        <f>SUMIF('emission-rate'!$A$2:$A$551, $D730&amp;T$1&amp;$E730&amp;$F730, 'emission-rate'!$F$2:$F$551) * IFERROR(VLOOKUP($A730&amp;$B730&amp;$C730&amp;$D730&amp;T$1, 'check of sales'!$A$2:$P$1035, 12 + MATCH($E730,'check of sales'!$M$1:$P$1, 0), 0), 0)</f>
        <v>0</v>
      </c>
      <c r="U730" s="1">
        <f>SUMIF('emission-rate'!$A$2:$A$551, $D730&amp;U$1&amp;$E730&amp;$F730, 'emission-rate'!$F$2:$F$551) * IFERROR(VLOOKUP($A730&amp;$B730&amp;$C730&amp;$D730&amp;U$1, 'check of sales'!$A$2:$P$1035, 12 + MATCH($E730,'check of sales'!$M$1:$P$1, 0), 0), 0)</f>
        <v>0</v>
      </c>
    </row>
    <row r="731" spans="1:21" x14ac:dyDescent="0.2">
      <c r="A731">
        <f>emission!A731</f>
        <v>2013</v>
      </c>
      <c r="B731">
        <f>emission!B731</f>
        <v>2</v>
      </c>
      <c r="C731" t="str">
        <f>emission!C731</f>
        <v>agricultural</v>
      </c>
      <c r="D731" t="str">
        <f>emission!D731</f>
        <v>VCC 22601 (DSL T6 Ag)</v>
      </c>
      <c r="E731" t="str">
        <f>emission!E731</f>
        <v>DSL</v>
      </c>
      <c r="F731" t="str">
        <f>emission!F731</f>
        <v>PM10</v>
      </c>
      <c r="G731" s="1">
        <f>emission!G731 - SUM($K731:$U731)</f>
        <v>-2.3104576030164026E-8</v>
      </c>
      <c r="K731" s="1">
        <f>SUMIF('emission-rate'!$A$2:$A$551, $D731&amp;K$1&amp;$E731&amp;$F731, 'emission-rate'!$F$2:$F$551) * IFERROR(VLOOKUP($A731&amp;$B731&amp;$C731&amp;$D731&amp;K$1, 'check of sales'!$A$2:$P$1035, 12 + MATCH($E731,'check of sales'!$M$1:$P$1, 0), 0), 0)</f>
        <v>60.584362136127694</v>
      </c>
      <c r="L731" s="1">
        <f>SUMIF('emission-rate'!$A$2:$A$551, $D731&amp;L$1&amp;$E731&amp;$F731, 'emission-rate'!$F$2:$F$551) * IFERROR(VLOOKUP($A731&amp;$B731&amp;$C731&amp;$D731&amp;L$1, 'check of sales'!$A$2:$P$1035, 12 + MATCH($E731,'check of sales'!$M$1:$P$1, 0), 0), 0)</f>
        <v>507.13484036722866</v>
      </c>
      <c r="M731" s="1">
        <f>SUMIF('emission-rate'!$A$2:$A$551, $D731&amp;M$1&amp;$E731&amp;$F731, 'emission-rate'!$F$2:$F$551) * IFERROR(VLOOKUP($A731&amp;$B731&amp;$C731&amp;$D731&amp;M$1, 'check of sales'!$A$2:$P$1035, 12 + MATCH($E731,'check of sales'!$M$1:$P$1, 0), 0), 0)</f>
        <v>26.085898191167274</v>
      </c>
      <c r="N731" s="1">
        <f>SUMIF('emission-rate'!$A$2:$A$551, $D731&amp;N$1&amp;$E731&amp;$F731, 'emission-rate'!$F$2:$F$551) * IFERROR(VLOOKUP($A731&amp;$B731&amp;$C731&amp;$D731&amp;N$1, 'check of sales'!$A$2:$P$1035, 12 + MATCH($E731,'check of sales'!$M$1:$P$1, 0), 0), 0)</f>
        <v>0</v>
      </c>
      <c r="O731" s="1">
        <f>SUMIF('emission-rate'!$A$2:$A$551, $D731&amp;O$1&amp;$E731&amp;$F731, 'emission-rate'!$F$2:$F$551) * IFERROR(VLOOKUP($A731&amp;$B731&amp;$C731&amp;$D731&amp;O$1, 'check of sales'!$A$2:$P$1035, 12 + MATCH($E731,'check of sales'!$M$1:$P$1, 0), 0), 0)</f>
        <v>0</v>
      </c>
      <c r="P731" s="1">
        <f>SUMIF('emission-rate'!$A$2:$A$551, $D731&amp;P$1&amp;$E731&amp;$F731, 'emission-rate'!$F$2:$F$551) * IFERROR(VLOOKUP($A731&amp;$B731&amp;$C731&amp;$D731&amp;P$1, 'check of sales'!$A$2:$P$1035, 12 + MATCH($E731,'check of sales'!$M$1:$P$1, 0), 0), 0)</f>
        <v>0</v>
      </c>
      <c r="Q731" s="1">
        <f>SUMIF('emission-rate'!$A$2:$A$551, $D731&amp;Q$1&amp;$E731&amp;$F731, 'emission-rate'!$F$2:$F$551) * IFERROR(VLOOKUP($A731&amp;$B731&amp;$C731&amp;$D731&amp;Q$1, 'check of sales'!$A$2:$P$1035, 12 + MATCH($E731,'check of sales'!$M$1:$P$1, 0), 0), 0)</f>
        <v>0</v>
      </c>
      <c r="R731" s="1">
        <f>SUMIF('emission-rate'!$A$2:$A$551, $D731&amp;R$1&amp;$E731&amp;$F731, 'emission-rate'!$F$2:$F$551) * IFERROR(VLOOKUP($A731&amp;$B731&amp;$C731&amp;$D731&amp;R$1, 'check of sales'!$A$2:$P$1035, 12 + MATCH($E731,'check of sales'!$M$1:$P$1, 0), 0), 0)</f>
        <v>0</v>
      </c>
      <c r="S731" s="1">
        <f>SUMIF('emission-rate'!$A$2:$A$551, $D731&amp;S$1&amp;$E731&amp;$F731, 'emission-rate'!$F$2:$F$551) * IFERROR(VLOOKUP($A731&amp;$B731&amp;$C731&amp;$D731&amp;S$1, 'check of sales'!$A$2:$P$1035, 12 + MATCH($E731,'check of sales'!$M$1:$P$1, 0), 0), 0)</f>
        <v>0</v>
      </c>
      <c r="T731" s="1">
        <f>SUMIF('emission-rate'!$A$2:$A$551, $D731&amp;T$1&amp;$E731&amp;$F731, 'emission-rate'!$F$2:$F$551) * IFERROR(VLOOKUP($A731&amp;$B731&amp;$C731&amp;$D731&amp;T$1, 'check of sales'!$A$2:$P$1035, 12 + MATCH($E731,'check of sales'!$M$1:$P$1, 0), 0), 0)</f>
        <v>0</v>
      </c>
      <c r="U731" s="1">
        <f>SUMIF('emission-rate'!$A$2:$A$551, $D731&amp;U$1&amp;$E731&amp;$F731, 'emission-rate'!$F$2:$F$551) * IFERROR(VLOOKUP($A731&amp;$B731&amp;$C731&amp;$D731&amp;U$1, 'check of sales'!$A$2:$P$1035, 12 + MATCH($E731,'check of sales'!$M$1:$P$1, 0), 0), 0)</f>
        <v>0</v>
      </c>
    </row>
    <row r="732" spans="1:21" x14ac:dyDescent="0.2">
      <c r="A732">
        <f>emission!A732</f>
        <v>2014</v>
      </c>
      <c r="B732">
        <f>emission!B732</f>
        <v>2</v>
      </c>
      <c r="C732" t="str">
        <f>emission!C732</f>
        <v>agricultural</v>
      </c>
      <c r="D732" t="str">
        <f>emission!D732</f>
        <v>VCC 22601 (DSL T6 Ag)</v>
      </c>
      <c r="E732" t="str">
        <f>emission!E732</f>
        <v>DSL</v>
      </c>
      <c r="F732" t="str">
        <f>emission!F732</f>
        <v>PM10</v>
      </c>
      <c r="G732" s="1">
        <f>emission!G732 - SUM($K732:$U732)</f>
        <v>-2.043509539362276E-8</v>
      </c>
      <c r="K732" s="1">
        <f>SUMIF('emission-rate'!$A$2:$A$551, $D732&amp;K$1&amp;$E732&amp;$F732, 'emission-rate'!$F$2:$F$551) * IFERROR(VLOOKUP($A732&amp;$B732&amp;$C732&amp;$D732&amp;K$1, 'check of sales'!$A$2:$P$1035, 12 + MATCH($E732,'check of sales'!$M$1:$P$1, 0), 0), 0)</f>
        <v>54.712780800340518</v>
      </c>
      <c r="L732" s="1">
        <f>SUMIF('emission-rate'!$A$2:$A$551, $D732&amp;L$1&amp;$E732&amp;$F732, 'emission-rate'!$F$2:$F$551) * IFERROR(VLOOKUP($A732&amp;$B732&amp;$C732&amp;$D732&amp;L$1, 'check of sales'!$A$2:$P$1035, 12 + MATCH($E732,'check of sales'!$M$1:$P$1, 0), 0), 0)</f>
        <v>461.51252677662029</v>
      </c>
      <c r="M732" s="1">
        <f>SUMIF('emission-rate'!$A$2:$A$551, $D732&amp;M$1&amp;$E732&amp;$F732, 'emission-rate'!$F$2:$F$551) * IFERROR(VLOOKUP($A732&amp;$B732&amp;$C732&amp;$D732&amp;M$1, 'check of sales'!$A$2:$P$1035, 12 + MATCH($E732,'check of sales'!$M$1:$P$1, 0), 0), 0)</f>
        <v>25.596297934742264</v>
      </c>
      <c r="N732" s="1">
        <f>SUMIF('emission-rate'!$A$2:$A$551, $D732&amp;N$1&amp;$E732&amp;$F732, 'emission-rate'!$F$2:$F$551) * IFERROR(VLOOKUP($A732&amp;$B732&amp;$C732&amp;$D732&amp;N$1, 'check of sales'!$A$2:$P$1035, 12 + MATCH($E732,'check of sales'!$M$1:$P$1, 0), 0), 0)</f>
        <v>0</v>
      </c>
      <c r="O732" s="1">
        <f>SUMIF('emission-rate'!$A$2:$A$551, $D732&amp;O$1&amp;$E732&amp;$F732, 'emission-rate'!$F$2:$F$551) * IFERROR(VLOOKUP($A732&amp;$B732&amp;$C732&amp;$D732&amp;O$1, 'check of sales'!$A$2:$P$1035, 12 + MATCH($E732,'check of sales'!$M$1:$P$1, 0), 0), 0)</f>
        <v>0</v>
      </c>
      <c r="P732" s="1">
        <f>SUMIF('emission-rate'!$A$2:$A$551, $D732&amp;P$1&amp;$E732&amp;$F732, 'emission-rate'!$F$2:$F$551) * IFERROR(VLOOKUP($A732&amp;$B732&amp;$C732&amp;$D732&amp;P$1, 'check of sales'!$A$2:$P$1035, 12 + MATCH($E732,'check of sales'!$M$1:$P$1, 0), 0), 0)</f>
        <v>0</v>
      </c>
      <c r="Q732" s="1">
        <f>SUMIF('emission-rate'!$A$2:$A$551, $D732&amp;Q$1&amp;$E732&amp;$F732, 'emission-rate'!$F$2:$F$551) * IFERROR(VLOOKUP($A732&amp;$B732&amp;$C732&amp;$D732&amp;Q$1, 'check of sales'!$A$2:$P$1035, 12 + MATCH($E732,'check of sales'!$M$1:$P$1, 0), 0), 0)</f>
        <v>0</v>
      </c>
      <c r="R732" s="1">
        <f>SUMIF('emission-rate'!$A$2:$A$551, $D732&amp;R$1&amp;$E732&amp;$F732, 'emission-rate'!$F$2:$F$551) * IFERROR(VLOOKUP($A732&amp;$B732&amp;$C732&amp;$D732&amp;R$1, 'check of sales'!$A$2:$P$1035, 12 + MATCH($E732,'check of sales'!$M$1:$P$1, 0), 0), 0)</f>
        <v>0</v>
      </c>
      <c r="S732" s="1">
        <f>SUMIF('emission-rate'!$A$2:$A$551, $D732&amp;S$1&amp;$E732&amp;$F732, 'emission-rate'!$F$2:$F$551) * IFERROR(VLOOKUP($A732&amp;$B732&amp;$C732&amp;$D732&amp;S$1, 'check of sales'!$A$2:$P$1035, 12 + MATCH($E732,'check of sales'!$M$1:$P$1, 0), 0), 0)</f>
        <v>0</v>
      </c>
      <c r="T732" s="1">
        <f>SUMIF('emission-rate'!$A$2:$A$551, $D732&amp;T$1&amp;$E732&amp;$F732, 'emission-rate'!$F$2:$F$551) * IFERROR(VLOOKUP($A732&amp;$B732&amp;$C732&amp;$D732&amp;T$1, 'check of sales'!$A$2:$P$1035, 12 + MATCH($E732,'check of sales'!$M$1:$P$1, 0), 0), 0)</f>
        <v>0</v>
      </c>
      <c r="U732" s="1">
        <f>SUMIF('emission-rate'!$A$2:$A$551, $D732&amp;U$1&amp;$E732&amp;$F732, 'emission-rate'!$F$2:$F$551) * IFERROR(VLOOKUP($A732&amp;$B732&amp;$C732&amp;$D732&amp;U$1, 'check of sales'!$A$2:$P$1035, 12 + MATCH($E732,'check of sales'!$M$1:$P$1, 0), 0), 0)</f>
        <v>0</v>
      </c>
    </row>
    <row r="733" spans="1:21" x14ac:dyDescent="0.2">
      <c r="A733">
        <f>emission!A733</f>
        <v>2015</v>
      </c>
      <c r="B733">
        <f>emission!B733</f>
        <v>2</v>
      </c>
      <c r="C733" t="str">
        <f>emission!C733</f>
        <v>agricultural</v>
      </c>
      <c r="D733" t="str">
        <f>emission!D733</f>
        <v>VCC 22601 (DSL T6 Ag)</v>
      </c>
      <c r="E733" t="str">
        <f>emission!E733</f>
        <v>DSL</v>
      </c>
      <c r="F733" t="str">
        <f>emission!F733</f>
        <v>PM10</v>
      </c>
      <c r="G733" s="1">
        <f>emission!G733 - SUM($K733:$U733)</f>
        <v>-1.870591859187698E-8</v>
      </c>
      <c r="K733" s="1">
        <f>SUMIF('emission-rate'!$A$2:$A$551, $D733&amp;K$1&amp;$E733&amp;$F733, 'emission-rate'!$F$2:$F$551) * IFERROR(VLOOKUP($A733&amp;$B733&amp;$C733&amp;$D733&amp;K$1, 'check of sales'!$A$2:$P$1035, 12 + MATCH($E733,'check of sales'!$M$1:$P$1, 0), 0), 0)</f>
        <v>50.471644211972738</v>
      </c>
      <c r="L733" s="1">
        <f>SUMIF('emission-rate'!$A$2:$A$551, $D733&amp;L$1&amp;$E733&amp;$F733, 'emission-rate'!$F$2:$F$551) * IFERROR(VLOOKUP($A733&amp;$B733&amp;$C733&amp;$D733&amp;L$1, 'check of sales'!$A$2:$P$1035, 12 + MATCH($E733,'check of sales'!$M$1:$P$1, 0), 0), 0)</f>
        <v>416.78467551419573</v>
      </c>
      <c r="M733" s="1">
        <f>SUMIF('emission-rate'!$A$2:$A$551, $D733&amp;M$1&amp;$E733&amp;$F733, 'emission-rate'!$F$2:$F$551) * IFERROR(VLOOKUP($A733&amp;$B733&amp;$C733&amp;$D733&amp;M$1, 'check of sales'!$A$2:$P$1035, 12 + MATCH($E733,'check of sales'!$M$1:$P$1, 0), 0), 0)</f>
        <v>23.293631586100489</v>
      </c>
      <c r="N733" s="1">
        <f>SUMIF('emission-rate'!$A$2:$A$551, $D733&amp;N$1&amp;$E733&amp;$F733, 'emission-rate'!$F$2:$F$551) * IFERROR(VLOOKUP($A733&amp;$B733&amp;$C733&amp;$D733&amp;N$1, 'check of sales'!$A$2:$P$1035, 12 + MATCH($E733,'check of sales'!$M$1:$P$1, 0), 0), 0)</f>
        <v>0</v>
      </c>
      <c r="O733" s="1">
        <f>SUMIF('emission-rate'!$A$2:$A$551, $D733&amp;O$1&amp;$E733&amp;$F733, 'emission-rate'!$F$2:$F$551) * IFERROR(VLOOKUP($A733&amp;$B733&amp;$C733&amp;$D733&amp;O$1, 'check of sales'!$A$2:$P$1035, 12 + MATCH($E733,'check of sales'!$M$1:$P$1, 0), 0), 0)</f>
        <v>0</v>
      </c>
      <c r="P733" s="1">
        <f>SUMIF('emission-rate'!$A$2:$A$551, $D733&amp;P$1&amp;$E733&amp;$F733, 'emission-rate'!$F$2:$F$551) * IFERROR(VLOOKUP($A733&amp;$B733&amp;$C733&amp;$D733&amp;P$1, 'check of sales'!$A$2:$P$1035, 12 + MATCH($E733,'check of sales'!$M$1:$P$1, 0), 0), 0)</f>
        <v>0</v>
      </c>
      <c r="Q733" s="1">
        <f>SUMIF('emission-rate'!$A$2:$A$551, $D733&amp;Q$1&amp;$E733&amp;$F733, 'emission-rate'!$F$2:$F$551) * IFERROR(VLOOKUP($A733&amp;$B733&amp;$C733&amp;$D733&amp;Q$1, 'check of sales'!$A$2:$P$1035, 12 + MATCH($E733,'check of sales'!$M$1:$P$1, 0), 0), 0)</f>
        <v>0</v>
      </c>
      <c r="R733" s="1">
        <f>SUMIF('emission-rate'!$A$2:$A$551, $D733&amp;R$1&amp;$E733&amp;$F733, 'emission-rate'!$F$2:$F$551) * IFERROR(VLOOKUP($A733&amp;$B733&amp;$C733&amp;$D733&amp;R$1, 'check of sales'!$A$2:$P$1035, 12 + MATCH($E733,'check of sales'!$M$1:$P$1, 0), 0), 0)</f>
        <v>0</v>
      </c>
      <c r="S733" s="1">
        <f>SUMIF('emission-rate'!$A$2:$A$551, $D733&amp;S$1&amp;$E733&amp;$F733, 'emission-rate'!$F$2:$F$551) * IFERROR(VLOOKUP($A733&amp;$B733&amp;$C733&amp;$D733&amp;S$1, 'check of sales'!$A$2:$P$1035, 12 + MATCH($E733,'check of sales'!$M$1:$P$1, 0), 0), 0)</f>
        <v>0</v>
      </c>
      <c r="T733" s="1">
        <f>SUMIF('emission-rate'!$A$2:$A$551, $D733&amp;T$1&amp;$E733&amp;$F733, 'emission-rate'!$F$2:$F$551) * IFERROR(VLOOKUP($A733&amp;$B733&amp;$C733&amp;$D733&amp;T$1, 'check of sales'!$A$2:$P$1035, 12 + MATCH($E733,'check of sales'!$M$1:$P$1, 0), 0), 0)</f>
        <v>0</v>
      </c>
      <c r="U733" s="1">
        <f>SUMIF('emission-rate'!$A$2:$A$551, $D733&amp;U$1&amp;$E733&amp;$F733, 'emission-rate'!$F$2:$F$551) * IFERROR(VLOOKUP($A733&amp;$B733&amp;$C733&amp;$D733&amp;U$1, 'check of sales'!$A$2:$P$1035, 12 + MATCH($E733,'check of sales'!$M$1:$P$1, 0), 0), 0)</f>
        <v>0</v>
      </c>
    </row>
    <row r="734" spans="1:21" x14ac:dyDescent="0.2">
      <c r="A734">
        <f>emission!A734</f>
        <v>2016</v>
      </c>
      <c r="B734">
        <f>emission!B734</f>
        <v>2</v>
      </c>
      <c r="C734" t="str">
        <f>emission!C734</f>
        <v>agricultural</v>
      </c>
      <c r="D734" t="str">
        <f>emission!D734</f>
        <v>VCC 22601 (DSL T6 Ag)</v>
      </c>
      <c r="E734" t="str">
        <f>emission!E734</f>
        <v>DSL</v>
      </c>
      <c r="F734" t="str">
        <f>emission!F734</f>
        <v>PM10</v>
      </c>
      <c r="G734" s="1">
        <f>emission!G734 - SUM($K734:$U734)</f>
        <v>-1.741784672049107E-8</v>
      </c>
      <c r="K734" s="1">
        <f>SUMIF('emission-rate'!$A$2:$A$551, $D734&amp;K$1&amp;$E734&amp;$F734, 'emission-rate'!$F$2:$F$551) * IFERROR(VLOOKUP($A734&amp;$B734&amp;$C734&amp;$D734&amp;K$1, 'check of sales'!$A$2:$P$1035, 12 + MATCH($E734,'check of sales'!$M$1:$P$1, 0), 0), 0)</f>
        <v>46.726138595956115</v>
      </c>
      <c r="L734" s="1">
        <f>SUMIF('emission-rate'!$A$2:$A$551, $D734&amp;L$1&amp;$E734&amp;$F734, 'emission-rate'!$F$2:$F$551) * IFERROR(VLOOKUP($A734&amp;$B734&amp;$C734&amp;$D734&amp;L$1, 'check of sales'!$A$2:$P$1035, 12 + MATCH($E734,'check of sales'!$M$1:$P$1, 0), 0), 0)</f>
        <v>384.47703713542757</v>
      </c>
      <c r="M734" s="1">
        <f>SUMIF('emission-rate'!$A$2:$A$551, $D734&amp;M$1&amp;$E734&amp;$F734, 'emission-rate'!$F$2:$F$551) * IFERROR(VLOOKUP($A734&amp;$B734&amp;$C734&amp;$D734&amp;M$1, 'check of sales'!$A$2:$P$1035, 12 + MATCH($E734,'check of sales'!$M$1:$P$1, 0), 0), 0)</f>
        <v>21.036110872152175</v>
      </c>
      <c r="N734" s="1">
        <f>SUMIF('emission-rate'!$A$2:$A$551, $D734&amp;N$1&amp;$E734&amp;$F734, 'emission-rate'!$F$2:$F$551) * IFERROR(VLOOKUP($A734&amp;$B734&amp;$C734&amp;$D734&amp;N$1, 'check of sales'!$A$2:$P$1035, 12 + MATCH($E734,'check of sales'!$M$1:$P$1, 0), 0), 0)</f>
        <v>0</v>
      </c>
      <c r="O734" s="1">
        <f>SUMIF('emission-rate'!$A$2:$A$551, $D734&amp;O$1&amp;$E734&amp;$F734, 'emission-rate'!$F$2:$F$551) * IFERROR(VLOOKUP($A734&amp;$B734&amp;$C734&amp;$D734&amp;O$1, 'check of sales'!$A$2:$P$1035, 12 + MATCH($E734,'check of sales'!$M$1:$P$1, 0), 0), 0)</f>
        <v>0</v>
      </c>
      <c r="P734" s="1">
        <f>SUMIF('emission-rate'!$A$2:$A$551, $D734&amp;P$1&amp;$E734&amp;$F734, 'emission-rate'!$F$2:$F$551) * IFERROR(VLOOKUP($A734&amp;$B734&amp;$C734&amp;$D734&amp;P$1, 'check of sales'!$A$2:$P$1035, 12 + MATCH($E734,'check of sales'!$M$1:$P$1, 0), 0), 0)</f>
        <v>0</v>
      </c>
      <c r="Q734" s="1">
        <f>SUMIF('emission-rate'!$A$2:$A$551, $D734&amp;Q$1&amp;$E734&amp;$F734, 'emission-rate'!$F$2:$F$551) * IFERROR(VLOOKUP($A734&amp;$B734&amp;$C734&amp;$D734&amp;Q$1, 'check of sales'!$A$2:$P$1035, 12 + MATCH($E734,'check of sales'!$M$1:$P$1, 0), 0), 0)</f>
        <v>0</v>
      </c>
      <c r="R734" s="1">
        <f>SUMIF('emission-rate'!$A$2:$A$551, $D734&amp;R$1&amp;$E734&amp;$F734, 'emission-rate'!$F$2:$F$551) * IFERROR(VLOOKUP($A734&amp;$B734&amp;$C734&amp;$D734&amp;R$1, 'check of sales'!$A$2:$P$1035, 12 + MATCH($E734,'check of sales'!$M$1:$P$1, 0), 0), 0)</f>
        <v>0</v>
      </c>
      <c r="S734" s="1">
        <f>SUMIF('emission-rate'!$A$2:$A$551, $D734&amp;S$1&amp;$E734&amp;$F734, 'emission-rate'!$F$2:$F$551) * IFERROR(VLOOKUP($A734&amp;$B734&amp;$C734&amp;$D734&amp;S$1, 'check of sales'!$A$2:$P$1035, 12 + MATCH($E734,'check of sales'!$M$1:$P$1, 0), 0), 0)</f>
        <v>0</v>
      </c>
      <c r="T734" s="1">
        <f>SUMIF('emission-rate'!$A$2:$A$551, $D734&amp;T$1&amp;$E734&amp;$F734, 'emission-rate'!$F$2:$F$551) * IFERROR(VLOOKUP($A734&amp;$B734&amp;$C734&amp;$D734&amp;T$1, 'check of sales'!$A$2:$P$1035, 12 + MATCH($E734,'check of sales'!$M$1:$P$1, 0), 0), 0)</f>
        <v>0</v>
      </c>
      <c r="U734" s="1">
        <f>SUMIF('emission-rate'!$A$2:$A$551, $D734&amp;U$1&amp;$E734&amp;$F734, 'emission-rate'!$F$2:$F$551) * IFERROR(VLOOKUP($A734&amp;$B734&amp;$C734&amp;$D734&amp;U$1, 'check of sales'!$A$2:$P$1035, 12 + MATCH($E734,'check of sales'!$M$1:$P$1, 0), 0), 0)</f>
        <v>0</v>
      </c>
    </row>
    <row r="735" spans="1:21" x14ac:dyDescent="0.2">
      <c r="A735">
        <f>emission!A735</f>
        <v>2017</v>
      </c>
      <c r="B735">
        <f>emission!B735</f>
        <v>2</v>
      </c>
      <c r="C735" t="str">
        <f>emission!C735</f>
        <v>agricultural</v>
      </c>
      <c r="D735" t="str">
        <f>emission!D735</f>
        <v>VCC 22601 (DSL T6 Ag)</v>
      </c>
      <c r="E735" t="str">
        <f>emission!E735</f>
        <v>DSL</v>
      </c>
      <c r="F735" t="str">
        <f>emission!F735</f>
        <v>PM10</v>
      </c>
      <c r="G735" s="1">
        <f>emission!G735 - SUM($K735:$U735)</f>
        <v>-1.6527451407455374E-8</v>
      </c>
      <c r="K735" s="1">
        <f>SUMIF('emission-rate'!$A$2:$A$551, $D735&amp;K$1&amp;$E735&amp;$F735, 'emission-rate'!$F$2:$F$551) * IFERROR(VLOOKUP($A735&amp;$B735&amp;$C735&amp;$D735&amp;K$1, 'check of sales'!$A$2:$P$1035, 12 + MATCH($E735,'check of sales'!$M$1:$P$1, 0), 0), 0)</f>
        <v>44.637017216337391</v>
      </c>
      <c r="L735" s="1">
        <f>SUMIF('emission-rate'!$A$2:$A$551, $D735&amp;L$1&amp;$E735&amp;$F735, 'emission-rate'!$F$2:$F$551) * IFERROR(VLOOKUP($A735&amp;$B735&amp;$C735&amp;$D735&amp;L$1, 'check of sales'!$A$2:$P$1035, 12 + MATCH($E735,'check of sales'!$M$1:$P$1, 0), 0), 0)</f>
        <v>355.94495889022119</v>
      </c>
      <c r="M735" s="1">
        <f>SUMIF('emission-rate'!$A$2:$A$551, $D735&amp;M$1&amp;$E735&amp;$F735, 'emission-rate'!$F$2:$F$551) * IFERROR(VLOOKUP($A735&amp;$B735&amp;$C735&amp;$D735&amp;M$1, 'check of sales'!$A$2:$P$1035, 12 + MATCH($E735,'check of sales'!$M$1:$P$1, 0), 0), 0)</f>
        <v>19.405467753820922</v>
      </c>
      <c r="N735" s="1">
        <f>SUMIF('emission-rate'!$A$2:$A$551, $D735&amp;N$1&amp;$E735&amp;$F735, 'emission-rate'!$F$2:$F$551) * IFERROR(VLOOKUP($A735&amp;$B735&amp;$C735&amp;$D735&amp;N$1, 'check of sales'!$A$2:$P$1035, 12 + MATCH($E735,'check of sales'!$M$1:$P$1, 0), 0), 0)</f>
        <v>0</v>
      </c>
      <c r="O735" s="1">
        <f>SUMIF('emission-rate'!$A$2:$A$551, $D735&amp;O$1&amp;$E735&amp;$F735, 'emission-rate'!$F$2:$F$551) * IFERROR(VLOOKUP($A735&amp;$B735&amp;$C735&amp;$D735&amp;O$1, 'check of sales'!$A$2:$P$1035, 12 + MATCH($E735,'check of sales'!$M$1:$P$1, 0), 0), 0)</f>
        <v>0</v>
      </c>
      <c r="P735" s="1">
        <f>SUMIF('emission-rate'!$A$2:$A$551, $D735&amp;P$1&amp;$E735&amp;$F735, 'emission-rate'!$F$2:$F$551) * IFERROR(VLOOKUP($A735&amp;$B735&amp;$C735&amp;$D735&amp;P$1, 'check of sales'!$A$2:$P$1035, 12 + MATCH($E735,'check of sales'!$M$1:$P$1, 0), 0), 0)</f>
        <v>0</v>
      </c>
      <c r="Q735" s="1">
        <f>SUMIF('emission-rate'!$A$2:$A$551, $D735&amp;Q$1&amp;$E735&amp;$F735, 'emission-rate'!$F$2:$F$551) * IFERROR(VLOOKUP($A735&amp;$B735&amp;$C735&amp;$D735&amp;Q$1, 'check of sales'!$A$2:$P$1035, 12 + MATCH($E735,'check of sales'!$M$1:$P$1, 0), 0), 0)</f>
        <v>0</v>
      </c>
      <c r="R735" s="1">
        <f>SUMIF('emission-rate'!$A$2:$A$551, $D735&amp;R$1&amp;$E735&amp;$F735, 'emission-rate'!$F$2:$F$551) * IFERROR(VLOOKUP($A735&amp;$B735&amp;$C735&amp;$D735&amp;R$1, 'check of sales'!$A$2:$P$1035, 12 + MATCH($E735,'check of sales'!$M$1:$P$1, 0), 0), 0)</f>
        <v>0</v>
      </c>
      <c r="S735" s="1">
        <f>SUMIF('emission-rate'!$A$2:$A$551, $D735&amp;S$1&amp;$E735&amp;$F735, 'emission-rate'!$F$2:$F$551) * IFERROR(VLOOKUP($A735&amp;$B735&amp;$C735&amp;$D735&amp;S$1, 'check of sales'!$A$2:$P$1035, 12 + MATCH($E735,'check of sales'!$M$1:$P$1, 0), 0), 0)</f>
        <v>0</v>
      </c>
      <c r="T735" s="1">
        <f>SUMIF('emission-rate'!$A$2:$A$551, $D735&amp;T$1&amp;$E735&amp;$F735, 'emission-rate'!$F$2:$F$551) * IFERROR(VLOOKUP($A735&amp;$B735&amp;$C735&amp;$D735&amp;T$1, 'check of sales'!$A$2:$P$1035, 12 + MATCH($E735,'check of sales'!$M$1:$P$1, 0), 0), 0)</f>
        <v>0</v>
      </c>
      <c r="U735" s="1">
        <f>SUMIF('emission-rate'!$A$2:$A$551, $D735&amp;U$1&amp;$E735&amp;$F735, 'emission-rate'!$F$2:$F$551) * IFERROR(VLOOKUP($A735&amp;$B735&amp;$C735&amp;$D735&amp;U$1, 'check of sales'!$A$2:$P$1035, 12 + MATCH($E735,'check of sales'!$M$1:$P$1, 0), 0), 0)</f>
        <v>0</v>
      </c>
    </row>
    <row r="736" spans="1:21" x14ac:dyDescent="0.2">
      <c r="A736">
        <f>emission!A736</f>
        <v>2018</v>
      </c>
      <c r="B736">
        <f>emission!B736</f>
        <v>2</v>
      </c>
      <c r="C736" t="str">
        <f>emission!C736</f>
        <v>agricultural</v>
      </c>
      <c r="D736" t="str">
        <f>emission!D736</f>
        <v>VCC 22601 (DSL T6 Ag)</v>
      </c>
      <c r="E736" t="str">
        <f>emission!E736</f>
        <v>DSL</v>
      </c>
      <c r="F736" t="str">
        <f>emission!F736</f>
        <v>PM10</v>
      </c>
      <c r="G736" s="1">
        <f>emission!G736 - SUM($K736:$U736)</f>
        <v>-1.6264152691292111E-8</v>
      </c>
      <c r="K736" s="1">
        <f>SUMIF('emission-rate'!$A$2:$A$551, $D736&amp;K$1&amp;$E736&amp;$F736, 'emission-rate'!$F$2:$F$551) * IFERROR(VLOOKUP($A736&amp;$B736&amp;$C736&amp;$D736&amp;K$1, 'check of sales'!$A$2:$P$1035, 12 + MATCH($E736,'check of sales'!$M$1:$P$1, 0), 0), 0)</f>
        <v>43.818906862060977</v>
      </c>
      <c r="L736" s="1">
        <f>SUMIF('emission-rate'!$A$2:$A$551, $D736&amp;L$1&amp;$E736&amp;$F736, 'emission-rate'!$F$2:$F$551) * IFERROR(VLOOKUP($A736&amp;$B736&amp;$C736&amp;$D736&amp;L$1, 'check of sales'!$A$2:$P$1035, 12 + MATCH($E736,'check of sales'!$M$1:$P$1, 0), 0), 0)</f>
        <v>340.03069235912318</v>
      </c>
      <c r="M736" s="1">
        <f>SUMIF('emission-rate'!$A$2:$A$551, $D736&amp;M$1&amp;$E736&amp;$F736, 'emission-rate'!$F$2:$F$551) * IFERROR(VLOOKUP($A736&amp;$B736&amp;$C736&amp;$D736&amp;M$1, 'check of sales'!$A$2:$P$1035, 12 + MATCH($E736,'check of sales'!$M$1:$P$1, 0), 0), 0)</f>
        <v>17.965386108212012</v>
      </c>
      <c r="N736" s="1">
        <f>SUMIF('emission-rate'!$A$2:$A$551, $D736&amp;N$1&amp;$E736&amp;$F736, 'emission-rate'!$F$2:$F$551) * IFERROR(VLOOKUP($A736&amp;$B736&amp;$C736&amp;$D736&amp;N$1, 'check of sales'!$A$2:$P$1035, 12 + MATCH($E736,'check of sales'!$M$1:$P$1, 0), 0), 0)</f>
        <v>0</v>
      </c>
      <c r="O736" s="1">
        <f>SUMIF('emission-rate'!$A$2:$A$551, $D736&amp;O$1&amp;$E736&amp;$F736, 'emission-rate'!$F$2:$F$551) * IFERROR(VLOOKUP($A736&amp;$B736&amp;$C736&amp;$D736&amp;O$1, 'check of sales'!$A$2:$P$1035, 12 + MATCH($E736,'check of sales'!$M$1:$P$1, 0), 0), 0)</f>
        <v>0</v>
      </c>
      <c r="P736" s="1">
        <f>SUMIF('emission-rate'!$A$2:$A$551, $D736&amp;P$1&amp;$E736&amp;$F736, 'emission-rate'!$F$2:$F$551) * IFERROR(VLOOKUP($A736&amp;$B736&amp;$C736&amp;$D736&amp;P$1, 'check of sales'!$A$2:$P$1035, 12 + MATCH($E736,'check of sales'!$M$1:$P$1, 0), 0), 0)</f>
        <v>0</v>
      </c>
      <c r="Q736" s="1">
        <f>SUMIF('emission-rate'!$A$2:$A$551, $D736&amp;Q$1&amp;$E736&amp;$F736, 'emission-rate'!$F$2:$F$551) * IFERROR(VLOOKUP($A736&amp;$B736&amp;$C736&amp;$D736&amp;Q$1, 'check of sales'!$A$2:$P$1035, 12 + MATCH($E736,'check of sales'!$M$1:$P$1, 0), 0), 0)</f>
        <v>0</v>
      </c>
      <c r="R736" s="1">
        <f>SUMIF('emission-rate'!$A$2:$A$551, $D736&amp;R$1&amp;$E736&amp;$F736, 'emission-rate'!$F$2:$F$551) * IFERROR(VLOOKUP($A736&amp;$B736&amp;$C736&amp;$D736&amp;R$1, 'check of sales'!$A$2:$P$1035, 12 + MATCH($E736,'check of sales'!$M$1:$P$1, 0), 0), 0)</f>
        <v>0</v>
      </c>
      <c r="S736" s="1">
        <f>SUMIF('emission-rate'!$A$2:$A$551, $D736&amp;S$1&amp;$E736&amp;$F736, 'emission-rate'!$F$2:$F$551) * IFERROR(VLOOKUP($A736&amp;$B736&amp;$C736&amp;$D736&amp;S$1, 'check of sales'!$A$2:$P$1035, 12 + MATCH($E736,'check of sales'!$M$1:$P$1, 0), 0), 0)</f>
        <v>0</v>
      </c>
      <c r="T736" s="1">
        <f>SUMIF('emission-rate'!$A$2:$A$551, $D736&amp;T$1&amp;$E736&amp;$F736, 'emission-rate'!$F$2:$F$551) * IFERROR(VLOOKUP($A736&amp;$B736&amp;$C736&amp;$D736&amp;T$1, 'check of sales'!$A$2:$P$1035, 12 + MATCH($E736,'check of sales'!$M$1:$P$1, 0), 0), 0)</f>
        <v>0</v>
      </c>
      <c r="U736" s="1">
        <f>SUMIF('emission-rate'!$A$2:$A$551, $D736&amp;U$1&amp;$E736&amp;$F736, 'emission-rate'!$F$2:$F$551) * IFERROR(VLOOKUP($A736&amp;$B736&amp;$C736&amp;$D736&amp;U$1, 'check of sales'!$A$2:$P$1035, 12 + MATCH($E736,'check of sales'!$M$1:$P$1, 0), 0), 0)</f>
        <v>0</v>
      </c>
    </row>
    <row r="737" spans="1:21" x14ac:dyDescent="0.2">
      <c r="A737">
        <f>emission!A737</f>
        <v>2019</v>
      </c>
      <c r="B737">
        <f>emission!B737</f>
        <v>2</v>
      </c>
      <c r="C737" t="str">
        <f>emission!C737</f>
        <v>agricultural</v>
      </c>
      <c r="D737" t="str">
        <f>emission!D737</f>
        <v>VCC 22601 (DSL T6 Ag)</v>
      </c>
      <c r="E737" t="str">
        <f>emission!E737</f>
        <v>DSL</v>
      </c>
      <c r="F737" t="str">
        <f>emission!F737</f>
        <v>PM10</v>
      </c>
      <c r="G737" s="1">
        <f>emission!G737 - SUM($K737:$U737)</f>
        <v>-1.5636942407581955E-8</v>
      </c>
      <c r="K737" s="1">
        <f>SUMIF('emission-rate'!$A$2:$A$551, $D737&amp;K$1&amp;$E737&amp;$F737, 'emission-rate'!$F$2:$F$551) * IFERROR(VLOOKUP($A737&amp;$B737&amp;$C737&amp;$D737&amp;K$1, 'check of sales'!$A$2:$P$1035, 12 + MATCH($E737,'check of sales'!$M$1:$P$1, 0), 0), 0)</f>
        <v>41.407107870621772</v>
      </c>
      <c r="L737" s="1">
        <f>SUMIF('emission-rate'!$A$2:$A$551, $D737&amp;L$1&amp;$E737&amp;$F737, 'emission-rate'!$F$2:$F$551) * IFERROR(VLOOKUP($A737&amp;$B737&amp;$C737&amp;$D737&amp;L$1, 'check of sales'!$A$2:$P$1035, 12 + MATCH($E737,'check of sales'!$M$1:$P$1, 0), 0), 0)</f>
        <v>333.79858619390797</v>
      </c>
      <c r="M737" s="1">
        <f>SUMIF('emission-rate'!$A$2:$A$551, $D737&amp;M$1&amp;$E737&amp;$F737, 'emission-rate'!$F$2:$F$551) * IFERROR(VLOOKUP($A737&amp;$B737&amp;$C737&amp;$D737&amp;M$1, 'check of sales'!$A$2:$P$1035, 12 + MATCH($E737,'check of sales'!$M$1:$P$1, 0), 0), 0)</f>
        <v>17.162155339748224</v>
      </c>
      <c r="N737" s="1">
        <f>SUMIF('emission-rate'!$A$2:$A$551, $D737&amp;N$1&amp;$E737&amp;$F737, 'emission-rate'!$F$2:$F$551) * IFERROR(VLOOKUP($A737&amp;$B737&amp;$C737&amp;$D737&amp;N$1, 'check of sales'!$A$2:$P$1035, 12 + MATCH($E737,'check of sales'!$M$1:$P$1, 0), 0), 0)</f>
        <v>0</v>
      </c>
      <c r="O737" s="1">
        <f>SUMIF('emission-rate'!$A$2:$A$551, $D737&amp;O$1&amp;$E737&amp;$F737, 'emission-rate'!$F$2:$F$551) * IFERROR(VLOOKUP($A737&amp;$B737&amp;$C737&amp;$D737&amp;O$1, 'check of sales'!$A$2:$P$1035, 12 + MATCH($E737,'check of sales'!$M$1:$P$1, 0), 0), 0)</f>
        <v>0</v>
      </c>
      <c r="P737" s="1">
        <f>SUMIF('emission-rate'!$A$2:$A$551, $D737&amp;P$1&amp;$E737&amp;$F737, 'emission-rate'!$F$2:$F$551) * IFERROR(VLOOKUP($A737&amp;$B737&amp;$C737&amp;$D737&amp;P$1, 'check of sales'!$A$2:$P$1035, 12 + MATCH($E737,'check of sales'!$M$1:$P$1, 0), 0), 0)</f>
        <v>0</v>
      </c>
      <c r="Q737" s="1">
        <f>SUMIF('emission-rate'!$A$2:$A$551, $D737&amp;Q$1&amp;$E737&amp;$F737, 'emission-rate'!$F$2:$F$551) * IFERROR(VLOOKUP($A737&amp;$B737&amp;$C737&amp;$D737&amp;Q$1, 'check of sales'!$A$2:$P$1035, 12 + MATCH($E737,'check of sales'!$M$1:$P$1, 0), 0), 0)</f>
        <v>0</v>
      </c>
      <c r="R737" s="1">
        <f>SUMIF('emission-rate'!$A$2:$A$551, $D737&amp;R$1&amp;$E737&amp;$F737, 'emission-rate'!$F$2:$F$551) * IFERROR(VLOOKUP($A737&amp;$B737&amp;$C737&amp;$D737&amp;R$1, 'check of sales'!$A$2:$P$1035, 12 + MATCH($E737,'check of sales'!$M$1:$P$1, 0), 0), 0)</f>
        <v>0</v>
      </c>
      <c r="S737" s="1">
        <f>SUMIF('emission-rate'!$A$2:$A$551, $D737&amp;S$1&amp;$E737&amp;$F737, 'emission-rate'!$F$2:$F$551) * IFERROR(VLOOKUP($A737&amp;$B737&amp;$C737&amp;$D737&amp;S$1, 'check of sales'!$A$2:$P$1035, 12 + MATCH($E737,'check of sales'!$M$1:$P$1, 0), 0), 0)</f>
        <v>0</v>
      </c>
      <c r="T737" s="1">
        <f>SUMIF('emission-rate'!$A$2:$A$551, $D737&amp;T$1&amp;$E737&amp;$F737, 'emission-rate'!$F$2:$F$551) * IFERROR(VLOOKUP($A737&amp;$B737&amp;$C737&amp;$D737&amp;T$1, 'check of sales'!$A$2:$P$1035, 12 + MATCH($E737,'check of sales'!$M$1:$P$1, 0), 0), 0)</f>
        <v>0</v>
      </c>
      <c r="U737" s="1">
        <f>SUMIF('emission-rate'!$A$2:$A$551, $D737&amp;U$1&amp;$E737&amp;$F737, 'emission-rate'!$F$2:$F$551) * IFERROR(VLOOKUP($A737&amp;$B737&amp;$C737&amp;$D737&amp;U$1, 'check of sales'!$A$2:$P$1035, 12 + MATCH($E737,'check of sales'!$M$1:$P$1, 0), 0), 0)</f>
        <v>0</v>
      </c>
    </row>
    <row r="738" spans="1:21" x14ac:dyDescent="0.2">
      <c r="A738">
        <f>emission!A738</f>
        <v>2020</v>
      </c>
      <c r="B738">
        <f>emission!B738</f>
        <v>2</v>
      </c>
      <c r="C738" t="str">
        <f>emission!C738</f>
        <v>agricultural</v>
      </c>
      <c r="D738" t="str">
        <f>emission!D738</f>
        <v>VCC 22601 (DSL T6 Ag)</v>
      </c>
      <c r="E738" t="str">
        <f>emission!E738</f>
        <v>DSL</v>
      </c>
      <c r="F738" t="str">
        <f>emission!F738</f>
        <v>PM10</v>
      </c>
      <c r="G738" s="1">
        <f>emission!G738 - SUM($K738:$U738)</f>
        <v>-1.3783449048787588E-8</v>
      </c>
      <c r="K738" s="1">
        <f>SUMIF('emission-rate'!$A$2:$A$551, $D738&amp;K$1&amp;$E738&amp;$F738, 'emission-rate'!$F$2:$F$551) * IFERROR(VLOOKUP($A738&amp;$B738&amp;$C738&amp;$D738&amp;K$1, 'check of sales'!$A$2:$P$1035, 12 + MATCH($E738,'check of sales'!$M$1:$P$1, 0), 0), 0)</f>
        <v>36.149677684247322</v>
      </c>
      <c r="L738" s="1">
        <f>SUMIF('emission-rate'!$A$2:$A$551, $D738&amp;L$1&amp;$E738&amp;$F738, 'emission-rate'!$F$2:$F$551) * IFERROR(VLOOKUP($A738&amp;$B738&amp;$C738&amp;$D738&amp;L$1, 'check of sales'!$A$2:$P$1035, 12 + MATCH($E738,'check of sales'!$M$1:$P$1, 0), 0), 0)</f>
        <v>315.42626357845444</v>
      </c>
      <c r="M738" s="1">
        <f>SUMIF('emission-rate'!$A$2:$A$551, $D738&amp;M$1&amp;$E738&amp;$F738, 'emission-rate'!$F$2:$F$551) * IFERROR(VLOOKUP($A738&amp;$B738&amp;$C738&amp;$D738&amp;M$1, 'check of sales'!$A$2:$P$1035, 12 + MATCH($E738,'check of sales'!$M$1:$P$1, 0), 0), 0)</f>
        <v>16.847606163733708</v>
      </c>
      <c r="N738" s="1">
        <f>SUMIF('emission-rate'!$A$2:$A$551, $D738&amp;N$1&amp;$E738&amp;$F738, 'emission-rate'!$F$2:$F$551) * IFERROR(VLOOKUP($A738&amp;$B738&amp;$C738&amp;$D738&amp;N$1, 'check of sales'!$A$2:$P$1035, 12 + MATCH($E738,'check of sales'!$M$1:$P$1, 0), 0), 0)</f>
        <v>0</v>
      </c>
      <c r="O738" s="1">
        <f>SUMIF('emission-rate'!$A$2:$A$551, $D738&amp;O$1&amp;$E738&amp;$F738, 'emission-rate'!$F$2:$F$551) * IFERROR(VLOOKUP($A738&amp;$B738&amp;$C738&amp;$D738&amp;O$1, 'check of sales'!$A$2:$P$1035, 12 + MATCH($E738,'check of sales'!$M$1:$P$1, 0), 0), 0)</f>
        <v>0</v>
      </c>
      <c r="P738" s="1">
        <f>SUMIF('emission-rate'!$A$2:$A$551, $D738&amp;P$1&amp;$E738&amp;$F738, 'emission-rate'!$F$2:$F$551) * IFERROR(VLOOKUP($A738&amp;$B738&amp;$C738&amp;$D738&amp;P$1, 'check of sales'!$A$2:$P$1035, 12 + MATCH($E738,'check of sales'!$M$1:$P$1, 0), 0), 0)</f>
        <v>0</v>
      </c>
      <c r="Q738" s="1">
        <f>SUMIF('emission-rate'!$A$2:$A$551, $D738&amp;Q$1&amp;$E738&amp;$F738, 'emission-rate'!$F$2:$F$551) * IFERROR(VLOOKUP($A738&amp;$B738&amp;$C738&amp;$D738&amp;Q$1, 'check of sales'!$A$2:$P$1035, 12 + MATCH($E738,'check of sales'!$M$1:$P$1, 0), 0), 0)</f>
        <v>0</v>
      </c>
      <c r="R738" s="1">
        <f>SUMIF('emission-rate'!$A$2:$A$551, $D738&amp;R$1&amp;$E738&amp;$F738, 'emission-rate'!$F$2:$F$551) * IFERROR(VLOOKUP($A738&amp;$B738&amp;$C738&amp;$D738&amp;R$1, 'check of sales'!$A$2:$P$1035, 12 + MATCH($E738,'check of sales'!$M$1:$P$1, 0), 0), 0)</f>
        <v>0</v>
      </c>
      <c r="S738" s="1">
        <f>SUMIF('emission-rate'!$A$2:$A$551, $D738&amp;S$1&amp;$E738&amp;$F738, 'emission-rate'!$F$2:$F$551) * IFERROR(VLOOKUP($A738&amp;$B738&amp;$C738&amp;$D738&amp;S$1, 'check of sales'!$A$2:$P$1035, 12 + MATCH($E738,'check of sales'!$M$1:$P$1, 0), 0), 0)</f>
        <v>0</v>
      </c>
      <c r="T738" s="1">
        <f>SUMIF('emission-rate'!$A$2:$A$551, $D738&amp;T$1&amp;$E738&amp;$F738, 'emission-rate'!$F$2:$F$551) * IFERROR(VLOOKUP($A738&amp;$B738&amp;$C738&amp;$D738&amp;T$1, 'check of sales'!$A$2:$P$1035, 12 + MATCH($E738,'check of sales'!$M$1:$P$1, 0), 0), 0)</f>
        <v>0</v>
      </c>
      <c r="U738" s="1">
        <f>SUMIF('emission-rate'!$A$2:$A$551, $D738&amp;U$1&amp;$E738&amp;$F738, 'emission-rate'!$F$2:$F$551) * IFERROR(VLOOKUP($A738&amp;$B738&amp;$C738&amp;$D738&amp;U$1, 'check of sales'!$A$2:$P$1035, 12 + MATCH($E738,'check of sales'!$M$1:$P$1, 0), 0), 0)</f>
        <v>0</v>
      </c>
    </row>
    <row r="739" spans="1:21" x14ac:dyDescent="0.2">
      <c r="A739">
        <f>emission!A739</f>
        <v>2010</v>
      </c>
      <c r="B739">
        <f>emission!B739</f>
        <v>2</v>
      </c>
      <c r="C739" t="str">
        <f>emission!C739</f>
        <v>agricultural</v>
      </c>
      <c r="D739" t="str">
        <f>emission!D739</f>
        <v>VCC 22601 (DSL T6 Ag)</v>
      </c>
      <c r="E739" t="str">
        <f>emission!E739</f>
        <v>DSL</v>
      </c>
      <c r="F739" t="str">
        <f>emission!F739</f>
        <v>PM25</v>
      </c>
      <c r="G739" s="1">
        <f>emission!G739 - SUM($K739:$U739)</f>
        <v>-8.8941618514581933E-9</v>
      </c>
      <c r="K739" s="1">
        <f>SUMIF('emission-rate'!$A$2:$A$551, $D739&amp;K$1&amp;$E739&amp;$F739, 'emission-rate'!$F$2:$F$551) * IFERROR(VLOOKUP($A739&amp;$B739&amp;$C739&amp;$D739&amp;K$1, 'check of sales'!$A$2:$P$1035, 12 + MATCH($E739,'check of sales'!$M$1:$P$1, 0), 0), 0)</f>
        <v>35.295413296118461</v>
      </c>
      <c r="L739" s="1">
        <f>SUMIF('emission-rate'!$A$2:$A$551, $D739&amp;L$1&amp;$E739&amp;$F739, 'emission-rate'!$F$2:$F$551) * IFERROR(VLOOKUP($A739&amp;$B739&amp;$C739&amp;$D739&amp;L$1, 'check of sales'!$A$2:$P$1035, 12 + MATCH($E739,'check of sales'!$M$1:$P$1, 0), 0), 0)</f>
        <v>0</v>
      </c>
      <c r="M739" s="1">
        <f>SUMIF('emission-rate'!$A$2:$A$551, $D739&amp;M$1&amp;$E739&amp;$F739, 'emission-rate'!$F$2:$F$551) * IFERROR(VLOOKUP($A739&amp;$B739&amp;$C739&amp;$D739&amp;M$1, 'check of sales'!$A$2:$P$1035, 12 + MATCH($E739,'check of sales'!$M$1:$P$1, 0), 0), 0)</f>
        <v>0</v>
      </c>
      <c r="N739" s="1">
        <f>SUMIF('emission-rate'!$A$2:$A$551, $D739&amp;N$1&amp;$E739&amp;$F739, 'emission-rate'!$F$2:$F$551) * IFERROR(VLOOKUP($A739&amp;$B739&amp;$C739&amp;$D739&amp;N$1, 'check of sales'!$A$2:$P$1035, 12 + MATCH($E739,'check of sales'!$M$1:$P$1, 0), 0), 0)</f>
        <v>0</v>
      </c>
      <c r="O739" s="1">
        <f>SUMIF('emission-rate'!$A$2:$A$551, $D739&amp;O$1&amp;$E739&amp;$F739, 'emission-rate'!$F$2:$F$551) * IFERROR(VLOOKUP($A739&amp;$B739&amp;$C739&amp;$D739&amp;O$1, 'check of sales'!$A$2:$P$1035, 12 + MATCH($E739,'check of sales'!$M$1:$P$1, 0), 0), 0)</f>
        <v>0</v>
      </c>
      <c r="P739" s="1">
        <f>SUMIF('emission-rate'!$A$2:$A$551, $D739&amp;P$1&amp;$E739&amp;$F739, 'emission-rate'!$F$2:$F$551) * IFERROR(VLOOKUP($A739&amp;$B739&amp;$C739&amp;$D739&amp;P$1, 'check of sales'!$A$2:$P$1035, 12 + MATCH($E739,'check of sales'!$M$1:$P$1, 0), 0), 0)</f>
        <v>0</v>
      </c>
      <c r="Q739" s="1">
        <f>SUMIF('emission-rate'!$A$2:$A$551, $D739&amp;Q$1&amp;$E739&amp;$F739, 'emission-rate'!$F$2:$F$551) * IFERROR(VLOOKUP($A739&amp;$B739&amp;$C739&amp;$D739&amp;Q$1, 'check of sales'!$A$2:$P$1035, 12 + MATCH($E739,'check of sales'!$M$1:$P$1, 0), 0), 0)</f>
        <v>0</v>
      </c>
      <c r="R739" s="1">
        <f>SUMIF('emission-rate'!$A$2:$A$551, $D739&amp;R$1&amp;$E739&amp;$F739, 'emission-rate'!$F$2:$F$551) * IFERROR(VLOOKUP($A739&amp;$B739&amp;$C739&amp;$D739&amp;R$1, 'check of sales'!$A$2:$P$1035, 12 + MATCH($E739,'check of sales'!$M$1:$P$1, 0), 0), 0)</f>
        <v>0</v>
      </c>
      <c r="S739" s="1">
        <f>SUMIF('emission-rate'!$A$2:$A$551, $D739&amp;S$1&amp;$E739&amp;$F739, 'emission-rate'!$F$2:$F$551) * IFERROR(VLOOKUP($A739&amp;$B739&amp;$C739&amp;$D739&amp;S$1, 'check of sales'!$A$2:$P$1035, 12 + MATCH($E739,'check of sales'!$M$1:$P$1, 0), 0), 0)</f>
        <v>0</v>
      </c>
      <c r="T739" s="1">
        <f>SUMIF('emission-rate'!$A$2:$A$551, $D739&amp;T$1&amp;$E739&amp;$F739, 'emission-rate'!$F$2:$F$551) * IFERROR(VLOOKUP($A739&amp;$B739&amp;$C739&amp;$D739&amp;T$1, 'check of sales'!$A$2:$P$1035, 12 + MATCH($E739,'check of sales'!$M$1:$P$1, 0), 0), 0)</f>
        <v>0</v>
      </c>
      <c r="U739" s="1">
        <f>SUMIF('emission-rate'!$A$2:$A$551, $D739&amp;U$1&amp;$E739&amp;$F739, 'emission-rate'!$F$2:$F$551) * IFERROR(VLOOKUP($A739&amp;$B739&amp;$C739&amp;$D739&amp;U$1, 'check of sales'!$A$2:$P$1035, 12 + MATCH($E739,'check of sales'!$M$1:$P$1, 0), 0), 0)</f>
        <v>0</v>
      </c>
    </row>
    <row r="740" spans="1:21" x14ac:dyDescent="0.2">
      <c r="A740">
        <f>emission!A740</f>
        <v>2011</v>
      </c>
      <c r="B740">
        <f>emission!B740</f>
        <v>2</v>
      </c>
      <c r="C740" t="str">
        <f>emission!C740</f>
        <v>agricultural</v>
      </c>
      <c r="D740" t="str">
        <f>emission!D740</f>
        <v>VCC 22601 (DSL T6 Ag)</v>
      </c>
      <c r="E740" t="str">
        <f>emission!E740</f>
        <v>DSL</v>
      </c>
      <c r="F740" t="str">
        <f>emission!F740</f>
        <v>PM25</v>
      </c>
      <c r="G740" s="1">
        <f>emission!G740 - SUM($K740:$U740)</f>
        <v>1.1747522421501344E-7</v>
      </c>
      <c r="K740" s="1">
        <f>SUMIF('emission-rate'!$A$2:$A$551, $D740&amp;K$1&amp;$E740&amp;$F740, 'emission-rate'!$F$2:$F$551) * IFERROR(VLOOKUP($A740&amp;$B740&amp;$C740&amp;$D740&amp;K$1, 'check of sales'!$A$2:$P$1035, 12 + MATCH($E740,'check of sales'!$M$1:$P$1, 0), 0), 0)</f>
        <v>32.205403884469021</v>
      </c>
      <c r="L740" s="1">
        <f>SUMIF('emission-rate'!$A$2:$A$551, $D740&amp;L$1&amp;$E740&amp;$F740, 'emission-rate'!$F$2:$F$551) * IFERROR(VLOOKUP($A740&amp;$B740&amp;$C740&amp;$D740&amp;L$1, 'check of sales'!$A$2:$P$1035, 12 + MATCH($E740,'check of sales'!$M$1:$P$1, 0), 0), 0)</f>
        <v>247.18011855667476</v>
      </c>
      <c r="M740" s="1">
        <f>SUMIF('emission-rate'!$A$2:$A$551, $D740&amp;M$1&amp;$E740&amp;$F740, 'emission-rate'!$F$2:$F$551) * IFERROR(VLOOKUP($A740&amp;$B740&amp;$C740&amp;$D740&amp;M$1, 'check of sales'!$A$2:$P$1035, 12 + MATCH($E740,'check of sales'!$M$1:$P$1, 0), 0), 0)</f>
        <v>0</v>
      </c>
      <c r="N740" s="1">
        <f>SUMIF('emission-rate'!$A$2:$A$551, $D740&amp;N$1&amp;$E740&amp;$F740, 'emission-rate'!$F$2:$F$551) * IFERROR(VLOOKUP($A740&amp;$B740&amp;$C740&amp;$D740&amp;N$1, 'check of sales'!$A$2:$P$1035, 12 + MATCH($E740,'check of sales'!$M$1:$P$1, 0), 0), 0)</f>
        <v>0</v>
      </c>
      <c r="O740" s="1">
        <f>SUMIF('emission-rate'!$A$2:$A$551, $D740&amp;O$1&amp;$E740&amp;$F740, 'emission-rate'!$F$2:$F$551) * IFERROR(VLOOKUP($A740&amp;$B740&amp;$C740&amp;$D740&amp;O$1, 'check of sales'!$A$2:$P$1035, 12 + MATCH($E740,'check of sales'!$M$1:$P$1, 0), 0), 0)</f>
        <v>0</v>
      </c>
      <c r="P740" s="1">
        <f>SUMIF('emission-rate'!$A$2:$A$551, $D740&amp;P$1&amp;$E740&amp;$F740, 'emission-rate'!$F$2:$F$551) * IFERROR(VLOOKUP($A740&amp;$B740&amp;$C740&amp;$D740&amp;P$1, 'check of sales'!$A$2:$P$1035, 12 + MATCH($E740,'check of sales'!$M$1:$P$1, 0), 0), 0)</f>
        <v>0</v>
      </c>
      <c r="Q740" s="1">
        <f>SUMIF('emission-rate'!$A$2:$A$551, $D740&amp;Q$1&amp;$E740&amp;$F740, 'emission-rate'!$F$2:$F$551) * IFERROR(VLOOKUP($A740&amp;$B740&amp;$C740&amp;$D740&amp;Q$1, 'check of sales'!$A$2:$P$1035, 12 + MATCH($E740,'check of sales'!$M$1:$P$1, 0), 0), 0)</f>
        <v>0</v>
      </c>
      <c r="R740" s="1">
        <f>SUMIF('emission-rate'!$A$2:$A$551, $D740&amp;R$1&amp;$E740&amp;$F740, 'emission-rate'!$F$2:$F$551) * IFERROR(VLOOKUP($A740&amp;$B740&amp;$C740&amp;$D740&amp;R$1, 'check of sales'!$A$2:$P$1035, 12 + MATCH($E740,'check of sales'!$M$1:$P$1, 0), 0), 0)</f>
        <v>0</v>
      </c>
      <c r="S740" s="1">
        <f>SUMIF('emission-rate'!$A$2:$A$551, $D740&amp;S$1&amp;$E740&amp;$F740, 'emission-rate'!$F$2:$F$551) * IFERROR(VLOOKUP($A740&amp;$B740&amp;$C740&amp;$D740&amp;S$1, 'check of sales'!$A$2:$P$1035, 12 + MATCH($E740,'check of sales'!$M$1:$P$1, 0), 0), 0)</f>
        <v>0</v>
      </c>
      <c r="T740" s="1">
        <f>SUMIF('emission-rate'!$A$2:$A$551, $D740&amp;T$1&amp;$E740&amp;$F740, 'emission-rate'!$F$2:$F$551) * IFERROR(VLOOKUP($A740&amp;$B740&amp;$C740&amp;$D740&amp;T$1, 'check of sales'!$A$2:$P$1035, 12 + MATCH($E740,'check of sales'!$M$1:$P$1, 0), 0), 0)</f>
        <v>0</v>
      </c>
      <c r="U740" s="1">
        <f>SUMIF('emission-rate'!$A$2:$A$551, $D740&amp;U$1&amp;$E740&amp;$F740, 'emission-rate'!$F$2:$F$551) * IFERROR(VLOOKUP($A740&amp;$B740&amp;$C740&amp;$D740&amp;U$1, 'check of sales'!$A$2:$P$1035, 12 + MATCH($E740,'check of sales'!$M$1:$P$1, 0), 0), 0)</f>
        <v>0</v>
      </c>
    </row>
    <row r="741" spans="1:21" x14ac:dyDescent="0.2">
      <c r="A741">
        <f>emission!A741</f>
        <v>2012</v>
      </c>
      <c r="B741">
        <f>emission!B741</f>
        <v>2</v>
      </c>
      <c r="C741" t="str">
        <f>emission!C741</f>
        <v>agricultural</v>
      </c>
      <c r="D741" t="str">
        <f>emission!D741</f>
        <v>VCC 22601 (DSL T6 Ag)</v>
      </c>
      <c r="E741" t="str">
        <f>emission!E741</f>
        <v>DSL</v>
      </c>
      <c r="F741" t="str">
        <f>emission!F741</f>
        <v>PM25</v>
      </c>
      <c r="G741" s="1">
        <f>emission!G741 - SUM($K741:$U741)</f>
        <v>1.1421809631428914E-7</v>
      </c>
      <c r="K741" s="1">
        <f>SUMIF('emission-rate'!$A$2:$A$551, $D741&amp;K$1&amp;$E741&amp;$F741, 'emission-rate'!$F$2:$F$551) * IFERROR(VLOOKUP($A741&amp;$B741&amp;$C741&amp;$D741&amp;K$1, 'check of sales'!$A$2:$P$1035, 12 + MATCH($E741,'check of sales'!$M$1:$P$1, 0), 0), 0)</f>
        <v>31.600948025423932</v>
      </c>
      <c r="L741" s="1">
        <f>SUMIF('emission-rate'!$A$2:$A$551, $D741&amp;L$1&amp;$E741&amp;$F741, 'emission-rate'!$F$2:$F$551) * IFERROR(VLOOKUP($A741&amp;$B741&amp;$C741&amp;$D741&amp;L$1, 'check of sales'!$A$2:$P$1035, 12 + MATCH($E741,'check of sales'!$M$1:$P$1, 0), 0), 0)</f>
        <v>225.54022766476817</v>
      </c>
      <c r="M741" s="1">
        <f>SUMIF('emission-rate'!$A$2:$A$551, $D741&amp;M$1&amp;$E741&amp;$F741, 'emission-rate'!$F$2:$F$551) * IFERROR(VLOOKUP($A741&amp;$B741&amp;$C741&amp;$D741&amp;M$1, 'check of sales'!$A$2:$P$1035, 12 + MATCH($E741,'check of sales'!$M$1:$P$1, 0), 0), 0)</f>
        <v>12.302946716487819</v>
      </c>
      <c r="N741" s="1">
        <f>SUMIF('emission-rate'!$A$2:$A$551, $D741&amp;N$1&amp;$E741&amp;$F741, 'emission-rate'!$F$2:$F$551) * IFERROR(VLOOKUP($A741&amp;$B741&amp;$C741&amp;$D741&amp;N$1, 'check of sales'!$A$2:$P$1035, 12 + MATCH($E741,'check of sales'!$M$1:$P$1, 0), 0), 0)</f>
        <v>0</v>
      </c>
      <c r="O741" s="1">
        <f>SUMIF('emission-rate'!$A$2:$A$551, $D741&amp;O$1&amp;$E741&amp;$F741, 'emission-rate'!$F$2:$F$551) * IFERROR(VLOOKUP($A741&amp;$B741&amp;$C741&amp;$D741&amp;O$1, 'check of sales'!$A$2:$P$1035, 12 + MATCH($E741,'check of sales'!$M$1:$P$1, 0), 0), 0)</f>
        <v>0</v>
      </c>
      <c r="P741" s="1">
        <f>SUMIF('emission-rate'!$A$2:$A$551, $D741&amp;P$1&amp;$E741&amp;$F741, 'emission-rate'!$F$2:$F$551) * IFERROR(VLOOKUP($A741&amp;$B741&amp;$C741&amp;$D741&amp;P$1, 'check of sales'!$A$2:$P$1035, 12 + MATCH($E741,'check of sales'!$M$1:$P$1, 0), 0), 0)</f>
        <v>0</v>
      </c>
      <c r="Q741" s="1">
        <f>SUMIF('emission-rate'!$A$2:$A$551, $D741&amp;Q$1&amp;$E741&amp;$F741, 'emission-rate'!$F$2:$F$551) * IFERROR(VLOOKUP($A741&amp;$B741&amp;$C741&amp;$D741&amp;Q$1, 'check of sales'!$A$2:$P$1035, 12 + MATCH($E741,'check of sales'!$M$1:$P$1, 0), 0), 0)</f>
        <v>0</v>
      </c>
      <c r="R741" s="1">
        <f>SUMIF('emission-rate'!$A$2:$A$551, $D741&amp;R$1&amp;$E741&amp;$F741, 'emission-rate'!$F$2:$F$551) * IFERROR(VLOOKUP($A741&amp;$B741&amp;$C741&amp;$D741&amp;R$1, 'check of sales'!$A$2:$P$1035, 12 + MATCH($E741,'check of sales'!$M$1:$P$1, 0), 0), 0)</f>
        <v>0</v>
      </c>
      <c r="S741" s="1">
        <f>SUMIF('emission-rate'!$A$2:$A$551, $D741&amp;S$1&amp;$E741&amp;$F741, 'emission-rate'!$F$2:$F$551) * IFERROR(VLOOKUP($A741&amp;$B741&amp;$C741&amp;$D741&amp;S$1, 'check of sales'!$A$2:$P$1035, 12 + MATCH($E741,'check of sales'!$M$1:$P$1, 0), 0), 0)</f>
        <v>0</v>
      </c>
      <c r="T741" s="1">
        <f>SUMIF('emission-rate'!$A$2:$A$551, $D741&amp;T$1&amp;$E741&amp;$F741, 'emission-rate'!$F$2:$F$551) * IFERROR(VLOOKUP($A741&amp;$B741&amp;$C741&amp;$D741&amp;T$1, 'check of sales'!$A$2:$P$1035, 12 + MATCH($E741,'check of sales'!$M$1:$P$1, 0), 0), 0)</f>
        <v>0</v>
      </c>
      <c r="U741" s="1">
        <f>SUMIF('emission-rate'!$A$2:$A$551, $D741&amp;U$1&amp;$E741&amp;$F741, 'emission-rate'!$F$2:$F$551) * IFERROR(VLOOKUP($A741&amp;$B741&amp;$C741&amp;$D741&amp;U$1, 'check of sales'!$A$2:$P$1035, 12 + MATCH($E741,'check of sales'!$M$1:$P$1, 0), 0), 0)</f>
        <v>0</v>
      </c>
    </row>
    <row r="742" spans="1:21" x14ac:dyDescent="0.2">
      <c r="A742">
        <f>emission!A742</f>
        <v>2013</v>
      </c>
      <c r="B742">
        <f>emission!B742</f>
        <v>2</v>
      </c>
      <c r="C742" t="str">
        <f>emission!C742</f>
        <v>agricultural</v>
      </c>
      <c r="D742" t="str">
        <f>emission!D742</f>
        <v>VCC 22601 (DSL T6 Ag)</v>
      </c>
      <c r="E742" t="str">
        <f>emission!E742</f>
        <v>DSL</v>
      </c>
      <c r="F742" t="str">
        <f>emission!F742</f>
        <v>PM25</v>
      </c>
      <c r="G742" s="1">
        <f>emission!G742 - SUM($K742:$U742)</f>
        <v>1.1211972150704241E-7</v>
      </c>
      <c r="K742" s="1">
        <f>SUMIF('emission-rate'!$A$2:$A$551, $D742&amp;K$1&amp;$E742&amp;$F742, 'emission-rate'!$F$2:$F$551) * IFERROR(VLOOKUP($A742&amp;$B742&amp;$C742&amp;$D742&amp;K$1, 'check of sales'!$A$2:$P$1035, 12 + MATCH($E742,'check of sales'!$M$1:$P$1, 0), 0), 0)</f>
        <v>28.758097868387885</v>
      </c>
      <c r="L742" s="1">
        <f>SUMIF('emission-rate'!$A$2:$A$551, $D742&amp;L$1&amp;$E742&amp;$F742, 'emission-rate'!$F$2:$F$551) * IFERROR(VLOOKUP($A742&amp;$B742&amp;$C742&amp;$D742&amp;L$1, 'check of sales'!$A$2:$P$1035, 12 + MATCH($E742,'check of sales'!$M$1:$P$1, 0), 0), 0)</f>
        <v>221.30711472038791</v>
      </c>
      <c r="M742" s="1">
        <f>SUMIF('emission-rate'!$A$2:$A$551, $D742&amp;M$1&amp;$E742&amp;$F742, 'emission-rate'!$F$2:$F$551) * IFERROR(VLOOKUP($A742&amp;$B742&amp;$C742&amp;$D742&amp;M$1, 'check of sales'!$A$2:$P$1035, 12 + MATCH($E742,'check of sales'!$M$1:$P$1, 0), 0), 0)</f>
        <v>11.225859990628468</v>
      </c>
      <c r="N742" s="1">
        <f>SUMIF('emission-rate'!$A$2:$A$551, $D742&amp;N$1&amp;$E742&amp;$F742, 'emission-rate'!$F$2:$F$551) * IFERROR(VLOOKUP($A742&amp;$B742&amp;$C742&amp;$D742&amp;N$1, 'check of sales'!$A$2:$P$1035, 12 + MATCH($E742,'check of sales'!$M$1:$P$1, 0), 0), 0)</f>
        <v>0</v>
      </c>
      <c r="O742" s="1">
        <f>SUMIF('emission-rate'!$A$2:$A$551, $D742&amp;O$1&amp;$E742&amp;$F742, 'emission-rate'!$F$2:$F$551) * IFERROR(VLOOKUP($A742&amp;$B742&amp;$C742&amp;$D742&amp;O$1, 'check of sales'!$A$2:$P$1035, 12 + MATCH($E742,'check of sales'!$M$1:$P$1, 0), 0), 0)</f>
        <v>0</v>
      </c>
      <c r="P742" s="1">
        <f>SUMIF('emission-rate'!$A$2:$A$551, $D742&amp;P$1&amp;$E742&amp;$F742, 'emission-rate'!$F$2:$F$551) * IFERROR(VLOOKUP($A742&amp;$B742&amp;$C742&amp;$D742&amp;P$1, 'check of sales'!$A$2:$P$1035, 12 + MATCH($E742,'check of sales'!$M$1:$P$1, 0), 0), 0)</f>
        <v>0</v>
      </c>
      <c r="Q742" s="1">
        <f>SUMIF('emission-rate'!$A$2:$A$551, $D742&amp;Q$1&amp;$E742&amp;$F742, 'emission-rate'!$F$2:$F$551) * IFERROR(VLOOKUP($A742&amp;$B742&amp;$C742&amp;$D742&amp;Q$1, 'check of sales'!$A$2:$P$1035, 12 + MATCH($E742,'check of sales'!$M$1:$P$1, 0), 0), 0)</f>
        <v>0</v>
      </c>
      <c r="R742" s="1">
        <f>SUMIF('emission-rate'!$A$2:$A$551, $D742&amp;R$1&amp;$E742&amp;$F742, 'emission-rate'!$F$2:$F$551) * IFERROR(VLOOKUP($A742&amp;$B742&amp;$C742&amp;$D742&amp;R$1, 'check of sales'!$A$2:$P$1035, 12 + MATCH($E742,'check of sales'!$M$1:$P$1, 0), 0), 0)</f>
        <v>0</v>
      </c>
      <c r="S742" s="1">
        <f>SUMIF('emission-rate'!$A$2:$A$551, $D742&amp;S$1&amp;$E742&amp;$F742, 'emission-rate'!$F$2:$F$551) * IFERROR(VLOOKUP($A742&amp;$B742&amp;$C742&amp;$D742&amp;S$1, 'check of sales'!$A$2:$P$1035, 12 + MATCH($E742,'check of sales'!$M$1:$P$1, 0), 0), 0)</f>
        <v>0</v>
      </c>
      <c r="T742" s="1">
        <f>SUMIF('emission-rate'!$A$2:$A$551, $D742&amp;T$1&amp;$E742&amp;$F742, 'emission-rate'!$F$2:$F$551) * IFERROR(VLOOKUP($A742&amp;$B742&amp;$C742&amp;$D742&amp;T$1, 'check of sales'!$A$2:$P$1035, 12 + MATCH($E742,'check of sales'!$M$1:$P$1, 0), 0), 0)</f>
        <v>0</v>
      </c>
      <c r="U742" s="1">
        <f>SUMIF('emission-rate'!$A$2:$A$551, $D742&amp;U$1&amp;$E742&amp;$F742, 'emission-rate'!$F$2:$F$551) * IFERROR(VLOOKUP($A742&amp;$B742&amp;$C742&amp;$D742&amp;U$1, 'check of sales'!$A$2:$P$1035, 12 + MATCH($E742,'check of sales'!$M$1:$P$1, 0), 0), 0)</f>
        <v>0</v>
      </c>
    </row>
    <row r="743" spans="1:21" x14ac:dyDescent="0.2">
      <c r="A743">
        <f>emission!A743</f>
        <v>2014</v>
      </c>
      <c r="B743">
        <f>emission!B743</f>
        <v>2</v>
      </c>
      <c r="C743" t="str">
        <f>emission!C743</f>
        <v>agricultural</v>
      </c>
      <c r="D743" t="str">
        <f>emission!D743</f>
        <v>VCC 22601 (DSL T6 Ag)</v>
      </c>
      <c r="E743" t="str">
        <f>emission!E743</f>
        <v>DSL</v>
      </c>
      <c r="F743" t="str">
        <f>emission!F743</f>
        <v>PM25</v>
      </c>
      <c r="G743" s="1">
        <f>emission!G743 - SUM($K743:$U743)</f>
        <v>1.0257642202304851E-7</v>
      </c>
      <c r="K743" s="1">
        <f>SUMIF('emission-rate'!$A$2:$A$551, $D743&amp;K$1&amp;$E743&amp;$F743, 'emission-rate'!$F$2:$F$551) * IFERROR(VLOOKUP($A743&amp;$B743&amp;$C743&amp;$D743&amp;K$1, 'check of sales'!$A$2:$P$1035, 12 + MATCH($E743,'check of sales'!$M$1:$P$1, 0), 0), 0)</f>
        <v>25.97098408616527</v>
      </c>
      <c r="L743" s="1">
        <f>SUMIF('emission-rate'!$A$2:$A$551, $D743&amp;L$1&amp;$E743&amp;$F743, 'emission-rate'!$F$2:$F$551) * IFERROR(VLOOKUP($A743&amp;$B743&amp;$C743&amp;$D743&amp;L$1, 'check of sales'!$A$2:$P$1035, 12 + MATCH($E743,'check of sales'!$M$1:$P$1, 0), 0), 0)</f>
        <v>201.39812447965605</v>
      </c>
      <c r="M743" s="1">
        <f>SUMIF('emission-rate'!$A$2:$A$551, $D743&amp;M$1&amp;$E743&amp;$F743, 'emission-rate'!$F$2:$F$551) * IFERROR(VLOOKUP($A743&amp;$B743&amp;$C743&amp;$D743&amp;M$1, 'check of sales'!$A$2:$P$1035, 12 + MATCH($E743,'check of sales'!$M$1:$P$1, 0), 0), 0)</f>
        <v>11.015164392197283</v>
      </c>
      <c r="N743" s="1">
        <f>SUMIF('emission-rate'!$A$2:$A$551, $D743&amp;N$1&amp;$E743&amp;$F743, 'emission-rate'!$F$2:$F$551) * IFERROR(VLOOKUP($A743&amp;$B743&amp;$C743&amp;$D743&amp;N$1, 'check of sales'!$A$2:$P$1035, 12 + MATCH($E743,'check of sales'!$M$1:$P$1, 0), 0), 0)</f>
        <v>0</v>
      </c>
      <c r="O743" s="1">
        <f>SUMIF('emission-rate'!$A$2:$A$551, $D743&amp;O$1&amp;$E743&amp;$F743, 'emission-rate'!$F$2:$F$551) * IFERROR(VLOOKUP($A743&amp;$B743&amp;$C743&amp;$D743&amp;O$1, 'check of sales'!$A$2:$P$1035, 12 + MATCH($E743,'check of sales'!$M$1:$P$1, 0), 0), 0)</f>
        <v>0</v>
      </c>
      <c r="P743" s="1">
        <f>SUMIF('emission-rate'!$A$2:$A$551, $D743&amp;P$1&amp;$E743&amp;$F743, 'emission-rate'!$F$2:$F$551) * IFERROR(VLOOKUP($A743&amp;$B743&amp;$C743&amp;$D743&amp;P$1, 'check of sales'!$A$2:$P$1035, 12 + MATCH($E743,'check of sales'!$M$1:$P$1, 0), 0), 0)</f>
        <v>0</v>
      </c>
      <c r="Q743" s="1">
        <f>SUMIF('emission-rate'!$A$2:$A$551, $D743&amp;Q$1&amp;$E743&amp;$F743, 'emission-rate'!$F$2:$F$551) * IFERROR(VLOOKUP($A743&amp;$B743&amp;$C743&amp;$D743&amp;Q$1, 'check of sales'!$A$2:$P$1035, 12 + MATCH($E743,'check of sales'!$M$1:$P$1, 0), 0), 0)</f>
        <v>0</v>
      </c>
      <c r="R743" s="1">
        <f>SUMIF('emission-rate'!$A$2:$A$551, $D743&amp;R$1&amp;$E743&amp;$F743, 'emission-rate'!$F$2:$F$551) * IFERROR(VLOOKUP($A743&amp;$B743&amp;$C743&amp;$D743&amp;R$1, 'check of sales'!$A$2:$P$1035, 12 + MATCH($E743,'check of sales'!$M$1:$P$1, 0), 0), 0)</f>
        <v>0</v>
      </c>
      <c r="S743" s="1">
        <f>SUMIF('emission-rate'!$A$2:$A$551, $D743&amp;S$1&amp;$E743&amp;$F743, 'emission-rate'!$F$2:$F$551) * IFERROR(VLOOKUP($A743&amp;$B743&amp;$C743&amp;$D743&amp;S$1, 'check of sales'!$A$2:$P$1035, 12 + MATCH($E743,'check of sales'!$M$1:$P$1, 0), 0), 0)</f>
        <v>0</v>
      </c>
      <c r="T743" s="1">
        <f>SUMIF('emission-rate'!$A$2:$A$551, $D743&amp;T$1&amp;$E743&amp;$F743, 'emission-rate'!$F$2:$F$551) * IFERROR(VLOOKUP($A743&amp;$B743&amp;$C743&amp;$D743&amp;T$1, 'check of sales'!$A$2:$P$1035, 12 + MATCH($E743,'check of sales'!$M$1:$P$1, 0), 0), 0)</f>
        <v>0</v>
      </c>
      <c r="U743" s="1">
        <f>SUMIF('emission-rate'!$A$2:$A$551, $D743&amp;U$1&amp;$E743&amp;$F743, 'emission-rate'!$F$2:$F$551) * IFERROR(VLOOKUP($A743&amp;$B743&amp;$C743&amp;$D743&amp;U$1, 'check of sales'!$A$2:$P$1035, 12 + MATCH($E743,'check of sales'!$M$1:$P$1, 0), 0), 0)</f>
        <v>0</v>
      </c>
    </row>
    <row r="744" spans="1:21" x14ac:dyDescent="0.2">
      <c r="A744">
        <f>emission!A744</f>
        <v>2015</v>
      </c>
      <c r="B744">
        <f>emission!B744</f>
        <v>2</v>
      </c>
      <c r="C744" t="str">
        <f>emission!C744</f>
        <v>agricultural</v>
      </c>
      <c r="D744" t="str">
        <f>emission!D744</f>
        <v>VCC 22601 (DSL T6 Ag)</v>
      </c>
      <c r="E744" t="str">
        <f>emission!E744</f>
        <v>DSL</v>
      </c>
      <c r="F744" t="str">
        <f>emission!F744</f>
        <v>PM25</v>
      </c>
      <c r="G744" s="1">
        <f>emission!G744 - SUM($K744:$U744)</f>
        <v>9.255455779566546E-8</v>
      </c>
      <c r="K744" s="1">
        <f>SUMIF('emission-rate'!$A$2:$A$551, $D744&amp;K$1&amp;$E744&amp;$F744, 'emission-rate'!$F$2:$F$551) * IFERROR(VLOOKUP($A744&amp;$B744&amp;$C744&amp;$D744&amp;K$1, 'check of sales'!$A$2:$P$1035, 12 + MATCH($E744,'check of sales'!$M$1:$P$1, 0), 0), 0)</f>
        <v>23.957807471258736</v>
      </c>
      <c r="L744" s="1">
        <f>SUMIF('emission-rate'!$A$2:$A$551, $D744&amp;L$1&amp;$E744&amp;$F744, 'emission-rate'!$F$2:$F$551) * IFERROR(VLOOKUP($A744&amp;$B744&amp;$C744&amp;$D744&amp;L$1, 'check of sales'!$A$2:$P$1035, 12 + MATCH($E744,'check of sales'!$M$1:$P$1, 0), 0), 0)</f>
        <v>181.87946608229169</v>
      </c>
      <c r="M744" s="1">
        <f>SUMIF('emission-rate'!$A$2:$A$551, $D744&amp;M$1&amp;$E744&amp;$F744, 'emission-rate'!$F$2:$F$551) * IFERROR(VLOOKUP($A744&amp;$B744&amp;$C744&amp;$D744&amp;M$1, 'check of sales'!$A$2:$P$1035, 12 + MATCH($E744,'check of sales'!$M$1:$P$1, 0), 0), 0)</f>
        <v>10.024230139308996</v>
      </c>
      <c r="N744" s="1">
        <f>SUMIF('emission-rate'!$A$2:$A$551, $D744&amp;N$1&amp;$E744&amp;$F744, 'emission-rate'!$F$2:$F$551) * IFERROR(VLOOKUP($A744&amp;$B744&amp;$C744&amp;$D744&amp;N$1, 'check of sales'!$A$2:$P$1035, 12 + MATCH($E744,'check of sales'!$M$1:$P$1, 0), 0), 0)</f>
        <v>0</v>
      </c>
      <c r="O744" s="1">
        <f>SUMIF('emission-rate'!$A$2:$A$551, $D744&amp;O$1&amp;$E744&amp;$F744, 'emission-rate'!$F$2:$F$551) * IFERROR(VLOOKUP($A744&amp;$B744&amp;$C744&amp;$D744&amp;O$1, 'check of sales'!$A$2:$P$1035, 12 + MATCH($E744,'check of sales'!$M$1:$P$1, 0), 0), 0)</f>
        <v>0</v>
      </c>
      <c r="P744" s="1">
        <f>SUMIF('emission-rate'!$A$2:$A$551, $D744&amp;P$1&amp;$E744&amp;$F744, 'emission-rate'!$F$2:$F$551) * IFERROR(VLOOKUP($A744&amp;$B744&amp;$C744&amp;$D744&amp;P$1, 'check of sales'!$A$2:$P$1035, 12 + MATCH($E744,'check of sales'!$M$1:$P$1, 0), 0), 0)</f>
        <v>0</v>
      </c>
      <c r="Q744" s="1">
        <f>SUMIF('emission-rate'!$A$2:$A$551, $D744&amp;Q$1&amp;$E744&amp;$F744, 'emission-rate'!$F$2:$F$551) * IFERROR(VLOOKUP($A744&amp;$B744&amp;$C744&amp;$D744&amp;Q$1, 'check of sales'!$A$2:$P$1035, 12 + MATCH($E744,'check of sales'!$M$1:$P$1, 0), 0), 0)</f>
        <v>0</v>
      </c>
      <c r="R744" s="1">
        <f>SUMIF('emission-rate'!$A$2:$A$551, $D744&amp;R$1&amp;$E744&amp;$F744, 'emission-rate'!$F$2:$F$551) * IFERROR(VLOOKUP($A744&amp;$B744&amp;$C744&amp;$D744&amp;R$1, 'check of sales'!$A$2:$P$1035, 12 + MATCH($E744,'check of sales'!$M$1:$P$1, 0), 0), 0)</f>
        <v>0</v>
      </c>
      <c r="S744" s="1">
        <f>SUMIF('emission-rate'!$A$2:$A$551, $D744&amp;S$1&amp;$E744&amp;$F744, 'emission-rate'!$F$2:$F$551) * IFERROR(VLOOKUP($A744&amp;$B744&amp;$C744&amp;$D744&amp;S$1, 'check of sales'!$A$2:$P$1035, 12 + MATCH($E744,'check of sales'!$M$1:$P$1, 0), 0), 0)</f>
        <v>0</v>
      </c>
      <c r="T744" s="1">
        <f>SUMIF('emission-rate'!$A$2:$A$551, $D744&amp;T$1&amp;$E744&amp;$F744, 'emission-rate'!$F$2:$F$551) * IFERROR(VLOOKUP($A744&amp;$B744&amp;$C744&amp;$D744&amp;T$1, 'check of sales'!$A$2:$P$1035, 12 + MATCH($E744,'check of sales'!$M$1:$P$1, 0), 0), 0)</f>
        <v>0</v>
      </c>
      <c r="U744" s="1">
        <f>SUMIF('emission-rate'!$A$2:$A$551, $D744&amp;U$1&amp;$E744&amp;$F744, 'emission-rate'!$F$2:$F$551) * IFERROR(VLOOKUP($A744&amp;$B744&amp;$C744&amp;$D744&amp;U$1, 'check of sales'!$A$2:$P$1035, 12 + MATCH($E744,'check of sales'!$M$1:$P$1, 0), 0), 0)</f>
        <v>0</v>
      </c>
    </row>
    <row r="745" spans="1:21" x14ac:dyDescent="0.2">
      <c r="A745">
        <f>emission!A745</f>
        <v>2016</v>
      </c>
      <c r="B745">
        <f>emission!B745</f>
        <v>2</v>
      </c>
      <c r="C745" t="str">
        <f>emission!C745</f>
        <v>agricultural</v>
      </c>
      <c r="D745" t="str">
        <f>emission!D745</f>
        <v>VCC 22601 (DSL T6 Ag)</v>
      </c>
      <c r="E745" t="str">
        <f>emission!E745</f>
        <v>DSL</v>
      </c>
      <c r="F745" t="str">
        <f>emission!F745</f>
        <v>PM25</v>
      </c>
      <c r="G745" s="1">
        <f>emission!G745 - SUM($K745:$U745)</f>
        <v>8.5240401404007571E-8</v>
      </c>
      <c r="K745" s="1">
        <f>SUMIF('emission-rate'!$A$2:$A$551, $D745&amp;K$1&amp;$E745&amp;$F745, 'emission-rate'!$F$2:$F$551) * IFERROR(VLOOKUP($A745&amp;$B745&amp;$C745&amp;$D745&amp;K$1, 'check of sales'!$A$2:$P$1035, 12 + MATCH($E745,'check of sales'!$M$1:$P$1, 0), 0), 0)</f>
        <v>22.179896253344456</v>
      </c>
      <c r="L745" s="1">
        <f>SUMIF('emission-rate'!$A$2:$A$551, $D745&amp;L$1&amp;$E745&amp;$F745, 'emission-rate'!$F$2:$F$551) * IFERROR(VLOOKUP($A745&amp;$B745&amp;$C745&amp;$D745&amp;L$1, 'check of sales'!$A$2:$P$1035, 12 + MATCH($E745,'check of sales'!$M$1:$P$1, 0), 0), 0)</f>
        <v>167.78082867087377</v>
      </c>
      <c r="M745" s="1">
        <f>SUMIF('emission-rate'!$A$2:$A$551, $D745&amp;M$1&amp;$E745&amp;$F745, 'emission-rate'!$F$2:$F$551) * IFERROR(VLOOKUP($A745&amp;$B745&amp;$C745&amp;$D745&amp;M$1, 'check of sales'!$A$2:$P$1035, 12 + MATCH($E745,'check of sales'!$M$1:$P$1, 0), 0), 0)</f>
        <v>9.052723953284378</v>
      </c>
      <c r="N745" s="1">
        <f>SUMIF('emission-rate'!$A$2:$A$551, $D745&amp;N$1&amp;$E745&amp;$F745, 'emission-rate'!$F$2:$F$551) * IFERROR(VLOOKUP($A745&amp;$B745&amp;$C745&amp;$D745&amp;N$1, 'check of sales'!$A$2:$P$1035, 12 + MATCH($E745,'check of sales'!$M$1:$P$1, 0), 0), 0)</f>
        <v>0</v>
      </c>
      <c r="O745" s="1">
        <f>SUMIF('emission-rate'!$A$2:$A$551, $D745&amp;O$1&amp;$E745&amp;$F745, 'emission-rate'!$F$2:$F$551) * IFERROR(VLOOKUP($A745&amp;$B745&amp;$C745&amp;$D745&amp;O$1, 'check of sales'!$A$2:$P$1035, 12 + MATCH($E745,'check of sales'!$M$1:$P$1, 0), 0), 0)</f>
        <v>0</v>
      </c>
      <c r="P745" s="1">
        <f>SUMIF('emission-rate'!$A$2:$A$551, $D745&amp;P$1&amp;$E745&amp;$F745, 'emission-rate'!$F$2:$F$551) * IFERROR(VLOOKUP($A745&amp;$B745&amp;$C745&amp;$D745&amp;P$1, 'check of sales'!$A$2:$P$1035, 12 + MATCH($E745,'check of sales'!$M$1:$P$1, 0), 0), 0)</f>
        <v>0</v>
      </c>
      <c r="Q745" s="1">
        <f>SUMIF('emission-rate'!$A$2:$A$551, $D745&amp;Q$1&amp;$E745&amp;$F745, 'emission-rate'!$F$2:$F$551) * IFERROR(VLOOKUP($A745&amp;$B745&amp;$C745&amp;$D745&amp;Q$1, 'check of sales'!$A$2:$P$1035, 12 + MATCH($E745,'check of sales'!$M$1:$P$1, 0), 0), 0)</f>
        <v>0</v>
      </c>
      <c r="R745" s="1">
        <f>SUMIF('emission-rate'!$A$2:$A$551, $D745&amp;R$1&amp;$E745&amp;$F745, 'emission-rate'!$F$2:$F$551) * IFERROR(VLOOKUP($A745&amp;$B745&amp;$C745&amp;$D745&amp;R$1, 'check of sales'!$A$2:$P$1035, 12 + MATCH($E745,'check of sales'!$M$1:$P$1, 0), 0), 0)</f>
        <v>0</v>
      </c>
      <c r="S745" s="1">
        <f>SUMIF('emission-rate'!$A$2:$A$551, $D745&amp;S$1&amp;$E745&amp;$F745, 'emission-rate'!$F$2:$F$551) * IFERROR(VLOOKUP($A745&amp;$B745&amp;$C745&amp;$D745&amp;S$1, 'check of sales'!$A$2:$P$1035, 12 + MATCH($E745,'check of sales'!$M$1:$P$1, 0), 0), 0)</f>
        <v>0</v>
      </c>
      <c r="T745" s="1">
        <f>SUMIF('emission-rate'!$A$2:$A$551, $D745&amp;T$1&amp;$E745&amp;$F745, 'emission-rate'!$F$2:$F$551) * IFERROR(VLOOKUP($A745&amp;$B745&amp;$C745&amp;$D745&amp;T$1, 'check of sales'!$A$2:$P$1035, 12 + MATCH($E745,'check of sales'!$M$1:$P$1, 0), 0), 0)</f>
        <v>0</v>
      </c>
      <c r="U745" s="1">
        <f>SUMIF('emission-rate'!$A$2:$A$551, $D745&amp;U$1&amp;$E745&amp;$F745, 'emission-rate'!$F$2:$F$551) * IFERROR(VLOOKUP($A745&amp;$B745&amp;$C745&amp;$D745&amp;U$1, 'check of sales'!$A$2:$P$1035, 12 + MATCH($E745,'check of sales'!$M$1:$P$1, 0), 0), 0)</f>
        <v>0</v>
      </c>
    </row>
    <row r="746" spans="1:21" x14ac:dyDescent="0.2">
      <c r="A746">
        <f>emission!A746</f>
        <v>2017</v>
      </c>
      <c r="B746">
        <f>emission!B746</f>
        <v>2</v>
      </c>
      <c r="C746" t="str">
        <f>emission!C746</f>
        <v>agricultural</v>
      </c>
      <c r="D746" t="str">
        <f>emission!D746</f>
        <v>VCC 22601 (DSL T6 Ag)</v>
      </c>
      <c r="E746" t="str">
        <f>emission!E746</f>
        <v>DSL</v>
      </c>
      <c r="F746" t="str">
        <f>emission!F746</f>
        <v>PM25</v>
      </c>
      <c r="G746" s="1">
        <f>emission!G746 - SUM($K746:$U746)</f>
        <v>7.873228469179594E-8</v>
      </c>
      <c r="K746" s="1">
        <f>SUMIF('emission-rate'!$A$2:$A$551, $D746&amp;K$1&amp;$E746&amp;$F746, 'emission-rate'!$F$2:$F$551) * IFERROR(VLOOKUP($A746&amp;$B746&amp;$C746&amp;$D746&amp;K$1, 'check of sales'!$A$2:$P$1035, 12 + MATCH($E746,'check of sales'!$M$1:$P$1, 0), 0), 0)</f>
        <v>21.188235122060703</v>
      </c>
      <c r="L746" s="1">
        <f>SUMIF('emission-rate'!$A$2:$A$551, $D746&amp;L$1&amp;$E746&amp;$F746, 'emission-rate'!$F$2:$F$551) * IFERROR(VLOOKUP($A746&amp;$B746&amp;$C746&amp;$D746&amp;L$1, 'check of sales'!$A$2:$P$1035, 12 + MATCH($E746,'check of sales'!$M$1:$P$1, 0), 0), 0)</f>
        <v>155.32979708950853</v>
      </c>
      <c r="M746" s="1">
        <f>SUMIF('emission-rate'!$A$2:$A$551, $D746&amp;M$1&amp;$E746&amp;$F746, 'emission-rate'!$F$2:$F$551) * IFERROR(VLOOKUP($A746&amp;$B746&amp;$C746&amp;$D746&amp;M$1, 'check of sales'!$A$2:$P$1035, 12 + MATCH($E746,'check of sales'!$M$1:$P$1, 0), 0), 0)</f>
        <v>8.3509895829774852</v>
      </c>
      <c r="N746" s="1">
        <f>SUMIF('emission-rate'!$A$2:$A$551, $D746&amp;N$1&amp;$E746&amp;$F746, 'emission-rate'!$F$2:$F$551) * IFERROR(VLOOKUP($A746&amp;$B746&amp;$C746&amp;$D746&amp;N$1, 'check of sales'!$A$2:$P$1035, 12 + MATCH($E746,'check of sales'!$M$1:$P$1, 0), 0), 0)</f>
        <v>0</v>
      </c>
      <c r="O746" s="1">
        <f>SUMIF('emission-rate'!$A$2:$A$551, $D746&amp;O$1&amp;$E746&amp;$F746, 'emission-rate'!$F$2:$F$551) * IFERROR(VLOOKUP($A746&amp;$B746&amp;$C746&amp;$D746&amp;O$1, 'check of sales'!$A$2:$P$1035, 12 + MATCH($E746,'check of sales'!$M$1:$P$1, 0), 0), 0)</f>
        <v>0</v>
      </c>
      <c r="P746" s="1">
        <f>SUMIF('emission-rate'!$A$2:$A$551, $D746&amp;P$1&amp;$E746&amp;$F746, 'emission-rate'!$F$2:$F$551) * IFERROR(VLOOKUP($A746&amp;$B746&amp;$C746&amp;$D746&amp;P$1, 'check of sales'!$A$2:$P$1035, 12 + MATCH($E746,'check of sales'!$M$1:$P$1, 0), 0), 0)</f>
        <v>0</v>
      </c>
      <c r="Q746" s="1">
        <f>SUMIF('emission-rate'!$A$2:$A$551, $D746&amp;Q$1&amp;$E746&amp;$F746, 'emission-rate'!$F$2:$F$551) * IFERROR(VLOOKUP($A746&amp;$B746&amp;$C746&amp;$D746&amp;Q$1, 'check of sales'!$A$2:$P$1035, 12 + MATCH($E746,'check of sales'!$M$1:$P$1, 0), 0), 0)</f>
        <v>0</v>
      </c>
      <c r="R746" s="1">
        <f>SUMIF('emission-rate'!$A$2:$A$551, $D746&amp;R$1&amp;$E746&amp;$F746, 'emission-rate'!$F$2:$F$551) * IFERROR(VLOOKUP($A746&amp;$B746&amp;$C746&amp;$D746&amp;R$1, 'check of sales'!$A$2:$P$1035, 12 + MATCH($E746,'check of sales'!$M$1:$P$1, 0), 0), 0)</f>
        <v>0</v>
      </c>
      <c r="S746" s="1">
        <f>SUMIF('emission-rate'!$A$2:$A$551, $D746&amp;S$1&amp;$E746&amp;$F746, 'emission-rate'!$F$2:$F$551) * IFERROR(VLOOKUP($A746&amp;$B746&amp;$C746&amp;$D746&amp;S$1, 'check of sales'!$A$2:$P$1035, 12 + MATCH($E746,'check of sales'!$M$1:$P$1, 0), 0), 0)</f>
        <v>0</v>
      </c>
      <c r="T746" s="1">
        <f>SUMIF('emission-rate'!$A$2:$A$551, $D746&amp;T$1&amp;$E746&amp;$F746, 'emission-rate'!$F$2:$F$551) * IFERROR(VLOOKUP($A746&amp;$B746&amp;$C746&amp;$D746&amp;T$1, 'check of sales'!$A$2:$P$1035, 12 + MATCH($E746,'check of sales'!$M$1:$P$1, 0), 0), 0)</f>
        <v>0</v>
      </c>
      <c r="U746" s="1">
        <f>SUMIF('emission-rate'!$A$2:$A$551, $D746&amp;U$1&amp;$E746&amp;$F746, 'emission-rate'!$F$2:$F$551) * IFERROR(VLOOKUP($A746&amp;$B746&amp;$C746&amp;$D746&amp;U$1, 'check of sales'!$A$2:$P$1035, 12 + MATCH($E746,'check of sales'!$M$1:$P$1, 0), 0), 0)</f>
        <v>0</v>
      </c>
    </row>
    <row r="747" spans="1:21" x14ac:dyDescent="0.2">
      <c r="A747">
        <f>emission!A747</f>
        <v>2018</v>
      </c>
      <c r="B747">
        <f>emission!B747</f>
        <v>2</v>
      </c>
      <c r="C747" t="str">
        <f>emission!C747</f>
        <v>agricultural</v>
      </c>
      <c r="D747" t="str">
        <f>emission!D747</f>
        <v>VCC 22601 (DSL T6 Ag)</v>
      </c>
      <c r="E747" t="str">
        <f>emission!E747</f>
        <v>DSL</v>
      </c>
      <c r="F747" t="str">
        <f>emission!F747</f>
        <v>PM25</v>
      </c>
      <c r="G747" s="1">
        <f>emission!G747 - SUM($K747:$U747)</f>
        <v>7.4918290238201735E-8</v>
      </c>
      <c r="K747" s="1">
        <f>SUMIF('emission-rate'!$A$2:$A$551, $D747&amp;K$1&amp;$E747&amp;$F747, 'emission-rate'!$F$2:$F$551) * IFERROR(VLOOKUP($A747&amp;$B747&amp;$C747&amp;$D747&amp;K$1, 'check of sales'!$A$2:$P$1035, 12 + MATCH($E747,'check of sales'!$M$1:$P$1, 0), 0), 0)</f>
        <v>20.79989567594161</v>
      </c>
      <c r="L747" s="1">
        <f>SUMIF('emission-rate'!$A$2:$A$551, $D747&amp;L$1&amp;$E747&amp;$F747, 'emission-rate'!$F$2:$F$551) * IFERROR(VLOOKUP($A747&amp;$B747&amp;$C747&amp;$D747&amp;L$1, 'check of sales'!$A$2:$P$1035, 12 + MATCH($E747,'check of sales'!$M$1:$P$1, 0), 0), 0)</f>
        <v>148.38501607951483</v>
      </c>
      <c r="M747" s="1">
        <f>SUMIF('emission-rate'!$A$2:$A$551, $D747&amp;M$1&amp;$E747&amp;$F747, 'emission-rate'!$F$2:$F$551) * IFERROR(VLOOKUP($A747&amp;$B747&amp;$C747&amp;$D747&amp;M$1, 'check of sales'!$A$2:$P$1035, 12 + MATCH($E747,'check of sales'!$M$1:$P$1, 0), 0), 0)</f>
        <v>7.7312618354332852</v>
      </c>
      <c r="N747" s="1">
        <f>SUMIF('emission-rate'!$A$2:$A$551, $D747&amp;N$1&amp;$E747&amp;$F747, 'emission-rate'!$F$2:$F$551) * IFERROR(VLOOKUP($A747&amp;$B747&amp;$C747&amp;$D747&amp;N$1, 'check of sales'!$A$2:$P$1035, 12 + MATCH($E747,'check of sales'!$M$1:$P$1, 0), 0), 0)</f>
        <v>0</v>
      </c>
      <c r="O747" s="1">
        <f>SUMIF('emission-rate'!$A$2:$A$551, $D747&amp;O$1&amp;$E747&amp;$F747, 'emission-rate'!$F$2:$F$551) * IFERROR(VLOOKUP($A747&amp;$B747&amp;$C747&amp;$D747&amp;O$1, 'check of sales'!$A$2:$P$1035, 12 + MATCH($E747,'check of sales'!$M$1:$P$1, 0), 0), 0)</f>
        <v>0</v>
      </c>
      <c r="P747" s="1">
        <f>SUMIF('emission-rate'!$A$2:$A$551, $D747&amp;P$1&amp;$E747&amp;$F747, 'emission-rate'!$F$2:$F$551) * IFERROR(VLOOKUP($A747&amp;$B747&amp;$C747&amp;$D747&amp;P$1, 'check of sales'!$A$2:$P$1035, 12 + MATCH($E747,'check of sales'!$M$1:$P$1, 0), 0), 0)</f>
        <v>0</v>
      </c>
      <c r="Q747" s="1">
        <f>SUMIF('emission-rate'!$A$2:$A$551, $D747&amp;Q$1&amp;$E747&amp;$F747, 'emission-rate'!$F$2:$F$551) * IFERROR(VLOOKUP($A747&amp;$B747&amp;$C747&amp;$D747&amp;Q$1, 'check of sales'!$A$2:$P$1035, 12 + MATCH($E747,'check of sales'!$M$1:$P$1, 0), 0), 0)</f>
        <v>0</v>
      </c>
      <c r="R747" s="1">
        <f>SUMIF('emission-rate'!$A$2:$A$551, $D747&amp;R$1&amp;$E747&amp;$F747, 'emission-rate'!$F$2:$F$551) * IFERROR(VLOOKUP($A747&amp;$B747&amp;$C747&amp;$D747&amp;R$1, 'check of sales'!$A$2:$P$1035, 12 + MATCH($E747,'check of sales'!$M$1:$P$1, 0), 0), 0)</f>
        <v>0</v>
      </c>
      <c r="S747" s="1">
        <f>SUMIF('emission-rate'!$A$2:$A$551, $D747&amp;S$1&amp;$E747&amp;$F747, 'emission-rate'!$F$2:$F$551) * IFERROR(VLOOKUP($A747&amp;$B747&amp;$C747&amp;$D747&amp;S$1, 'check of sales'!$A$2:$P$1035, 12 + MATCH($E747,'check of sales'!$M$1:$P$1, 0), 0), 0)</f>
        <v>0</v>
      </c>
      <c r="T747" s="1">
        <f>SUMIF('emission-rate'!$A$2:$A$551, $D747&amp;T$1&amp;$E747&amp;$F747, 'emission-rate'!$F$2:$F$551) * IFERROR(VLOOKUP($A747&amp;$B747&amp;$C747&amp;$D747&amp;T$1, 'check of sales'!$A$2:$P$1035, 12 + MATCH($E747,'check of sales'!$M$1:$P$1, 0), 0), 0)</f>
        <v>0</v>
      </c>
      <c r="U747" s="1">
        <f>SUMIF('emission-rate'!$A$2:$A$551, $D747&amp;U$1&amp;$E747&amp;$F747, 'emission-rate'!$F$2:$F$551) * IFERROR(VLOOKUP($A747&amp;$B747&amp;$C747&amp;$D747&amp;U$1, 'check of sales'!$A$2:$P$1035, 12 + MATCH($E747,'check of sales'!$M$1:$P$1, 0), 0), 0)</f>
        <v>0</v>
      </c>
    </row>
    <row r="748" spans="1:21" x14ac:dyDescent="0.2">
      <c r="A748">
        <f>emission!A748</f>
        <v>2019</v>
      </c>
      <c r="B748">
        <f>emission!B748</f>
        <v>2</v>
      </c>
      <c r="C748" t="str">
        <f>emission!C748</f>
        <v>agricultural</v>
      </c>
      <c r="D748" t="str">
        <f>emission!D748</f>
        <v>VCC 22601 (DSL T6 Ag)</v>
      </c>
      <c r="E748" t="str">
        <f>emission!E748</f>
        <v>DSL</v>
      </c>
      <c r="F748" t="str">
        <f>emission!F748</f>
        <v>PM25</v>
      </c>
      <c r="G748" s="1">
        <f>emission!G748 - SUM($K748:$U748)</f>
        <v>7.3612113737908658E-8</v>
      </c>
      <c r="K748" s="1">
        <f>SUMIF('emission-rate'!$A$2:$A$551, $D748&amp;K$1&amp;$E748&amp;$F748, 'emission-rate'!$F$2:$F$551) * IFERROR(VLOOKUP($A748&amp;$B748&amp;$C748&amp;$D748&amp;K$1, 'check of sales'!$A$2:$P$1035, 12 + MATCH($E748,'check of sales'!$M$1:$P$1, 0), 0), 0)</f>
        <v>19.65506640004951</v>
      </c>
      <c r="L748" s="1">
        <f>SUMIF('emission-rate'!$A$2:$A$551, $D748&amp;L$1&amp;$E748&amp;$F748, 'emission-rate'!$F$2:$F$551) * IFERROR(VLOOKUP($A748&amp;$B748&amp;$C748&amp;$D748&amp;L$1, 'check of sales'!$A$2:$P$1035, 12 + MATCH($E748,'check of sales'!$M$1:$P$1, 0), 0), 0)</f>
        <v>145.66540519051298</v>
      </c>
      <c r="M748" s="1">
        <f>SUMIF('emission-rate'!$A$2:$A$551, $D748&amp;M$1&amp;$E748&amp;$F748, 'emission-rate'!$F$2:$F$551) * IFERROR(VLOOKUP($A748&amp;$B748&amp;$C748&amp;$D748&amp;M$1, 'check of sales'!$A$2:$P$1035, 12 + MATCH($E748,'check of sales'!$M$1:$P$1, 0), 0), 0)</f>
        <v>7.3855978264403888</v>
      </c>
      <c r="N748" s="1">
        <f>SUMIF('emission-rate'!$A$2:$A$551, $D748&amp;N$1&amp;$E748&amp;$F748, 'emission-rate'!$F$2:$F$551) * IFERROR(VLOOKUP($A748&amp;$B748&amp;$C748&amp;$D748&amp;N$1, 'check of sales'!$A$2:$P$1035, 12 + MATCH($E748,'check of sales'!$M$1:$P$1, 0), 0), 0)</f>
        <v>0</v>
      </c>
      <c r="O748" s="1">
        <f>SUMIF('emission-rate'!$A$2:$A$551, $D748&amp;O$1&amp;$E748&amp;$F748, 'emission-rate'!$F$2:$F$551) * IFERROR(VLOOKUP($A748&amp;$B748&amp;$C748&amp;$D748&amp;O$1, 'check of sales'!$A$2:$P$1035, 12 + MATCH($E748,'check of sales'!$M$1:$P$1, 0), 0), 0)</f>
        <v>0</v>
      </c>
      <c r="P748" s="1">
        <f>SUMIF('emission-rate'!$A$2:$A$551, $D748&amp;P$1&amp;$E748&amp;$F748, 'emission-rate'!$F$2:$F$551) * IFERROR(VLOOKUP($A748&amp;$B748&amp;$C748&amp;$D748&amp;P$1, 'check of sales'!$A$2:$P$1035, 12 + MATCH($E748,'check of sales'!$M$1:$P$1, 0), 0), 0)</f>
        <v>0</v>
      </c>
      <c r="Q748" s="1">
        <f>SUMIF('emission-rate'!$A$2:$A$551, $D748&amp;Q$1&amp;$E748&amp;$F748, 'emission-rate'!$F$2:$F$551) * IFERROR(VLOOKUP($A748&amp;$B748&amp;$C748&amp;$D748&amp;Q$1, 'check of sales'!$A$2:$P$1035, 12 + MATCH($E748,'check of sales'!$M$1:$P$1, 0), 0), 0)</f>
        <v>0</v>
      </c>
      <c r="R748" s="1">
        <f>SUMIF('emission-rate'!$A$2:$A$551, $D748&amp;R$1&amp;$E748&amp;$F748, 'emission-rate'!$F$2:$F$551) * IFERROR(VLOOKUP($A748&amp;$B748&amp;$C748&amp;$D748&amp;R$1, 'check of sales'!$A$2:$P$1035, 12 + MATCH($E748,'check of sales'!$M$1:$P$1, 0), 0), 0)</f>
        <v>0</v>
      </c>
      <c r="S748" s="1">
        <f>SUMIF('emission-rate'!$A$2:$A$551, $D748&amp;S$1&amp;$E748&amp;$F748, 'emission-rate'!$F$2:$F$551) * IFERROR(VLOOKUP($A748&amp;$B748&amp;$C748&amp;$D748&amp;S$1, 'check of sales'!$A$2:$P$1035, 12 + MATCH($E748,'check of sales'!$M$1:$P$1, 0), 0), 0)</f>
        <v>0</v>
      </c>
      <c r="T748" s="1">
        <f>SUMIF('emission-rate'!$A$2:$A$551, $D748&amp;T$1&amp;$E748&amp;$F748, 'emission-rate'!$F$2:$F$551) * IFERROR(VLOOKUP($A748&amp;$B748&amp;$C748&amp;$D748&amp;T$1, 'check of sales'!$A$2:$P$1035, 12 + MATCH($E748,'check of sales'!$M$1:$P$1, 0), 0), 0)</f>
        <v>0</v>
      </c>
      <c r="U748" s="1">
        <f>SUMIF('emission-rate'!$A$2:$A$551, $D748&amp;U$1&amp;$E748&amp;$F748, 'emission-rate'!$F$2:$F$551) * IFERROR(VLOOKUP($A748&amp;$B748&amp;$C748&amp;$D748&amp;U$1, 'check of sales'!$A$2:$P$1035, 12 + MATCH($E748,'check of sales'!$M$1:$P$1, 0), 0), 0)</f>
        <v>0</v>
      </c>
    </row>
    <row r="749" spans="1:21" x14ac:dyDescent="0.2">
      <c r="A749">
        <f>emission!A749</f>
        <v>2020</v>
      </c>
      <c r="B749">
        <f>emission!B749</f>
        <v>2</v>
      </c>
      <c r="C749" t="str">
        <f>emission!C749</f>
        <v>agricultural</v>
      </c>
      <c r="D749" t="str">
        <f>emission!D749</f>
        <v>VCC 22601 (DSL T6 Ag)</v>
      </c>
      <c r="E749" t="str">
        <f>emission!E749</f>
        <v>DSL</v>
      </c>
      <c r="F749" t="str">
        <f>emission!F749</f>
        <v>PM25</v>
      </c>
      <c r="G749" s="1">
        <f>emission!G749 - SUM($K749:$U749)</f>
        <v>7.0083700620671152E-8</v>
      </c>
      <c r="K749" s="1">
        <f>SUMIF('emission-rate'!$A$2:$A$551, $D749&amp;K$1&amp;$E749&amp;$F749, 'emission-rate'!$F$2:$F$551) * IFERROR(VLOOKUP($A749&amp;$B749&amp;$C749&amp;$D749&amp;K$1, 'check of sales'!$A$2:$P$1035, 12 + MATCH($E749,'check of sales'!$M$1:$P$1, 0), 0), 0)</f>
        <v>17.159477001975887</v>
      </c>
      <c r="L749" s="1">
        <f>SUMIF('emission-rate'!$A$2:$A$551, $D749&amp;L$1&amp;$E749&amp;$F749, 'emission-rate'!$F$2:$F$551) * IFERROR(VLOOKUP($A749&amp;$B749&amp;$C749&amp;$D749&amp;L$1, 'check of sales'!$A$2:$P$1035, 12 + MATCH($E749,'check of sales'!$M$1:$P$1, 0), 0), 0)</f>
        <v>137.64796015401359</v>
      </c>
      <c r="M749" s="1">
        <f>SUMIF('emission-rate'!$A$2:$A$551, $D749&amp;M$1&amp;$E749&amp;$F749, 'emission-rate'!$F$2:$F$551) * IFERROR(VLOOKUP($A749&amp;$B749&amp;$C749&amp;$D749&amp;M$1, 'check of sales'!$A$2:$P$1035, 12 + MATCH($E749,'check of sales'!$M$1:$P$1, 0), 0), 0)</f>
        <v>7.2502340761018198</v>
      </c>
      <c r="N749" s="1">
        <f>SUMIF('emission-rate'!$A$2:$A$551, $D749&amp;N$1&amp;$E749&amp;$F749, 'emission-rate'!$F$2:$F$551) * IFERROR(VLOOKUP($A749&amp;$B749&amp;$C749&amp;$D749&amp;N$1, 'check of sales'!$A$2:$P$1035, 12 + MATCH($E749,'check of sales'!$M$1:$P$1, 0), 0), 0)</f>
        <v>0</v>
      </c>
      <c r="O749" s="1">
        <f>SUMIF('emission-rate'!$A$2:$A$551, $D749&amp;O$1&amp;$E749&amp;$F749, 'emission-rate'!$F$2:$F$551) * IFERROR(VLOOKUP($A749&amp;$B749&amp;$C749&amp;$D749&amp;O$1, 'check of sales'!$A$2:$P$1035, 12 + MATCH($E749,'check of sales'!$M$1:$P$1, 0), 0), 0)</f>
        <v>0</v>
      </c>
      <c r="P749" s="1">
        <f>SUMIF('emission-rate'!$A$2:$A$551, $D749&amp;P$1&amp;$E749&amp;$F749, 'emission-rate'!$F$2:$F$551) * IFERROR(VLOOKUP($A749&amp;$B749&amp;$C749&amp;$D749&amp;P$1, 'check of sales'!$A$2:$P$1035, 12 + MATCH($E749,'check of sales'!$M$1:$P$1, 0), 0), 0)</f>
        <v>0</v>
      </c>
      <c r="Q749" s="1">
        <f>SUMIF('emission-rate'!$A$2:$A$551, $D749&amp;Q$1&amp;$E749&amp;$F749, 'emission-rate'!$F$2:$F$551) * IFERROR(VLOOKUP($A749&amp;$B749&amp;$C749&amp;$D749&amp;Q$1, 'check of sales'!$A$2:$P$1035, 12 + MATCH($E749,'check of sales'!$M$1:$P$1, 0), 0), 0)</f>
        <v>0</v>
      </c>
      <c r="R749" s="1">
        <f>SUMIF('emission-rate'!$A$2:$A$551, $D749&amp;R$1&amp;$E749&amp;$F749, 'emission-rate'!$F$2:$F$551) * IFERROR(VLOOKUP($A749&amp;$B749&amp;$C749&amp;$D749&amp;R$1, 'check of sales'!$A$2:$P$1035, 12 + MATCH($E749,'check of sales'!$M$1:$P$1, 0), 0), 0)</f>
        <v>0</v>
      </c>
      <c r="S749" s="1">
        <f>SUMIF('emission-rate'!$A$2:$A$551, $D749&amp;S$1&amp;$E749&amp;$F749, 'emission-rate'!$F$2:$F$551) * IFERROR(VLOOKUP($A749&amp;$B749&amp;$C749&amp;$D749&amp;S$1, 'check of sales'!$A$2:$P$1035, 12 + MATCH($E749,'check of sales'!$M$1:$P$1, 0), 0), 0)</f>
        <v>0</v>
      </c>
      <c r="T749" s="1">
        <f>SUMIF('emission-rate'!$A$2:$A$551, $D749&amp;T$1&amp;$E749&amp;$F749, 'emission-rate'!$F$2:$F$551) * IFERROR(VLOOKUP($A749&amp;$B749&amp;$C749&amp;$D749&amp;T$1, 'check of sales'!$A$2:$P$1035, 12 + MATCH($E749,'check of sales'!$M$1:$P$1, 0), 0), 0)</f>
        <v>0</v>
      </c>
      <c r="U749" s="1">
        <f>SUMIF('emission-rate'!$A$2:$A$551, $D749&amp;U$1&amp;$E749&amp;$F749, 'emission-rate'!$F$2:$F$551) * IFERROR(VLOOKUP($A749&amp;$B749&amp;$C749&amp;$D749&amp;U$1, 'check of sales'!$A$2:$P$1035, 12 + MATCH($E749,'check of sales'!$M$1:$P$1, 0), 0), 0)</f>
        <v>0</v>
      </c>
    </row>
    <row r="750" spans="1:21" x14ac:dyDescent="0.2">
      <c r="A750">
        <f>emission!A750</f>
        <v>2010</v>
      </c>
      <c r="B750">
        <f>emission!B750</f>
        <v>2</v>
      </c>
      <c r="C750" t="str">
        <f>emission!C750</f>
        <v>agricultural</v>
      </c>
      <c r="D750" t="str">
        <f>emission!D750</f>
        <v>VCC 22601 (DSL T6 Ag)</v>
      </c>
      <c r="E750" t="str">
        <f>emission!E750</f>
        <v>DSL</v>
      </c>
      <c r="F750" t="str">
        <f>emission!F750</f>
        <v>ROG</v>
      </c>
      <c r="G750" s="1">
        <f>emission!G750 - SUM($K750:$U750)</f>
        <v>1.0319986643025914E-8</v>
      </c>
      <c r="K750" s="1">
        <f>SUMIF('emission-rate'!$A$2:$A$551, $D750&amp;K$1&amp;$E750&amp;$F750, 'emission-rate'!$F$2:$F$551) * IFERROR(VLOOKUP($A750&amp;$B750&amp;$C750&amp;$D750&amp;K$1, 'check of sales'!$A$2:$P$1035, 12 + MATCH($E750,'check of sales'!$M$1:$P$1, 0), 0), 0)</f>
        <v>58.853471513877111</v>
      </c>
      <c r="L750" s="1">
        <f>SUMIF('emission-rate'!$A$2:$A$551, $D750&amp;L$1&amp;$E750&amp;$F750, 'emission-rate'!$F$2:$F$551) * IFERROR(VLOOKUP($A750&amp;$B750&amp;$C750&amp;$D750&amp;L$1, 'check of sales'!$A$2:$P$1035, 12 + MATCH($E750,'check of sales'!$M$1:$P$1, 0), 0), 0)</f>
        <v>0</v>
      </c>
      <c r="M750" s="1">
        <f>SUMIF('emission-rate'!$A$2:$A$551, $D750&amp;M$1&amp;$E750&amp;$F750, 'emission-rate'!$F$2:$F$551) * IFERROR(VLOOKUP($A750&amp;$B750&amp;$C750&amp;$D750&amp;M$1, 'check of sales'!$A$2:$P$1035, 12 + MATCH($E750,'check of sales'!$M$1:$P$1, 0), 0), 0)</f>
        <v>0</v>
      </c>
      <c r="N750" s="1">
        <f>SUMIF('emission-rate'!$A$2:$A$551, $D750&amp;N$1&amp;$E750&amp;$F750, 'emission-rate'!$F$2:$F$551) * IFERROR(VLOOKUP($A750&amp;$B750&amp;$C750&amp;$D750&amp;N$1, 'check of sales'!$A$2:$P$1035, 12 + MATCH($E750,'check of sales'!$M$1:$P$1, 0), 0), 0)</f>
        <v>0</v>
      </c>
      <c r="O750" s="1">
        <f>SUMIF('emission-rate'!$A$2:$A$551, $D750&amp;O$1&amp;$E750&amp;$F750, 'emission-rate'!$F$2:$F$551) * IFERROR(VLOOKUP($A750&amp;$B750&amp;$C750&amp;$D750&amp;O$1, 'check of sales'!$A$2:$P$1035, 12 + MATCH($E750,'check of sales'!$M$1:$P$1, 0), 0), 0)</f>
        <v>0</v>
      </c>
      <c r="P750" s="1">
        <f>SUMIF('emission-rate'!$A$2:$A$551, $D750&amp;P$1&amp;$E750&amp;$F750, 'emission-rate'!$F$2:$F$551) * IFERROR(VLOOKUP($A750&amp;$B750&amp;$C750&amp;$D750&amp;P$1, 'check of sales'!$A$2:$P$1035, 12 + MATCH($E750,'check of sales'!$M$1:$P$1, 0), 0), 0)</f>
        <v>0</v>
      </c>
      <c r="Q750" s="1">
        <f>SUMIF('emission-rate'!$A$2:$A$551, $D750&amp;Q$1&amp;$E750&amp;$F750, 'emission-rate'!$F$2:$F$551) * IFERROR(VLOOKUP($A750&amp;$B750&amp;$C750&amp;$D750&amp;Q$1, 'check of sales'!$A$2:$P$1035, 12 + MATCH($E750,'check of sales'!$M$1:$P$1, 0), 0), 0)</f>
        <v>0</v>
      </c>
      <c r="R750" s="1">
        <f>SUMIF('emission-rate'!$A$2:$A$551, $D750&amp;R$1&amp;$E750&amp;$F750, 'emission-rate'!$F$2:$F$551) * IFERROR(VLOOKUP($A750&amp;$B750&amp;$C750&amp;$D750&amp;R$1, 'check of sales'!$A$2:$P$1035, 12 + MATCH($E750,'check of sales'!$M$1:$P$1, 0), 0), 0)</f>
        <v>0</v>
      </c>
      <c r="S750" s="1">
        <f>SUMIF('emission-rate'!$A$2:$A$551, $D750&amp;S$1&amp;$E750&amp;$F750, 'emission-rate'!$F$2:$F$551) * IFERROR(VLOOKUP($A750&amp;$B750&amp;$C750&amp;$D750&amp;S$1, 'check of sales'!$A$2:$P$1035, 12 + MATCH($E750,'check of sales'!$M$1:$P$1, 0), 0), 0)</f>
        <v>0</v>
      </c>
      <c r="T750" s="1">
        <f>SUMIF('emission-rate'!$A$2:$A$551, $D750&amp;T$1&amp;$E750&amp;$F750, 'emission-rate'!$F$2:$F$551) * IFERROR(VLOOKUP($A750&amp;$B750&amp;$C750&amp;$D750&amp;T$1, 'check of sales'!$A$2:$P$1035, 12 + MATCH($E750,'check of sales'!$M$1:$P$1, 0), 0), 0)</f>
        <v>0</v>
      </c>
      <c r="U750" s="1">
        <f>SUMIF('emission-rate'!$A$2:$A$551, $D750&amp;U$1&amp;$E750&amp;$F750, 'emission-rate'!$F$2:$F$551) * IFERROR(VLOOKUP($A750&amp;$B750&amp;$C750&amp;$D750&amp;U$1, 'check of sales'!$A$2:$P$1035, 12 + MATCH($E750,'check of sales'!$M$1:$P$1, 0), 0), 0)</f>
        <v>0</v>
      </c>
    </row>
    <row r="751" spans="1:21" x14ac:dyDescent="0.2">
      <c r="A751">
        <f>emission!A751</f>
        <v>2011</v>
      </c>
      <c r="B751">
        <f>emission!B751</f>
        <v>2</v>
      </c>
      <c r="C751" t="str">
        <f>emission!C751</f>
        <v>agricultural</v>
      </c>
      <c r="D751" t="str">
        <f>emission!D751</f>
        <v>VCC 22601 (DSL T6 Ag)</v>
      </c>
      <c r="E751" t="str">
        <f>emission!E751</f>
        <v>DSL</v>
      </c>
      <c r="F751" t="str">
        <f>emission!F751</f>
        <v>ROG</v>
      </c>
      <c r="G751" s="1">
        <f>emission!G751 - SUM($K751:$U751)</f>
        <v>-1.4441059192904504E-7</v>
      </c>
      <c r="K751" s="1">
        <f>SUMIF('emission-rate'!$A$2:$A$551, $D751&amp;K$1&amp;$E751&amp;$F751, 'emission-rate'!$F$2:$F$551) * IFERROR(VLOOKUP($A751&amp;$B751&amp;$C751&amp;$D751&amp;K$1, 'check of sales'!$A$2:$P$1035, 12 + MATCH($E751,'check of sales'!$M$1:$P$1, 0), 0), 0)</f>
        <v>53.701023535427687</v>
      </c>
      <c r="L751" s="1">
        <f>SUMIF('emission-rate'!$A$2:$A$551, $D751&amp;L$1&amp;$E751&amp;$F751, 'emission-rate'!$F$2:$F$551) * IFERROR(VLOOKUP($A751&amp;$B751&amp;$C751&amp;$D751&amp;L$1, 'check of sales'!$A$2:$P$1035, 12 + MATCH($E751,'check of sales'!$M$1:$P$1, 0), 0), 0)</f>
        <v>236.27799072660687</v>
      </c>
      <c r="M751" s="1">
        <f>SUMIF('emission-rate'!$A$2:$A$551, $D751&amp;M$1&amp;$E751&amp;$F751, 'emission-rate'!$F$2:$F$551) * IFERROR(VLOOKUP($A751&amp;$B751&amp;$C751&amp;$D751&amp;M$1, 'check of sales'!$A$2:$P$1035, 12 + MATCH($E751,'check of sales'!$M$1:$P$1, 0), 0), 0)</f>
        <v>0</v>
      </c>
      <c r="N751" s="1">
        <f>SUMIF('emission-rate'!$A$2:$A$551, $D751&amp;N$1&amp;$E751&amp;$F751, 'emission-rate'!$F$2:$F$551) * IFERROR(VLOOKUP($A751&amp;$B751&amp;$C751&amp;$D751&amp;N$1, 'check of sales'!$A$2:$P$1035, 12 + MATCH($E751,'check of sales'!$M$1:$P$1, 0), 0), 0)</f>
        <v>0</v>
      </c>
      <c r="O751" s="1">
        <f>SUMIF('emission-rate'!$A$2:$A$551, $D751&amp;O$1&amp;$E751&amp;$F751, 'emission-rate'!$F$2:$F$551) * IFERROR(VLOOKUP($A751&amp;$B751&amp;$C751&amp;$D751&amp;O$1, 'check of sales'!$A$2:$P$1035, 12 + MATCH($E751,'check of sales'!$M$1:$P$1, 0), 0), 0)</f>
        <v>0</v>
      </c>
      <c r="P751" s="1">
        <f>SUMIF('emission-rate'!$A$2:$A$551, $D751&amp;P$1&amp;$E751&amp;$F751, 'emission-rate'!$F$2:$F$551) * IFERROR(VLOOKUP($A751&amp;$B751&amp;$C751&amp;$D751&amp;P$1, 'check of sales'!$A$2:$P$1035, 12 + MATCH($E751,'check of sales'!$M$1:$P$1, 0), 0), 0)</f>
        <v>0</v>
      </c>
      <c r="Q751" s="1">
        <f>SUMIF('emission-rate'!$A$2:$A$551, $D751&amp;Q$1&amp;$E751&amp;$F751, 'emission-rate'!$F$2:$F$551) * IFERROR(VLOOKUP($A751&amp;$B751&amp;$C751&amp;$D751&amp;Q$1, 'check of sales'!$A$2:$P$1035, 12 + MATCH($E751,'check of sales'!$M$1:$P$1, 0), 0), 0)</f>
        <v>0</v>
      </c>
      <c r="R751" s="1">
        <f>SUMIF('emission-rate'!$A$2:$A$551, $D751&amp;R$1&amp;$E751&amp;$F751, 'emission-rate'!$F$2:$F$551) * IFERROR(VLOOKUP($A751&amp;$B751&amp;$C751&amp;$D751&amp;R$1, 'check of sales'!$A$2:$P$1035, 12 + MATCH($E751,'check of sales'!$M$1:$P$1, 0), 0), 0)</f>
        <v>0</v>
      </c>
      <c r="S751" s="1">
        <f>SUMIF('emission-rate'!$A$2:$A$551, $D751&amp;S$1&amp;$E751&amp;$F751, 'emission-rate'!$F$2:$F$551) * IFERROR(VLOOKUP($A751&amp;$B751&amp;$C751&amp;$D751&amp;S$1, 'check of sales'!$A$2:$P$1035, 12 + MATCH($E751,'check of sales'!$M$1:$P$1, 0), 0), 0)</f>
        <v>0</v>
      </c>
      <c r="T751" s="1">
        <f>SUMIF('emission-rate'!$A$2:$A$551, $D751&amp;T$1&amp;$E751&amp;$F751, 'emission-rate'!$F$2:$F$551) * IFERROR(VLOOKUP($A751&amp;$B751&amp;$C751&amp;$D751&amp;T$1, 'check of sales'!$A$2:$P$1035, 12 + MATCH($E751,'check of sales'!$M$1:$P$1, 0), 0), 0)</f>
        <v>0</v>
      </c>
      <c r="U751" s="1">
        <f>SUMIF('emission-rate'!$A$2:$A$551, $D751&amp;U$1&amp;$E751&amp;$F751, 'emission-rate'!$F$2:$F$551) * IFERROR(VLOOKUP($A751&amp;$B751&amp;$C751&amp;$D751&amp;U$1, 'check of sales'!$A$2:$P$1035, 12 + MATCH($E751,'check of sales'!$M$1:$P$1, 0), 0), 0)</f>
        <v>0</v>
      </c>
    </row>
    <row r="752" spans="1:21" x14ac:dyDescent="0.2">
      <c r="A752">
        <f>emission!A752</f>
        <v>2012</v>
      </c>
      <c r="B752">
        <f>emission!B752</f>
        <v>2</v>
      </c>
      <c r="C752" t="str">
        <f>emission!C752</f>
        <v>agricultural</v>
      </c>
      <c r="D752" t="str">
        <f>emission!D752</f>
        <v>VCC 22601 (DSL T6 Ag)</v>
      </c>
      <c r="E752" t="str">
        <f>emission!E752</f>
        <v>DSL</v>
      </c>
      <c r="F752" t="str">
        <f>emission!F752</f>
        <v>ROG</v>
      </c>
      <c r="G752" s="1">
        <f>emission!G752 - SUM($K752:$U752)</f>
        <v>-1.249422894034069E-7</v>
      </c>
      <c r="K752" s="1">
        <f>SUMIF('emission-rate'!$A$2:$A$551, $D752&amp;K$1&amp;$E752&amp;$F752, 'emission-rate'!$F$2:$F$551) * IFERROR(VLOOKUP($A752&amp;$B752&amp;$C752&amp;$D752&amp;K$1, 'check of sales'!$A$2:$P$1035, 12 + MATCH($E752,'check of sales'!$M$1:$P$1, 0), 0), 0)</f>
        <v>52.693121307927257</v>
      </c>
      <c r="L752" s="1">
        <f>SUMIF('emission-rate'!$A$2:$A$551, $D752&amp;L$1&amp;$E752&amp;$F752, 'emission-rate'!$F$2:$F$551) * IFERROR(VLOOKUP($A752&amp;$B752&amp;$C752&amp;$D752&amp;L$1, 'check of sales'!$A$2:$P$1035, 12 + MATCH($E752,'check of sales'!$M$1:$P$1, 0), 0), 0)</f>
        <v>215.59254899553841</v>
      </c>
      <c r="M752" s="1">
        <f>SUMIF('emission-rate'!$A$2:$A$551, $D752&amp;M$1&amp;$E752&amp;$F752, 'emission-rate'!$F$2:$F$551) * IFERROR(VLOOKUP($A752&amp;$B752&amp;$C752&amp;$D752&amp;M$1, 'check of sales'!$A$2:$P$1035, 12 + MATCH($E752,'check of sales'!$M$1:$P$1, 0), 0), 0)</f>
        <v>11.818427153354603</v>
      </c>
      <c r="N752" s="1">
        <f>SUMIF('emission-rate'!$A$2:$A$551, $D752&amp;N$1&amp;$E752&amp;$F752, 'emission-rate'!$F$2:$F$551) * IFERROR(VLOOKUP($A752&amp;$B752&amp;$C752&amp;$D752&amp;N$1, 'check of sales'!$A$2:$P$1035, 12 + MATCH($E752,'check of sales'!$M$1:$P$1, 0), 0), 0)</f>
        <v>0</v>
      </c>
      <c r="O752" s="1">
        <f>SUMIF('emission-rate'!$A$2:$A$551, $D752&amp;O$1&amp;$E752&amp;$F752, 'emission-rate'!$F$2:$F$551) * IFERROR(VLOOKUP($A752&amp;$B752&amp;$C752&amp;$D752&amp;O$1, 'check of sales'!$A$2:$P$1035, 12 + MATCH($E752,'check of sales'!$M$1:$P$1, 0), 0), 0)</f>
        <v>0</v>
      </c>
      <c r="P752" s="1">
        <f>SUMIF('emission-rate'!$A$2:$A$551, $D752&amp;P$1&amp;$E752&amp;$F752, 'emission-rate'!$F$2:$F$551) * IFERROR(VLOOKUP($A752&amp;$B752&amp;$C752&amp;$D752&amp;P$1, 'check of sales'!$A$2:$P$1035, 12 + MATCH($E752,'check of sales'!$M$1:$P$1, 0), 0), 0)</f>
        <v>0</v>
      </c>
      <c r="Q752" s="1">
        <f>SUMIF('emission-rate'!$A$2:$A$551, $D752&amp;Q$1&amp;$E752&amp;$F752, 'emission-rate'!$F$2:$F$551) * IFERROR(VLOOKUP($A752&amp;$B752&amp;$C752&amp;$D752&amp;Q$1, 'check of sales'!$A$2:$P$1035, 12 + MATCH($E752,'check of sales'!$M$1:$P$1, 0), 0), 0)</f>
        <v>0</v>
      </c>
      <c r="R752" s="1">
        <f>SUMIF('emission-rate'!$A$2:$A$551, $D752&amp;R$1&amp;$E752&amp;$F752, 'emission-rate'!$F$2:$F$551) * IFERROR(VLOOKUP($A752&amp;$B752&amp;$C752&amp;$D752&amp;R$1, 'check of sales'!$A$2:$P$1035, 12 + MATCH($E752,'check of sales'!$M$1:$P$1, 0), 0), 0)</f>
        <v>0</v>
      </c>
      <c r="S752" s="1">
        <f>SUMIF('emission-rate'!$A$2:$A$551, $D752&amp;S$1&amp;$E752&amp;$F752, 'emission-rate'!$F$2:$F$551) * IFERROR(VLOOKUP($A752&amp;$B752&amp;$C752&amp;$D752&amp;S$1, 'check of sales'!$A$2:$P$1035, 12 + MATCH($E752,'check of sales'!$M$1:$P$1, 0), 0), 0)</f>
        <v>0</v>
      </c>
      <c r="T752" s="1">
        <f>SUMIF('emission-rate'!$A$2:$A$551, $D752&amp;T$1&amp;$E752&amp;$F752, 'emission-rate'!$F$2:$F$551) * IFERROR(VLOOKUP($A752&amp;$B752&amp;$C752&amp;$D752&amp;T$1, 'check of sales'!$A$2:$P$1035, 12 + MATCH($E752,'check of sales'!$M$1:$P$1, 0), 0), 0)</f>
        <v>0</v>
      </c>
      <c r="U752" s="1">
        <f>SUMIF('emission-rate'!$A$2:$A$551, $D752&amp;U$1&amp;$E752&amp;$F752, 'emission-rate'!$F$2:$F$551) * IFERROR(VLOOKUP($A752&amp;$B752&amp;$C752&amp;$D752&amp;U$1, 'check of sales'!$A$2:$P$1035, 12 + MATCH($E752,'check of sales'!$M$1:$P$1, 0), 0), 0)</f>
        <v>0</v>
      </c>
    </row>
    <row r="753" spans="1:21" x14ac:dyDescent="0.2">
      <c r="A753">
        <f>emission!A753</f>
        <v>2013</v>
      </c>
      <c r="B753">
        <f>emission!B753</f>
        <v>2</v>
      </c>
      <c r="C753" t="str">
        <f>emission!C753</f>
        <v>agricultural</v>
      </c>
      <c r="D753" t="str">
        <f>emission!D753</f>
        <v>VCC 22601 (DSL T6 Ag)</v>
      </c>
      <c r="E753" t="str">
        <f>emission!E753</f>
        <v>DSL</v>
      </c>
      <c r="F753" t="str">
        <f>emission!F753</f>
        <v>ROG</v>
      </c>
      <c r="G753" s="1">
        <f>emission!G753 - SUM($K753:$U753)</f>
        <v>-1.2367991075734608E-7</v>
      </c>
      <c r="K753" s="1">
        <f>SUMIF('emission-rate'!$A$2:$A$551, $D753&amp;K$1&amp;$E753&amp;$F753, 'emission-rate'!$F$2:$F$551) * IFERROR(VLOOKUP($A753&amp;$B753&amp;$C753&amp;$D753&amp;K$1, 'check of sales'!$A$2:$P$1035, 12 + MATCH($E753,'check of sales'!$M$1:$P$1, 0), 0), 0)</f>
        <v>47.952799971224223</v>
      </c>
      <c r="L753" s="1">
        <f>SUMIF('emission-rate'!$A$2:$A$551, $D753&amp;L$1&amp;$E753&amp;$F753, 'emission-rate'!$F$2:$F$551) * IFERROR(VLOOKUP($A753&amp;$B753&amp;$C753&amp;$D753&amp;L$1, 'check of sales'!$A$2:$P$1035, 12 + MATCH($E753,'check of sales'!$M$1:$P$1, 0), 0), 0)</f>
        <v>211.54614175673117</v>
      </c>
      <c r="M753" s="1">
        <f>SUMIF('emission-rate'!$A$2:$A$551, $D753&amp;M$1&amp;$E753&amp;$F753, 'emission-rate'!$F$2:$F$551) * IFERROR(VLOOKUP($A753&amp;$B753&amp;$C753&amp;$D753&amp;M$1, 'check of sales'!$A$2:$P$1035, 12 + MATCH($E753,'check of sales'!$M$1:$P$1, 0), 0), 0)</f>
        <v>10.783758687274478</v>
      </c>
      <c r="N753" s="1">
        <f>SUMIF('emission-rate'!$A$2:$A$551, $D753&amp;N$1&amp;$E753&amp;$F753, 'emission-rate'!$F$2:$F$551) * IFERROR(VLOOKUP($A753&amp;$B753&amp;$C753&amp;$D753&amp;N$1, 'check of sales'!$A$2:$P$1035, 12 + MATCH($E753,'check of sales'!$M$1:$P$1, 0), 0), 0)</f>
        <v>0</v>
      </c>
      <c r="O753" s="1">
        <f>SUMIF('emission-rate'!$A$2:$A$551, $D753&amp;O$1&amp;$E753&amp;$F753, 'emission-rate'!$F$2:$F$551) * IFERROR(VLOOKUP($A753&amp;$B753&amp;$C753&amp;$D753&amp;O$1, 'check of sales'!$A$2:$P$1035, 12 + MATCH($E753,'check of sales'!$M$1:$P$1, 0), 0), 0)</f>
        <v>0</v>
      </c>
      <c r="P753" s="1">
        <f>SUMIF('emission-rate'!$A$2:$A$551, $D753&amp;P$1&amp;$E753&amp;$F753, 'emission-rate'!$F$2:$F$551) * IFERROR(VLOOKUP($A753&amp;$B753&amp;$C753&amp;$D753&amp;P$1, 'check of sales'!$A$2:$P$1035, 12 + MATCH($E753,'check of sales'!$M$1:$P$1, 0), 0), 0)</f>
        <v>0</v>
      </c>
      <c r="Q753" s="1">
        <f>SUMIF('emission-rate'!$A$2:$A$551, $D753&amp;Q$1&amp;$E753&amp;$F753, 'emission-rate'!$F$2:$F$551) * IFERROR(VLOOKUP($A753&amp;$B753&amp;$C753&amp;$D753&amp;Q$1, 'check of sales'!$A$2:$P$1035, 12 + MATCH($E753,'check of sales'!$M$1:$P$1, 0), 0), 0)</f>
        <v>0</v>
      </c>
      <c r="R753" s="1">
        <f>SUMIF('emission-rate'!$A$2:$A$551, $D753&amp;R$1&amp;$E753&amp;$F753, 'emission-rate'!$F$2:$F$551) * IFERROR(VLOOKUP($A753&amp;$B753&amp;$C753&amp;$D753&amp;R$1, 'check of sales'!$A$2:$P$1035, 12 + MATCH($E753,'check of sales'!$M$1:$P$1, 0), 0), 0)</f>
        <v>0</v>
      </c>
      <c r="S753" s="1">
        <f>SUMIF('emission-rate'!$A$2:$A$551, $D753&amp;S$1&amp;$E753&amp;$F753, 'emission-rate'!$F$2:$F$551) * IFERROR(VLOOKUP($A753&amp;$B753&amp;$C753&amp;$D753&amp;S$1, 'check of sales'!$A$2:$P$1035, 12 + MATCH($E753,'check of sales'!$M$1:$P$1, 0), 0), 0)</f>
        <v>0</v>
      </c>
      <c r="T753" s="1">
        <f>SUMIF('emission-rate'!$A$2:$A$551, $D753&amp;T$1&amp;$E753&amp;$F753, 'emission-rate'!$F$2:$F$551) * IFERROR(VLOOKUP($A753&amp;$B753&amp;$C753&amp;$D753&amp;T$1, 'check of sales'!$A$2:$P$1035, 12 + MATCH($E753,'check of sales'!$M$1:$P$1, 0), 0), 0)</f>
        <v>0</v>
      </c>
      <c r="U753" s="1">
        <f>SUMIF('emission-rate'!$A$2:$A$551, $D753&amp;U$1&amp;$E753&amp;$F753, 'emission-rate'!$F$2:$F$551) * IFERROR(VLOOKUP($A753&amp;$B753&amp;$C753&amp;$D753&amp;U$1, 'check of sales'!$A$2:$P$1035, 12 + MATCH($E753,'check of sales'!$M$1:$P$1, 0), 0), 0)</f>
        <v>0</v>
      </c>
    </row>
    <row r="754" spans="1:21" x14ac:dyDescent="0.2">
      <c r="A754">
        <f>emission!A754</f>
        <v>2014</v>
      </c>
      <c r="B754">
        <f>emission!B754</f>
        <v>2</v>
      </c>
      <c r="C754" t="str">
        <f>emission!C754</f>
        <v>agricultural</v>
      </c>
      <c r="D754" t="str">
        <f>emission!D754</f>
        <v>VCC 22601 (DSL T6 Ag)</v>
      </c>
      <c r="E754" t="str">
        <f>emission!E754</f>
        <v>DSL</v>
      </c>
      <c r="F754" t="str">
        <f>emission!F754</f>
        <v>ROG</v>
      </c>
      <c r="G754" s="1">
        <f>emission!G754 - SUM($K754:$U754)</f>
        <v>-1.1221112572457059E-7</v>
      </c>
      <c r="K754" s="1">
        <f>SUMIF('emission-rate'!$A$2:$A$551, $D754&amp;K$1&amp;$E754&amp;$F754, 'emission-rate'!$F$2:$F$551) * IFERROR(VLOOKUP($A754&amp;$B754&amp;$C754&amp;$D754&amp;K$1, 'check of sales'!$A$2:$P$1035, 12 + MATCH($E754,'check of sales'!$M$1:$P$1, 0), 0), 0)</f>
        <v>43.305416465276956</v>
      </c>
      <c r="L754" s="1">
        <f>SUMIF('emission-rate'!$A$2:$A$551, $D754&amp;L$1&amp;$E754&amp;$F754, 'emission-rate'!$F$2:$F$551) * IFERROR(VLOOKUP($A754&amp;$B754&amp;$C754&amp;$D754&amp;L$1, 'check of sales'!$A$2:$P$1035, 12 + MATCH($E754,'check of sales'!$M$1:$P$1, 0), 0), 0)</f>
        <v>192.51525756206573</v>
      </c>
      <c r="M754" s="1">
        <f>SUMIF('emission-rate'!$A$2:$A$551, $D754&amp;M$1&amp;$E754&amp;$F754, 'emission-rate'!$F$2:$F$551) * IFERROR(VLOOKUP($A754&amp;$B754&amp;$C754&amp;$D754&amp;M$1, 'check of sales'!$A$2:$P$1035, 12 + MATCH($E754,'check of sales'!$M$1:$P$1, 0), 0), 0)</f>
        <v>10.58136078708246</v>
      </c>
      <c r="N754" s="1">
        <f>SUMIF('emission-rate'!$A$2:$A$551, $D754&amp;N$1&amp;$E754&amp;$F754, 'emission-rate'!$F$2:$F$551) * IFERROR(VLOOKUP($A754&amp;$B754&amp;$C754&amp;$D754&amp;N$1, 'check of sales'!$A$2:$P$1035, 12 + MATCH($E754,'check of sales'!$M$1:$P$1, 0), 0), 0)</f>
        <v>0</v>
      </c>
      <c r="O754" s="1">
        <f>SUMIF('emission-rate'!$A$2:$A$551, $D754&amp;O$1&amp;$E754&amp;$F754, 'emission-rate'!$F$2:$F$551) * IFERROR(VLOOKUP($A754&amp;$B754&amp;$C754&amp;$D754&amp;O$1, 'check of sales'!$A$2:$P$1035, 12 + MATCH($E754,'check of sales'!$M$1:$P$1, 0), 0), 0)</f>
        <v>0</v>
      </c>
      <c r="P754" s="1">
        <f>SUMIF('emission-rate'!$A$2:$A$551, $D754&amp;P$1&amp;$E754&amp;$F754, 'emission-rate'!$F$2:$F$551) * IFERROR(VLOOKUP($A754&amp;$B754&amp;$C754&amp;$D754&amp;P$1, 'check of sales'!$A$2:$P$1035, 12 + MATCH($E754,'check of sales'!$M$1:$P$1, 0), 0), 0)</f>
        <v>0</v>
      </c>
      <c r="Q754" s="1">
        <f>SUMIF('emission-rate'!$A$2:$A$551, $D754&amp;Q$1&amp;$E754&amp;$F754, 'emission-rate'!$F$2:$F$551) * IFERROR(VLOOKUP($A754&amp;$B754&amp;$C754&amp;$D754&amp;Q$1, 'check of sales'!$A$2:$P$1035, 12 + MATCH($E754,'check of sales'!$M$1:$P$1, 0), 0), 0)</f>
        <v>0</v>
      </c>
      <c r="R754" s="1">
        <f>SUMIF('emission-rate'!$A$2:$A$551, $D754&amp;R$1&amp;$E754&amp;$F754, 'emission-rate'!$F$2:$F$551) * IFERROR(VLOOKUP($A754&amp;$B754&amp;$C754&amp;$D754&amp;R$1, 'check of sales'!$A$2:$P$1035, 12 + MATCH($E754,'check of sales'!$M$1:$P$1, 0), 0), 0)</f>
        <v>0</v>
      </c>
      <c r="S754" s="1">
        <f>SUMIF('emission-rate'!$A$2:$A$551, $D754&amp;S$1&amp;$E754&amp;$F754, 'emission-rate'!$F$2:$F$551) * IFERROR(VLOOKUP($A754&amp;$B754&amp;$C754&amp;$D754&amp;S$1, 'check of sales'!$A$2:$P$1035, 12 + MATCH($E754,'check of sales'!$M$1:$P$1, 0), 0), 0)</f>
        <v>0</v>
      </c>
      <c r="T754" s="1">
        <f>SUMIF('emission-rate'!$A$2:$A$551, $D754&amp;T$1&amp;$E754&amp;$F754, 'emission-rate'!$F$2:$F$551) * IFERROR(VLOOKUP($A754&amp;$B754&amp;$C754&amp;$D754&amp;T$1, 'check of sales'!$A$2:$P$1035, 12 + MATCH($E754,'check of sales'!$M$1:$P$1, 0), 0), 0)</f>
        <v>0</v>
      </c>
      <c r="U754" s="1">
        <f>SUMIF('emission-rate'!$A$2:$A$551, $D754&amp;U$1&amp;$E754&amp;$F754, 'emission-rate'!$F$2:$F$551) * IFERROR(VLOOKUP($A754&amp;$B754&amp;$C754&amp;$D754&amp;U$1, 'check of sales'!$A$2:$P$1035, 12 + MATCH($E754,'check of sales'!$M$1:$P$1, 0), 0), 0)</f>
        <v>0</v>
      </c>
    </row>
    <row r="755" spans="1:21" x14ac:dyDescent="0.2">
      <c r="A755">
        <f>emission!A755</f>
        <v>2015</v>
      </c>
      <c r="B755">
        <f>emission!B755</f>
        <v>2</v>
      </c>
      <c r="C755" t="str">
        <f>emission!C755</f>
        <v>agricultural</v>
      </c>
      <c r="D755" t="str">
        <f>emission!D755</f>
        <v>VCC 22601 (DSL T6 Ag)</v>
      </c>
      <c r="E755" t="str">
        <f>emission!E755</f>
        <v>DSL</v>
      </c>
      <c r="F755" t="str">
        <f>emission!F755</f>
        <v>ROG</v>
      </c>
      <c r="G755" s="1">
        <f>emission!G755 - SUM($K755:$U755)</f>
        <v>-1.0115044801750628E-7</v>
      </c>
      <c r="K755" s="1">
        <f>SUMIF('emission-rate'!$A$2:$A$551, $D755&amp;K$1&amp;$E755&amp;$F755, 'emission-rate'!$F$2:$F$551) * IFERROR(VLOOKUP($A755&amp;$B755&amp;$C755&amp;$D755&amp;K$1, 'check of sales'!$A$2:$P$1035, 12 + MATCH($E755,'check of sales'!$M$1:$P$1, 0), 0), 0)</f>
        <v>39.948537440691766</v>
      </c>
      <c r="L755" s="1">
        <f>SUMIF('emission-rate'!$A$2:$A$551, $D755&amp;L$1&amp;$E755&amp;$F755, 'emission-rate'!$F$2:$F$551) * IFERROR(VLOOKUP($A755&amp;$B755&amp;$C755&amp;$D755&amp;L$1, 'check of sales'!$A$2:$P$1035, 12 + MATCH($E755,'check of sales'!$M$1:$P$1, 0), 0), 0)</f>
        <v>173.85748923208237</v>
      </c>
      <c r="M755" s="1">
        <f>SUMIF('emission-rate'!$A$2:$A$551, $D755&amp;M$1&amp;$E755&amp;$F755, 'emission-rate'!$F$2:$F$551) * IFERROR(VLOOKUP($A755&amp;$B755&amp;$C755&amp;$D755&amp;M$1, 'check of sales'!$A$2:$P$1035, 12 + MATCH($E755,'check of sales'!$M$1:$P$1, 0), 0), 0)</f>
        <v>9.6294519028613177</v>
      </c>
      <c r="N755" s="1">
        <f>SUMIF('emission-rate'!$A$2:$A$551, $D755&amp;N$1&amp;$E755&amp;$F755, 'emission-rate'!$F$2:$F$551) * IFERROR(VLOOKUP($A755&amp;$B755&amp;$C755&amp;$D755&amp;N$1, 'check of sales'!$A$2:$P$1035, 12 + MATCH($E755,'check of sales'!$M$1:$P$1, 0), 0), 0)</f>
        <v>0</v>
      </c>
      <c r="O755" s="1">
        <f>SUMIF('emission-rate'!$A$2:$A$551, $D755&amp;O$1&amp;$E755&amp;$F755, 'emission-rate'!$F$2:$F$551) * IFERROR(VLOOKUP($A755&amp;$B755&amp;$C755&amp;$D755&amp;O$1, 'check of sales'!$A$2:$P$1035, 12 + MATCH($E755,'check of sales'!$M$1:$P$1, 0), 0), 0)</f>
        <v>0</v>
      </c>
      <c r="P755" s="1">
        <f>SUMIF('emission-rate'!$A$2:$A$551, $D755&amp;P$1&amp;$E755&amp;$F755, 'emission-rate'!$F$2:$F$551) * IFERROR(VLOOKUP($A755&amp;$B755&amp;$C755&amp;$D755&amp;P$1, 'check of sales'!$A$2:$P$1035, 12 + MATCH($E755,'check of sales'!$M$1:$P$1, 0), 0), 0)</f>
        <v>0</v>
      </c>
      <c r="Q755" s="1">
        <f>SUMIF('emission-rate'!$A$2:$A$551, $D755&amp;Q$1&amp;$E755&amp;$F755, 'emission-rate'!$F$2:$F$551) * IFERROR(VLOOKUP($A755&amp;$B755&amp;$C755&amp;$D755&amp;Q$1, 'check of sales'!$A$2:$P$1035, 12 + MATCH($E755,'check of sales'!$M$1:$P$1, 0), 0), 0)</f>
        <v>0</v>
      </c>
      <c r="R755" s="1">
        <f>SUMIF('emission-rate'!$A$2:$A$551, $D755&amp;R$1&amp;$E755&amp;$F755, 'emission-rate'!$F$2:$F$551) * IFERROR(VLOOKUP($A755&amp;$B755&amp;$C755&amp;$D755&amp;R$1, 'check of sales'!$A$2:$P$1035, 12 + MATCH($E755,'check of sales'!$M$1:$P$1, 0), 0), 0)</f>
        <v>0</v>
      </c>
      <c r="S755" s="1">
        <f>SUMIF('emission-rate'!$A$2:$A$551, $D755&amp;S$1&amp;$E755&amp;$F755, 'emission-rate'!$F$2:$F$551) * IFERROR(VLOOKUP($A755&amp;$B755&amp;$C755&amp;$D755&amp;S$1, 'check of sales'!$A$2:$P$1035, 12 + MATCH($E755,'check of sales'!$M$1:$P$1, 0), 0), 0)</f>
        <v>0</v>
      </c>
      <c r="T755" s="1">
        <f>SUMIF('emission-rate'!$A$2:$A$551, $D755&amp;T$1&amp;$E755&amp;$F755, 'emission-rate'!$F$2:$F$551) * IFERROR(VLOOKUP($A755&amp;$B755&amp;$C755&amp;$D755&amp;T$1, 'check of sales'!$A$2:$P$1035, 12 + MATCH($E755,'check of sales'!$M$1:$P$1, 0), 0), 0)</f>
        <v>0</v>
      </c>
      <c r="U755" s="1">
        <f>SUMIF('emission-rate'!$A$2:$A$551, $D755&amp;U$1&amp;$E755&amp;$F755, 'emission-rate'!$F$2:$F$551) * IFERROR(VLOOKUP($A755&amp;$B755&amp;$C755&amp;$D755&amp;U$1, 'check of sales'!$A$2:$P$1035, 12 + MATCH($E755,'check of sales'!$M$1:$P$1, 0), 0), 0)</f>
        <v>0</v>
      </c>
    </row>
    <row r="756" spans="1:21" x14ac:dyDescent="0.2">
      <c r="A756">
        <f>emission!A756</f>
        <v>2016</v>
      </c>
      <c r="B756">
        <f>emission!B756</f>
        <v>2</v>
      </c>
      <c r="C756" t="str">
        <f>emission!C756</f>
        <v>agricultural</v>
      </c>
      <c r="D756" t="str">
        <f>emission!D756</f>
        <v>VCC 22601 (DSL T6 Ag)</v>
      </c>
      <c r="E756" t="str">
        <f>emission!E756</f>
        <v>DSL</v>
      </c>
      <c r="F756" t="str">
        <f>emission!F756</f>
        <v>ROG</v>
      </c>
      <c r="G756" s="1">
        <f>emission!G756 - SUM($K756:$U756)</f>
        <v>-9.3383391686074901E-8</v>
      </c>
      <c r="K756" s="1">
        <f>SUMIF('emission-rate'!$A$2:$A$551, $D756&amp;K$1&amp;$E756&amp;$F756, 'emission-rate'!$F$2:$F$551) * IFERROR(VLOOKUP($A756&amp;$B756&amp;$C756&amp;$D756&amp;K$1, 'check of sales'!$A$2:$P$1035, 12 + MATCH($E756,'check of sales'!$M$1:$P$1, 0), 0), 0)</f>
        <v>36.983952599600592</v>
      </c>
      <c r="L756" s="1">
        <f>SUMIF('emission-rate'!$A$2:$A$551, $D756&amp;L$1&amp;$E756&amp;$F756, 'emission-rate'!$F$2:$F$551) * IFERROR(VLOOKUP($A756&amp;$B756&amp;$C756&amp;$D756&amp;L$1, 'check of sales'!$A$2:$P$1035, 12 + MATCH($E756,'check of sales'!$M$1:$P$1, 0), 0), 0)</f>
        <v>160.3806864090875</v>
      </c>
      <c r="M756" s="1">
        <f>SUMIF('emission-rate'!$A$2:$A$551, $D756&amp;M$1&amp;$E756&amp;$F756, 'emission-rate'!$F$2:$F$551) * IFERROR(VLOOKUP($A756&amp;$B756&amp;$C756&amp;$D756&amp;M$1, 'check of sales'!$A$2:$P$1035, 12 + MATCH($E756,'check of sales'!$M$1:$P$1, 0), 0), 0)</f>
        <v>8.6962059616122911</v>
      </c>
      <c r="N756" s="1">
        <f>SUMIF('emission-rate'!$A$2:$A$551, $D756&amp;N$1&amp;$E756&amp;$F756, 'emission-rate'!$F$2:$F$551) * IFERROR(VLOOKUP($A756&amp;$B756&amp;$C756&amp;$D756&amp;N$1, 'check of sales'!$A$2:$P$1035, 12 + MATCH($E756,'check of sales'!$M$1:$P$1, 0), 0), 0)</f>
        <v>0</v>
      </c>
      <c r="O756" s="1">
        <f>SUMIF('emission-rate'!$A$2:$A$551, $D756&amp;O$1&amp;$E756&amp;$F756, 'emission-rate'!$F$2:$F$551) * IFERROR(VLOOKUP($A756&amp;$B756&amp;$C756&amp;$D756&amp;O$1, 'check of sales'!$A$2:$P$1035, 12 + MATCH($E756,'check of sales'!$M$1:$P$1, 0), 0), 0)</f>
        <v>0</v>
      </c>
      <c r="P756" s="1">
        <f>SUMIF('emission-rate'!$A$2:$A$551, $D756&amp;P$1&amp;$E756&amp;$F756, 'emission-rate'!$F$2:$F$551) * IFERROR(VLOOKUP($A756&amp;$B756&amp;$C756&amp;$D756&amp;P$1, 'check of sales'!$A$2:$P$1035, 12 + MATCH($E756,'check of sales'!$M$1:$P$1, 0), 0), 0)</f>
        <v>0</v>
      </c>
      <c r="Q756" s="1">
        <f>SUMIF('emission-rate'!$A$2:$A$551, $D756&amp;Q$1&amp;$E756&amp;$F756, 'emission-rate'!$F$2:$F$551) * IFERROR(VLOOKUP($A756&amp;$B756&amp;$C756&amp;$D756&amp;Q$1, 'check of sales'!$A$2:$P$1035, 12 + MATCH($E756,'check of sales'!$M$1:$P$1, 0), 0), 0)</f>
        <v>0</v>
      </c>
      <c r="R756" s="1">
        <f>SUMIF('emission-rate'!$A$2:$A$551, $D756&amp;R$1&amp;$E756&amp;$F756, 'emission-rate'!$F$2:$F$551) * IFERROR(VLOOKUP($A756&amp;$B756&amp;$C756&amp;$D756&amp;R$1, 'check of sales'!$A$2:$P$1035, 12 + MATCH($E756,'check of sales'!$M$1:$P$1, 0), 0), 0)</f>
        <v>0</v>
      </c>
      <c r="S756" s="1">
        <f>SUMIF('emission-rate'!$A$2:$A$551, $D756&amp;S$1&amp;$E756&amp;$F756, 'emission-rate'!$F$2:$F$551) * IFERROR(VLOOKUP($A756&amp;$B756&amp;$C756&amp;$D756&amp;S$1, 'check of sales'!$A$2:$P$1035, 12 + MATCH($E756,'check of sales'!$M$1:$P$1, 0), 0), 0)</f>
        <v>0</v>
      </c>
      <c r="T756" s="1">
        <f>SUMIF('emission-rate'!$A$2:$A$551, $D756&amp;T$1&amp;$E756&amp;$F756, 'emission-rate'!$F$2:$F$551) * IFERROR(VLOOKUP($A756&amp;$B756&amp;$C756&amp;$D756&amp;T$1, 'check of sales'!$A$2:$P$1035, 12 + MATCH($E756,'check of sales'!$M$1:$P$1, 0), 0), 0)</f>
        <v>0</v>
      </c>
      <c r="U756" s="1">
        <f>SUMIF('emission-rate'!$A$2:$A$551, $D756&amp;U$1&amp;$E756&amp;$F756, 'emission-rate'!$F$2:$F$551) * IFERROR(VLOOKUP($A756&amp;$B756&amp;$C756&amp;$D756&amp;U$1, 'check of sales'!$A$2:$P$1035, 12 + MATCH($E756,'check of sales'!$M$1:$P$1, 0), 0), 0)</f>
        <v>0</v>
      </c>
    </row>
    <row r="757" spans="1:21" x14ac:dyDescent="0.2">
      <c r="A757">
        <f>emission!A757</f>
        <v>2017</v>
      </c>
      <c r="B757">
        <f>emission!B757</f>
        <v>2</v>
      </c>
      <c r="C757" t="str">
        <f>emission!C757</f>
        <v>agricultural</v>
      </c>
      <c r="D757" t="str">
        <f>emission!D757</f>
        <v>VCC 22601 (DSL T6 Ag)</v>
      </c>
      <c r="E757" t="str">
        <f>emission!E757</f>
        <v>DSL</v>
      </c>
      <c r="F757" t="str">
        <f>emission!F757</f>
        <v>ROG</v>
      </c>
      <c r="G757" s="1">
        <f>emission!G757 - SUM($K757:$U757)</f>
        <v>-8.6277481159413583E-8</v>
      </c>
      <c r="K757" s="1">
        <f>SUMIF('emission-rate'!$A$2:$A$551, $D757&amp;K$1&amp;$E757&amp;$F757, 'emission-rate'!$F$2:$F$551) * IFERROR(VLOOKUP($A757&amp;$B757&amp;$C757&amp;$D757&amp;K$1, 'check of sales'!$A$2:$P$1035, 12 + MATCH($E757,'check of sales'!$M$1:$P$1, 0), 0), 0)</f>
        <v>35.330403464142648</v>
      </c>
      <c r="L757" s="1">
        <f>SUMIF('emission-rate'!$A$2:$A$551, $D757&amp;L$1&amp;$E757&amp;$F757, 'emission-rate'!$F$2:$F$551) * IFERROR(VLOOKUP($A757&amp;$B757&amp;$C757&amp;$D757&amp;L$1, 'check of sales'!$A$2:$P$1035, 12 + MATCH($E757,'check of sales'!$M$1:$P$1, 0), 0), 0)</f>
        <v>148.47882010326663</v>
      </c>
      <c r="M757" s="1">
        <f>SUMIF('emission-rate'!$A$2:$A$551, $D757&amp;M$1&amp;$E757&amp;$F757, 'emission-rate'!$F$2:$F$551) * IFERROR(VLOOKUP($A757&amp;$B757&amp;$C757&amp;$D757&amp;M$1, 'check of sales'!$A$2:$P$1035, 12 + MATCH($E757,'check of sales'!$M$1:$P$1, 0), 0), 0)</f>
        <v>8.0221075746492101</v>
      </c>
      <c r="N757" s="1">
        <f>SUMIF('emission-rate'!$A$2:$A$551, $D757&amp;N$1&amp;$E757&amp;$F757, 'emission-rate'!$F$2:$F$551) * IFERROR(VLOOKUP($A757&amp;$B757&amp;$C757&amp;$D757&amp;N$1, 'check of sales'!$A$2:$P$1035, 12 + MATCH($E757,'check of sales'!$M$1:$P$1, 0), 0), 0)</f>
        <v>0</v>
      </c>
      <c r="O757" s="1">
        <f>SUMIF('emission-rate'!$A$2:$A$551, $D757&amp;O$1&amp;$E757&amp;$F757, 'emission-rate'!$F$2:$F$551) * IFERROR(VLOOKUP($A757&amp;$B757&amp;$C757&amp;$D757&amp;O$1, 'check of sales'!$A$2:$P$1035, 12 + MATCH($E757,'check of sales'!$M$1:$P$1, 0), 0), 0)</f>
        <v>0</v>
      </c>
      <c r="P757" s="1">
        <f>SUMIF('emission-rate'!$A$2:$A$551, $D757&amp;P$1&amp;$E757&amp;$F757, 'emission-rate'!$F$2:$F$551) * IFERROR(VLOOKUP($A757&amp;$B757&amp;$C757&amp;$D757&amp;P$1, 'check of sales'!$A$2:$P$1035, 12 + MATCH($E757,'check of sales'!$M$1:$P$1, 0), 0), 0)</f>
        <v>0</v>
      </c>
      <c r="Q757" s="1">
        <f>SUMIF('emission-rate'!$A$2:$A$551, $D757&amp;Q$1&amp;$E757&amp;$F757, 'emission-rate'!$F$2:$F$551) * IFERROR(VLOOKUP($A757&amp;$B757&amp;$C757&amp;$D757&amp;Q$1, 'check of sales'!$A$2:$P$1035, 12 + MATCH($E757,'check of sales'!$M$1:$P$1, 0), 0), 0)</f>
        <v>0</v>
      </c>
      <c r="R757" s="1">
        <f>SUMIF('emission-rate'!$A$2:$A$551, $D757&amp;R$1&amp;$E757&amp;$F757, 'emission-rate'!$F$2:$F$551) * IFERROR(VLOOKUP($A757&amp;$B757&amp;$C757&amp;$D757&amp;R$1, 'check of sales'!$A$2:$P$1035, 12 + MATCH($E757,'check of sales'!$M$1:$P$1, 0), 0), 0)</f>
        <v>0</v>
      </c>
      <c r="S757" s="1">
        <f>SUMIF('emission-rate'!$A$2:$A$551, $D757&amp;S$1&amp;$E757&amp;$F757, 'emission-rate'!$F$2:$F$551) * IFERROR(VLOOKUP($A757&amp;$B757&amp;$C757&amp;$D757&amp;S$1, 'check of sales'!$A$2:$P$1035, 12 + MATCH($E757,'check of sales'!$M$1:$P$1, 0), 0), 0)</f>
        <v>0</v>
      </c>
      <c r="T757" s="1">
        <f>SUMIF('emission-rate'!$A$2:$A$551, $D757&amp;T$1&amp;$E757&amp;$F757, 'emission-rate'!$F$2:$F$551) * IFERROR(VLOOKUP($A757&amp;$B757&amp;$C757&amp;$D757&amp;T$1, 'check of sales'!$A$2:$P$1035, 12 + MATCH($E757,'check of sales'!$M$1:$P$1, 0), 0), 0)</f>
        <v>0</v>
      </c>
      <c r="U757" s="1">
        <f>SUMIF('emission-rate'!$A$2:$A$551, $D757&amp;U$1&amp;$E757&amp;$F757, 'emission-rate'!$F$2:$F$551) * IFERROR(VLOOKUP($A757&amp;$B757&amp;$C757&amp;$D757&amp;U$1, 'check of sales'!$A$2:$P$1035, 12 + MATCH($E757,'check of sales'!$M$1:$P$1, 0), 0), 0)</f>
        <v>0</v>
      </c>
    </row>
    <row r="758" spans="1:21" x14ac:dyDescent="0.2">
      <c r="A758">
        <f>emission!A758</f>
        <v>2018</v>
      </c>
      <c r="B758">
        <f>emission!B758</f>
        <v>2</v>
      </c>
      <c r="C758" t="str">
        <f>emission!C758</f>
        <v>agricultural</v>
      </c>
      <c r="D758" t="str">
        <f>emission!D758</f>
        <v>VCC 22601 (DSL T6 Ag)</v>
      </c>
      <c r="E758" t="str">
        <f>emission!E758</f>
        <v>DSL</v>
      </c>
      <c r="F758" t="str">
        <f>emission!F758</f>
        <v>ROG</v>
      </c>
      <c r="G758" s="1">
        <f>emission!G758 - SUM($K758:$U758)</f>
        <v>-8.238060900112032E-8</v>
      </c>
      <c r="K758" s="1">
        <f>SUMIF('emission-rate'!$A$2:$A$551, $D758&amp;K$1&amp;$E758&amp;$F758, 'emission-rate'!$F$2:$F$551) * IFERROR(VLOOKUP($A758&amp;$B758&amp;$C758&amp;$D758&amp;K$1, 'check of sales'!$A$2:$P$1035, 12 + MATCH($E758,'check of sales'!$M$1:$P$1, 0), 0), 0)</f>
        <v>34.682865373622583</v>
      </c>
      <c r="L758" s="1">
        <f>SUMIF('emission-rate'!$A$2:$A$551, $D758&amp;L$1&amp;$E758&amp;$F758, 'emission-rate'!$F$2:$F$551) * IFERROR(VLOOKUP($A758&amp;$B758&amp;$C758&amp;$D758&amp;L$1, 'check of sales'!$A$2:$P$1035, 12 + MATCH($E758,'check of sales'!$M$1:$P$1, 0), 0), 0)</f>
        <v>141.84034564723396</v>
      </c>
      <c r="M758" s="1">
        <f>SUMIF('emission-rate'!$A$2:$A$551, $D758&amp;M$1&amp;$E758&amp;$F758, 'emission-rate'!$F$2:$F$551) * IFERROR(VLOOKUP($A758&amp;$B758&amp;$C758&amp;$D758&amp;M$1, 'check of sales'!$A$2:$P$1035, 12 + MATCH($E758,'check of sales'!$M$1:$P$1, 0), 0), 0)</f>
        <v>7.4267861928660857</v>
      </c>
      <c r="N758" s="1">
        <f>SUMIF('emission-rate'!$A$2:$A$551, $D758&amp;N$1&amp;$E758&amp;$F758, 'emission-rate'!$F$2:$F$551) * IFERROR(VLOOKUP($A758&amp;$B758&amp;$C758&amp;$D758&amp;N$1, 'check of sales'!$A$2:$P$1035, 12 + MATCH($E758,'check of sales'!$M$1:$P$1, 0), 0), 0)</f>
        <v>0</v>
      </c>
      <c r="O758" s="1">
        <f>SUMIF('emission-rate'!$A$2:$A$551, $D758&amp;O$1&amp;$E758&amp;$F758, 'emission-rate'!$F$2:$F$551) * IFERROR(VLOOKUP($A758&amp;$B758&amp;$C758&amp;$D758&amp;O$1, 'check of sales'!$A$2:$P$1035, 12 + MATCH($E758,'check of sales'!$M$1:$P$1, 0), 0), 0)</f>
        <v>0</v>
      </c>
      <c r="P758" s="1">
        <f>SUMIF('emission-rate'!$A$2:$A$551, $D758&amp;P$1&amp;$E758&amp;$F758, 'emission-rate'!$F$2:$F$551) * IFERROR(VLOOKUP($A758&amp;$B758&amp;$C758&amp;$D758&amp;P$1, 'check of sales'!$A$2:$P$1035, 12 + MATCH($E758,'check of sales'!$M$1:$P$1, 0), 0), 0)</f>
        <v>0</v>
      </c>
      <c r="Q758" s="1">
        <f>SUMIF('emission-rate'!$A$2:$A$551, $D758&amp;Q$1&amp;$E758&amp;$F758, 'emission-rate'!$F$2:$F$551) * IFERROR(VLOOKUP($A758&amp;$B758&amp;$C758&amp;$D758&amp;Q$1, 'check of sales'!$A$2:$P$1035, 12 + MATCH($E758,'check of sales'!$M$1:$P$1, 0), 0), 0)</f>
        <v>0</v>
      </c>
      <c r="R758" s="1">
        <f>SUMIF('emission-rate'!$A$2:$A$551, $D758&amp;R$1&amp;$E758&amp;$F758, 'emission-rate'!$F$2:$F$551) * IFERROR(VLOOKUP($A758&amp;$B758&amp;$C758&amp;$D758&amp;R$1, 'check of sales'!$A$2:$P$1035, 12 + MATCH($E758,'check of sales'!$M$1:$P$1, 0), 0), 0)</f>
        <v>0</v>
      </c>
      <c r="S758" s="1">
        <f>SUMIF('emission-rate'!$A$2:$A$551, $D758&amp;S$1&amp;$E758&amp;$F758, 'emission-rate'!$F$2:$F$551) * IFERROR(VLOOKUP($A758&amp;$B758&amp;$C758&amp;$D758&amp;S$1, 'check of sales'!$A$2:$P$1035, 12 + MATCH($E758,'check of sales'!$M$1:$P$1, 0), 0), 0)</f>
        <v>0</v>
      </c>
      <c r="T758" s="1">
        <f>SUMIF('emission-rate'!$A$2:$A$551, $D758&amp;T$1&amp;$E758&amp;$F758, 'emission-rate'!$F$2:$F$551) * IFERROR(VLOOKUP($A758&amp;$B758&amp;$C758&amp;$D758&amp;T$1, 'check of sales'!$A$2:$P$1035, 12 + MATCH($E758,'check of sales'!$M$1:$P$1, 0), 0), 0)</f>
        <v>0</v>
      </c>
      <c r="U758" s="1">
        <f>SUMIF('emission-rate'!$A$2:$A$551, $D758&amp;U$1&amp;$E758&amp;$F758, 'emission-rate'!$F$2:$F$551) * IFERROR(VLOOKUP($A758&amp;$B758&amp;$C758&amp;$D758&amp;U$1, 'check of sales'!$A$2:$P$1035, 12 + MATCH($E758,'check of sales'!$M$1:$P$1, 0), 0), 0)</f>
        <v>0</v>
      </c>
    </row>
    <row r="759" spans="1:21" x14ac:dyDescent="0.2">
      <c r="A759">
        <f>emission!A759</f>
        <v>2019</v>
      </c>
      <c r="B759">
        <f>emission!B759</f>
        <v>2</v>
      </c>
      <c r="C759" t="str">
        <f>emission!C759</f>
        <v>agricultural</v>
      </c>
      <c r="D759" t="str">
        <f>emission!D759</f>
        <v>VCC 22601 (DSL T6 Ag)</v>
      </c>
      <c r="E759" t="str">
        <f>emission!E759</f>
        <v>DSL</v>
      </c>
      <c r="F759" t="str">
        <f>emission!F759</f>
        <v>ROG</v>
      </c>
      <c r="G759" s="1">
        <f>emission!G759 - SUM($K759:$U759)</f>
        <v>-8.1196105838898802E-8</v>
      </c>
      <c r="K759" s="1">
        <f>SUMIF('emission-rate'!$A$2:$A$551, $D759&amp;K$1&amp;$E759&amp;$F759, 'emission-rate'!$F$2:$F$551) * IFERROR(VLOOKUP($A759&amp;$B759&amp;$C759&amp;$D759&amp;K$1, 'check of sales'!$A$2:$P$1035, 12 + MATCH($E759,'check of sales'!$M$1:$P$1, 0), 0), 0)</f>
        <v>32.773915431269089</v>
      </c>
      <c r="L759" s="1">
        <f>SUMIF('emission-rate'!$A$2:$A$551, $D759&amp;L$1&amp;$E759&amp;$F759, 'emission-rate'!$F$2:$F$551) * IFERROR(VLOOKUP($A759&amp;$B759&amp;$C759&amp;$D759&amp;L$1, 'check of sales'!$A$2:$P$1035, 12 + MATCH($E759,'check of sales'!$M$1:$P$1, 0), 0), 0)</f>
        <v>139.24068593283738</v>
      </c>
      <c r="M759" s="1">
        <f>SUMIF('emission-rate'!$A$2:$A$551, $D759&amp;M$1&amp;$E759&amp;$F759, 'emission-rate'!$F$2:$F$551) * IFERROR(VLOOKUP($A759&amp;$B759&amp;$C759&amp;$D759&amp;M$1, 'check of sales'!$A$2:$P$1035, 12 + MATCH($E759,'check of sales'!$M$1:$P$1, 0), 0), 0)</f>
        <v>7.0947352619826534</v>
      </c>
      <c r="N759" s="1">
        <f>SUMIF('emission-rate'!$A$2:$A$551, $D759&amp;N$1&amp;$E759&amp;$F759, 'emission-rate'!$F$2:$F$551) * IFERROR(VLOOKUP($A759&amp;$B759&amp;$C759&amp;$D759&amp;N$1, 'check of sales'!$A$2:$P$1035, 12 + MATCH($E759,'check of sales'!$M$1:$P$1, 0), 0), 0)</f>
        <v>0</v>
      </c>
      <c r="O759" s="1">
        <f>SUMIF('emission-rate'!$A$2:$A$551, $D759&amp;O$1&amp;$E759&amp;$F759, 'emission-rate'!$F$2:$F$551) * IFERROR(VLOOKUP($A759&amp;$B759&amp;$C759&amp;$D759&amp;O$1, 'check of sales'!$A$2:$P$1035, 12 + MATCH($E759,'check of sales'!$M$1:$P$1, 0), 0), 0)</f>
        <v>0</v>
      </c>
      <c r="P759" s="1">
        <f>SUMIF('emission-rate'!$A$2:$A$551, $D759&amp;P$1&amp;$E759&amp;$F759, 'emission-rate'!$F$2:$F$551) * IFERROR(VLOOKUP($A759&amp;$B759&amp;$C759&amp;$D759&amp;P$1, 'check of sales'!$A$2:$P$1035, 12 + MATCH($E759,'check of sales'!$M$1:$P$1, 0), 0), 0)</f>
        <v>0</v>
      </c>
      <c r="Q759" s="1">
        <f>SUMIF('emission-rate'!$A$2:$A$551, $D759&amp;Q$1&amp;$E759&amp;$F759, 'emission-rate'!$F$2:$F$551) * IFERROR(VLOOKUP($A759&amp;$B759&amp;$C759&amp;$D759&amp;Q$1, 'check of sales'!$A$2:$P$1035, 12 + MATCH($E759,'check of sales'!$M$1:$P$1, 0), 0), 0)</f>
        <v>0</v>
      </c>
      <c r="R759" s="1">
        <f>SUMIF('emission-rate'!$A$2:$A$551, $D759&amp;R$1&amp;$E759&amp;$F759, 'emission-rate'!$F$2:$F$551) * IFERROR(VLOOKUP($A759&amp;$B759&amp;$C759&amp;$D759&amp;R$1, 'check of sales'!$A$2:$P$1035, 12 + MATCH($E759,'check of sales'!$M$1:$P$1, 0), 0), 0)</f>
        <v>0</v>
      </c>
      <c r="S759" s="1">
        <f>SUMIF('emission-rate'!$A$2:$A$551, $D759&amp;S$1&amp;$E759&amp;$F759, 'emission-rate'!$F$2:$F$551) * IFERROR(VLOOKUP($A759&amp;$B759&amp;$C759&amp;$D759&amp;S$1, 'check of sales'!$A$2:$P$1035, 12 + MATCH($E759,'check of sales'!$M$1:$P$1, 0), 0), 0)</f>
        <v>0</v>
      </c>
      <c r="T759" s="1">
        <f>SUMIF('emission-rate'!$A$2:$A$551, $D759&amp;T$1&amp;$E759&amp;$F759, 'emission-rate'!$F$2:$F$551) * IFERROR(VLOOKUP($A759&amp;$B759&amp;$C759&amp;$D759&amp;T$1, 'check of sales'!$A$2:$P$1035, 12 + MATCH($E759,'check of sales'!$M$1:$P$1, 0), 0), 0)</f>
        <v>0</v>
      </c>
      <c r="U759" s="1">
        <f>SUMIF('emission-rate'!$A$2:$A$551, $D759&amp;U$1&amp;$E759&amp;$F759, 'emission-rate'!$F$2:$F$551) * IFERROR(VLOOKUP($A759&amp;$B759&amp;$C759&amp;$D759&amp;U$1, 'check of sales'!$A$2:$P$1035, 12 + MATCH($E759,'check of sales'!$M$1:$P$1, 0), 0), 0)</f>
        <v>0</v>
      </c>
    </row>
    <row r="760" spans="1:21" x14ac:dyDescent="0.2">
      <c r="A760">
        <f>emission!A760</f>
        <v>2020</v>
      </c>
      <c r="B760">
        <f>emission!B760</f>
        <v>2</v>
      </c>
      <c r="C760" t="str">
        <f>emission!C760</f>
        <v>agricultural</v>
      </c>
      <c r="D760" t="str">
        <f>emission!D760</f>
        <v>VCC 22601 (DSL T6 Ag)</v>
      </c>
      <c r="E760" t="str">
        <f>emission!E760</f>
        <v>DSL</v>
      </c>
      <c r="F760" t="str">
        <f>emission!F760</f>
        <v>ROG</v>
      </c>
      <c r="G760" s="1">
        <f>emission!G760 - SUM($K760:$U760)</f>
        <v>-7.7004727927487693E-8</v>
      </c>
      <c r="K760" s="1">
        <f>SUMIF('emission-rate'!$A$2:$A$551, $D760&amp;K$1&amp;$E760&amp;$F760, 'emission-rate'!$F$2:$F$551) * IFERROR(VLOOKUP($A760&amp;$B760&amp;$C760&amp;$D760&amp;K$1, 'check of sales'!$A$2:$P$1035, 12 + MATCH($E760,'check of sales'!$M$1:$P$1, 0), 0), 0)</f>
        <v>28.612635371516628</v>
      </c>
      <c r="L760" s="1">
        <f>SUMIF('emission-rate'!$A$2:$A$551, $D760&amp;L$1&amp;$E760&amp;$F760, 'emission-rate'!$F$2:$F$551) * IFERROR(VLOOKUP($A760&amp;$B760&amp;$C760&amp;$D760&amp;L$1, 'check of sales'!$A$2:$P$1035, 12 + MATCH($E760,'check of sales'!$M$1:$P$1, 0), 0), 0)</f>
        <v>131.57685837645269</v>
      </c>
      <c r="M760" s="1">
        <f>SUMIF('emission-rate'!$A$2:$A$551, $D760&amp;M$1&amp;$E760&amp;$F760, 'emission-rate'!$F$2:$F$551) * IFERROR(VLOOKUP($A760&amp;$B760&amp;$C760&amp;$D760&amp;M$1, 'check of sales'!$A$2:$P$1035, 12 + MATCH($E760,'check of sales'!$M$1:$P$1, 0), 0), 0)</f>
        <v>6.9647024609434274</v>
      </c>
      <c r="N760" s="1">
        <f>SUMIF('emission-rate'!$A$2:$A$551, $D760&amp;N$1&amp;$E760&amp;$F760, 'emission-rate'!$F$2:$F$551) * IFERROR(VLOOKUP($A760&amp;$B760&amp;$C760&amp;$D760&amp;N$1, 'check of sales'!$A$2:$P$1035, 12 + MATCH($E760,'check of sales'!$M$1:$P$1, 0), 0), 0)</f>
        <v>0</v>
      </c>
      <c r="O760" s="1">
        <f>SUMIF('emission-rate'!$A$2:$A$551, $D760&amp;O$1&amp;$E760&amp;$F760, 'emission-rate'!$F$2:$F$551) * IFERROR(VLOOKUP($A760&amp;$B760&amp;$C760&amp;$D760&amp;O$1, 'check of sales'!$A$2:$P$1035, 12 + MATCH($E760,'check of sales'!$M$1:$P$1, 0), 0), 0)</f>
        <v>0</v>
      </c>
      <c r="P760" s="1">
        <f>SUMIF('emission-rate'!$A$2:$A$551, $D760&amp;P$1&amp;$E760&amp;$F760, 'emission-rate'!$F$2:$F$551) * IFERROR(VLOOKUP($A760&amp;$B760&amp;$C760&amp;$D760&amp;P$1, 'check of sales'!$A$2:$P$1035, 12 + MATCH($E760,'check of sales'!$M$1:$P$1, 0), 0), 0)</f>
        <v>0</v>
      </c>
      <c r="Q760" s="1">
        <f>SUMIF('emission-rate'!$A$2:$A$551, $D760&amp;Q$1&amp;$E760&amp;$F760, 'emission-rate'!$F$2:$F$551) * IFERROR(VLOOKUP($A760&amp;$B760&amp;$C760&amp;$D760&amp;Q$1, 'check of sales'!$A$2:$P$1035, 12 + MATCH($E760,'check of sales'!$M$1:$P$1, 0), 0), 0)</f>
        <v>0</v>
      </c>
      <c r="R760" s="1">
        <f>SUMIF('emission-rate'!$A$2:$A$551, $D760&amp;R$1&amp;$E760&amp;$F760, 'emission-rate'!$F$2:$F$551) * IFERROR(VLOOKUP($A760&amp;$B760&amp;$C760&amp;$D760&amp;R$1, 'check of sales'!$A$2:$P$1035, 12 + MATCH($E760,'check of sales'!$M$1:$P$1, 0), 0), 0)</f>
        <v>0</v>
      </c>
      <c r="S760" s="1">
        <f>SUMIF('emission-rate'!$A$2:$A$551, $D760&amp;S$1&amp;$E760&amp;$F760, 'emission-rate'!$F$2:$F$551) * IFERROR(VLOOKUP($A760&amp;$B760&amp;$C760&amp;$D760&amp;S$1, 'check of sales'!$A$2:$P$1035, 12 + MATCH($E760,'check of sales'!$M$1:$P$1, 0), 0), 0)</f>
        <v>0</v>
      </c>
      <c r="T760" s="1">
        <f>SUMIF('emission-rate'!$A$2:$A$551, $D760&amp;T$1&amp;$E760&amp;$F760, 'emission-rate'!$F$2:$F$551) * IFERROR(VLOOKUP($A760&amp;$B760&amp;$C760&amp;$D760&amp;T$1, 'check of sales'!$A$2:$P$1035, 12 + MATCH($E760,'check of sales'!$M$1:$P$1, 0), 0), 0)</f>
        <v>0</v>
      </c>
      <c r="U760" s="1">
        <f>SUMIF('emission-rate'!$A$2:$A$551, $D760&amp;U$1&amp;$E760&amp;$F760, 'emission-rate'!$F$2:$F$551) * IFERROR(VLOOKUP($A760&amp;$B760&amp;$C760&amp;$D760&amp;U$1, 'check of sales'!$A$2:$P$1035, 12 + MATCH($E760,'check of sales'!$M$1:$P$1, 0), 0), 0)</f>
        <v>0</v>
      </c>
    </row>
    <row r="761" spans="1:21" x14ac:dyDescent="0.2">
      <c r="A761">
        <f>emission!A761</f>
        <v>2010</v>
      </c>
      <c r="B761">
        <f>emission!B761</f>
        <v>2</v>
      </c>
      <c r="C761" t="str">
        <f>emission!C761</f>
        <v>agricultural</v>
      </c>
      <c r="D761" t="str">
        <f>emission!D761</f>
        <v>VCC 22601 (DSL T6 Ag)</v>
      </c>
      <c r="E761" t="str">
        <f>emission!E761</f>
        <v>DSL</v>
      </c>
      <c r="F761" t="str">
        <f>emission!F761</f>
        <v>TOG</v>
      </c>
      <c r="G761" s="1">
        <f>emission!G761 - SUM($K761:$U761)</f>
        <v>8.7647435975668486E-9</v>
      </c>
      <c r="K761" s="1">
        <f>SUMIF('emission-rate'!$A$2:$A$551, $D761&amp;K$1&amp;$E761&amp;$F761, 'emission-rate'!$F$2:$F$551) * IFERROR(VLOOKUP($A761&amp;$B761&amp;$C761&amp;$D761&amp;K$1, 'check of sales'!$A$2:$P$1035, 12 + MATCH($E761,'check of sales'!$M$1:$P$1, 0), 0), 0)</f>
        <v>67.000190081084455</v>
      </c>
      <c r="L761" s="1">
        <f>SUMIF('emission-rate'!$A$2:$A$551, $D761&amp;L$1&amp;$E761&amp;$F761, 'emission-rate'!$F$2:$F$551) * IFERROR(VLOOKUP($A761&amp;$B761&amp;$C761&amp;$D761&amp;L$1, 'check of sales'!$A$2:$P$1035, 12 + MATCH($E761,'check of sales'!$M$1:$P$1, 0), 0), 0)</f>
        <v>0</v>
      </c>
      <c r="M761" s="1">
        <f>SUMIF('emission-rate'!$A$2:$A$551, $D761&amp;M$1&amp;$E761&amp;$F761, 'emission-rate'!$F$2:$F$551) * IFERROR(VLOOKUP($A761&amp;$B761&amp;$C761&amp;$D761&amp;M$1, 'check of sales'!$A$2:$P$1035, 12 + MATCH($E761,'check of sales'!$M$1:$P$1, 0), 0), 0)</f>
        <v>0</v>
      </c>
      <c r="N761" s="1">
        <f>SUMIF('emission-rate'!$A$2:$A$551, $D761&amp;N$1&amp;$E761&amp;$F761, 'emission-rate'!$F$2:$F$551) * IFERROR(VLOOKUP($A761&amp;$B761&amp;$C761&amp;$D761&amp;N$1, 'check of sales'!$A$2:$P$1035, 12 + MATCH($E761,'check of sales'!$M$1:$P$1, 0), 0), 0)</f>
        <v>0</v>
      </c>
      <c r="O761" s="1">
        <f>SUMIF('emission-rate'!$A$2:$A$551, $D761&amp;O$1&amp;$E761&amp;$F761, 'emission-rate'!$F$2:$F$551) * IFERROR(VLOOKUP($A761&amp;$B761&amp;$C761&amp;$D761&amp;O$1, 'check of sales'!$A$2:$P$1035, 12 + MATCH($E761,'check of sales'!$M$1:$P$1, 0), 0), 0)</f>
        <v>0</v>
      </c>
      <c r="P761" s="1">
        <f>SUMIF('emission-rate'!$A$2:$A$551, $D761&amp;P$1&amp;$E761&amp;$F761, 'emission-rate'!$F$2:$F$551) * IFERROR(VLOOKUP($A761&amp;$B761&amp;$C761&amp;$D761&amp;P$1, 'check of sales'!$A$2:$P$1035, 12 + MATCH($E761,'check of sales'!$M$1:$P$1, 0), 0), 0)</f>
        <v>0</v>
      </c>
      <c r="Q761" s="1">
        <f>SUMIF('emission-rate'!$A$2:$A$551, $D761&amp;Q$1&amp;$E761&amp;$F761, 'emission-rate'!$F$2:$F$551) * IFERROR(VLOOKUP($A761&amp;$B761&amp;$C761&amp;$D761&amp;Q$1, 'check of sales'!$A$2:$P$1035, 12 + MATCH($E761,'check of sales'!$M$1:$P$1, 0), 0), 0)</f>
        <v>0</v>
      </c>
      <c r="R761" s="1">
        <f>SUMIF('emission-rate'!$A$2:$A$551, $D761&amp;R$1&amp;$E761&amp;$F761, 'emission-rate'!$F$2:$F$551) * IFERROR(VLOOKUP($A761&amp;$B761&amp;$C761&amp;$D761&amp;R$1, 'check of sales'!$A$2:$P$1035, 12 + MATCH($E761,'check of sales'!$M$1:$P$1, 0), 0), 0)</f>
        <v>0</v>
      </c>
      <c r="S761" s="1">
        <f>SUMIF('emission-rate'!$A$2:$A$551, $D761&amp;S$1&amp;$E761&amp;$F761, 'emission-rate'!$F$2:$F$551) * IFERROR(VLOOKUP($A761&amp;$B761&amp;$C761&amp;$D761&amp;S$1, 'check of sales'!$A$2:$P$1035, 12 + MATCH($E761,'check of sales'!$M$1:$P$1, 0), 0), 0)</f>
        <v>0</v>
      </c>
      <c r="T761" s="1">
        <f>SUMIF('emission-rate'!$A$2:$A$551, $D761&amp;T$1&amp;$E761&amp;$F761, 'emission-rate'!$F$2:$F$551) * IFERROR(VLOOKUP($A761&amp;$B761&amp;$C761&amp;$D761&amp;T$1, 'check of sales'!$A$2:$P$1035, 12 + MATCH($E761,'check of sales'!$M$1:$P$1, 0), 0), 0)</f>
        <v>0</v>
      </c>
      <c r="U761" s="1">
        <f>SUMIF('emission-rate'!$A$2:$A$551, $D761&amp;U$1&amp;$E761&amp;$F761, 'emission-rate'!$F$2:$F$551) * IFERROR(VLOOKUP($A761&amp;$B761&amp;$C761&amp;$D761&amp;U$1, 'check of sales'!$A$2:$P$1035, 12 + MATCH($E761,'check of sales'!$M$1:$P$1, 0), 0), 0)</f>
        <v>0</v>
      </c>
    </row>
    <row r="762" spans="1:21" x14ac:dyDescent="0.2">
      <c r="A762">
        <f>emission!A762</f>
        <v>2011</v>
      </c>
      <c r="B762">
        <f>emission!B762</f>
        <v>2</v>
      </c>
      <c r="C762" t="str">
        <f>emission!C762</f>
        <v>agricultural</v>
      </c>
      <c r="D762" t="str">
        <f>emission!D762</f>
        <v>VCC 22601 (DSL T6 Ag)</v>
      </c>
      <c r="E762" t="str">
        <f>emission!E762</f>
        <v>DSL</v>
      </c>
      <c r="F762" t="str">
        <f>emission!F762</f>
        <v>TOG</v>
      </c>
      <c r="G762" s="1">
        <f>emission!G762 - SUM($K762:$U762)</f>
        <v>2.009825834647927E-7</v>
      </c>
      <c r="K762" s="1">
        <f>SUMIF('emission-rate'!$A$2:$A$551, $D762&amp;K$1&amp;$E762&amp;$F762, 'emission-rate'!$F$2:$F$551) * IFERROR(VLOOKUP($A762&amp;$B762&amp;$C762&amp;$D762&amp;K$1, 'check of sales'!$A$2:$P$1035, 12 + MATCH($E762,'check of sales'!$M$1:$P$1, 0), 0), 0)</f>
        <v>61.13452090203505</v>
      </c>
      <c r="L762" s="1">
        <f>SUMIF('emission-rate'!$A$2:$A$551, $D762&amp;L$1&amp;$E762&amp;$F762, 'emission-rate'!$F$2:$F$551) * IFERROR(VLOOKUP($A762&amp;$B762&amp;$C762&amp;$D762&amp;L$1, 'check of sales'!$A$2:$P$1035, 12 + MATCH($E762,'check of sales'!$M$1:$P$1, 0), 0), 0)</f>
        <v>268.98431972052737</v>
      </c>
      <c r="M762" s="1">
        <f>SUMIF('emission-rate'!$A$2:$A$551, $D762&amp;M$1&amp;$E762&amp;$F762, 'emission-rate'!$F$2:$F$551) * IFERROR(VLOOKUP($A762&amp;$B762&amp;$C762&amp;$D762&amp;M$1, 'check of sales'!$A$2:$P$1035, 12 + MATCH($E762,'check of sales'!$M$1:$P$1, 0), 0), 0)</f>
        <v>0</v>
      </c>
      <c r="N762" s="1">
        <f>SUMIF('emission-rate'!$A$2:$A$551, $D762&amp;N$1&amp;$E762&amp;$F762, 'emission-rate'!$F$2:$F$551) * IFERROR(VLOOKUP($A762&amp;$B762&amp;$C762&amp;$D762&amp;N$1, 'check of sales'!$A$2:$P$1035, 12 + MATCH($E762,'check of sales'!$M$1:$P$1, 0), 0), 0)</f>
        <v>0</v>
      </c>
      <c r="O762" s="1">
        <f>SUMIF('emission-rate'!$A$2:$A$551, $D762&amp;O$1&amp;$E762&amp;$F762, 'emission-rate'!$F$2:$F$551) * IFERROR(VLOOKUP($A762&amp;$B762&amp;$C762&amp;$D762&amp;O$1, 'check of sales'!$A$2:$P$1035, 12 + MATCH($E762,'check of sales'!$M$1:$P$1, 0), 0), 0)</f>
        <v>0</v>
      </c>
      <c r="P762" s="1">
        <f>SUMIF('emission-rate'!$A$2:$A$551, $D762&amp;P$1&amp;$E762&amp;$F762, 'emission-rate'!$F$2:$F$551) * IFERROR(VLOOKUP($A762&amp;$B762&amp;$C762&amp;$D762&amp;P$1, 'check of sales'!$A$2:$P$1035, 12 + MATCH($E762,'check of sales'!$M$1:$P$1, 0), 0), 0)</f>
        <v>0</v>
      </c>
      <c r="Q762" s="1">
        <f>SUMIF('emission-rate'!$A$2:$A$551, $D762&amp;Q$1&amp;$E762&amp;$F762, 'emission-rate'!$F$2:$F$551) * IFERROR(VLOOKUP($A762&amp;$B762&amp;$C762&amp;$D762&amp;Q$1, 'check of sales'!$A$2:$P$1035, 12 + MATCH($E762,'check of sales'!$M$1:$P$1, 0), 0), 0)</f>
        <v>0</v>
      </c>
      <c r="R762" s="1">
        <f>SUMIF('emission-rate'!$A$2:$A$551, $D762&amp;R$1&amp;$E762&amp;$F762, 'emission-rate'!$F$2:$F$551) * IFERROR(VLOOKUP($A762&amp;$B762&amp;$C762&amp;$D762&amp;R$1, 'check of sales'!$A$2:$P$1035, 12 + MATCH($E762,'check of sales'!$M$1:$P$1, 0), 0), 0)</f>
        <v>0</v>
      </c>
      <c r="S762" s="1">
        <f>SUMIF('emission-rate'!$A$2:$A$551, $D762&amp;S$1&amp;$E762&amp;$F762, 'emission-rate'!$F$2:$F$551) * IFERROR(VLOOKUP($A762&amp;$B762&amp;$C762&amp;$D762&amp;S$1, 'check of sales'!$A$2:$P$1035, 12 + MATCH($E762,'check of sales'!$M$1:$P$1, 0), 0), 0)</f>
        <v>0</v>
      </c>
      <c r="T762" s="1">
        <f>SUMIF('emission-rate'!$A$2:$A$551, $D762&amp;T$1&amp;$E762&amp;$F762, 'emission-rate'!$F$2:$F$551) * IFERROR(VLOOKUP($A762&amp;$B762&amp;$C762&amp;$D762&amp;T$1, 'check of sales'!$A$2:$P$1035, 12 + MATCH($E762,'check of sales'!$M$1:$P$1, 0), 0), 0)</f>
        <v>0</v>
      </c>
      <c r="U762" s="1">
        <f>SUMIF('emission-rate'!$A$2:$A$551, $D762&amp;U$1&amp;$E762&amp;$F762, 'emission-rate'!$F$2:$F$551) * IFERROR(VLOOKUP($A762&amp;$B762&amp;$C762&amp;$D762&amp;U$1, 'check of sales'!$A$2:$P$1035, 12 + MATCH($E762,'check of sales'!$M$1:$P$1, 0), 0), 0)</f>
        <v>0</v>
      </c>
    </row>
    <row r="763" spans="1:21" x14ac:dyDescent="0.2">
      <c r="A763">
        <f>emission!A763</f>
        <v>2012</v>
      </c>
      <c r="B763">
        <f>emission!B763</f>
        <v>2</v>
      </c>
      <c r="C763" t="str">
        <f>emission!C763</f>
        <v>agricultural</v>
      </c>
      <c r="D763" t="str">
        <f>emission!D763</f>
        <v>VCC 22601 (DSL T6 Ag)</v>
      </c>
      <c r="E763" t="str">
        <f>emission!E763</f>
        <v>DSL</v>
      </c>
      <c r="F763" t="str">
        <f>emission!F763</f>
        <v>TOG</v>
      </c>
      <c r="G763" s="1">
        <f>emission!G763 - SUM($K763:$U763)</f>
        <v>1.7837680843513226E-7</v>
      </c>
      <c r="K763" s="1">
        <f>SUMIF('emission-rate'!$A$2:$A$551, $D763&amp;K$1&amp;$E763&amp;$F763, 'emission-rate'!$F$2:$F$551) * IFERROR(VLOOKUP($A763&amp;$B763&amp;$C763&amp;$D763&amp;K$1, 'check of sales'!$A$2:$P$1035, 12 + MATCH($E763,'check of sales'!$M$1:$P$1, 0), 0), 0)</f>
        <v>59.98710106275243</v>
      </c>
      <c r="L763" s="1">
        <f>SUMIF('emission-rate'!$A$2:$A$551, $D763&amp;L$1&amp;$E763&amp;$F763, 'emission-rate'!$F$2:$F$551) * IFERROR(VLOOKUP($A763&amp;$B763&amp;$C763&amp;$D763&amp;L$1, 'check of sales'!$A$2:$P$1035, 12 + MATCH($E763,'check of sales'!$M$1:$P$1, 0), 0), 0)</f>
        <v>245.4355352779335</v>
      </c>
      <c r="M763" s="1">
        <f>SUMIF('emission-rate'!$A$2:$A$551, $D763&amp;M$1&amp;$E763&amp;$F763, 'emission-rate'!$F$2:$F$551) * IFERROR(VLOOKUP($A763&amp;$B763&amp;$C763&amp;$D763&amp;M$1, 'check of sales'!$A$2:$P$1035, 12 + MATCH($E763,'check of sales'!$M$1:$P$1, 0), 0), 0)</f>
        <v>13.454379321161241</v>
      </c>
      <c r="N763" s="1">
        <f>SUMIF('emission-rate'!$A$2:$A$551, $D763&amp;N$1&amp;$E763&amp;$F763, 'emission-rate'!$F$2:$F$551) * IFERROR(VLOOKUP($A763&amp;$B763&amp;$C763&amp;$D763&amp;N$1, 'check of sales'!$A$2:$P$1035, 12 + MATCH($E763,'check of sales'!$M$1:$P$1, 0), 0), 0)</f>
        <v>0</v>
      </c>
      <c r="O763" s="1">
        <f>SUMIF('emission-rate'!$A$2:$A$551, $D763&amp;O$1&amp;$E763&amp;$F763, 'emission-rate'!$F$2:$F$551) * IFERROR(VLOOKUP($A763&amp;$B763&amp;$C763&amp;$D763&amp;O$1, 'check of sales'!$A$2:$P$1035, 12 + MATCH($E763,'check of sales'!$M$1:$P$1, 0), 0), 0)</f>
        <v>0</v>
      </c>
      <c r="P763" s="1">
        <f>SUMIF('emission-rate'!$A$2:$A$551, $D763&amp;P$1&amp;$E763&amp;$F763, 'emission-rate'!$F$2:$F$551) * IFERROR(VLOOKUP($A763&amp;$B763&amp;$C763&amp;$D763&amp;P$1, 'check of sales'!$A$2:$P$1035, 12 + MATCH($E763,'check of sales'!$M$1:$P$1, 0), 0), 0)</f>
        <v>0</v>
      </c>
      <c r="Q763" s="1">
        <f>SUMIF('emission-rate'!$A$2:$A$551, $D763&amp;Q$1&amp;$E763&amp;$F763, 'emission-rate'!$F$2:$F$551) * IFERROR(VLOOKUP($A763&amp;$B763&amp;$C763&amp;$D763&amp;Q$1, 'check of sales'!$A$2:$P$1035, 12 + MATCH($E763,'check of sales'!$M$1:$P$1, 0), 0), 0)</f>
        <v>0</v>
      </c>
      <c r="R763" s="1">
        <f>SUMIF('emission-rate'!$A$2:$A$551, $D763&amp;R$1&amp;$E763&amp;$F763, 'emission-rate'!$F$2:$F$551) * IFERROR(VLOOKUP($A763&amp;$B763&amp;$C763&amp;$D763&amp;R$1, 'check of sales'!$A$2:$P$1035, 12 + MATCH($E763,'check of sales'!$M$1:$P$1, 0), 0), 0)</f>
        <v>0</v>
      </c>
      <c r="S763" s="1">
        <f>SUMIF('emission-rate'!$A$2:$A$551, $D763&amp;S$1&amp;$E763&amp;$F763, 'emission-rate'!$F$2:$F$551) * IFERROR(VLOOKUP($A763&amp;$B763&amp;$C763&amp;$D763&amp;S$1, 'check of sales'!$A$2:$P$1035, 12 + MATCH($E763,'check of sales'!$M$1:$P$1, 0), 0), 0)</f>
        <v>0</v>
      </c>
      <c r="T763" s="1">
        <f>SUMIF('emission-rate'!$A$2:$A$551, $D763&amp;T$1&amp;$E763&amp;$F763, 'emission-rate'!$F$2:$F$551) * IFERROR(VLOOKUP($A763&amp;$B763&amp;$C763&amp;$D763&amp;T$1, 'check of sales'!$A$2:$P$1035, 12 + MATCH($E763,'check of sales'!$M$1:$P$1, 0), 0), 0)</f>
        <v>0</v>
      </c>
      <c r="U763" s="1">
        <f>SUMIF('emission-rate'!$A$2:$A$551, $D763&amp;U$1&amp;$E763&amp;$F763, 'emission-rate'!$F$2:$F$551) * IFERROR(VLOOKUP($A763&amp;$B763&amp;$C763&amp;$D763&amp;U$1, 'check of sales'!$A$2:$P$1035, 12 + MATCH($E763,'check of sales'!$M$1:$P$1, 0), 0), 0)</f>
        <v>0</v>
      </c>
    </row>
    <row r="764" spans="1:21" x14ac:dyDescent="0.2">
      <c r="A764">
        <f>emission!A764</f>
        <v>2013</v>
      </c>
      <c r="B764">
        <f>emission!B764</f>
        <v>2</v>
      </c>
      <c r="C764" t="str">
        <f>emission!C764</f>
        <v>agricultural</v>
      </c>
      <c r="D764" t="str">
        <f>emission!D764</f>
        <v>VCC 22601 (DSL T6 Ag)</v>
      </c>
      <c r="E764" t="str">
        <f>emission!E764</f>
        <v>DSL</v>
      </c>
      <c r="F764" t="str">
        <f>emission!F764</f>
        <v>TOG</v>
      </c>
      <c r="G764" s="1">
        <f>emission!G764 - SUM($K764:$U764)</f>
        <v>1.7485240277892444E-7</v>
      </c>
      <c r="K764" s="1">
        <f>SUMIF('emission-rate'!$A$2:$A$551, $D764&amp;K$1&amp;$E764&amp;$F764, 'emission-rate'!$F$2:$F$551) * IFERROR(VLOOKUP($A764&amp;$B764&amp;$C764&amp;$D764&amp;K$1, 'check of sales'!$A$2:$P$1035, 12 + MATCH($E764,'check of sales'!$M$1:$P$1, 0), 0), 0)</f>
        <v>54.590606643053917</v>
      </c>
      <c r="L764" s="1">
        <f>SUMIF('emission-rate'!$A$2:$A$551, $D764&amp;L$1&amp;$E764&amp;$F764, 'emission-rate'!$F$2:$F$551) * IFERROR(VLOOKUP($A764&amp;$B764&amp;$C764&amp;$D764&amp;L$1, 'check of sales'!$A$2:$P$1035, 12 + MATCH($E764,'check of sales'!$M$1:$P$1, 0), 0), 0)</f>
        <v>240.82901185568986</v>
      </c>
      <c r="M764" s="1">
        <f>SUMIF('emission-rate'!$A$2:$A$551, $D764&amp;M$1&amp;$E764&amp;$F764, 'emission-rate'!$F$2:$F$551) * IFERROR(VLOOKUP($A764&amp;$B764&amp;$C764&amp;$D764&amp;M$1, 'check of sales'!$A$2:$P$1035, 12 + MATCH($E764,'check of sales'!$M$1:$P$1, 0), 0), 0)</f>
        <v>12.276488064257846</v>
      </c>
      <c r="N764" s="1">
        <f>SUMIF('emission-rate'!$A$2:$A$551, $D764&amp;N$1&amp;$E764&amp;$F764, 'emission-rate'!$F$2:$F$551) * IFERROR(VLOOKUP($A764&amp;$B764&amp;$C764&amp;$D764&amp;N$1, 'check of sales'!$A$2:$P$1035, 12 + MATCH($E764,'check of sales'!$M$1:$P$1, 0), 0), 0)</f>
        <v>0</v>
      </c>
      <c r="O764" s="1">
        <f>SUMIF('emission-rate'!$A$2:$A$551, $D764&amp;O$1&amp;$E764&amp;$F764, 'emission-rate'!$F$2:$F$551) * IFERROR(VLOOKUP($A764&amp;$B764&amp;$C764&amp;$D764&amp;O$1, 'check of sales'!$A$2:$P$1035, 12 + MATCH($E764,'check of sales'!$M$1:$P$1, 0), 0), 0)</f>
        <v>0</v>
      </c>
      <c r="P764" s="1">
        <f>SUMIF('emission-rate'!$A$2:$A$551, $D764&amp;P$1&amp;$E764&amp;$F764, 'emission-rate'!$F$2:$F$551) * IFERROR(VLOOKUP($A764&amp;$B764&amp;$C764&amp;$D764&amp;P$1, 'check of sales'!$A$2:$P$1035, 12 + MATCH($E764,'check of sales'!$M$1:$P$1, 0), 0), 0)</f>
        <v>0</v>
      </c>
      <c r="Q764" s="1">
        <f>SUMIF('emission-rate'!$A$2:$A$551, $D764&amp;Q$1&amp;$E764&amp;$F764, 'emission-rate'!$F$2:$F$551) * IFERROR(VLOOKUP($A764&amp;$B764&amp;$C764&amp;$D764&amp;Q$1, 'check of sales'!$A$2:$P$1035, 12 + MATCH($E764,'check of sales'!$M$1:$P$1, 0), 0), 0)</f>
        <v>0</v>
      </c>
      <c r="R764" s="1">
        <f>SUMIF('emission-rate'!$A$2:$A$551, $D764&amp;R$1&amp;$E764&amp;$F764, 'emission-rate'!$F$2:$F$551) * IFERROR(VLOOKUP($A764&amp;$B764&amp;$C764&amp;$D764&amp;R$1, 'check of sales'!$A$2:$P$1035, 12 + MATCH($E764,'check of sales'!$M$1:$P$1, 0), 0), 0)</f>
        <v>0</v>
      </c>
      <c r="S764" s="1">
        <f>SUMIF('emission-rate'!$A$2:$A$551, $D764&amp;S$1&amp;$E764&amp;$F764, 'emission-rate'!$F$2:$F$551) * IFERROR(VLOOKUP($A764&amp;$B764&amp;$C764&amp;$D764&amp;S$1, 'check of sales'!$A$2:$P$1035, 12 + MATCH($E764,'check of sales'!$M$1:$P$1, 0), 0), 0)</f>
        <v>0</v>
      </c>
      <c r="T764" s="1">
        <f>SUMIF('emission-rate'!$A$2:$A$551, $D764&amp;T$1&amp;$E764&amp;$F764, 'emission-rate'!$F$2:$F$551) * IFERROR(VLOOKUP($A764&amp;$B764&amp;$C764&amp;$D764&amp;T$1, 'check of sales'!$A$2:$P$1035, 12 + MATCH($E764,'check of sales'!$M$1:$P$1, 0), 0), 0)</f>
        <v>0</v>
      </c>
      <c r="U764" s="1">
        <f>SUMIF('emission-rate'!$A$2:$A$551, $D764&amp;U$1&amp;$E764&amp;$F764, 'emission-rate'!$F$2:$F$551) * IFERROR(VLOOKUP($A764&amp;$B764&amp;$C764&amp;$D764&amp;U$1, 'check of sales'!$A$2:$P$1035, 12 + MATCH($E764,'check of sales'!$M$1:$P$1, 0), 0), 0)</f>
        <v>0</v>
      </c>
    </row>
    <row r="765" spans="1:21" x14ac:dyDescent="0.2">
      <c r="A765">
        <f>emission!A765</f>
        <v>2014</v>
      </c>
      <c r="B765">
        <f>emission!B765</f>
        <v>2</v>
      </c>
      <c r="C765" t="str">
        <f>emission!C765</f>
        <v>agricultural</v>
      </c>
      <c r="D765" t="str">
        <f>emission!D765</f>
        <v>VCC 22601 (DSL T6 Ag)</v>
      </c>
      <c r="E765" t="str">
        <f>emission!E765</f>
        <v>DSL</v>
      </c>
      <c r="F765" t="str">
        <f>emission!F765</f>
        <v>TOG</v>
      </c>
      <c r="G765" s="1">
        <f>emission!G765 - SUM($K765:$U765)</f>
        <v>1.5871148661972256E-7</v>
      </c>
      <c r="K765" s="1">
        <f>SUMIF('emission-rate'!$A$2:$A$551, $D765&amp;K$1&amp;$E765&amp;$F765, 'emission-rate'!$F$2:$F$551) * IFERROR(VLOOKUP($A765&amp;$B765&amp;$C765&amp;$D765&amp;K$1, 'check of sales'!$A$2:$P$1035, 12 + MATCH($E765,'check of sales'!$M$1:$P$1, 0), 0), 0)</f>
        <v>49.299914857697729</v>
      </c>
      <c r="L765" s="1">
        <f>SUMIF('emission-rate'!$A$2:$A$551, $D765&amp;L$1&amp;$E765&amp;$F765, 'emission-rate'!$F$2:$F$551) * IFERROR(VLOOKUP($A765&amp;$B765&amp;$C765&amp;$D765&amp;L$1, 'check of sales'!$A$2:$P$1035, 12 + MATCH($E765,'check of sales'!$M$1:$P$1, 0), 0), 0)</f>
        <v>219.16381391219906</v>
      </c>
      <c r="M765" s="1">
        <f>SUMIF('emission-rate'!$A$2:$A$551, $D765&amp;M$1&amp;$E765&amp;$F765, 'emission-rate'!$F$2:$F$551) * IFERROR(VLOOKUP($A765&amp;$B765&amp;$C765&amp;$D765&amp;M$1, 'check of sales'!$A$2:$P$1035, 12 + MATCH($E765,'check of sales'!$M$1:$P$1, 0), 0), 0)</f>
        <v>12.046073467826798</v>
      </c>
      <c r="N765" s="1">
        <f>SUMIF('emission-rate'!$A$2:$A$551, $D765&amp;N$1&amp;$E765&amp;$F765, 'emission-rate'!$F$2:$F$551) * IFERROR(VLOOKUP($A765&amp;$B765&amp;$C765&amp;$D765&amp;N$1, 'check of sales'!$A$2:$P$1035, 12 + MATCH($E765,'check of sales'!$M$1:$P$1, 0), 0), 0)</f>
        <v>0</v>
      </c>
      <c r="O765" s="1">
        <f>SUMIF('emission-rate'!$A$2:$A$551, $D765&amp;O$1&amp;$E765&amp;$F765, 'emission-rate'!$F$2:$F$551) * IFERROR(VLOOKUP($A765&amp;$B765&amp;$C765&amp;$D765&amp;O$1, 'check of sales'!$A$2:$P$1035, 12 + MATCH($E765,'check of sales'!$M$1:$P$1, 0), 0), 0)</f>
        <v>0</v>
      </c>
      <c r="P765" s="1">
        <f>SUMIF('emission-rate'!$A$2:$A$551, $D765&amp;P$1&amp;$E765&amp;$F765, 'emission-rate'!$F$2:$F$551) * IFERROR(VLOOKUP($A765&amp;$B765&amp;$C765&amp;$D765&amp;P$1, 'check of sales'!$A$2:$P$1035, 12 + MATCH($E765,'check of sales'!$M$1:$P$1, 0), 0), 0)</f>
        <v>0</v>
      </c>
      <c r="Q765" s="1">
        <f>SUMIF('emission-rate'!$A$2:$A$551, $D765&amp;Q$1&amp;$E765&amp;$F765, 'emission-rate'!$F$2:$F$551) * IFERROR(VLOOKUP($A765&amp;$B765&amp;$C765&amp;$D765&amp;Q$1, 'check of sales'!$A$2:$P$1035, 12 + MATCH($E765,'check of sales'!$M$1:$P$1, 0), 0), 0)</f>
        <v>0</v>
      </c>
      <c r="R765" s="1">
        <f>SUMIF('emission-rate'!$A$2:$A$551, $D765&amp;R$1&amp;$E765&amp;$F765, 'emission-rate'!$F$2:$F$551) * IFERROR(VLOOKUP($A765&amp;$B765&amp;$C765&amp;$D765&amp;R$1, 'check of sales'!$A$2:$P$1035, 12 + MATCH($E765,'check of sales'!$M$1:$P$1, 0), 0), 0)</f>
        <v>0</v>
      </c>
      <c r="S765" s="1">
        <f>SUMIF('emission-rate'!$A$2:$A$551, $D765&amp;S$1&amp;$E765&amp;$F765, 'emission-rate'!$F$2:$F$551) * IFERROR(VLOOKUP($A765&amp;$B765&amp;$C765&amp;$D765&amp;S$1, 'check of sales'!$A$2:$P$1035, 12 + MATCH($E765,'check of sales'!$M$1:$P$1, 0), 0), 0)</f>
        <v>0</v>
      </c>
      <c r="T765" s="1">
        <f>SUMIF('emission-rate'!$A$2:$A$551, $D765&amp;T$1&amp;$E765&amp;$F765, 'emission-rate'!$F$2:$F$551) * IFERROR(VLOOKUP($A765&amp;$B765&amp;$C765&amp;$D765&amp;T$1, 'check of sales'!$A$2:$P$1035, 12 + MATCH($E765,'check of sales'!$M$1:$P$1, 0), 0), 0)</f>
        <v>0</v>
      </c>
      <c r="U765" s="1">
        <f>SUMIF('emission-rate'!$A$2:$A$551, $D765&amp;U$1&amp;$E765&amp;$F765, 'emission-rate'!$F$2:$F$551) * IFERROR(VLOOKUP($A765&amp;$B765&amp;$C765&amp;$D765&amp;U$1, 'check of sales'!$A$2:$P$1035, 12 + MATCH($E765,'check of sales'!$M$1:$P$1, 0), 0), 0)</f>
        <v>0</v>
      </c>
    </row>
    <row r="766" spans="1:21" x14ac:dyDescent="0.2">
      <c r="A766">
        <f>emission!A766</f>
        <v>2015</v>
      </c>
      <c r="B766">
        <f>emission!B766</f>
        <v>2</v>
      </c>
      <c r="C766" t="str">
        <f>emission!C766</f>
        <v>agricultural</v>
      </c>
      <c r="D766" t="str">
        <f>emission!D766</f>
        <v>VCC 22601 (DSL T6 Ag)</v>
      </c>
      <c r="E766" t="str">
        <f>emission!E766</f>
        <v>DSL</v>
      </c>
      <c r="F766" t="str">
        <f>emission!F766</f>
        <v>TOG</v>
      </c>
      <c r="G766" s="1">
        <f>emission!G766 - SUM($K766:$U766)</f>
        <v>1.434206922112935E-7</v>
      </c>
      <c r="K766" s="1">
        <f>SUMIF('emission-rate'!$A$2:$A$551, $D766&amp;K$1&amp;$E766&amp;$F766, 'emission-rate'!$F$2:$F$551) * IFERROR(VLOOKUP($A766&amp;$B766&amp;$C766&amp;$D766&amp;K$1, 'check of sales'!$A$2:$P$1035, 12 + MATCH($E766,'check of sales'!$M$1:$P$1, 0), 0), 0)</f>
        <v>45.478364030855154</v>
      </c>
      <c r="L766" s="1">
        <f>SUMIF('emission-rate'!$A$2:$A$551, $D766&amp;L$1&amp;$E766&amp;$F766, 'emission-rate'!$F$2:$F$551) * IFERROR(VLOOKUP($A766&amp;$B766&amp;$C766&amp;$D766&amp;L$1, 'check of sales'!$A$2:$P$1035, 12 + MATCH($E766,'check of sales'!$M$1:$P$1, 0), 0), 0)</f>
        <v>197.92337968338944</v>
      </c>
      <c r="M766" s="1">
        <f>SUMIF('emission-rate'!$A$2:$A$551, $D766&amp;M$1&amp;$E766&amp;$F766, 'emission-rate'!$F$2:$F$551) * IFERROR(VLOOKUP($A766&amp;$B766&amp;$C766&amp;$D766&amp;M$1, 'check of sales'!$A$2:$P$1035, 12 + MATCH($E766,'check of sales'!$M$1:$P$1, 0), 0), 0)</f>
        <v>10.962397692589709</v>
      </c>
      <c r="N766" s="1">
        <f>SUMIF('emission-rate'!$A$2:$A$551, $D766&amp;N$1&amp;$E766&amp;$F766, 'emission-rate'!$F$2:$F$551) * IFERROR(VLOOKUP($A766&amp;$B766&amp;$C766&amp;$D766&amp;N$1, 'check of sales'!$A$2:$P$1035, 12 + MATCH($E766,'check of sales'!$M$1:$P$1, 0), 0), 0)</f>
        <v>0</v>
      </c>
      <c r="O766" s="1">
        <f>SUMIF('emission-rate'!$A$2:$A$551, $D766&amp;O$1&amp;$E766&amp;$F766, 'emission-rate'!$F$2:$F$551) * IFERROR(VLOOKUP($A766&amp;$B766&amp;$C766&amp;$D766&amp;O$1, 'check of sales'!$A$2:$P$1035, 12 + MATCH($E766,'check of sales'!$M$1:$P$1, 0), 0), 0)</f>
        <v>0</v>
      </c>
      <c r="P766" s="1">
        <f>SUMIF('emission-rate'!$A$2:$A$551, $D766&amp;P$1&amp;$E766&amp;$F766, 'emission-rate'!$F$2:$F$551) * IFERROR(VLOOKUP($A766&amp;$B766&amp;$C766&amp;$D766&amp;P$1, 'check of sales'!$A$2:$P$1035, 12 + MATCH($E766,'check of sales'!$M$1:$P$1, 0), 0), 0)</f>
        <v>0</v>
      </c>
      <c r="Q766" s="1">
        <f>SUMIF('emission-rate'!$A$2:$A$551, $D766&amp;Q$1&amp;$E766&amp;$F766, 'emission-rate'!$F$2:$F$551) * IFERROR(VLOOKUP($A766&amp;$B766&amp;$C766&amp;$D766&amp;Q$1, 'check of sales'!$A$2:$P$1035, 12 + MATCH($E766,'check of sales'!$M$1:$P$1, 0), 0), 0)</f>
        <v>0</v>
      </c>
      <c r="R766" s="1">
        <f>SUMIF('emission-rate'!$A$2:$A$551, $D766&amp;R$1&amp;$E766&amp;$F766, 'emission-rate'!$F$2:$F$551) * IFERROR(VLOOKUP($A766&amp;$B766&amp;$C766&amp;$D766&amp;R$1, 'check of sales'!$A$2:$P$1035, 12 + MATCH($E766,'check of sales'!$M$1:$P$1, 0), 0), 0)</f>
        <v>0</v>
      </c>
      <c r="S766" s="1">
        <f>SUMIF('emission-rate'!$A$2:$A$551, $D766&amp;S$1&amp;$E766&amp;$F766, 'emission-rate'!$F$2:$F$551) * IFERROR(VLOOKUP($A766&amp;$B766&amp;$C766&amp;$D766&amp;S$1, 'check of sales'!$A$2:$P$1035, 12 + MATCH($E766,'check of sales'!$M$1:$P$1, 0), 0), 0)</f>
        <v>0</v>
      </c>
      <c r="T766" s="1">
        <f>SUMIF('emission-rate'!$A$2:$A$551, $D766&amp;T$1&amp;$E766&amp;$F766, 'emission-rate'!$F$2:$F$551) * IFERROR(VLOOKUP($A766&amp;$B766&amp;$C766&amp;$D766&amp;T$1, 'check of sales'!$A$2:$P$1035, 12 + MATCH($E766,'check of sales'!$M$1:$P$1, 0), 0), 0)</f>
        <v>0</v>
      </c>
      <c r="U766" s="1">
        <f>SUMIF('emission-rate'!$A$2:$A$551, $D766&amp;U$1&amp;$E766&amp;$F766, 'emission-rate'!$F$2:$F$551) * IFERROR(VLOOKUP($A766&amp;$B766&amp;$C766&amp;$D766&amp;U$1, 'check of sales'!$A$2:$P$1035, 12 + MATCH($E766,'check of sales'!$M$1:$P$1, 0), 0), 0)</f>
        <v>0</v>
      </c>
    </row>
    <row r="767" spans="1:21" x14ac:dyDescent="0.2">
      <c r="A767">
        <f>emission!A767</f>
        <v>2016</v>
      </c>
      <c r="B767">
        <f>emission!B767</f>
        <v>2</v>
      </c>
      <c r="C767" t="str">
        <f>emission!C767</f>
        <v>agricultural</v>
      </c>
      <c r="D767" t="str">
        <f>emission!D767</f>
        <v>VCC 22601 (DSL T6 Ag)</v>
      </c>
      <c r="E767" t="str">
        <f>emission!E767</f>
        <v>DSL</v>
      </c>
      <c r="F767" t="str">
        <f>emission!F767</f>
        <v>TOG</v>
      </c>
      <c r="G767" s="1">
        <f>emission!G767 - SUM($K767:$U767)</f>
        <v>1.3241074725556246E-7</v>
      </c>
      <c r="K767" s="1">
        <f>SUMIF('emission-rate'!$A$2:$A$551, $D767&amp;K$1&amp;$E767&amp;$F767, 'emission-rate'!$F$2:$F$551) * IFERROR(VLOOKUP($A767&amp;$B767&amp;$C767&amp;$D767&amp;K$1, 'check of sales'!$A$2:$P$1035, 12 + MATCH($E767,'check of sales'!$M$1:$P$1, 0), 0), 0)</f>
        <v>42.103410221753585</v>
      </c>
      <c r="L767" s="1">
        <f>SUMIF('emission-rate'!$A$2:$A$551, $D767&amp;L$1&amp;$E767&amp;$F767, 'emission-rate'!$F$2:$F$551) * IFERROR(VLOOKUP($A767&amp;$B767&amp;$C767&amp;$D767&amp;L$1, 'check of sales'!$A$2:$P$1035, 12 + MATCH($E767,'check of sales'!$M$1:$P$1, 0), 0), 0)</f>
        <v>182.58107620347951</v>
      </c>
      <c r="M767" s="1">
        <f>SUMIF('emission-rate'!$A$2:$A$551, $D767&amp;M$1&amp;$E767&amp;$F767, 'emission-rate'!$F$2:$F$551) * IFERROR(VLOOKUP($A767&amp;$B767&amp;$C767&amp;$D767&amp;M$1, 'check of sales'!$A$2:$P$1035, 12 + MATCH($E767,'check of sales'!$M$1:$P$1, 0), 0), 0)</f>
        <v>9.8999682567121496</v>
      </c>
      <c r="N767" s="1">
        <f>SUMIF('emission-rate'!$A$2:$A$551, $D767&amp;N$1&amp;$E767&amp;$F767, 'emission-rate'!$F$2:$F$551) * IFERROR(VLOOKUP($A767&amp;$B767&amp;$C767&amp;$D767&amp;N$1, 'check of sales'!$A$2:$P$1035, 12 + MATCH($E767,'check of sales'!$M$1:$P$1, 0), 0), 0)</f>
        <v>0</v>
      </c>
      <c r="O767" s="1">
        <f>SUMIF('emission-rate'!$A$2:$A$551, $D767&amp;O$1&amp;$E767&amp;$F767, 'emission-rate'!$F$2:$F$551) * IFERROR(VLOOKUP($A767&amp;$B767&amp;$C767&amp;$D767&amp;O$1, 'check of sales'!$A$2:$P$1035, 12 + MATCH($E767,'check of sales'!$M$1:$P$1, 0), 0), 0)</f>
        <v>0</v>
      </c>
      <c r="P767" s="1">
        <f>SUMIF('emission-rate'!$A$2:$A$551, $D767&amp;P$1&amp;$E767&amp;$F767, 'emission-rate'!$F$2:$F$551) * IFERROR(VLOOKUP($A767&amp;$B767&amp;$C767&amp;$D767&amp;P$1, 'check of sales'!$A$2:$P$1035, 12 + MATCH($E767,'check of sales'!$M$1:$P$1, 0), 0), 0)</f>
        <v>0</v>
      </c>
      <c r="Q767" s="1">
        <f>SUMIF('emission-rate'!$A$2:$A$551, $D767&amp;Q$1&amp;$E767&amp;$F767, 'emission-rate'!$F$2:$F$551) * IFERROR(VLOOKUP($A767&amp;$B767&amp;$C767&amp;$D767&amp;Q$1, 'check of sales'!$A$2:$P$1035, 12 + MATCH($E767,'check of sales'!$M$1:$P$1, 0), 0), 0)</f>
        <v>0</v>
      </c>
      <c r="R767" s="1">
        <f>SUMIF('emission-rate'!$A$2:$A$551, $D767&amp;R$1&amp;$E767&amp;$F767, 'emission-rate'!$F$2:$F$551) * IFERROR(VLOOKUP($A767&amp;$B767&amp;$C767&amp;$D767&amp;R$1, 'check of sales'!$A$2:$P$1035, 12 + MATCH($E767,'check of sales'!$M$1:$P$1, 0), 0), 0)</f>
        <v>0</v>
      </c>
      <c r="S767" s="1">
        <f>SUMIF('emission-rate'!$A$2:$A$551, $D767&amp;S$1&amp;$E767&amp;$F767, 'emission-rate'!$F$2:$F$551) * IFERROR(VLOOKUP($A767&amp;$B767&amp;$C767&amp;$D767&amp;S$1, 'check of sales'!$A$2:$P$1035, 12 + MATCH($E767,'check of sales'!$M$1:$P$1, 0), 0), 0)</f>
        <v>0</v>
      </c>
      <c r="T767" s="1">
        <f>SUMIF('emission-rate'!$A$2:$A$551, $D767&amp;T$1&amp;$E767&amp;$F767, 'emission-rate'!$F$2:$F$551) * IFERROR(VLOOKUP($A767&amp;$B767&amp;$C767&amp;$D767&amp;T$1, 'check of sales'!$A$2:$P$1035, 12 + MATCH($E767,'check of sales'!$M$1:$P$1, 0), 0), 0)</f>
        <v>0</v>
      </c>
      <c r="U767" s="1">
        <f>SUMIF('emission-rate'!$A$2:$A$551, $D767&amp;U$1&amp;$E767&amp;$F767, 'emission-rate'!$F$2:$F$551) * IFERROR(VLOOKUP($A767&amp;$B767&amp;$C767&amp;$D767&amp;U$1, 'check of sales'!$A$2:$P$1035, 12 + MATCH($E767,'check of sales'!$M$1:$P$1, 0), 0), 0)</f>
        <v>0</v>
      </c>
    </row>
    <row r="768" spans="1:21" x14ac:dyDescent="0.2">
      <c r="A768">
        <f>emission!A768</f>
        <v>2017</v>
      </c>
      <c r="B768">
        <f>emission!B768</f>
        <v>2</v>
      </c>
      <c r="C768" t="str">
        <f>emission!C768</f>
        <v>agricultural</v>
      </c>
      <c r="D768" t="str">
        <f>emission!D768</f>
        <v>VCC 22601 (DSL T6 Ag)</v>
      </c>
      <c r="E768" t="str">
        <f>emission!E768</f>
        <v>DSL</v>
      </c>
      <c r="F768" t="str">
        <f>emission!F768</f>
        <v>TOG</v>
      </c>
      <c r="G768" s="1">
        <f>emission!G768 - SUM($K768:$U768)</f>
        <v>1.2276035477043479E-7</v>
      </c>
      <c r="K768" s="1">
        <f>SUMIF('emission-rate'!$A$2:$A$551, $D768&amp;K$1&amp;$E768&amp;$F768, 'emission-rate'!$F$2:$F$551) * IFERROR(VLOOKUP($A768&amp;$B768&amp;$C768&amp;$D768&amp;K$1, 'check of sales'!$A$2:$P$1035, 12 + MATCH($E768,'check of sales'!$M$1:$P$1, 0), 0), 0)</f>
        <v>40.220970604610997</v>
      </c>
      <c r="L768" s="1">
        <f>SUMIF('emission-rate'!$A$2:$A$551, $D768&amp;L$1&amp;$E768&amp;$F768, 'emission-rate'!$F$2:$F$551) * IFERROR(VLOOKUP($A768&amp;$B768&amp;$C768&amp;$D768&amp;L$1, 'check of sales'!$A$2:$P$1035, 12 + MATCH($E768,'check of sales'!$M$1:$P$1, 0), 0), 0)</f>
        <v>169.03171681612886</v>
      </c>
      <c r="M768" s="1">
        <f>SUMIF('emission-rate'!$A$2:$A$551, $D768&amp;M$1&amp;$E768&amp;$F768, 'emission-rate'!$F$2:$F$551) * IFERROR(VLOOKUP($A768&amp;$B768&amp;$C768&amp;$D768&amp;M$1, 'check of sales'!$A$2:$P$1035, 12 + MATCH($E768,'check of sales'!$M$1:$P$1, 0), 0), 0)</f>
        <v>9.1325585768707942</v>
      </c>
      <c r="N768" s="1">
        <f>SUMIF('emission-rate'!$A$2:$A$551, $D768&amp;N$1&amp;$E768&amp;$F768, 'emission-rate'!$F$2:$F$551) * IFERROR(VLOOKUP($A768&amp;$B768&amp;$C768&amp;$D768&amp;N$1, 'check of sales'!$A$2:$P$1035, 12 + MATCH($E768,'check of sales'!$M$1:$P$1, 0), 0), 0)</f>
        <v>0</v>
      </c>
      <c r="O768" s="1">
        <f>SUMIF('emission-rate'!$A$2:$A$551, $D768&amp;O$1&amp;$E768&amp;$F768, 'emission-rate'!$F$2:$F$551) * IFERROR(VLOOKUP($A768&amp;$B768&amp;$C768&amp;$D768&amp;O$1, 'check of sales'!$A$2:$P$1035, 12 + MATCH($E768,'check of sales'!$M$1:$P$1, 0), 0), 0)</f>
        <v>0</v>
      </c>
      <c r="P768" s="1">
        <f>SUMIF('emission-rate'!$A$2:$A$551, $D768&amp;P$1&amp;$E768&amp;$F768, 'emission-rate'!$F$2:$F$551) * IFERROR(VLOOKUP($A768&amp;$B768&amp;$C768&amp;$D768&amp;P$1, 'check of sales'!$A$2:$P$1035, 12 + MATCH($E768,'check of sales'!$M$1:$P$1, 0), 0), 0)</f>
        <v>0</v>
      </c>
      <c r="Q768" s="1">
        <f>SUMIF('emission-rate'!$A$2:$A$551, $D768&amp;Q$1&amp;$E768&amp;$F768, 'emission-rate'!$F$2:$F$551) * IFERROR(VLOOKUP($A768&amp;$B768&amp;$C768&amp;$D768&amp;Q$1, 'check of sales'!$A$2:$P$1035, 12 + MATCH($E768,'check of sales'!$M$1:$P$1, 0), 0), 0)</f>
        <v>0</v>
      </c>
      <c r="R768" s="1">
        <f>SUMIF('emission-rate'!$A$2:$A$551, $D768&amp;R$1&amp;$E768&amp;$F768, 'emission-rate'!$F$2:$F$551) * IFERROR(VLOOKUP($A768&amp;$B768&amp;$C768&amp;$D768&amp;R$1, 'check of sales'!$A$2:$P$1035, 12 + MATCH($E768,'check of sales'!$M$1:$P$1, 0), 0), 0)</f>
        <v>0</v>
      </c>
      <c r="S768" s="1">
        <f>SUMIF('emission-rate'!$A$2:$A$551, $D768&amp;S$1&amp;$E768&amp;$F768, 'emission-rate'!$F$2:$F$551) * IFERROR(VLOOKUP($A768&amp;$B768&amp;$C768&amp;$D768&amp;S$1, 'check of sales'!$A$2:$P$1035, 12 + MATCH($E768,'check of sales'!$M$1:$P$1, 0), 0), 0)</f>
        <v>0</v>
      </c>
      <c r="T768" s="1">
        <f>SUMIF('emission-rate'!$A$2:$A$551, $D768&amp;T$1&amp;$E768&amp;$F768, 'emission-rate'!$F$2:$F$551) * IFERROR(VLOOKUP($A768&amp;$B768&amp;$C768&amp;$D768&amp;T$1, 'check of sales'!$A$2:$P$1035, 12 + MATCH($E768,'check of sales'!$M$1:$P$1, 0), 0), 0)</f>
        <v>0</v>
      </c>
      <c r="U768" s="1">
        <f>SUMIF('emission-rate'!$A$2:$A$551, $D768&amp;U$1&amp;$E768&amp;$F768, 'emission-rate'!$F$2:$F$551) * IFERROR(VLOOKUP($A768&amp;$B768&amp;$C768&amp;$D768&amp;U$1, 'check of sales'!$A$2:$P$1035, 12 + MATCH($E768,'check of sales'!$M$1:$P$1, 0), 0), 0)</f>
        <v>0</v>
      </c>
    </row>
    <row r="769" spans="1:21" x14ac:dyDescent="0.2">
      <c r="A769">
        <f>emission!A769</f>
        <v>2018</v>
      </c>
      <c r="B769">
        <f>emission!B769</f>
        <v>2</v>
      </c>
      <c r="C769" t="str">
        <f>emission!C769</f>
        <v>agricultural</v>
      </c>
      <c r="D769" t="str">
        <f>emission!D769</f>
        <v>VCC 22601 (DSL T6 Ag)</v>
      </c>
      <c r="E769" t="str">
        <f>emission!E769</f>
        <v>DSL</v>
      </c>
      <c r="F769" t="str">
        <f>emission!F769</f>
        <v>TOG</v>
      </c>
      <c r="G769" s="1">
        <f>emission!G769 - SUM($K769:$U769)</f>
        <v>1.1752169370993215E-7</v>
      </c>
      <c r="K769" s="1">
        <f>SUMIF('emission-rate'!$A$2:$A$551, $D769&amp;K$1&amp;$E769&amp;$F769, 'emission-rate'!$F$2:$F$551) * IFERROR(VLOOKUP($A769&amp;$B769&amp;$C769&amp;$D769&amp;K$1, 'check of sales'!$A$2:$P$1035, 12 + MATCH($E769,'check of sales'!$M$1:$P$1, 0), 0), 0)</f>
        <v>39.48379785959532</v>
      </c>
      <c r="L769" s="1">
        <f>SUMIF('emission-rate'!$A$2:$A$551, $D769&amp;L$1&amp;$E769&amp;$F769, 'emission-rate'!$F$2:$F$551) * IFERROR(VLOOKUP($A769&amp;$B769&amp;$C769&amp;$D769&amp;L$1, 'check of sales'!$A$2:$P$1035, 12 + MATCH($E769,'check of sales'!$M$1:$P$1, 0), 0), 0)</f>
        <v>161.47432422934247</v>
      </c>
      <c r="M769" s="1">
        <f>SUMIF('emission-rate'!$A$2:$A$551, $D769&amp;M$1&amp;$E769&amp;$F769, 'emission-rate'!$F$2:$F$551) * IFERROR(VLOOKUP($A769&amp;$B769&amp;$C769&amp;$D769&amp;M$1, 'check of sales'!$A$2:$P$1035, 12 + MATCH($E769,'check of sales'!$M$1:$P$1, 0), 0), 0)</f>
        <v>8.4548305184265313</v>
      </c>
      <c r="N769" s="1">
        <f>SUMIF('emission-rate'!$A$2:$A$551, $D769&amp;N$1&amp;$E769&amp;$F769, 'emission-rate'!$F$2:$F$551) * IFERROR(VLOOKUP($A769&amp;$B769&amp;$C769&amp;$D769&amp;N$1, 'check of sales'!$A$2:$P$1035, 12 + MATCH($E769,'check of sales'!$M$1:$P$1, 0), 0), 0)</f>
        <v>0</v>
      </c>
      <c r="O769" s="1">
        <f>SUMIF('emission-rate'!$A$2:$A$551, $D769&amp;O$1&amp;$E769&amp;$F769, 'emission-rate'!$F$2:$F$551) * IFERROR(VLOOKUP($A769&amp;$B769&amp;$C769&amp;$D769&amp;O$1, 'check of sales'!$A$2:$P$1035, 12 + MATCH($E769,'check of sales'!$M$1:$P$1, 0), 0), 0)</f>
        <v>0</v>
      </c>
      <c r="P769" s="1">
        <f>SUMIF('emission-rate'!$A$2:$A$551, $D769&amp;P$1&amp;$E769&amp;$F769, 'emission-rate'!$F$2:$F$551) * IFERROR(VLOOKUP($A769&amp;$B769&amp;$C769&amp;$D769&amp;P$1, 'check of sales'!$A$2:$P$1035, 12 + MATCH($E769,'check of sales'!$M$1:$P$1, 0), 0), 0)</f>
        <v>0</v>
      </c>
      <c r="Q769" s="1">
        <f>SUMIF('emission-rate'!$A$2:$A$551, $D769&amp;Q$1&amp;$E769&amp;$F769, 'emission-rate'!$F$2:$F$551) * IFERROR(VLOOKUP($A769&amp;$B769&amp;$C769&amp;$D769&amp;Q$1, 'check of sales'!$A$2:$P$1035, 12 + MATCH($E769,'check of sales'!$M$1:$P$1, 0), 0), 0)</f>
        <v>0</v>
      </c>
      <c r="R769" s="1">
        <f>SUMIF('emission-rate'!$A$2:$A$551, $D769&amp;R$1&amp;$E769&amp;$F769, 'emission-rate'!$F$2:$F$551) * IFERROR(VLOOKUP($A769&amp;$B769&amp;$C769&amp;$D769&amp;R$1, 'check of sales'!$A$2:$P$1035, 12 + MATCH($E769,'check of sales'!$M$1:$P$1, 0), 0), 0)</f>
        <v>0</v>
      </c>
      <c r="S769" s="1">
        <f>SUMIF('emission-rate'!$A$2:$A$551, $D769&amp;S$1&amp;$E769&amp;$F769, 'emission-rate'!$F$2:$F$551) * IFERROR(VLOOKUP($A769&amp;$B769&amp;$C769&amp;$D769&amp;S$1, 'check of sales'!$A$2:$P$1035, 12 + MATCH($E769,'check of sales'!$M$1:$P$1, 0), 0), 0)</f>
        <v>0</v>
      </c>
      <c r="T769" s="1">
        <f>SUMIF('emission-rate'!$A$2:$A$551, $D769&amp;T$1&amp;$E769&amp;$F769, 'emission-rate'!$F$2:$F$551) * IFERROR(VLOOKUP($A769&amp;$B769&amp;$C769&amp;$D769&amp;T$1, 'check of sales'!$A$2:$P$1035, 12 + MATCH($E769,'check of sales'!$M$1:$P$1, 0), 0), 0)</f>
        <v>0</v>
      </c>
      <c r="U769" s="1">
        <f>SUMIF('emission-rate'!$A$2:$A$551, $D769&amp;U$1&amp;$E769&amp;$F769, 'emission-rate'!$F$2:$F$551) * IFERROR(VLOOKUP($A769&amp;$B769&amp;$C769&amp;$D769&amp;U$1, 'check of sales'!$A$2:$P$1035, 12 + MATCH($E769,'check of sales'!$M$1:$P$1, 0), 0), 0)</f>
        <v>0</v>
      </c>
    </row>
    <row r="770" spans="1:21" x14ac:dyDescent="0.2">
      <c r="A770">
        <f>emission!A770</f>
        <v>2019</v>
      </c>
      <c r="B770">
        <f>emission!B770</f>
        <v>2</v>
      </c>
      <c r="C770" t="str">
        <f>emission!C770</f>
        <v>agricultural</v>
      </c>
      <c r="D770" t="str">
        <f>emission!D770</f>
        <v>VCC 22601 (DSL T6 Ag)</v>
      </c>
      <c r="E770" t="str">
        <f>emission!E770</f>
        <v>DSL</v>
      </c>
      <c r="F770" t="str">
        <f>emission!F770</f>
        <v>TOG</v>
      </c>
      <c r="G770" s="1">
        <f>emission!G770 - SUM($K770:$U770)</f>
        <v>1.1527086485330074E-7</v>
      </c>
      <c r="K770" s="1">
        <f>SUMIF('emission-rate'!$A$2:$A$551, $D770&amp;K$1&amp;$E770&amp;$F770, 'emission-rate'!$F$2:$F$551) * IFERROR(VLOOKUP($A770&amp;$B770&amp;$C770&amp;$D770&amp;K$1, 'check of sales'!$A$2:$P$1035, 12 + MATCH($E770,'check of sales'!$M$1:$P$1, 0), 0), 0)</f>
        <v>37.310603896639343</v>
      </c>
      <c r="L770" s="1">
        <f>SUMIF('emission-rate'!$A$2:$A$551, $D770&amp;L$1&amp;$E770&amp;$F770, 'emission-rate'!$F$2:$F$551) * IFERROR(VLOOKUP($A770&amp;$B770&amp;$C770&amp;$D770&amp;L$1, 'check of sales'!$A$2:$P$1035, 12 + MATCH($E770,'check of sales'!$M$1:$P$1, 0), 0), 0)</f>
        <v>158.51481159072802</v>
      </c>
      <c r="M770" s="1">
        <f>SUMIF('emission-rate'!$A$2:$A$551, $D770&amp;M$1&amp;$E770&amp;$F770, 'emission-rate'!$F$2:$F$551) * IFERROR(VLOOKUP($A770&amp;$B770&amp;$C770&amp;$D770&amp;M$1, 'check of sales'!$A$2:$P$1035, 12 + MATCH($E770,'check of sales'!$M$1:$P$1, 0), 0), 0)</f>
        <v>8.0768158198477682</v>
      </c>
      <c r="N770" s="1">
        <f>SUMIF('emission-rate'!$A$2:$A$551, $D770&amp;N$1&amp;$E770&amp;$F770, 'emission-rate'!$F$2:$F$551) * IFERROR(VLOOKUP($A770&amp;$B770&amp;$C770&amp;$D770&amp;N$1, 'check of sales'!$A$2:$P$1035, 12 + MATCH($E770,'check of sales'!$M$1:$P$1, 0), 0), 0)</f>
        <v>0</v>
      </c>
      <c r="O770" s="1">
        <f>SUMIF('emission-rate'!$A$2:$A$551, $D770&amp;O$1&amp;$E770&amp;$F770, 'emission-rate'!$F$2:$F$551) * IFERROR(VLOOKUP($A770&amp;$B770&amp;$C770&amp;$D770&amp;O$1, 'check of sales'!$A$2:$P$1035, 12 + MATCH($E770,'check of sales'!$M$1:$P$1, 0), 0), 0)</f>
        <v>0</v>
      </c>
      <c r="P770" s="1">
        <f>SUMIF('emission-rate'!$A$2:$A$551, $D770&amp;P$1&amp;$E770&amp;$F770, 'emission-rate'!$F$2:$F$551) * IFERROR(VLOOKUP($A770&amp;$B770&amp;$C770&amp;$D770&amp;P$1, 'check of sales'!$A$2:$P$1035, 12 + MATCH($E770,'check of sales'!$M$1:$P$1, 0), 0), 0)</f>
        <v>0</v>
      </c>
      <c r="Q770" s="1">
        <f>SUMIF('emission-rate'!$A$2:$A$551, $D770&amp;Q$1&amp;$E770&amp;$F770, 'emission-rate'!$F$2:$F$551) * IFERROR(VLOOKUP($A770&amp;$B770&amp;$C770&amp;$D770&amp;Q$1, 'check of sales'!$A$2:$P$1035, 12 + MATCH($E770,'check of sales'!$M$1:$P$1, 0), 0), 0)</f>
        <v>0</v>
      </c>
      <c r="R770" s="1">
        <f>SUMIF('emission-rate'!$A$2:$A$551, $D770&amp;R$1&amp;$E770&amp;$F770, 'emission-rate'!$F$2:$F$551) * IFERROR(VLOOKUP($A770&amp;$B770&amp;$C770&amp;$D770&amp;R$1, 'check of sales'!$A$2:$P$1035, 12 + MATCH($E770,'check of sales'!$M$1:$P$1, 0), 0), 0)</f>
        <v>0</v>
      </c>
      <c r="S770" s="1">
        <f>SUMIF('emission-rate'!$A$2:$A$551, $D770&amp;S$1&amp;$E770&amp;$F770, 'emission-rate'!$F$2:$F$551) * IFERROR(VLOOKUP($A770&amp;$B770&amp;$C770&amp;$D770&amp;S$1, 'check of sales'!$A$2:$P$1035, 12 + MATCH($E770,'check of sales'!$M$1:$P$1, 0), 0), 0)</f>
        <v>0</v>
      </c>
      <c r="T770" s="1">
        <f>SUMIF('emission-rate'!$A$2:$A$551, $D770&amp;T$1&amp;$E770&amp;$F770, 'emission-rate'!$F$2:$F$551) * IFERROR(VLOOKUP($A770&amp;$B770&amp;$C770&amp;$D770&amp;T$1, 'check of sales'!$A$2:$P$1035, 12 + MATCH($E770,'check of sales'!$M$1:$P$1, 0), 0), 0)</f>
        <v>0</v>
      </c>
      <c r="U770" s="1">
        <f>SUMIF('emission-rate'!$A$2:$A$551, $D770&amp;U$1&amp;$E770&amp;$F770, 'emission-rate'!$F$2:$F$551) * IFERROR(VLOOKUP($A770&amp;$B770&amp;$C770&amp;$D770&amp;U$1, 'check of sales'!$A$2:$P$1035, 12 + MATCH($E770,'check of sales'!$M$1:$P$1, 0), 0), 0)</f>
        <v>0</v>
      </c>
    </row>
    <row r="771" spans="1:21" x14ac:dyDescent="0.2">
      <c r="A771">
        <f>emission!A771</f>
        <v>2020</v>
      </c>
      <c r="B771">
        <f>emission!B771</f>
        <v>2</v>
      </c>
      <c r="C771" t="str">
        <f>emission!C771</f>
        <v>agricultural</v>
      </c>
      <c r="D771" t="str">
        <f>emission!D771</f>
        <v>VCC 22601 (DSL T6 Ag)</v>
      </c>
      <c r="E771" t="str">
        <f>emission!E771</f>
        <v>DSL</v>
      </c>
      <c r="F771" t="str">
        <f>emission!F771</f>
        <v>TOG</v>
      </c>
      <c r="G771" s="1">
        <f>emission!G771 - SUM($K771:$U771)</f>
        <v>1.0845249676094681E-7</v>
      </c>
      <c r="K771" s="1">
        <f>SUMIF('emission-rate'!$A$2:$A$551, $D771&amp;K$1&amp;$E771&amp;$F771, 'emission-rate'!$F$2:$F$551) * IFERROR(VLOOKUP($A771&amp;$B771&amp;$C771&amp;$D771&amp;K$1, 'check of sales'!$A$2:$P$1035, 12 + MATCH($E771,'check of sales'!$M$1:$P$1, 0), 0), 0)</f>
        <v>32.573303822194262</v>
      </c>
      <c r="L771" s="1">
        <f>SUMIF('emission-rate'!$A$2:$A$551, $D771&amp;L$1&amp;$E771&amp;$F771, 'emission-rate'!$F$2:$F$551) * IFERROR(VLOOKUP($A771&amp;$B771&amp;$C771&amp;$D771&amp;L$1, 'check of sales'!$A$2:$P$1035, 12 + MATCH($E771,'check of sales'!$M$1:$P$1, 0), 0), 0)</f>
        <v>149.790133361621</v>
      </c>
      <c r="M771" s="1">
        <f>SUMIF('emission-rate'!$A$2:$A$551, $D771&amp;M$1&amp;$E771&amp;$F771, 'emission-rate'!$F$2:$F$551) * IFERROR(VLOOKUP($A771&amp;$B771&amp;$C771&amp;$D771&amp;M$1, 'check of sales'!$A$2:$P$1035, 12 + MATCH($E771,'check of sales'!$M$1:$P$1, 0), 0), 0)</f>
        <v>7.928783378079217</v>
      </c>
      <c r="N771" s="1">
        <f>SUMIF('emission-rate'!$A$2:$A$551, $D771&amp;N$1&amp;$E771&amp;$F771, 'emission-rate'!$F$2:$F$551) * IFERROR(VLOOKUP($A771&amp;$B771&amp;$C771&amp;$D771&amp;N$1, 'check of sales'!$A$2:$P$1035, 12 + MATCH($E771,'check of sales'!$M$1:$P$1, 0), 0), 0)</f>
        <v>0</v>
      </c>
      <c r="O771" s="1">
        <f>SUMIF('emission-rate'!$A$2:$A$551, $D771&amp;O$1&amp;$E771&amp;$F771, 'emission-rate'!$F$2:$F$551) * IFERROR(VLOOKUP($A771&amp;$B771&amp;$C771&amp;$D771&amp;O$1, 'check of sales'!$A$2:$P$1035, 12 + MATCH($E771,'check of sales'!$M$1:$P$1, 0), 0), 0)</f>
        <v>0</v>
      </c>
      <c r="P771" s="1">
        <f>SUMIF('emission-rate'!$A$2:$A$551, $D771&amp;P$1&amp;$E771&amp;$F771, 'emission-rate'!$F$2:$F$551) * IFERROR(VLOOKUP($A771&amp;$B771&amp;$C771&amp;$D771&amp;P$1, 'check of sales'!$A$2:$P$1035, 12 + MATCH($E771,'check of sales'!$M$1:$P$1, 0), 0), 0)</f>
        <v>0</v>
      </c>
      <c r="Q771" s="1">
        <f>SUMIF('emission-rate'!$A$2:$A$551, $D771&amp;Q$1&amp;$E771&amp;$F771, 'emission-rate'!$F$2:$F$551) * IFERROR(VLOOKUP($A771&amp;$B771&amp;$C771&amp;$D771&amp;Q$1, 'check of sales'!$A$2:$P$1035, 12 + MATCH($E771,'check of sales'!$M$1:$P$1, 0), 0), 0)</f>
        <v>0</v>
      </c>
      <c r="R771" s="1">
        <f>SUMIF('emission-rate'!$A$2:$A$551, $D771&amp;R$1&amp;$E771&amp;$F771, 'emission-rate'!$F$2:$F$551) * IFERROR(VLOOKUP($A771&amp;$B771&amp;$C771&amp;$D771&amp;R$1, 'check of sales'!$A$2:$P$1035, 12 + MATCH($E771,'check of sales'!$M$1:$P$1, 0), 0), 0)</f>
        <v>0</v>
      </c>
      <c r="S771" s="1">
        <f>SUMIF('emission-rate'!$A$2:$A$551, $D771&amp;S$1&amp;$E771&amp;$F771, 'emission-rate'!$F$2:$F$551) * IFERROR(VLOOKUP($A771&amp;$B771&amp;$C771&amp;$D771&amp;S$1, 'check of sales'!$A$2:$P$1035, 12 + MATCH($E771,'check of sales'!$M$1:$P$1, 0), 0), 0)</f>
        <v>0</v>
      </c>
      <c r="T771" s="1">
        <f>SUMIF('emission-rate'!$A$2:$A$551, $D771&amp;T$1&amp;$E771&amp;$F771, 'emission-rate'!$F$2:$F$551) * IFERROR(VLOOKUP($A771&amp;$B771&amp;$C771&amp;$D771&amp;T$1, 'check of sales'!$A$2:$P$1035, 12 + MATCH($E771,'check of sales'!$M$1:$P$1, 0), 0), 0)</f>
        <v>0</v>
      </c>
      <c r="U771" s="1">
        <f>SUMIF('emission-rate'!$A$2:$A$551, $D771&amp;U$1&amp;$E771&amp;$F771, 'emission-rate'!$F$2:$F$551) * IFERROR(VLOOKUP($A771&amp;$B771&amp;$C771&amp;$D771&amp;U$1, 'check of sales'!$A$2:$P$1035, 12 + MATCH($E771,'check of sales'!$M$1:$P$1, 0), 0), 0)</f>
        <v>0</v>
      </c>
    </row>
    <row r="772" spans="1:21" x14ac:dyDescent="0.2">
      <c r="A772">
        <f>emission!A772</f>
        <v>2010</v>
      </c>
      <c r="B772">
        <f>emission!B772</f>
        <v>2</v>
      </c>
      <c r="C772" t="str">
        <f>emission!C772</f>
        <v>commercial</v>
      </c>
      <c r="D772" t="str">
        <f>emission!D772</f>
        <v>VCC 21400 (GAS LHD1)</v>
      </c>
      <c r="E772" t="str">
        <f>emission!E772</f>
        <v>GAS</v>
      </c>
      <c r="F772" t="str">
        <f>emission!F772</f>
        <v>CH4</v>
      </c>
      <c r="G772" s="1">
        <f>emission!G772 - SUM($K772:$U772)</f>
        <v>1.4346887837746181E-6</v>
      </c>
      <c r="K772" s="1">
        <f>SUMIF('emission-rate'!$A$2:$A$551, $D772&amp;K$1&amp;$E772&amp;$F772, 'emission-rate'!$F$2:$F$551) * IFERROR(VLOOKUP($A772&amp;$B772&amp;$C772&amp;$D772&amp;K$1, 'check of sales'!$A$2:$P$1035, 12 + MATCH($E772,'check of sales'!$M$1:$P$1, 0), 0), 0)</f>
        <v>1515.7391029750313</v>
      </c>
      <c r="L772" s="1">
        <f>SUMIF('emission-rate'!$A$2:$A$551, $D772&amp;L$1&amp;$E772&amp;$F772, 'emission-rate'!$F$2:$F$551) * IFERROR(VLOOKUP($A772&amp;$B772&amp;$C772&amp;$D772&amp;L$1, 'check of sales'!$A$2:$P$1035, 12 + MATCH($E772,'check of sales'!$M$1:$P$1, 0), 0), 0)</f>
        <v>0</v>
      </c>
      <c r="M772" s="1">
        <f>SUMIF('emission-rate'!$A$2:$A$551, $D772&amp;M$1&amp;$E772&amp;$F772, 'emission-rate'!$F$2:$F$551) * IFERROR(VLOOKUP($A772&amp;$B772&amp;$C772&amp;$D772&amp;M$1, 'check of sales'!$A$2:$P$1035, 12 + MATCH($E772,'check of sales'!$M$1:$P$1, 0), 0), 0)</f>
        <v>0</v>
      </c>
      <c r="N772" s="1">
        <f>SUMIF('emission-rate'!$A$2:$A$551, $D772&amp;N$1&amp;$E772&amp;$F772, 'emission-rate'!$F$2:$F$551) * IFERROR(VLOOKUP($A772&amp;$B772&amp;$C772&amp;$D772&amp;N$1, 'check of sales'!$A$2:$P$1035, 12 + MATCH($E772,'check of sales'!$M$1:$P$1, 0), 0), 0)</f>
        <v>0</v>
      </c>
      <c r="O772" s="1">
        <f>SUMIF('emission-rate'!$A$2:$A$551, $D772&amp;O$1&amp;$E772&amp;$F772, 'emission-rate'!$F$2:$F$551) * IFERROR(VLOOKUP($A772&amp;$B772&amp;$C772&amp;$D772&amp;O$1, 'check of sales'!$A$2:$P$1035, 12 + MATCH($E772,'check of sales'!$M$1:$P$1, 0), 0), 0)</f>
        <v>0</v>
      </c>
      <c r="P772" s="1">
        <f>SUMIF('emission-rate'!$A$2:$A$551, $D772&amp;P$1&amp;$E772&amp;$F772, 'emission-rate'!$F$2:$F$551) * IFERROR(VLOOKUP($A772&amp;$B772&amp;$C772&amp;$D772&amp;P$1, 'check of sales'!$A$2:$P$1035, 12 + MATCH($E772,'check of sales'!$M$1:$P$1, 0), 0), 0)</f>
        <v>0</v>
      </c>
      <c r="Q772" s="1">
        <f>SUMIF('emission-rate'!$A$2:$A$551, $D772&amp;Q$1&amp;$E772&amp;$F772, 'emission-rate'!$F$2:$F$551) * IFERROR(VLOOKUP($A772&amp;$B772&amp;$C772&amp;$D772&amp;Q$1, 'check of sales'!$A$2:$P$1035, 12 + MATCH($E772,'check of sales'!$M$1:$P$1, 0), 0), 0)</f>
        <v>0</v>
      </c>
      <c r="R772" s="1">
        <f>SUMIF('emission-rate'!$A$2:$A$551, $D772&amp;R$1&amp;$E772&amp;$F772, 'emission-rate'!$F$2:$F$551) * IFERROR(VLOOKUP($A772&amp;$B772&amp;$C772&amp;$D772&amp;R$1, 'check of sales'!$A$2:$P$1035, 12 + MATCH($E772,'check of sales'!$M$1:$P$1, 0), 0), 0)</f>
        <v>0</v>
      </c>
      <c r="S772" s="1">
        <f>SUMIF('emission-rate'!$A$2:$A$551, $D772&amp;S$1&amp;$E772&amp;$F772, 'emission-rate'!$F$2:$F$551) * IFERROR(VLOOKUP($A772&amp;$B772&amp;$C772&amp;$D772&amp;S$1, 'check of sales'!$A$2:$P$1035, 12 + MATCH($E772,'check of sales'!$M$1:$P$1, 0), 0), 0)</f>
        <v>0</v>
      </c>
      <c r="T772" s="1">
        <f>SUMIF('emission-rate'!$A$2:$A$551, $D772&amp;T$1&amp;$E772&amp;$F772, 'emission-rate'!$F$2:$F$551) * IFERROR(VLOOKUP($A772&amp;$B772&amp;$C772&amp;$D772&amp;T$1, 'check of sales'!$A$2:$P$1035, 12 + MATCH($E772,'check of sales'!$M$1:$P$1, 0), 0), 0)</f>
        <v>0</v>
      </c>
      <c r="U772" s="1">
        <f>SUMIF('emission-rate'!$A$2:$A$551, $D772&amp;U$1&amp;$E772&amp;$F772, 'emission-rate'!$F$2:$F$551) * IFERROR(VLOOKUP($A772&amp;$B772&amp;$C772&amp;$D772&amp;U$1, 'check of sales'!$A$2:$P$1035, 12 + MATCH($E772,'check of sales'!$M$1:$P$1, 0), 0), 0)</f>
        <v>0</v>
      </c>
    </row>
    <row r="773" spans="1:21" x14ac:dyDescent="0.2">
      <c r="A773">
        <f>emission!A773</f>
        <v>2011</v>
      </c>
      <c r="B773">
        <f>emission!B773</f>
        <v>2</v>
      </c>
      <c r="C773" t="str">
        <f>emission!C773</f>
        <v>commercial</v>
      </c>
      <c r="D773" t="str">
        <f>emission!D773</f>
        <v>VCC 21400 (GAS LHD1)</v>
      </c>
      <c r="E773" t="str">
        <f>emission!E773</f>
        <v>GAS</v>
      </c>
      <c r="F773" t="str">
        <f>emission!F773</f>
        <v>CH4</v>
      </c>
      <c r="G773" s="1">
        <f>emission!G773 - SUM($K773:$U773)</f>
        <v>2.7985633641947061E-4</v>
      </c>
      <c r="K773" s="1">
        <f>SUMIF('emission-rate'!$A$2:$A$551, $D773&amp;K$1&amp;$E773&amp;$F773, 'emission-rate'!$F$2:$F$551) * IFERROR(VLOOKUP($A773&amp;$B773&amp;$C773&amp;$D773&amp;K$1, 'check of sales'!$A$2:$P$1035, 12 + MATCH($E773,'check of sales'!$M$1:$P$1, 0), 0), 0)</f>
        <v>1285.2982404350112</v>
      </c>
      <c r="L773" s="1">
        <f>SUMIF('emission-rate'!$A$2:$A$551, $D773&amp;L$1&amp;$E773&amp;$F773, 'emission-rate'!$F$2:$F$551) * IFERROR(VLOOKUP($A773&amp;$B773&amp;$C773&amp;$D773&amp;L$1, 'check of sales'!$A$2:$P$1035, 12 + MATCH($E773,'check of sales'!$M$1:$P$1, 0), 0), 0)</f>
        <v>101771.09276371666</v>
      </c>
      <c r="M773" s="1">
        <f>SUMIF('emission-rate'!$A$2:$A$551, $D773&amp;M$1&amp;$E773&amp;$F773, 'emission-rate'!$F$2:$F$551) * IFERROR(VLOOKUP($A773&amp;$B773&amp;$C773&amp;$D773&amp;M$1, 'check of sales'!$A$2:$P$1035, 12 + MATCH($E773,'check of sales'!$M$1:$P$1, 0), 0), 0)</f>
        <v>0</v>
      </c>
      <c r="N773" s="1">
        <f>SUMIF('emission-rate'!$A$2:$A$551, $D773&amp;N$1&amp;$E773&amp;$F773, 'emission-rate'!$F$2:$F$551) * IFERROR(VLOOKUP($A773&amp;$B773&amp;$C773&amp;$D773&amp;N$1, 'check of sales'!$A$2:$P$1035, 12 + MATCH($E773,'check of sales'!$M$1:$P$1, 0), 0), 0)</f>
        <v>0</v>
      </c>
      <c r="O773" s="1">
        <f>SUMIF('emission-rate'!$A$2:$A$551, $D773&amp;O$1&amp;$E773&amp;$F773, 'emission-rate'!$F$2:$F$551) * IFERROR(VLOOKUP($A773&amp;$B773&amp;$C773&amp;$D773&amp;O$1, 'check of sales'!$A$2:$P$1035, 12 + MATCH($E773,'check of sales'!$M$1:$P$1, 0), 0), 0)</f>
        <v>0</v>
      </c>
      <c r="P773" s="1">
        <f>SUMIF('emission-rate'!$A$2:$A$551, $D773&amp;P$1&amp;$E773&amp;$F773, 'emission-rate'!$F$2:$F$551) * IFERROR(VLOOKUP($A773&amp;$B773&amp;$C773&amp;$D773&amp;P$1, 'check of sales'!$A$2:$P$1035, 12 + MATCH($E773,'check of sales'!$M$1:$P$1, 0), 0), 0)</f>
        <v>0</v>
      </c>
      <c r="Q773" s="1">
        <f>SUMIF('emission-rate'!$A$2:$A$551, $D773&amp;Q$1&amp;$E773&amp;$F773, 'emission-rate'!$F$2:$F$551) * IFERROR(VLOOKUP($A773&amp;$B773&amp;$C773&amp;$D773&amp;Q$1, 'check of sales'!$A$2:$P$1035, 12 + MATCH($E773,'check of sales'!$M$1:$P$1, 0), 0), 0)</f>
        <v>0</v>
      </c>
      <c r="R773" s="1">
        <f>SUMIF('emission-rate'!$A$2:$A$551, $D773&amp;R$1&amp;$E773&amp;$F773, 'emission-rate'!$F$2:$F$551) * IFERROR(VLOOKUP($A773&amp;$B773&amp;$C773&amp;$D773&amp;R$1, 'check of sales'!$A$2:$P$1035, 12 + MATCH($E773,'check of sales'!$M$1:$P$1, 0), 0), 0)</f>
        <v>0</v>
      </c>
      <c r="S773" s="1">
        <f>SUMIF('emission-rate'!$A$2:$A$551, $D773&amp;S$1&amp;$E773&amp;$F773, 'emission-rate'!$F$2:$F$551) * IFERROR(VLOOKUP($A773&amp;$B773&amp;$C773&amp;$D773&amp;S$1, 'check of sales'!$A$2:$P$1035, 12 + MATCH($E773,'check of sales'!$M$1:$P$1, 0), 0), 0)</f>
        <v>0</v>
      </c>
      <c r="T773" s="1">
        <f>SUMIF('emission-rate'!$A$2:$A$551, $D773&amp;T$1&amp;$E773&amp;$F773, 'emission-rate'!$F$2:$F$551) * IFERROR(VLOOKUP($A773&amp;$B773&amp;$C773&amp;$D773&amp;T$1, 'check of sales'!$A$2:$P$1035, 12 + MATCH($E773,'check of sales'!$M$1:$P$1, 0), 0), 0)</f>
        <v>0</v>
      </c>
      <c r="U773" s="1">
        <f>SUMIF('emission-rate'!$A$2:$A$551, $D773&amp;U$1&amp;$E773&amp;$F773, 'emission-rate'!$F$2:$F$551) * IFERROR(VLOOKUP($A773&amp;$B773&amp;$C773&amp;$D773&amp;U$1, 'check of sales'!$A$2:$P$1035, 12 + MATCH($E773,'check of sales'!$M$1:$P$1, 0), 0), 0)</f>
        <v>0</v>
      </c>
    </row>
    <row r="774" spans="1:21" x14ac:dyDescent="0.2">
      <c r="A774">
        <f>emission!A774</f>
        <v>2012</v>
      </c>
      <c r="B774">
        <f>emission!B774</f>
        <v>2</v>
      </c>
      <c r="C774" t="str">
        <f>emission!C774</f>
        <v>commercial</v>
      </c>
      <c r="D774" t="str">
        <f>emission!D774</f>
        <v>VCC 21400 (GAS LHD1)</v>
      </c>
      <c r="E774" t="str">
        <f>emission!E774</f>
        <v>GAS</v>
      </c>
      <c r="F774" t="str">
        <f>emission!F774</f>
        <v>CH4</v>
      </c>
      <c r="G774" s="1">
        <f>emission!G774 - SUM($K774:$U774)</f>
        <v>6.1283991090022027E-4</v>
      </c>
      <c r="K774" s="1">
        <f>SUMIF('emission-rate'!$A$2:$A$551, $D774&amp;K$1&amp;$E774&amp;$F774, 'emission-rate'!$F$2:$F$551) * IFERROR(VLOOKUP($A774&amp;$B774&amp;$C774&amp;$D774&amp;K$1, 'check of sales'!$A$2:$P$1035, 12 + MATCH($E774,'check of sales'!$M$1:$P$1, 0), 0), 0)</f>
        <v>1148.474789588606</v>
      </c>
      <c r="L774" s="1">
        <f>SUMIF('emission-rate'!$A$2:$A$551, $D774&amp;L$1&amp;$E774&amp;$F774, 'emission-rate'!$F$2:$F$551) * IFERROR(VLOOKUP($A774&amp;$B774&amp;$C774&amp;$D774&amp;L$1, 'check of sales'!$A$2:$P$1035, 12 + MATCH($E774,'check of sales'!$M$1:$P$1, 0), 0), 0)</f>
        <v>86298.628965639466</v>
      </c>
      <c r="M774" s="1">
        <f>SUMIF('emission-rate'!$A$2:$A$551, $D774&amp;M$1&amp;$E774&amp;$F774, 'emission-rate'!$F$2:$F$551) * IFERROR(VLOOKUP($A774&amp;$B774&amp;$C774&amp;$D774&amp;M$1, 'check of sales'!$A$2:$P$1035, 12 + MATCH($E774,'check of sales'!$M$1:$P$1, 0), 0), 0)</f>
        <v>119950.76954437104</v>
      </c>
      <c r="N774" s="1">
        <f>SUMIF('emission-rate'!$A$2:$A$551, $D774&amp;N$1&amp;$E774&amp;$F774, 'emission-rate'!$F$2:$F$551) * IFERROR(VLOOKUP($A774&amp;$B774&amp;$C774&amp;$D774&amp;N$1, 'check of sales'!$A$2:$P$1035, 12 + MATCH($E774,'check of sales'!$M$1:$P$1, 0), 0), 0)</f>
        <v>0</v>
      </c>
      <c r="O774" s="1">
        <f>SUMIF('emission-rate'!$A$2:$A$551, $D774&amp;O$1&amp;$E774&amp;$F774, 'emission-rate'!$F$2:$F$551) * IFERROR(VLOOKUP($A774&amp;$B774&amp;$C774&amp;$D774&amp;O$1, 'check of sales'!$A$2:$P$1035, 12 + MATCH($E774,'check of sales'!$M$1:$P$1, 0), 0), 0)</f>
        <v>0</v>
      </c>
      <c r="P774" s="1">
        <f>SUMIF('emission-rate'!$A$2:$A$551, $D774&amp;P$1&amp;$E774&amp;$F774, 'emission-rate'!$F$2:$F$551) * IFERROR(VLOOKUP($A774&amp;$B774&amp;$C774&amp;$D774&amp;P$1, 'check of sales'!$A$2:$P$1035, 12 + MATCH($E774,'check of sales'!$M$1:$P$1, 0), 0), 0)</f>
        <v>0</v>
      </c>
      <c r="Q774" s="1">
        <f>SUMIF('emission-rate'!$A$2:$A$551, $D774&amp;Q$1&amp;$E774&amp;$F774, 'emission-rate'!$F$2:$F$551) * IFERROR(VLOOKUP($A774&amp;$B774&amp;$C774&amp;$D774&amp;Q$1, 'check of sales'!$A$2:$P$1035, 12 + MATCH($E774,'check of sales'!$M$1:$P$1, 0), 0), 0)</f>
        <v>0</v>
      </c>
      <c r="R774" s="1">
        <f>SUMIF('emission-rate'!$A$2:$A$551, $D774&amp;R$1&amp;$E774&amp;$F774, 'emission-rate'!$F$2:$F$551) * IFERROR(VLOOKUP($A774&amp;$B774&amp;$C774&amp;$D774&amp;R$1, 'check of sales'!$A$2:$P$1035, 12 + MATCH($E774,'check of sales'!$M$1:$P$1, 0), 0), 0)</f>
        <v>0</v>
      </c>
      <c r="S774" s="1">
        <f>SUMIF('emission-rate'!$A$2:$A$551, $D774&amp;S$1&amp;$E774&amp;$F774, 'emission-rate'!$F$2:$F$551) * IFERROR(VLOOKUP($A774&amp;$B774&amp;$C774&amp;$D774&amp;S$1, 'check of sales'!$A$2:$P$1035, 12 + MATCH($E774,'check of sales'!$M$1:$P$1, 0), 0), 0)</f>
        <v>0</v>
      </c>
      <c r="T774" s="1">
        <f>SUMIF('emission-rate'!$A$2:$A$551, $D774&amp;T$1&amp;$E774&amp;$F774, 'emission-rate'!$F$2:$F$551) * IFERROR(VLOOKUP($A774&amp;$B774&amp;$C774&amp;$D774&amp;T$1, 'check of sales'!$A$2:$P$1035, 12 + MATCH($E774,'check of sales'!$M$1:$P$1, 0), 0), 0)</f>
        <v>0</v>
      </c>
      <c r="U774" s="1">
        <f>SUMIF('emission-rate'!$A$2:$A$551, $D774&amp;U$1&amp;$E774&amp;$F774, 'emission-rate'!$F$2:$F$551) * IFERROR(VLOOKUP($A774&amp;$B774&amp;$C774&amp;$D774&amp;U$1, 'check of sales'!$A$2:$P$1035, 12 + MATCH($E774,'check of sales'!$M$1:$P$1, 0), 0), 0)</f>
        <v>0</v>
      </c>
    </row>
    <row r="775" spans="1:21" x14ac:dyDescent="0.2">
      <c r="A775">
        <f>emission!A775</f>
        <v>2013</v>
      </c>
      <c r="B775">
        <f>emission!B775</f>
        <v>2</v>
      </c>
      <c r="C775" t="str">
        <f>emission!C775</f>
        <v>commercial</v>
      </c>
      <c r="D775" t="str">
        <f>emission!D775</f>
        <v>VCC 21400 (GAS LHD1)</v>
      </c>
      <c r="E775" t="str">
        <f>emission!E775</f>
        <v>GAS</v>
      </c>
      <c r="F775" t="str">
        <f>emission!F775</f>
        <v>CH4</v>
      </c>
      <c r="G775" s="1">
        <f>emission!G775 - SUM($K775:$U775)</f>
        <v>5.7568305055610836E-4</v>
      </c>
      <c r="K775" s="1">
        <f>SUMIF('emission-rate'!$A$2:$A$551, $D775&amp;K$1&amp;$E775&amp;$F775, 'emission-rate'!$F$2:$F$551) * IFERROR(VLOOKUP($A775&amp;$B775&amp;$C775&amp;$D775&amp;K$1, 'check of sales'!$A$2:$P$1035, 12 + MATCH($E775,'check of sales'!$M$1:$P$1, 0), 0), 0)</f>
        <v>1049.0311499902098</v>
      </c>
      <c r="L775" s="1">
        <f>SUMIF('emission-rate'!$A$2:$A$551, $D775&amp;L$1&amp;$E775&amp;$F775, 'emission-rate'!$F$2:$F$551) * IFERROR(VLOOKUP($A775&amp;$B775&amp;$C775&amp;$D775&amp;L$1, 'check of sales'!$A$2:$P$1035, 12 + MATCH($E775,'check of sales'!$M$1:$P$1, 0), 0), 0)</f>
        <v>77111.908057660592</v>
      </c>
      <c r="M775" s="1">
        <f>SUMIF('emission-rate'!$A$2:$A$551, $D775&amp;M$1&amp;$E775&amp;$F775, 'emission-rate'!$F$2:$F$551) * IFERROR(VLOOKUP($A775&amp;$B775&amp;$C775&amp;$D775&amp;M$1, 'check of sales'!$A$2:$P$1035, 12 + MATCH($E775,'check of sales'!$M$1:$P$1, 0), 0), 0)</f>
        <v>101714.41294323174</v>
      </c>
      <c r="N775" s="1">
        <f>SUMIF('emission-rate'!$A$2:$A$551, $D775&amp;N$1&amp;$E775&amp;$F775, 'emission-rate'!$F$2:$F$551) * IFERROR(VLOOKUP($A775&amp;$B775&amp;$C775&amp;$D775&amp;N$1, 'check of sales'!$A$2:$P$1035, 12 + MATCH($E775,'check of sales'!$M$1:$P$1, 0), 0), 0)</f>
        <v>19423.350706965408</v>
      </c>
      <c r="O775" s="1">
        <f>SUMIF('emission-rate'!$A$2:$A$551, $D775&amp;O$1&amp;$E775&amp;$F775, 'emission-rate'!$F$2:$F$551) * IFERROR(VLOOKUP($A775&amp;$B775&amp;$C775&amp;$D775&amp;O$1, 'check of sales'!$A$2:$P$1035, 12 + MATCH($E775,'check of sales'!$M$1:$P$1, 0), 0), 0)</f>
        <v>0</v>
      </c>
      <c r="P775" s="1">
        <f>SUMIF('emission-rate'!$A$2:$A$551, $D775&amp;P$1&amp;$E775&amp;$F775, 'emission-rate'!$F$2:$F$551) * IFERROR(VLOOKUP($A775&amp;$B775&amp;$C775&amp;$D775&amp;P$1, 'check of sales'!$A$2:$P$1035, 12 + MATCH($E775,'check of sales'!$M$1:$P$1, 0), 0), 0)</f>
        <v>0</v>
      </c>
      <c r="Q775" s="1">
        <f>SUMIF('emission-rate'!$A$2:$A$551, $D775&amp;Q$1&amp;$E775&amp;$F775, 'emission-rate'!$F$2:$F$551) * IFERROR(VLOOKUP($A775&amp;$B775&amp;$C775&amp;$D775&amp;Q$1, 'check of sales'!$A$2:$P$1035, 12 + MATCH($E775,'check of sales'!$M$1:$P$1, 0), 0), 0)</f>
        <v>0</v>
      </c>
      <c r="R775" s="1">
        <f>SUMIF('emission-rate'!$A$2:$A$551, $D775&amp;R$1&amp;$E775&amp;$F775, 'emission-rate'!$F$2:$F$551) * IFERROR(VLOOKUP($A775&amp;$B775&amp;$C775&amp;$D775&amp;R$1, 'check of sales'!$A$2:$P$1035, 12 + MATCH($E775,'check of sales'!$M$1:$P$1, 0), 0), 0)</f>
        <v>0</v>
      </c>
      <c r="S775" s="1">
        <f>SUMIF('emission-rate'!$A$2:$A$551, $D775&amp;S$1&amp;$E775&amp;$F775, 'emission-rate'!$F$2:$F$551) * IFERROR(VLOOKUP($A775&amp;$B775&amp;$C775&amp;$D775&amp;S$1, 'check of sales'!$A$2:$P$1035, 12 + MATCH($E775,'check of sales'!$M$1:$P$1, 0), 0), 0)</f>
        <v>0</v>
      </c>
      <c r="T775" s="1">
        <f>SUMIF('emission-rate'!$A$2:$A$551, $D775&amp;T$1&amp;$E775&amp;$F775, 'emission-rate'!$F$2:$F$551) * IFERROR(VLOOKUP($A775&amp;$B775&amp;$C775&amp;$D775&amp;T$1, 'check of sales'!$A$2:$P$1035, 12 + MATCH($E775,'check of sales'!$M$1:$P$1, 0), 0), 0)</f>
        <v>0</v>
      </c>
      <c r="U775" s="1">
        <f>SUMIF('emission-rate'!$A$2:$A$551, $D775&amp;U$1&amp;$E775&amp;$F775, 'emission-rate'!$F$2:$F$551) * IFERROR(VLOOKUP($A775&amp;$B775&amp;$C775&amp;$D775&amp;U$1, 'check of sales'!$A$2:$P$1035, 12 + MATCH($E775,'check of sales'!$M$1:$P$1, 0), 0), 0)</f>
        <v>0</v>
      </c>
    </row>
    <row r="776" spans="1:21" x14ac:dyDescent="0.2">
      <c r="A776">
        <f>emission!A776</f>
        <v>2014</v>
      </c>
      <c r="B776">
        <f>emission!B776</f>
        <v>2</v>
      </c>
      <c r="C776" t="str">
        <f>emission!C776</f>
        <v>commercial</v>
      </c>
      <c r="D776" t="str">
        <f>emission!D776</f>
        <v>VCC 21400 (GAS LHD1)</v>
      </c>
      <c r="E776" t="str">
        <f>emission!E776</f>
        <v>GAS</v>
      </c>
      <c r="F776" t="str">
        <f>emission!F776</f>
        <v>CH4</v>
      </c>
      <c r="G776" s="1">
        <f>emission!G776 - SUM($K776:$U776)</f>
        <v>4.5429097372107208E-4</v>
      </c>
      <c r="K776" s="1">
        <f>SUMIF('emission-rate'!$A$2:$A$551, $D776&amp;K$1&amp;$E776&amp;$F776, 'emission-rate'!$F$2:$F$551) * IFERROR(VLOOKUP($A776&amp;$B776&amp;$C776&amp;$D776&amp;K$1, 'check of sales'!$A$2:$P$1035, 12 + MATCH($E776,'check of sales'!$M$1:$P$1, 0), 0), 0)</f>
        <v>970.35297527991827</v>
      </c>
      <c r="L776" s="1">
        <f>SUMIF('emission-rate'!$A$2:$A$551, $D776&amp;L$1&amp;$E776&amp;$F776, 'emission-rate'!$F$2:$F$551) * IFERROR(VLOOKUP($A776&amp;$B776&amp;$C776&amp;$D776&amp;L$1, 'check of sales'!$A$2:$P$1035, 12 + MATCH($E776,'check of sales'!$M$1:$P$1, 0), 0), 0)</f>
        <v>70434.975430887454</v>
      </c>
      <c r="M776" s="1">
        <f>SUMIF('emission-rate'!$A$2:$A$551, $D776&amp;M$1&amp;$E776&amp;$F776, 'emission-rate'!$F$2:$F$551) * IFERROR(VLOOKUP($A776&amp;$B776&amp;$C776&amp;$D776&amp;M$1, 'check of sales'!$A$2:$P$1035, 12 + MATCH($E776,'check of sales'!$M$1:$P$1, 0), 0), 0)</f>
        <v>90886.640413955029</v>
      </c>
      <c r="N776" s="1">
        <f>SUMIF('emission-rate'!$A$2:$A$551, $D776&amp;N$1&amp;$E776&amp;$F776, 'emission-rate'!$F$2:$F$551) * IFERROR(VLOOKUP($A776&amp;$B776&amp;$C776&amp;$D776&amp;N$1, 'check of sales'!$A$2:$P$1035, 12 + MATCH($E776,'check of sales'!$M$1:$P$1, 0), 0), 0)</f>
        <v>16470.379657036494</v>
      </c>
      <c r="O776" s="1">
        <f>SUMIF('emission-rate'!$A$2:$A$551, $D776&amp;O$1&amp;$E776&amp;$F776, 'emission-rate'!$F$2:$F$551) * IFERROR(VLOOKUP($A776&amp;$B776&amp;$C776&amp;$D776&amp;O$1, 'check of sales'!$A$2:$P$1035, 12 + MATCH($E776,'check of sales'!$M$1:$P$1, 0), 0), 0)</f>
        <v>58957.8917954801</v>
      </c>
      <c r="P776" s="1">
        <f>SUMIF('emission-rate'!$A$2:$A$551, $D776&amp;P$1&amp;$E776&amp;$F776, 'emission-rate'!$F$2:$F$551) * IFERROR(VLOOKUP($A776&amp;$B776&amp;$C776&amp;$D776&amp;P$1, 'check of sales'!$A$2:$P$1035, 12 + MATCH($E776,'check of sales'!$M$1:$P$1, 0), 0), 0)</f>
        <v>0</v>
      </c>
      <c r="Q776" s="1">
        <f>SUMIF('emission-rate'!$A$2:$A$551, $D776&amp;Q$1&amp;$E776&amp;$F776, 'emission-rate'!$F$2:$F$551) * IFERROR(VLOOKUP($A776&amp;$B776&amp;$C776&amp;$D776&amp;Q$1, 'check of sales'!$A$2:$P$1035, 12 + MATCH($E776,'check of sales'!$M$1:$P$1, 0), 0), 0)</f>
        <v>0</v>
      </c>
      <c r="R776" s="1">
        <f>SUMIF('emission-rate'!$A$2:$A$551, $D776&amp;R$1&amp;$E776&amp;$F776, 'emission-rate'!$F$2:$F$551) * IFERROR(VLOOKUP($A776&amp;$B776&amp;$C776&amp;$D776&amp;R$1, 'check of sales'!$A$2:$P$1035, 12 + MATCH($E776,'check of sales'!$M$1:$P$1, 0), 0), 0)</f>
        <v>0</v>
      </c>
      <c r="S776" s="1">
        <f>SUMIF('emission-rate'!$A$2:$A$551, $D776&amp;S$1&amp;$E776&amp;$F776, 'emission-rate'!$F$2:$F$551) * IFERROR(VLOOKUP($A776&amp;$B776&amp;$C776&amp;$D776&amp;S$1, 'check of sales'!$A$2:$P$1035, 12 + MATCH($E776,'check of sales'!$M$1:$P$1, 0), 0), 0)</f>
        <v>0</v>
      </c>
      <c r="T776" s="1">
        <f>SUMIF('emission-rate'!$A$2:$A$551, $D776&amp;T$1&amp;$E776&amp;$F776, 'emission-rate'!$F$2:$F$551) * IFERROR(VLOOKUP($A776&amp;$B776&amp;$C776&amp;$D776&amp;T$1, 'check of sales'!$A$2:$P$1035, 12 + MATCH($E776,'check of sales'!$M$1:$P$1, 0), 0), 0)</f>
        <v>0</v>
      </c>
      <c r="U776" s="1">
        <f>SUMIF('emission-rate'!$A$2:$A$551, $D776&amp;U$1&amp;$E776&amp;$F776, 'emission-rate'!$F$2:$F$551) * IFERROR(VLOOKUP($A776&amp;$B776&amp;$C776&amp;$D776&amp;U$1, 'check of sales'!$A$2:$P$1035, 12 + MATCH($E776,'check of sales'!$M$1:$P$1, 0), 0), 0)</f>
        <v>0</v>
      </c>
    </row>
    <row r="777" spans="1:21" x14ac:dyDescent="0.2">
      <c r="A777">
        <f>emission!A777</f>
        <v>2015</v>
      </c>
      <c r="B777">
        <f>emission!B777</f>
        <v>2</v>
      </c>
      <c r="C777" t="str">
        <f>emission!C777</f>
        <v>commercial</v>
      </c>
      <c r="D777" t="str">
        <f>emission!D777</f>
        <v>VCC 21400 (GAS LHD1)</v>
      </c>
      <c r="E777" t="str">
        <f>emission!E777</f>
        <v>GAS</v>
      </c>
      <c r="F777" t="str">
        <f>emission!F777</f>
        <v>CH4</v>
      </c>
      <c r="G777" s="1">
        <f>emission!G777 - SUM($K777:$U777)</f>
        <v>3.262564423494041E-4</v>
      </c>
      <c r="K777" s="1">
        <f>SUMIF('emission-rate'!$A$2:$A$551, $D777&amp;K$1&amp;$E777&amp;$F777, 'emission-rate'!$F$2:$F$551) * IFERROR(VLOOKUP($A777&amp;$B777&amp;$C777&amp;$D777&amp;K$1, 'check of sales'!$A$2:$P$1035, 12 + MATCH($E777,'check of sales'!$M$1:$P$1, 0), 0), 0)</f>
        <v>901.06267799719069</v>
      </c>
      <c r="L777" s="1">
        <f>SUMIF('emission-rate'!$A$2:$A$551, $D777&amp;L$1&amp;$E777&amp;$F777, 'emission-rate'!$F$2:$F$551) * IFERROR(VLOOKUP($A777&amp;$B777&amp;$C777&amp;$D777&amp;L$1, 'check of sales'!$A$2:$P$1035, 12 + MATCH($E777,'check of sales'!$M$1:$P$1, 0), 0), 0)</f>
        <v>65152.295976880574</v>
      </c>
      <c r="M777" s="1">
        <f>SUMIF('emission-rate'!$A$2:$A$551, $D777&amp;M$1&amp;$E777&amp;$F777, 'emission-rate'!$F$2:$F$551) * IFERROR(VLOOKUP($A777&amp;$B777&amp;$C777&amp;$D777&amp;M$1, 'check of sales'!$A$2:$P$1035, 12 + MATCH($E777,'check of sales'!$M$1:$P$1, 0), 0), 0)</f>
        <v>83016.987204700185</v>
      </c>
      <c r="N777" s="1">
        <f>SUMIF('emission-rate'!$A$2:$A$551, $D777&amp;N$1&amp;$E777&amp;$F777, 'emission-rate'!$F$2:$F$551) * IFERROR(VLOOKUP($A777&amp;$B777&amp;$C777&amp;$D777&amp;N$1, 'check of sales'!$A$2:$P$1035, 12 + MATCH($E777,'check of sales'!$M$1:$P$1, 0), 0), 0)</f>
        <v>14717.063492327887</v>
      </c>
      <c r="O777" s="1">
        <f>SUMIF('emission-rate'!$A$2:$A$551, $D777&amp;O$1&amp;$E777&amp;$F777, 'emission-rate'!$F$2:$F$551) * IFERROR(VLOOKUP($A777&amp;$B777&amp;$C777&amp;$D777&amp;O$1, 'check of sales'!$A$2:$P$1035, 12 + MATCH($E777,'check of sales'!$M$1:$P$1, 0), 0), 0)</f>
        <v>49994.404997372963</v>
      </c>
      <c r="P777" s="1">
        <f>SUMIF('emission-rate'!$A$2:$A$551, $D777&amp;P$1&amp;$E777&amp;$F777, 'emission-rate'!$F$2:$F$551) * IFERROR(VLOOKUP($A777&amp;$B777&amp;$C777&amp;$D777&amp;P$1, 'check of sales'!$A$2:$P$1035, 12 + MATCH($E777,'check of sales'!$M$1:$P$1, 0), 0), 0)</f>
        <v>75859.151516490732</v>
      </c>
      <c r="Q777" s="1">
        <f>SUMIF('emission-rate'!$A$2:$A$551, $D777&amp;Q$1&amp;$E777&amp;$F777, 'emission-rate'!$F$2:$F$551) * IFERROR(VLOOKUP($A777&amp;$B777&amp;$C777&amp;$D777&amp;Q$1, 'check of sales'!$A$2:$P$1035, 12 + MATCH($E777,'check of sales'!$M$1:$P$1, 0), 0), 0)</f>
        <v>0</v>
      </c>
      <c r="R777" s="1">
        <f>SUMIF('emission-rate'!$A$2:$A$551, $D777&amp;R$1&amp;$E777&amp;$F777, 'emission-rate'!$F$2:$F$551) * IFERROR(VLOOKUP($A777&amp;$B777&amp;$C777&amp;$D777&amp;R$1, 'check of sales'!$A$2:$P$1035, 12 + MATCH($E777,'check of sales'!$M$1:$P$1, 0), 0), 0)</f>
        <v>0</v>
      </c>
      <c r="S777" s="1">
        <f>SUMIF('emission-rate'!$A$2:$A$551, $D777&amp;S$1&amp;$E777&amp;$F777, 'emission-rate'!$F$2:$F$551) * IFERROR(VLOOKUP($A777&amp;$B777&amp;$C777&amp;$D777&amp;S$1, 'check of sales'!$A$2:$P$1035, 12 + MATCH($E777,'check of sales'!$M$1:$P$1, 0), 0), 0)</f>
        <v>0</v>
      </c>
      <c r="T777" s="1">
        <f>SUMIF('emission-rate'!$A$2:$A$551, $D777&amp;T$1&amp;$E777&amp;$F777, 'emission-rate'!$F$2:$F$551) * IFERROR(VLOOKUP($A777&amp;$B777&amp;$C777&amp;$D777&amp;T$1, 'check of sales'!$A$2:$P$1035, 12 + MATCH($E777,'check of sales'!$M$1:$P$1, 0), 0), 0)</f>
        <v>0</v>
      </c>
      <c r="U777" s="1">
        <f>SUMIF('emission-rate'!$A$2:$A$551, $D777&amp;U$1&amp;$E777&amp;$F777, 'emission-rate'!$F$2:$F$551) * IFERROR(VLOOKUP($A777&amp;$B777&amp;$C777&amp;$D777&amp;U$1, 'check of sales'!$A$2:$P$1035, 12 + MATCH($E777,'check of sales'!$M$1:$P$1, 0), 0), 0)</f>
        <v>0</v>
      </c>
    </row>
    <row r="778" spans="1:21" x14ac:dyDescent="0.2">
      <c r="A778">
        <f>emission!A778</f>
        <v>2016</v>
      </c>
      <c r="B778">
        <f>emission!B778</f>
        <v>2</v>
      </c>
      <c r="C778" t="str">
        <f>emission!C778</f>
        <v>commercial</v>
      </c>
      <c r="D778" t="str">
        <f>emission!D778</f>
        <v>VCC 21400 (GAS LHD1)</v>
      </c>
      <c r="E778" t="str">
        <f>emission!E778</f>
        <v>GAS</v>
      </c>
      <c r="F778" t="str">
        <f>emission!F778</f>
        <v>CH4</v>
      </c>
      <c r="G778" s="1">
        <f>emission!G778 - SUM($K778:$U778)</f>
        <v>3.3389852615073323E-4</v>
      </c>
      <c r="K778" s="1">
        <f>SUMIF('emission-rate'!$A$2:$A$551, $D778&amp;K$1&amp;$E778&amp;$F778, 'emission-rate'!$F$2:$F$551) * IFERROR(VLOOKUP($A778&amp;$B778&amp;$C778&amp;$D778&amp;K$1, 'check of sales'!$A$2:$P$1035, 12 + MATCH($E778,'check of sales'!$M$1:$P$1, 0), 0), 0)</f>
        <v>844.91586607747161</v>
      </c>
      <c r="L778" s="1">
        <f>SUMIF('emission-rate'!$A$2:$A$551, $D778&amp;L$1&amp;$E778&amp;$F778, 'emission-rate'!$F$2:$F$551) * IFERROR(VLOOKUP($A778&amp;$B778&amp;$C778&amp;$D778&amp;L$1, 'check of sales'!$A$2:$P$1035, 12 + MATCH($E778,'check of sales'!$M$1:$P$1, 0), 0), 0)</f>
        <v>60499.94567560171</v>
      </c>
      <c r="M778" s="1">
        <f>SUMIF('emission-rate'!$A$2:$A$551, $D778&amp;M$1&amp;$E778&amp;$F778, 'emission-rate'!$F$2:$F$551) * IFERROR(VLOOKUP($A778&amp;$B778&amp;$C778&amp;$D778&amp;M$1, 'check of sales'!$A$2:$P$1035, 12 + MATCH($E778,'check of sales'!$M$1:$P$1, 0), 0), 0)</f>
        <v>76790.646811210012</v>
      </c>
      <c r="N778" s="1">
        <f>SUMIF('emission-rate'!$A$2:$A$551, $D778&amp;N$1&amp;$E778&amp;$F778, 'emission-rate'!$F$2:$F$551) * IFERROR(VLOOKUP($A778&amp;$B778&amp;$C778&amp;$D778&amp;N$1, 'check of sales'!$A$2:$P$1035, 12 + MATCH($E778,'check of sales'!$M$1:$P$1, 0), 0), 0)</f>
        <v>13442.748747985936</v>
      </c>
      <c r="O778" s="1">
        <f>SUMIF('emission-rate'!$A$2:$A$551, $D778&amp;O$1&amp;$E778&amp;$F778, 'emission-rate'!$F$2:$F$551) * IFERROR(VLOOKUP($A778&amp;$B778&amp;$C778&amp;$D778&amp;O$1, 'check of sales'!$A$2:$P$1035, 12 + MATCH($E778,'check of sales'!$M$1:$P$1, 0), 0), 0)</f>
        <v>44672.366267717051</v>
      </c>
      <c r="P778" s="1">
        <f>SUMIF('emission-rate'!$A$2:$A$551, $D778&amp;P$1&amp;$E778&amp;$F778, 'emission-rate'!$F$2:$F$551) * IFERROR(VLOOKUP($A778&amp;$B778&amp;$C778&amp;$D778&amp;P$1, 'check of sales'!$A$2:$P$1035, 12 + MATCH($E778,'check of sales'!$M$1:$P$1, 0), 0), 0)</f>
        <v>64326.132230583898</v>
      </c>
      <c r="Q778" s="1">
        <f>SUMIF('emission-rate'!$A$2:$A$551, $D778&amp;Q$1&amp;$E778&amp;$F778, 'emission-rate'!$F$2:$F$551) * IFERROR(VLOOKUP($A778&amp;$B778&amp;$C778&amp;$D778&amp;Q$1, 'check of sales'!$A$2:$P$1035, 12 + MATCH($E778,'check of sales'!$M$1:$P$1, 0), 0), 0)</f>
        <v>49285.560719173394</v>
      </c>
      <c r="R778" s="1">
        <f>SUMIF('emission-rate'!$A$2:$A$551, $D778&amp;R$1&amp;$E778&amp;$F778, 'emission-rate'!$F$2:$F$551) * IFERROR(VLOOKUP($A778&amp;$B778&amp;$C778&amp;$D778&amp;R$1, 'check of sales'!$A$2:$P$1035, 12 + MATCH($E778,'check of sales'!$M$1:$P$1, 0), 0), 0)</f>
        <v>0</v>
      </c>
      <c r="S778" s="1">
        <f>SUMIF('emission-rate'!$A$2:$A$551, $D778&amp;S$1&amp;$E778&amp;$F778, 'emission-rate'!$F$2:$F$551) * IFERROR(VLOOKUP($A778&amp;$B778&amp;$C778&amp;$D778&amp;S$1, 'check of sales'!$A$2:$P$1035, 12 + MATCH($E778,'check of sales'!$M$1:$P$1, 0), 0), 0)</f>
        <v>0</v>
      </c>
      <c r="T778" s="1">
        <f>SUMIF('emission-rate'!$A$2:$A$551, $D778&amp;T$1&amp;$E778&amp;$F778, 'emission-rate'!$F$2:$F$551) * IFERROR(VLOOKUP($A778&amp;$B778&amp;$C778&amp;$D778&amp;T$1, 'check of sales'!$A$2:$P$1035, 12 + MATCH($E778,'check of sales'!$M$1:$P$1, 0), 0), 0)</f>
        <v>0</v>
      </c>
      <c r="U778" s="1">
        <f>SUMIF('emission-rate'!$A$2:$A$551, $D778&amp;U$1&amp;$E778&amp;$F778, 'emission-rate'!$F$2:$F$551) * IFERROR(VLOOKUP($A778&amp;$B778&amp;$C778&amp;$D778&amp;U$1, 'check of sales'!$A$2:$P$1035, 12 + MATCH($E778,'check of sales'!$M$1:$P$1, 0), 0), 0)</f>
        <v>0</v>
      </c>
    </row>
    <row r="779" spans="1:21" x14ac:dyDescent="0.2">
      <c r="A779">
        <f>emission!A779</f>
        <v>2017</v>
      </c>
      <c r="B779">
        <f>emission!B779</f>
        <v>2</v>
      </c>
      <c r="C779" t="str">
        <f>emission!C779</f>
        <v>commercial</v>
      </c>
      <c r="D779" t="str">
        <f>emission!D779</f>
        <v>VCC 21400 (GAS LHD1)</v>
      </c>
      <c r="E779" t="str">
        <f>emission!E779</f>
        <v>GAS</v>
      </c>
      <c r="F779" t="str">
        <f>emission!F779</f>
        <v>CH4</v>
      </c>
      <c r="G779" s="1">
        <f>emission!G779 - SUM($K779:$U779)</f>
        <v>2.6479025837033987E-4</v>
      </c>
      <c r="K779" s="1">
        <f>SUMIF('emission-rate'!$A$2:$A$551, $D779&amp;K$1&amp;$E779&amp;$F779, 'emission-rate'!$F$2:$F$551) * IFERROR(VLOOKUP($A779&amp;$B779&amp;$C779&amp;$D779&amp;K$1, 'check of sales'!$A$2:$P$1035, 12 + MATCH($E779,'check of sales'!$M$1:$P$1, 0), 0), 0)</f>
        <v>796.4036974164294</v>
      </c>
      <c r="L779" s="1">
        <f>SUMIF('emission-rate'!$A$2:$A$551, $D779&amp;L$1&amp;$E779&amp;$F779, 'emission-rate'!$F$2:$F$551) * IFERROR(VLOOKUP($A779&amp;$B779&amp;$C779&amp;$D779&amp;L$1, 'check of sales'!$A$2:$P$1035, 12 + MATCH($E779,'check of sales'!$M$1:$P$1, 0), 0), 0)</f>
        <v>56730.08687005056</v>
      </c>
      <c r="M779" s="1">
        <f>SUMIF('emission-rate'!$A$2:$A$551, $D779&amp;M$1&amp;$E779&amp;$F779, 'emission-rate'!$F$2:$F$551) * IFERROR(VLOOKUP($A779&amp;$B779&amp;$C779&amp;$D779&amp;M$1, 'check of sales'!$A$2:$P$1035, 12 + MATCH($E779,'check of sales'!$M$1:$P$1, 0), 0), 0)</f>
        <v>71307.233165215017</v>
      </c>
      <c r="N779" s="1">
        <f>SUMIF('emission-rate'!$A$2:$A$551, $D779&amp;N$1&amp;$E779&amp;$F779, 'emission-rate'!$F$2:$F$551) * IFERROR(VLOOKUP($A779&amp;$B779&amp;$C779&amp;$D779&amp;N$1, 'check of sales'!$A$2:$P$1035, 12 + MATCH($E779,'check of sales'!$M$1:$P$1, 0), 0), 0)</f>
        <v>12434.531847476936</v>
      </c>
      <c r="O779" s="1">
        <f>SUMIF('emission-rate'!$A$2:$A$551, $D779&amp;O$1&amp;$E779&amp;$F779, 'emission-rate'!$F$2:$F$551) * IFERROR(VLOOKUP($A779&amp;$B779&amp;$C779&amp;$D779&amp;O$1, 'check of sales'!$A$2:$P$1035, 12 + MATCH($E779,'check of sales'!$M$1:$P$1, 0), 0), 0)</f>
        <v>40804.294690172268</v>
      </c>
      <c r="P779" s="1">
        <f>SUMIF('emission-rate'!$A$2:$A$551, $D779&amp;P$1&amp;$E779&amp;$F779, 'emission-rate'!$F$2:$F$551) * IFERROR(VLOOKUP($A779&amp;$B779&amp;$C779&amp;$D779&amp;P$1, 'check of sales'!$A$2:$P$1035, 12 + MATCH($E779,'check of sales'!$M$1:$P$1, 0), 0), 0)</f>
        <v>57478.442632555525</v>
      </c>
      <c r="Q779" s="1">
        <f>SUMIF('emission-rate'!$A$2:$A$551, $D779&amp;Q$1&amp;$E779&amp;$F779, 'emission-rate'!$F$2:$F$551) * IFERROR(VLOOKUP($A779&amp;$B779&amp;$C779&amp;$D779&amp;Q$1, 'check of sales'!$A$2:$P$1035, 12 + MATCH($E779,'check of sales'!$M$1:$P$1, 0), 0), 0)</f>
        <v>41792.577856487587</v>
      </c>
      <c r="R779" s="1">
        <f>SUMIF('emission-rate'!$A$2:$A$551, $D779&amp;R$1&amp;$E779&amp;$F779, 'emission-rate'!$F$2:$F$551) * IFERROR(VLOOKUP($A779&amp;$B779&amp;$C779&amp;$D779&amp;R$1, 'check of sales'!$A$2:$P$1035, 12 + MATCH($E779,'check of sales'!$M$1:$P$1, 0), 0), 0)</f>
        <v>33785.891404563416</v>
      </c>
      <c r="S779" s="1">
        <f>SUMIF('emission-rate'!$A$2:$A$551, $D779&amp;S$1&amp;$E779&amp;$F779, 'emission-rate'!$F$2:$F$551) * IFERROR(VLOOKUP($A779&amp;$B779&amp;$C779&amp;$D779&amp;S$1, 'check of sales'!$A$2:$P$1035, 12 + MATCH($E779,'check of sales'!$M$1:$P$1, 0), 0), 0)</f>
        <v>0</v>
      </c>
      <c r="T779" s="1">
        <f>SUMIF('emission-rate'!$A$2:$A$551, $D779&amp;T$1&amp;$E779&amp;$F779, 'emission-rate'!$F$2:$F$551) * IFERROR(VLOOKUP($A779&amp;$B779&amp;$C779&amp;$D779&amp;T$1, 'check of sales'!$A$2:$P$1035, 12 + MATCH($E779,'check of sales'!$M$1:$P$1, 0), 0), 0)</f>
        <v>0</v>
      </c>
      <c r="U779" s="1">
        <f>SUMIF('emission-rate'!$A$2:$A$551, $D779&amp;U$1&amp;$E779&amp;$F779, 'emission-rate'!$F$2:$F$551) * IFERROR(VLOOKUP($A779&amp;$B779&amp;$C779&amp;$D779&amp;U$1, 'check of sales'!$A$2:$P$1035, 12 + MATCH($E779,'check of sales'!$M$1:$P$1, 0), 0), 0)</f>
        <v>0</v>
      </c>
    </row>
    <row r="780" spans="1:21" x14ac:dyDescent="0.2">
      <c r="A780">
        <f>emission!A780</f>
        <v>2018</v>
      </c>
      <c r="B780">
        <f>emission!B780</f>
        <v>2</v>
      </c>
      <c r="C780" t="str">
        <f>emission!C780</f>
        <v>commercial</v>
      </c>
      <c r="D780" t="str">
        <f>emission!D780</f>
        <v>VCC 21400 (GAS LHD1)</v>
      </c>
      <c r="E780" t="str">
        <f>emission!E780</f>
        <v>GAS</v>
      </c>
      <c r="F780" t="str">
        <f>emission!F780</f>
        <v>CH4</v>
      </c>
      <c r="G780" s="1">
        <f>emission!G780 - SUM($K780:$U780)</f>
        <v>2.1061795996502042E-4</v>
      </c>
      <c r="K780" s="1">
        <f>SUMIF('emission-rate'!$A$2:$A$551, $D780&amp;K$1&amp;$E780&amp;$F780, 'emission-rate'!$F$2:$F$551) * IFERROR(VLOOKUP($A780&amp;$B780&amp;$C780&amp;$D780&amp;K$1, 'check of sales'!$A$2:$P$1035, 12 + MATCH($E780,'check of sales'!$M$1:$P$1, 0), 0), 0)</f>
        <v>754.30876690307741</v>
      </c>
      <c r="L780" s="1">
        <f>SUMIF('emission-rate'!$A$2:$A$551, $D780&amp;L$1&amp;$E780&amp;$F780, 'emission-rate'!$F$2:$F$551) * IFERROR(VLOOKUP($A780&amp;$B780&amp;$C780&amp;$D780&amp;L$1, 'check of sales'!$A$2:$P$1035, 12 + MATCH($E780,'check of sales'!$M$1:$P$1, 0), 0), 0)</f>
        <v>53472.840021116208</v>
      </c>
      <c r="M780" s="1">
        <f>SUMIF('emission-rate'!$A$2:$A$551, $D780&amp;M$1&amp;$E780&amp;$F780, 'emission-rate'!$F$2:$F$551) * IFERROR(VLOOKUP($A780&amp;$B780&amp;$C780&amp;$D780&amp;M$1, 'check of sales'!$A$2:$P$1035, 12 + MATCH($E780,'check of sales'!$M$1:$P$1, 0), 0), 0)</f>
        <v>66863.953128423513</v>
      </c>
      <c r="N780" s="1">
        <f>SUMIF('emission-rate'!$A$2:$A$551, $D780&amp;N$1&amp;$E780&amp;$F780, 'emission-rate'!$F$2:$F$551) * IFERROR(VLOOKUP($A780&amp;$B780&amp;$C780&amp;$D780&amp;N$1, 'check of sales'!$A$2:$P$1035, 12 + MATCH($E780,'check of sales'!$M$1:$P$1, 0), 0), 0)</f>
        <v>11546.615357052731</v>
      </c>
      <c r="O780" s="1">
        <f>SUMIF('emission-rate'!$A$2:$A$551, $D780&amp;O$1&amp;$E780&amp;$F780, 'emission-rate'!$F$2:$F$551) * IFERROR(VLOOKUP($A780&amp;$B780&amp;$C780&amp;$D780&amp;O$1, 'check of sales'!$A$2:$P$1035, 12 + MATCH($E780,'check of sales'!$M$1:$P$1, 0), 0), 0)</f>
        <v>37743.939974686982</v>
      </c>
      <c r="P780" s="1">
        <f>SUMIF('emission-rate'!$A$2:$A$551, $D780&amp;P$1&amp;$E780&amp;$F780, 'emission-rate'!$F$2:$F$551) * IFERROR(VLOOKUP($A780&amp;$B780&amp;$C780&amp;$D780&amp;P$1, 'check of sales'!$A$2:$P$1035, 12 + MATCH($E780,'check of sales'!$M$1:$P$1, 0), 0), 0)</f>
        <v>52501.524039613309</v>
      </c>
      <c r="Q780" s="1">
        <f>SUMIF('emission-rate'!$A$2:$A$551, $D780&amp;Q$1&amp;$E780&amp;$F780, 'emission-rate'!$F$2:$F$551) * IFERROR(VLOOKUP($A780&amp;$B780&amp;$C780&amp;$D780&amp;Q$1, 'check of sales'!$A$2:$P$1035, 12 + MATCH($E780,'check of sales'!$M$1:$P$1, 0), 0), 0)</f>
        <v>37343.645661453527</v>
      </c>
      <c r="R780" s="1">
        <f>SUMIF('emission-rate'!$A$2:$A$551, $D780&amp;R$1&amp;$E780&amp;$F780, 'emission-rate'!$F$2:$F$551) * IFERROR(VLOOKUP($A780&amp;$B780&amp;$C780&amp;$D780&amp;R$1, 'check of sales'!$A$2:$P$1035, 12 + MATCH($E780,'check of sales'!$M$1:$P$1, 0), 0), 0)</f>
        <v>28649.354422922184</v>
      </c>
      <c r="S780" s="1">
        <f>SUMIF('emission-rate'!$A$2:$A$551, $D780&amp;S$1&amp;$E780&amp;$F780, 'emission-rate'!$F$2:$F$551) * IFERROR(VLOOKUP($A780&amp;$B780&amp;$C780&amp;$D780&amp;S$1, 'check of sales'!$A$2:$P$1035, 12 + MATCH($E780,'check of sales'!$M$1:$P$1, 0), 0), 0)</f>
        <v>38152.27210666849</v>
      </c>
      <c r="T780" s="1">
        <f>SUMIF('emission-rate'!$A$2:$A$551, $D780&amp;T$1&amp;$E780&amp;$F780, 'emission-rate'!$F$2:$F$551) * IFERROR(VLOOKUP($A780&amp;$B780&amp;$C780&amp;$D780&amp;T$1, 'check of sales'!$A$2:$P$1035, 12 + MATCH($E780,'check of sales'!$M$1:$P$1, 0), 0), 0)</f>
        <v>0</v>
      </c>
      <c r="U780" s="1">
        <f>SUMIF('emission-rate'!$A$2:$A$551, $D780&amp;U$1&amp;$E780&amp;$F780, 'emission-rate'!$F$2:$F$551) * IFERROR(VLOOKUP($A780&amp;$B780&amp;$C780&amp;$D780&amp;U$1, 'check of sales'!$A$2:$P$1035, 12 + MATCH($E780,'check of sales'!$M$1:$P$1, 0), 0), 0)</f>
        <v>0</v>
      </c>
    </row>
    <row r="781" spans="1:21" x14ac:dyDescent="0.2">
      <c r="A781">
        <f>emission!A781</f>
        <v>2019</v>
      </c>
      <c r="B781">
        <f>emission!B781</f>
        <v>2</v>
      </c>
      <c r="C781" t="str">
        <f>emission!C781</f>
        <v>commercial</v>
      </c>
      <c r="D781" t="str">
        <f>emission!D781</f>
        <v>VCC 21400 (GAS LHD1)</v>
      </c>
      <c r="E781" t="str">
        <f>emission!E781</f>
        <v>GAS</v>
      </c>
      <c r="F781" t="str">
        <f>emission!F781</f>
        <v>CH4</v>
      </c>
      <c r="G781" s="1">
        <f>emission!G781 - SUM($K781:$U781)</f>
        <v>1.8292147433385253E-4</v>
      </c>
      <c r="K781" s="1">
        <f>SUMIF('emission-rate'!$A$2:$A$551, $D781&amp;K$1&amp;$E781&amp;$F781, 'emission-rate'!$F$2:$F$551) * IFERROR(VLOOKUP($A781&amp;$B781&amp;$C781&amp;$D781&amp;K$1, 'check of sales'!$A$2:$P$1035, 12 + MATCH($E781,'check of sales'!$M$1:$P$1, 0), 0), 0)</f>
        <v>702.15298792737076</v>
      </c>
      <c r="L781" s="1">
        <f>SUMIF('emission-rate'!$A$2:$A$551, $D781&amp;L$1&amp;$E781&amp;$F781, 'emission-rate'!$F$2:$F$551) * IFERROR(VLOOKUP($A781&amp;$B781&amp;$C781&amp;$D781&amp;L$1, 'check of sales'!$A$2:$P$1035, 12 + MATCH($E781,'check of sales'!$M$1:$P$1, 0), 0), 0)</f>
        <v>50646.465040258394</v>
      </c>
      <c r="M781" s="1">
        <f>SUMIF('emission-rate'!$A$2:$A$551, $D781&amp;M$1&amp;$E781&amp;$F781, 'emission-rate'!$F$2:$F$551) * IFERROR(VLOOKUP($A781&amp;$B781&amp;$C781&amp;$D781&amp;M$1, 'check of sales'!$A$2:$P$1035, 12 + MATCH($E781,'check of sales'!$M$1:$P$1, 0), 0), 0)</f>
        <v>63024.854465773096</v>
      </c>
      <c r="N781" s="1">
        <f>SUMIF('emission-rate'!$A$2:$A$551, $D781&amp;N$1&amp;$E781&amp;$F781, 'emission-rate'!$F$2:$F$551) * IFERROR(VLOOKUP($A781&amp;$B781&amp;$C781&amp;$D781&amp;N$1, 'check of sales'!$A$2:$P$1035, 12 + MATCH($E781,'check of sales'!$M$1:$P$1, 0), 0), 0)</f>
        <v>10827.125296491384</v>
      </c>
      <c r="O781" s="1">
        <f>SUMIF('emission-rate'!$A$2:$A$551, $D781&amp;O$1&amp;$E781&amp;$F781, 'emission-rate'!$F$2:$F$551) * IFERROR(VLOOKUP($A781&amp;$B781&amp;$C781&amp;$D781&amp;O$1, 'check of sales'!$A$2:$P$1035, 12 + MATCH($E781,'check of sales'!$M$1:$P$1, 0), 0), 0)</f>
        <v>35048.746691322165</v>
      </c>
      <c r="P781" s="1">
        <f>SUMIF('emission-rate'!$A$2:$A$551, $D781&amp;P$1&amp;$E781&amp;$F781, 'emission-rate'!$F$2:$F$551) * IFERROR(VLOOKUP($A781&amp;$B781&amp;$C781&amp;$D781&amp;P$1, 'check of sales'!$A$2:$P$1035, 12 + MATCH($E781,'check of sales'!$M$1:$P$1, 0), 0), 0)</f>
        <v>48563.867773654165</v>
      </c>
      <c r="Q781" s="1">
        <f>SUMIF('emission-rate'!$A$2:$A$551, $D781&amp;Q$1&amp;$E781&amp;$F781, 'emission-rate'!$F$2:$F$551) * IFERROR(VLOOKUP($A781&amp;$B781&amp;$C781&amp;$D781&amp;Q$1, 'check of sales'!$A$2:$P$1035, 12 + MATCH($E781,'check of sales'!$M$1:$P$1, 0), 0), 0)</f>
        <v>34110.150181959303</v>
      </c>
      <c r="R781" s="1">
        <f>SUMIF('emission-rate'!$A$2:$A$551, $D781&amp;R$1&amp;$E781&amp;$F781, 'emission-rate'!$F$2:$F$551) * IFERROR(VLOOKUP($A781&amp;$B781&amp;$C781&amp;$D781&amp;R$1, 'check of sales'!$A$2:$P$1035, 12 + MATCH($E781,'check of sales'!$M$1:$P$1, 0), 0), 0)</f>
        <v>25599.553673689468</v>
      </c>
      <c r="S781" s="1">
        <f>SUMIF('emission-rate'!$A$2:$A$551, $D781&amp;S$1&amp;$E781&amp;$F781, 'emission-rate'!$F$2:$F$551) * IFERROR(VLOOKUP($A781&amp;$B781&amp;$C781&amp;$D781&amp;S$1, 'check of sales'!$A$2:$P$1035, 12 + MATCH($E781,'check of sales'!$M$1:$P$1, 0), 0), 0)</f>
        <v>32351.905490233003</v>
      </c>
      <c r="T781" s="1">
        <f>SUMIF('emission-rate'!$A$2:$A$551, $D781&amp;T$1&amp;$E781&amp;$F781, 'emission-rate'!$F$2:$F$551) * IFERROR(VLOOKUP($A781&amp;$B781&amp;$C781&amp;$D781&amp;T$1, 'check of sales'!$A$2:$P$1035, 12 + MATCH($E781,'check of sales'!$M$1:$P$1, 0), 0), 0)</f>
        <v>29643.566647545136</v>
      </c>
      <c r="U781" s="1">
        <f>SUMIF('emission-rate'!$A$2:$A$551, $D781&amp;U$1&amp;$E781&amp;$F781, 'emission-rate'!$F$2:$F$551) * IFERROR(VLOOKUP($A781&amp;$B781&amp;$C781&amp;$D781&amp;U$1, 'check of sales'!$A$2:$P$1035, 12 + MATCH($E781,'check of sales'!$M$1:$P$1, 0), 0), 0)</f>
        <v>0</v>
      </c>
    </row>
    <row r="782" spans="1:21" x14ac:dyDescent="0.2">
      <c r="A782">
        <f>emission!A782</f>
        <v>2020</v>
      </c>
      <c r="B782">
        <f>emission!B782</f>
        <v>2</v>
      </c>
      <c r="C782" t="str">
        <f>emission!C782</f>
        <v>commercial</v>
      </c>
      <c r="D782" t="str">
        <f>emission!D782</f>
        <v>VCC 21400 (GAS LHD1)</v>
      </c>
      <c r="E782" t="str">
        <f>emission!E782</f>
        <v>GAS</v>
      </c>
      <c r="F782" t="str">
        <f>emission!F782</f>
        <v>CH4</v>
      </c>
      <c r="G782" s="1">
        <f>emission!G782 - SUM($K782:$U782)</f>
        <v>1.2778490781784058E-4</v>
      </c>
      <c r="K782" s="1">
        <f>SUMIF('emission-rate'!$A$2:$A$551, $D782&amp;K$1&amp;$E782&amp;$F782, 'emission-rate'!$F$2:$F$551) * IFERROR(VLOOKUP($A782&amp;$B782&amp;$C782&amp;$D782&amp;K$1, 'check of sales'!$A$2:$P$1035, 12 + MATCH($E782,'check of sales'!$M$1:$P$1, 0), 0), 0)</f>
        <v>655.23725767832343</v>
      </c>
      <c r="L782" s="1">
        <f>SUMIF('emission-rate'!$A$2:$A$551, $D782&amp;L$1&amp;$E782&amp;$F782, 'emission-rate'!$F$2:$F$551) * IFERROR(VLOOKUP($A782&amp;$B782&amp;$C782&amp;$D782&amp;L$1, 'check of sales'!$A$2:$P$1035, 12 + MATCH($E782,'check of sales'!$M$1:$P$1, 0), 0), 0)</f>
        <v>47144.575691436905</v>
      </c>
      <c r="M782" s="1">
        <f>SUMIF('emission-rate'!$A$2:$A$551, $D782&amp;M$1&amp;$E782&amp;$F782, 'emission-rate'!$F$2:$F$551) * IFERROR(VLOOKUP($A782&amp;$B782&amp;$C782&amp;$D782&amp;M$1, 'check of sales'!$A$2:$P$1035, 12 + MATCH($E782,'check of sales'!$M$1:$P$1, 0), 0), 0)</f>
        <v>59693.595610550175</v>
      </c>
      <c r="N782" s="1">
        <f>SUMIF('emission-rate'!$A$2:$A$551, $D782&amp;N$1&amp;$E782&amp;$F782, 'emission-rate'!$F$2:$F$551) * IFERROR(VLOOKUP($A782&amp;$B782&amp;$C782&amp;$D782&amp;N$1, 'check of sales'!$A$2:$P$1035, 12 + MATCH($E782,'check of sales'!$M$1:$P$1, 0), 0), 0)</f>
        <v>10205.46892857857</v>
      </c>
      <c r="O782" s="1">
        <f>SUMIF('emission-rate'!$A$2:$A$551, $D782&amp;O$1&amp;$E782&amp;$F782, 'emission-rate'!$F$2:$F$551) * IFERROR(VLOOKUP($A782&amp;$B782&amp;$C782&amp;$D782&amp;O$1, 'check of sales'!$A$2:$P$1035, 12 + MATCH($E782,'check of sales'!$M$1:$P$1, 0), 0), 0)</f>
        <v>32864.79718752778</v>
      </c>
      <c r="P782" s="1">
        <f>SUMIF('emission-rate'!$A$2:$A$551, $D782&amp;P$1&amp;$E782&amp;$F782, 'emission-rate'!$F$2:$F$551) * IFERROR(VLOOKUP($A782&amp;$B782&amp;$C782&amp;$D782&amp;P$1, 'check of sales'!$A$2:$P$1035, 12 + MATCH($E782,'check of sales'!$M$1:$P$1, 0), 0), 0)</f>
        <v>45096.052534292568</v>
      </c>
      <c r="Q782" s="1">
        <f>SUMIF('emission-rate'!$A$2:$A$551, $D782&amp;Q$1&amp;$E782&amp;$F782, 'emission-rate'!$F$2:$F$551) * IFERROR(VLOOKUP($A782&amp;$B782&amp;$C782&amp;$D782&amp;Q$1, 'check of sales'!$A$2:$P$1035, 12 + MATCH($E782,'check of sales'!$M$1:$P$1, 0), 0), 0)</f>
        <v>31551.861655030949</v>
      </c>
      <c r="R782" s="1">
        <f>SUMIF('emission-rate'!$A$2:$A$551, $D782&amp;R$1&amp;$E782&amp;$F782, 'emission-rate'!$F$2:$F$551) * IFERROR(VLOOKUP($A782&amp;$B782&amp;$C782&amp;$D782&amp;R$1, 'check of sales'!$A$2:$P$1035, 12 + MATCH($E782,'check of sales'!$M$1:$P$1, 0), 0), 0)</f>
        <v>23382.950564518891</v>
      </c>
      <c r="S782" s="1">
        <f>SUMIF('emission-rate'!$A$2:$A$551, $D782&amp;S$1&amp;$E782&amp;$F782, 'emission-rate'!$F$2:$F$551) * IFERROR(VLOOKUP($A782&amp;$B782&amp;$C782&amp;$D782&amp;S$1, 'check of sales'!$A$2:$P$1035, 12 + MATCH($E782,'check of sales'!$M$1:$P$1, 0), 0), 0)</f>
        <v>28907.958232410179</v>
      </c>
      <c r="T782" s="1">
        <f>SUMIF('emission-rate'!$A$2:$A$551, $D782&amp;T$1&amp;$E782&amp;$F782, 'emission-rate'!$F$2:$F$551) * IFERROR(VLOOKUP($A782&amp;$B782&amp;$C782&amp;$D782&amp;T$1, 'check of sales'!$A$2:$P$1035, 12 + MATCH($E782,'check of sales'!$M$1:$P$1, 0), 0), 0)</f>
        <v>25136.795625002393</v>
      </c>
      <c r="U782" s="1">
        <f>SUMIF('emission-rate'!$A$2:$A$551, $D782&amp;U$1&amp;$E782&amp;$F782, 'emission-rate'!$F$2:$F$551) * IFERROR(VLOOKUP($A782&amp;$B782&amp;$C782&amp;$D782&amp;U$1, 'check of sales'!$A$2:$P$1035, 12 + MATCH($E782,'check of sales'!$M$1:$P$1, 0), 0), 0)</f>
        <v>32416.300101441342</v>
      </c>
    </row>
    <row r="783" spans="1:21" x14ac:dyDescent="0.2">
      <c r="A783">
        <f>emission!A783</f>
        <v>2010</v>
      </c>
      <c r="B783">
        <f>emission!B783</f>
        <v>2</v>
      </c>
      <c r="C783" t="str">
        <f>emission!C783</f>
        <v>commercial</v>
      </c>
      <c r="D783" t="str">
        <f>emission!D783</f>
        <v>VCC 21400 (GAS LHD1)</v>
      </c>
      <c r="E783" t="str">
        <f>emission!E783</f>
        <v>GAS</v>
      </c>
      <c r="F783" t="str">
        <f>emission!F783</f>
        <v>CO</v>
      </c>
      <c r="G783" s="1">
        <f>emission!G783 - SUM($K783:$U783)</f>
        <v>-1.1500727850943804E-4</v>
      </c>
      <c r="K783" s="1">
        <f>SUMIF('emission-rate'!$A$2:$A$551, $D783&amp;K$1&amp;$E783&amp;$F783, 'emission-rate'!$F$2:$F$551) * IFERROR(VLOOKUP($A783&amp;$B783&amp;$C783&amp;$D783&amp;K$1, 'check of sales'!$A$2:$P$1035, 12 + MATCH($E783,'check of sales'!$M$1:$P$1, 0), 0), 0)</f>
        <v>149414.32515363427</v>
      </c>
      <c r="L783" s="1">
        <f>SUMIF('emission-rate'!$A$2:$A$551, $D783&amp;L$1&amp;$E783&amp;$F783, 'emission-rate'!$F$2:$F$551) * IFERROR(VLOOKUP($A783&amp;$B783&amp;$C783&amp;$D783&amp;L$1, 'check of sales'!$A$2:$P$1035, 12 + MATCH($E783,'check of sales'!$M$1:$P$1, 0), 0), 0)</f>
        <v>0</v>
      </c>
      <c r="M783" s="1">
        <f>SUMIF('emission-rate'!$A$2:$A$551, $D783&amp;M$1&amp;$E783&amp;$F783, 'emission-rate'!$F$2:$F$551) * IFERROR(VLOOKUP($A783&amp;$B783&amp;$C783&amp;$D783&amp;M$1, 'check of sales'!$A$2:$P$1035, 12 + MATCH($E783,'check of sales'!$M$1:$P$1, 0), 0), 0)</f>
        <v>0</v>
      </c>
      <c r="N783" s="1">
        <f>SUMIF('emission-rate'!$A$2:$A$551, $D783&amp;N$1&amp;$E783&amp;$F783, 'emission-rate'!$F$2:$F$551) * IFERROR(VLOOKUP($A783&amp;$B783&amp;$C783&amp;$D783&amp;N$1, 'check of sales'!$A$2:$P$1035, 12 + MATCH($E783,'check of sales'!$M$1:$P$1, 0), 0), 0)</f>
        <v>0</v>
      </c>
      <c r="O783" s="1">
        <f>SUMIF('emission-rate'!$A$2:$A$551, $D783&amp;O$1&amp;$E783&amp;$F783, 'emission-rate'!$F$2:$F$551) * IFERROR(VLOOKUP($A783&amp;$B783&amp;$C783&amp;$D783&amp;O$1, 'check of sales'!$A$2:$P$1035, 12 + MATCH($E783,'check of sales'!$M$1:$P$1, 0), 0), 0)</f>
        <v>0</v>
      </c>
      <c r="P783" s="1">
        <f>SUMIF('emission-rate'!$A$2:$A$551, $D783&amp;P$1&amp;$E783&amp;$F783, 'emission-rate'!$F$2:$F$551) * IFERROR(VLOOKUP($A783&amp;$B783&amp;$C783&amp;$D783&amp;P$1, 'check of sales'!$A$2:$P$1035, 12 + MATCH($E783,'check of sales'!$M$1:$P$1, 0), 0), 0)</f>
        <v>0</v>
      </c>
      <c r="Q783" s="1">
        <f>SUMIF('emission-rate'!$A$2:$A$551, $D783&amp;Q$1&amp;$E783&amp;$F783, 'emission-rate'!$F$2:$F$551) * IFERROR(VLOOKUP($A783&amp;$B783&amp;$C783&amp;$D783&amp;Q$1, 'check of sales'!$A$2:$P$1035, 12 + MATCH($E783,'check of sales'!$M$1:$P$1, 0), 0), 0)</f>
        <v>0</v>
      </c>
      <c r="R783" s="1">
        <f>SUMIF('emission-rate'!$A$2:$A$551, $D783&amp;R$1&amp;$E783&amp;$F783, 'emission-rate'!$F$2:$F$551) * IFERROR(VLOOKUP($A783&amp;$B783&amp;$C783&amp;$D783&amp;R$1, 'check of sales'!$A$2:$P$1035, 12 + MATCH($E783,'check of sales'!$M$1:$P$1, 0), 0), 0)</f>
        <v>0</v>
      </c>
      <c r="S783" s="1">
        <f>SUMIF('emission-rate'!$A$2:$A$551, $D783&amp;S$1&amp;$E783&amp;$F783, 'emission-rate'!$F$2:$F$551) * IFERROR(VLOOKUP($A783&amp;$B783&amp;$C783&amp;$D783&amp;S$1, 'check of sales'!$A$2:$P$1035, 12 + MATCH($E783,'check of sales'!$M$1:$P$1, 0), 0), 0)</f>
        <v>0</v>
      </c>
      <c r="T783" s="1">
        <f>SUMIF('emission-rate'!$A$2:$A$551, $D783&amp;T$1&amp;$E783&amp;$F783, 'emission-rate'!$F$2:$F$551) * IFERROR(VLOOKUP($A783&amp;$B783&amp;$C783&amp;$D783&amp;T$1, 'check of sales'!$A$2:$P$1035, 12 + MATCH($E783,'check of sales'!$M$1:$P$1, 0), 0), 0)</f>
        <v>0</v>
      </c>
      <c r="U783" s="1">
        <f>SUMIF('emission-rate'!$A$2:$A$551, $D783&amp;U$1&amp;$E783&amp;$F783, 'emission-rate'!$F$2:$F$551) * IFERROR(VLOOKUP($A783&amp;$B783&amp;$C783&amp;$D783&amp;U$1, 'check of sales'!$A$2:$P$1035, 12 + MATCH($E783,'check of sales'!$M$1:$P$1, 0), 0), 0)</f>
        <v>0</v>
      </c>
    </row>
    <row r="784" spans="1:21" x14ac:dyDescent="0.2">
      <c r="A784">
        <f>emission!A784</f>
        <v>2011</v>
      </c>
      <c r="B784">
        <f>emission!B784</f>
        <v>2</v>
      </c>
      <c r="C784" t="str">
        <f>emission!C784</f>
        <v>commercial</v>
      </c>
      <c r="D784" t="str">
        <f>emission!D784</f>
        <v>VCC 21400 (GAS LHD1)</v>
      </c>
      <c r="E784" t="str">
        <f>emission!E784</f>
        <v>GAS</v>
      </c>
      <c r="F784" t="str">
        <f>emission!F784</f>
        <v>CO</v>
      </c>
      <c r="G784" s="1">
        <f>emission!G784 - SUM($K784:$U784)</f>
        <v>-5.2565708756446838E-4</v>
      </c>
      <c r="K784" s="1">
        <f>SUMIF('emission-rate'!$A$2:$A$551, $D784&amp;K$1&amp;$E784&amp;$F784, 'emission-rate'!$F$2:$F$551) * IFERROR(VLOOKUP($A784&amp;$B784&amp;$C784&amp;$D784&amp;K$1, 'check of sales'!$A$2:$P$1035, 12 + MATCH($E784,'check of sales'!$M$1:$P$1, 0), 0), 0)</f>
        <v>126698.56496993353</v>
      </c>
      <c r="L784" s="1">
        <f>SUMIF('emission-rate'!$A$2:$A$551, $D784&amp;L$1&amp;$E784&amp;$F784, 'emission-rate'!$F$2:$F$551) * IFERROR(VLOOKUP($A784&amp;$B784&amp;$C784&amp;$D784&amp;L$1, 'check of sales'!$A$2:$P$1035, 12 + MATCH($E784,'check of sales'!$M$1:$P$1, 0), 0), 0)</f>
        <v>9886757.1823198237</v>
      </c>
      <c r="M784" s="1">
        <f>SUMIF('emission-rate'!$A$2:$A$551, $D784&amp;M$1&amp;$E784&amp;$F784, 'emission-rate'!$F$2:$F$551) * IFERROR(VLOOKUP($A784&amp;$B784&amp;$C784&amp;$D784&amp;M$1, 'check of sales'!$A$2:$P$1035, 12 + MATCH($E784,'check of sales'!$M$1:$P$1, 0), 0), 0)</f>
        <v>0</v>
      </c>
      <c r="N784" s="1">
        <f>SUMIF('emission-rate'!$A$2:$A$551, $D784&amp;N$1&amp;$E784&amp;$F784, 'emission-rate'!$F$2:$F$551) * IFERROR(VLOOKUP($A784&amp;$B784&amp;$C784&amp;$D784&amp;N$1, 'check of sales'!$A$2:$P$1035, 12 + MATCH($E784,'check of sales'!$M$1:$P$1, 0), 0), 0)</f>
        <v>0</v>
      </c>
      <c r="O784" s="1">
        <f>SUMIF('emission-rate'!$A$2:$A$551, $D784&amp;O$1&amp;$E784&amp;$F784, 'emission-rate'!$F$2:$F$551) * IFERROR(VLOOKUP($A784&amp;$B784&amp;$C784&amp;$D784&amp;O$1, 'check of sales'!$A$2:$P$1035, 12 + MATCH($E784,'check of sales'!$M$1:$P$1, 0), 0), 0)</f>
        <v>0</v>
      </c>
      <c r="P784" s="1">
        <f>SUMIF('emission-rate'!$A$2:$A$551, $D784&amp;P$1&amp;$E784&amp;$F784, 'emission-rate'!$F$2:$F$551) * IFERROR(VLOOKUP($A784&amp;$B784&amp;$C784&amp;$D784&amp;P$1, 'check of sales'!$A$2:$P$1035, 12 + MATCH($E784,'check of sales'!$M$1:$P$1, 0), 0), 0)</f>
        <v>0</v>
      </c>
      <c r="Q784" s="1">
        <f>SUMIF('emission-rate'!$A$2:$A$551, $D784&amp;Q$1&amp;$E784&amp;$F784, 'emission-rate'!$F$2:$F$551) * IFERROR(VLOOKUP($A784&amp;$B784&amp;$C784&amp;$D784&amp;Q$1, 'check of sales'!$A$2:$P$1035, 12 + MATCH($E784,'check of sales'!$M$1:$P$1, 0), 0), 0)</f>
        <v>0</v>
      </c>
      <c r="R784" s="1">
        <f>SUMIF('emission-rate'!$A$2:$A$551, $D784&amp;R$1&amp;$E784&amp;$F784, 'emission-rate'!$F$2:$F$551) * IFERROR(VLOOKUP($A784&amp;$B784&amp;$C784&amp;$D784&amp;R$1, 'check of sales'!$A$2:$P$1035, 12 + MATCH($E784,'check of sales'!$M$1:$P$1, 0), 0), 0)</f>
        <v>0</v>
      </c>
      <c r="S784" s="1">
        <f>SUMIF('emission-rate'!$A$2:$A$551, $D784&amp;S$1&amp;$E784&amp;$F784, 'emission-rate'!$F$2:$F$551) * IFERROR(VLOOKUP($A784&amp;$B784&amp;$C784&amp;$D784&amp;S$1, 'check of sales'!$A$2:$P$1035, 12 + MATCH($E784,'check of sales'!$M$1:$P$1, 0), 0), 0)</f>
        <v>0</v>
      </c>
      <c r="T784" s="1">
        <f>SUMIF('emission-rate'!$A$2:$A$551, $D784&amp;T$1&amp;$E784&amp;$F784, 'emission-rate'!$F$2:$F$551) * IFERROR(VLOOKUP($A784&amp;$B784&amp;$C784&amp;$D784&amp;T$1, 'check of sales'!$A$2:$P$1035, 12 + MATCH($E784,'check of sales'!$M$1:$P$1, 0), 0), 0)</f>
        <v>0</v>
      </c>
      <c r="U784" s="1">
        <f>SUMIF('emission-rate'!$A$2:$A$551, $D784&amp;U$1&amp;$E784&amp;$F784, 'emission-rate'!$F$2:$F$551) * IFERROR(VLOOKUP($A784&amp;$B784&amp;$C784&amp;$D784&amp;U$1, 'check of sales'!$A$2:$P$1035, 12 + MATCH($E784,'check of sales'!$M$1:$P$1, 0), 0), 0)</f>
        <v>0</v>
      </c>
    </row>
    <row r="785" spans="1:21" x14ac:dyDescent="0.2">
      <c r="A785">
        <f>emission!A785</f>
        <v>2012</v>
      </c>
      <c r="B785">
        <f>emission!B785</f>
        <v>2</v>
      </c>
      <c r="C785" t="str">
        <f>emission!C785</f>
        <v>commercial</v>
      </c>
      <c r="D785" t="str">
        <f>emission!D785</f>
        <v>VCC 21400 (GAS LHD1)</v>
      </c>
      <c r="E785" t="str">
        <f>emission!E785</f>
        <v>GAS</v>
      </c>
      <c r="F785" t="str">
        <f>emission!F785</f>
        <v>CO</v>
      </c>
      <c r="G785" s="1">
        <f>emission!G785 - SUM($K785:$U785)</f>
        <v>5.3490325808525085E-3</v>
      </c>
      <c r="K785" s="1">
        <f>SUMIF('emission-rate'!$A$2:$A$551, $D785&amp;K$1&amp;$E785&amp;$F785, 'emission-rate'!$F$2:$F$551) * IFERROR(VLOOKUP($A785&amp;$B785&amp;$C785&amp;$D785&amp;K$1, 'check of sales'!$A$2:$P$1035, 12 + MATCH($E785,'check of sales'!$M$1:$P$1, 0), 0), 0)</f>
        <v>113211.16233363441</v>
      </c>
      <c r="L785" s="1">
        <f>SUMIF('emission-rate'!$A$2:$A$551, $D785&amp;L$1&amp;$E785&amp;$F785, 'emission-rate'!$F$2:$F$551) * IFERROR(VLOOKUP($A785&amp;$B785&amp;$C785&amp;$D785&amp;L$1, 'check of sales'!$A$2:$P$1035, 12 + MATCH($E785,'check of sales'!$M$1:$P$1, 0), 0), 0)</f>
        <v>8383653.6149936719</v>
      </c>
      <c r="M785" s="1">
        <f>SUMIF('emission-rate'!$A$2:$A$551, $D785&amp;M$1&amp;$E785&amp;$F785, 'emission-rate'!$F$2:$F$551) * IFERROR(VLOOKUP($A785&amp;$B785&amp;$C785&amp;$D785&amp;M$1, 'check of sales'!$A$2:$P$1035, 12 + MATCH($E785,'check of sales'!$M$1:$P$1, 0), 0), 0)</f>
        <v>11790789.622690262</v>
      </c>
      <c r="N785" s="1">
        <f>SUMIF('emission-rate'!$A$2:$A$551, $D785&amp;N$1&amp;$E785&amp;$F785, 'emission-rate'!$F$2:$F$551) * IFERROR(VLOOKUP($A785&amp;$B785&amp;$C785&amp;$D785&amp;N$1, 'check of sales'!$A$2:$P$1035, 12 + MATCH($E785,'check of sales'!$M$1:$P$1, 0), 0), 0)</f>
        <v>0</v>
      </c>
      <c r="O785" s="1">
        <f>SUMIF('emission-rate'!$A$2:$A$551, $D785&amp;O$1&amp;$E785&amp;$F785, 'emission-rate'!$F$2:$F$551) * IFERROR(VLOOKUP($A785&amp;$B785&amp;$C785&amp;$D785&amp;O$1, 'check of sales'!$A$2:$P$1035, 12 + MATCH($E785,'check of sales'!$M$1:$P$1, 0), 0), 0)</f>
        <v>0</v>
      </c>
      <c r="P785" s="1">
        <f>SUMIF('emission-rate'!$A$2:$A$551, $D785&amp;P$1&amp;$E785&amp;$F785, 'emission-rate'!$F$2:$F$551) * IFERROR(VLOOKUP($A785&amp;$B785&amp;$C785&amp;$D785&amp;P$1, 'check of sales'!$A$2:$P$1035, 12 + MATCH($E785,'check of sales'!$M$1:$P$1, 0), 0), 0)</f>
        <v>0</v>
      </c>
      <c r="Q785" s="1">
        <f>SUMIF('emission-rate'!$A$2:$A$551, $D785&amp;Q$1&amp;$E785&amp;$F785, 'emission-rate'!$F$2:$F$551) * IFERROR(VLOOKUP($A785&amp;$B785&amp;$C785&amp;$D785&amp;Q$1, 'check of sales'!$A$2:$P$1035, 12 + MATCH($E785,'check of sales'!$M$1:$P$1, 0), 0), 0)</f>
        <v>0</v>
      </c>
      <c r="R785" s="1">
        <f>SUMIF('emission-rate'!$A$2:$A$551, $D785&amp;R$1&amp;$E785&amp;$F785, 'emission-rate'!$F$2:$F$551) * IFERROR(VLOOKUP($A785&amp;$B785&amp;$C785&amp;$D785&amp;R$1, 'check of sales'!$A$2:$P$1035, 12 + MATCH($E785,'check of sales'!$M$1:$P$1, 0), 0), 0)</f>
        <v>0</v>
      </c>
      <c r="S785" s="1">
        <f>SUMIF('emission-rate'!$A$2:$A$551, $D785&amp;S$1&amp;$E785&amp;$F785, 'emission-rate'!$F$2:$F$551) * IFERROR(VLOOKUP($A785&amp;$B785&amp;$C785&amp;$D785&amp;S$1, 'check of sales'!$A$2:$P$1035, 12 + MATCH($E785,'check of sales'!$M$1:$P$1, 0), 0), 0)</f>
        <v>0</v>
      </c>
      <c r="T785" s="1">
        <f>SUMIF('emission-rate'!$A$2:$A$551, $D785&amp;T$1&amp;$E785&amp;$F785, 'emission-rate'!$F$2:$F$551) * IFERROR(VLOOKUP($A785&amp;$B785&amp;$C785&amp;$D785&amp;T$1, 'check of sales'!$A$2:$P$1035, 12 + MATCH($E785,'check of sales'!$M$1:$P$1, 0), 0), 0)</f>
        <v>0</v>
      </c>
      <c r="U785" s="1">
        <f>SUMIF('emission-rate'!$A$2:$A$551, $D785&amp;U$1&amp;$E785&amp;$F785, 'emission-rate'!$F$2:$F$551) * IFERROR(VLOOKUP($A785&amp;$B785&amp;$C785&amp;$D785&amp;U$1, 'check of sales'!$A$2:$P$1035, 12 + MATCH($E785,'check of sales'!$M$1:$P$1, 0), 0), 0)</f>
        <v>0</v>
      </c>
    </row>
    <row r="786" spans="1:21" x14ac:dyDescent="0.2">
      <c r="A786">
        <f>emission!A786</f>
        <v>2013</v>
      </c>
      <c r="B786">
        <f>emission!B786</f>
        <v>2</v>
      </c>
      <c r="C786" t="str">
        <f>emission!C786</f>
        <v>commercial</v>
      </c>
      <c r="D786" t="str">
        <f>emission!D786</f>
        <v>VCC 21400 (GAS LHD1)</v>
      </c>
      <c r="E786" t="str">
        <f>emission!E786</f>
        <v>GAS</v>
      </c>
      <c r="F786" t="str">
        <f>emission!F786</f>
        <v>CO</v>
      </c>
      <c r="G786" s="1">
        <f>emission!G786 - SUM($K786:$U786)</f>
        <v>5.6204013526439667E-3</v>
      </c>
      <c r="K786" s="1">
        <f>SUMIF('emission-rate'!$A$2:$A$551, $D786&amp;K$1&amp;$E786&amp;$F786, 'emission-rate'!$F$2:$F$551) * IFERROR(VLOOKUP($A786&amp;$B786&amp;$C786&amp;$D786&amp;K$1, 'check of sales'!$A$2:$P$1035, 12 + MATCH($E786,'check of sales'!$M$1:$P$1, 0), 0), 0)</f>
        <v>103408.48305178947</v>
      </c>
      <c r="L786" s="1">
        <f>SUMIF('emission-rate'!$A$2:$A$551, $D786&amp;L$1&amp;$E786&amp;$F786, 'emission-rate'!$F$2:$F$551) * IFERROR(VLOOKUP($A786&amp;$B786&amp;$C786&amp;$D786&amp;L$1, 'check of sales'!$A$2:$P$1035, 12 + MATCH($E786,'check of sales'!$M$1:$P$1, 0), 0), 0)</f>
        <v>7491191.1636981759</v>
      </c>
      <c r="M786" s="1">
        <f>SUMIF('emission-rate'!$A$2:$A$551, $D786&amp;M$1&amp;$E786&amp;$F786, 'emission-rate'!$F$2:$F$551) * IFERROR(VLOOKUP($A786&amp;$B786&amp;$C786&amp;$D786&amp;M$1, 'check of sales'!$A$2:$P$1035, 12 + MATCH($E786,'check of sales'!$M$1:$P$1, 0), 0), 0)</f>
        <v>9998212.1762500051</v>
      </c>
      <c r="N786" s="1">
        <f>SUMIF('emission-rate'!$A$2:$A$551, $D786&amp;N$1&amp;$E786&amp;$F786, 'emission-rate'!$F$2:$F$551) * IFERROR(VLOOKUP($A786&amp;$B786&amp;$C786&amp;$D786&amp;N$1, 'check of sales'!$A$2:$P$1035, 12 + MATCH($E786,'check of sales'!$M$1:$P$1, 0), 0), 0)</f>
        <v>1909793.723687229</v>
      </c>
      <c r="O786" s="1">
        <f>SUMIF('emission-rate'!$A$2:$A$551, $D786&amp;O$1&amp;$E786&amp;$F786, 'emission-rate'!$F$2:$F$551) * IFERROR(VLOOKUP($A786&amp;$B786&amp;$C786&amp;$D786&amp;O$1, 'check of sales'!$A$2:$P$1035, 12 + MATCH($E786,'check of sales'!$M$1:$P$1, 0), 0), 0)</f>
        <v>0</v>
      </c>
      <c r="P786" s="1">
        <f>SUMIF('emission-rate'!$A$2:$A$551, $D786&amp;P$1&amp;$E786&amp;$F786, 'emission-rate'!$F$2:$F$551) * IFERROR(VLOOKUP($A786&amp;$B786&amp;$C786&amp;$D786&amp;P$1, 'check of sales'!$A$2:$P$1035, 12 + MATCH($E786,'check of sales'!$M$1:$P$1, 0), 0), 0)</f>
        <v>0</v>
      </c>
      <c r="Q786" s="1">
        <f>SUMIF('emission-rate'!$A$2:$A$551, $D786&amp;Q$1&amp;$E786&amp;$F786, 'emission-rate'!$F$2:$F$551) * IFERROR(VLOOKUP($A786&amp;$B786&amp;$C786&amp;$D786&amp;Q$1, 'check of sales'!$A$2:$P$1035, 12 + MATCH($E786,'check of sales'!$M$1:$P$1, 0), 0), 0)</f>
        <v>0</v>
      </c>
      <c r="R786" s="1">
        <f>SUMIF('emission-rate'!$A$2:$A$551, $D786&amp;R$1&amp;$E786&amp;$F786, 'emission-rate'!$F$2:$F$551) * IFERROR(VLOOKUP($A786&amp;$B786&amp;$C786&amp;$D786&amp;R$1, 'check of sales'!$A$2:$P$1035, 12 + MATCH($E786,'check of sales'!$M$1:$P$1, 0), 0), 0)</f>
        <v>0</v>
      </c>
      <c r="S786" s="1">
        <f>SUMIF('emission-rate'!$A$2:$A$551, $D786&amp;S$1&amp;$E786&amp;$F786, 'emission-rate'!$F$2:$F$551) * IFERROR(VLOOKUP($A786&amp;$B786&amp;$C786&amp;$D786&amp;S$1, 'check of sales'!$A$2:$P$1035, 12 + MATCH($E786,'check of sales'!$M$1:$P$1, 0), 0), 0)</f>
        <v>0</v>
      </c>
      <c r="T786" s="1">
        <f>SUMIF('emission-rate'!$A$2:$A$551, $D786&amp;T$1&amp;$E786&amp;$F786, 'emission-rate'!$F$2:$F$551) * IFERROR(VLOOKUP($A786&amp;$B786&amp;$C786&amp;$D786&amp;T$1, 'check of sales'!$A$2:$P$1035, 12 + MATCH($E786,'check of sales'!$M$1:$P$1, 0), 0), 0)</f>
        <v>0</v>
      </c>
      <c r="U786" s="1">
        <f>SUMIF('emission-rate'!$A$2:$A$551, $D786&amp;U$1&amp;$E786&amp;$F786, 'emission-rate'!$F$2:$F$551) * IFERROR(VLOOKUP($A786&amp;$B786&amp;$C786&amp;$D786&amp;U$1, 'check of sales'!$A$2:$P$1035, 12 + MATCH($E786,'check of sales'!$M$1:$P$1, 0), 0), 0)</f>
        <v>0</v>
      </c>
    </row>
    <row r="787" spans="1:21" x14ac:dyDescent="0.2">
      <c r="A787">
        <f>emission!A787</f>
        <v>2014</v>
      </c>
      <c r="B787">
        <f>emission!B787</f>
        <v>2</v>
      </c>
      <c r="C787" t="str">
        <f>emission!C787</f>
        <v>commercial</v>
      </c>
      <c r="D787" t="str">
        <f>emission!D787</f>
        <v>VCC 21400 (GAS LHD1)</v>
      </c>
      <c r="E787" t="str">
        <f>emission!E787</f>
        <v>GAS</v>
      </c>
      <c r="F787" t="str">
        <f>emission!F787</f>
        <v>CO</v>
      </c>
      <c r="G787" s="1">
        <f>emission!G787 - SUM($K787:$U787)</f>
        <v>4.8290230333805084E-3</v>
      </c>
      <c r="K787" s="1">
        <f>SUMIF('emission-rate'!$A$2:$A$551, $D787&amp;K$1&amp;$E787&amp;$F787, 'emission-rate'!$F$2:$F$551) * IFERROR(VLOOKUP($A787&amp;$B787&amp;$C787&amp;$D787&amp;K$1, 'check of sales'!$A$2:$P$1035, 12 + MATCH($E787,'check of sales'!$M$1:$P$1, 0), 0), 0)</f>
        <v>95652.764171419869</v>
      </c>
      <c r="L787" s="1">
        <f>SUMIF('emission-rate'!$A$2:$A$551, $D787&amp;L$1&amp;$E787&amp;$F787, 'emission-rate'!$F$2:$F$551) * IFERROR(VLOOKUP($A787&amp;$B787&amp;$C787&amp;$D787&amp;L$1, 'check of sales'!$A$2:$P$1035, 12 + MATCH($E787,'check of sales'!$M$1:$P$1, 0), 0), 0)</f>
        <v>6842547.1351145515</v>
      </c>
      <c r="M787" s="1">
        <f>SUMIF('emission-rate'!$A$2:$A$551, $D787&amp;M$1&amp;$E787&amp;$F787, 'emission-rate'!$F$2:$F$551) * IFERROR(VLOOKUP($A787&amp;$B787&amp;$C787&amp;$D787&amp;M$1, 'check of sales'!$A$2:$P$1035, 12 + MATCH($E787,'check of sales'!$M$1:$P$1, 0), 0), 0)</f>
        <v>8933875.6283479873</v>
      </c>
      <c r="N787" s="1">
        <f>SUMIF('emission-rate'!$A$2:$A$551, $D787&amp;N$1&amp;$E787&amp;$F787, 'emission-rate'!$F$2:$F$551) * IFERROR(VLOOKUP($A787&amp;$B787&amp;$C787&amp;$D787&amp;N$1, 'check of sales'!$A$2:$P$1035, 12 + MATCH($E787,'check of sales'!$M$1:$P$1, 0), 0), 0)</f>
        <v>1619443.9450899696</v>
      </c>
      <c r="O787" s="1">
        <f>SUMIF('emission-rate'!$A$2:$A$551, $D787&amp;O$1&amp;$E787&amp;$F787, 'emission-rate'!$F$2:$F$551) * IFERROR(VLOOKUP($A787&amp;$B787&amp;$C787&amp;$D787&amp;O$1, 'check of sales'!$A$2:$P$1035, 12 + MATCH($E787,'check of sales'!$M$1:$P$1, 0), 0), 0)</f>
        <v>5807658.5773910498</v>
      </c>
      <c r="P787" s="1">
        <f>SUMIF('emission-rate'!$A$2:$A$551, $D787&amp;P$1&amp;$E787&amp;$F787, 'emission-rate'!$F$2:$F$551) * IFERROR(VLOOKUP($A787&amp;$B787&amp;$C787&amp;$D787&amp;P$1, 'check of sales'!$A$2:$P$1035, 12 + MATCH($E787,'check of sales'!$M$1:$P$1, 0), 0), 0)</f>
        <v>0</v>
      </c>
      <c r="Q787" s="1">
        <f>SUMIF('emission-rate'!$A$2:$A$551, $D787&amp;Q$1&amp;$E787&amp;$F787, 'emission-rate'!$F$2:$F$551) * IFERROR(VLOOKUP($A787&amp;$B787&amp;$C787&amp;$D787&amp;Q$1, 'check of sales'!$A$2:$P$1035, 12 + MATCH($E787,'check of sales'!$M$1:$P$1, 0), 0), 0)</f>
        <v>0</v>
      </c>
      <c r="R787" s="1">
        <f>SUMIF('emission-rate'!$A$2:$A$551, $D787&amp;R$1&amp;$E787&amp;$F787, 'emission-rate'!$F$2:$F$551) * IFERROR(VLOOKUP($A787&amp;$B787&amp;$C787&amp;$D787&amp;R$1, 'check of sales'!$A$2:$P$1035, 12 + MATCH($E787,'check of sales'!$M$1:$P$1, 0), 0), 0)</f>
        <v>0</v>
      </c>
      <c r="S787" s="1">
        <f>SUMIF('emission-rate'!$A$2:$A$551, $D787&amp;S$1&amp;$E787&amp;$F787, 'emission-rate'!$F$2:$F$551) * IFERROR(VLOOKUP($A787&amp;$B787&amp;$C787&amp;$D787&amp;S$1, 'check of sales'!$A$2:$P$1035, 12 + MATCH($E787,'check of sales'!$M$1:$P$1, 0), 0), 0)</f>
        <v>0</v>
      </c>
      <c r="T787" s="1">
        <f>SUMIF('emission-rate'!$A$2:$A$551, $D787&amp;T$1&amp;$E787&amp;$F787, 'emission-rate'!$F$2:$F$551) * IFERROR(VLOOKUP($A787&amp;$B787&amp;$C787&amp;$D787&amp;T$1, 'check of sales'!$A$2:$P$1035, 12 + MATCH($E787,'check of sales'!$M$1:$P$1, 0), 0), 0)</f>
        <v>0</v>
      </c>
      <c r="U787" s="1">
        <f>SUMIF('emission-rate'!$A$2:$A$551, $D787&amp;U$1&amp;$E787&amp;$F787, 'emission-rate'!$F$2:$F$551) * IFERROR(VLOOKUP($A787&amp;$B787&amp;$C787&amp;$D787&amp;U$1, 'check of sales'!$A$2:$P$1035, 12 + MATCH($E787,'check of sales'!$M$1:$P$1, 0), 0), 0)</f>
        <v>0</v>
      </c>
    </row>
    <row r="788" spans="1:21" x14ac:dyDescent="0.2">
      <c r="A788">
        <f>emission!A788</f>
        <v>2015</v>
      </c>
      <c r="B788">
        <f>emission!B788</f>
        <v>2</v>
      </c>
      <c r="C788" t="str">
        <f>emission!C788</f>
        <v>commercial</v>
      </c>
      <c r="D788" t="str">
        <f>emission!D788</f>
        <v>VCC 21400 (GAS LHD1)</v>
      </c>
      <c r="E788" t="str">
        <f>emission!E788</f>
        <v>GAS</v>
      </c>
      <c r="F788" t="str">
        <f>emission!F788</f>
        <v>CO</v>
      </c>
      <c r="G788" s="1">
        <f>emission!G788 - SUM($K788:$U788)</f>
        <v>3.4911371767520905E-3</v>
      </c>
      <c r="K788" s="1">
        <f>SUMIF('emission-rate'!$A$2:$A$551, $D788&amp;K$1&amp;$E788&amp;$F788, 'emission-rate'!$F$2:$F$551) * IFERROR(VLOOKUP($A788&amp;$B788&amp;$C788&amp;$D788&amp;K$1, 'check of sales'!$A$2:$P$1035, 12 + MATCH($E788,'check of sales'!$M$1:$P$1, 0), 0), 0)</f>
        <v>88822.45743335849</v>
      </c>
      <c r="L788" s="1">
        <f>SUMIF('emission-rate'!$A$2:$A$551, $D788&amp;L$1&amp;$E788&amp;$F788, 'emission-rate'!$F$2:$F$551) * IFERROR(VLOOKUP($A788&amp;$B788&amp;$C788&amp;$D788&amp;L$1, 'check of sales'!$A$2:$P$1035, 12 + MATCH($E788,'check of sales'!$M$1:$P$1, 0), 0), 0)</f>
        <v>6329350.6309259245</v>
      </c>
      <c r="M788" s="1">
        <f>SUMIF('emission-rate'!$A$2:$A$551, $D788&amp;M$1&amp;$E788&amp;$F788, 'emission-rate'!$F$2:$F$551) * IFERROR(VLOOKUP($A788&amp;$B788&amp;$C788&amp;$D788&amp;M$1, 'check of sales'!$A$2:$P$1035, 12 + MATCH($E788,'check of sales'!$M$1:$P$1, 0), 0), 0)</f>
        <v>8160313.0597516308</v>
      </c>
      <c r="N788" s="1">
        <f>SUMIF('emission-rate'!$A$2:$A$551, $D788&amp;N$1&amp;$E788&amp;$F788, 'emission-rate'!$F$2:$F$551) * IFERROR(VLOOKUP($A788&amp;$B788&amp;$C788&amp;$D788&amp;N$1, 'check of sales'!$A$2:$P$1035, 12 + MATCH($E788,'check of sales'!$M$1:$P$1, 0), 0), 0)</f>
        <v>1447049.7862490304</v>
      </c>
      <c r="O788" s="1">
        <f>SUMIF('emission-rate'!$A$2:$A$551, $D788&amp;O$1&amp;$E788&amp;$F788, 'emission-rate'!$F$2:$F$551) * IFERROR(VLOOKUP($A788&amp;$B788&amp;$C788&amp;$D788&amp;O$1, 'check of sales'!$A$2:$P$1035, 12 + MATCH($E788,'check of sales'!$M$1:$P$1, 0), 0), 0)</f>
        <v>4924708.5701733688</v>
      </c>
      <c r="P788" s="1">
        <f>SUMIF('emission-rate'!$A$2:$A$551, $D788&amp;P$1&amp;$E788&amp;$F788, 'emission-rate'!$F$2:$F$551) * IFERROR(VLOOKUP($A788&amp;$B788&amp;$C788&amp;$D788&amp;P$1, 'check of sales'!$A$2:$P$1035, 12 + MATCH($E788,'check of sales'!$M$1:$P$1, 0), 0), 0)</f>
        <v>7487944.5137720499</v>
      </c>
      <c r="Q788" s="1">
        <f>SUMIF('emission-rate'!$A$2:$A$551, $D788&amp;Q$1&amp;$E788&amp;$F788, 'emission-rate'!$F$2:$F$551) * IFERROR(VLOOKUP($A788&amp;$B788&amp;$C788&amp;$D788&amp;Q$1, 'check of sales'!$A$2:$P$1035, 12 + MATCH($E788,'check of sales'!$M$1:$P$1, 0), 0), 0)</f>
        <v>0</v>
      </c>
      <c r="R788" s="1">
        <f>SUMIF('emission-rate'!$A$2:$A$551, $D788&amp;R$1&amp;$E788&amp;$F788, 'emission-rate'!$F$2:$F$551) * IFERROR(VLOOKUP($A788&amp;$B788&amp;$C788&amp;$D788&amp;R$1, 'check of sales'!$A$2:$P$1035, 12 + MATCH($E788,'check of sales'!$M$1:$P$1, 0), 0), 0)</f>
        <v>0</v>
      </c>
      <c r="S788" s="1">
        <f>SUMIF('emission-rate'!$A$2:$A$551, $D788&amp;S$1&amp;$E788&amp;$F788, 'emission-rate'!$F$2:$F$551) * IFERROR(VLOOKUP($A788&amp;$B788&amp;$C788&amp;$D788&amp;S$1, 'check of sales'!$A$2:$P$1035, 12 + MATCH($E788,'check of sales'!$M$1:$P$1, 0), 0), 0)</f>
        <v>0</v>
      </c>
      <c r="T788" s="1">
        <f>SUMIF('emission-rate'!$A$2:$A$551, $D788&amp;T$1&amp;$E788&amp;$F788, 'emission-rate'!$F$2:$F$551) * IFERROR(VLOOKUP($A788&amp;$B788&amp;$C788&amp;$D788&amp;T$1, 'check of sales'!$A$2:$P$1035, 12 + MATCH($E788,'check of sales'!$M$1:$P$1, 0), 0), 0)</f>
        <v>0</v>
      </c>
      <c r="U788" s="1">
        <f>SUMIF('emission-rate'!$A$2:$A$551, $D788&amp;U$1&amp;$E788&amp;$F788, 'emission-rate'!$F$2:$F$551) * IFERROR(VLOOKUP($A788&amp;$B788&amp;$C788&amp;$D788&amp;U$1, 'check of sales'!$A$2:$P$1035, 12 + MATCH($E788,'check of sales'!$M$1:$P$1, 0), 0), 0)</f>
        <v>0</v>
      </c>
    </row>
    <row r="789" spans="1:21" x14ac:dyDescent="0.2">
      <c r="A789">
        <f>emission!A789</f>
        <v>2016</v>
      </c>
      <c r="B789">
        <f>emission!B789</f>
        <v>2</v>
      </c>
      <c r="C789" t="str">
        <f>emission!C789</f>
        <v>commercial</v>
      </c>
      <c r="D789" t="str">
        <f>emission!D789</f>
        <v>VCC 21400 (GAS LHD1)</v>
      </c>
      <c r="E789" t="str">
        <f>emission!E789</f>
        <v>GAS</v>
      </c>
      <c r="F789" t="str">
        <f>emission!F789</f>
        <v>CO</v>
      </c>
      <c r="G789" s="1">
        <f>emission!G789 - SUM($K789:$U789)</f>
        <v>7.5218677520751953E-3</v>
      </c>
      <c r="K789" s="1">
        <f>SUMIF('emission-rate'!$A$2:$A$551, $D789&amp;K$1&amp;$E789&amp;$F789, 'emission-rate'!$F$2:$F$551) * IFERROR(VLOOKUP($A789&amp;$B789&amp;$C789&amp;$D789&amp;K$1, 'check of sales'!$A$2:$P$1035, 12 + MATCH($E789,'check of sales'!$M$1:$P$1, 0), 0), 0)</f>
        <v>83287.772739899709</v>
      </c>
      <c r="L789" s="1">
        <f>SUMIF('emission-rate'!$A$2:$A$551, $D789&amp;L$1&amp;$E789&amp;$F789, 'emission-rate'!$F$2:$F$551) * IFERROR(VLOOKUP($A789&amp;$B789&amp;$C789&amp;$D789&amp;L$1, 'check of sales'!$A$2:$P$1035, 12 + MATCH($E789,'check of sales'!$M$1:$P$1, 0), 0), 0)</f>
        <v>5877388.718100368</v>
      </c>
      <c r="M789" s="1">
        <f>SUMIF('emission-rate'!$A$2:$A$551, $D789&amp;M$1&amp;$E789&amp;$F789, 'emission-rate'!$F$2:$F$551) * IFERROR(VLOOKUP($A789&amp;$B789&amp;$C789&amp;$D789&amp;M$1, 'check of sales'!$A$2:$P$1035, 12 + MATCH($E789,'check of sales'!$M$1:$P$1, 0), 0), 0)</f>
        <v>7548283.0579620665</v>
      </c>
      <c r="N789" s="1">
        <f>SUMIF('emission-rate'!$A$2:$A$551, $D789&amp;N$1&amp;$E789&amp;$F789, 'emission-rate'!$F$2:$F$551) * IFERROR(VLOOKUP($A789&amp;$B789&amp;$C789&amp;$D789&amp;N$1, 'check of sales'!$A$2:$P$1035, 12 + MATCH($E789,'check of sales'!$M$1:$P$1, 0), 0), 0)</f>
        <v>1321753.2636529775</v>
      </c>
      <c r="O789" s="1">
        <f>SUMIF('emission-rate'!$A$2:$A$551, $D789&amp;O$1&amp;$E789&amp;$F789, 'emission-rate'!$F$2:$F$551) * IFERROR(VLOOKUP($A789&amp;$B789&amp;$C789&amp;$D789&amp;O$1, 'check of sales'!$A$2:$P$1035, 12 + MATCH($E789,'check of sales'!$M$1:$P$1, 0), 0), 0)</f>
        <v>4400460.1118887216</v>
      </c>
      <c r="P789" s="1">
        <f>SUMIF('emission-rate'!$A$2:$A$551, $D789&amp;P$1&amp;$E789&amp;$F789, 'emission-rate'!$F$2:$F$551) * IFERROR(VLOOKUP($A789&amp;$B789&amp;$C789&amp;$D789&amp;P$1, 'check of sales'!$A$2:$P$1035, 12 + MATCH($E789,'check of sales'!$M$1:$P$1, 0), 0), 0)</f>
        <v>6349537.2581839077</v>
      </c>
      <c r="Q789" s="1">
        <f>SUMIF('emission-rate'!$A$2:$A$551, $D789&amp;Q$1&amp;$E789&amp;$F789, 'emission-rate'!$F$2:$F$551) * IFERROR(VLOOKUP($A789&amp;$B789&amp;$C789&amp;$D789&amp;Q$1, 'check of sales'!$A$2:$P$1035, 12 + MATCH($E789,'check of sales'!$M$1:$P$1, 0), 0), 0)</f>
        <v>5147867.9743768908</v>
      </c>
      <c r="R789" s="1">
        <f>SUMIF('emission-rate'!$A$2:$A$551, $D789&amp;R$1&amp;$E789&amp;$F789, 'emission-rate'!$F$2:$F$551) * IFERROR(VLOOKUP($A789&amp;$B789&amp;$C789&amp;$D789&amp;R$1, 'check of sales'!$A$2:$P$1035, 12 + MATCH($E789,'check of sales'!$M$1:$P$1, 0), 0), 0)</f>
        <v>0</v>
      </c>
      <c r="S789" s="1">
        <f>SUMIF('emission-rate'!$A$2:$A$551, $D789&amp;S$1&amp;$E789&amp;$F789, 'emission-rate'!$F$2:$F$551) * IFERROR(VLOOKUP($A789&amp;$B789&amp;$C789&amp;$D789&amp;S$1, 'check of sales'!$A$2:$P$1035, 12 + MATCH($E789,'check of sales'!$M$1:$P$1, 0), 0), 0)</f>
        <v>0</v>
      </c>
      <c r="T789" s="1">
        <f>SUMIF('emission-rate'!$A$2:$A$551, $D789&amp;T$1&amp;$E789&amp;$F789, 'emission-rate'!$F$2:$F$551) * IFERROR(VLOOKUP($A789&amp;$B789&amp;$C789&amp;$D789&amp;T$1, 'check of sales'!$A$2:$P$1035, 12 + MATCH($E789,'check of sales'!$M$1:$P$1, 0), 0), 0)</f>
        <v>0</v>
      </c>
      <c r="U789" s="1">
        <f>SUMIF('emission-rate'!$A$2:$A$551, $D789&amp;U$1&amp;$E789&amp;$F789, 'emission-rate'!$F$2:$F$551) * IFERROR(VLOOKUP($A789&amp;$B789&amp;$C789&amp;$D789&amp;U$1, 'check of sales'!$A$2:$P$1035, 12 + MATCH($E789,'check of sales'!$M$1:$P$1, 0), 0), 0)</f>
        <v>0</v>
      </c>
    </row>
    <row r="790" spans="1:21" x14ac:dyDescent="0.2">
      <c r="A790">
        <f>emission!A790</f>
        <v>2017</v>
      </c>
      <c r="B790">
        <f>emission!B790</f>
        <v>2</v>
      </c>
      <c r="C790" t="str">
        <f>emission!C790</f>
        <v>commercial</v>
      </c>
      <c r="D790" t="str">
        <f>emission!D790</f>
        <v>VCC 21400 (GAS LHD1)</v>
      </c>
      <c r="E790" t="str">
        <f>emission!E790</f>
        <v>GAS</v>
      </c>
      <c r="F790" t="str">
        <f>emission!F790</f>
        <v>CO</v>
      </c>
      <c r="G790" s="1">
        <f>emission!G790 - SUM($K790:$U790)</f>
        <v>8.5063092410564423E-3</v>
      </c>
      <c r="K790" s="1">
        <f>SUMIF('emission-rate'!$A$2:$A$551, $D790&amp;K$1&amp;$E790&amp;$F790, 'emission-rate'!$F$2:$F$551) * IFERROR(VLOOKUP($A790&amp;$B790&amp;$C790&amp;$D790&amp;K$1, 'check of sales'!$A$2:$P$1035, 12 + MATCH($E790,'check of sales'!$M$1:$P$1, 0), 0), 0)</f>
        <v>78505.674733717766</v>
      </c>
      <c r="L790" s="1">
        <f>SUMIF('emission-rate'!$A$2:$A$551, $D790&amp;L$1&amp;$E790&amp;$F790, 'emission-rate'!$F$2:$F$551) * IFERROR(VLOOKUP($A790&amp;$B790&amp;$C790&amp;$D790&amp;L$1, 'check of sales'!$A$2:$P$1035, 12 + MATCH($E790,'check of sales'!$M$1:$P$1, 0), 0), 0)</f>
        <v>5511158.2138387244</v>
      </c>
      <c r="M790" s="1">
        <f>SUMIF('emission-rate'!$A$2:$A$551, $D790&amp;M$1&amp;$E790&amp;$F790, 'emission-rate'!$F$2:$F$551) * IFERROR(VLOOKUP($A790&amp;$B790&amp;$C790&amp;$D790&amp;M$1, 'check of sales'!$A$2:$P$1035, 12 + MATCH($E790,'check of sales'!$M$1:$P$1, 0), 0), 0)</f>
        <v>7009280.4574810434</v>
      </c>
      <c r="N790" s="1">
        <f>SUMIF('emission-rate'!$A$2:$A$551, $D790&amp;N$1&amp;$E790&amp;$F790, 'emission-rate'!$F$2:$F$551) * IFERROR(VLOOKUP($A790&amp;$B790&amp;$C790&amp;$D790&amp;N$1, 'check of sales'!$A$2:$P$1035, 12 + MATCH($E790,'check of sales'!$M$1:$P$1, 0), 0), 0)</f>
        <v>1222620.7124388875</v>
      </c>
      <c r="O790" s="1">
        <f>SUMIF('emission-rate'!$A$2:$A$551, $D790&amp;O$1&amp;$E790&amp;$F790, 'emission-rate'!$F$2:$F$551) * IFERROR(VLOOKUP($A790&amp;$B790&amp;$C790&amp;$D790&amp;O$1, 'check of sales'!$A$2:$P$1035, 12 + MATCH($E790,'check of sales'!$M$1:$P$1, 0), 0), 0)</f>
        <v>4019434.9701957703</v>
      </c>
      <c r="P790" s="1">
        <f>SUMIF('emission-rate'!$A$2:$A$551, $D790&amp;P$1&amp;$E790&amp;$F790, 'emission-rate'!$F$2:$F$551) * IFERROR(VLOOKUP($A790&amp;$B790&amp;$C790&amp;$D790&amp;P$1, 'check of sales'!$A$2:$P$1035, 12 + MATCH($E790,'check of sales'!$M$1:$P$1, 0), 0), 0)</f>
        <v>5673611.9580383608</v>
      </c>
      <c r="Q790" s="1">
        <f>SUMIF('emission-rate'!$A$2:$A$551, $D790&amp;Q$1&amp;$E790&amp;$F790, 'emission-rate'!$F$2:$F$551) * IFERROR(VLOOKUP($A790&amp;$B790&amp;$C790&amp;$D790&amp;Q$1, 'check of sales'!$A$2:$P$1035, 12 + MATCH($E790,'check of sales'!$M$1:$P$1, 0), 0), 0)</f>
        <v>4365227.2587490119</v>
      </c>
      <c r="R790" s="1">
        <f>SUMIF('emission-rate'!$A$2:$A$551, $D790&amp;R$1&amp;$E790&amp;$F790, 'emission-rate'!$F$2:$F$551) * IFERROR(VLOOKUP($A790&amp;$B790&amp;$C790&amp;$D790&amp;R$1, 'check of sales'!$A$2:$P$1035, 12 + MATCH($E790,'check of sales'!$M$1:$P$1, 0), 0), 0)</f>
        <v>3745654.4640515777</v>
      </c>
      <c r="S790" s="1">
        <f>SUMIF('emission-rate'!$A$2:$A$551, $D790&amp;S$1&amp;$E790&amp;$F790, 'emission-rate'!$F$2:$F$551) * IFERROR(VLOOKUP($A790&amp;$B790&amp;$C790&amp;$D790&amp;S$1, 'check of sales'!$A$2:$P$1035, 12 + MATCH($E790,'check of sales'!$M$1:$P$1, 0), 0), 0)</f>
        <v>0</v>
      </c>
      <c r="T790" s="1">
        <f>SUMIF('emission-rate'!$A$2:$A$551, $D790&amp;T$1&amp;$E790&amp;$F790, 'emission-rate'!$F$2:$F$551) * IFERROR(VLOOKUP($A790&amp;$B790&amp;$C790&amp;$D790&amp;T$1, 'check of sales'!$A$2:$P$1035, 12 + MATCH($E790,'check of sales'!$M$1:$P$1, 0), 0), 0)</f>
        <v>0</v>
      </c>
      <c r="U790" s="1">
        <f>SUMIF('emission-rate'!$A$2:$A$551, $D790&amp;U$1&amp;$E790&amp;$F790, 'emission-rate'!$F$2:$F$551) * IFERROR(VLOOKUP($A790&amp;$B790&amp;$C790&amp;$D790&amp;U$1, 'check of sales'!$A$2:$P$1035, 12 + MATCH($E790,'check of sales'!$M$1:$P$1, 0), 0), 0)</f>
        <v>0</v>
      </c>
    </row>
    <row r="791" spans="1:21" x14ac:dyDescent="0.2">
      <c r="A791">
        <f>emission!A791</f>
        <v>2018</v>
      </c>
      <c r="B791">
        <f>emission!B791</f>
        <v>2</v>
      </c>
      <c r="C791" t="str">
        <f>emission!C791</f>
        <v>commercial</v>
      </c>
      <c r="D791" t="str">
        <f>emission!D791</f>
        <v>VCC 21400 (GAS LHD1)</v>
      </c>
      <c r="E791" t="str">
        <f>emission!E791</f>
        <v>GAS</v>
      </c>
      <c r="F791" t="str">
        <f>emission!F791</f>
        <v>CO</v>
      </c>
      <c r="G791" s="1">
        <f>emission!G791 - SUM($K791:$U791)</f>
        <v>6.1303824186325073E-3</v>
      </c>
      <c r="K791" s="1">
        <f>SUMIF('emission-rate'!$A$2:$A$551, $D791&amp;K$1&amp;$E791&amp;$F791, 'emission-rate'!$F$2:$F$551) * IFERROR(VLOOKUP($A791&amp;$B791&amp;$C791&amp;$D791&amp;K$1, 'check of sales'!$A$2:$P$1035, 12 + MATCH($E791,'check of sales'!$M$1:$P$1, 0), 0), 0)</f>
        <v>74356.157430445281</v>
      </c>
      <c r="L791" s="1">
        <f>SUMIF('emission-rate'!$A$2:$A$551, $D791&amp;L$1&amp;$E791&amp;$F791, 'emission-rate'!$F$2:$F$551) * IFERROR(VLOOKUP($A791&amp;$B791&amp;$C791&amp;$D791&amp;L$1, 'check of sales'!$A$2:$P$1035, 12 + MATCH($E791,'check of sales'!$M$1:$P$1, 0), 0), 0)</f>
        <v>5194726.4275253173</v>
      </c>
      <c r="M791" s="1">
        <f>SUMIF('emission-rate'!$A$2:$A$551, $D791&amp;M$1&amp;$E791&amp;$F791, 'emission-rate'!$F$2:$F$551) * IFERROR(VLOOKUP($A791&amp;$B791&amp;$C791&amp;$D791&amp;M$1, 'check of sales'!$A$2:$P$1035, 12 + MATCH($E791,'check of sales'!$M$1:$P$1, 0), 0), 0)</f>
        <v>6572519.7735145381</v>
      </c>
      <c r="N791" s="1">
        <f>SUMIF('emission-rate'!$A$2:$A$551, $D791&amp;N$1&amp;$E791&amp;$F791, 'emission-rate'!$F$2:$F$551) * IFERROR(VLOOKUP($A791&amp;$B791&amp;$C791&amp;$D791&amp;N$1, 'check of sales'!$A$2:$P$1035, 12 + MATCH($E791,'check of sales'!$M$1:$P$1, 0), 0), 0)</f>
        <v>1135316.6542383409</v>
      </c>
      <c r="O791" s="1">
        <f>SUMIF('emission-rate'!$A$2:$A$551, $D791&amp;O$1&amp;$E791&amp;$F791, 'emission-rate'!$F$2:$F$551) * IFERROR(VLOOKUP($A791&amp;$B791&amp;$C791&amp;$D791&amp;O$1, 'check of sales'!$A$2:$P$1035, 12 + MATCH($E791,'check of sales'!$M$1:$P$1, 0), 0), 0)</f>
        <v>3717974.1348100342</v>
      </c>
      <c r="P791" s="1">
        <f>SUMIF('emission-rate'!$A$2:$A$551, $D791&amp;P$1&amp;$E791&amp;$F791, 'emission-rate'!$F$2:$F$551) * IFERROR(VLOOKUP($A791&amp;$B791&amp;$C791&amp;$D791&amp;P$1, 'check of sales'!$A$2:$P$1035, 12 + MATCH($E791,'check of sales'!$M$1:$P$1, 0), 0), 0)</f>
        <v>5182347.6935624992</v>
      </c>
      <c r="Q791" s="1">
        <f>SUMIF('emission-rate'!$A$2:$A$551, $D791&amp;Q$1&amp;$E791&amp;$F791, 'emission-rate'!$F$2:$F$551) * IFERROR(VLOOKUP($A791&amp;$B791&amp;$C791&amp;$D791&amp;Q$1, 'check of sales'!$A$2:$P$1035, 12 + MATCH($E791,'check of sales'!$M$1:$P$1, 0), 0), 0)</f>
        <v>3900537.089198391</v>
      </c>
      <c r="R791" s="1">
        <f>SUMIF('emission-rate'!$A$2:$A$551, $D791&amp;R$1&amp;$E791&amp;$F791, 'emission-rate'!$F$2:$F$551) * IFERROR(VLOOKUP($A791&amp;$B791&amp;$C791&amp;$D791&amp;R$1, 'check of sales'!$A$2:$P$1035, 12 + MATCH($E791,'check of sales'!$M$1:$P$1, 0), 0), 0)</f>
        <v>3176195.0869208081</v>
      </c>
      <c r="S791" s="1">
        <f>SUMIF('emission-rate'!$A$2:$A$551, $D791&amp;S$1&amp;$E791&amp;$F791, 'emission-rate'!$F$2:$F$551) * IFERROR(VLOOKUP($A791&amp;$B791&amp;$C791&amp;$D791&amp;S$1, 'check of sales'!$A$2:$P$1035, 12 + MATCH($E791,'check of sales'!$M$1:$P$1, 0), 0), 0)</f>
        <v>4631852.1277949419</v>
      </c>
      <c r="T791" s="1">
        <f>SUMIF('emission-rate'!$A$2:$A$551, $D791&amp;T$1&amp;$E791&amp;$F791, 'emission-rate'!$F$2:$F$551) * IFERROR(VLOOKUP($A791&amp;$B791&amp;$C791&amp;$D791&amp;T$1, 'check of sales'!$A$2:$P$1035, 12 + MATCH($E791,'check of sales'!$M$1:$P$1, 0), 0), 0)</f>
        <v>0</v>
      </c>
      <c r="U791" s="1">
        <f>SUMIF('emission-rate'!$A$2:$A$551, $D791&amp;U$1&amp;$E791&amp;$F791, 'emission-rate'!$F$2:$F$551) * IFERROR(VLOOKUP($A791&amp;$B791&amp;$C791&amp;$D791&amp;U$1, 'check of sales'!$A$2:$P$1035, 12 + MATCH($E791,'check of sales'!$M$1:$P$1, 0), 0), 0)</f>
        <v>0</v>
      </c>
    </row>
    <row r="792" spans="1:21" x14ac:dyDescent="0.2">
      <c r="A792">
        <f>emission!A792</f>
        <v>2019</v>
      </c>
      <c r="B792">
        <f>emission!B792</f>
        <v>2</v>
      </c>
      <c r="C792" t="str">
        <f>emission!C792</f>
        <v>commercial</v>
      </c>
      <c r="D792" t="str">
        <f>emission!D792</f>
        <v>VCC 21400 (GAS LHD1)</v>
      </c>
      <c r="E792" t="str">
        <f>emission!E792</f>
        <v>GAS</v>
      </c>
      <c r="F792" t="str">
        <f>emission!F792</f>
        <v>CO</v>
      </c>
      <c r="G792" s="1">
        <f>emission!G792 - SUM($K792:$U792)</f>
        <v>5.9899985790252686E-3</v>
      </c>
      <c r="K792" s="1">
        <f>SUMIF('emission-rate'!$A$2:$A$551, $D792&amp;K$1&amp;$E792&amp;$F792, 'emission-rate'!$F$2:$F$551) * IFERROR(VLOOKUP($A792&amp;$B792&amp;$C792&amp;$D792&amp;K$1, 'check of sales'!$A$2:$P$1035, 12 + MATCH($E792,'check of sales'!$M$1:$P$1, 0), 0), 0)</f>
        <v>69214.88971278735</v>
      </c>
      <c r="L792" s="1">
        <f>SUMIF('emission-rate'!$A$2:$A$551, $D792&amp;L$1&amp;$E792&amp;$F792, 'emission-rate'!$F$2:$F$551) * IFERROR(VLOOKUP($A792&amp;$B792&amp;$C792&amp;$D792&amp;L$1, 'check of sales'!$A$2:$P$1035, 12 + MATCH($E792,'check of sales'!$M$1:$P$1, 0), 0), 0)</f>
        <v>4920152.5541091962</v>
      </c>
      <c r="M792" s="1">
        <f>SUMIF('emission-rate'!$A$2:$A$551, $D792&amp;M$1&amp;$E792&amp;$F792, 'emission-rate'!$F$2:$F$551) * IFERROR(VLOOKUP($A792&amp;$B792&amp;$C792&amp;$D792&amp;M$1, 'check of sales'!$A$2:$P$1035, 12 + MATCH($E792,'check of sales'!$M$1:$P$1, 0), 0), 0)</f>
        <v>6195148.2498135734</v>
      </c>
      <c r="N792" s="1">
        <f>SUMIF('emission-rate'!$A$2:$A$551, $D792&amp;N$1&amp;$E792&amp;$F792, 'emission-rate'!$F$2:$F$551) * IFERROR(VLOOKUP($A792&amp;$B792&amp;$C792&amp;$D792&amp;N$1, 'check of sales'!$A$2:$P$1035, 12 + MATCH($E792,'check of sales'!$M$1:$P$1, 0), 0), 0)</f>
        <v>1064573.0620206166</v>
      </c>
      <c r="O792" s="1">
        <f>SUMIF('emission-rate'!$A$2:$A$551, $D792&amp;O$1&amp;$E792&amp;$F792, 'emission-rate'!$F$2:$F$551) * IFERROR(VLOOKUP($A792&amp;$B792&amp;$C792&amp;$D792&amp;O$1, 'check of sales'!$A$2:$P$1035, 12 + MATCH($E792,'check of sales'!$M$1:$P$1, 0), 0), 0)</f>
        <v>3452483.597187717</v>
      </c>
      <c r="P792" s="1">
        <f>SUMIF('emission-rate'!$A$2:$A$551, $D792&amp;P$1&amp;$E792&amp;$F792, 'emission-rate'!$F$2:$F$551) * IFERROR(VLOOKUP($A792&amp;$B792&amp;$C792&amp;$D792&amp;P$1, 'check of sales'!$A$2:$P$1035, 12 + MATCH($E792,'check of sales'!$M$1:$P$1, 0), 0), 0)</f>
        <v>4793667.4744408904</v>
      </c>
      <c r="Q792" s="1">
        <f>SUMIF('emission-rate'!$A$2:$A$551, $D792&amp;Q$1&amp;$E792&amp;$F792, 'emission-rate'!$F$2:$F$551) * IFERROR(VLOOKUP($A792&amp;$B792&amp;$C792&amp;$D792&amp;Q$1, 'check of sales'!$A$2:$P$1035, 12 + MATCH($E792,'check of sales'!$M$1:$P$1, 0), 0), 0)</f>
        <v>3562799.0665140878</v>
      </c>
      <c r="R792" s="1">
        <f>SUMIF('emission-rate'!$A$2:$A$551, $D792&amp;R$1&amp;$E792&amp;$F792, 'emission-rate'!$F$2:$F$551) * IFERROR(VLOOKUP($A792&amp;$B792&amp;$C792&amp;$D792&amp;R$1, 'check of sales'!$A$2:$P$1035, 12 + MATCH($E792,'check of sales'!$M$1:$P$1, 0), 0), 0)</f>
        <v>2838080.5865797456</v>
      </c>
      <c r="S792" s="1">
        <f>SUMIF('emission-rate'!$A$2:$A$551, $D792&amp;S$1&amp;$E792&amp;$F792, 'emission-rate'!$F$2:$F$551) * IFERROR(VLOOKUP($A792&amp;$B792&amp;$C792&amp;$D792&amp;S$1, 'check of sales'!$A$2:$P$1035, 12 + MATCH($E792,'check of sales'!$M$1:$P$1, 0), 0), 0)</f>
        <v>3927662.3385416935</v>
      </c>
      <c r="T792" s="1">
        <f>SUMIF('emission-rate'!$A$2:$A$551, $D792&amp;T$1&amp;$E792&amp;$F792, 'emission-rate'!$F$2:$F$551) * IFERROR(VLOOKUP($A792&amp;$B792&amp;$C792&amp;$D792&amp;T$1, 'check of sales'!$A$2:$P$1035, 12 + MATCH($E792,'check of sales'!$M$1:$P$1, 0), 0), 0)</f>
        <v>3960256.908984297</v>
      </c>
      <c r="U792" s="1">
        <f>SUMIF('emission-rate'!$A$2:$A$551, $D792&amp;U$1&amp;$E792&amp;$F792, 'emission-rate'!$F$2:$F$551) * IFERROR(VLOOKUP($A792&amp;$B792&amp;$C792&amp;$D792&amp;U$1, 'check of sales'!$A$2:$P$1035, 12 + MATCH($E792,'check of sales'!$M$1:$P$1, 0), 0), 0)</f>
        <v>0</v>
      </c>
    </row>
    <row r="793" spans="1:21" x14ac:dyDescent="0.2">
      <c r="A793">
        <f>emission!A793</f>
        <v>2020</v>
      </c>
      <c r="B793">
        <f>emission!B793</f>
        <v>2</v>
      </c>
      <c r="C793" t="str">
        <f>emission!C793</f>
        <v>commercial</v>
      </c>
      <c r="D793" t="str">
        <f>emission!D793</f>
        <v>VCC 21400 (GAS LHD1)</v>
      </c>
      <c r="E793" t="str">
        <f>emission!E793</f>
        <v>GAS</v>
      </c>
      <c r="F793" t="str">
        <f>emission!F793</f>
        <v>CO</v>
      </c>
      <c r="G793" s="1">
        <f>emission!G793 - SUM($K793:$U793)</f>
        <v>7.3237940669059753E-3</v>
      </c>
      <c r="K793" s="1">
        <f>SUMIF('emission-rate'!$A$2:$A$551, $D793&amp;K$1&amp;$E793&amp;$F793, 'emission-rate'!$F$2:$F$551) * IFERROR(VLOOKUP($A793&amp;$B793&amp;$C793&amp;$D793&amp;K$1, 'check of sales'!$A$2:$P$1035, 12 + MATCH($E793,'check of sales'!$M$1:$P$1, 0), 0), 0)</f>
        <v>64590.16098441145</v>
      </c>
      <c r="L793" s="1">
        <f>SUMIF('emission-rate'!$A$2:$A$551, $D793&amp;L$1&amp;$E793&amp;$F793, 'emission-rate'!$F$2:$F$551) * IFERROR(VLOOKUP($A793&amp;$B793&amp;$C793&amp;$D793&amp;L$1, 'check of sales'!$A$2:$P$1035, 12 + MATCH($E793,'check of sales'!$M$1:$P$1, 0), 0), 0)</f>
        <v>4579954.480855396</v>
      </c>
      <c r="M793" s="1">
        <f>SUMIF('emission-rate'!$A$2:$A$551, $D793&amp;M$1&amp;$E793&amp;$F793, 'emission-rate'!$F$2:$F$551) * IFERROR(VLOOKUP($A793&amp;$B793&amp;$C793&amp;$D793&amp;M$1, 'check of sales'!$A$2:$P$1035, 12 + MATCH($E793,'check of sales'!$M$1:$P$1, 0), 0), 0)</f>
        <v>5867695.8083673511</v>
      </c>
      <c r="N793" s="1">
        <f>SUMIF('emission-rate'!$A$2:$A$551, $D793&amp;N$1&amp;$E793&amp;$F793, 'emission-rate'!$F$2:$F$551) * IFERROR(VLOOKUP($A793&amp;$B793&amp;$C793&amp;$D793&amp;N$1, 'check of sales'!$A$2:$P$1035, 12 + MATCH($E793,'check of sales'!$M$1:$P$1, 0), 0), 0)</f>
        <v>1003448.9311926469</v>
      </c>
      <c r="O793" s="1">
        <f>SUMIF('emission-rate'!$A$2:$A$551, $D793&amp;O$1&amp;$E793&amp;$F793, 'emission-rate'!$F$2:$F$551) * IFERROR(VLOOKUP($A793&amp;$B793&amp;$C793&amp;$D793&amp;O$1, 'check of sales'!$A$2:$P$1035, 12 + MATCH($E793,'check of sales'!$M$1:$P$1, 0), 0), 0)</f>
        <v>3237353.2273247847</v>
      </c>
      <c r="P793" s="1">
        <f>SUMIF('emission-rate'!$A$2:$A$551, $D793&amp;P$1&amp;$E793&amp;$F793, 'emission-rate'!$F$2:$F$551) * IFERROR(VLOOKUP($A793&amp;$B793&amp;$C793&amp;$D793&amp;P$1, 'check of sales'!$A$2:$P$1035, 12 + MATCH($E793,'check of sales'!$M$1:$P$1, 0), 0), 0)</f>
        <v>4451364.5673129624</v>
      </c>
      <c r="Q793" s="1">
        <f>SUMIF('emission-rate'!$A$2:$A$551, $D793&amp;Q$1&amp;$E793&amp;$F793, 'emission-rate'!$F$2:$F$551) * IFERROR(VLOOKUP($A793&amp;$B793&amp;$C793&amp;$D793&amp;Q$1, 'check of sales'!$A$2:$P$1035, 12 + MATCH($E793,'check of sales'!$M$1:$P$1, 0), 0), 0)</f>
        <v>3295586.2888806802</v>
      </c>
      <c r="R793" s="1">
        <f>SUMIF('emission-rate'!$A$2:$A$551, $D793&amp;R$1&amp;$E793&amp;$F793, 'emission-rate'!$F$2:$F$551) * IFERROR(VLOOKUP($A793&amp;$B793&amp;$C793&amp;$D793&amp;R$1, 'check of sales'!$A$2:$P$1035, 12 + MATCH($E793,'check of sales'!$M$1:$P$1, 0), 0), 0)</f>
        <v>2592338.0891722641</v>
      </c>
      <c r="S793" s="1">
        <f>SUMIF('emission-rate'!$A$2:$A$551, $D793&amp;S$1&amp;$E793&amp;$F793, 'emission-rate'!$F$2:$F$551) * IFERROR(VLOOKUP($A793&amp;$B793&amp;$C793&amp;$D793&amp;S$1, 'check of sales'!$A$2:$P$1035, 12 + MATCH($E793,'check of sales'!$M$1:$P$1, 0), 0), 0)</f>
        <v>3509552.130332835</v>
      </c>
      <c r="T793" s="1">
        <f>SUMIF('emission-rate'!$A$2:$A$551, $D793&amp;T$1&amp;$E793&amp;$F793, 'emission-rate'!$F$2:$F$551) * IFERROR(VLOOKUP($A793&amp;$B793&amp;$C793&amp;$D793&amp;T$1, 'check of sales'!$A$2:$P$1035, 12 + MATCH($E793,'check of sales'!$M$1:$P$1, 0), 0), 0)</f>
        <v>3358171.0907882885</v>
      </c>
      <c r="U793" s="1">
        <f>SUMIF('emission-rate'!$A$2:$A$551, $D793&amp;U$1&amp;$E793&amp;$F793, 'emission-rate'!$F$2:$F$551) * IFERROR(VLOOKUP($A793&amp;$B793&amp;$C793&amp;$D793&amp;U$1, 'check of sales'!$A$2:$P$1035, 12 + MATCH($E793,'check of sales'!$M$1:$P$1, 0), 0), 0)</f>
        <v>4808890.2911980888</v>
      </c>
    </row>
    <row r="794" spans="1:21" x14ac:dyDescent="0.2">
      <c r="A794">
        <f>emission!A794</f>
        <v>2010</v>
      </c>
      <c r="B794">
        <f>emission!B794</f>
        <v>2</v>
      </c>
      <c r="C794" t="str">
        <f>emission!C794</f>
        <v>commercial</v>
      </c>
      <c r="D794" t="str">
        <f>emission!D794</f>
        <v>VCC 21400 (GAS LHD1)</v>
      </c>
      <c r="E794" t="str">
        <f>emission!E794</f>
        <v>GAS</v>
      </c>
      <c r="F794" t="str">
        <f>emission!F794</f>
        <v>CO2</v>
      </c>
      <c r="G794" s="1">
        <f>emission!G794 - SUM($K794:$U794)</f>
        <v>-3.9903402328491211E-2</v>
      </c>
      <c r="K794" s="1">
        <f>SUMIF('emission-rate'!$A$2:$A$551, $D794&amp;K$1&amp;$E794&amp;$F794, 'emission-rate'!$F$2:$F$551) * IFERROR(VLOOKUP($A794&amp;$B794&amp;$C794&amp;$D794&amp;K$1, 'check of sales'!$A$2:$P$1035, 12 + MATCH($E794,'check of sales'!$M$1:$P$1, 0), 0), 0)</f>
        <v>99668939.336887404</v>
      </c>
      <c r="L794" s="1">
        <f>SUMIF('emission-rate'!$A$2:$A$551, $D794&amp;L$1&amp;$E794&amp;$F794, 'emission-rate'!$F$2:$F$551) * IFERROR(VLOOKUP($A794&amp;$B794&amp;$C794&amp;$D794&amp;L$1, 'check of sales'!$A$2:$P$1035, 12 + MATCH($E794,'check of sales'!$M$1:$P$1, 0), 0), 0)</f>
        <v>0</v>
      </c>
      <c r="M794" s="1">
        <f>SUMIF('emission-rate'!$A$2:$A$551, $D794&amp;M$1&amp;$E794&amp;$F794, 'emission-rate'!$F$2:$F$551) * IFERROR(VLOOKUP($A794&amp;$B794&amp;$C794&amp;$D794&amp;M$1, 'check of sales'!$A$2:$P$1035, 12 + MATCH($E794,'check of sales'!$M$1:$P$1, 0), 0), 0)</f>
        <v>0</v>
      </c>
      <c r="N794" s="1">
        <f>SUMIF('emission-rate'!$A$2:$A$551, $D794&amp;N$1&amp;$E794&amp;$F794, 'emission-rate'!$F$2:$F$551) * IFERROR(VLOOKUP($A794&amp;$B794&amp;$C794&amp;$D794&amp;N$1, 'check of sales'!$A$2:$P$1035, 12 + MATCH($E794,'check of sales'!$M$1:$P$1, 0), 0), 0)</f>
        <v>0</v>
      </c>
      <c r="O794" s="1">
        <f>SUMIF('emission-rate'!$A$2:$A$551, $D794&amp;O$1&amp;$E794&amp;$F794, 'emission-rate'!$F$2:$F$551) * IFERROR(VLOOKUP($A794&amp;$B794&amp;$C794&amp;$D794&amp;O$1, 'check of sales'!$A$2:$P$1035, 12 + MATCH($E794,'check of sales'!$M$1:$P$1, 0), 0), 0)</f>
        <v>0</v>
      </c>
      <c r="P794" s="1">
        <f>SUMIF('emission-rate'!$A$2:$A$551, $D794&amp;P$1&amp;$E794&amp;$F794, 'emission-rate'!$F$2:$F$551) * IFERROR(VLOOKUP($A794&amp;$B794&amp;$C794&amp;$D794&amp;P$1, 'check of sales'!$A$2:$P$1035, 12 + MATCH($E794,'check of sales'!$M$1:$P$1, 0), 0), 0)</f>
        <v>0</v>
      </c>
      <c r="Q794" s="1">
        <f>SUMIF('emission-rate'!$A$2:$A$551, $D794&amp;Q$1&amp;$E794&amp;$F794, 'emission-rate'!$F$2:$F$551) * IFERROR(VLOOKUP($A794&amp;$B794&amp;$C794&amp;$D794&amp;Q$1, 'check of sales'!$A$2:$P$1035, 12 + MATCH($E794,'check of sales'!$M$1:$P$1, 0), 0), 0)</f>
        <v>0</v>
      </c>
      <c r="R794" s="1">
        <f>SUMIF('emission-rate'!$A$2:$A$551, $D794&amp;R$1&amp;$E794&amp;$F794, 'emission-rate'!$F$2:$F$551) * IFERROR(VLOOKUP($A794&amp;$B794&amp;$C794&amp;$D794&amp;R$1, 'check of sales'!$A$2:$P$1035, 12 + MATCH($E794,'check of sales'!$M$1:$P$1, 0), 0), 0)</f>
        <v>0</v>
      </c>
      <c r="S794" s="1">
        <f>SUMIF('emission-rate'!$A$2:$A$551, $D794&amp;S$1&amp;$E794&amp;$F794, 'emission-rate'!$F$2:$F$551) * IFERROR(VLOOKUP($A794&amp;$B794&amp;$C794&amp;$D794&amp;S$1, 'check of sales'!$A$2:$P$1035, 12 + MATCH($E794,'check of sales'!$M$1:$P$1, 0), 0), 0)</f>
        <v>0</v>
      </c>
      <c r="T794" s="1">
        <f>SUMIF('emission-rate'!$A$2:$A$551, $D794&amp;T$1&amp;$E794&amp;$F794, 'emission-rate'!$F$2:$F$551) * IFERROR(VLOOKUP($A794&amp;$B794&amp;$C794&amp;$D794&amp;T$1, 'check of sales'!$A$2:$P$1035, 12 + MATCH($E794,'check of sales'!$M$1:$P$1, 0), 0), 0)</f>
        <v>0</v>
      </c>
      <c r="U794" s="1">
        <f>SUMIF('emission-rate'!$A$2:$A$551, $D794&amp;U$1&amp;$E794&amp;$F794, 'emission-rate'!$F$2:$F$551) * IFERROR(VLOOKUP($A794&amp;$B794&amp;$C794&amp;$D794&amp;U$1, 'check of sales'!$A$2:$P$1035, 12 + MATCH($E794,'check of sales'!$M$1:$P$1, 0), 0), 0)</f>
        <v>0</v>
      </c>
    </row>
    <row r="795" spans="1:21" x14ac:dyDescent="0.2">
      <c r="A795">
        <f>emission!A795</f>
        <v>2011</v>
      </c>
      <c r="B795">
        <f>emission!B795</f>
        <v>2</v>
      </c>
      <c r="C795" t="str">
        <f>emission!C795</f>
        <v>commercial</v>
      </c>
      <c r="D795" t="str">
        <f>emission!D795</f>
        <v>VCC 21400 (GAS LHD1)</v>
      </c>
      <c r="E795" t="str">
        <f>emission!E795</f>
        <v>GAS</v>
      </c>
      <c r="F795" t="str">
        <f>emission!F795</f>
        <v>CO2</v>
      </c>
      <c r="G795" s="1">
        <f>emission!G795 - SUM($K795:$U795)</f>
        <v>1.6673545837402344</v>
      </c>
      <c r="K795" s="1">
        <f>SUMIF('emission-rate'!$A$2:$A$551, $D795&amp;K$1&amp;$E795&amp;$F795, 'emission-rate'!$F$2:$F$551) * IFERROR(VLOOKUP($A795&amp;$B795&amp;$C795&amp;$D795&amp;K$1, 'check of sales'!$A$2:$P$1035, 12 + MATCH($E795,'check of sales'!$M$1:$P$1, 0), 0), 0)</f>
        <v>84516070.149729133</v>
      </c>
      <c r="L795" s="1">
        <f>SUMIF('emission-rate'!$A$2:$A$551, $D795&amp;L$1&amp;$E795&amp;$F795, 'emission-rate'!$F$2:$F$551) * IFERROR(VLOOKUP($A795&amp;$B795&amp;$C795&amp;$D795&amp;L$1, 'check of sales'!$A$2:$P$1035, 12 + MATCH($E795,'check of sales'!$M$1:$P$1, 0), 0), 0)</f>
        <v>6664269062.1004162</v>
      </c>
      <c r="M795" s="1">
        <f>SUMIF('emission-rate'!$A$2:$A$551, $D795&amp;M$1&amp;$E795&amp;$F795, 'emission-rate'!$F$2:$F$551) * IFERROR(VLOOKUP($A795&amp;$B795&amp;$C795&amp;$D795&amp;M$1, 'check of sales'!$A$2:$P$1035, 12 + MATCH($E795,'check of sales'!$M$1:$P$1, 0), 0), 0)</f>
        <v>0</v>
      </c>
      <c r="N795" s="1">
        <f>SUMIF('emission-rate'!$A$2:$A$551, $D795&amp;N$1&amp;$E795&amp;$F795, 'emission-rate'!$F$2:$F$551) * IFERROR(VLOOKUP($A795&amp;$B795&amp;$C795&amp;$D795&amp;N$1, 'check of sales'!$A$2:$P$1035, 12 + MATCH($E795,'check of sales'!$M$1:$P$1, 0), 0), 0)</f>
        <v>0</v>
      </c>
      <c r="O795" s="1">
        <f>SUMIF('emission-rate'!$A$2:$A$551, $D795&amp;O$1&amp;$E795&amp;$F795, 'emission-rate'!$F$2:$F$551) * IFERROR(VLOOKUP($A795&amp;$B795&amp;$C795&amp;$D795&amp;O$1, 'check of sales'!$A$2:$P$1035, 12 + MATCH($E795,'check of sales'!$M$1:$P$1, 0), 0), 0)</f>
        <v>0</v>
      </c>
      <c r="P795" s="1">
        <f>SUMIF('emission-rate'!$A$2:$A$551, $D795&amp;P$1&amp;$E795&amp;$F795, 'emission-rate'!$F$2:$F$551) * IFERROR(VLOOKUP($A795&amp;$B795&amp;$C795&amp;$D795&amp;P$1, 'check of sales'!$A$2:$P$1035, 12 + MATCH($E795,'check of sales'!$M$1:$P$1, 0), 0), 0)</f>
        <v>0</v>
      </c>
      <c r="Q795" s="1">
        <f>SUMIF('emission-rate'!$A$2:$A$551, $D795&amp;Q$1&amp;$E795&amp;$F795, 'emission-rate'!$F$2:$F$551) * IFERROR(VLOOKUP($A795&amp;$B795&amp;$C795&amp;$D795&amp;Q$1, 'check of sales'!$A$2:$P$1035, 12 + MATCH($E795,'check of sales'!$M$1:$P$1, 0), 0), 0)</f>
        <v>0</v>
      </c>
      <c r="R795" s="1">
        <f>SUMIF('emission-rate'!$A$2:$A$551, $D795&amp;R$1&amp;$E795&amp;$F795, 'emission-rate'!$F$2:$F$551) * IFERROR(VLOOKUP($A795&amp;$B795&amp;$C795&amp;$D795&amp;R$1, 'check of sales'!$A$2:$P$1035, 12 + MATCH($E795,'check of sales'!$M$1:$P$1, 0), 0), 0)</f>
        <v>0</v>
      </c>
      <c r="S795" s="1">
        <f>SUMIF('emission-rate'!$A$2:$A$551, $D795&amp;S$1&amp;$E795&amp;$F795, 'emission-rate'!$F$2:$F$551) * IFERROR(VLOOKUP($A795&amp;$B795&amp;$C795&amp;$D795&amp;S$1, 'check of sales'!$A$2:$P$1035, 12 + MATCH($E795,'check of sales'!$M$1:$P$1, 0), 0), 0)</f>
        <v>0</v>
      </c>
      <c r="T795" s="1">
        <f>SUMIF('emission-rate'!$A$2:$A$551, $D795&amp;T$1&amp;$E795&amp;$F795, 'emission-rate'!$F$2:$F$551) * IFERROR(VLOOKUP($A795&amp;$B795&amp;$C795&amp;$D795&amp;T$1, 'check of sales'!$A$2:$P$1035, 12 + MATCH($E795,'check of sales'!$M$1:$P$1, 0), 0), 0)</f>
        <v>0</v>
      </c>
      <c r="U795" s="1">
        <f>SUMIF('emission-rate'!$A$2:$A$551, $D795&amp;U$1&amp;$E795&amp;$F795, 'emission-rate'!$F$2:$F$551) * IFERROR(VLOOKUP($A795&amp;$B795&amp;$C795&amp;$D795&amp;U$1, 'check of sales'!$A$2:$P$1035, 12 + MATCH($E795,'check of sales'!$M$1:$P$1, 0), 0), 0)</f>
        <v>0</v>
      </c>
    </row>
    <row r="796" spans="1:21" x14ac:dyDescent="0.2">
      <c r="A796">
        <f>emission!A796</f>
        <v>2012</v>
      </c>
      <c r="B796">
        <f>emission!B796</f>
        <v>2</v>
      </c>
      <c r="C796" t="str">
        <f>emission!C796</f>
        <v>commercial</v>
      </c>
      <c r="D796" t="str">
        <f>emission!D796</f>
        <v>VCC 21400 (GAS LHD1)</v>
      </c>
      <c r="E796" t="str">
        <f>emission!E796</f>
        <v>GAS</v>
      </c>
      <c r="F796" t="str">
        <f>emission!F796</f>
        <v>CO2</v>
      </c>
      <c r="G796" s="1">
        <f>emission!G796 - SUM($K796:$U796)</f>
        <v>3.8097858428955078</v>
      </c>
      <c r="K796" s="1">
        <f>SUMIF('emission-rate'!$A$2:$A$551, $D796&amp;K$1&amp;$E796&amp;$F796, 'emission-rate'!$F$2:$F$551) * IFERROR(VLOOKUP($A796&amp;$B796&amp;$C796&amp;$D796&amp;K$1, 'check of sales'!$A$2:$P$1035, 12 + MATCH($E796,'check of sales'!$M$1:$P$1, 0), 0), 0)</f>
        <v>75519107.416823626</v>
      </c>
      <c r="L796" s="1">
        <f>SUMIF('emission-rate'!$A$2:$A$551, $D796&amp;L$1&amp;$E796&amp;$F796, 'emission-rate'!$F$2:$F$551) * IFERROR(VLOOKUP($A796&amp;$B796&amp;$C796&amp;$D796&amp;L$1, 'check of sales'!$A$2:$P$1035, 12 + MATCH($E796,'check of sales'!$M$1:$P$1, 0), 0), 0)</f>
        <v>5651086841.0605717</v>
      </c>
      <c r="M796" s="1">
        <f>SUMIF('emission-rate'!$A$2:$A$551, $D796&amp;M$1&amp;$E796&amp;$F796, 'emission-rate'!$F$2:$F$551) * IFERROR(VLOOKUP($A796&amp;$B796&amp;$C796&amp;$D796&amp;M$1, 'check of sales'!$A$2:$P$1035, 12 + MATCH($E796,'check of sales'!$M$1:$P$1, 0), 0), 0)</f>
        <v>7936206013.8962183</v>
      </c>
      <c r="N796" s="1">
        <f>SUMIF('emission-rate'!$A$2:$A$551, $D796&amp;N$1&amp;$E796&amp;$F796, 'emission-rate'!$F$2:$F$551) * IFERROR(VLOOKUP($A796&amp;$B796&amp;$C796&amp;$D796&amp;N$1, 'check of sales'!$A$2:$P$1035, 12 + MATCH($E796,'check of sales'!$M$1:$P$1, 0), 0), 0)</f>
        <v>0</v>
      </c>
      <c r="O796" s="1">
        <f>SUMIF('emission-rate'!$A$2:$A$551, $D796&amp;O$1&amp;$E796&amp;$F796, 'emission-rate'!$F$2:$F$551) * IFERROR(VLOOKUP($A796&amp;$B796&amp;$C796&amp;$D796&amp;O$1, 'check of sales'!$A$2:$P$1035, 12 + MATCH($E796,'check of sales'!$M$1:$P$1, 0), 0), 0)</f>
        <v>0</v>
      </c>
      <c r="P796" s="1">
        <f>SUMIF('emission-rate'!$A$2:$A$551, $D796&amp;P$1&amp;$E796&amp;$F796, 'emission-rate'!$F$2:$F$551) * IFERROR(VLOOKUP($A796&amp;$B796&amp;$C796&amp;$D796&amp;P$1, 'check of sales'!$A$2:$P$1035, 12 + MATCH($E796,'check of sales'!$M$1:$P$1, 0), 0), 0)</f>
        <v>0</v>
      </c>
      <c r="Q796" s="1">
        <f>SUMIF('emission-rate'!$A$2:$A$551, $D796&amp;Q$1&amp;$E796&amp;$F796, 'emission-rate'!$F$2:$F$551) * IFERROR(VLOOKUP($A796&amp;$B796&amp;$C796&amp;$D796&amp;Q$1, 'check of sales'!$A$2:$P$1035, 12 + MATCH($E796,'check of sales'!$M$1:$P$1, 0), 0), 0)</f>
        <v>0</v>
      </c>
      <c r="R796" s="1">
        <f>SUMIF('emission-rate'!$A$2:$A$551, $D796&amp;R$1&amp;$E796&amp;$F796, 'emission-rate'!$F$2:$F$551) * IFERROR(VLOOKUP($A796&amp;$B796&amp;$C796&amp;$D796&amp;R$1, 'check of sales'!$A$2:$P$1035, 12 + MATCH($E796,'check of sales'!$M$1:$P$1, 0), 0), 0)</f>
        <v>0</v>
      </c>
      <c r="S796" s="1">
        <f>SUMIF('emission-rate'!$A$2:$A$551, $D796&amp;S$1&amp;$E796&amp;$F796, 'emission-rate'!$F$2:$F$551) * IFERROR(VLOOKUP($A796&amp;$B796&amp;$C796&amp;$D796&amp;S$1, 'check of sales'!$A$2:$P$1035, 12 + MATCH($E796,'check of sales'!$M$1:$P$1, 0), 0), 0)</f>
        <v>0</v>
      </c>
      <c r="T796" s="1">
        <f>SUMIF('emission-rate'!$A$2:$A$551, $D796&amp;T$1&amp;$E796&amp;$F796, 'emission-rate'!$F$2:$F$551) * IFERROR(VLOOKUP($A796&amp;$B796&amp;$C796&amp;$D796&amp;T$1, 'check of sales'!$A$2:$P$1035, 12 + MATCH($E796,'check of sales'!$M$1:$P$1, 0), 0), 0)</f>
        <v>0</v>
      </c>
      <c r="U796" s="1">
        <f>SUMIF('emission-rate'!$A$2:$A$551, $D796&amp;U$1&amp;$E796&amp;$F796, 'emission-rate'!$F$2:$F$551) * IFERROR(VLOOKUP($A796&amp;$B796&amp;$C796&amp;$D796&amp;U$1, 'check of sales'!$A$2:$P$1035, 12 + MATCH($E796,'check of sales'!$M$1:$P$1, 0), 0), 0)</f>
        <v>0</v>
      </c>
    </row>
    <row r="797" spans="1:21" x14ac:dyDescent="0.2">
      <c r="A797">
        <f>emission!A797</f>
        <v>2013</v>
      </c>
      <c r="B797">
        <f>emission!B797</f>
        <v>2</v>
      </c>
      <c r="C797" t="str">
        <f>emission!C797</f>
        <v>commercial</v>
      </c>
      <c r="D797" t="str">
        <f>emission!D797</f>
        <v>VCC 21400 (GAS LHD1)</v>
      </c>
      <c r="E797" t="str">
        <f>emission!E797</f>
        <v>GAS</v>
      </c>
      <c r="F797" t="str">
        <f>emission!F797</f>
        <v>CO2</v>
      </c>
      <c r="G797" s="1">
        <f>emission!G797 - SUM($K797:$U797)</f>
        <v>3.7712974548339844</v>
      </c>
      <c r="K797" s="1">
        <f>SUMIF('emission-rate'!$A$2:$A$551, $D797&amp;K$1&amp;$E797&amp;$F797, 'emission-rate'!$F$2:$F$551) * IFERROR(VLOOKUP($A797&amp;$B797&amp;$C797&amp;$D797&amp;K$1, 'check of sales'!$A$2:$P$1035, 12 + MATCH($E797,'check of sales'!$M$1:$P$1, 0), 0), 0)</f>
        <v>68980091.52476275</v>
      </c>
      <c r="L797" s="1">
        <f>SUMIF('emission-rate'!$A$2:$A$551, $D797&amp;L$1&amp;$E797&amp;$F797, 'emission-rate'!$F$2:$F$551) * IFERROR(VLOOKUP($A797&amp;$B797&amp;$C797&amp;$D797&amp;L$1, 'check of sales'!$A$2:$P$1035, 12 + MATCH($E797,'check of sales'!$M$1:$P$1, 0), 0), 0)</f>
        <v>5049513464.3126526</v>
      </c>
      <c r="M797" s="1">
        <f>SUMIF('emission-rate'!$A$2:$A$551, $D797&amp;M$1&amp;$E797&amp;$F797, 'emission-rate'!$F$2:$F$551) * IFERROR(VLOOKUP($A797&amp;$B797&amp;$C797&amp;$D797&amp;M$1, 'check of sales'!$A$2:$P$1035, 12 + MATCH($E797,'check of sales'!$M$1:$P$1, 0), 0), 0)</f>
        <v>6729648661.4151955</v>
      </c>
      <c r="N797" s="1">
        <f>SUMIF('emission-rate'!$A$2:$A$551, $D797&amp;N$1&amp;$E797&amp;$F797, 'emission-rate'!$F$2:$F$551) * IFERROR(VLOOKUP($A797&amp;$B797&amp;$C797&amp;$D797&amp;N$1, 'check of sales'!$A$2:$P$1035, 12 + MATCH($E797,'check of sales'!$M$1:$P$1, 0), 0), 0)</f>
        <v>1285594740.933291</v>
      </c>
      <c r="O797" s="1">
        <f>SUMIF('emission-rate'!$A$2:$A$551, $D797&amp;O$1&amp;$E797&amp;$F797, 'emission-rate'!$F$2:$F$551) * IFERROR(VLOOKUP($A797&amp;$B797&amp;$C797&amp;$D797&amp;O$1, 'check of sales'!$A$2:$P$1035, 12 + MATCH($E797,'check of sales'!$M$1:$P$1, 0), 0), 0)</f>
        <v>0</v>
      </c>
      <c r="P797" s="1">
        <f>SUMIF('emission-rate'!$A$2:$A$551, $D797&amp;P$1&amp;$E797&amp;$F797, 'emission-rate'!$F$2:$F$551) * IFERROR(VLOOKUP($A797&amp;$B797&amp;$C797&amp;$D797&amp;P$1, 'check of sales'!$A$2:$P$1035, 12 + MATCH($E797,'check of sales'!$M$1:$P$1, 0), 0), 0)</f>
        <v>0</v>
      </c>
      <c r="Q797" s="1">
        <f>SUMIF('emission-rate'!$A$2:$A$551, $D797&amp;Q$1&amp;$E797&amp;$F797, 'emission-rate'!$F$2:$F$551) * IFERROR(VLOOKUP($A797&amp;$B797&amp;$C797&amp;$D797&amp;Q$1, 'check of sales'!$A$2:$P$1035, 12 + MATCH($E797,'check of sales'!$M$1:$P$1, 0), 0), 0)</f>
        <v>0</v>
      </c>
      <c r="R797" s="1">
        <f>SUMIF('emission-rate'!$A$2:$A$551, $D797&amp;R$1&amp;$E797&amp;$F797, 'emission-rate'!$F$2:$F$551) * IFERROR(VLOOKUP($A797&amp;$B797&amp;$C797&amp;$D797&amp;R$1, 'check of sales'!$A$2:$P$1035, 12 + MATCH($E797,'check of sales'!$M$1:$P$1, 0), 0), 0)</f>
        <v>0</v>
      </c>
      <c r="S797" s="1">
        <f>SUMIF('emission-rate'!$A$2:$A$551, $D797&amp;S$1&amp;$E797&amp;$F797, 'emission-rate'!$F$2:$F$551) * IFERROR(VLOOKUP($A797&amp;$B797&amp;$C797&amp;$D797&amp;S$1, 'check of sales'!$A$2:$P$1035, 12 + MATCH($E797,'check of sales'!$M$1:$P$1, 0), 0), 0)</f>
        <v>0</v>
      </c>
      <c r="T797" s="1">
        <f>SUMIF('emission-rate'!$A$2:$A$551, $D797&amp;T$1&amp;$E797&amp;$F797, 'emission-rate'!$F$2:$F$551) * IFERROR(VLOOKUP($A797&amp;$B797&amp;$C797&amp;$D797&amp;T$1, 'check of sales'!$A$2:$P$1035, 12 + MATCH($E797,'check of sales'!$M$1:$P$1, 0), 0), 0)</f>
        <v>0</v>
      </c>
      <c r="U797" s="1">
        <f>SUMIF('emission-rate'!$A$2:$A$551, $D797&amp;U$1&amp;$E797&amp;$F797, 'emission-rate'!$F$2:$F$551) * IFERROR(VLOOKUP($A797&amp;$B797&amp;$C797&amp;$D797&amp;U$1, 'check of sales'!$A$2:$P$1035, 12 + MATCH($E797,'check of sales'!$M$1:$P$1, 0), 0), 0)</f>
        <v>0</v>
      </c>
    </row>
    <row r="798" spans="1:21" x14ac:dyDescent="0.2">
      <c r="A798">
        <f>emission!A798</f>
        <v>2014</v>
      </c>
      <c r="B798">
        <f>emission!B798</f>
        <v>2</v>
      </c>
      <c r="C798" t="str">
        <f>emission!C798</f>
        <v>commercial</v>
      </c>
      <c r="D798" t="str">
        <f>emission!D798</f>
        <v>VCC 21400 (GAS LHD1)</v>
      </c>
      <c r="E798" t="str">
        <f>emission!E798</f>
        <v>GAS</v>
      </c>
      <c r="F798" t="str">
        <f>emission!F798</f>
        <v>CO2</v>
      </c>
      <c r="G798" s="1">
        <f>emission!G798 - SUM($K798:$U798)</f>
        <v>3.3057212829589844</v>
      </c>
      <c r="K798" s="1">
        <f>SUMIF('emission-rate'!$A$2:$A$551, $D798&amp;K$1&amp;$E798&amp;$F798, 'emission-rate'!$F$2:$F$551) * IFERROR(VLOOKUP($A798&amp;$B798&amp;$C798&amp;$D798&amp;K$1, 'check of sales'!$A$2:$P$1035, 12 + MATCH($E798,'check of sales'!$M$1:$P$1, 0), 0), 0)</f>
        <v>63806529.526562952</v>
      </c>
      <c r="L798" s="1">
        <f>SUMIF('emission-rate'!$A$2:$A$551, $D798&amp;L$1&amp;$E798&amp;$F798, 'emission-rate'!$F$2:$F$551) * IFERROR(VLOOKUP($A798&amp;$B798&amp;$C798&amp;$D798&amp;L$1, 'check of sales'!$A$2:$P$1035, 12 + MATCH($E798,'check of sales'!$M$1:$P$1, 0), 0), 0)</f>
        <v>4612288370.9588642</v>
      </c>
      <c r="M798" s="1">
        <f>SUMIF('emission-rate'!$A$2:$A$551, $D798&amp;M$1&amp;$E798&amp;$F798, 'emission-rate'!$F$2:$F$551) * IFERROR(VLOOKUP($A798&amp;$B798&amp;$C798&amp;$D798&amp;M$1, 'check of sales'!$A$2:$P$1035, 12 + MATCH($E798,'check of sales'!$M$1:$P$1, 0), 0), 0)</f>
        <v>6013259481.167717</v>
      </c>
      <c r="N798" s="1">
        <f>SUMIF('emission-rate'!$A$2:$A$551, $D798&amp;N$1&amp;$E798&amp;$F798, 'emission-rate'!$F$2:$F$551) * IFERROR(VLOOKUP($A798&amp;$B798&amp;$C798&amp;$D798&amp;N$1, 'check of sales'!$A$2:$P$1035, 12 + MATCH($E798,'check of sales'!$M$1:$P$1, 0), 0), 0)</f>
        <v>1090143188.3566561</v>
      </c>
      <c r="O798" s="1">
        <f>SUMIF('emission-rate'!$A$2:$A$551, $D798&amp;O$1&amp;$E798&amp;$F798, 'emission-rate'!$F$2:$F$551) * IFERROR(VLOOKUP($A798&amp;$B798&amp;$C798&amp;$D798&amp;O$1, 'check of sales'!$A$2:$P$1035, 12 + MATCH($E798,'check of sales'!$M$1:$P$1, 0), 0), 0)</f>
        <v>3892587524.453279</v>
      </c>
      <c r="P798" s="1">
        <f>SUMIF('emission-rate'!$A$2:$A$551, $D798&amp;P$1&amp;$E798&amp;$F798, 'emission-rate'!$F$2:$F$551) * IFERROR(VLOOKUP($A798&amp;$B798&amp;$C798&amp;$D798&amp;P$1, 'check of sales'!$A$2:$P$1035, 12 + MATCH($E798,'check of sales'!$M$1:$P$1, 0), 0), 0)</f>
        <v>0</v>
      </c>
      <c r="Q798" s="1">
        <f>SUMIF('emission-rate'!$A$2:$A$551, $D798&amp;Q$1&amp;$E798&amp;$F798, 'emission-rate'!$F$2:$F$551) * IFERROR(VLOOKUP($A798&amp;$B798&amp;$C798&amp;$D798&amp;Q$1, 'check of sales'!$A$2:$P$1035, 12 + MATCH($E798,'check of sales'!$M$1:$P$1, 0), 0), 0)</f>
        <v>0</v>
      </c>
      <c r="R798" s="1">
        <f>SUMIF('emission-rate'!$A$2:$A$551, $D798&amp;R$1&amp;$E798&amp;$F798, 'emission-rate'!$F$2:$F$551) * IFERROR(VLOOKUP($A798&amp;$B798&amp;$C798&amp;$D798&amp;R$1, 'check of sales'!$A$2:$P$1035, 12 + MATCH($E798,'check of sales'!$M$1:$P$1, 0), 0), 0)</f>
        <v>0</v>
      </c>
      <c r="S798" s="1">
        <f>SUMIF('emission-rate'!$A$2:$A$551, $D798&amp;S$1&amp;$E798&amp;$F798, 'emission-rate'!$F$2:$F$551) * IFERROR(VLOOKUP($A798&amp;$B798&amp;$C798&amp;$D798&amp;S$1, 'check of sales'!$A$2:$P$1035, 12 + MATCH($E798,'check of sales'!$M$1:$P$1, 0), 0), 0)</f>
        <v>0</v>
      </c>
      <c r="T798" s="1">
        <f>SUMIF('emission-rate'!$A$2:$A$551, $D798&amp;T$1&amp;$E798&amp;$F798, 'emission-rate'!$F$2:$F$551) * IFERROR(VLOOKUP($A798&amp;$B798&amp;$C798&amp;$D798&amp;T$1, 'check of sales'!$A$2:$P$1035, 12 + MATCH($E798,'check of sales'!$M$1:$P$1, 0), 0), 0)</f>
        <v>0</v>
      </c>
      <c r="U798" s="1">
        <f>SUMIF('emission-rate'!$A$2:$A$551, $D798&amp;U$1&amp;$E798&amp;$F798, 'emission-rate'!$F$2:$F$551) * IFERROR(VLOOKUP($A798&amp;$B798&amp;$C798&amp;$D798&amp;U$1, 'check of sales'!$A$2:$P$1035, 12 + MATCH($E798,'check of sales'!$M$1:$P$1, 0), 0), 0)</f>
        <v>0</v>
      </c>
    </row>
    <row r="799" spans="1:21" x14ac:dyDescent="0.2">
      <c r="A799">
        <f>emission!A799</f>
        <v>2015</v>
      </c>
      <c r="B799">
        <f>emission!B799</f>
        <v>2</v>
      </c>
      <c r="C799" t="str">
        <f>emission!C799</f>
        <v>commercial</v>
      </c>
      <c r="D799" t="str">
        <f>emission!D799</f>
        <v>VCC 21400 (GAS LHD1)</v>
      </c>
      <c r="E799" t="str">
        <f>emission!E799</f>
        <v>GAS</v>
      </c>
      <c r="F799" t="str">
        <f>emission!F799</f>
        <v>CO2</v>
      </c>
      <c r="G799" s="1">
        <f>emission!G799 - SUM($K799:$U799)</f>
        <v>1.0544395446777344</v>
      </c>
      <c r="K799" s="1">
        <f>SUMIF('emission-rate'!$A$2:$A$551, $D799&amp;K$1&amp;$E799&amp;$F799, 'emission-rate'!$F$2:$F$551) * IFERROR(VLOOKUP($A799&amp;$B799&amp;$C799&amp;$D799&amp;K$1, 'check of sales'!$A$2:$P$1035, 12 + MATCH($E799,'check of sales'!$M$1:$P$1, 0), 0), 0)</f>
        <v>59250276.789563507</v>
      </c>
      <c r="L799" s="1">
        <f>SUMIF('emission-rate'!$A$2:$A$551, $D799&amp;L$1&amp;$E799&amp;$F799, 'emission-rate'!$F$2:$F$551) * IFERROR(VLOOKUP($A799&amp;$B799&amp;$C799&amp;$D799&amp;L$1, 'check of sales'!$A$2:$P$1035, 12 + MATCH($E799,'check of sales'!$M$1:$P$1, 0), 0), 0)</f>
        <v>4266363056.6648736</v>
      </c>
      <c r="M799" s="1">
        <f>SUMIF('emission-rate'!$A$2:$A$551, $D799&amp;M$1&amp;$E799&amp;$F799, 'emission-rate'!$F$2:$F$551) * IFERROR(VLOOKUP($A799&amp;$B799&amp;$C799&amp;$D799&amp;M$1, 'check of sales'!$A$2:$P$1035, 12 + MATCH($E799,'check of sales'!$M$1:$P$1, 0), 0), 0)</f>
        <v>5492585963.4920912</v>
      </c>
      <c r="N799" s="1">
        <f>SUMIF('emission-rate'!$A$2:$A$551, $D799&amp;N$1&amp;$E799&amp;$F799, 'emission-rate'!$F$2:$F$551) * IFERROR(VLOOKUP($A799&amp;$B799&amp;$C799&amp;$D799&amp;N$1, 'check of sales'!$A$2:$P$1035, 12 + MATCH($E799,'check of sales'!$M$1:$P$1, 0), 0), 0)</f>
        <v>974094517.11815608</v>
      </c>
      <c r="O799" s="1">
        <f>SUMIF('emission-rate'!$A$2:$A$551, $D799&amp;O$1&amp;$E799&amp;$F799, 'emission-rate'!$F$2:$F$551) * IFERROR(VLOOKUP($A799&amp;$B799&amp;$C799&amp;$D799&amp;O$1, 'check of sales'!$A$2:$P$1035, 12 + MATCH($E799,'check of sales'!$M$1:$P$1, 0), 0), 0)</f>
        <v>3300789618.8065171</v>
      </c>
      <c r="P799" s="1">
        <f>SUMIF('emission-rate'!$A$2:$A$551, $D799&amp;P$1&amp;$E799&amp;$F799, 'emission-rate'!$F$2:$F$551) * IFERROR(VLOOKUP($A799&amp;$B799&amp;$C799&amp;$D799&amp;P$1, 'check of sales'!$A$2:$P$1035, 12 + MATCH($E799,'check of sales'!$M$1:$P$1, 0), 0), 0)</f>
        <v>4982729091.5434599</v>
      </c>
      <c r="Q799" s="1">
        <f>SUMIF('emission-rate'!$A$2:$A$551, $D799&amp;Q$1&amp;$E799&amp;$F799, 'emission-rate'!$F$2:$F$551) * IFERROR(VLOOKUP($A799&amp;$B799&amp;$C799&amp;$D799&amp;Q$1, 'check of sales'!$A$2:$P$1035, 12 + MATCH($E799,'check of sales'!$M$1:$P$1, 0), 0), 0)</f>
        <v>0</v>
      </c>
      <c r="R799" s="1">
        <f>SUMIF('emission-rate'!$A$2:$A$551, $D799&amp;R$1&amp;$E799&amp;$F799, 'emission-rate'!$F$2:$F$551) * IFERROR(VLOOKUP($A799&amp;$B799&amp;$C799&amp;$D799&amp;R$1, 'check of sales'!$A$2:$P$1035, 12 + MATCH($E799,'check of sales'!$M$1:$P$1, 0), 0), 0)</f>
        <v>0</v>
      </c>
      <c r="S799" s="1">
        <f>SUMIF('emission-rate'!$A$2:$A$551, $D799&amp;S$1&amp;$E799&amp;$F799, 'emission-rate'!$F$2:$F$551) * IFERROR(VLOOKUP($A799&amp;$B799&amp;$C799&amp;$D799&amp;S$1, 'check of sales'!$A$2:$P$1035, 12 + MATCH($E799,'check of sales'!$M$1:$P$1, 0), 0), 0)</f>
        <v>0</v>
      </c>
      <c r="T799" s="1">
        <f>SUMIF('emission-rate'!$A$2:$A$551, $D799&amp;T$1&amp;$E799&amp;$F799, 'emission-rate'!$F$2:$F$551) * IFERROR(VLOOKUP($A799&amp;$B799&amp;$C799&amp;$D799&amp;T$1, 'check of sales'!$A$2:$P$1035, 12 + MATCH($E799,'check of sales'!$M$1:$P$1, 0), 0), 0)</f>
        <v>0</v>
      </c>
      <c r="U799" s="1">
        <f>SUMIF('emission-rate'!$A$2:$A$551, $D799&amp;U$1&amp;$E799&amp;$F799, 'emission-rate'!$F$2:$F$551) * IFERROR(VLOOKUP($A799&amp;$B799&amp;$C799&amp;$D799&amp;U$1, 'check of sales'!$A$2:$P$1035, 12 + MATCH($E799,'check of sales'!$M$1:$P$1, 0), 0), 0)</f>
        <v>0</v>
      </c>
    </row>
    <row r="800" spans="1:21" x14ac:dyDescent="0.2">
      <c r="A800">
        <f>emission!A800</f>
        <v>2016</v>
      </c>
      <c r="B800">
        <f>emission!B800</f>
        <v>2</v>
      </c>
      <c r="C800" t="str">
        <f>emission!C800</f>
        <v>commercial</v>
      </c>
      <c r="D800" t="str">
        <f>emission!D800</f>
        <v>VCC 21400 (GAS LHD1)</v>
      </c>
      <c r="E800" t="str">
        <f>emission!E800</f>
        <v>GAS</v>
      </c>
      <c r="F800" t="str">
        <f>emission!F800</f>
        <v>CO2</v>
      </c>
      <c r="G800" s="1">
        <f>emission!G800 - SUM($K800:$U800)</f>
        <v>2.4600944519042969</v>
      </c>
      <c r="K800" s="1">
        <f>SUMIF('emission-rate'!$A$2:$A$551, $D800&amp;K$1&amp;$E800&amp;$F800, 'emission-rate'!$F$2:$F$551) * IFERROR(VLOOKUP($A800&amp;$B800&amp;$C800&amp;$D800&amp;K$1, 'check of sales'!$A$2:$P$1035, 12 + MATCH($E800,'check of sales'!$M$1:$P$1, 0), 0), 0)</f>
        <v>55558287.066396557</v>
      </c>
      <c r="L800" s="1">
        <f>SUMIF('emission-rate'!$A$2:$A$551, $D800&amp;L$1&amp;$E800&amp;$F800, 'emission-rate'!$F$2:$F$551) * IFERROR(VLOOKUP($A800&amp;$B800&amp;$C800&amp;$D800&amp;L$1, 'check of sales'!$A$2:$P$1035, 12 + MATCH($E800,'check of sales'!$M$1:$P$1, 0), 0), 0)</f>
        <v>3961713540.4132414</v>
      </c>
      <c r="M800" s="1">
        <f>SUMIF('emission-rate'!$A$2:$A$551, $D800&amp;M$1&amp;$E800&amp;$F800, 'emission-rate'!$F$2:$F$551) * IFERROR(VLOOKUP($A800&amp;$B800&amp;$C800&amp;$D800&amp;M$1, 'check of sales'!$A$2:$P$1035, 12 + MATCH($E800,'check of sales'!$M$1:$P$1, 0), 0), 0)</f>
        <v>5080637626.1610584</v>
      </c>
      <c r="N800" s="1">
        <f>SUMIF('emission-rate'!$A$2:$A$551, $D800&amp;N$1&amp;$E800&amp;$F800, 'emission-rate'!$F$2:$F$551) * IFERROR(VLOOKUP($A800&amp;$B800&amp;$C800&amp;$D800&amp;N$1, 'check of sales'!$A$2:$P$1035, 12 + MATCH($E800,'check of sales'!$M$1:$P$1, 0), 0), 0)</f>
        <v>889750041.32015347</v>
      </c>
      <c r="O800" s="1">
        <f>SUMIF('emission-rate'!$A$2:$A$551, $D800&amp;O$1&amp;$E800&amp;$F800, 'emission-rate'!$F$2:$F$551) * IFERROR(VLOOKUP($A800&amp;$B800&amp;$C800&amp;$D800&amp;O$1, 'check of sales'!$A$2:$P$1035, 12 + MATCH($E800,'check of sales'!$M$1:$P$1, 0), 0), 0)</f>
        <v>2949411695.8037825</v>
      </c>
      <c r="P800" s="1">
        <f>SUMIF('emission-rate'!$A$2:$A$551, $D800&amp;P$1&amp;$E800&amp;$F800, 'emission-rate'!$F$2:$F$551) * IFERROR(VLOOKUP($A800&amp;$B800&amp;$C800&amp;$D800&amp;P$1, 'check of sales'!$A$2:$P$1035, 12 + MATCH($E800,'check of sales'!$M$1:$P$1, 0), 0), 0)</f>
        <v>4225194772.2105117</v>
      </c>
      <c r="Q800" s="1">
        <f>SUMIF('emission-rate'!$A$2:$A$551, $D800&amp;Q$1&amp;$E800&amp;$F800, 'emission-rate'!$F$2:$F$551) * IFERROR(VLOOKUP($A800&amp;$B800&amp;$C800&amp;$D800&amp;Q$1, 'check of sales'!$A$2:$P$1035, 12 + MATCH($E800,'check of sales'!$M$1:$P$1, 0), 0), 0)</f>
        <v>3346604319.4214597</v>
      </c>
      <c r="R800" s="1">
        <f>SUMIF('emission-rate'!$A$2:$A$551, $D800&amp;R$1&amp;$E800&amp;$F800, 'emission-rate'!$F$2:$F$551) * IFERROR(VLOOKUP($A800&amp;$B800&amp;$C800&amp;$D800&amp;R$1, 'check of sales'!$A$2:$P$1035, 12 + MATCH($E800,'check of sales'!$M$1:$P$1, 0), 0), 0)</f>
        <v>0</v>
      </c>
      <c r="S800" s="1">
        <f>SUMIF('emission-rate'!$A$2:$A$551, $D800&amp;S$1&amp;$E800&amp;$F800, 'emission-rate'!$F$2:$F$551) * IFERROR(VLOOKUP($A800&amp;$B800&amp;$C800&amp;$D800&amp;S$1, 'check of sales'!$A$2:$P$1035, 12 + MATCH($E800,'check of sales'!$M$1:$P$1, 0), 0), 0)</f>
        <v>0</v>
      </c>
      <c r="T800" s="1">
        <f>SUMIF('emission-rate'!$A$2:$A$551, $D800&amp;T$1&amp;$E800&amp;$F800, 'emission-rate'!$F$2:$F$551) * IFERROR(VLOOKUP($A800&amp;$B800&amp;$C800&amp;$D800&amp;T$1, 'check of sales'!$A$2:$P$1035, 12 + MATCH($E800,'check of sales'!$M$1:$P$1, 0), 0), 0)</f>
        <v>0</v>
      </c>
      <c r="U800" s="1">
        <f>SUMIF('emission-rate'!$A$2:$A$551, $D800&amp;U$1&amp;$E800&amp;$F800, 'emission-rate'!$F$2:$F$551) * IFERROR(VLOOKUP($A800&amp;$B800&amp;$C800&amp;$D800&amp;U$1, 'check of sales'!$A$2:$P$1035, 12 + MATCH($E800,'check of sales'!$M$1:$P$1, 0), 0), 0)</f>
        <v>0</v>
      </c>
    </row>
    <row r="801" spans="1:21" x14ac:dyDescent="0.2">
      <c r="A801">
        <f>emission!A801</f>
        <v>2017</v>
      </c>
      <c r="B801">
        <f>emission!B801</f>
        <v>2</v>
      </c>
      <c r="C801" t="str">
        <f>emission!C801</f>
        <v>commercial</v>
      </c>
      <c r="D801" t="str">
        <f>emission!D801</f>
        <v>VCC 21400 (GAS LHD1)</v>
      </c>
      <c r="E801" t="str">
        <f>emission!E801</f>
        <v>GAS</v>
      </c>
      <c r="F801" t="str">
        <f>emission!F801</f>
        <v>CO2</v>
      </c>
      <c r="G801" s="1">
        <f>emission!G801 - SUM($K801:$U801)</f>
        <v>3.2600212097167969</v>
      </c>
      <c r="K801" s="1">
        <f>SUMIF('emission-rate'!$A$2:$A$551, $D801&amp;K$1&amp;$E801&amp;$F801, 'emission-rate'!$F$2:$F$551) * IFERROR(VLOOKUP($A801&amp;$B801&amp;$C801&amp;$D801&amp;K$1, 'check of sales'!$A$2:$P$1035, 12 + MATCH($E801,'check of sales'!$M$1:$P$1, 0), 0), 0)</f>
        <v>52368320.939714186</v>
      </c>
      <c r="L801" s="1">
        <f>SUMIF('emission-rate'!$A$2:$A$551, $D801&amp;L$1&amp;$E801&amp;$F801, 'emission-rate'!$F$2:$F$551) * IFERROR(VLOOKUP($A801&amp;$B801&amp;$C801&amp;$D801&amp;L$1, 'check of sales'!$A$2:$P$1035, 12 + MATCH($E801,'check of sales'!$M$1:$P$1, 0), 0), 0)</f>
        <v>3714852150.5620918</v>
      </c>
      <c r="M801" s="1">
        <f>SUMIF('emission-rate'!$A$2:$A$551, $D801&amp;M$1&amp;$E801&amp;$F801, 'emission-rate'!$F$2:$F$551) * IFERROR(VLOOKUP($A801&amp;$B801&amp;$C801&amp;$D801&amp;M$1, 'check of sales'!$A$2:$P$1035, 12 + MATCH($E801,'check of sales'!$M$1:$P$1, 0), 0), 0)</f>
        <v>4717842951.9849291</v>
      </c>
      <c r="N801" s="1">
        <f>SUMIF('emission-rate'!$A$2:$A$551, $D801&amp;N$1&amp;$E801&amp;$F801, 'emission-rate'!$F$2:$F$551) * IFERROR(VLOOKUP($A801&amp;$B801&amp;$C801&amp;$D801&amp;N$1, 'check of sales'!$A$2:$P$1035, 12 + MATCH($E801,'check of sales'!$M$1:$P$1, 0), 0), 0)</f>
        <v>823018077.06902039</v>
      </c>
      <c r="O801" s="1">
        <f>SUMIF('emission-rate'!$A$2:$A$551, $D801&amp;O$1&amp;$E801&amp;$F801, 'emission-rate'!$F$2:$F$551) * IFERROR(VLOOKUP($A801&amp;$B801&amp;$C801&amp;$D801&amp;O$1, 'check of sales'!$A$2:$P$1035, 12 + MATCH($E801,'check of sales'!$M$1:$P$1, 0), 0), 0)</f>
        <v>2694029308.342</v>
      </c>
      <c r="P801" s="1">
        <f>SUMIF('emission-rate'!$A$2:$A$551, $D801&amp;P$1&amp;$E801&amp;$F801, 'emission-rate'!$F$2:$F$551) * IFERROR(VLOOKUP($A801&amp;$B801&amp;$C801&amp;$D801&amp;P$1, 'check of sales'!$A$2:$P$1035, 12 + MATCH($E801,'check of sales'!$M$1:$P$1, 0), 0), 0)</f>
        <v>3775411437.0708055</v>
      </c>
      <c r="Q801" s="1">
        <f>SUMIF('emission-rate'!$A$2:$A$551, $D801&amp;Q$1&amp;$E801&amp;$F801, 'emission-rate'!$F$2:$F$551) * IFERROR(VLOOKUP($A801&amp;$B801&amp;$C801&amp;$D801&amp;Q$1, 'check of sales'!$A$2:$P$1035, 12 + MATCH($E801,'check of sales'!$M$1:$P$1, 0), 0), 0)</f>
        <v>2837813337.8904319</v>
      </c>
      <c r="R801" s="1">
        <f>SUMIF('emission-rate'!$A$2:$A$551, $D801&amp;R$1&amp;$E801&amp;$F801, 'emission-rate'!$F$2:$F$551) * IFERROR(VLOOKUP($A801&amp;$B801&amp;$C801&amp;$D801&amp;R$1, 'check of sales'!$A$2:$P$1035, 12 + MATCH($E801,'check of sales'!$M$1:$P$1, 0), 0), 0)</f>
        <v>2377156384.400187</v>
      </c>
      <c r="S801" s="1">
        <f>SUMIF('emission-rate'!$A$2:$A$551, $D801&amp;S$1&amp;$E801&amp;$F801, 'emission-rate'!$F$2:$F$551) * IFERROR(VLOOKUP($A801&amp;$B801&amp;$C801&amp;$D801&amp;S$1, 'check of sales'!$A$2:$P$1035, 12 + MATCH($E801,'check of sales'!$M$1:$P$1, 0), 0), 0)</f>
        <v>0</v>
      </c>
      <c r="T801" s="1">
        <f>SUMIF('emission-rate'!$A$2:$A$551, $D801&amp;T$1&amp;$E801&amp;$F801, 'emission-rate'!$F$2:$F$551) * IFERROR(VLOOKUP($A801&amp;$B801&amp;$C801&amp;$D801&amp;T$1, 'check of sales'!$A$2:$P$1035, 12 + MATCH($E801,'check of sales'!$M$1:$P$1, 0), 0), 0)</f>
        <v>0</v>
      </c>
      <c r="U801" s="1">
        <f>SUMIF('emission-rate'!$A$2:$A$551, $D801&amp;U$1&amp;$E801&amp;$F801, 'emission-rate'!$F$2:$F$551) * IFERROR(VLOOKUP($A801&amp;$B801&amp;$C801&amp;$D801&amp;U$1, 'check of sales'!$A$2:$P$1035, 12 + MATCH($E801,'check of sales'!$M$1:$P$1, 0), 0), 0)</f>
        <v>0</v>
      </c>
    </row>
    <row r="802" spans="1:21" x14ac:dyDescent="0.2">
      <c r="A802">
        <f>emission!A802</f>
        <v>2018</v>
      </c>
      <c r="B802">
        <f>emission!B802</f>
        <v>2</v>
      </c>
      <c r="C802" t="str">
        <f>emission!C802</f>
        <v>commercial</v>
      </c>
      <c r="D802" t="str">
        <f>emission!D802</f>
        <v>VCC 21400 (GAS LHD1)</v>
      </c>
      <c r="E802" t="str">
        <f>emission!E802</f>
        <v>GAS</v>
      </c>
      <c r="F802" t="str">
        <f>emission!F802</f>
        <v>CO2</v>
      </c>
      <c r="G802" s="1">
        <f>emission!G802 - SUM($K802:$U802)</f>
        <v>2.0476570129394531</v>
      </c>
      <c r="K802" s="1">
        <f>SUMIF('emission-rate'!$A$2:$A$551, $D802&amp;K$1&amp;$E802&amp;$F802, 'emission-rate'!$F$2:$F$551) * IFERROR(VLOOKUP($A802&amp;$B802&amp;$C802&amp;$D802&amp;K$1, 'check of sales'!$A$2:$P$1035, 12 + MATCH($E802,'check of sales'!$M$1:$P$1, 0), 0), 0)</f>
        <v>49600326.719936594</v>
      </c>
      <c r="L802" s="1">
        <f>SUMIF('emission-rate'!$A$2:$A$551, $D802&amp;L$1&amp;$E802&amp;$F802, 'emission-rate'!$F$2:$F$551) * IFERROR(VLOOKUP($A802&amp;$B802&amp;$C802&amp;$D802&amp;L$1, 'check of sales'!$A$2:$P$1035, 12 + MATCH($E802,'check of sales'!$M$1:$P$1, 0), 0), 0)</f>
        <v>3501558092.1660094</v>
      </c>
      <c r="M802" s="1">
        <f>SUMIF('emission-rate'!$A$2:$A$551, $D802&amp;M$1&amp;$E802&amp;$F802, 'emission-rate'!$F$2:$F$551) * IFERROR(VLOOKUP($A802&amp;$B802&amp;$C802&amp;$D802&amp;M$1, 'check of sales'!$A$2:$P$1035, 12 + MATCH($E802,'check of sales'!$M$1:$P$1, 0), 0), 0)</f>
        <v>4423865798.8298941</v>
      </c>
      <c r="N802" s="1">
        <f>SUMIF('emission-rate'!$A$2:$A$551, $D802&amp;N$1&amp;$E802&amp;$F802, 'emission-rate'!$F$2:$F$551) * IFERROR(VLOOKUP($A802&amp;$B802&amp;$C802&amp;$D802&amp;N$1, 'check of sales'!$A$2:$P$1035, 12 + MATCH($E802,'check of sales'!$M$1:$P$1, 0), 0), 0)</f>
        <v>764248568.77465856</v>
      </c>
      <c r="O802" s="1">
        <f>SUMIF('emission-rate'!$A$2:$A$551, $D802&amp;O$1&amp;$E802&amp;$F802, 'emission-rate'!$F$2:$F$551) * IFERROR(VLOOKUP($A802&amp;$B802&amp;$C802&amp;$D802&amp;O$1, 'check of sales'!$A$2:$P$1035, 12 + MATCH($E802,'check of sales'!$M$1:$P$1, 0), 0), 0)</f>
        <v>2491974956.9546757</v>
      </c>
      <c r="P802" s="1">
        <f>SUMIF('emission-rate'!$A$2:$A$551, $D802&amp;P$1&amp;$E802&amp;$F802, 'emission-rate'!$F$2:$F$551) * IFERROR(VLOOKUP($A802&amp;$B802&amp;$C802&amp;$D802&amp;P$1, 'check of sales'!$A$2:$P$1035, 12 + MATCH($E802,'check of sales'!$M$1:$P$1, 0), 0), 0)</f>
        <v>3448507740.3704038</v>
      </c>
      <c r="Q802" s="1">
        <f>SUMIF('emission-rate'!$A$2:$A$551, $D802&amp;Q$1&amp;$E802&amp;$F802, 'emission-rate'!$F$2:$F$551) * IFERROR(VLOOKUP($A802&amp;$B802&amp;$C802&amp;$D802&amp;Q$1, 'check of sales'!$A$2:$P$1035, 12 + MATCH($E802,'check of sales'!$M$1:$P$1, 0), 0), 0)</f>
        <v>2535720483.8484559</v>
      </c>
      <c r="R802" s="1">
        <f>SUMIF('emission-rate'!$A$2:$A$551, $D802&amp;R$1&amp;$E802&amp;$F802, 'emission-rate'!$F$2:$F$551) * IFERROR(VLOOKUP($A802&amp;$B802&amp;$C802&amp;$D802&amp;R$1, 'check of sales'!$A$2:$P$1035, 12 + MATCH($E802,'check of sales'!$M$1:$P$1, 0), 0), 0)</f>
        <v>2015752521.0713985</v>
      </c>
      <c r="S802" s="1">
        <f>SUMIF('emission-rate'!$A$2:$A$551, $D802&amp;S$1&amp;$E802&amp;$F802, 'emission-rate'!$F$2:$F$551) * IFERROR(VLOOKUP($A802&amp;$B802&amp;$C802&amp;$D802&amp;S$1, 'check of sales'!$A$2:$P$1035, 12 + MATCH($E802,'check of sales'!$M$1:$P$1, 0), 0), 0)</f>
        <v>2805404436.1406107</v>
      </c>
      <c r="T802" s="1">
        <f>SUMIF('emission-rate'!$A$2:$A$551, $D802&amp;T$1&amp;$E802&amp;$F802, 'emission-rate'!$F$2:$F$551) * IFERROR(VLOOKUP($A802&amp;$B802&amp;$C802&amp;$D802&amp;T$1, 'check of sales'!$A$2:$P$1035, 12 + MATCH($E802,'check of sales'!$M$1:$P$1, 0), 0), 0)</f>
        <v>0</v>
      </c>
      <c r="U802" s="1">
        <f>SUMIF('emission-rate'!$A$2:$A$551, $D802&amp;U$1&amp;$E802&amp;$F802, 'emission-rate'!$F$2:$F$551) * IFERROR(VLOOKUP($A802&amp;$B802&amp;$C802&amp;$D802&amp;U$1, 'check of sales'!$A$2:$P$1035, 12 + MATCH($E802,'check of sales'!$M$1:$P$1, 0), 0), 0)</f>
        <v>0</v>
      </c>
    </row>
    <row r="803" spans="1:21" x14ac:dyDescent="0.2">
      <c r="A803">
        <f>emission!A803</f>
        <v>2019</v>
      </c>
      <c r="B803">
        <f>emission!B803</f>
        <v>2</v>
      </c>
      <c r="C803" t="str">
        <f>emission!C803</f>
        <v>commercial</v>
      </c>
      <c r="D803" t="str">
        <f>emission!D803</f>
        <v>VCC 21400 (GAS LHD1)</v>
      </c>
      <c r="E803" t="str">
        <f>emission!E803</f>
        <v>GAS</v>
      </c>
      <c r="F803" t="str">
        <f>emission!F803</f>
        <v>CO2</v>
      </c>
      <c r="G803" s="1">
        <f>emission!G803 - SUM($K803:$U803)</f>
        <v>1.9806137084960937</v>
      </c>
      <c r="K803" s="1">
        <f>SUMIF('emission-rate'!$A$2:$A$551, $D803&amp;K$1&amp;$E803&amp;$F803, 'emission-rate'!$F$2:$F$551) * IFERROR(VLOOKUP($A803&amp;$B803&amp;$C803&amp;$D803&amp;K$1, 'check of sales'!$A$2:$P$1035, 12 + MATCH($E803,'check of sales'!$M$1:$P$1, 0), 0), 0)</f>
        <v>46170771.35609147</v>
      </c>
      <c r="L803" s="1">
        <f>SUMIF('emission-rate'!$A$2:$A$551, $D803&amp;L$1&amp;$E803&amp;$F803, 'emission-rate'!$F$2:$F$551) * IFERROR(VLOOKUP($A803&amp;$B803&amp;$C803&amp;$D803&amp;L$1, 'check of sales'!$A$2:$P$1035, 12 + MATCH($E803,'check of sales'!$M$1:$P$1, 0), 0), 0)</f>
        <v>3316478784.9549088</v>
      </c>
      <c r="M803" s="1">
        <f>SUMIF('emission-rate'!$A$2:$A$551, $D803&amp;M$1&amp;$E803&amp;$F803, 'emission-rate'!$F$2:$F$551) * IFERROR(VLOOKUP($A803&amp;$B803&amp;$C803&amp;$D803&amp;M$1, 'check of sales'!$A$2:$P$1035, 12 + MATCH($E803,'check of sales'!$M$1:$P$1, 0), 0), 0)</f>
        <v>4169862610.6036053</v>
      </c>
      <c r="N803" s="1">
        <f>SUMIF('emission-rate'!$A$2:$A$551, $D803&amp;N$1&amp;$E803&amp;$F803, 'emission-rate'!$F$2:$F$551) * IFERROR(VLOOKUP($A803&amp;$B803&amp;$C803&amp;$D803&amp;N$1, 'check of sales'!$A$2:$P$1035, 12 + MATCH($E803,'check of sales'!$M$1:$P$1, 0), 0), 0)</f>
        <v>716626886.40037405</v>
      </c>
      <c r="O803" s="1">
        <f>SUMIF('emission-rate'!$A$2:$A$551, $D803&amp;O$1&amp;$E803&amp;$F803, 'emission-rate'!$F$2:$F$551) * IFERROR(VLOOKUP($A803&amp;$B803&amp;$C803&amp;$D803&amp;O$1, 'check of sales'!$A$2:$P$1035, 12 + MATCH($E803,'check of sales'!$M$1:$P$1, 0), 0), 0)</f>
        <v>2314029724.6656804</v>
      </c>
      <c r="P803" s="1">
        <f>SUMIF('emission-rate'!$A$2:$A$551, $D803&amp;P$1&amp;$E803&amp;$F803, 'emission-rate'!$F$2:$F$551) * IFERROR(VLOOKUP($A803&amp;$B803&amp;$C803&amp;$D803&amp;P$1, 'check of sales'!$A$2:$P$1035, 12 + MATCH($E803,'check of sales'!$M$1:$P$1, 0), 0), 0)</f>
        <v>3189866903.5475998</v>
      </c>
      <c r="Q803" s="1">
        <f>SUMIF('emission-rate'!$A$2:$A$551, $D803&amp;Q$1&amp;$E803&amp;$F803, 'emission-rate'!$F$2:$F$551) * IFERROR(VLOOKUP($A803&amp;$B803&amp;$C803&amp;$D803&amp;Q$1, 'check of sales'!$A$2:$P$1035, 12 + MATCH($E803,'check of sales'!$M$1:$P$1, 0), 0), 0)</f>
        <v>2316158612.5700922</v>
      </c>
      <c r="R803" s="1">
        <f>SUMIF('emission-rate'!$A$2:$A$551, $D803&amp;R$1&amp;$E803&amp;$F803, 'emission-rate'!$F$2:$F$551) * IFERROR(VLOOKUP($A803&amp;$B803&amp;$C803&amp;$D803&amp;R$1, 'check of sales'!$A$2:$P$1035, 12 + MATCH($E803,'check of sales'!$M$1:$P$1, 0), 0), 0)</f>
        <v>1801170249.5730715</v>
      </c>
      <c r="S803" s="1">
        <f>SUMIF('emission-rate'!$A$2:$A$551, $D803&amp;S$1&amp;$E803&amp;$F803, 'emission-rate'!$F$2:$F$551) * IFERROR(VLOOKUP($A803&amp;$B803&amp;$C803&amp;$D803&amp;S$1, 'check of sales'!$A$2:$P$1035, 12 + MATCH($E803,'check of sales'!$M$1:$P$1, 0), 0), 0)</f>
        <v>2378893160.7047806</v>
      </c>
      <c r="T803" s="1">
        <f>SUMIF('emission-rate'!$A$2:$A$551, $D803&amp;T$1&amp;$E803&amp;$F803, 'emission-rate'!$F$2:$F$551) * IFERROR(VLOOKUP($A803&amp;$B803&amp;$C803&amp;$D803&amp;T$1, 'check of sales'!$A$2:$P$1035, 12 + MATCH($E803,'check of sales'!$M$1:$P$1, 0), 0), 0)</f>
        <v>2391246634.2846785</v>
      </c>
      <c r="U803" s="1">
        <f>SUMIF('emission-rate'!$A$2:$A$551, $D803&amp;U$1&amp;$E803&amp;$F803, 'emission-rate'!$F$2:$F$551) * IFERROR(VLOOKUP($A803&amp;$B803&amp;$C803&amp;$D803&amp;U$1, 'check of sales'!$A$2:$P$1035, 12 + MATCH($E803,'check of sales'!$M$1:$P$1, 0), 0), 0)</f>
        <v>0</v>
      </c>
    </row>
    <row r="804" spans="1:21" x14ac:dyDescent="0.2">
      <c r="A804">
        <f>emission!A804</f>
        <v>2020</v>
      </c>
      <c r="B804">
        <f>emission!B804</f>
        <v>2</v>
      </c>
      <c r="C804" t="str">
        <f>emission!C804</f>
        <v>commercial</v>
      </c>
      <c r="D804" t="str">
        <f>emission!D804</f>
        <v>VCC 21400 (GAS LHD1)</v>
      </c>
      <c r="E804" t="str">
        <f>emission!E804</f>
        <v>GAS</v>
      </c>
      <c r="F804" t="str">
        <f>emission!F804</f>
        <v>CO2</v>
      </c>
      <c r="G804" s="1">
        <f>emission!G804 - SUM($K804:$U804)</f>
        <v>1.882476806640625</v>
      </c>
      <c r="K804" s="1">
        <f>SUMIF('emission-rate'!$A$2:$A$551, $D804&amp;K$1&amp;$E804&amp;$F804, 'emission-rate'!$F$2:$F$551) * IFERROR(VLOOKUP($A804&amp;$B804&amp;$C804&amp;$D804&amp;K$1, 'check of sales'!$A$2:$P$1035, 12 + MATCH($E804,'check of sales'!$M$1:$P$1, 0), 0), 0)</f>
        <v>43085780.632450357</v>
      </c>
      <c r="L804" s="1">
        <f>SUMIF('emission-rate'!$A$2:$A$551, $D804&amp;L$1&amp;$E804&amp;$F804, 'emission-rate'!$F$2:$F$551) * IFERROR(VLOOKUP($A804&amp;$B804&amp;$C804&amp;$D804&amp;L$1, 'check of sales'!$A$2:$P$1035, 12 + MATCH($E804,'check of sales'!$M$1:$P$1, 0), 0), 0)</f>
        <v>3087164819.5400624</v>
      </c>
      <c r="M804" s="1">
        <f>SUMIF('emission-rate'!$A$2:$A$551, $D804&amp;M$1&amp;$E804&amp;$F804, 'emission-rate'!$F$2:$F$551) * IFERROR(VLOOKUP($A804&amp;$B804&amp;$C804&amp;$D804&amp;M$1, 'check of sales'!$A$2:$P$1035, 12 + MATCH($E804,'check of sales'!$M$1:$P$1, 0), 0), 0)</f>
        <v>3949459217.9360352</v>
      </c>
      <c r="N804" s="1">
        <f>SUMIF('emission-rate'!$A$2:$A$551, $D804&amp;N$1&amp;$E804&amp;$F804, 'emission-rate'!$F$2:$F$551) * IFERROR(VLOOKUP($A804&amp;$B804&amp;$C804&amp;$D804&amp;N$1, 'check of sales'!$A$2:$P$1035, 12 + MATCH($E804,'check of sales'!$M$1:$P$1, 0), 0), 0)</f>
        <v>675480630.57079637</v>
      </c>
      <c r="O804" s="1">
        <f>SUMIF('emission-rate'!$A$2:$A$551, $D804&amp;O$1&amp;$E804&amp;$F804, 'emission-rate'!$F$2:$F$551) * IFERROR(VLOOKUP($A804&amp;$B804&amp;$C804&amp;$D804&amp;O$1, 'check of sales'!$A$2:$P$1035, 12 + MATCH($E804,'check of sales'!$M$1:$P$1, 0), 0), 0)</f>
        <v>2169838432.650085</v>
      </c>
      <c r="P804" s="1">
        <f>SUMIF('emission-rate'!$A$2:$A$551, $D804&amp;P$1&amp;$E804&amp;$F804, 'emission-rate'!$F$2:$F$551) * IFERROR(VLOOKUP($A804&amp;$B804&amp;$C804&amp;$D804&amp;P$1, 'check of sales'!$A$2:$P$1035, 12 + MATCH($E804,'check of sales'!$M$1:$P$1, 0), 0), 0)</f>
        <v>2962087083.5543785</v>
      </c>
      <c r="Q804" s="1">
        <f>SUMIF('emission-rate'!$A$2:$A$551, $D804&amp;Q$1&amp;$E804&amp;$F804, 'emission-rate'!$F$2:$F$551) * IFERROR(VLOOKUP($A804&amp;$B804&amp;$C804&amp;$D804&amp;Q$1, 'check of sales'!$A$2:$P$1035, 12 + MATCH($E804,'check of sales'!$M$1:$P$1, 0), 0), 0)</f>
        <v>2142444865.3870535</v>
      </c>
      <c r="R804" s="1">
        <f>SUMIF('emission-rate'!$A$2:$A$551, $D804&amp;R$1&amp;$E804&amp;$F804, 'emission-rate'!$F$2:$F$551) * IFERROR(VLOOKUP($A804&amp;$B804&amp;$C804&amp;$D804&amp;R$1, 'check of sales'!$A$2:$P$1035, 12 + MATCH($E804,'check of sales'!$M$1:$P$1, 0), 0), 0)</f>
        <v>1645211297.0756857</v>
      </c>
      <c r="S804" s="1">
        <f>SUMIF('emission-rate'!$A$2:$A$551, $D804&amp;S$1&amp;$E804&amp;$F804, 'emission-rate'!$F$2:$F$551) * IFERROR(VLOOKUP($A804&amp;$B804&amp;$C804&amp;$D804&amp;S$1, 'check of sales'!$A$2:$P$1035, 12 + MATCH($E804,'check of sales'!$M$1:$P$1, 0), 0), 0)</f>
        <v>2125653592.4841056</v>
      </c>
      <c r="T804" s="1">
        <f>SUMIF('emission-rate'!$A$2:$A$551, $D804&amp;T$1&amp;$E804&amp;$F804, 'emission-rate'!$F$2:$F$551) * IFERROR(VLOOKUP($A804&amp;$B804&amp;$C804&amp;$D804&amp;T$1, 'check of sales'!$A$2:$P$1035, 12 + MATCH($E804,'check of sales'!$M$1:$P$1, 0), 0), 0)</f>
        <v>2027700601.9438128</v>
      </c>
      <c r="U804" s="1">
        <f>SUMIF('emission-rate'!$A$2:$A$551, $D804&amp;U$1&amp;$E804&amp;$F804, 'emission-rate'!$F$2:$F$551) * IFERROR(VLOOKUP($A804&amp;$B804&amp;$C804&amp;$D804&amp;U$1, 'check of sales'!$A$2:$P$1035, 12 + MATCH($E804,'check of sales'!$M$1:$P$1, 0), 0), 0)</f>
        <v>2894491474.2651563</v>
      </c>
    </row>
    <row r="805" spans="1:21" x14ac:dyDescent="0.2">
      <c r="A805">
        <f>emission!A805</f>
        <v>2010</v>
      </c>
      <c r="B805">
        <f>emission!B805</f>
        <v>2</v>
      </c>
      <c r="C805" t="str">
        <f>emission!C805</f>
        <v>commercial</v>
      </c>
      <c r="D805" t="str">
        <f>emission!D805</f>
        <v>VCC 21400 (GAS LHD1)</v>
      </c>
      <c r="E805" t="str">
        <f>emission!E805</f>
        <v>GAS</v>
      </c>
      <c r="F805" t="str">
        <f>emission!F805</f>
        <v>HC</v>
      </c>
      <c r="G805" s="1">
        <f>emission!G805 - SUM($K805:$U805)</f>
        <v>-1.6234112990787253E-5</v>
      </c>
      <c r="K805" s="1">
        <f>SUMIF('emission-rate'!$A$2:$A$551, $D805&amp;K$1&amp;$E805&amp;$F805, 'emission-rate'!$F$2:$F$551) * IFERROR(VLOOKUP($A805&amp;$B805&amp;$C805&amp;$D805&amp;K$1, 'check of sales'!$A$2:$P$1035, 12 + MATCH($E805,'check of sales'!$M$1:$P$1, 0), 0), 0)</f>
        <v>28854.254879404612</v>
      </c>
      <c r="L805" s="1">
        <f>SUMIF('emission-rate'!$A$2:$A$551, $D805&amp;L$1&amp;$E805&amp;$F805, 'emission-rate'!$F$2:$F$551) * IFERROR(VLOOKUP($A805&amp;$B805&amp;$C805&amp;$D805&amp;L$1, 'check of sales'!$A$2:$P$1035, 12 + MATCH($E805,'check of sales'!$M$1:$P$1, 0), 0), 0)</f>
        <v>0</v>
      </c>
      <c r="M805" s="1">
        <f>SUMIF('emission-rate'!$A$2:$A$551, $D805&amp;M$1&amp;$E805&amp;$F805, 'emission-rate'!$F$2:$F$551) * IFERROR(VLOOKUP($A805&amp;$B805&amp;$C805&amp;$D805&amp;M$1, 'check of sales'!$A$2:$P$1035, 12 + MATCH($E805,'check of sales'!$M$1:$P$1, 0), 0), 0)</f>
        <v>0</v>
      </c>
      <c r="N805" s="1">
        <f>SUMIF('emission-rate'!$A$2:$A$551, $D805&amp;N$1&amp;$E805&amp;$F805, 'emission-rate'!$F$2:$F$551) * IFERROR(VLOOKUP($A805&amp;$B805&amp;$C805&amp;$D805&amp;N$1, 'check of sales'!$A$2:$P$1035, 12 + MATCH($E805,'check of sales'!$M$1:$P$1, 0), 0), 0)</f>
        <v>0</v>
      </c>
      <c r="O805" s="1">
        <f>SUMIF('emission-rate'!$A$2:$A$551, $D805&amp;O$1&amp;$E805&amp;$F805, 'emission-rate'!$F$2:$F$551) * IFERROR(VLOOKUP($A805&amp;$B805&amp;$C805&amp;$D805&amp;O$1, 'check of sales'!$A$2:$P$1035, 12 + MATCH($E805,'check of sales'!$M$1:$P$1, 0), 0), 0)</f>
        <v>0</v>
      </c>
      <c r="P805" s="1">
        <f>SUMIF('emission-rate'!$A$2:$A$551, $D805&amp;P$1&amp;$E805&amp;$F805, 'emission-rate'!$F$2:$F$551) * IFERROR(VLOOKUP($A805&amp;$B805&amp;$C805&amp;$D805&amp;P$1, 'check of sales'!$A$2:$P$1035, 12 + MATCH($E805,'check of sales'!$M$1:$P$1, 0), 0), 0)</f>
        <v>0</v>
      </c>
      <c r="Q805" s="1">
        <f>SUMIF('emission-rate'!$A$2:$A$551, $D805&amp;Q$1&amp;$E805&amp;$F805, 'emission-rate'!$F$2:$F$551) * IFERROR(VLOOKUP($A805&amp;$B805&amp;$C805&amp;$D805&amp;Q$1, 'check of sales'!$A$2:$P$1035, 12 + MATCH($E805,'check of sales'!$M$1:$P$1, 0), 0), 0)</f>
        <v>0</v>
      </c>
      <c r="R805" s="1">
        <f>SUMIF('emission-rate'!$A$2:$A$551, $D805&amp;R$1&amp;$E805&amp;$F805, 'emission-rate'!$F$2:$F$551) * IFERROR(VLOOKUP($A805&amp;$B805&amp;$C805&amp;$D805&amp;R$1, 'check of sales'!$A$2:$P$1035, 12 + MATCH($E805,'check of sales'!$M$1:$P$1, 0), 0), 0)</f>
        <v>0</v>
      </c>
      <c r="S805" s="1">
        <f>SUMIF('emission-rate'!$A$2:$A$551, $D805&amp;S$1&amp;$E805&amp;$F805, 'emission-rate'!$F$2:$F$551) * IFERROR(VLOOKUP($A805&amp;$B805&amp;$C805&amp;$D805&amp;S$1, 'check of sales'!$A$2:$P$1035, 12 + MATCH($E805,'check of sales'!$M$1:$P$1, 0), 0), 0)</f>
        <v>0</v>
      </c>
      <c r="T805" s="1">
        <f>SUMIF('emission-rate'!$A$2:$A$551, $D805&amp;T$1&amp;$E805&amp;$F805, 'emission-rate'!$F$2:$F$551) * IFERROR(VLOOKUP($A805&amp;$B805&amp;$C805&amp;$D805&amp;T$1, 'check of sales'!$A$2:$P$1035, 12 + MATCH($E805,'check of sales'!$M$1:$P$1, 0), 0), 0)</f>
        <v>0</v>
      </c>
      <c r="U805" s="1">
        <f>SUMIF('emission-rate'!$A$2:$A$551, $D805&amp;U$1&amp;$E805&amp;$F805, 'emission-rate'!$F$2:$F$551) * IFERROR(VLOOKUP($A805&amp;$B805&amp;$C805&amp;$D805&amp;U$1, 'check of sales'!$A$2:$P$1035, 12 + MATCH($E805,'check of sales'!$M$1:$P$1, 0), 0), 0)</f>
        <v>0</v>
      </c>
    </row>
    <row r="806" spans="1:21" x14ac:dyDescent="0.2">
      <c r="A806">
        <f>emission!A806</f>
        <v>2011</v>
      </c>
      <c r="B806">
        <f>emission!B806</f>
        <v>2</v>
      </c>
      <c r="C806" t="str">
        <f>emission!C806</f>
        <v>commercial</v>
      </c>
      <c r="D806" t="str">
        <f>emission!D806</f>
        <v>VCC 21400 (GAS LHD1)</v>
      </c>
      <c r="E806" t="str">
        <f>emission!E806</f>
        <v>GAS</v>
      </c>
      <c r="F806" t="str">
        <f>emission!F806</f>
        <v>HC</v>
      </c>
      <c r="G806" s="1">
        <f>emission!G806 - SUM($K806:$U806)</f>
        <v>2.389843575656414E-4</v>
      </c>
      <c r="K806" s="1">
        <f>SUMIF('emission-rate'!$A$2:$A$551, $D806&amp;K$1&amp;$E806&amp;$F806, 'emission-rate'!$F$2:$F$551) * IFERROR(VLOOKUP($A806&amp;$B806&amp;$C806&amp;$D806&amp;K$1, 'check of sales'!$A$2:$P$1035, 12 + MATCH($E806,'check of sales'!$M$1:$P$1, 0), 0), 0)</f>
        <v>24467.484511530085</v>
      </c>
      <c r="L806" s="1">
        <f>SUMIF('emission-rate'!$A$2:$A$551, $D806&amp;L$1&amp;$E806&amp;$F806, 'emission-rate'!$F$2:$F$551) * IFERROR(VLOOKUP($A806&amp;$B806&amp;$C806&amp;$D806&amp;L$1, 'check of sales'!$A$2:$P$1035, 12 + MATCH($E806,'check of sales'!$M$1:$P$1, 0), 0), 0)</f>
        <v>1906154.6368616156</v>
      </c>
      <c r="M806" s="1">
        <f>SUMIF('emission-rate'!$A$2:$A$551, $D806&amp;M$1&amp;$E806&amp;$F806, 'emission-rate'!$F$2:$F$551) * IFERROR(VLOOKUP($A806&amp;$B806&amp;$C806&amp;$D806&amp;M$1, 'check of sales'!$A$2:$P$1035, 12 + MATCH($E806,'check of sales'!$M$1:$P$1, 0), 0), 0)</f>
        <v>0</v>
      </c>
      <c r="N806" s="1">
        <f>SUMIF('emission-rate'!$A$2:$A$551, $D806&amp;N$1&amp;$E806&amp;$F806, 'emission-rate'!$F$2:$F$551) * IFERROR(VLOOKUP($A806&amp;$B806&amp;$C806&amp;$D806&amp;N$1, 'check of sales'!$A$2:$P$1035, 12 + MATCH($E806,'check of sales'!$M$1:$P$1, 0), 0), 0)</f>
        <v>0</v>
      </c>
      <c r="O806" s="1">
        <f>SUMIF('emission-rate'!$A$2:$A$551, $D806&amp;O$1&amp;$E806&amp;$F806, 'emission-rate'!$F$2:$F$551) * IFERROR(VLOOKUP($A806&amp;$B806&amp;$C806&amp;$D806&amp;O$1, 'check of sales'!$A$2:$P$1035, 12 + MATCH($E806,'check of sales'!$M$1:$P$1, 0), 0), 0)</f>
        <v>0</v>
      </c>
      <c r="P806" s="1">
        <f>SUMIF('emission-rate'!$A$2:$A$551, $D806&amp;P$1&amp;$E806&amp;$F806, 'emission-rate'!$F$2:$F$551) * IFERROR(VLOOKUP($A806&amp;$B806&amp;$C806&amp;$D806&amp;P$1, 'check of sales'!$A$2:$P$1035, 12 + MATCH($E806,'check of sales'!$M$1:$P$1, 0), 0), 0)</f>
        <v>0</v>
      </c>
      <c r="Q806" s="1">
        <f>SUMIF('emission-rate'!$A$2:$A$551, $D806&amp;Q$1&amp;$E806&amp;$F806, 'emission-rate'!$F$2:$F$551) * IFERROR(VLOOKUP($A806&amp;$B806&amp;$C806&amp;$D806&amp;Q$1, 'check of sales'!$A$2:$P$1035, 12 + MATCH($E806,'check of sales'!$M$1:$P$1, 0), 0), 0)</f>
        <v>0</v>
      </c>
      <c r="R806" s="1">
        <f>SUMIF('emission-rate'!$A$2:$A$551, $D806&amp;R$1&amp;$E806&amp;$F806, 'emission-rate'!$F$2:$F$551) * IFERROR(VLOOKUP($A806&amp;$B806&amp;$C806&amp;$D806&amp;R$1, 'check of sales'!$A$2:$P$1035, 12 + MATCH($E806,'check of sales'!$M$1:$P$1, 0), 0), 0)</f>
        <v>0</v>
      </c>
      <c r="S806" s="1">
        <f>SUMIF('emission-rate'!$A$2:$A$551, $D806&amp;S$1&amp;$E806&amp;$F806, 'emission-rate'!$F$2:$F$551) * IFERROR(VLOOKUP($A806&amp;$B806&amp;$C806&amp;$D806&amp;S$1, 'check of sales'!$A$2:$P$1035, 12 + MATCH($E806,'check of sales'!$M$1:$P$1, 0), 0), 0)</f>
        <v>0</v>
      </c>
      <c r="T806" s="1">
        <f>SUMIF('emission-rate'!$A$2:$A$551, $D806&amp;T$1&amp;$E806&amp;$F806, 'emission-rate'!$F$2:$F$551) * IFERROR(VLOOKUP($A806&amp;$B806&amp;$C806&amp;$D806&amp;T$1, 'check of sales'!$A$2:$P$1035, 12 + MATCH($E806,'check of sales'!$M$1:$P$1, 0), 0), 0)</f>
        <v>0</v>
      </c>
      <c r="U806" s="1">
        <f>SUMIF('emission-rate'!$A$2:$A$551, $D806&amp;U$1&amp;$E806&amp;$F806, 'emission-rate'!$F$2:$F$551) * IFERROR(VLOOKUP($A806&amp;$B806&amp;$C806&amp;$D806&amp;U$1, 'check of sales'!$A$2:$P$1035, 12 + MATCH($E806,'check of sales'!$M$1:$P$1, 0), 0), 0)</f>
        <v>0</v>
      </c>
    </row>
    <row r="807" spans="1:21" x14ac:dyDescent="0.2">
      <c r="A807">
        <f>emission!A807</f>
        <v>2012</v>
      </c>
      <c r="B807">
        <f>emission!B807</f>
        <v>2</v>
      </c>
      <c r="C807" t="str">
        <f>emission!C807</f>
        <v>commercial</v>
      </c>
      <c r="D807" t="str">
        <f>emission!D807</f>
        <v>VCC 21400 (GAS LHD1)</v>
      </c>
      <c r="E807" t="str">
        <f>emission!E807</f>
        <v>GAS</v>
      </c>
      <c r="F807" t="str">
        <f>emission!F807</f>
        <v>HC</v>
      </c>
      <c r="G807" s="1">
        <f>emission!G807 - SUM($K807:$U807)</f>
        <v>1.2178649194538593E-3</v>
      </c>
      <c r="K807" s="1">
        <f>SUMIF('emission-rate'!$A$2:$A$551, $D807&amp;K$1&amp;$E807&amp;$F807, 'emission-rate'!$F$2:$F$551) * IFERROR(VLOOKUP($A807&amp;$B807&amp;$C807&amp;$D807&amp;K$1, 'check of sales'!$A$2:$P$1035, 12 + MATCH($E807,'check of sales'!$M$1:$P$1, 0), 0), 0)</f>
        <v>21862.855049604208</v>
      </c>
      <c r="L807" s="1">
        <f>SUMIF('emission-rate'!$A$2:$A$551, $D807&amp;L$1&amp;$E807&amp;$F807, 'emission-rate'!$F$2:$F$551) * IFERROR(VLOOKUP($A807&amp;$B807&amp;$C807&amp;$D807&amp;L$1, 'check of sales'!$A$2:$P$1035, 12 + MATCH($E807,'check of sales'!$M$1:$P$1, 0), 0), 0)</f>
        <v>1616358.1159492144</v>
      </c>
      <c r="M807" s="1">
        <f>SUMIF('emission-rate'!$A$2:$A$551, $D807&amp;M$1&amp;$E807&amp;$F807, 'emission-rate'!$F$2:$F$551) * IFERROR(VLOOKUP($A807&amp;$B807&amp;$C807&amp;$D807&amp;M$1, 'check of sales'!$A$2:$P$1035, 12 + MATCH($E807,'check of sales'!$M$1:$P$1, 0), 0), 0)</f>
        <v>2217322.3499061964</v>
      </c>
      <c r="N807" s="1">
        <f>SUMIF('emission-rate'!$A$2:$A$551, $D807&amp;N$1&amp;$E807&amp;$F807, 'emission-rate'!$F$2:$F$551) * IFERROR(VLOOKUP($A807&amp;$B807&amp;$C807&amp;$D807&amp;N$1, 'check of sales'!$A$2:$P$1035, 12 + MATCH($E807,'check of sales'!$M$1:$P$1, 0), 0), 0)</f>
        <v>0</v>
      </c>
      <c r="O807" s="1">
        <f>SUMIF('emission-rate'!$A$2:$A$551, $D807&amp;O$1&amp;$E807&amp;$F807, 'emission-rate'!$F$2:$F$551) * IFERROR(VLOOKUP($A807&amp;$B807&amp;$C807&amp;$D807&amp;O$1, 'check of sales'!$A$2:$P$1035, 12 + MATCH($E807,'check of sales'!$M$1:$P$1, 0), 0), 0)</f>
        <v>0</v>
      </c>
      <c r="P807" s="1">
        <f>SUMIF('emission-rate'!$A$2:$A$551, $D807&amp;P$1&amp;$E807&amp;$F807, 'emission-rate'!$F$2:$F$551) * IFERROR(VLOOKUP($A807&amp;$B807&amp;$C807&amp;$D807&amp;P$1, 'check of sales'!$A$2:$P$1035, 12 + MATCH($E807,'check of sales'!$M$1:$P$1, 0), 0), 0)</f>
        <v>0</v>
      </c>
      <c r="Q807" s="1">
        <f>SUMIF('emission-rate'!$A$2:$A$551, $D807&amp;Q$1&amp;$E807&amp;$F807, 'emission-rate'!$F$2:$F$551) * IFERROR(VLOOKUP($A807&amp;$B807&amp;$C807&amp;$D807&amp;Q$1, 'check of sales'!$A$2:$P$1035, 12 + MATCH($E807,'check of sales'!$M$1:$P$1, 0), 0), 0)</f>
        <v>0</v>
      </c>
      <c r="R807" s="1">
        <f>SUMIF('emission-rate'!$A$2:$A$551, $D807&amp;R$1&amp;$E807&amp;$F807, 'emission-rate'!$F$2:$F$551) * IFERROR(VLOOKUP($A807&amp;$B807&amp;$C807&amp;$D807&amp;R$1, 'check of sales'!$A$2:$P$1035, 12 + MATCH($E807,'check of sales'!$M$1:$P$1, 0), 0), 0)</f>
        <v>0</v>
      </c>
      <c r="S807" s="1">
        <f>SUMIF('emission-rate'!$A$2:$A$551, $D807&amp;S$1&amp;$E807&amp;$F807, 'emission-rate'!$F$2:$F$551) * IFERROR(VLOOKUP($A807&amp;$B807&amp;$C807&amp;$D807&amp;S$1, 'check of sales'!$A$2:$P$1035, 12 + MATCH($E807,'check of sales'!$M$1:$P$1, 0), 0), 0)</f>
        <v>0</v>
      </c>
      <c r="T807" s="1">
        <f>SUMIF('emission-rate'!$A$2:$A$551, $D807&amp;T$1&amp;$E807&amp;$F807, 'emission-rate'!$F$2:$F$551) * IFERROR(VLOOKUP($A807&amp;$B807&amp;$C807&amp;$D807&amp;T$1, 'check of sales'!$A$2:$P$1035, 12 + MATCH($E807,'check of sales'!$M$1:$P$1, 0), 0), 0)</f>
        <v>0</v>
      </c>
      <c r="U807" s="1">
        <f>SUMIF('emission-rate'!$A$2:$A$551, $D807&amp;U$1&amp;$E807&amp;$F807, 'emission-rate'!$F$2:$F$551) * IFERROR(VLOOKUP($A807&amp;$B807&amp;$C807&amp;$D807&amp;U$1, 'check of sales'!$A$2:$P$1035, 12 + MATCH($E807,'check of sales'!$M$1:$P$1, 0), 0), 0)</f>
        <v>0</v>
      </c>
    </row>
    <row r="808" spans="1:21" x14ac:dyDescent="0.2">
      <c r="A808">
        <f>emission!A808</f>
        <v>2013</v>
      </c>
      <c r="B808">
        <f>emission!B808</f>
        <v>2</v>
      </c>
      <c r="C808" t="str">
        <f>emission!C808</f>
        <v>commercial</v>
      </c>
      <c r="D808" t="str">
        <f>emission!D808</f>
        <v>VCC 21400 (GAS LHD1)</v>
      </c>
      <c r="E808" t="str">
        <f>emission!E808</f>
        <v>GAS</v>
      </c>
      <c r="F808" t="str">
        <f>emission!F808</f>
        <v>HC</v>
      </c>
      <c r="G808" s="1">
        <f>emission!G808 - SUM($K808:$U808)</f>
        <v>1.0873852297663689E-3</v>
      </c>
      <c r="K808" s="1">
        <f>SUMIF('emission-rate'!$A$2:$A$551, $D808&amp;K$1&amp;$E808&amp;$F808, 'emission-rate'!$F$2:$F$551) * IFERROR(VLOOKUP($A808&amp;$B808&amp;$C808&amp;$D808&amp;K$1, 'check of sales'!$A$2:$P$1035, 12 + MATCH($E808,'check of sales'!$M$1:$P$1, 0), 0), 0)</f>
        <v>19969.80358878494</v>
      </c>
      <c r="L808" s="1">
        <f>SUMIF('emission-rate'!$A$2:$A$551, $D808&amp;L$1&amp;$E808&amp;$F808, 'emission-rate'!$F$2:$F$551) * IFERROR(VLOOKUP($A808&amp;$B808&amp;$C808&amp;$D808&amp;L$1, 'check of sales'!$A$2:$P$1035, 12 + MATCH($E808,'check of sales'!$M$1:$P$1, 0), 0), 0)</f>
        <v>1444292.4519108636</v>
      </c>
      <c r="M808" s="1">
        <f>SUMIF('emission-rate'!$A$2:$A$551, $D808&amp;M$1&amp;$E808&amp;$F808, 'emission-rate'!$F$2:$F$551) * IFERROR(VLOOKUP($A808&amp;$B808&amp;$C808&amp;$D808&amp;M$1, 'check of sales'!$A$2:$P$1035, 12 + MATCH($E808,'check of sales'!$M$1:$P$1, 0), 0), 0)</f>
        <v>1880218.3761162832</v>
      </c>
      <c r="N808" s="1">
        <f>SUMIF('emission-rate'!$A$2:$A$551, $D808&amp;N$1&amp;$E808&amp;$F808, 'emission-rate'!$F$2:$F$551) * IFERROR(VLOOKUP($A808&amp;$B808&amp;$C808&amp;$D808&amp;N$1, 'check of sales'!$A$2:$P$1035, 12 + MATCH($E808,'check of sales'!$M$1:$P$1, 0), 0), 0)</f>
        <v>360471.42517529294</v>
      </c>
      <c r="O808" s="1">
        <f>SUMIF('emission-rate'!$A$2:$A$551, $D808&amp;O$1&amp;$E808&amp;$F808, 'emission-rate'!$F$2:$F$551) * IFERROR(VLOOKUP($A808&amp;$B808&amp;$C808&amp;$D808&amp;O$1, 'check of sales'!$A$2:$P$1035, 12 + MATCH($E808,'check of sales'!$M$1:$P$1, 0), 0), 0)</f>
        <v>0</v>
      </c>
      <c r="P808" s="1">
        <f>SUMIF('emission-rate'!$A$2:$A$551, $D808&amp;P$1&amp;$E808&amp;$F808, 'emission-rate'!$F$2:$F$551) * IFERROR(VLOOKUP($A808&amp;$B808&amp;$C808&amp;$D808&amp;P$1, 'check of sales'!$A$2:$P$1035, 12 + MATCH($E808,'check of sales'!$M$1:$P$1, 0), 0), 0)</f>
        <v>0</v>
      </c>
      <c r="Q808" s="1">
        <f>SUMIF('emission-rate'!$A$2:$A$551, $D808&amp;Q$1&amp;$E808&amp;$F808, 'emission-rate'!$F$2:$F$551) * IFERROR(VLOOKUP($A808&amp;$B808&amp;$C808&amp;$D808&amp;Q$1, 'check of sales'!$A$2:$P$1035, 12 + MATCH($E808,'check of sales'!$M$1:$P$1, 0), 0), 0)</f>
        <v>0</v>
      </c>
      <c r="R808" s="1">
        <f>SUMIF('emission-rate'!$A$2:$A$551, $D808&amp;R$1&amp;$E808&amp;$F808, 'emission-rate'!$F$2:$F$551) * IFERROR(VLOOKUP($A808&amp;$B808&amp;$C808&amp;$D808&amp;R$1, 'check of sales'!$A$2:$P$1035, 12 + MATCH($E808,'check of sales'!$M$1:$P$1, 0), 0), 0)</f>
        <v>0</v>
      </c>
      <c r="S808" s="1">
        <f>SUMIF('emission-rate'!$A$2:$A$551, $D808&amp;S$1&amp;$E808&amp;$F808, 'emission-rate'!$F$2:$F$551) * IFERROR(VLOOKUP($A808&amp;$B808&amp;$C808&amp;$D808&amp;S$1, 'check of sales'!$A$2:$P$1035, 12 + MATCH($E808,'check of sales'!$M$1:$P$1, 0), 0), 0)</f>
        <v>0</v>
      </c>
      <c r="T808" s="1">
        <f>SUMIF('emission-rate'!$A$2:$A$551, $D808&amp;T$1&amp;$E808&amp;$F808, 'emission-rate'!$F$2:$F$551) * IFERROR(VLOOKUP($A808&amp;$B808&amp;$C808&amp;$D808&amp;T$1, 'check of sales'!$A$2:$P$1035, 12 + MATCH($E808,'check of sales'!$M$1:$P$1, 0), 0), 0)</f>
        <v>0</v>
      </c>
      <c r="U808" s="1">
        <f>SUMIF('emission-rate'!$A$2:$A$551, $D808&amp;U$1&amp;$E808&amp;$F808, 'emission-rate'!$F$2:$F$551) * IFERROR(VLOOKUP($A808&amp;$B808&amp;$C808&amp;$D808&amp;U$1, 'check of sales'!$A$2:$P$1035, 12 + MATCH($E808,'check of sales'!$M$1:$P$1, 0), 0), 0)</f>
        <v>0</v>
      </c>
    </row>
    <row r="809" spans="1:21" x14ac:dyDescent="0.2">
      <c r="A809">
        <f>emission!A809</f>
        <v>2014</v>
      </c>
      <c r="B809">
        <f>emission!B809</f>
        <v>2</v>
      </c>
      <c r="C809" t="str">
        <f>emission!C809</f>
        <v>commercial</v>
      </c>
      <c r="D809" t="str">
        <f>emission!D809</f>
        <v>VCC 21400 (GAS LHD1)</v>
      </c>
      <c r="E809" t="str">
        <f>emission!E809</f>
        <v>GAS</v>
      </c>
      <c r="F809" t="str">
        <f>emission!F809</f>
        <v>HC</v>
      </c>
      <c r="G809" s="1">
        <f>emission!G809 - SUM($K809:$U809)</f>
        <v>7.6761003583669662E-4</v>
      </c>
      <c r="K809" s="1">
        <f>SUMIF('emission-rate'!$A$2:$A$551, $D809&amp;K$1&amp;$E809&amp;$F809, 'emission-rate'!$F$2:$F$551) * IFERROR(VLOOKUP($A809&amp;$B809&amp;$C809&amp;$D809&amp;K$1, 'check of sales'!$A$2:$P$1035, 12 + MATCH($E809,'check of sales'!$M$1:$P$1, 0), 0), 0)</f>
        <v>18472.052358325011</v>
      </c>
      <c r="L809" s="1">
        <f>SUMIF('emission-rate'!$A$2:$A$551, $D809&amp;L$1&amp;$E809&amp;$F809, 'emission-rate'!$F$2:$F$551) * IFERROR(VLOOKUP($A809&amp;$B809&amp;$C809&amp;$D809&amp;L$1, 'check of sales'!$A$2:$P$1035, 12 + MATCH($E809,'check of sales'!$M$1:$P$1, 0), 0), 0)</f>
        <v>1319234.6801908992</v>
      </c>
      <c r="M809" s="1">
        <f>SUMIF('emission-rate'!$A$2:$A$551, $D809&amp;M$1&amp;$E809&amp;$F809, 'emission-rate'!$F$2:$F$551) * IFERROR(VLOOKUP($A809&amp;$B809&amp;$C809&amp;$D809&amp;M$1, 'check of sales'!$A$2:$P$1035, 12 + MATCH($E809,'check of sales'!$M$1:$P$1, 0), 0), 0)</f>
        <v>1680064.0784818314</v>
      </c>
      <c r="N809" s="1">
        <f>SUMIF('emission-rate'!$A$2:$A$551, $D809&amp;N$1&amp;$E809&amp;$F809, 'emission-rate'!$F$2:$F$551) * IFERROR(VLOOKUP($A809&amp;$B809&amp;$C809&amp;$D809&amp;N$1, 'check of sales'!$A$2:$P$1035, 12 + MATCH($E809,'check of sales'!$M$1:$P$1, 0), 0), 0)</f>
        <v>305668.22983950924</v>
      </c>
      <c r="O809" s="1">
        <f>SUMIF('emission-rate'!$A$2:$A$551, $D809&amp;O$1&amp;$E809&amp;$F809, 'emission-rate'!$F$2:$F$551) * IFERROR(VLOOKUP($A809&amp;$B809&amp;$C809&amp;$D809&amp;O$1, 'check of sales'!$A$2:$P$1035, 12 + MATCH($E809,'check of sales'!$M$1:$P$1, 0), 0), 0)</f>
        <v>1094835.1105755351</v>
      </c>
      <c r="P809" s="1">
        <f>SUMIF('emission-rate'!$A$2:$A$551, $D809&amp;P$1&amp;$E809&amp;$F809, 'emission-rate'!$F$2:$F$551) * IFERROR(VLOOKUP($A809&amp;$B809&amp;$C809&amp;$D809&amp;P$1, 'check of sales'!$A$2:$P$1035, 12 + MATCH($E809,'check of sales'!$M$1:$P$1, 0), 0), 0)</f>
        <v>0</v>
      </c>
      <c r="Q809" s="1">
        <f>SUMIF('emission-rate'!$A$2:$A$551, $D809&amp;Q$1&amp;$E809&amp;$F809, 'emission-rate'!$F$2:$F$551) * IFERROR(VLOOKUP($A809&amp;$B809&amp;$C809&amp;$D809&amp;Q$1, 'check of sales'!$A$2:$P$1035, 12 + MATCH($E809,'check of sales'!$M$1:$P$1, 0), 0), 0)</f>
        <v>0</v>
      </c>
      <c r="R809" s="1">
        <f>SUMIF('emission-rate'!$A$2:$A$551, $D809&amp;R$1&amp;$E809&amp;$F809, 'emission-rate'!$F$2:$F$551) * IFERROR(VLOOKUP($A809&amp;$B809&amp;$C809&amp;$D809&amp;R$1, 'check of sales'!$A$2:$P$1035, 12 + MATCH($E809,'check of sales'!$M$1:$P$1, 0), 0), 0)</f>
        <v>0</v>
      </c>
      <c r="S809" s="1">
        <f>SUMIF('emission-rate'!$A$2:$A$551, $D809&amp;S$1&amp;$E809&amp;$F809, 'emission-rate'!$F$2:$F$551) * IFERROR(VLOOKUP($A809&amp;$B809&amp;$C809&amp;$D809&amp;S$1, 'check of sales'!$A$2:$P$1035, 12 + MATCH($E809,'check of sales'!$M$1:$P$1, 0), 0), 0)</f>
        <v>0</v>
      </c>
      <c r="T809" s="1">
        <f>SUMIF('emission-rate'!$A$2:$A$551, $D809&amp;T$1&amp;$E809&amp;$F809, 'emission-rate'!$F$2:$F$551) * IFERROR(VLOOKUP($A809&amp;$B809&amp;$C809&amp;$D809&amp;T$1, 'check of sales'!$A$2:$P$1035, 12 + MATCH($E809,'check of sales'!$M$1:$P$1, 0), 0), 0)</f>
        <v>0</v>
      </c>
      <c r="U809" s="1">
        <f>SUMIF('emission-rate'!$A$2:$A$551, $D809&amp;U$1&amp;$E809&amp;$F809, 'emission-rate'!$F$2:$F$551) * IFERROR(VLOOKUP($A809&amp;$B809&amp;$C809&amp;$D809&amp;U$1, 'check of sales'!$A$2:$P$1035, 12 + MATCH($E809,'check of sales'!$M$1:$P$1, 0), 0), 0)</f>
        <v>0</v>
      </c>
    </row>
    <row r="810" spans="1:21" x14ac:dyDescent="0.2">
      <c r="A810">
        <f>emission!A810</f>
        <v>2015</v>
      </c>
      <c r="B810">
        <f>emission!B810</f>
        <v>2</v>
      </c>
      <c r="C810" t="str">
        <f>emission!C810</f>
        <v>commercial</v>
      </c>
      <c r="D810" t="str">
        <f>emission!D810</f>
        <v>VCC 21400 (GAS LHD1)</v>
      </c>
      <c r="E810" t="str">
        <f>emission!E810</f>
        <v>GAS</v>
      </c>
      <c r="F810" t="str">
        <f>emission!F810</f>
        <v>HC</v>
      </c>
      <c r="G810" s="1">
        <f>emission!G810 - SUM($K810:$U810)</f>
        <v>-1.4543533325195313E-5</v>
      </c>
      <c r="K810" s="1">
        <f>SUMIF('emission-rate'!$A$2:$A$551, $D810&amp;K$1&amp;$E810&amp;$F810, 'emission-rate'!$F$2:$F$551) * IFERROR(VLOOKUP($A810&amp;$B810&amp;$C810&amp;$D810&amp;K$1, 'check of sales'!$A$2:$P$1035, 12 + MATCH($E810,'check of sales'!$M$1:$P$1, 0), 0), 0)</f>
        <v>17153.012759398418</v>
      </c>
      <c r="L810" s="1">
        <f>SUMIF('emission-rate'!$A$2:$A$551, $D810&amp;L$1&amp;$E810&amp;$F810, 'emission-rate'!$F$2:$F$551) * IFERROR(VLOOKUP($A810&amp;$B810&amp;$C810&amp;$D810&amp;L$1, 'check of sales'!$A$2:$P$1035, 12 + MATCH($E810,'check of sales'!$M$1:$P$1, 0), 0), 0)</f>
        <v>1220291.0247494907</v>
      </c>
      <c r="M810" s="1">
        <f>SUMIF('emission-rate'!$A$2:$A$551, $D810&amp;M$1&amp;$E810&amp;$F810, 'emission-rate'!$F$2:$F$551) * IFERROR(VLOOKUP($A810&amp;$B810&amp;$C810&amp;$D810&amp;M$1, 'check of sales'!$A$2:$P$1035, 12 + MATCH($E810,'check of sales'!$M$1:$P$1, 0), 0), 0)</f>
        <v>1534591.4148784766</v>
      </c>
      <c r="N810" s="1">
        <f>SUMIF('emission-rate'!$A$2:$A$551, $D810&amp;N$1&amp;$E810&amp;$F810, 'emission-rate'!$F$2:$F$551) * IFERROR(VLOOKUP($A810&amp;$B810&amp;$C810&amp;$D810&amp;N$1, 'check of sales'!$A$2:$P$1035, 12 + MATCH($E810,'check of sales'!$M$1:$P$1, 0), 0), 0)</f>
        <v>273129.02554821561</v>
      </c>
      <c r="O810" s="1">
        <f>SUMIF('emission-rate'!$A$2:$A$551, $D810&amp;O$1&amp;$E810&amp;$F810, 'emission-rate'!$F$2:$F$551) * IFERROR(VLOOKUP($A810&amp;$B810&amp;$C810&amp;$D810&amp;O$1, 'check of sales'!$A$2:$P$1035, 12 + MATCH($E810,'check of sales'!$M$1:$P$1, 0), 0), 0)</f>
        <v>928385.12803901022</v>
      </c>
      <c r="P810" s="1">
        <f>SUMIF('emission-rate'!$A$2:$A$551, $D810&amp;P$1&amp;$E810&amp;$F810, 'emission-rate'!$F$2:$F$551) * IFERROR(VLOOKUP($A810&amp;$B810&amp;$C810&amp;$D810&amp;P$1, 'check of sales'!$A$2:$P$1035, 12 + MATCH($E810,'check of sales'!$M$1:$P$1, 0), 0), 0)</f>
        <v>1407753.933355052</v>
      </c>
      <c r="Q810" s="1">
        <f>SUMIF('emission-rate'!$A$2:$A$551, $D810&amp;Q$1&amp;$E810&amp;$F810, 'emission-rate'!$F$2:$F$551) * IFERROR(VLOOKUP($A810&amp;$B810&amp;$C810&amp;$D810&amp;Q$1, 'check of sales'!$A$2:$P$1035, 12 + MATCH($E810,'check of sales'!$M$1:$P$1, 0), 0), 0)</f>
        <v>0</v>
      </c>
      <c r="R810" s="1">
        <f>SUMIF('emission-rate'!$A$2:$A$551, $D810&amp;R$1&amp;$E810&amp;$F810, 'emission-rate'!$F$2:$F$551) * IFERROR(VLOOKUP($A810&amp;$B810&amp;$C810&amp;$D810&amp;R$1, 'check of sales'!$A$2:$P$1035, 12 + MATCH($E810,'check of sales'!$M$1:$P$1, 0), 0), 0)</f>
        <v>0</v>
      </c>
      <c r="S810" s="1">
        <f>SUMIF('emission-rate'!$A$2:$A$551, $D810&amp;S$1&amp;$E810&amp;$F810, 'emission-rate'!$F$2:$F$551) * IFERROR(VLOOKUP($A810&amp;$B810&amp;$C810&amp;$D810&amp;S$1, 'check of sales'!$A$2:$P$1035, 12 + MATCH($E810,'check of sales'!$M$1:$P$1, 0), 0), 0)</f>
        <v>0</v>
      </c>
      <c r="T810" s="1">
        <f>SUMIF('emission-rate'!$A$2:$A$551, $D810&amp;T$1&amp;$E810&amp;$F810, 'emission-rate'!$F$2:$F$551) * IFERROR(VLOOKUP($A810&amp;$B810&amp;$C810&amp;$D810&amp;T$1, 'check of sales'!$A$2:$P$1035, 12 + MATCH($E810,'check of sales'!$M$1:$P$1, 0), 0), 0)</f>
        <v>0</v>
      </c>
      <c r="U810" s="1">
        <f>SUMIF('emission-rate'!$A$2:$A$551, $D810&amp;U$1&amp;$E810&amp;$F810, 'emission-rate'!$F$2:$F$551) * IFERROR(VLOOKUP($A810&amp;$B810&amp;$C810&amp;$D810&amp;U$1, 'check of sales'!$A$2:$P$1035, 12 + MATCH($E810,'check of sales'!$M$1:$P$1, 0), 0), 0)</f>
        <v>0</v>
      </c>
    </row>
    <row r="811" spans="1:21" x14ac:dyDescent="0.2">
      <c r="A811">
        <f>emission!A811</f>
        <v>2016</v>
      </c>
      <c r="B811">
        <f>emission!B811</f>
        <v>2</v>
      </c>
      <c r="C811" t="str">
        <f>emission!C811</f>
        <v>commercial</v>
      </c>
      <c r="D811" t="str">
        <f>emission!D811</f>
        <v>VCC 21400 (GAS LHD1)</v>
      </c>
      <c r="E811" t="str">
        <f>emission!E811</f>
        <v>GAS</v>
      </c>
      <c r="F811" t="str">
        <f>emission!F811</f>
        <v>HC</v>
      </c>
      <c r="G811" s="1">
        <f>emission!G811 - SUM($K811:$U811)</f>
        <v>4.514399915933609E-4</v>
      </c>
      <c r="K811" s="1">
        <f>SUMIF('emission-rate'!$A$2:$A$551, $D811&amp;K$1&amp;$E811&amp;$F811, 'emission-rate'!$F$2:$F$551) * IFERROR(VLOOKUP($A811&amp;$B811&amp;$C811&amp;$D811&amp;K$1, 'check of sales'!$A$2:$P$1035, 12 + MATCH($E811,'check of sales'!$M$1:$P$1, 0), 0), 0)</f>
        <v>16084.178143587722</v>
      </c>
      <c r="L811" s="1">
        <f>SUMIF('emission-rate'!$A$2:$A$551, $D811&amp;L$1&amp;$E811&amp;$F811, 'emission-rate'!$F$2:$F$551) * IFERROR(VLOOKUP($A811&amp;$B811&amp;$C811&amp;$D811&amp;L$1, 'check of sales'!$A$2:$P$1035, 12 + MATCH($E811,'check of sales'!$M$1:$P$1, 0), 0), 0)</f>
        <v>1133153.3232837471</v>
      </c>
      <c r="M811" s="1">
        <f>SUMIF('emission-rate'!$A$2:$A$551, $D811&amp;M$1&amp;$E811&amp;$F811, 'emission-rate'!$F$2:$F$551) * IFERROR(VLOOKUP($A811&amp;$B811&amp;$C811&amp;$D811&amp;M$1, 'check of sales'!$A$2:$P$1035, 12 + MATCH($E811,'check of sales'!$M$1:$P$1, 0), 0), 0)</f>
        <v>1419495.8322069326</v>
      </c>
      <c r="N811" s="1">
        <f>SUMIF('emission-rate'!$A$2:$A$551, $D811&amp;N$1&amp;$E811&amp;$F811, 'emission-rate'!$F$2:$F$551) * IFERROR(VLOOKUP($A811&amp;$B811&amp;$C811&amp;$D811&amp;N$1, 'check of sales'!$A$2:$P$1035, 12 + MATCH($E811,'check of sales'!$M$1:$P$1, 0), 0), 0)</f>
        <v>249479.44731915637</v>
      </c>
      <c r="O811" s="1">
        <f>SUMIF('emission-rate'!$A$2:$A$551, $D811&amp;O$1&amp;$E811&amp;$F811, 'emission-rate'!$F$2:$F$551) * IFERROR(VLOOKUP($A811&amp;$B811&amp;$C811&amp;$D811&amp;O$1, 'check of sales'!$A$2:$P$1035, 12 + MATCH($E811,'check of sales'!$M$1:$P$1, 0), 0), 0)</f>
        <v>829556.0369093169</v>
      </c>
      <c r="P811" s="1">
        <f>SUMIF('emission-rate'!$A$2:$A$551, $D811&amp;P$1&amp;$E811&amp;$F811, 'emission-rate'!$F$2:$F$551) * IFERROR(VLOOKUP($A811&amp;$B811&amp;$C811&amp;$D811&amp;P$1, 'check of sales'!$A$2:$P$1035, 12 + MATCH($E811,'check of sales'!$M$1:$P$1, 0), 0), 0)</f>
        <v>1193730.2732081863</v>
      </c>
      <c r="Q811" s="1">
        <f>SUMIF('emission-rate'!$A$2:$A$551, $D811&amp;Q$1&amp;$E811&amp;$F811, 'emission-rate'!$F$2:$F$551) * IFERROR(VLOOKUP($A811&amp;$B811&amp;$C811&amp;$D811&amp;Q$1, 'check of sales'!$A$2:$P$1035, 12 + MATCH($E811,'check of sales'!$M$1:$P$1, 0), 0), 0)</f>
        <v>943200.13634225342</v>
      </c>
      <c r="R811" s="1">
        <f>SUMIF('emission-rate'!$A$2:$A$551, $D811&amp;R$1&amp;$E811&amp;$F811, 'emission-rate'!$F$2:$F$551) * IFERROR(VLOOKUP($A811&amp;$B811&amp;$C811&amp;$D811&amp;R$1, 'check of sales'!$A$2:$P$1035, 12 + MATCH($E811,'check of sales'!$M$1:$P$1, 0), 0), 0)</f>
        <v>0</v>
      </c>
      <c r="S811" s="1">
        <f>SUMIF('emission-rate'!$A$2:$A$551, $D811&amp;S$1&amp;$E811&amp;$F811, 'emission-rate'!$F$2:$F$551) * IFERROR(VLOOKUP($A811&amp;$B811&amp;$C811&amp;$D811&amp;S$1, 'check of sales'!$A$2:$P$1035, 12 + MATCH($E811,'check of sales'!$M$1:$P$1, 0), 0), 0)</f>
        <v>0</v>
      </c>
      <c r="T811" s="1">
        <f>SUMIF('emission-rate'!$A$2:$A$551, $D811&amp;T$1&amp;$E811&amp;$F811, 'emission-rate'!$F$2:$F$551) * IFERROR(VLOOKUP($A811&amp;$B811&amp;$C811&amp;$D811&amp;T$1, 'check of sales'!$A$2:$P$1035, 12 + MATCH($E811,'check of sales'!$M$1:$P$1, 0), 0), 0)</f>
        <v>0</v>
      </c>
      <c r="U811" s="1">
        <f>SUMIF('emission-rate'!$A$2:$A$551, $D811&amp;U$1&amp;$E811&amp;$F811, 'emission-rate'!$F$2:$F$551) * IFERROR(VLOOKUP($A811&amp;$B811&amp;$C811&amp;$D811&amp;U$1, 'check of sales'!$A$2:$P$1035, 12 + MATCH($E811,'check of sales'!$M$1:$P$1, 0), 0), 0)</f>
        <v>0</v>
      </c>
    </row>
    <row r="812" spans="1:21" x14ac:dyDescent="0.2">
      <c r="A812">
        <f>emission!A812</f>
        <v>2017</v>
      </c>
      <c r="B812">
        <f>emission!B812</f>
        <v>2</v>
      </c>
      <c r="C812" t="str">
        <f>emission!C812</f>
        <v>commercial</v>
      </c>
      <c r="D812" t="str">
        <f>emission!D812</f>
        <v>VCC 21400 (GAS LHD1)</v>
      </c>
      <c r="E812" t="str">
        <f>emission!E812</f>
        <v>GAS</v>
      </c>
      <c r="F812" t="str">
        <f>emission!F812</f>
        <v>HC</v>
      </c>
      <c r="G812" s="1">
        <f>emission!G812 - SUM($K812:$U812)</f>
        <v>6.8918056786060333E-4</v>
      </c>
      <c r="K812" s="1">
        <f>SUMIF('emission-rate'!$A$2:$A$551, $D812&amp;K$1&amp;$E812&amp;$F812, 'emission-rate'!$F$2:$F$551) * IFERROR(VLOOKUP($A812&amp;$B812&amp;$C812&amp;$D812&amp;K$1, 'check of sales'!$A$2:$P$1035, 12 + MATCH($E812,'check of sales'!$M$1:$P$1, 0), 0), 0)</f>
        <v>15160.679847244413</v>
      </c>
      <c r="L812" s="1">
        <f>SUMIF('emission-rate'!$A$2:$A$551, $D812&amp;L$1&amp;$E812&amp;$F812, 'emission-rate'!$F$2:$F$551) * IFERROR(VLOOKUP($A812&amp;$B812&amp;$C812&amp;$D812&amp;L$1, 'check of sales'!$A$2:$P$1035, 12 + MATCH($E812,'check of sales'!$M$1:$P$1, 0), 0), 0)</f>
        <v>1062544.5320506745</v>
      </c>
      <c r="M812" s="1">
        <f>SUMIF('emission-rate'!$A$2:$A$551, $D812&amp;M$1&amp;$E812&amp;$F812, 'emission-rate'!$F$2:$F$551) * IFERROR(VLOOKUP($A812&amp;$B812&amp;$C812&amp;$D812&amp;M$1, 'check of sales'!$A$2:$P$1035, 12 + MATCH($E812,'check of sales'!$M$1:$P$1, 0), 0), 0)</f>
        <v>1318133.450979793</v>
      </c>
      <c r="N812" s="1">
        <f>SUMIF('emission-rate'!$A$2:$A$551, $D812&amp;N$1&amp;$E812&amp;$F812, 'emission-rate'!$F$2:$F$551) * IFERROR(VLOOKUP($A812&amp;$B812&amp;$C812&amp;$D812&amp;N$1, 'check of sales'!$A$2:$P$1035, 12 + MATCH($E812,'check of sales'!$M$1:$P$1, 0), 0), 0)</f>
        <v>230768.28936833149</v>
      </c>
      <c r="O812" s="1">
        <f>SUMIF('emission-rate'!$A$2:$A$551, $D812&amp;O$1&amp;$E812&amp;$F812, 'emission-rate'!$F$2:$F$551) * IFERROR(VLOOKUP($A812&amp;$B812&amp;$C812&amp;$D812&amp;O$1, 'check of sales'!$A$2:$P$1035, 12 + MATCH($E812,'check of sales'!$M$1:$P$1, 0), 0), 0)</f>
        <v>757726.79667790153</v>
      </c>
      <c r="P812" s="1">
        <f>SUMIF('emission-rate'!$A$2:$A$551, $D812&amp;P$1&amp;$E812&amp;$F812, 'emission-rate'!$F$2:$F$551) * IFERROR(VLOOKUP($A812&amp;$B812&amp;$C812&amp;$D812&amp;P$1, 'check of sales'!$A$2:$P$1035, 12 + MATCH($E812,'check of sales'!$M$1:$P$1, 0), 0), 0)</f>
        <v>1066654.4784845484</v>
      </c>
      <c r="Q812" s="1">
        <f>SUMIF('emission-rate'!$A$2:$A$551, $D812&amp;Q$1&amp;$E812&amp;$F812, 'emission-rate'!$F$2:$F$551) * IFERROR(VLOOKUP($A812&amp;$B812&amp;$C812&amp;$D812&amp;Q$1, 'check of sales'!$A$2:$P$1035, 12 + MATCH($E812,'check of sales'!$M$1:$P$1, 0), 0), 0)</f>
        <v>799803.52373262914</v>
      </c>
      <c r="R812" s="1">
        <f>SUMIF('emission-rate'!$A$2:$A$551, $D812&amp;R$1&amp;$E812&amp;$F812, 'emission-rate'!$F$2:$F$551) * IFERROR(VLOOKUP($A812&amp;$B812&amp;$C812&amp;$D812&amp;R$1, 'check of sales'!$A$2:$P$1035, 12 + MATCH($E812,'check of sales'!$M$1:$P$1, 0), 0), 0)</f>
        <v>667098.25031544862</v>
      </c>
      <c r="S812" s="1">
        <f>SUMIF('emission-rate'!$A$2:$A$551, $D812&amp;S$1&amp;$E812&amp;$F812, 'emission-rate'!$F$2:$F$551) * IFERROR(VLOOKUP($A812&amp;$B812&amp;$C812&amp;$D812&amp;S$1, 'check of sales'!$A$2:$P$1035, 12 + MATCH($E812,'check of sales'!$M$1:$P$1, 0), 0), 0)</f>
        <v>0</v>
      </c>
      <c r="T812" s="1">
        <f>SUMIF('emission-rate'!$A$2:$A$551, $D812&amp;T$1&amp;$E812&amp;$F812, 'emission-rate'!$F$2:$F$551) * IFERROR(VLOOKUP($A812&amp;$B812&amp;$C812&amp;$D812&amp;T$1, 'check of sales'!$A$2:$P$1035, 12 + MATCH($E812,'check of sales'!$M$1:$P$1, 0), 0), 0)</f>
        <v>0</v>
      </c>
      <c r="U812" s="1">
        <f>SUMIF('emission-rate'!$A$2:$A$551, $D812&amp;U$1&amp;$E812&amp;$F812, 'emission-rate'!$F$2:$F$551) * IFERROR(VLOOKUP($A812&amp;$B812&amp;$C812&amp;$D812&amp;U$1, 'check of sales'!$A$2:$P$1035, 12 + MATCH($E812,'check of sales'!$M$1:$P$1, 0), 0), 0)</f>
        <v>0</v>
      </c>
    </row>
    <row r="813" spans="1:21" x14ac:dyDescent="0.2">
      <c r="A813">
        <f>emission!A813</f>
        <v>2018</v>
      </c>
      <c r="B813">
        <f>emission!B813</f>
        <v>2</v>
      </c>
      <c r="C813" t="str">
        <f>emission!C813</f>
        <v>commercial</v>
      </c>
      <c r="D813" t="str">
        <f>emission!D813</f>
        <v>VCC 21400 (GAS LHD1)</v>
      </c>
      <c r="E813" t="str">
        <f>emission!E813</f>
        <v>GAS</v>
      </c>
      <c r="F813" t="str">
        <f>emission!F813</f>
        <v>HC</v>
      </c>
      <c r="G813" s="1">
        <f>emission!G813 - SUM($K813:$U813)</f>
        <v>4.3881777673959732E-4</v>
      </c>
      <c r="K813" s="1">
        <f>SUMIF('emission-rate'!$A$2:$A$551, $D813&amp;K$1&amp;$E813&amp;$F813, 'emission-rate'!$F$2:$F$551) * IFERROR(VLOOKUP($A813&amp;$B813&amp;$C813&amp;$D813&amp;K$1, 'check of sales'!$A$2:$P$1035, 12 + MATCH($E813,'check of sales'!$M$1:$P$1, 0), 0), 0)</f>
        <v>14359.34282837416</v>
      </c>
      <c r="L813" s="1">
        <f>SUMIF('emission-rate'!$A$2:$A$551, $D813&amp;L$1&amp;$E813&amp;$F813, 'emission-rate'!$F$2:$F$551) * IFERROR(VLOOKUP($A813&amp;$B813&amp;$C813&amp;$D813&amp;L$1, 'check of sales'!$A$2:$P$1035, 12 + MATCH($E813,'check of sales'!$M$1:$P$1, 0), 0), 0)</f>
        <v>1001536.8724501808</v>
      </c>
      <c r="M813" s="1">
        <f>SUMIF('emission-rate'!$A$2:$A$551, $D813&amp;M$1&amp;$E813&amp;$F813, 'emission-rate'!$F$2:$F$551) * IFERROR(VLOOKUP($A813&amp;$B813&amp;$C813&amp;$D813&amp;M$1, 'check of sales'!$A$2:$P$1035, 12 + MATCH($E813,'check of sales'!$M$1:$P$1, 0), 0), 0)</f>
        <v>1235998.2202522783</v>
      </c>
      <c r="N813" s="1">
        <f>SUMIF('emission-rate'!$A$2:$A$551, $D813&amp;N$1&amp;$E813&amp;$F813, 'emission-rate'!$F$2:$F$551) * IFERROR(VLOOKUP($A813&amp;$B813&amp;$C813&amp;$D813&amp;N$1, 'check of sales'!$A$2:$P$1035, 12 + MATCH($E813,'check of sales'!$M$1:$P$1, 0), 0), 0)</f>
        <v>214289.74621845791</v>
      </c>
      <c r="O813" s="1">
        <f>SUMIF('emission-rate'!$A$2:$A$551, $D813&amp;O$1&amp;$E813&amp;$F813, 'emission-rate'!$F$2:$F$551) * IFERROR(VLOOKUP($A813&amp;$B813&amp;$C813&amp;$D813&amp;O$1, 'check of sales'!$A$2:$P$1035, 12 + MATCH($E813,'check of sales'!$M$1:$P$1, 0), 0), 0)</f>
        <v>700896.68129739258</v>
      </c>
      <c r="P813" s="1">
        <f>SUMIF('emission-rate'!$A$2:$A$551, $D813&amp;P$1&amp;$E813&amp;$F813, 'emission-rate'!$F$2:$F$551) * IFERROR(VLOOKUP($A813&amp;$B813&amp;$C813&amp;$D813&amp;P$1, 'check of sales'!$A$2:$P$1035, 12 + MATCH($E813,'check of sales'!$M$1:$P$1, 0), 0), 0)</f>
        <v>974295.460684577</v>
      </c>
      <c r="Q813" s="1">
        <f>SUMIF('emission-rate'!$A$2:$A$551, $D813&amp;Q$1&amp;$E813&amp;$F813, 'emission-rate'!$F$2:$F$551) * IFERROR(VLOOKUP($A813&amp;$B813&amp;$C813&amp;$D813&amp;Q$1, 'check of sales'!$A$2:$P$1035, 12 + MATCH($E813,'check of sales'!$M$1:$P$1, 0), 0), 0)</f>
        <v>714662.28983567725</v>
      </c>
      <c r="R813" s="1">
        <f>SUMIF('emission-rate'!$A$2:$A$551, $D813&amp;R$1&amp;$E813&amp;$F813, 'emission-rate'!$F$2:$F$551) * IFERROR(VLOOKUP($A813&amp;$B813&amp;$C813&amp;$D813&amp;R$1, 'check of sales'!$A$2:$P$1035, 12 + MATCH($E813,'check of sales'!$M$1:$P$1, 0), 0), 0)</f>
        <v>565677.9624176831</v>
      </c>
      <c r="S813" s="1">
        <f>SUMIF('emission-rate'!$A$2:$A$551, $D813&amp;S$1&amp;$E813&amp;$F813, 'emission-rate'!$F$2:$F$551) * IFERROR(VLOOKUP($A813&amp;$B813&amp;$C813&amp;$D813&amp;S$1, 'check of sales'!$A$2:$P$1035, 12 + MATCH($E813,'check of sales'!$M$1:$P$1, 0), 0), 0)</f>
        <v>792288.2299279311</v>
      </c>
      <c r="T813" s="1">
        <f>SUMIF('emission-rate'!$A$2:$A$551, $D813&amp;T$1&amp;$E813&amp;$F813, 'emission-rate'!$F$2:$F$551) * IFERROR(VLOOKUP($A813&amp;$B813&amp;$C813&amp;$D813&amp;T$1, 'check of sales'!$A$2:$P$1035, 12 + MATCH($E813,'check of sales'!$M$1:$P$1, 0), 0), 0)</f>
        <v>0</v>
      </c>
      <c r="U813" s="1">
        <f>SUMIF('emission-rate'!$A$2:$A$551, $D813&amp;U$1&amp;$E813&amp;$F813, 'emission-rate'!$F$2:$F$551) * IFERROR(VLOOKUP($A813&amp;$B813&amp;$C813&amp;$D813&amp;U$1, 'check of sales'!$A$2:$P$1035, 12 + MATCH($E813,'check of sales'!$M$1:$P$1, 0), 0), 0)</f>
        <v>0</v>
      </c>
    </row>
    <row r="814" spans="1:21" x14ac:dyDescent="0.2">
      <c r="A814">
        <f>emission!A814</f>
        <v>2019</v>
      </c>
      <c r="B814">
        <f>emission!B814</f>
        <v>2</v>
      </c>
      <c r="C814" t="str">
        <f>emission!C814</f>
        <v>commercial</v>
      </c>
      <c r="D814" t="str">
        <f>emission!D814</f>
        <v>VCC 21400 (GAS LHD1)</v>
      </c>
      <c r="E814" t="str">
        <f>emission!E814</f>
        <v>GAS</v>
      </c>
      <c r="F814" t="str">
        <f>emission!F814</f>
        <v>HC</v>
      </c>
      <c r="G814" s="1">
        <f>emission!G814 - SUM($K814:$U814)</f>
        <v>3.2025203108787537E-4</v>
      </c>
      <c r="K814" s="1">
        <f>SUMIF('emission-rate'!$A$2:$A$551, $D814&amp;K$1&amp;$E814&amp;$F814, 'emission-rate'!$F$2:$F$551) * IFERROR(VLOOKUP($A814&amp;$B814&amp;$C814&amp;$D814&amp;K$1, 'check of sales'!$A$2:$P$1035, 12 + MATCH($E814,'check of sales'!$M$1:$P$1, 0), 0), 0)</f>
        <v>13366.483214839651</v>
      </c>
      <c r="L814" s="1">
        <f>SUMIF('emission-rate'!$A$2:$A$551, $D814&amp;L$1&amp;$E814&amp;$F814, 'emission-rate'!$F$2:$F$551) * IFERROR(VLOOKUP($A814&amp;$B814&amp;$C814&amp;$D814&amp;L$1, 'check of sales'!$A$2:$P$1035, 12 + MATCH($E814,'check of sales'!$M$1:$P$1, 0), 0), 0)</f>
        <v>948599.36702533462</v>
      </c>
      <c r="M814" s="1">
        <f>SUMIF('emission-rate'!$A$2:$A$551, $D814&amp;M$1&amp;$E814&amp;$F814, 'emission-rate'!$F$2:$F$551) * IFERROR(VLOOKUP($A814&amp;$B814&amp;$C814&amp;$D814&amp;M$1, 'check of sales'!$A$2:$P$1035, 12 + MATCH($E814,'check of sales'!$M$1:$P$1, 0), 0), 0)</f>
        <v>1165031.4452951499</v>
      </c>
      <c r="N814" s="1">
        <f>SUMIF('emission-rate'!$A$2:$A$551, $D814&amp;N$1&amp;$E814&amp;$F814, 'emission-rate'!$F$2:$F$551) * IFERROR(VLOOKUP($A814&amp;$B814&amp;$C814&amp;$D814&amp;N$1, 'check of sales'!$A$2:$P$1035, 12 + MATCH($E814,'check of sales'!$M$1:$P$1, 0), 0), 0)</f>
        <v>200936.97246469979</v>
      </c>
      <c r="O814" s="1">
        <f>SUMIF('emission-rate'!$A$2:$A$551, $D814&amp;O$1&amp;$E814&amp;$F814, 'emission-rate'!$F$2:$F$551) * IFERROR(VLOOKUP($A814&amp;$B814&amp;$C814&amp;$D814&amp;O$1, 'check of sales'!$A$2:$P$1035, 12 + MATCH($E814,'check of sales'!$M$1:$P$1, 0), 0), 0)</f>
        <v>650847.53356580134</v>
      </c>
      <c r="P814" s="1">
        <f>SUMIF('emission-rate'!$A$2:$A$551, $D814&amp;P$1&amp;$E814&amp;$F814, 'emission-rate'!$F$2:$F$551) * IFERROR(VLOOKUP($A814&amp;$B814&amp;$C814&amp;$D814&amp;P$1, 'check of sales'!$A$2:$P$1035, 12 + MATCH($E814,'check of sales'!$M$1:$P$1, 0), 0), 0)</f>
        <v>901222.52240633732</v>
      </c>
      <c r="Q814" s="1">
        <f>SUMIF('emission-rate'!$A$2:$A$551, $D814&amp;Q$1&amp;$E814&amp;$F814, 'emission-rate'!$F$2:$F$551) * IFERROR(VLOOKUP($A814&amp;$B814&amp;$C814&amp;$D814&amp;Q$1, 'check of sales'!$A$2:$P$1035, 12 + MATCH($E814,'check of sales'!$M$1:$P$1, 0), 0), 0)</f>
        <v>652781.41980766214</v>
      </c>
      <c r="R814" s="1">
        <f>SUMIF('emission-rate'!$A$2:$A$551, $D814&amp;R$1&amp;$E814&amp;$F814, 'emission-rate'!$F$2:$F$551) * IFERROR(VLOOKUP($A814&amp;$B814&amp;$C814&amp;$D814&amp;R$1, 'check of sales'!$A$2:$P$1035, 12 + MATCH($E814,'check of sales'!$M$1:$P$1, 0), 0), 0)</f>
        <v>505460.02353716304</v>
      </c>
      <c r="S814" s="1">
        <f>SUMIF('emission-rate'!$A$2:$A$551, $D814&amp;S$1&amp;$E814&amp;$F814, 'emission-rate'!$F$2:$F$551) * IFERROR(VLOOKUP($A814&amp;$B814&amp;$C814&amp;$D814&amp;S$1, 'check of sales'!$A$2:$P$1035, 12 + MATCH($E814,'check of sales'!$M$1:$P$1, 0), 0), 0)</f>
        <v>671835.05779128417</v>
      </c>
      <c r="T814" s="1">
        <f>SUMIF('emission-rate'!$A$2:$A$551, $D814&amp;T$1&amp;$E814&amp;$F814, 'emission-rate'!$F$2:$F$551) * IFERROR(VLOOKUP($A814&amp;$B814&amp;$C814&amp;$D814&amp;T$1, 'check of sales'!$A$2:$P$1035, 12 + MATCH($E814,'check of sales'!$M$1:$P$1, 0), 0), 0)</f>
        <v>649241.03299306741</v>
      </c>
      <c r="U814" s="1">
        <f>SUMIF('emission-rate'!$A$2:$A$551, $D814&amp;U$1&amp;$E814&amp;$F814, 'emission-rate'!$F$2:$F$551) * IFERROR(VLOOKUP($A814&amp;$B814&amp;$C814&amp;$D814&amp;U$1, 'check of sales'!$A$2:$P$1035, 12 + MATCH($E814,'check of sales'!$M$1:$P$1, 0), 0), 0)</f>
        <v>0</v>
      </c>
    </row>
    <row r="815" spans="1:21" x14ac:dyDescent="0.2">
      <c r="A815">
        <f>emission!A815</f>
        <v>2020</v>
      </c>
      <c r="B815">
        <f>emission!B815</f>
        <v>2</v>
      </c>
      <c r="C815" t="str">
        <f>emission!C815</f>
        <v>commercial</v>
      </c>
      <c r="D815" t="str">
        <f>emission!D815</f>
        <v>VCC 21400 (GAS LHD1)</v>
      </c>
      <c r="E815" t="str">
        <f>emission!E815</f>
        <v>GAS</v>
      </c>
      <c r="F815" t="str">
        <f>emission!F815</f>
        <v>HC</v>
      </c>
      <c r="G815" s="1">
        <f>emission!G815 - SUM($K815:$U815)</f>
        <v>1.6535166651010513E-4</v>
      </c>
      <c r="K815" s="1">
        <f>SUMIF('emission-rate'!$A$2:$A$551, $D815&amp;K$1&amp;$E815&amp;$F815, 'emission-rate'!$F$2:$F$551) * IFERROR(VLOOKUP($A815&amp;$B815&amp;$C815&amp;$D815&amp;K$1, 'check of sales'!$A$2:$P$1035, 12 + MATCH($E815,'check of sales'!$M$1:$P$1, 0), 0), 0)</f>
        <v>12473.375399779407</v>
      </c>
      <c r="L815" s="1">
        <f>SUMIF('emission-rate'!$A$2:$A$551, $D815&amp;L$1&amp;$E815&amp;$F815, 'emission-rate'!$F$2:$F$551) * IFERROR(VLOOKUP($A815&amp;$B815&amp;$C815&amp;$D815&amp;L$1, 'check of sales'!$A$2:$P$1035, 12 + MATCH($E815,'check of sales'!$M$1:$P$1, 0), 0), 0)</f>
        <v>883009.59650444461</v>
      </c>
      <c r="M815" s="1">
        <f>SUMIF('emission-rate'!$A$2:$A$551, $D815&amp;M$1&amp;$E815&amp;$F815, 'emission-rate'!$F$2:$F$551) * IFERROR(VLOOKUP($A815&amp;$B815&amp;$C815&amp;$D815&amp;M$1, 'check of sales'!$A$2:$P$1035, 12 + MATCH($E815,'check of sales'!$M$1:$P$1, 0), 0), 0)</f>
        <v>1103452.2262449847</v>
      </c>
      <c r="N815" s="1">
        <f>SUMIF('emission-rate'!$A$2:$A$551, $D815&amp;N$1&amp;$E815&amp;$F815, 'emission-rate'!$F$2:$F$551) * IFERROR(VLOOKUP($A815&amp;$B815&amp;$C815&amp;$D815&amp;N$1, 'check of sales'!$A$2:$P$1035, 12 + MATCH($E815,'check of sales'!$M$1:$P$1, 0), 0), 0)</f>
        <v>189399.86126840822</v>
      </c>
      <c r="O815" s="1">
        <f>SUMIF('emission-rate'!$A$2:$A$551, $D815&amp;O$1&amp;$E815&amp;$F815, 'emission-rate'!$F$2:$F$551) * IFERROR(VLOOKUP($A815&amp;$B815&amp;$C815&amp;$D815&amp;O$1, 'check of sales'!$A$2:$P$1035, 12 + MATCH($E815,'check of sales'!$M$1:$P$1, 0), 0), 0)</f>
        <v>610292.07061314839</v>
      </c>
      <c r="P815" s="1">
        <f>SUMIF('emission-rate'!$A$2:$A$551, $D815&amp;P$1&amp;$E815&amp;$F815, 'emission-rate'!$F$2:$F$551) * IFERROR(VLOOKUP($A815&amp;$B815&amp;$C815&amp;$D815&amp;P$1, 'check of sales'!$A$2:$P$1035, 12 + MATCH($E815,'check of sales'!$M$1:$P$1, 0), 0), 0)</f>
        <v>836868.64491406619</v>
      </c>
      <c r="Q815" s="1">
        <f>SUMIF('emission-rate'!$A$2:$A$551, $D815&amp;Q$1&amp;$E815&amp;$F815, 'emission-rate'!$F$2:$F$551) * IFERROR(VLOOKUP($A815&amp;$B815&amp;$C815&amp;$D815&amp;Q$1, 'check of sales'!$A$2:$P$1035, 12 + MATCH($E815,'check of sales'!$M$1:$P$1, 0), 0), 0)</f>
        <v>603822.291572302</v>
      </c>
      <c r="R815" s="1">
        <f>SUMIF('emission-rate'!$A$2:$A$551, $D815&amp;R$1&amp;$E815&amp;$F815, 'emission-rate'!$F$2:$F$551) * IFERROR(VLOOKUP($A815&amp;$B815&amp;$C815&amp;$D815&amp;R$1, 'check of sales'!$A$2:$P$1035, 12 + MATCH($E815,'check of sales'!$M$1:$P$1, 0), 0), 0)</f>
        <v>461693.46908799582</v>
      </c>
      <c r="S815" s="1">
        <f>SUMIF('emission-rate'!$A$2:$A$551, $D815&amp;S$1&amp;$E815&amp;$F815, 'emission-rate'!$F$2:$F$551) * IFERROR(VLOOKUP($A815&amp;$B815&amp;$C815&amp;$D815&amp;S$1, 'check of sales'!$A$2:$P$1035, 12 + MATCH($E815,'check of sales'!$M$1:$P$1, 0), 0), 0)</f>
        <v>600316.41090082342</v>
      </c>
      <c r="T815" s="1">
        <f>SUMIF('emission-rate'!$A$2:$A$551, $D815&amp;T$1&amp;$E815&amp;$F815, 'emission-rate'!$F$2:$F$551) * IFERROR(VLOOKUP($A815&amp;$B815&amp;$C815&amp;$D815&amp;T$1, 'check of sales'!$A$2:$P$1035, 12 + MATCH($E815,'check of sales'!$M$1:$P$1, 0), 0), 0)</f>
        <v>550535.61373876245</v>
      </c>
      <c r="U815" s="1">
        <f>SUMIF('emission-rate'!$A$2:$A$551, $D815&amp;U$1&amp;$E815&amp;$F815, 'emission-rate'!$F$2:$F$551) * IFERROR(VLOOKUP($A815&amp;$B815&amp;$C815&amp;$D815&amp;U$1, 'check of sales'!$A$2:$P$1035, 12 + MATCH($E815,'check of sales'!$M$1:$P$1, 0), 0), 0)</f>
        <v>753039.68840338371</v>
      </c>
    </row>
    <row r="816" spans="1:21" x14ac:dyDescent="0.2">
      <c r="A816">
        <f>emission!A816</f>
        <v>2010</v>
      </c>
      <c r="B816">
        <f>emission!B816</f>
        <v>2</v>
      </c>
      <c r="C816" t="str">
        <f>emission!C816</f>
        <v>commercial</v>
      </c>
      <c r="D816" t="str">
        <f>emission!D816</f>
        <v>VCC 21400 (GAS LHD1)</v>
      </c>
      <c r="E816" t="str">
        <f>emission!E816</f>
        <v>GAS</v>
      </c>
      <c r="F816" t="str">
        <f>emission!F816</f>
        <v>NOx</v>
      </c>
      <c r="G816" s="1">
        <f>emission!G816 - SUM($K816:$U816)</f>
        <v>-1.7016944184433669E-5</v>
      </c>
      <c r="K816" s="1">
        <f>SUMIF('emission-rate'!$A$2:$A$551, $D816&amp;K$1&amp;$E816&amp;$F816, 'emission-rate'!$F$2:$F$551) * IFERROR(VLOOKUP($A816&amp;$B816&amp;$C816&amp;$D816&amp;K$1, 'check of sales'!$A$2:$P$1035, 12 + MATCH($E816,'check of sales'!$M$1:$P$1, 0), 0), 0)</f>
        <v>56258.604891296141</v>
      </c>
      <c r="L816" s="1">
        <f>SUMIF('emission-rate'!$A$2:$A$551, $D816&amp;L$1&amp;$E816&amp;$F816, 'emission-rate'!$F$2:$F$551) * IFERROR(VLOOKUP($A816&amp;$B816&amp;$C816&amp;$D816&amp;L$1, 'check of sales'!$A$2:$P$1035, 12 + MATCH($E816,'check of sales'!$M$1:$P$1, 0), 0), 0)</f>
        <v>0</v>
      </c>
      <c r="M816" s="1">
        <f>SUMIF('emission-rate'!$A$2:$A$551, $D816&amp;M$1&amp;$E816&amp;$F816, 'emission-rate'!$F$2:$F$551) * IFERROR(VLOOKUP($A816&amp;$B816&amp;$C816&amp;$D816&amp;M$1, 'check of sales'!$A$2:$P$1035, 12 + MATCH($E816,'check of sales'!$M$1:$P$1, 0), 0), 0)</f>
        <v>0</v>
      </c>
      <c r="N816" s="1">
        <f>SUMIF('emission-rate'!$A$2:$A$551, $D816&amp;N$1&amp;$E816&amp;$F816, 'emission-rate'!$F$2:$F$551) * IFERROR(VLOOKUP($A816&amp;$B816&amp;$C816&amp;$D816&amp;N$1, 'check of sales'!$A$2:$P$1035, 12 + MATCH($E816,'check of sales'!$M$1:$P$1, 0), 0), 0)</f>
        <v>0</v>
      </c>
      <c r="O816" s="1">
        <f>SUMIF('emission-rate'!$A$2:$A$551, $D816&amp;O$1&amp;$E816&amp;$F816, 'emission-rate'!$F$2:$F$551) * IFERROR(VLOOKUP($A816&amp;$B816&amp;$C816&amp;$D816&amp;O$1, 'check of sales'!$A$2:$P$1035, 12 + MATCH($E816,'check of sales'!$M$1:$P$1, 0), 0), 0)</f>
        <v>0</v>
      </c>
      <c r="P816" s="1">
        <f>SUMIF('emission-rate'!$A$2:$A$551, $D816&amp;P$1&amp;$E816&amp;$F816, 'emission-rate'!$F$2:$F$551) * IFERROR(VLOOKUP($A816&amp;$B816&amp;$C816&amp;$D816&amp;P$1, 'check of sales'!$A$2:$P$1035, 12 + MATCH($E816,'check of sales'!$M$1:$P$1, 0), 0), 0)</f>
        <v>0</v>
      </c>
      <c r="Q816" s="1">
        <f>SUMIF('emission-rate'!$A$2:$A$551, $D816&amp;Q$1&amp;$E816&amp;$F816, 'emission-rate'!$F$2:$F$551) * IFERROR(VLOOKUP($A816&amp;$B816&amp;$C816&amp;$D816&amp;Q$1, 'check of sales'!$A$2:$P$1035, 12 + MATCH($E816,'check of sales'!$M$1:$P$1, 0), 0), 0)</f>
        <v>0</v>
      </c>
      <c r="R816" s="1">
        <f>SUMIF('emission-rate'!$A$2:$A$551, $D816&amp;R$1&amp;$E816&amp;$F816, 'emission-rate'!$F$2:$F$551) * IFERROR(VLOOKUP($A816&amp;$B816&amp;$C816&amp;$D816&amp;R$1, 'check of sales'!$A$2:$P$1035, 12 + MATCH($E816,'check of sales'!$M$1:$P$1, 0), 0), 0)</f>
        <v>0</v>
      </c>
      <c r="S816" s="1">
        <f>SUMIF('emission-rate'!$A$2:$A$551, $D816&amp;S$1&amp;$E816&amp;$F816, 'emission-rate'!$F$2:$F$551) * IFERROR(VLOOKUP($A816&amp;$B816&amp;$C816&amp;$D816&amp;S$1, 'check of sales'!$A$2:$P$1035, 12 + MATCH($E816,'check of sales'!$M$1:$P$1, 0), 0), 0)</f>
        <v>0</v>
      </c>
      <c r="T816" s="1">
        <f>SUMIF('emission-rate'!$A$2:$A$551, $D816&amp;T$1&amp;$E816&amp;$F816, 'emission-rate'!$F$2:$F$551) * IFERROR(VLOOKUP($A816&amp;$B816&amp;$C816&amp;$D816&amp;T$1, 'check of sales'!$A$2:$P$1035, 12 + MATCH($E816,'check of sales'!$M$1:$P$1, 0), 0), 0)</f>
        <v>0</v>
      </c>
      <c r="U816" s="1">
        <f>SUMIF('emission-rate'!$A$2:$A$551, $D816&amp;U$1&amp;$E816&amp;$F816, 'emission-rate'!$F$2:$F$551) * IFERROR(VLOOKUP($A816&amp;$B816&amp;$C816&amp;$D816&amp;U$1, 'check of sales'!$A$2:$P$1035, 12 + MATCH($E816,'check of sales'!$M$1:$P$1, 0), 0), 0)</f>
        <v>0</v>
      </c>
    </row>
    <row r="817" spans="1:21" x14ac:dyDescent="0.2">
      <c r="A817">
        <f>emission!A817</f>
        <v>2011</v>
      </c>
      <c r="B817">
        <f>emission!B817</f>
        <v>2</v>
      </c>
      <c r="C817" t="str">
        <f>emission!C817</f>
        <v>commercial</v>
      </c>
      <c r="D817" t="str">
        <f>emission!D817</f>
        <v>VCC 21400 (GAS LHD1)</v>
      </c>
      <c r="E817" t="str">
        <f>emission!E817</f>
        <v>GAS</v>
      </c>
      <c r="F817" t="str">
        <f>emission!F817</f>
        <v>NOx</v>
      </c>
      <c r="G817" s="1">
        <f>emission!G817 - SUM($K817:$U817)</f>
        <v>7.3196319863200188E-4</v>
      </c>
      <c r="K817" s="1">
        <f>SUMIF('emission-rate'!$A$2:$A$551, $D817&amp;K$1&amp;$E817&amp;$F817, 'emission-rate'!$F$2:$F$551) * IFERROR(VLOOKUP($A817&amp;$B817&amp;$C817&amp;$D817&amp;K$1, 'check of sales'!$A$2:$P$1035, 12 + MATCH($E817,'check of sales'!$M$1:$P$1, 0), 0), 0)</f>
        <v>47705.496106939579</v>
      </c>
      <c r="L817" s="1">
        <f>SUMIF('emission-rate'!$A$2:$A$551, $D817&amp;L$1&amp;$E817&amp;$F817, 'emission-rate'!$F$2:$F$551) * IFERROR(VLOOKUP($A817&amp;$B817&amp;$C817&amp;$D817&amp;L$1, 'check of sales'!$A$2:$P$1035, 12 + MATCH($E817,'check of sales'!$M$1:$P$1, 0), 0), 0)</f>
        <v>3724568.4549659975</v>
      </c>
      <c r="M817" s="1">
        <f>SUMIF('emission-rate'!$A$2:$A$551, $D817&amp;M$1&amp;$E817&amp;$F817, 'emission-rate'!$F$2:$F$551) * IFERROR(VLOOKUP($A817&amp;$B817&amp;$C817&amp;$D817&amp;M$1, 'check of sales'!$A$2:$P$1035, 12 + MATCH($E817,'check of sales'!$M$1:$P$1, 0), 0), 0)</f>
        <v>0</v>
      </c>
      <c r="N817" s="1">
        <f>SUMIF('emission-rate'!$A$2:$A$551, $D817&amp;N$1&amp;$E817&amp;$F817, 'emission-rate'!$F$2:$F$551) * IFERROR(VLOOKUP($A817&amp;$B817&amp;$C817&amp;$D817&amp;N$1, 'check of sales'!$A$2:$P$1035, 12 + MATCH($E817,'check of sales'!$M$1:$P$1, 0), 0), 0)</f>
        <v>0</v>
      </c>
      <c r="O817" s="1">
        <f>SUMIF('emission-rate'!$A$2:$A$551, $D817&amp;O$1&amp;$E817&amp;$F817, 'emission-rate'!$F$2:$F$551) * IFERROR(VLOOKUP($A817&amp;$B817&amp;$C817&amp;$D817&amp;O$1, 'check of sales'!$A$2:$P$1035, 12 + MATCH($E817,'check of sales'!$M$1:$P$1, 0), 0), 0)</f>
        <v>0</v>
      </c>
      <c r="P817" s="1">
        <f>SUMIF('emission-rate'!$A$2:$A$551, $D817&amp;P$1&amp;$E817&amp;$F817, 'emission-rate'!$F$2:$F$551) * IFERROR(VLOOKUP($A817&amp;$B817&amp;$C817&amp;$D817&amp;P$1, 'check of sales'!$A$2:$P$1035, 12 + MATCH($E817,'check of sales'!$M$1:$P$1, 0), 0), 0)</f>
        <v>0</v>
      </c>
      <c r="Q817" s="1">
        <f>SUMIF('emission-rate'!$A$2:$A$551, $D817&amp;Q$1&amp;$E817&amp;$F817, 'emission-rate'!$F$2:$F$551) * IFERROR(VLOOKUP($A817&amp;$B817&amp;$C817&amp;$D817&amp;Q$1, 'check of sales'!$A$2:$P$1035, 12 + MATCH($E817,'check of sales'!$M$1:$P$1, 0), 0), 0)</f>
        <v>0</v>
      </c>
      <c r="R817" s="1">
        <f>SUMIF('emission-rate'!$A$2:$A$551, $D817&amp;R$1&amp;$E817&amp;$F817, 'emission-rate'!$F$2:$F$551) * IFERROR(VLOOKUP($A817&amp;$B817&amp;$C817&amp;$D817&amp;R$1, 'check of sales'!$A$2:$P$1035, 12 + MATCH($E817,'check of sales'!$M$1:$P$1, 0), 0), 0)</f>
        <v>0</v>
      </c>
      <c r="S817" s="1">
        <f>SUMIF('emission-rate'!$A$2:$A$551, $D817&amp;S$1&amp;$E817&amp;$F817, 'emission-rate'!$F$2:$F$551) * IFERROR(VLOOKUP($A817&amp;$B817&amp;$C817&amp;$D817&amp;S$1, 'check of sales'!$A$2:$P$1035, 12 + MATCH($E817,'check of sales'!$M$1:$P$1, 0), 0), 0)</f>
        <v>0</v>
      </c>
      <c r="T817" s="1">
        <f>SUMIF('emission-rate'!$A$2:$A$551, $D817&amp;T$1&amp;$E817&amp;$F817, 'emission-rate'!$F$2:$F$551) * IFERROR(VLOOKUP($A817&amp;$B817&amp;$C817&amp;$D817&amp;T$1, 'check of sales'!$A$2:$P$1035, 12 + MATCH($E817,'check of sales'!$M$1:$P$1, 0), 0), 0)</f>
        <v>0</v>
      </c>
      <c r="U817" s="1">
        <f>SUMIF('emission-rate'!$A$2:$A$551, $D817&amp;U$1&amp;$E817&amp;$F817, 'emission-rate'!$F$2:$F$551) * IFERROR(VLOOKUP($A817&amp;$B817&amp;$C817&amp;$D817&amp;U$1, 'check of sales'!$A$2:$P$1035, 12 + MATCH($E817,'check of sales'!$M$1:$P$1, 0), 0), 0)</f>
        <v>0</v>
      </c>
    </row>
    <row r="818" spans="1:21" x14ac:dyDescent="0.2">
      <c r="A818">
        <f>emission!A818</f>
        <v>2012</v>
      </c>
      <c r="B818">
        <f>emission!B818</f>
        <v>2</v>
      </c>
      <c r="C818" t="str">
        <f>emission!C818</f>
        <v>commercial</v>
      </c>
      <c r="D818" t="str">
        <f>emission!D818</f>
        <v>VCC 21400 (GAS LHD1)</v>
      </c>
      <c r="E818" t="str">
        <f>emission!E818</f>
        <v>GAS</v>
      </c>
      <c r="F818" t="str">
        <f>emission!F818</f>
        <v>NOx</v>
      </c>
      <c r="G818" s="1">
        <f>emission!G818 - SUM($K818:$U818)</f>
        <v>2.4554887786507607E-3</v>
      </c>
      <c r="K818" s="1">
        <f>SUMIF('emission-rate'!$A$2:$A$551, $D818&amp;K$1&amp;$E818&amp;$F818, 'emission-rate'!$F$2:$F$551) * IFERROR(VLOOKUP($A818&amp;$B818&amp;$C818&amp;$D818&amp;K$1, 'check of sales'!$A$2:$P$1035, 12 + MATCH($E818,'check of sales'!$M$1:$P$1, 0), 0), 0)</f>
        <v>42627.117878177611</v>
      </c>
      <c r="L818" s="1">
        <f>SUMIF('emission-rate'!$A$2:$A$551, $D818&amp;L$1&amp;$E818&amp;$F818, 'emission-rate'!$F$2:$F$551) * IFERROR(VLOOKUP($A818&amp;$B818&amp;$C818&amp;$D818&amp;L$1, 'check of sales'!$A$2:$P$1035, 12 + MATCH($E818,'check of sales'!$M$1:$P$1, 0), 0), 0)</f>
        <v>3158314.8261804837</v>
      </c>
      <c r="M818" s="1">
        <f>SUMIF('emission-rate'!$A$2:$A$551, $D818&amp;M$1&amp;$E818&amp;$F818, 'emission-rate'!$F$2:$F$551) * IFERROR(VLOOKUP($A818&amp;$B818&amp;$C818&amp;$D818&amp;M$1, 'check of sales'!$A$2:$P$1035, 12 + MATCH($E818,'check of sales'!$M$1:$P$1, 0), 0), 0)</f>
        <v>4443429.4116778495</v>
      </c>
      <c r="N818" s="1">
        <f>SUMIF('emission-rate'!$A$2:$A$551, $D818&amp;N$1&amp;$E818&amp;$F818, 'emission-rate'!$F$2:$F$551) * IFERROR(VLOOKUP($A818&amp;$B818&amp;$C818&amp;$D818&amp;N$1, 'check of sales'!$A$2:$P$1035, 12 + MATCH($E818,'check of sales'!$M$1:$P$1, 0), 0), 0)</f>
        <v>0</v>
      </c>
      <c r="O818" s="1">
        <f>SUMIF('emission-rate'!$A$2:$A$551, $D818&amp;O$1&amp;$E818&amp;$F818, 'emission-rate'!$F$2:$F$551) * IFERROR(VLOOKUP($A818&amp;$B818&amp;$C818&amp;$D818&amp;O$1, 'check of sales'!$A$2:$P$1035, 12 + MATCH($E818,'check of sales'!$M$1:$P$1, 0), 0), 0)</f>
        <v>0</v>
      </c>
      <c r="P818" s="1">
        <f>SUMIF('emission-rate'!$A$2:$A$551, $D818&amp;P$1&amp;$E818&amp;$F818, 'emission-rate'!$F$2:$F$551) * IFERROR(VLOOKUP($A818&amp;$B818&amp;$C818&amp;$D818&amp;P$1, 'check of sales'!$A$2:$P$1035, 12 + MATCH($E818,'check of sales'!$M$1:$P$1, 0), 0), 0)</f>
        <v>0</v>
      </c>
      <c r="Q818" s="1">
        <f>SUMIF('emission-rate'!$A$2:$A$551, $D818&amp;Q$1&amp;$E818&amp;$F818, 'emission-rate'!$F$2:$F$551) * IFERROR(VLOOKUP($A818&amp;$B818&amp;$C818&amp;$D818&amp;Q$1, 'check of sales'!$A$2:$P$1035, 12 + MATCH($E818,'check of sales'!$M$1:$P$1, 0), 0), 0)</f>
        <v>0</v>
      </c>
      <c r="R818" s="1">
        <f>SUMIF('emission-rate'!$A$2:$A$551, $D818&amp;R$1&amp;$E818&amp;$F818, 'emission-rate'!$F$2:$F$551) * IFERROR(VLOOKUP($A818&amp;$B818&amp;$C818&amp;$D818&amp;R$1, 'check of sales'!$A$2:$P$1035, 12 + MATCH($E818,'check of sales'!$M$1:$P$1, 0), 0), 0)</f>
        <v>0</v>
      </c>
      <c r="S818" s="1">
        <f>SUMIF('emission-rate'!$A$2:$A$551, $D818&amp;S$1&amp;$E818&amp;$F818, 'emission-rate'!$F$2:$F$551) * IFERROR(VLOOKUP($A818&amp;$B818&amp;$C818&amp;$D818&amp;S$1, 'check of sales'!$A$2:$P$1035, 12 + MATCH($E818,'check of sales'!$M$1:$P$1, 0), 0), 0)</f>
        <v>0</v>
      </c>
      <c r="T818" s="1">
        <f>SUMIF('emission-rate'!$A$2:$A$551, $D818&amp;T$1&amp;$E818&amp;$F818, 'emission-rate'!$F$2:$F$551) * IFERROR(VLOOKUP($A818&amp;$B818&amp;$C818&amp;$D818&amp;T$1, 'check of sales'!$A$2:$P$1035, 12 + MATCH($E818,'check of sales'!$M$1:$P$1, 0), 0), 0)</f>
        <v>0</v>
      </c>
      <c r="U818" s="1">
        <f>SUMIF('emission-rate'!$A$2:$A$551, $D818&amp;U$1&amp;$E818&amp;$F818, 'emission-rate'!$F$2:$F$551) * IFERROR(VLOOKUP($A818&amp;$B818&amp;$C818&amp;$D818&amp;U$1, 'check of sales'!$A$2:$P$1035, 12 + MATCH($E818,'check of sales'!$M$1:$P$1, 0), 0), 0)</f>
        <v>0</v>
      </c>
    </row>
    <row r="819" spans="1:21" x14ac:dyDescent="0.2">
      <c r="A819">
        <f>emission!A819</f>
        <v>2013</v>
      </c>
      <c r="B819">
        <f>emission!B819</f>
        <v>2</v>
      </c>
      <c r="C819" t="str">
        <f>emission!C819</f>
        <v>commercial</v>
      </c>
      <c r="D819" t="str">
        <f>emission!D819</f>
        <v>VCC 21400 (GAS LHD1)</v>
      </c>
      <c r="E819" t="str">
        <f>emission!E819</f>
        <v>GAS</v>
      </c>
      <c r="F819" t="str">
        <f>emission!F819</f>
        <v>NOx</v>
      </c>
      <c r="G819" s="1">
        <f>emission!G819 - SUM($K819:$U819)</f>
        <v>2.2804448381066322E-3</v>
      </c>
      <c r="K819" s="1">
        <f>SUMIF('emission-rate'!$A$2:$A$551, $D819&amp;K$1&amp;$E819&amp;$F819, 'emission-rate'!$F$2:$F$551) * IFERROR(VLOOKUP($A819&amp;$B819&amp;$C819&amp;$D819&amp;K$1, 'check of sales'!$A$2:$P$1035, 12 + MATCH($E819,'check of sales'!$M$1:$P$1, 0), 0), 0)</f>
        <v>38936.139385811846</v>
      </c>
      <c r="L819" s="1">
        <f>SUMIF('emission-rate'!$A$2:$A$551, $D819&amp;L$1&amp;$E819&amp;$F819, 'emission-rate'!$F$2:$F$551) * IFERROR(VLOOKUP($A819&amp;$B819&amp;$C819&amp;$D819&amp;L$1, 'check of sales'!$A$2:$P$1035, 12 + MATCH($E819,'check of sales'!$M$1:$P$1, 0), 0), 0)</f>
        <v>2822103.7276333175</v>
      </c>
      <c r="M819" s="1">
        <f>SUMIF('emission-rate'!$A$2:$A$551, $D819&amp;M$1&amp;$E819&amp;$F819, 'emission-rate'!$F$2:$F$551) * IFERROR(VLOOKUP($A819&amp;$B819&amp;$C819&amp;$D819&amp;M$1, 'check of sales'!$A$2:$P$1035, 12 + MATCH($E819,'check of sales'!$M$1:$P$1, 0), 0), 0)</f>
        <v>3767885.9066953883</v>
      </c>
      <c r="N819" s="1">
        <f>SUMIF('emission-rate'!$A$2:$A$551, $D819&amp;N$1&amp;$E819&amp;$F819, 'emission-rate'!$F$2:$F$551) * IFERROR(VLOOKUP($A819&amp;$B819&amp;$C819&amp;$D819&amp;N$1, 'check of sales'!$A$2:$P$1035, 12 + MATCH($E819,'check of sales'!$M$1:$P$1, 0), 0), 0)</f>
        <v>721784.71189448703</v>
      </c>
      <c r="O819" s="1">
        <f>SUMIF('emission-rate'!$A$2:$A$551, $D819&amp;O$1&amp;$E819&amp;$F819, 'emission-rate'!$F$2:$F$551) * IFERROR(VLOOKUP($A819&amp;$B819&amp;$C819&amp;$D819&amp;O$1, 'check of sales'!$A$2:$P$1035, 12 + MATCH($E819,'check of sales'!$M$1:$P$1, 0), 0), 0)</f>
        <v>0</v>
      </c>
      <c r="P819" s="1">
        <f>SUMIF('emission-rate'!$A$2:$A$551, $D819&amp;P$1&amp;$E819&amp;$F819, 'emission-rate'!$F$2:$F$551) * IFERROR(VLOOKUP($A819&amp;$B819&amp;$C819&amp;$D819&amp;P$1, 'check of sales'!$A$2:$P$1035, 12 + MATCH($E819,'check of sales'!$M$1:$P$1, 0), 0), 0)</f>
        <v>0</v>
      </c>
      <c r="Q819" s="1">
        <f>SUMIF('emission-rate'!$A$2:$A$551, $D819&amp;Q$1&amp;$E819&amp;$F819, 'emission-rate'!$F$2:$F$551) * IFERROR(VLOOKUP($A819&amp;$B819&amp;$C819&amp;$D819&amp;Q$1, 'check of sales'!$A$2:$P$1035, 12 + MATCH($E819,'check of sales'!$M$1:$P$1, 0), 0), 0)</f>
        <v>0</v>
      </c>
      <c r="R819" s="1">
        <f>SUMIF('emission-rate'!$A$2:$A$551, $D819&amp;R$1&amp;$E819&amp;$F819, 'emission-rate'!$F$2:$F$551) * IFERROR(VLOOKUP($A819&amp;$B819&amp;$C819&amp;$D819&amp;R$1, 'check of sales'!$A$2:$P$1035, 12 + MATCH($E819,'check of sales'!$M$1:$P$1, 0), 0), 0)</f>
        <v>0</v>
      </c>
      <c r="S819" s="1">
        <f>SUMIF('emission-rate'!$A$2:$A$551, $D819&amp;S$1&amp;$E819&amp;$F819, 'emission-rate'!$F$2:$F$551) * IFERROR(VLOOKUP($A819&amp;$B819&amp;$C819&amp;$D819&amp;S$1, 'check of sales'!$A$2:$P$1035, 12 + MATCH($E819,'check of sales'!$M$1:$P$1, 0), 0), 0)</f>
        <v>0</v>
      </c>
      <c r="T819" s="1">
        <f>SUMIF('emission-rate'!$A$2:$A$551, $D819&amp;T$1&amp;$E819&amp;$F819, 'emission-rate'!$F$2:$F$551) * IFERROR(VLOOKUP($A819&amp;$B819&amp;$C819&amp;$D819&amp;T$1, 'check of sales'!$A$2:$P$1035, 12 + MATCH($E819,'check of sales'!$M$1:$P$1, 0), 0), 0)</f>
        <v>0</v>
      </c>
      <c r="U819" s="1">
        <f>SUMIF('emission-rate'!$A$2:$A$551, $D819&amp;U$1&amp;$E819&amp;$F819, 'emission-rate'!$F$2:$F$551) * IFERROR(VLOOKUP($A819&amp;$B819&amp;$C819&amp;$D819&amp;U$1, 'check of sales'!$A$2:$P$1035, 12 + MATCH($E819,'check of sales'!$M$1:$P$1, 0), 0), 0)</f>
        <v>0</v>
      </c>
    </row>
    <row r="820" spans="1:21" x14ac:dyDescent="0.2">
      <c r="A820">
        <f>emission!A820</f>
        <v>2014</v>
      </c>
      <c r="B820">
        <f>emission!B820</f>
        <v>2</v>
      </c>
      <c r="C820" t="str">
        <f>emission!C820</f>
        <v>commercial</v>
      </c>
      <c r="D820" t="str">
        <f>emission!D820</f>
        <v>VCC 21400 (GAS LHD1)</v>
      </c>
      <c r="E820" t="str">
        <f>emission!E820</f>
        <v>GAS</v>
      </c>
      <c r="F820" t="str">
        <f>emission!F820</f>
        <v>NOx</v>
      </c>
      <c r="G820" s="1">
        <f>emission!G820 - SUM($K820:$U820)</f>
        <v>1.9128378480672836E-3</v>
      </c>
      <c r="K820" s="1">
        <f>SUMIF('emission-rate'!$A$2:$A$551, $D820&amp;K$1&amp;$E820&amp;$F820, 'emission-rate'!$F$2:$F$551) * IFERROR(VLOOKUP($A820&amp;$B820&amp;$C820&amp;$D820&amp;K$1, 'check of sales'!$A$2:$P$1035, 12 + MATCH($E820,'check of sales'!$M$1:$P$1, 0), 0), 0)</f>
        <v>36015.897811317365</v>
      </c>
      <c r="L820" s="1">
        <f>SUMIF('emission-rate'!$A$2:$A$551, $D820&amp;L$1&amp;$E820&amp;$F820, 'emission-rate'!$F$2:$F$551) * IFERROR(VLOOKUP($A820&amp;$B820&amp;$C820&amp;$D820&amp;L$1, 'check of sales'!$A$2:$P$1035, 12 + MATCH($E820,'check of sales'!$M$1:$P$1, 0), 0), 0)</f>
        <v>2577744.6275954465</v>
      </c>
      <c r="M820" s="1">
        <f>SUMIF('emission-rate'!$A$2:$A$551, $D820&amp;M$1&amp;$E820&amp;$F820, 'emission-rate'!$F$2:$F$551) * IFERROR(VLOOKUP($A820&amp;$B820&amp;$C820&amp;$D820&amp;M$1, 'check of sales'!$A$2:$P$1035, 12 + MATCH($E820,'check of sales'!$M$1:$P$1, 0), 0), 0)</f>
        <v>3366784.328920614</v>
      </c>
      <c r="N820" s="1">
        <f>SUMIF('emission-rate'!$A$2:$A$551, $D820&amp;N$1&amp;$E820&amp;$F820, 'emission-rate'!$F$2:$F$551) * IFERROR(VLOOKUP($A820&amp;$B820&amp;$C820&amp;$D820&amp;N$1, 'check of sales'!$A$2:$P$1035, 12 + MATCH($E820,'check of sales'!$M$1:$P$1, 0), 0), 0)</f>
        <v>612050.33132021478</v>
      </c>
      <c r="O820" s="1">
        <f>SUMIF('emission-rate'!$A$2:$A$551, $D820&amp;O$1&amp;$E820&amp;$F820, 'emission-rate'!$F$2:$F$551) * IFERROR(VLOOKUP($A820&amp;$B820&amp;$C820&amp;$D820&amp;O$1, 'check of sales'!$A$2:$P$1035, 12 + MATCH($E820,'check of sales'!$M$1:$P$1, 0), 0), 0)</f>
        <v>2200488.1560267597</v>
      </c>
      <c r="P820" s="1">
        <f>SUMIF('emission-rate'!$A$2:$A$551, $D820&amp;P$1&amp;$E820&amp;$F820, 'emission-rate'!$F$2:$F$551) * IFERROR(VLOOKUP($A820&amp;$B820&amp;$C820&amp;$D820&amp;P$1, 'check of sales'!$A$2:$P$1035, 12 + MATCH($E820,'check of sales'!$M$1:$P$1, 0), 0), 0)</f>
        <v>0</v>
      </c>
      <c r="Q820" s="1">
        <f>SUMIF('emission-rate'!$A$2:$A$551, $D820&amp;Q$1&amp;$E820&amp;$F820, 'emission-rate'!$F$2:$F$551) * IFERROR(VLOOKUP($A820&amp;$B820&amp;$C820&amp;$D820&amp;Q$1, 'check of sales'!$A$2:$P$1035, 12 + MATCH($E820,'check of sales'!$M$1:$P$1, 0), 0), 0)</f>
        <v>0</v>
      </c>
      <c r="R820" s="1">
        <f>SUMIF('emission-rate'!$A$2:$A$551, $D820&amp;R$1&amp;$E820&amp;$F820, 'emission-rate'!$F$2:$F$551) * IFERROR(VLOOKUP($A820&amp;$B820&amp;$C820&amp;$D820&amp;R$1, 'check of sales'!$A$2:$P$1035, 12 + MATCH($E820,'check of sales'!$M$1:$P$1, 0), 0), 0)</f>
        <v>0</v>
      </c>
      <c r="S820" s="1">
        <f>SUMIF('emission-rate'!$A$2:$A$551, $D820&amp;S$1&amp;$E820&amp;$F820, 'emission-rate'!$F$2:$F$551) * IFERROR(VLOOKUP($A820&amp;$B820&amp;$C820&amp;$D820&amp;S$1, 'check of sales'!$A$2:$P$1035, 12 + MATCH($E820,'check of sales'!$M$1:$P$1, 0), 0), 0)</f>
        <v>0</v>
      </c>
      <c r="T820" s="1">
        <f>SUMIF('emission-rate'!$A$2:$A$551, $D820&amp;T$1&amp;$E820&amp;$F820, 'emission-rate'!$F$2:$F$551) * IFERROR(VLOOKUP($A820&amp;$B820&amp;$C820&amp;$D820&amp;T$1, 'check of sales'!$A$2:$P$1035, 12 + MATCH($E820,'check of sales'!$M$1:$P$1, 0), 0), 0)</f>
        <v>0</v>
      </c>
      <c r="U820" s="1">
        <f>SUMIF('emission-rate'!$A$2:$A$551, $D820&amp;U$1&amp;$E820&amp;$F820, 'emission-rate'!$F$2:$F$551) * IFERROR(VLOOKUP($A820&amp;$B820&amp;$C820&amp;$D820&amp;U$1, 'check of sales'!$A$2:$P$1035, 12 + MATCH($E820,'check of sales'!$M$1:$P$1, 0), 0), 0)</f>
        <v>0</v>
      </c>
    </row>
    <row r="821" spans="1:21" x14ac:dyDescent="0.2">
      <c r="A821">
        <f>emission!A821</f>
        <v>2015</v>
      </c>
      <c r="B821">
        <f>emission!B821</f>
        <v>2</v>
      </c>
      <c r="C821" t="str">
        <f>emission!C821</f>
        <v>commercial</v>
      </c>
      <c r="D821" t="str">
        <f>emission!D821</f>
        <v>VCC 21400 (GAS LHD1)</v>
      </c>
      <c r="E821" t="str">
        <f>emission!E821</f>
        <v>GAS</v>
      </c>
      <c r="F821" t="str">
        <f>emission!F821</f>
        <v>NOx</v>
      </c>
      <c r="G821" s="1">
        <f>emission!G821 - SUM($K821:$U821)</f>
        <v>5.9758313000202179E-4</v>
      </c>
      <c r="K821" s="1">
        <f>SUMIF('emission-rate'!$A$2:$A$551, $D821&amp;K$1&amp;$E821&amp;$F821, 'emission-rate'!$F$2:$F$551) * IFERROR(VLOOKUP($A821&amp;$B821&amp;$C821&amp;$D821&amp;K$1, 'check of sales'!$A$2:$P$1035, 12 + MATCH($E821,'check of sales'!$M$1:$P$1, 0), 0), 0)</f>
        <v>33444.099373196819</v>
      </c>
      <c r="L821" s="1">
        <f>SUMIF('emission-rate'!$A$2:$A$551, $D821&amp;L$1&amp;$E821&amp;$F821, 'emission-rate'!$F$2:$F$551) * IFERROR(VLOOKUP($A821&amp;$B821&amp;$C821&amp;$D821&amp;L$1, 'check of sales'!$A$2:$P$1035, 12 + MATCH($E821,'check of sales'!$M$1:$P$1, 0), 0), 0)</f>
        <v>2384411.7202071729</v>
      </c>
      <c r="M821" s="1">
        <f>SUMIF('emission-rate'!$A$2:$A$551, $D821&amp;M$1&amp;$E821&amp;$F821, 'emission-rate'!$F$2:$F$551) * IFERROR(VLOOKUP($A821&amp;$B821&amp;$C821&amp;$D821&amp;M$1, 'check of sales'!$A$2:$P$1035, 12 + MATCH($E821,'check of sales'!$M$1:$P$1, 0), 0), 0)</f>
        <v>3075262.6599681452</v>
      </c>
      <c r="N821" s="1">
        <f>SUMIF('emission-rate'!$A$2:$A$551, $D821&amp;N$1&amp;$E821&amp;$F821, 'emission-rate'!$F$2:$F$551) * IFERROR(VLOOKUP($A821&amp;$B821&amp;$C821&amp;$D821&amp;N$1, 'check of sales'!$A$2:$P$1035, 12 + MATCH($E821,'check of sales'!$M$1:$P$1, 0), 0), 0)</f>
        <v>546895.92918349581</v>
      </c>
      <c r="O821" s="1">
        <f>SUMIF('emission-rate'!$A$2:$A$551, $D821&amp;O$1&amp;$E821&amp;$F821, 'emission-rate'!$F$2:$F$551) * IFERROR(VLOOKUP($A821&amp;$B821&amp;$C821&amp;$D821&amp;O$1, 'check of sales'!$A$2:$P$1035, 12 + MATCH($E821,'check of sales'!$M$1:$P$1, 0), 0), 0)</f>
        <v>1865943.5185699449</v>
      </c>
      <c r="P821" s="1">
        <f>SUMIF('emission-rate'!$A$2:$A$551, $D821&amp;P$1&amp;$E821&amp;$F821, 'emission-rate'!$F$2:$F$551) * IFERROR(VLOOKUP($A821&amp;$B821&amp;$C821&amp;$D821&amp;P$1, 'check of sales'!$A$2:$P$1035, 12 + MATCH($E821,'check of sales'!$M$1:$P$1, 0), 0), 0)</f>
        <v>2845047.4690891597</v>
      </c>
      <c r="Q821" s="1">
        <f>SUMIF('emission-rate'!$A$2:$A$551, $D821&amp;Q$1&amp;$E821&amp;$F821, 'emission-rate'!$F$2:$F$551) * IFERROR(VLOOKUP($A821&amp;$B821&amp;$C821&amp;$D821&amp;Q$1, 'check of sales'!$A$2:$P$1035, 12 + MATCH($E821,'check of sales'!$M$1:$P$1, 0), 0), 0)</f>
        <v>0</v>
      </c>
      <c r="R821" s="1">
        <f>SUMIF('emission-rate'!$A$2:$A$551, $D821&amp;R$1&amp;$E821&amp;$F821, 'emission-rate'!$F$2:$F$551) * IFERROR(VLOOKUP($A821&amp;$B821&amp;$C821&amp;$D821&amp;R$1, 'check of sales'!$A$2:$P$1035, 12 + MATCH($E821,'check of sales'!$M$1:$P$1, 0), 0), 0)</f>
        <v>0</v>
      </c>
      <c r="S821" s="1">
        <f>SUMIF('emission-rate'!$A$2:$A$551, $D821&amp;S$1&amp;$E821&amp;$F821, 'emission-rate'!$F$2:$F$551) * IFERROR(VLOOKUP($A821&amp;$B821&amp;$C821&amp;$D821&amp;S$1, 'check of sales'!$A$2:$P$1035, 12 + MATCH($E821,'check of sales'!$M$1:$P$1, 0), 0), 0)</f>
        <v>0</v>
      </c>
      <c r="T821" s="1">
        <f>SUMIF('emission-rate'!$A$2:$A$551, $D821&amp;T$1&amp;$E821&amp;$F821, 'emission-rate'!$F$2:$F$551) * IFERROR(VLOOKUP($A821&amp;$B821&amp;$C821&amp;$D821&amp;T$1, 'check of sales'!$A$2:$P$1035, 12 + MATCH($E821,'check of sales'!$M$1:$P$1, 0), 0), 0)</f>
        <v>0</v>
      </c>
      <c r="U821" s="1">
        <f>SUMIF('emission-rate'!$A$2:$A$551, $D821&amp;U$1&amp;$E821&amp;$F821, 'emission-rate'!$F$2:$F$551) * IFERROR(VLOOKUP($A821&amp;$B821&amp;$C821&amp;$D821&amp;U$1, 'check of sales'!$A$2:$P$1035, 12 + MATCH($E821,'check of sales'!$M$1:$P$1, 0), 0), 0)</f>
        <v>0</v>
      </c>
    </row>
    <row r="822" spans="1:21" x14ac:dyDescent="0.2">
      <c r="A822">
        <f>emission!A822</f>
        <v>2016</v>
      </c>
      <c r="B822">
        <f>emission!B822</f>
        <v>2</v>
      </c>
      <c r="C822" t="str">
        <f>emission!C822</f>
        <v>commercial</v>
      </c>
      <c r="D822" t="str">
        <f>emission!D822</f>
        <v>VCC 21400 (GAS LHD1)</v>
      </c>
      <c r="E822" t="str">
        <f>emission!E822</f>
        <v>GAS</v>
      </c>
      <c r="F822" t="str">
        <f>emission!F822</f>
        <v>NOx</v>
      </c>
      <c r="G822" s="1">
        <f>emission!G822 - SUM($K822:$U822)</f>
        <v>1.6423314809799194E-3</v>
      </c>
      <c r="K822" s="1">
        <f>SUMIF('emission-rate'!$A$2:$A$551, $D822&amp;K$1&amp;$E822&amp;$F822, 'emission-rate'!$F$2:$F$551) * IFERROR(VLOOKUP($A822&amp;$B822&amp;$C822&amp;$D822&amp;K$1, 'check of sales'!$A$2:$P$1035, 12 + MATCH($E822,'check of sales'!$M$1:$P$1, 0), 0), 0)</f>
        <v>31360.138286821501</v>
      </c>
      <c r="L822" s="1">
        <f>SUMIF('emission-rate'!$A$2:$A$551, $D822&amp;L$1&amp;$E822&amp;$F822, 'emission-rate'!$F$2:$F$551) * IFERROR(VLOOKUP($A822&amp;$B822&amp;$C822&amp;$D822&amp;L$1, 'check of sales'!$A$2:$P$1035, 12 + MATCH($E822,'check of sales'!$M$1:$P$1, 0), 0), 0)</f>
        <v>2214147.2894829651</v>
      </c>
      <c r="M822" s="1">
        <f>SUMIF('emission-rate'!$A$2:$A$551, $D822&amp;M$1&amp;$E822&amp;$F822, 'emission-rate'!$F$2:$F$551) * IFERROR(VLOOKUP($A822&amp;$B822&amp;$C822&amp;$D822&amp;M$1, 'check of sales'!$A$2:$P$1035, 12 + MATCH($E822,'check of sales'!$M$1:$P$1, 0), 0), 0)</f>
        <v>2844615.5024997811</v>
      </c>
      <c r="N822" s="1">
        <f>SUMIF('emission-rate'!$A$2:$A$551, $D822&amp;N$1&amp;$E822&amp;$F822, 'emission-rate'!$F$2:$F$551) * IFERROR(VLOOKUP($A822&amp;$B822&amp;$C822&amp;$D822&amp;N$1, 'check of sales'!$A$2:$P$1035, 12 + MATCH($E822,'check of sales'!$M$1:$P$1, 0), 0), 0)</f>
        <v>499541.5404127721</v>
      </c>
      <c r="O822" s="1">
        <f>SUMIF('emission-rate'!$A$2:$A$551, $D822&amp;O$1&amp;$E822&amp;$F822, 'emission-rate'!$F$2:$F$551) * IFERROR(VLOOKUP($A822&amp;$B822&amp;$C822&amp;$D822&amp;O$1, 'check of sales'!$A$2:$P$1035, 12 + MATCH($E822,'check of sales'!$M$1:$P$1, 0), 0), 0)</f>
        <v>1667308.8178729073</v>
      </c>
      <c r="P822" s="1">
        <f>SUMIF('emission-rate'!$A$2:$A$551, $D822&amp;P$1&amp;$E822&amp;$F822, 'emission-rate'!$F$2:$F$551) * IFERROR(VLOOKUP($A822&amp;$B822&amp;$C822&amp;$D822&amp;P$1, 'check of sales'!$A$2:$P$1035, 12 + MATCH($E822,'check of sales'!$M$1:$P$1, 0), 0), 0)</f>
        <v>2412509.1836695969</v>
      </c>
      <c r="Q822" s="1">
        <f>SUMIF('emission-rate'!$A$2:$A$551, $D822&amp;Q$1&amp;$E822&amp;$F822, 'emission-rate'!$F$2:$F$551) * IFERROR(VLOOKUP($A822&amp;$B822&amp;$C822&amp;$D822&amp;Q$1, 'check of sales'!$A$2:$P$1035, 12 + MATCH($E822,'check of sales'!$M$1:$P$1, 0), 0), 0)</f>
        <v>1857812.2317269251</v>
      </c>
      <c r="R822" s="1">
        <f>SUMIF('emission-rate'!$A$2:$A$551, $D822&amp;R$1&amp;$E822&amp;$F822, 'emission-rate'!$F$2:$F$551) * IFERROR(VLOOKUP($A822&amp;$B822&amp;$C822&amp;$D822&amp;R$1, 'check of sales'!$A$2:$P$1035, 12 + MATCH($E822,'check of sales'!$M$1:$P$1, 0), 0), 0)</f>
        <v>0</v>
      </c>
      <c r="S822" s="1">
        <f>SUMIF('emission-rate'!$A$2:$A$551, $D822&amp;S$1&amp;$E822&amp;$F822, 'emission-rate'!$F$2:$F$551) * IFERROR(VLOOKUP($A822&amp;$B822&amp;$C822&amp;$D822&amp;S$1, 'check of sales'!$A$2:$P$1035, 12 + MATCH($E822,'check of sales'!$M$1:$P$1, 0), 0), 0)</f>
        <v>0</v>
      </c>
      <c r="T822" s="1">
        <f>SUMIF('emission-rate'!$A$2:$A$551, $D822&amp;T$1&amp;$E822&amp;$F822, 'emission-rate'!$F$2:$F$551) * IFERROR(VLOOKUP($A822&amp;$B822&amp;$C822&amp;$D822&amp;T$1, 'check of sales'!$A$2:$P$1035, 12 + MATCH($E822,'check of sales'!$M$1:$P$1, 0), 0), 0)</f>
        <v>0</v>
      </c>
      <c r="U822" s="1">
        <f>SUMIF('emission-rate'!$A$2:$A$551, $D822&amp;U$1&amp;$E822&amp;$F822, 'emission-rate'!$F$2:$F$551) * IFERROR(VLOOKUP($A822&amp;$B822&amp;$C822&amp;$D822&amp;U$1, 'check of sales'!$A$2:$P$1035, 12 + MATCH($E822,'check of sales'!$M$1:$P$1, 0), 0), 0)</f>
        <v>0</v>
      </c>
    </row>
    <row r="823" spans="1:21" x14ac:dyDescent="0.2">
      <c r="A823">
        <f>emission!A823</f>
        <v>2017</v>
      </c>
      <c r="B823">
        <f>emission!B823</f>
        <v>2</v>
      </c>
      <c r="C823" t="str">
        <f>emission!C823</f>
        <v>commercial</v>
      </c>
      <c r="D823" t="str">
        <f>emission!D823</f>
        <v>VCC 21400 (GAS LHD1)</v>
      </c>
      <c r="E823" t="str">
        <f>emission!E823</f>
        <v>GAS</v>
      </c>
      <c r="F823" t="str">
        <f>emission!F823</f>
        <v>NOx</v>
      </c>
      <c r="G823" s="1">
        <f>emission!G823 - SUM($K823:$U823)</f>
        <v>1.9467007368803024E-3</v>
      </c>
      <c r="K823" s="1">
        <f>SUMIF('emission-rate'!$A$2:$A$551, $D823&amp;K$1&amp;$E823&amp;$F823, 'emission-rate'!$F$2:$F$551) * IFERROR(VLOOKUP($A823&amp;$B823&amp;$C823&amp;$D823&amp;K$1, 'check of sales'!$A$2:$P$1035, 12 + MATCH($E823,'check of sales'!$M$1:$P$1, 0), 0), 0)</f>
        <v>29559.546797319992</v>
      </c>
      <c r="L823" s="1">
        <f>SUMIF('emission-rate'!$A$2:$A$551, $D823&amp;L$1&amp;$E823&amp;$F823, 'emission-rate'!$F$2:$F$551) * IFERROR(VLOOKUP($A823&amp;$B823&amp;$C823&amp;$D823&amp;L$1, 'check of sales'!$A$2:$P$1035, 12 + MATCH($E823,'check of sales'!$M$1:$P$1, 0), 0), 0)</f>
        <v>2076179.8489698614</v>
      </c>
      <c r="M823" s="1">
        <f>SUMIF('emission-rate'!$A$2:$A$551, $D823&amp;M$1&amp;$E823&amp;$F823, 'emission-rate'!$F$2:$F$551) * IFERROR(VLOOKUP($A823&amp;$B823&amp;$C823&amp;$D823&amp;M$1, 'check of sales'!$A$2:$P$1035, 12 + MATCH($E823,'check of sales'!$M$1:$P$1, 0), 0), 0)</f>
        <v>2641489.1568868263</v>
      </c>
      <c r="N823" s="1">
        <f>SUMIF('emission-rate'!$A$2:$A$551, $D823&amp;N$1&amp;$E823&amp;$F823, 'emission-rate'!$F$2:$F$551) * IFERROR(VLOOKUP($A823&amp;$B823&amp;$C823&amp;$D823&amp;N$1, 'check of sales'!$A$2:$P$1035, 12 + MATCH($E823,'check of sales'!$M$1:$P$1, 0), 0), 0)</f>
        <v>462075.52561234555</v>
      </c>
      <c r="O823" s="1">
        <f>SUMIF('emission-rate'!$A$2:$A$551, $D823&amp;O$1&amp;$E823&amp;$F823, 'emission-rate'!$F$2:$F$551) * IFERROR(VLOOKUP($A823&amp;$B823&amp;$C823&amp;$D823&amp;O$1, 'check of sales'!$A$2:$P$1035, 12 + MATCH($E823,'check of sales'!$M$1:$P$1, 0), 0), 0)</f>
        <v>1522940.6012721981</v>
      </c>
      <c r="P823" s="1">
        <f>SUMIF('emission-rate'!$A$2:$A$551, $D823&amp;P$1&amp;$E823&amp;$F823, 'emission-rate'!$F$2:$F$551) * IFERROR(VLOOKUP($A823&amp;$B823&amp;$C823&amp;$D823&amp;P$1, 'check of sales'!$A$2:$P$1035, 12 + MATCH($E823,'check of sales'!$M$1:$P$1, 0), 0), 0)</f>
        <v>2155691.0994896856</v>
      </c>
      <c r="Q823" s="1">
        <f>SUMIF('emission-rate'!$A$2:$A$551, $D823&amp;Q$1&amp;$E823&amp;$F823, 'emission-rate'!$F$2:$F$551) * IFERROR(VLOOKUP($A823&amp;$B823&amp;$C823&amp;$D823&amp;Q$1, 'check of sales'!$A$2:$P$1035, 12 + MATCH($E823,'check of sales'!$M$1:$P$1, 0), 0), 0)</f>
        <v>1575365.3038379124</v>
      </c>
      <c r="R823" s="1">
        <f>SUMIF('emission-rate'!$A$2:$A$551, $D823&amp;R$1&amp;$E823&amp;$F823, 'emission-rate'!$F$2:$F$551) * IFERROR(VLOOKUP($A823&amp;$B823&amp;$C823&amp;$D823&amp;R$1, 'check of sales'!$A$2:$P$1035, 12 + MATCH($E823,'check of sales'!$M$1:$P$1, 0), 0), 0)</f>
        <v>1280102.7551242507</v>
      </c>
      <c r="S823" s="1">
        <f>SUMIF('emission-rate'!$A$2:$A$551, $D823&amp;S$1&amp;$E823&amp;$F823, 'emission-rate'!$F$2:$F$551) * IFERROR(VLOOKUP($A823&amp;$B823&amp;$C823&amp;$D823&amp;S$1, 'check of sales'!$A$2:$P$1035, 12 + MATCH($E823,'check of sales'!$M$1:$P$1, 0), 0), 0)</f>
        <v>0</v>
      </c>
      <c r="T823" s="1">
        <f>SUMIF('emission-rate'!$A$2:$A$551, $D823&amp;T$1&amp;$E823&amp;$F823, 'emission-rate'!$F$2:$F$551) * IFERROR(VLOOKUP($A823&amp;$B823&amp;$C823&amp;$D823&amp;T$1, 'check of sales'!$A$2:$P$1035, 12 + MATCH($E823,'check of sales'!$M$1:$P$1, 0), 0), 0)</f>
        <v>0</v>
      </c>
      <c r="U823" s="1">
        <f>SUMIF('emission-rate'!$A$2:$A$551, $D823&amp;U$1&amp;$E823&amp;$F823, 'emission-rate'!$F$2:$F$551) * IFERROR(VLOOKUP($A823&amp;$B823&amp;$C823&amp;$D823&amp;U$1, 'check of sales'!$A$2:$P$1035, 12 + MATCH($E823,'check of sales'!$M$1:$P$1, 0), 0), 0)</f>
        <v>0</v>
      </c>
    </row>
    <row r="824" spans="1:21" x14ac:dyDescent="0.2">
      <c r="A824">
        <f>emission!A824</f>
        <v>2018</v>
      </c>
      <c r="B824">
        <f>emission!B824</f>
        <v>2</v>
      </c>
      <c r="C824" t="str">
        <f>emission!C824</f>
        <v>commercial</v>
      </c>
      <c r="D824" t="str">
        <f>emission!D824</f>
        <v>VCC 21400 (GAS LHD1)</v>
      </c>
      <c r="E824" t="str">
        <f>emission!E824</f>
        <v>GAS</v>
      </c>
      <c r="F824" t="str">
        <f>emission!F824</f>
        <v>NOx</v>
      </c>
      <c r="G824" s="1">
        <f>emission!G824 - SUM($K824:$U824)</f>
        <v>1.488417387008667E-3</v>
      </c>
      <c r="K824" s="1">
        <f>SUMIF('emission-rate'!$A$2:$A$551, $D824&amp;K$1&amp;$E824&amp;$F824, 'emission-rate'!$F$2:$F$551) * IFERROR(VLOOKUP($A824&amp;$B824&amp;$C824&amp;$D824&amp;K$1, 'check of sales'!$A$2:$P$1035, 12 + MATCH($E824,'check of sales'!$M$1:$P$1, 0), 0), 0)</f>
        <v>27997.139349343608</v>
      </c>
      <c r="L824" s="1">
        <f>SUMIF('emission-rate'!$A$2:$A$551, $D824&amp;L$1&amp;$E824&amp;$F824, 'emission-rate'!$F$2:$F$551) * IFERROR(VLOOKUP($A824&amp;$B824&amp;$C824&amp;$D824&amp;L$1, 'check of sales'!$A$2:$P$1035, 12 + MATCH($E824,'check of sales'!$M$1:$P$1, 0), 0), 0)</f>
        <v>1956972.729009531</v>
      </c>
      <c r="M824" s="1">
        <f>SUMIF('emission-rate'!$A$2:$A$551, $D824&amp;M$1&amp;$E824&amp;$F824, 'emission-rate'!$F$2:$F$551) * IFERROR(VLOOKUP($A824&amp;$B824&amp;$C824&amp;$D824&amp;M$1, 'check of sales'!$A$2:$P$1035, 12 + MATCH($E824,'check of sales'!$M$1:$P$1, 0), 0), 0)</f>
        <v>2476893.2874747743</v>
      </c>
      <c r="N824" s="1">
        <f>SUMIF('emission-rate'!$A$2:$A$551, $D824&amp;N$1&amp;$E824&amp;$F824, 'emission-rate'!$F$2:$F$551) * IFERROR(VLOOKUP($A824&amp;$B824&amp;$C824&amp;$D824&amp;N$1, 'check of sales'!$A$2:$P$1035, 12 + MATCH($E824,'check of sales'!$M$1:$P$1, 0), 0), 0)</f>
        <v>429079.95456510235</v>
      </c>
      <c r="O824" s="1">
        <f>SUMIF('emission-rate'!$A$2:$A$551, $D824&amp;O$1&amp;$E824&amp;$F824, 'emission-rate'!$F$2:$F$551) * IFERROR(VLOOKUP($A824&amp;$B824&amp;$C824&amp;$D824&amp;O$1, 'check of sales'!$A$2:$P$1035, 12 + MATCH($E824,'check of sales'!$M$1:$P$1, 0), 0), 0)</f>
        <v>1408718.8389332963</v>
      </c>
      <c r="P824" s="1">
        <f>SUMIF('emission-rate'!$A$2:$A$551, $D824&amp;P$1&amp;$E824&amp;$F824, 'emission-rate'!$F$2:$F$551) * IFERROR(VLOOKUP($A824&amp;$B824&amp;$C824&amp;$D824&amp;P$1, 'check of sales'!$A$2:$P$1035, 12 + MATCH($E824,'check of sales'!$M$1:$P$1, 0), 0), 0)</f>
        <v>1969035.0485894203</v>
      </c>
      <c r="Q824" s="1">
        <f>SUMIF('emission-rate'!$A$2:$A$551, $D824&amp;Q$1&amp;$E824&amp;$F824, 'emission-rate'!$F$2:$F$551) * IFERROR(VLOOKUP($A824&amp;$B824&amp;$C824&amp;$D824&amp;Q$1, 'check of sales'!$A$2:$P$1035, 12 + MATCH($E824,'check of sales'!$M$1:$P$1, 0), 0), 0)</f>
        <v>1407663.4347823253</v>
      </c>
      <c r="R824" s="1">
        <f>SUMIF('emission-rate'!$A$2:$A$551, $D824&amp;R$1&amp;$E824&amp;$F824, 'emission-rate'!$F$2:$F$551) * IFERROR(VLOOKUP($A824&amp;$B824&amp;$C824&amp;$D824&amp;R$1, 'check of sales'!$A$2:$P$1035, 12 + MATCH($E824,'check of sales'!$M$1:$P$1, 0), 0), 0)</f>
        <v>1085486.1601893476</v>
      </c>
      <c r="S824" s="1">
        <f>SUMIF('emission-rate'!$A$2:$A$551, $D824&amp;S$1&amp;$E824&amp;$F824, 'emission-rate'!$F$2:$F$551) * IFERROR(VLOOKUP($A824&amp;$B824&amp;$C824&amp;$D824&amp;S$1, 'check of sales'!$A$2:$P$1035, 12 + MATCH($E824,'check of sales'!$M$1:$P$1, 0), 0), 0)</f>
        <v>1452905.4123633422</v>
      </c>
      <c r="T824" s="1">
        <f>SUMIF('emission-rate'!$A$2:$A$551, $D824&amp;T$1&amp;$E824&amp;$F824, 'emission-rate'!$F$2:$F$551) * IFERROR(VLOOKUP($A824&amp;$B824&amp;$C824&amp;$D824&amp;T$1, 'check of sales'!$A$2:$P$1035, 12 + MATCH($E824,'check of sales'!$M$1:$P$1, 0), 0), 0)</f>
        <v>0</v>
      </c>
      <c r="U824" s="1">
        <f>SUMIF('emission-rate'!$A$2:$A$551, $D824&amp;U$1&amp;$E824&amp;$F824, 'emission-rate'!$F$2:$F$551) * IFERROR(VLOOKUP($A824&amp;$B824&amp;$C824&amp;$D824&amp;U$1, 'check of sales'!$A$2:$P$1035, 12 + MATCH($E824,'check of sales'!$M$1:$P$1, 0), 0), 0)</f>
        <v>0</v>
      </c>
    </row>
    <row r="825" spans="1:21" x14ac:dyDescent="0.2">
      <c r="A825">
        <f>emission!A825</f>
        <v>2019</v>
      </c>
      <c r="B825">
        <f>emission!B825</f>
        <v>2</v>
      </c>
      <c r="C825" t="str">
        <f>emission!C825</f>
        <v>commercial</v>
      </c>
      <c r="D825" t="str">
        <f>emission!D825</f>
        <v>VCC 21400 (GAS LHD1)</v>
      </c>
      <c r="E825" t="str">
        <f>emission!E825</f>
        <v>GAS</v>
      </c>
      <c r="F825" t="str">
        <f>emission!F825</f>
        <v>NOx</v>
      </c>
      <c r="G825" s="1">
        <f>emission!G825 - SUM($K825:$U825)</f>
        <v>1.2558735907077789E-3</v>
      </c>
      <c r="K825" s="1">
        <f>SUMIF('emission-rate'!$A$2:$A$551, $D825&amp;K$1&amp;$E825&amp;$F825, 'emission-rate'!$F$2:$F$551) * IFERROR(VLOOKUP($A825&amp;$B825&amp;$C825&amp;$D825&amp;K$1, 'check of sales'!$A$2:$P$1035, 12 + MATCH($E825,'check of sales'!$M$1:$P$1, 0), 0), 0)</f>
        <v>26061.310580109577</v>
      </c>
      <c r="L825" s="1">
        <f>SUMIF('emission-rate'!$A$2:$A$551, $D825&amp;L$1&amp;$E825&amp;$F825, 'emission-rate'!$F$2:$F$551) * IFERROR(VLOOKUP($A825&amp;$B825&amp;$C825&amp;$D825&amp;L$1, 'check of sales'!$A$2:$P$1035, 12 + MATCH($E825,'check of sales'!$M$1:$P$1, 0), 0), 0)</f>
        <v>1853534.4459987662</v>
      </c>
      <c r="M825" s="1">
        <f>SUMIF('emission-rate'!$A$2:$A$551, $D825&amp;M$1&amp;$E825&amp;$F825, 'emission-rate'!$F$2:$F$551) * IFERROR(VLOOKUP($A825&amp;$B825&amp;$C825&amp;$D825&amp;M$1, 'check of sales'!$A$2:$P$1035, 12 + MATCH($E825,'check of sales'!$M$1:$P$1, 0), 0), 0)</f>
        <v>2334678.5774170472</v>
      </c>
      <c r="N825" s="1">
        <f>SUMIF('emission-rate'!$A$2:$A$551, $D825&amp;N$1&amp;$E825&amp;$F825, 'emission-rate'!$F$2:$F$551) * IFERROR(VLOOKUP($A825&amp;$B825&amp;$C825&amp;$D825&amp;N$1, 'check of sales'!$A$2:$P$1035, 12 + MATCH($E825,'check of sales'!$M$1:$P$1, 0), 0), 0)</f>
        <v>402343.22237568733</v>
      </c>
      <c r="O825" s="1">
        <f>SUMIF('emission-rate'!$A$2:$A$551, $D825&amp;O$1&amp;$E825&amp;$F825, 'emission-rate'!$F$2:$F$551) * IFERROR(VLOOKUP($A825&amp;$B825&amp;$C825&amp;$D825&amp;O$1, 'check of sales'!$A$2:$P$1035, 12 + MATCH($E825,'check of sales'!$M$1:$P$1, 0), 0), 0)</f>
        <v>1308126.0138231248</v>
      </c>
      <c r="P825" s="1">
        <f>SUMIF('emission-rate'!$A$2:$A$551, $D825&amp;P$1&amp;$E825&amp;$F825, 'emission-rate'!$F$2:$F$551) * IFERROR(VLOOKUP($A825&amp;$B825&amp;$C825&amp;$D825&amp;P$1, 'check of sales'!$A$2:$P$1035, 12 + MATCH($E825,'check of sales'!$M$1:$P$1, 0), 0), 0)</f>
        <v>1821355.8461510064</v>
      </c>
      <c r="Q825" s="1">
        <f>SUMIF('emission-rate'!$A$2:$A$551, $D825&amp;Q$1&amp;$E825&amp;$F825, 'emission-rate'!$F$2:$F$551) * IFERROR(VLOOKUP($A825&amp;$B825&amp;$C825&amp;$D825&amp;Q$1, 'check of sales'!$A$2:$P$1035, 12 + MATCH($E825,'check of sales'!$M$1:$P$1, 0), 0), 0)</f>
        <v>1285777.2805947538</v>
      </c>
      <c r="R825" s="1">
        <f>SUMIF('emission-rate'!$A$2:$A$551, $D825&amp;R$1&amp;$E825&amp;$F825, 'emission-rate'!$F$2:$F$551) * IFERROR(VLOOKUP($A825&amp;$B825&amp;$C825&amp;$D825&amp;R$1, 'check of sales'!$A$2:$P$1035, 12 + MATCH($E825,'check of sales'!$M$1:$P$1, 0), 0), 0)</f>
        <v>969933.24211107881</v>
      </c>
      <c r="S825" s="1">
        <f>SUMIF('emission-rate'!$A$2:$A$551, $D825&amp;S$1&amp;$E825&amp;$F825, 'emission-rate'!$F$2:$F$551) * IFERROR(VLOOKUP($A825&amp;$B825&amp;$C825&amp;$D825&amp;S$1, 'check of sales'!$A$2:$P$1035, 12 + MATCH($E825,'check of sales'!$M$1:$P$1, 0), 0), 0)</f>
        <v>1232017.2821060156</v>
      </c>
      <c r="T825" s="1">
        <f>SUMIF('emission-rate'!$A$2:$A$551, $D825&amp;T$1&amp;$E825&amp;$F825, 'emission-rate'!$F$2:$F$551) * IFERROR(VLOOKUP($A825&amp;$B825&amp;$C825&amp;$D825&amp;T$1, 'check of sales'!$A$2:$P$1035, 12 + MATCH($E825,'check of sales'!$M$1:$P$1, 0), 0), 0)</f>
        <v>1134171.0719445369</v>
      </c>
      <c r="U825" s="1">
        <f>SUMIF('emission-rate'!$A$2:$A$551, $D825&amp;U$1&amp;$E825&amp;$F825, 'emission-rate'!$F$2:$F$551) * IFERROR(VLOOKUP($A825&amp;$B825&amp;$C825&amp;$D825&amp;U$1, 'check of sales'!$A$2:$P$1035, 12 + MATCH($E825,'check of sales'!$M$1:$P$1, 0), 0), 0)</f>
        <v>0</v>
      </c>
    </row>
    <row r="826" spans="1:21" x14ac:dyDescent="0.2">
      <c r="A826">
        <f>emission!A826</f>
        <v>2020</v>
      </c>
      <c r="B826">
        <f>emission!B826</f>
        <v>2</v>
      </c>
      <c r="C826" t="str">
        <f>emission!C826</f>
        <v>commercial</v>
      </c>
      <c r="D826" t="str">
        <f>emission!D826</f>
        <v>VCC 21400 (GAS LHD1)</v>
      </c>
      <c r="E826" t="str">
        <f>emission!E826</f>
        <v>GAS</v>
      </c>
      <c r="F826" t="str">
        <f>emission!F826</f>
        <v>NOx</v>
      </c>
      <c r="G826" s="1">
        <f>emission!G826 - SUM($K826:$U826)</f>
        <v>1.1667311191558838E-3</v>
      </c>
      <c r="K826" s="1">
        <f>SUMIF('emission-rate'!$A$2:$A$551, $D826&amp;K$1&amp;$E826&amp;$F826, 'emission-rate'!$F$2:$F$551) * IFERROR(VLOOKUP($A826&amp;$B826&amp;$C826&amp;$D826&amp;K$1, 'check of sales'!$A$2:$P$1035, 12 + MATCH($E826,'check of sales'!$M$1:$P$1, 0), 0), 0)</f>
        <v>24319.972954071392</v>
      </c>
      <c r="L826" s="1">
        <f>SUMIF('emission-rate'!$A$2:$A$551, $D826&amp;L$1&amp;$E826&amp;$F826, 'emission-rate'!$F$2:$F$551) * IFERROR(VLOOKUP($A826&amp;$B826&amp;$C826&amp;$D826&amp;L$1, 'check of sales'!$A$2:$P$1035, 12 + MATCH($E826,'check of sales'!$M$1:$P$1, 0), 0), 0)</f>
        <v>1725374.0200152886</v>
      </c>
      <c r="M826" s="1">
        <f>SUMIF('emission-rate'!$A$2:$A$551, $D826&amp;M$1&amp;$E826&amp;$F826, 'emission-rate'!$F$2:$F$551) * IFERROR(VLOOKUP($A826&amp;$B826&amp;$C826&amp;$D826&amp;M$1, 'check of sales'!$A$2:$P$1035, 12 + MATCH($E826,'check of sales'!$M$1:$P$1, 0), 0), 0)</f>
        <v>2211276.1713179825</v>
      </c>
      <c r="N826" s="1">
        <f>SUMIF('emission-rate'!$A$2:$A$551, $D826&amp;N$1&amp;$E826&amp;$F826, 'emission-rate'!$F$2:$F$551) * IFERROR(VLOOKUP($A826&amp;$B826&amp;$C826&amp;$D826&amp;N$1, 'check of sales'!$A$2:$P$1035, 12 + MATCH($E826,'check of sales'!$M$1:$P$1, 0), 0), 0)</f>
        <v>379242.05568304169</v>
      </c>
      <c r="O826" s="1">
        <f>SUMIF('emission-rate'!$A$2:$A$551, $D826&amp;O$1&amp;$E826&amp;$F826, 'emission-rate'!$F$2:$F$551) * IFERROR(VLOOKUP($A826&amp;$B826&amp;$C826&amp;$D826&amp;O$1, 'check of sales'!$A$2:$P$1035, 12 + MATCH($E826,'check of sales'!$M$1:$P$1, 0), 0), 0)</f>
        <v>1226614.3642354696</v>
      </c>
      <c r="P826" s="1">
        <f>SUMIF('emission-rate'!$A$2:$A$551, $D826&amp;P$1&amp;$E826&amp;$F826, 'emission-rate'!$F$2:$F$551) * IFERROR(VLOOKUP($A826&amp;$B826&amp;$C826&amp;$D826&amp;P$1, 'check of sales'!$A$2:$P$1035, 12 + MATCH($E826,'check of sales'!$M$1:$P$1, 0), 0), 0)</f>
        <v>1691297.7216824011</v>
      </c>
      <c r="Q826" s="1">
        <f>SUMIF('emission-rate'!$A$2:$A$551, $D826&amp;Q$1&amp;$E826&amp;$F826, 'emission-rate'!$F$2:$F$551) * IFERROR(VLOOKUP($A826&amp;$B826&amp;$C826&amp;$D826&amp;Q$1, 'check of sales'!$A$2:$P$1035, 12 + MATCH($E826,'check of sales'!$M$1:$P$1, 0), 0), 0)</f>
        <v>1189342.9568646157</v>
      </c>
      <c r="R826" s="1">
        <f>SUMIF('emission-rate'!$A$2:$A$551, $D826&amp;R$1&amp;$E826&amp;$F826, 'emission-rate'!$F$2:$F$551) * IFERROR(VLOOKUP($A826&amp;$B826&amp;$C826&amp;$D826&amp;R$1, 'check of sales'!$A$2:$P$1035, 12 + MATCH($E826,'check of sales'!$M$1:$P$1, 0), 0), 0)</f>
        <v>885949.08099810663</v>
      </c>
      <c r="S826" s="1">
        <f>SUMIF('emission-rate'!$A$2:$A$551, $D826&amp;S$1&amp;$E826&amp;$F826, 'emission-rate'!$F$2:$F$551) * IFERROR(VLOOKUP($A826&amp;$B826&amp;$C826&amp;$D826&amp;S$1, 'check of sales'!$A$2:$P$1035, 12 + MATCH($E826,'check of sales'!$M$1:$P$1, 0), 0), 0)</f>
        <v>1100865.7324212436</v>
      </c>
      <c r="T826" s="1">
        <f>SUMIF('emission-rate'!$A$2:$A$551, $D826&amp;T$1&amp;$E826&amp;$F826, 'emission-rate'!$F$2:$F$551) * IFERROR(VLOOKUP($A826&amp;$B826&amp;$C826&amp;$D826&amp;T$1, 'check of sales'!$A$2:$P$1035, 12 + MATCH($E826,'check of sales'!$M$1:$P$1, 0), 0), 0)</f>
        <v>961740.76413374674</v>
      </c>
      <c r="U826" s="1">
        <f>SUMIF('emission-rate'!$A$2:$A$551, $D826&amp;U$1&amp;$E826&amp;$F826, 'emission-rate'!$F$2:$F$551) * IFERROR(VLOOKUP($A826&amp;$B826&amp;$C826&amp;$D826&amp;U$1, 'check of sales'!$A$2:$P$1035, 12 + MATCH($E826,'check of sales'!$M$1:$P$1, 0), 0), 0)</f>
        <v>1244937.1814382011</v>
      </c>
    </row>
    <row r="827" spans="1:21" x14ac:dyDescent="0.2">
      <c r="A827">
        <f>emission!A827</f>
        <v>2010</v>
      </c>
      <c r="B827">
        <f>emission!B827</f>
        <v>2</v>
      </c>
      <c r="C827" t="str">
        <f>emission!C827</f>
        <v>commercial</v>
      </c>
      <c r="D827" t="str">
        <f>emission!D827</f>
        <v>VCC 21400 (GAS LHD1)</v>
      </c>
      <c r="E827" t="str">
        <f>emission!E827</f>
        <v>GAS</v>
      </c>
      <c r="F827" t="str">
        <f>emission!F827</f>
        <v>PM</v>
      </c>
      <c r="G827" s="1">
        <f>emission!G827 - SUM($K827:$U827)</f>
        <v>-3.3883261494338512E-6</v>
      </c>
      <c r="K827" s="1">
        <f>SUMIF('emission-rate'!$A$2:$A$551, $D827&amp;K$1&amp;$E827&amp;$F827, 'emission-rate'!$F$2:$F$551) * IFERROR(VLOOKUP($A827&amp;$B827&amp;$C827&amp;$D827&amp;K$1, 'check of sales'!$A$2:$P$1035, 12 + MATCH($E827,'check of sales'!$M$1:$P$1, 0), 0), 0)</f>
        <v>10345.664921845726</v>
      </c>
      <c r="L827" s="1">
        <f>SUMIF('emission-rate'!$A$2:$A$551, $D827&amp;L$1&amp;$E827&amp;$F827, 'emission-rate'!$F$2:$F$551) * IFERROR(VLOOKUP($A827&amp;$B827&amp;$C827&amp;$D827&amp;L$1, 'check of sales'!$A$2:$P$1035, 12 + MATCH($E827,'check of sales'!$M$1:$P$1, 0), 0), 0)</f>
        <v>0</v>
      </c>
      <c r="M827" s="1">
        <f>SUMIF('emission-rate'!$A$2:$A$551, $D827&amp;M$1&amp;$E827&amp;$F827, 'emission-rate'!$F$2:$F$551) * IFERROR(VLOOKUP($A827&amp;$B827&amp;$C827&amp;$D827&amp;M$1, 'check of sales'!$A$2:$P$1035, 12 + MATCH($E827,'check of sales'!$M$1:$P$1, 0), 0), 0)</f>
        <v>0</v>
      </c>
      <c r="N827" s="1">
        <f>SUMIF('emission-rate'!$A$2:$A$551, $D827&amp;N$1&amp;$E827&amp;$F827, 'emission-rate'!$F$2:$F$551) * IFERROR(VLOOKUP($A827&amp;$B827&amp;$C827&amp;$D827&amp;N$1, 'check of sales'!$A$2:$P$1035, 12 + MATCH($E827,'check of sales'!$M$1:$P$1, 0), 0), 0)</f>
        <v>0</v>
      </c>
      <c r="O827" s="1">
        <f>SUMIF('emission-rate'!$A$2:$A$551, $D827&amp;O$1&amp;$E827&amp;$F827, 'emission-rate'!$F$2:$F$551) * IFERROR(VLOOKUP($A827&amp;$B827&amp;$C827&amp;$D827&amp;O$1, 'check of sales'!$A$2:$P$1035, 12 + MATCH($E827,'check of sales'!$M$1:$P$1, 0), 0), 0)</f>
        <v>0</v>
      </c>
      <c r="P827" s="1">
        <f>SUMIF('emission-rate'!$A$2:$A$551, $D827&amp;P$1&amp;$E827&amp;$F827, 'emission-rate'!$F$2:$F$551) * IFERROR(VLOOKUP($A827&amp;$B827&amp;$C827&amp;$D827&amp;P$1, 'check of sales'!$A$2:$P$1035, 12 + MATCH($E827,'check of sales'!$M$1:$P$1, 0), 0), 0)</f>
        <v>0</v>
      </c>
      <c r="Q827" s="1">
        <f>SUMIF('emission-rate'!$A$2:$A$551, $D827&amp;Q$1&amp;$E827&amp;$F827, 'emission-rate'!$F$2:$F$551) * IFERROR(VLOOKUP($A827&amp;$B827&amp;$C827&amp;$D827&amp;Q$1, 'check of sales'!$A$2:$P$1035, 12 + MATCH($E827,'check of sales'!$M$1:$P$1, 0), 0), 0)</f>
        <v>0</v>
      </c>
      <c r="R827" s="1">
        <f>SUMIF('emission-rate'!$A$2:$A$551, $D827&amp;R$1&amp;$E827&amp;$F827, 'emission-rate'!$F$2:$F$551) * IFERROR(VLOOKUP($A827&amp;$B827&amp;$C827&amp;$D827&amp;R$1, 'check of sales'!$A$2:$P$1035, 12 + MATCH($E827,'check of sales'!$M$1:$P$1, 0), 0), 0)</f>
        <v>0</v>
      </c>
      <c r="S827" s="1">
        <f>SUMIF('emission-rate'!$A$2:$A$551, $D827&amp;S$1&amp;$E827&amp;$F827, 'emission-rate'!$F$2:$F$551) * IFERROR(VLOOKUP($A827&amp;$B827&amp;$C827&amp;$D827&amp;S$1, 'check of sales'!$A$2:$P$1035, 12 + MATCH($E827,'check of sales'!$M$1:$P$1, 0), 0), 0)</f>
        <v>0</v>
      </c>
      <c r="T827" s="1">
        <f>SUMIF('emission-rate'!$A$2:$A$551, $D827&amp;T$1&amp;$E827&amp;$F827, 'emission-rate'!$F$2:$F$551) * IFERROR(VLOOKUP($A827&amp;$B827&amp;$C827&amp;$D827&amp;T$1, 'check of sales'!$A$2:$P$1035, 12 + MATCH($E827,'check of sales'!$M$1:$P$1, 0), 0), 0)</f>
        <v>0</v>
      </c>
      <c r="U827" s="1">
        <f>SUMIF('emission-rate'!$A$2:$A$551, $D827&amp;U$1&amp;$E827&amp;$F827, 'emission-rate'!$F$2:$F$551) * IFERROR(VLOOKUP($A827&amp;$B827&amp;$C827&amp;$D827&amp;U$1, 'check of sales'!$A$2:$P$1035, 12 + MATCH($E827,'check of sales'!$M$1:$P$1, 0), 0), 0)</f>
        <v>0</v>
      </c>
    </row>
    <row r="828" spans="1:21" x14ac:dyDescent="0.2">
      <c r="A828">
        <f>emission!A828</f>
        <v>2011</v>
      </c>
      <c r="B828">
        <f>emission!B828</f>
        <v>2</v>
      </c>
      <c r="C828" t="str">
        <f>emission!C828</f>
        <v>commercial</v>
      </c>
      <c r="D828" t="str">
        <f>emission!D828</f>
        <v>VCC 21400 (GAS LHD1)</v>
      </c>
      <c r="E828" t="str">
        <f>emission!E828</f>
        <v>GAS</v>
      </c>
      <c r="F828" t="str">
        <f>emission!F828</f>
        <v>PM</v>
      </c>
      <c r="G828" s="1">
        <f>emission!G828 - SUM($K828:$U828)</f>
        <v>1.5880097635090351E-4</v>
      </c>
      <c r="K828" s="1">
        <f>SUMIF('emission-rate'!$A$2:$A$551, $D828&amp;K$1&amp;$E828&amp;$F828, 'emission-rate'!$F$2:$F$551) * IFERROR(VLOOKUP($A828&amp;$B828&amp;$C828&amp;$D828&amp;K$1, 'check of sales'!$A$2:$P$1035, 12 + MATCH($E828,'check of sales'!$M$1:$P$1, 0), 0), 0)</f>
        <v>8772.7926884509325</v>
      </c>
      <c r="L828" s="1">
        <f>SUMIF('emission-rate'!$A$2:$A$551, $D828&amp;L$1&amp;$E828&amp;$F828, 'emission-rate'!$F$2:$F$551) * IFERROR(VLOOKUP($A828&amp;$B828&amp;$C828&amp;$D828&amp;L$1, 'check of sales'!$A$2:$P$1035, 12 + MATCH($E828,'check of sales'!$M$1:$P$1, 0), 0), 0)</f>
        <v>685404.66072493116</v>
      </c>
      <c r="M828" s="1">
        <f>SUMIF('emission-rate'!$A$2:$A$551, $D828&amp;M$1&amp;$E828&amp;$F828, 'emission-rate'!$F$2:$F$551) * IFERROR(VLOOKUP($A828&amp;$B828&amp;$C828&amp;$D828&amp;M$1, 'check of sales'!$A$2:$P$1035, 12 + MATCH($E828,'check of sales'!$M$1:$P$1, 0), 0), 0)</f>
        <v>0</v>
      </c>
      <c r="N828" s="1">
        <f>SUMIF('emission-rate'!$A$2:$A$551, $D828&amp;N$1&amp;$E828&amp;$F828, 'emission-rate'!$F$2:$F$551) * IFERROR(VLOOKUP($A828&amp;$B828&amp;$C828&amp;$D828&amp;N$1, 'check of sales'!$A$2:$P$1035, 12 + MATCH($E828,'check of sales'!$M$1:$P$1, 0), 0), 0)</f>
        <v>0</v>
      </c>
      <c r="O828" s="1">
        <f>SUMIF('emission-rate'!$A$2:$A$551, $D828&amp;O$1&amp;$E828&amp;$F828, 'emission-rate'!$F$2:$F$551) * IFERROR(VLOOKUP($A828&amp;$B828&amp;$C828&amp;$D828&amp;O$1, 'check of sales'!$A$2:$P$1035, 12 + MATCH($E828,'check of sales'!$M$1:$P$1, 0), 0), 0)</f>
        <v>0</v>
      </c>
      <c r="P828" s="1">
        <f>SUMIF('emission-rate'!$A$2:$A$551, $D828&amp;P$1&amp;$E828&amp;$F828, 'emission-rate'!$F$2:$F$551) * IFERROR(VLOOKUP($A828&amp;$B828&amp;$C828&amp;$D828&amp;P$1, 'check of sales'!$A$2:$P$1035, 12 + MATCH($E828,'check of sales'!$M$1:$P$1, 0), 0), 0)</f>
        <v>0</v>
      </c>
      <c r="Q828" s="1">
        <f>SUMIF('emission-rate'!$A$2:$A$551, $D828&amp;Q$1&amp;$E828&amp;$F828, 'emission-rate'!$F$2:$F$551) * IFERROR(VLOOKUP($A828&amp;$B828&amp;$C828&amp;$D828&amp;Q$1, 'check of sales'!$A$2:$P$1035, 12 + MATCH($E828,'check of sales'!$M$1:$P$1, 0), 0), 0)</f>
        <v>0</v>
      </c>
      <c r="R828" s="1">
        <f>SUMIF('emission-rate'!$A$2:$A$551, $D828&amp;R$1&amp;$E828&amp;$F828, 'emission-rate'!$F$2:$F$551) * IFERROR(VLOOKUP($A828&amp;$B828&amp;$C828&amp;$D828&amp;R$1, 'check of sales'!$A$2:$P$1035, 12 + MATCH($E828,'check of sales'!$M$1:$P$1, 0), 0), 0)</f>
        <v>0</v>
      </c>
      <c r="S828" s="1">
        <f>SUMIF('emission-rate'!$A$2:$A$551, $D828&amp;S$1&amp;$E828&amp;$F828, 'emission-rate'!$F$2:$F$551) * IFERROR(VLOOKUP($A828&amp;$B828&amp;$C828&amp;$D828&amp;S$1, 'check of sales'!$A$2:$P$1035, 12 + MATCH($E828,'check of sales'!$M$1:$P$1, 0), 0), 0)</f>
        <v>0</v>
      </c>
      <c r="T828" s="1">
        <f>SUMIF('emission-rate'!$A$2:$A$551, $D828&amp;T$1&amp;$E828&amp;$F828, 'emission-rate'!$F$2:$F$551) * IFERROR(VLOOKUP($A828&amp;$B828&amp;$C828&amp;$D828&amp;T$1, 'check of sales'!$A$2:$P$1035, 12 + MATCH($E828,'check of sales'!$M$1:$P$1, 0), 0), 0)</f>
        <v>0</v>
      </c>
      <c r="U828" s="1">
        <f>SUMIF('emission-rate'!$A$2:$A$551, $D828&amp;U$1&amp;$E828&amp;$F828, 'emission-rate'!$F$2:$F$551) * IFERROR(VLOOKUP($A828&amp;$B828&amp;$C828&amp;$D828&amp;U$1, 'check of sales'!$A$2:$P$1035, 12 + MATCH($E828,'check of sales'!$M$1:$P$1, 0), 0), 0)</f>
        <v>0</v>
      </c>
    </row>
    <row r="829" spans="1:21" x14ac:dyDescent="0.2">
      <c r="A829">
        <f>emission!A829</f>
        <v>2012</v>
      </c>
      <c r="B829">
        <f>emission!B829</f>
        <v>2</v>
      </c>
      <c r="C829" t="str">
        <f>emission!C829</f>
        <v>commercial</v>
      </c>
      <c r="D829" t="str">
        <f>emission!D829</f>
        <v>VCC 21400 (GAS LHD1)</v>
      </c>
      <c r="E829" t="str">
        <f>emission!E829</f>
        <v>GAS</v>
      </c>
      <c r="F829" t="str">
        <f>emission!F829</f>
        <v>PM</v>
      </c>
      <c r="G829" s="1">
        <f>emission!G829 - SUM($K829:$U829)</f>
        <v>-1.2827105820178986E-5</v>
      </c>
      <c r="K829" s="1">
        <f>SUMIF('emission-rate'!$A$2:$A$551, $D829&amp;K$1&amp;$E829&amp;$F829, 'emission-rate'!$F$2:$F$551) * IFERROR(VLOOKUP($A829&amp;$B829&amp;$C829&amp;$D829&amp;K$1, 'check of sales'!$A$2:$P$1035, 12 + MATCH($E829,'check of sales'!$M$1:$P$1, 0), 0), 0)</f>
        <v>7838.9053373037632</v>
      </c>
      <c r="L829" s="1">
        <f>SUMIF('emission-rate'!$A$2:$A$551, $D829&amp;L$1&amp;$E829&amp;$F829, 'emission-rate'!$F$2:$F$551) * IFERROR(VLOOKUP($A829&amp;$B829&amp;$C829&amp;$D829&amp;L$1, 'check of sales'!$A$2:$P$1035, 12 + MATCH($E829,'check of sales'!$M$1:$P$1, 0), 0), 0)</f>
        <v>581201.2124557707</v>
      </c>
      <c r="M829" s="1">
        <f>SUMIF('emission-rate'!$A$2:$A$551, $D829&amp;M$1&amp;$E829&amp;$F829, 'emission-rate'!$F$2:$F$551) * IFERROR(VLOOKUP($A829&amp;$B829&amp;$C829&amp;$D829&amp;M$1, 'check of sales'!$A$2:$P$1035, 12 + MATCH($E829,'check of sales'!$M$1:$P$1, 0), 0), 0)</f>
        <v>826865.25017446268</v>
      </c>
      <c r="N829" s="1">
        <f>SUMIF('emission-rate'!$A$2:$A$551, $D829&amp;N$1&amp;$E829&amp;$F829, 'emission-rate'!$F$2:$F$551) * IFERROR(VLOOKUP($A829&amp;$B829&amp;$C829&amp;$D829&amp;N$1, 'check of sales'!$A$2:$P$1035, 12 + MATCH($E829,'check of sales'!$M$1:$P$1, 0), 0), 0)</f>
        <v>0</v>
      </c>
      <c r="O829" s="1">
        <f>SUMIF('emission-rate'!$A$2:$A$551, $D829&amp;O$1&amp;$E829&amp;$F829, 'emission-rate'!$F$2:$F$551) * IFERROR(VLOOKUP($A829&amp;$B829&amp;$C829&amp;$D829&amp;O$1, 'check of sales'!$A$2:$P$1035, 12 + MATCH($E829,'check of sales'!$M$1:$P$1, 0), 0), 0)</f>
        <v>0</v>
      </c>
      <c r="P829" s="1">
        <f>SUMIF('emission-rate'!$A$2:$A$551, $D829&amp;P$1&amp;$E829&amp;$F829, 'emission-rate'!$F$2:$F$551) * IFERROR(VLOOKUP($A829&amp;$B829&amp;$C829&amp;$D829&amp;P$1, 'check of sales'!$A$2:$P$1035, 12 + MATCH($E829,'check of sales'!$M$1:$P$1, 0), 0), 0)</f>
        <v>0</v>
      </c>
      <c r="Q829" s="1">
        <f>SUMIF('emission-rate'!$A$2:$A$551, $D829&amp;Q$1&amp;$E829&amp;$F829, 'emission-rate'!$F$2:$F$551) * IFERROR(VLOOKUP($A829&amp;$B829&amp;$C829&amp;$D829&amp;Q$1, 'check of sales'!$A$2:$P$1035, 12 + MATCH($E829,'check of sales'!$M$1:$P$1, 0), 0), 0)</f>
        <v>0</v>
      </c>
      <c r="R829" s="1">
        <f>SUMIF('emission-rate'!$A$2:$A$551, $D829&amp;R$1&amp;$E829&amp;$F829, 'emission-rate'!$F$2:$F$551) * IFERROR(VLOOKUP($A829&amp;$B829&amp;$C829&amp;$D829&amp;R$1, 'check of sales'!$A$2:$P$1035, 12 + MATCH($E829,'check of sales'!$M$1:$P$1, 0), 0), 0)</f>
        <v>0</v>
      </c>
      <c r="S829" s="1">
        <f>SUMIF('emission-rate'!$A$2:$A$551, $D829&amp;S$1&amp;$E829&amp;$F829, 'emission-rate'!$F$2:$F$551) * IFERROR(VLOOKUP($A829&amp;$B829&amp;$C829&amp;$D829&amp;S$1, 'check of sales'!$A$2:$P$1035, 12 + MATCH($E829,'check of sales'!$M$1:$P$1, 0), 0), 0)</f>
        <v>0</v>
      </c>
      <c r="T829" s="1">
        <f>SUMIF('emission-rate'!$A$2:$A$551, $D829&amp;T$1&amp;$E829&amp;$F829, 'emission-rate'!$F$2:$F$551) * IFERROR(VLOOKUP($A829&amp;$B829&amp;$C829&amp;$D829&amp;T$1, 'check of sales'!$A$2:$P$1035, 12 + MATCH($E829,'check of sales'!$M$1:$P$1, 0), 0), 0)</f>
        <v>0</v>
      </c>
      <c r="U829" s="1">
        <f>SUMIF('emission-rate'!$A$2:$A$551, $D829&amp;U$1&amp;$E829&amp;$F829, 'emission-rate'!$F$2:$F$551) * IFERROR(VLOOKUP($A829&amp;$B829&amp;$C829&amp;$D829&amp;U$1, 'check of sales'!$A$2:$P$1035, 12 + MATCH($E829,'check of sales'!$M$1:$P$1, 0), 0), 0)</f>
        <v>0</v>
      </c>
    </row>
    <row r="830" spans="1:21" x14ac:dyDescent="0.2">
      <c r="A830">
        <f>emission!A830</f>
        <v>2013</v>
      </c>
      <c r="B830">
        <f>emission!B830</f>
        <v>2</v>
      </c>
      <c r="C830" t="str">
        <f>emission!C830</f>
        <v>commercial</v>
      </c>
      <c r="D830" t="str">
        <f>emission!D830</f>
        <v>VCC 21400 (GAS LHD1)</v>
      </c>
      <c r="E830" t="str">
        <f>emission!E830</f>
        <v>GAS</v>
      </c>
      <c r="F830" t="str">
        <f>emission!F830</f>
        <v>PM</v>
      </c>
      <c r="G830" s="1">
        <f>emission!G830 - SUM($K830:$U830)</f>
        <v>8.4782950580120087E-5</v>
      </c>
      <c r="K830" s="1">
        <f>SUMIF('emission-rate'!$A$2:$A$551, $D830&amp;K$1&amp;$E830&amp;$F830, 'emission-rate'!$F$2:$F$551) * IFERROR(VLOOKUP($A830&amp;$B830&amp;$C830&amp;$D830&amp;K$1, 'check of sales'!$A$2:$P$1035, 12 + MATCH($E830,'check of sales'!$M$1:$P$1, 0), 0), 0)</f>
        <v>7160.1535838690943</v>
      </c>
      <c r="L830" s="1">
        <f>SUMIF('emission-rate'!$A$2:$A$551, $D830&amp;L$1&amp;$E830&amp;$F830, 'emission-rate'!$F$2:$F$551) * IFERROR(VLOOKUP($A830&amp;$B830&amp;$C830&amp;$D830&amp;L$1, 'check of sales'!$A$2:$P$1035, 12 + MATCH($E830,'check of sales'!$M$1:$P$1, 0), 0), 0)</f>
        <v>519330.78190309054</v>
      </c>
      <c r="M830" s="1">
        <f>SUMIF('emission-rate'!$A$2:$A$551, $D830&amp;M$1&amp;$E830&amp;$F830, 'emission-rate'!$F$2:$F$551) * IFERROR(VLOOKUP($A830&amp;$B830&amp;$C830&amp;$D830&amp;M$1, 'check of sales'!$A$2:$P$1035, 12 + MATCH($E830,'check of sales'!$M$1:$P$1, 0), 0), 0)</f>
        <v>701155.26414812147</v>
      </c>
      <c r="N830" s="1">
        <f>SUMIF('emission-rate'!$A$2:$A$551, $D830&amp;N$1&amp;$E830&amp;$F830, 'emission-rate'!$F$2:$F$551) * IFERROR(VLOOKUP($A830&amp;$B830&amp;$C830&amp;$D830&amp;N$1, 'check of sales'!$A$2:$P$1035, 12 + MATCH($E830,'check of sales'!$M$1:$P$1, 0), 0), 0)</f>
        <v>134227.90489777608</v>
      </c>
      <c r="O830" s="1">
        <f>SUMIF('emission-rate'!$A$2:$A$551, $D830&amp;O$1&amp;$E830&amp;$F830, 'emission-rate'!$F$2:$F$551) * IFERROR(VLOOKUP($A830&amp;$B830&amp;$C830&amp;$D830&amp;O$1, 'check of sales'!$A$2:$P$1035, 12 + MATCH($E830,'check of sales'!$M$1:$P$1, 0), 0), 0)</f>
        <v>0</v>
      </c>
      <c r="P830" s="1">
        <f>SUMIF('emission-rate'!$A$2:$A$551, $D830&amp;P$1&amp;$E830&amp;$F830, 'emission-rate'!$F$2:$F$551) * IFERROR(VLOOKUP($A830&amp;$B830&amp;$C830&amp;$D830&amp;P$1, 'check of sales'!$A$2:$P$1035, 12 + MATCH($E830,'check of sales'!$M$1:$P$1, 0), 0), 0)</f>
        <v>0</v>
      </c>
      <c r="Q830" s="1">
        <f>SUMIF('emission-rate'!$A$2:$A$551, $D830&amp;Q$1&amp;$E830&amp;$F830, 'emission-rate'!$F$2:$F$551) * IFERROR(VLOOKUP($A830&amp;$B830&amp;$C830&amp;$D830&amp;Q$1, 'check of sales'!$A$2:$P$1035, 12 + MATCH($E830,'check of sales'!$M$1:$P$1, 0), 0), 0)</f>
        <v>0</v>
      </c>
      <c r="R830" s="1">
        <f>SUMIF('emission-rate'!$A$2:$A$551, $D830&amp;R$1&amp;$E830&amp;$F830, 'emission-rate'!$F$2:$F$551) * IFERROR(VLOOKUP($A830&amp;$B830&amp;$C830&amp;$D830&amp;R$1, 'check of sales'!$A$2:$P$1035, 12 + MATCH($E830,'check of sales'!$M$1:$P$1, 0), 0), 0)</f>
        <v>0</v>
      </c>
      <c r="S830" s="1">
        <f>SUMIF('emission-rate'!$A$2:$A$551, $D830&amp;S$1&amp;$E830&amp;$F830, 'emission-rate'!$F$2:$F$551) * IFERROR(VLOOKUP($A830&amp;$B830&amp;$C830&amp;$D830&amp;S$1, 'check of sales'!$A$2:$P$1035, 12 + MATCH($E830,'check of sales'!$M$1:$P$1, 0), 0), 0)</f>
        <v>0</v>
      </c>
      <c r="T830" s="1">
        <f>SUMIF('emission-rate'!$A$2:$A$551, $D830&amp;T$1&amp;$E830&amp;$F830, 'emission-rate'!$F$2:$F$551) * IFERROR(VLOOKUP($A830&amp;$B830&amp;$C830&amp;$D830&amp;T$1, 'check of sales'!$A$2:$P$1035, 12 + MATCH($E830,'check of sales'!$M$1:$P$1, 0), 0), 0)</f>
        <v>0</v>
      </c>
      <c r="U830" s="1">
        <f>SUMIF('emission-rate'!$A$2:$A$551, $D830&amp;U$1&amp;$E830&amp;$F830, 'emission-rate'!$F$2:$F$551) * IFERROR(VLOOKUP($A830&amp;$B830&amp;$C830&amp;$D830&amp;U$1, 'check of sales'!$A$2:$P$1035, 12 + MATCH($E830,'check of sales'!$M$1:$P$1, 0), 0), 0)</f>
        <v>0</v>
      </c>
    </row>
    <row r="831" spans="1:21" x14ac:dyDescent="0.2">
      <c r="A831">
        <f>emission!A831</f>
        <v>2014</v>
      </c>
      <c r="B831">
        <f>emission!B831</f>
        <v>2</v>
      </c>
      <c r="C831" t="str">
        <f>emission!C831</f>
        <v>commercial</v>
      </c>
      <c r="D831" t="str">
        <f>emission!D831</f>
        <v>VCC 21400 (GAS LHD1)</v>
      </c>
      <c r="E831" t="str">
        <f>emission!E831</f>
        <v>GAS</v>
      </c>
      <c r="F831" t="str">
        <f>emission!F831</f>
        <v>PM</v>
      </c>
      <c r="G831" s="1">
        <f>emission!G831 - SUM($K831:$U831)</f>
        <v>1.6701826825737953E-4</v>
      </c>
      <c r="K831" s="1">
        <f>SUMIF('emission-rate'!$A$2:$A$551, $D831&amp;K$1&amp;$E831&amp;$F831, 'emission-rate'!$F$2:$F$551) * IFERROR(VLOOKUP($A831&amp;$B831&amp;$C831&amp;$D831&amp;K$1, 'check of sales'!$A$2:$P$1035, 12 + MATCH($E831,'check of sales'!$M$1:$P$1, 0), 0), 0)</f>
        <v>6623.1363421699989</v>
      </c>
      <c r="L831" s="1">
        <f>SUMIF('emission-rate'!$A$2:$A$551, $D831&amp;L$1&amp;$E831&amp;$F831, 'emission-rate'!$F$2:$F$551) * IFERROR(VLOOKUP($A831&amp;$B831&amp;$C831&amp;$D831&amp;L$1, 'check of sales'!$A$2:$P$1035, 12 + MATCH($E831,'check of sales'!$M$1:$P$1, 0), 0), 0)</f>
        <v>474363.19221274741</v>
      </c>
      <c r="M831" s="1">
        <f>SUMIF('emission-rate'!$A$2:$A$551, $D831&amp;M$1&amp;$E831&amp;$F831, 'emission-rate'!$F$2:$F$551) * IFERROR(VLOOKUP($A831&amp;$B831&amp;$C831&amp;$D831&amp;M$1, 'check of sales'!$A$2:$P$1035, 12 + MATCH($E831,'check of sales'!$M$1:$P$1, 0), 0), 0)</f>
        <v>626515.40251771559</v>
      </c>
      <c r="N831" s="1">
        <f>SUMIF('emission-rate'!$A$2:$A$551, $D831&amp;N$1&amp;$E831&amp;$F831, 'emission-rate'!$F$2:$F$551) * IFERROR(VLOOKUP($A831&amp;$B831&amp;$C831&amp;$D831&amp;N$1, 'check of sales'!$A$2:$P$1035, 12 + MATCH($E831,'check of sales'!$M$1:$P$1, 0), 0), 0)</f>
        <v>113820.96671107067</v>
      </c>
      <c r="O831" s="1">
        <f>SUMIF('emission-rate'!$A$2:$A$551, $D831&amp;O$1&amp;$E831&amp;$F831, 'emission-rate'!$F$2:$F$551) * IFERROR(VLOOKUP($A831&amp;$B831&amp;$C831&amp;$D831&amp;O$1, 'check of sales'!$A$2:$P$1035, 12 + MATCH($E831,'check of sales'!$M$1:$P$1, 0), 0), 0)</f>
        <v>409724.40496363782</v>
      </c>
      <c r="P831" s="1">
        <f>SUMIF('emission-rate'!$A$2:$A$551, $D831&amp;P$1&amp;$E831&amp;$F831, 'emission-rate'!$F$2:$F$551) * IFERROR(VLOOKUP($A831&amp;$B831&amp;$C831&amp;$D831&amp;P$1, 'check of sales'!$A$2:$P$1035, 12 + MATCH($E831,'check of sales'!$M$1:$P$1, 0), 0), 0)</f>
        <v>0</v>
      </c>
      <c r="Q831" s="1">
        <f>SUMIF('emission-rate'!$A$2:$A$551, $D831&amp;Q$1&amp;$E831&amp;$F831, 'emission-rate'!$F$2:$F$551) * IFERROR(VLOOKUP($A831&amp;$B831&amp;$C831&amp;$D831&amp;Q$1, 'check of sales'!$A$2:$P$1035, 12 + MATCH($E831,'check of sales'!$M$1:$P$1, 0), 0), 0)</f>
        <v>0</v>
      </c>
      <c r="R831" s="1">
        <f>SUMIF('emission-rate'!$A$2:$A$551, $D831&amp;R$1&amp;$E831&amp;$F831, 'emission-rate'!$F$2:$F$551) * IFERROR(VLOOKUP($A831&amp;$B831&amp;$C831&amp;$D831&amp;R$1, 'check of sales'!$A$2:$P$1035, 12 + MATCH($E831,'check of sales'!$M$1:$P$1, 0), 0), 0)</f>
        <v>0</v>
      </c>
      <c r="S831" s="1">
        <f>SUMIF('emission-rate'!$A$2:$A$551, $D831&amp;S$1&amp;$E831&amp;$F831, 'emission-rate'!$F$2:$F$551) * IFERROR(VLOOKUP($A831&amp;$B831&amp;$C831&amp;$D831&amp;S$1, 'check of sales'!$A$2:$P$1035, 12 + MATCH($E831,'check of sales'!$M$1:$P$1, 0), 0), 0)</f>
        <v>0</v>
      </c>
      <c r="T831" s="1">
        <f>SUMIF('emission-rate'!$A$2:$A$551, $D831&amp;T$1&amp;$E831&amp;$F831, 'emission-rate'!$F$2:$F$551) * IFERROR(VLOOKUP($A831&amp;$B831&amp;$C831&amp;$D831&amp;T$1, 'check of sales'!$A$2:$P$1035, 12 + MATCH($E831,'check of sales'!$M$1:$P$1, 0), 0), 0)</f>
        <v>0</v>
      </c>
      <c r="U831" s="1">
        <f>SUMIF('emission-rate'!$A$2:$A$551, $D831&amp;U$1&amp;$E831&amp;$F831, 'emission-rate'!$F$2:$F$551) * IFERROR(VLOOKUP($A831&amp;$B831&amp;$C831&amp;$D831&amp;U$1, 'check of sales'!$A$2:$P$1035, 12 + MATCH($E831,'check of sales'!$M$1:$P$1, 0), 0), 0)</f>
        <v>0</v>
      </c>
    </row>
    <row r="832" spans="1:21" x14ac:dyDescent="0.2">
      <c r="A832">
        <f>emission!A832</f>
        <v>2015</v>
      </c>
      <c r="B832">
        <f>emission!B832</f>
        <v>2</v>
      </c>
      <c r="C832" t="str">
        <f>emission!C832</f>
        <v>commercial</v>
      </c>
      <c r="D832" t="str">
        <f>emission!D832</f>
        <v>VCC 21400 (GAS LHD1)</v>
      </c>
      <c r="E832" t="str">
        <f>emission!E832</f>
        <v>GAS</v>
      </c>
      <c r="F832" t="str">
        <f>emission!F832</f>
        <v>PM</v>
      </c>
      <c r="G832" s="1">
        <f>emission!G832 - SUM($K832:$U832)</f>
        <v>-1.1566327884793282E-4</v>
      </c>
      <c r="K832" s="1">
        <f>SUMIF('emission-rate'!$A$2:$A$551, $D832&amp;K$1&amp;$E832&amp;$F832, 'emission-rate'!$F$2:$F$551) * IFERROR(VLOOKUP($A832&amp;$B832&amp;$C832&amp;$D832&amp;K$1, 'check of sales'!$A$2:$P$1035, 12 + MATCH($E832,'check of sales'!$M$1:$P$1, 0), 0), 0)</f>
        <v>6150.1959815134942</v>
      </c>
      <c r="L832" s="1">
        <f>SUMIF('emission-rate'!$A$2:$A$551, $D832&amp;L$1&amp;$E832&amp;$F832, 'emission-rate'!$F$2:$F$551) * IFERROR(VLOOKUP($A832&amp;$B832&amp;$C832&amp;$D832&amp;L$1, 'check of sales'!$A$2:$P$1035, 12 + MATCH($E832,'check of sales'!$M$1:$P$1, 0), 0), 0)</f>
        <v>438785.57365166396</v>
      </c>
      <c r="M832" s="1">
        <f>SUMIF('emission-rate'!$A$2:$A$551, $D832&amp;M$1&amp;$E832&amp;$F832, 'emission-rate'!$F$2:$F$551) * IFERROR(VLOOKUP($A832&amp;$B832&amp;$C832&amp;$D832&amp;M$1, 'check of sales'!$A$2:$P$1035, 12 + MATCH($E832,'check of sales'!$M$1:$P$1, 0), 0), 0)</f>
        <v>572266.95713988319</v>
      </c>
      <c r="N832" s="1">
        <f>SUMIF('emission-rate'!$A$2:$A$551, $D832&amp;N$1&amp;$E832&amp;$F832, 'emission-rate'!$F$2:$F$551) * IFERROR(VLOOKUP($A832&amp;$B832&amp;$C832&amp;$D832&amp;N$1, 'check of sales'!$A$2:$P$1035, 12 + MATCH($E832,'check of sales'!$M$1:$P$1, 0), 0), 0)</f>
        <v>101704.4190070824</v>
      </c>
      <c r="O832" s="1">
        <f>SUMIF('emission-rate'!$A$2:$A$551, $D832&amp;O$1&amp;$E832&amp;$F832, 'emission-rate'!$F$2:$F$551) * IFERROR(VLOOKUP($A832&amp;$B832&amp;$C832&amp;$D832&amp;O$1, 'check of sales'!$A$2:$P$1035, 12 + MATCH($E832,'check of sales'!$M$1:$P$1, 0), 0), 0)</f>
        <v>347433.180109573</v>
      </c>
      <c r="P832" s="1">
        <f>SUMIF('emission-rate'!$A$2:$A$551, $D832&amp;P$1&amp;$E832&amp;$F832, 'emission-rate'!$F$2:$F$551) * IFERROR(VLOOKUP($A832&amp;$B832&amp;$C832&amp;$D832&amp;P$1, 'check of sales'!$A$2:$P$1035, 12 + MATCH($E832,'check of sales'!$M$1:$P$1, 0), 0), 0)</f>
        <v>529398.82804376713</v>
      </c>
      <c r="Q832" s="1">
        <f>SUMIF('emission-rate'!$A$2:$A$551, $D832&amp;Q$1&amp;$E832&amp;$F832, 'emission-rate'!$F$2:$F$551) * IFERROR(VLOOKUP($A832&amp;$B832&amp;$C832&amp;$D832&amp;Q$1, 'check of sales'!$A$2:$P$1035, 12 + MATCH($E832,'check of sales'!$M$1:$P$1, 0), 0), 0)</f>
        <v>0</v>
      </c>
      <c r="R832" s="1">
        <f>SUMIF('emission-rate'!$A$2:$A$551, $D832&amp;R$1&amp;$E832&amp;$F832, 'emission-rate'!$F$2:$F$551) * IFERROR(VLOOKUP($A832&amp;$B832&amp;$C832&amp;$D832&amp;R$1, 'check of sales'!$A$2:$P$1035, 12 + MATCH($E832,'check of sales'!$M$1:$P$1, 0), 0), 0)</f>
        <v>0</v>
      </c>
      <c r="S832" s="1">
        <f>SUMIF('emission-rate'!$A$2:$A$551, $D832&amp;S$1&amp;$E832&amp;$F832, 'emission-rate'!$F$2:$F$551) * IFERROR(VLOOKUP($A832&amp;$B832&amp;$C832&amp;$D832&amp;S$1, 'check of sales'!$A$2:$P$1035, 12 + MATCH($E832,'check of sales'!$M$1:$P$1, 0), 0), 0)</f>
        <v>0</v>
      </c>
      <c r="T832" s="1">
        <f>SUMIF('emission-rate'!$A$2:$A$551, $D832&amp;T$1&amp;$E832&amp;$F832, 'emission-rate'!$F$2:$F$551) * IFERROR(VLOOKUP($A832&amp;$B832&amp;$C832&amp;$D832&amp;T$1, 'check of sales'!$A$2:$P$1035, 12 + MATCH($E832,'check of sales'!$M$1:$P$1, 0), 0), 0)</f>
        <v>0</v>
      </c>
      <c r="U832" s="1">
        <f>SUMIF('emission-rate'!$A$2:$A$551, $D832&amp;U$1&amp;$E832&amp;$F832, 'emission-rate'!$F$2:$F$551) * IFERROR(VLOOKUP($A832&amp;$B832&amp;$C832&amp;$D832&amp;U$1, 'check of sales'!$A$2:$P$1035, 12 + MATCH($E832,'check of sales'!$M$1:$P$1, 0), 0), 0)</f>
        <v>0</v>
      </c>
    </row>
    <row r="833" spans="1:21" x14ac:dyDescent="0.2">
      <c r="A833">
        <f>emission!A833</f>
        <v>2016</v>
      </c>
      <c r="B833">
        <f>emission!B833</f>
        <v>2</v>
      </c>
      <c r="C833" t="str">
        <f>emission!C833</f>
        <v>commercial</v>
      </c>
      <c r="D833" t="str">
        <f>emission!D833</f>
        <v>VCC 21400 (GAS LHD1)</v>
      </c>
      <c r="E833" t="str">
        <f>emission!E833</f>
        <v>GAS</v>
      </c>
      <c r="F833" t="str">
        <f>emission!F833</f>
        <v>PM</v>
      </c>
      <c r="G833" s="1">
        <f>emission!G833 - SUM($K833:$U833)</f>
        <v>-1.0404130443930626E-4</v>
      </c>
      <c r="K833" s="1">
        <f>SUMIF('emission-rate'!$A$2:$A$551, $D833&amp;K$1&amp;$E833&amp;$F833, 'emission-rate'!$F$2:$F$551) * IFERROR(VLOOKUP($A833&amp;$B833&amp;$C833&amp;$D833&amp;K$1, 'check of sales'!$A$2:$P$1035, 12 + MATCH($E833,'check of sales'!$M$1:$P$1, 0), 0), 0)</f>
        <v>5766.9663733235448</v>
      </c>
      <c r="L833" s="1">
        <f>SUMIF('emission-rate'!$A$2:$A$551, $D833&amp;L$1&amp;$E833&amp;$F833, 'emission-rate'!$F$2:$F$551) * IFERROR(VLOOKUP($A833&amp;$B833&amp;$C833&amp;$D833&amp;L$1, 'check of sales'!$A$2:$P$1035, 12 + MATCH($E833,'check of sales'!$M$1:$P$1, 0), 0), 0)</f>
        <v>407453.07546158438</v>
      </c>
      <c r="M833" s="1">
        <f>SUMIF('emission-rate'!$A$2:$A$551, $D833&amp;M$1&amp;$E833&amp;$F833, 'emission-rate'!$F$2:$F$551) * IFERROR(VLOOKUP($A833&amp;$B833&amp;$C833&amp;$D833&amp;M$1, 'check of sales'!$A$2:$P$1035, 12 + MATCH($E833,'check of sales'!$M$1:$P$1, 0), 0), 0)</f>
        <v>529346.47795754508</v>
      </c>
      <c r="N833" s="1">
        <f>SUMIF('emission-rate'!$A$2:$A$551, $D833&amp;N$1&amp;$E833&amp;$F833, 'emission-rate'!$F$2:$F$551) * IFERROR(VLOOKUP($A833&amp;$B833&amp;$C833&amp;$D833&amp;N$1, 'check of sales'!$A$2:$P$1035, 12 + MATCH($E833,'check of sales'!$M$1:$P$1, 0), 0), 0)</f>
        <v>92898.080652082441</v>
      </c>
      <c r="O833" s="1">
        <f>SUMIF('emission-rate'!$A$2:$A$551, $D833&amp;O$1&amp;$E833&amp;$F833, 'emission-rate'!$F$2:$F$551) * IFERROR(VLOOKUP($A833&amp;$B833&amp;$C833&amp;$D833&amp;O$1, 'check of sales'!$A$2:$P$1035, 12 + MATCH($E833,'check of sales'!$M$1:$P$1, 0), 0), 0)</f>
        <v>310447.98465404502</v>
      </c>
      <c r="P833" s="1">
        <f>SUMIF('emission-rate'!$A$2:$A$551, $D833&amp;P$1&amp;$E833&amp;$F833, 'emission-rate'!$F$2:$F$551) * IFERROR(VLOOKUP($A833&amp;$B833&amp;$C833&amp;$D833&amp;P$1, 'check of sales'!$A$2:$P$1035, 12 + MATCH($E833,'check of sales'!$M$1:$P$1, 0), 0), 0)</f>
        <v>448913.26009699173</v>
      </c>
      <c r="Q833" s="1">
        <f>SUMIF('emission-rate'!$A$2:$A$551, $D833&amp;Q$1&amp;$E833&amp;$F833, 'emission-rate'!$F$2:$F$551) * IFERROR(VLOOKUP($A833&amp;$B833&amp;$C833&amp;$D833&amp;Q$1, 'check of sales'!$A$2:$P$1035, 12 + MATCH($E833,'check of sales'!$M$1:$P$1, 0), 0), 0)</f>
        <v>364102.25199370919</v>
      </c>
      <c r="R833" s="1">
        <f>SUMIF('emission-rate'!$A$2:$A$551, $D833&amp;R$1&amp;$E833&amp;$F833, 'emission-rate'!$F$2:$F$551) * IFERROR(VLOOKUP($A833&amp;$B833&amp;$C833&amp;$D833&amp;R$1, 'check of sales'!$A$2:$P$1035, 12 + MATCH($E833,'check of sales'!$M$1:$P$1, 0), 0), 0)</f>
        <v>0</v>
      </c>
      <c r="S833" s="1">
        <f>SUMIF('emission-rate'!$A$2:$A$551, $D833&amp;S$1&amp;$E833&amp;$F833, 'emission-rate'!$F$2:$F$551) * IFERROR(VLOOKUP($A833&amp;$B833&amp;$C833&amp;$D833&amp;S$1, 'check of sales'!$A$2:$P$1035, 12 + MATCH($E833,'check of sales'!$M$1:$P$1, 0), 0), 0)</f>
        <v>0</v>
      </c>
      <c r="T833" s="1">
        <f>SUMIF('emission-rate'!$A$2:$A$551, $D833&amp;T$1&amp;$E833&amp;$F833, 'emission-rate'!$F$2:$F$551) * IFERROR(VLOOKUP($A833&amp;$B833&amp;$C833&amp;$D833&amp;T$1, 'check of sales'!$A$2:$P$1035, 12 + MATCH($E833,'check of sales'!$M$1:$P$1, 0), 0), 0)</f>
        <v>0</v>
      </c>
      <c r="U833" s="1">
        <f>SUMIF('emission-rate'!$A$2:$A$551, $D833&amp;U$1&amp;$E833&amp;$F833, 'emission-rate'!$F$2:$F$551) * IFERROR(VLOOKUP($A833&amp;$B833&amp;$C833&amp;$D833&amp;U$1, 'check of sales'!$A$2:$P$1035, 12 + MATCH($E833,'check of sales'!$M$1:$P$1, 0), 0), 0)</f>
        <v>0</v>
      </c>
    </row>
    <row r="834" spans="1:21" x14ac:dyDescent="0.2">
      <c r="A834">
        <f>emission!A834</f>
        <v>2017</v>
      </c>
      <c r="B834">
        <f>emission!B834</f>
        <v>2</v>
      </c>
      <c r="C834" t="str">
        <f>emission!C834</f>
        <v>commercial</v>
      </c>
      <c r="D834" t="str">
        <f>emission!D834</f>
        <v>VCC 21400 (GAS LHD1)</v>
      </c>
      <c r="E834" t="str">
        <f>emission!E834</f>
        <v>GAS</v>
      </c>
      <c r="F834" t="str">
        <f>emission!F834</f>
        <v>PM</v>
      </c>
      <c r="G834" s="1">
        <f>emission!G834 - SUM($K834:$U834)</f>
        <v>-7.9370103776454926E-5</v>
      </c>
      <c r="K834" s="1">
        <f>SUMIF('emission-rate'!$A$2:$A$551, $D834&amp;K$1&amp;$E834&amp;$F834, 'emission-rate'!$F$2:$F$551) * IFERROR(VLOOKUP($A834&amp;$B834&amp;$C834&amp;$D834&amp;K$1, 'check of sales'!$A$2:$P$1035, 12 + MATCH($E834,'check of sales'!$M$1:$P$1, 0), 0), 0)</f>
        <v>5435.846960613193</v>
      </c>
      <c r="L834" s="1">
        <f>SUMIF('emission-rate'!$A$2:$A$551, $D834&amp;L$1&amp;$E834&amp;$F834, 'emission-rate'!$F$2:$F$551) * IFERROR(VLOOKUP($A834&amp;$B834&amp;$C834&amp;$D834&amp;L$1, 'check of sales'!$A$2:$P$1035, 12 + MATCH($E834,'check of sales'!$M$1:$P$1, 0), 0), 0)</f>
        <v>382063.95242643426</v>
      </c>
      <c r="M834" s="1">
        <f>SUMIF('emission-rate'!$A$2:$A$551, $D834&amp;M$1&amp;$E834&amp;$F834, 'emission-rate'!$F$2:$F$551) * IFERROR(VLOOKUP($A834&amp;$B834&amp;$C834&amp;$D834&amp;M$1, 'check of sales'!$A$2:$P$1035, 12 + MATCH($E834,'check of sales'!$M$1:$P$1, 0), 0), 0)</f>
        <v>491547.26905352453</v>
      </c>
      <c r="N834" s="1">
        <f>SUMIF('emission-rate'!$A$2:$A$551, $D834&amp;N$1&amp;$E834&amp;$F834, 'emission-rate'!$F$2:$F$551) * IFERROR(VLOOKUP($A834&amp;$B834&amp;$C834&amp;$D834&amp;N$1, 'check of sales'!$A$2:$P$1035, 12 + MATCH($E834,'check of sales'!$M$1:$P$1, 0), 0), 0)</f>
        <v>85930.650352359662</v>
      </c>
      <c r="O834" s="1">
        <f>SUMIF('emission-rate'!$A$2:$A$551, $D834&amp;O$1&amp;$E834&amp;$F834, 'emission-rate'!$F$2:$F$551) * IFERROR(VLOOKUP($A834&amp;$B834&amp;$C834&amp;$D834&amp;O$1, 'check of sales'!$A$2:$P$1035, 12 + MATCH($E834,'check of sales'!$M$1:$P$1, 0), 0), 0)</f>
        <v>283567.04849431966</v>
      </c>
      <c r="P834" s="1">
        <f>SUMIF('emission-rate'!$A$2:$A$551, $D834&amp;P$1&amp;$E834&amp;$F834, 'emission-rate'!$F$2:$F$551) * IFERROR(VLOOKUP($A834&amp;$B834&amp;$C834&amp;$D834&amp;P$1, 'check of sales'!$A$2:$P$1035, 12 + MATCH($E834,'check of sales'!$M$1:$P$1, 0), 0), 0)</f>
        <v>401125.23748490575</v>
      </c>
      <c r="Q834" s="1">
        <f>SUMIF('emission-rate'!$A$2:$A$551, $D834&amp;Q$1&amp;$E834&amp;$F834, 'emission-rate'!$F$2:$F$551) * IFERROR(VLOOKUP($A834&amp;$B834&amp;$C834&amp;$D834&amp;Q$1, 'check of sales'!$A$2:$P$1035, 12 + MATCH($E834,'check of sales'!$M$1:$P$1, 0), 0), 0)</f>
        <v>308747.05475857202</v>
      </c>
      <c r="R834" s="1">
        <f>SUMIF('emission-rate'!$A$2:$A$551, $D834&amp;R$1&amp;$E834&amp;$F834, 'emission-rate'!$F$2:$F$551) * IFERROR(VLOOKUP($A834&amp;$B834&amp;$C834&amp;$D834&amp;R$1, 'check of sales'!$A$2:$P$1035, 12 + MATCH($E834,'check of sales'!$M$1:$P$1, 0), 0), 0)</f>
        <v>264556.47631658084</v>
      </c>
      <c r="S834" s="1">
        <f>SUMIF('emission-rate'!$A$2:$A$551, $D834&amp;S$1&amp;$E834&amp;$F834, 'emission-rate'!$F$2:$F$551) * IFERROR(VLOOKUP($A834&amp;$B834&amp;$C834&amp;$D834&amp;S$1, 'check of sales'!$A$2:$P$1035, 12 + MATCH($E834,'check of sales'!$M$1:$P$1, 0), 0), 0)</f>
        <v>0</v>
      </c>
      <c r="T834" s="1">
        <f>SUMIF('emission-rate'!$A$2:$A$551, $D834&amp;T$1&amp;$E834&amp;$F834, 'emission-rate'!$F$2:$F$551) * IFERROR(VLOOKUP($A834&amp;$B834&amp;$C834&amp;$D834&amp;T$1, 'check of sales'!$A$2:$P$1035, 12 + MATCH($E834,'check of sales'!$M$1:$P$1, 0), 0), 0)</f>
        <v>0</v>
      </c>
      <c r="U834" s="1">
        <f>SUMIF('emission-rate'!$A$2:$A$551, $D834&amp;U$1&amp;$E834&amp;$F834, 'emission-rate'!$F$2:$F$551) * IFERROR(VLOOKUP($A834&amp;$B834&amp;$C834&amp;$D834&amp;U$1, 'check of sales'!$A$2:$P$1035, 12 + MATCH($E834,'check of sales'!$M$1:$P$1, 0), 0), 0)</f>
        <v>0</v>
      </c>
    </row>
    <row r="835" spans="1:21" x14ac:dyDescent="0.2">
      <c r="A835">
        <f>emission!A835</f>
        <v>2018</v>
      </c>
      <c r="B835">
        <f>emission!B835</f>
        <v>2</v>
      </c>
      <c r="C835" t="str">
        <f>emission!C835</f>
        <v>commercial</v>
      </c>
      <c r="D835" t="str">
        <f>emission!D835</f>
        <v>VCC 21400 (GAS LHD1)</v>
      </c>
      <c r="E835" t="str">
        <f>emission!E835</f>
        <v>GAS</v>
      </c>
      <c r="F835" t="str">
        <f>emission!F835</f>
        <v>PM</v>
      </c>
      <c r="G835" s="1">
        <f>emission!G835 - SUM($K835:$U835)</f>
        <v>-2.7052126824855804E-5</v>
      </c>
      <c r="K835" s="1">
        <f>SUMIF('emission-rate'!$A$2:$A$551, $D835&amp;K$1&amp;$E835&amp;$F835, 'emission-rate'!$F$2:$F$551) * IFERROR(VLOOKUP($A835&amp;$B835&amp;$C835&amp;$D835&amp;K$1, 'check of sales'!$A$2:$P$1035, 12 + MATCH($E835,'check of sales'!$M$1:$P$1, 0), 0), 0)</f>
        <v>5148.5283546969522</v>
      </c>
      <c r="L835" s="1">
        <f>SUMIF('emission-rate'!$A$2:$A$551, $D835&amp;L$1&amp;$E835&amp;$F835, 'emission-rate'!$F$2:$F$551) * IFERROR(VLOOKUP($A835&amp;$B835&amp;$C835&amp;$D835&amp;L$1, 'check of sales'!$A$2:$P$1035, 12 + MATCH($E835,'check of sales'!$M$1:$P$1, 0), 0), 0)</f>
        <v>360127.15180099045</v>
      </c>
      <c r="M835" s="1">
        <f>SUMIF('emission-rate'!$A$2:$A$551, $D835&amp;M$1&amp;$E835&amp;$F835, 'emission-rate'!$F$2:$F$551) * IFERROR(VLOOKUP($A835&amp;$B835&amp;$C835&amp;$D835&amp;M$1, 'check of sales'!$A$2:$P$1035, 12 + MATCH($E835,'check of sales'!$M$1:$P$1, 0), 0), 0)</f>
        <v>460918.08782215475</v>
      </c>
      <c r="N835" s="1">
        <f>SUMIF('emission-rate'!$A$2:$A$551, $D835&amp;N$1&amp;$E835&amp;$F835, 'emission-rate'!$F$2:$F$551) * IFERROR(VLOOKUP($A835&amp;$B835&amp;$C835&amp;$D835&amp;N$1, 'check of sales'!$A$2:$P$1035, 12 + MATCH($E835,'check of sales'!$M$1:$P$1, 0), 0), 0)</f>
        <v>79794.573625336096</v>
      </c>
      <c r="O835" s="1">
        <f>SUMIF('emission-rate'!$A$2:$A$551, $D835&amp;O$1&amp;$E835&amp;$F835, 'emission-rate'!$F$2:$F$551) * IFERROR(VLOOKUP($A835&amp;$B835&amp;$C835&amp;$D835&amp;O$1, 'check of sales'!$A$2:$P$1035, 12 + MATCH($E835,'check of sales'!$M$1:$P$1, 0), 0), 0)</f>
        <v>262299.29321009835</v>
      </c>
      <c r="P835" s="1">
        <f>SUMIF('emission-rate'!$A$2:$A$551, $D835&amp;P$1&amp;$E835&amp;$F835, 'emission-rate'!$F$2:$F$551) * IFERROR(VLOOKUP($A835&amp;$B835&amp;$C835&amp;$D835&amp;P$1, 'check of sales'!$A$2:$P$1035, 12 + MATCH($E835,'check of sales'!$M$1:$P$1, 0), 0), 0)</f>
        <v>366392.77847763518</v>
      </c>
      <c r="Q835" s="1">
        <f>SUMIF('emission-rate'!$A$2:$A$551, $D835&amp;Q$1&amp;$E835&amp;$F835, 'emission-rate'!$F$2:$F$551) * IFERROR(VLOOKUP($A835&amp;$B835&amp;$C835&amp;$D835&amp;Q$1, 'check of sales'!$A$2:$P$1035, 12 + MATCH($E835,'check of sales'!$M$1:$P$1, 0), 0), 0)</f>
        <v>275880.10128290532</v>
      </c>
      <c r="R835" s="1">
        <f>SUMIF('emission-rate'!$A$2:$A$551, $D835&amp;R$1&amp;$E835&amp;$F835, 'emission-rate'!$F$2:$F$551) * IFERROR(VLOOKUP($A835&amp;$B835&amp;$C835&amp;$D835&amp;R$1, 'check of sales'!$A$2:$P$1035, 12 + MATCH($E835,'check of sales'!$M$1:$P$1, 0), 0), 0)</f>
        <v>224335.42344984296</v>
      </c>
      <c r="S835" s="1">
        <f>SUMIF('emission-rate'!$A$2:$A$551, $D835&amp;S$1&amp;$E835&amp;$F835, 'emission-rate'!$F$2:$F$551) * IFERROR(VLOOKUP($A835&amp;$B835&amp;$C835&amp;$D835&amp;S$1, 'check of sales'!$A$2:$P$1035, 12 + MATCH($E835,'check of sales'!$M$1:$P$1, 0), 0), 0)</f>
        <v>326357.79935485194</v>
      </c>
      <c r="T835" s="1">
        <f>SUMIF('emission-rate'!$A$2:$A$551, $D835&amp;T$1&amp;$E835&amp;$F835, 'emission-rate'!$F$2:$F$551) * IFERROR(VLOOKUP($A835&amp;$B835&amp;$C835&amp;$D835&amp;T$1, 'check of sales'!$A$2:$P$1035, 12 + MATCH($E835,'check of sales'!$M$1:$P$1, 0), 0), 0)</f>
        <v>0</v>
      </c>
      <c r="U835" s="1">
        <f>SUMIF('emission-rate'!$A$2:$A$551, $D835&amp;U$1&amp;$E835&amp;$F835, 'emission-rate'!$F$2:$F$551) * IFERROR(VLOOKUP($A835&amp;$B835&amp;$C835&amp;$D835&amp;U$1, 'check of sales'!$A$2:$P$1035, 12 + MATCH($E835,'check of sales'!$M$1:$P$1, 0), 0), 0)</f>
        <v>0</v>
      </c>
    </row>
    <row r="836" spans="1:21" x14ac:dyDescent="0.2">
      <c r="A836">
        <f>emission!A836</f>
        <v>2019</v>
      </c>
      <c r="B836">
        <f>emission!B836</f>
        <v>2</v>
      </c>
      <c r="C836" t="str">
        <f>emission!C836</f>
        <v>commercial</v>
      </c>
      <c r="D836" t="str">
        <f>emission!D836</f>
        <v>VCC 21400 (GAS LHD1)</v>
      </c>
      <c r="E836" t="str">
        <f>emission!E836</f>
        <v>GAS</v>
      </c>
      <c r="F836" t="str">
        <f>emission!F836</f>
        <v>PM</v>
      </c>
      <c r="G836" s="1">
        <f>emission!G836 - SUM($K836:$U836)</f>
        <v>-1.056925393640995E-4</v>
      </c>
      <c r="K836" s="1">
        <f>SUMIF('emission-rate'!$A$2:$A$551, $D836&amp;K$1&amp;$E836&amp;$F836, 'emission-rate'!$F$2:$F$551) * IFERROR(VLOOKUP($A836&amp;$B836&amp;$C836&amp;$D836&amp;K$1, 'check of sales'!$A$2:$P$1035, 12 + MATCH($E836,'check of sales'!$M$1:$P$1, 0), 0), 0)</f>
        <v>4792.5395094125433</v>
      </c>
      <c r="L836" s="1">
        <f>SUMIF('emission-rate'!$A$2:$A$551, $D836&amp;L$1&amp;$E836&amp;$F836, 'emission-rate'!$F$2:$F$551) * IFERROR(VLOOKUP($A836&amp;$B836&amp;$C836&amp;$D836&amp;L$1, 'check of sales'!$A$2:$P$1035, 12 + MATCH($E836,'check of sales'!$M$1:$P$1, 0), 0), 0)</f>
        <v>341092.17308327212</v>
      </c>
      <c r="M836" s="1">
        <f>SUMIF('emission-rate'!$A$2:$A$551, $D836&amp;M$1&amp;$E836&amp;$F836, 'emission-rate'!$F$2:$F$551) * IFERROR(VLOOKUP($A836&amp;$B836&amp;$C836&amp;$D836&amp;M$1, 'check of sales'!$A$2:$P$1035, 12 + MATCH($E836,'check of sales'!$M$1:$P$1, 0), 0), 0)</f>
        <v>434453.753427346</v>
      </c>
      <c r="N836" s="1">
        <f>SUMIF('emission-rate'!$A$2:$A$551, $D836&amp;N$1&amp;$E836&amp;$F836, 'emission-rate'!$F$2:$F$551) * IFERROR(VLOOKUP($A836&amp;$B836&amp;$C836&amp;$D836&amp;N$1, 'check of sales'!$A$2:$P$1035, 12 + MATCH($E836,'check of sales'!$M$1:$P$1, 0), 0), 0)</f>
        <v>74822.432367067464</v>
      </c>
      <c r="O836" s="1">
        <f>SUMIF('emission-rate'!$A$2:$A$551, $D836&amp;O$1&amp;$E836&amp;$F836, 'emission-rate'!$F$2:$F$551) * IFERROR(VLOOKUP($A836&amp;$B836&amp;$C836&amp;$D836&amp;O$1, 'check of sales'!$A$2:$P$1035, 12 + MATCH($E836,'check of sales'!$M$1:$P$1, 0), 0), 0)</f>
        <v>243569.20584334989</v>
      </c>
      <c r="P836" s="1">
        <f>SUMIF('emission-rate'!$A$2:$A$551, $D836&amp;P$1&amp;$E836&amp;$F836, 'emission-rate'!$F$2:$F$551) * IFERROR(VLOOKUP($A836&amp;$B836&amp;$C836&amp;$D836&amp;P$1, 'check of sales'!$A$2:$P$1035, 12 + MATCH($E836,'check of sales'!$M$1:$P$1, 0), 0), 0)</f>
        <v>338913.02724439331</v>
      </c>
      <c r="Q836" s="1">
        <f>SUMIF('emission-rate'!$A$2:$A$551, $D836&amp;Q$1&amp;$E836&amp;$F836, 'emission-rate'!$F$2:$F$551) * IFERROR(VLOOKUP($A836&amp;$B836&amp;$C836&amp;$D836&amp;Q$1, 'check of sales'!$A$2:$P$1035, 12 + MATCH($E836,'check of sales'!$M$1:$P$1, 0), 0), 0)</f>
        <v>251992.31409501773</v>
      </c>
      <c r="R836" s="1">
        <f>SUMIF('emission-rate'!$A$2:$A$551, $D836&amp;R$1&amp;$E836&amp;$F836, 'emission-rate'!$F$2:$F$551) * IFERROR(VLOOKUP($A836&amp;$B836&amp;$C836&amp;$D836&amp;R$1, 'check of sales'!$A$2:$P$1035, 12 + MATCH($E836,'check of sales'!$M$1:$P$1, 0), 0), 0)</f>
        <v>200454.31491186621</v>
      </c>
      <c r="S836" s="1">
        <f>SUMIF('emission-rate'!$A$2:$A$551, $D836&amp;S$1&amp;$E836&amp;$F836, 'emission-rate'!$F$2:$F$551) * IFERROR(VLOOKUP($A836&amp;$B836&amp;$C836&amp;$D836&amp;S$1, 'check of sales'!$A$2:$P$1035, 12 + MATCH($E836,'check of sales'!$M$1:$P$1, 0), 0), 0)</f>
        <v>276740.96712271956</v>
      </c>
      <c r="T836" s="1">
        <f>SUMIF('emission-rate'!$A$2:$A$551, $D836&amp;T$1&amp;$E836&amp;$F836, 'emission-rate'!$F$2:$F$551) * IFERROR(VLOOKUP($A836&amp;$B836&amp;$C836&amp;$D836&amp;T$1, 'check of sales'!$A$2:$P$1035, 12 + MATCH($E836,'check of sales'!$M$1:$P$1, 0), 0), 0)</f>
        <v>278345.84270830802</v>
      </c>
      <c r="U836" s="1">
        <f>SUMIF('emission-rate'!$A$2:$A$551, $D836&amp;U$1&amp;$E836&amp;$F836, 'emission-rate'!$F$2:$F$551) * IFERROR(VLOOKUP($A836&amp;$B836&amp;$C836&amp;$D836&amp;U$1, 'check of sales'!$A$2:$P$1035, 12 + MATCH($E836,'check of sales'!$M$1:$P$1, 0), 0), 0)</f>
        <v>0</v>
      </c>
    </row>
    <row r="837" spans="1:21" x14ac:dyDescent="0.2">
      <c r="A837">
        <f>emission!A837</f>
        <v>2020</v>
      </c>
      <c r="B837">
        <f>emission!B837</f>
        <v>2</v>
      </c>
      <c r="C837" t="str">
        <f>emission!C837</f>
        <v>commercial</v>
      </c>
      <c r="D837" t="str">
        <f>emission!D837</f>
        <v>VCC 21400 (GAS LHD1)</v>
      </c>
      <c r="E837" t="str">
        <f>emission!E837</f>
        <v>GAS</v>
      </c>
      <c r="F837" t="str">
        <f>emission!F837</f>
        <v>PM</v>
      </c>
      <c r="G837" s="1">
        <f>emission!G837 - SUM($K837:$U837)</f>
        <v>-2.1528685465455055E-4</v>
      </c>
      <c r="K837" s="1">
        <f>SUMIF('emission-rate'!$A$2:$A$551, $D837&amp;K$1&amp;$E837&amp;$F837, 'emission-rate'!$F$2:$F$551) * IFERROR(VLOOKUP($A837&amp;$B837&amp;$C837&amp;$D837&amp;K$1, 'check of sales'!$A$2:$P$1035, 12 + MATCH($E837,'check of sales'!$M$1:$P$1, 0), 0), 0)</f>
        <v>4472.3165741015309</v>
      </c>
      <c r="L837" s="1">
        <f>SUMIF('emission-rate'!$A$2:$A$551, $D837&amp;L$1&amp;$E837&amp;$F837, 'emission-rate'!$F$2:$F$551) * IFERROR(VLOOKUP($A837&amp;$B837&amp;$C837&amp;$D837&amp;L$1, 'check of sales'!$A$2:$P$1035, 12 + MATCH($E837,'check of sales'!$M$1:$P$1, 0), 0), 0)</f>
        <v>317507.76206984371</v>
      </c>
      <c r="M837" s="1">
        <f>SUMIF('emission-rate'!$A$2:$A$551, $D837&amp;M$1&amp;$E837&amp;$F837, 'emission-rate'!$F$2:$F$551) * IFERROR(VLOOKUP($A837&amp;$B837&amp;$C837&amp;$D837&amp;M$1, 'check of sales'!$A$2:$P$1035, 12 + MATCH($E837,'check of sales'!$M$1:$P$1, 0), 0), 0)</f>
        <v>411490.1476315459</v>
      </c>
      <c r="N837" s="1">
        <f>SUMIF('emission-rate'!$A$2:$A$551, $D837&amp;N$1&amp;$E837&amp;$F837, 'emission-rate'!$F$2:$F$551) * IFERROR(VLOOKUP($A837&amp;$B837&amp;$C837&amp;$D837&amp;N$1, 'check of sales'!$A$2:$P$1035, 12 + MATCH($E837,'check of sales'!$M$1:$P$1, 0), 0), 0)</f>
        <v>70526.385145854787</v>
      </c>
      <c r="O837" s="1">
        <f>SUMIF('emission-rate'!$A$2:$A$551, $D837&amp;O$1&amp;$E837&amp;$F837, 'emission-rate'!$F$2:$F$551) * IFERROR(VLOOKUP($A837&amp;$B837&amp;$C837&amp;$D837&amp;O$1, 'check of sales'!$A$2:$P$1035, 12 + MATCH($E837,'check of sales'!$M$1:$P$1, 0), 0), 0)</f>
        <v>228391.97708461422</v>
      </c>
      <c r="P837" s="1">
        <f>SUMIF('emission-rate'!$A$2:$A$551, $D837&amp;P$1&amp;$E837&amp;$F837, 'emission-rate'!$F$2:$F$551) * IFERROR(VLOOKUP($A837&amp;$B837&amp;$C837&amp;$D837&amp;P$1, 'check of sales'!$A$2:$P$1035, 12 + MATCH($E837,'check of sales'!$M$1:$P$1, 0), 0), 0)</f>
        <v>314712.15909744002</v>
      </c>
      <c r="Q837" s="1">
        <f>SUMIF('emission-rate'!$A$2:$A$551, $D837&amp;Q$1&amp;$E837&amp;$F837, 'emission-rate'!$F$2:$F$551) * IFERROR(VLOOKUP($A837&amp;$B837&amp;$C837&amp;$D837&amp;Q$1, 'check of sales'!$A$2:$P$1035, 12 + MATCH($E837,'check of sales'!$M$1:$P$1, 0), 0), 0)</f>
        <v>233092.68912753894</v>
      </c>
      <c r="R837" s="1">
        <f>SUMIF('emission-rate'!$A$2:$A$551, $D837&amp;R$1&amp;$E837&amp;$F837, 'emission-rate'!$F$2:$F$551) * IFERROR(VLOOKUP($A837&amp;$B837&amp;$C837&amp;$D837&amp;R$1, 'check of sales'!$A$2:$P$1035, 12 + MATCH($E837,'check of sales'!$M$1:$P$1, 0), 0), 0)</f>
        <v>183097.46317358888</v>
      </c>
      <c r="S837" s="1">
        <f>SUMIF('emission-rate'!$A$2:$A$551, $D837&amp;S$1&amp;$E837&amp;$F837, 'emission-rate'!$F$2:$F$551) * IFERROR(VLOOKUP($A837&amp;$B837&amp;$C837&amp;$D837&amp;S$1, 'check of sales'!$A$2:$P$1035, 12 + MATCH($E837,'check of sales'!$M$1:$P$1, 0), 0), 0)</f>
        <v>247281.14766518376</v>
      </c>
      <c r="T837" s="1">
        <f>SUMIF('emission-rate'!$A$2:$A$551, $D837&amp;T$1&amp;$E837&amp;$F837, 'emission-rate'!$F$2:$F$551) * IFERROR(VLOOKUP($A837&amp;$B837&amp;$C837&amp;$D837&amp;T$1, 'check of sales'!$A$2:$P$1035, 12 + MATCH($E837,'check of sales'!$M$1:$P$1, 0), 0), 0)</f>
        <v>236028.36475168951</v>
      </c>
      <c r="U837" s="1">
        <f>SUMIF('emission-rate'!$A$2:$A$551, $D837&amp;U$1&amp;$E837&amp;$F837, 'emission-rate'!$F$2:$F$551) * IFERROR(VLOOKUP($A837&amp;$B837&amp;$C837&amp;$D837&amp;U$1, 'check of sales'!$A$2:$P$1035, 12 + MATCH($E837,'check of sales'!$M$1:$P$1, 0), 0), 0)</f>
        <v>336883.75906895578</v>
      </c>
    </row>
    <row r="838" spans="1:21" x14ac:dyDescent="0.2">
      <c r="A838">
        <f>emission!A838</f>
        <v>2010</v>
      </c>
      <c r="B838">
        <f>emission!B838</f>
        <v>2</v>
      </c>
      <c r="C838" t="str">
        <f>emission!C838</f>
        <v>commercial</v>
      </c>
      <c r="D838" t="str">
        <f>emission!D838</f>
        <v>VCC 21400 (GAS LHD1)</v>
      </c>
      <c r="E838" t="str">
        <f>emission!E838</f>
        <v>GAS</v>
      </c>
      <c r="F838" t="str">
        <f>emission!F838</f>
        <v>PM10</v>
      </c>
      <c r="G838" s="1">
        <f>emission!G838 - SUM($K838:$U838)</f>
        <v>-7.3643532232381403E-6</v>
      </c>
      <c r="K838" s="1">
        <f>SUMIF('emission-rate'!$A$2:$A$551, $D838&amp;K$1&amp;$E838&amp;$F838, 'emission-rate'!$F$2:$F$551) * IFERROR(VLOOKUP($A838&amp;$B838&amp;$C838&amp;$D838&amp;K$1, 'check of sales'!$A$2:$P$1035, 12 + MATCH($E838,'check of sales'!$M$1:$P$1, 0), 0), 0)</f>
        <v>10154.535121042652</v>
      </c>
      <c r="L838" s="1">
        <f>SUMIF('emission-rate'!$A$2:$A$551, $D838&amp;L$1&amp;$E838&amp;$F838, 'emission-rate'!$F$2:$F$551) * IFERROR(VLOOKUP($A838&amp;$B838&amp;$C838&amp;$D838&amp;L$1, 'check of sales'!$A$2:$P$1035, 12 + MATCH($E838,'check of sales'!$M$1:$P$1, 0), 0), 0)</f>
        <v>0</v>
      </c>
      <c r="M838" s="1">
        <f>SUMIF('emission-rate'!$A$2:$A$551, $D838&amp;M$1&amp;$E838&amp;$F838, 'emission-rate'!$F$2:$F$551) * IFERROR(VLOOKUP($A838&amp;$B838&amp;$C838&amp;$D838&amp;M$1, 'check of sales'!$A$2:$P$1035, 12 + MATCH($E838,'check of sales'!$M$1:$P$1, 0), 0), 0)</f>
        <v>0</v>
      </c>
      <c r="N838" s="1">
        <f>SUMIF('emission-rate'!$A$2:$A$551, $D838&amp;N$1&amp;$E838&amp;$F838, 'emission-rate'!$F$2:$F$551) * IFERROR(VLOOKUP($A838&amp;$B838&amp;$C838&amp;$D838&amp;N$1, 'check of sales'!$A$2:$P$1035, 12 + MATCH($E838,'check of sales'!$M$1:$P$1, 0), 0), 0)</f>
        <v>0</v>
      </c>
      <c r="O838" s="1">
        <f>SUMIF('emission-rate'!$A$2:$A$551, $D838&amp;O$1&amp;$E838&amp;$F838, 'emission-rate'!$F$2:$F$551) * IFERROR(VLOOKUP($A838&amp;$B838&amp;$C838&amp;$D838&amp;O$1, 'check of sales'!$A$2:$P$1035, 12 + MATCH($E838,'check of sales'!$M$1:$P$1, 0), 0), 0)</f>
        <v>0</v>
      </c>
      <c r="P838" s="1">
        <f>SUMIF('emission-rate'!$A$2:$A$551, $D838&amp;P$1&amp;$E838&amp;$F838, 'emission-rate'!$F$2:$F$551) * IFERROR(VLOOKUP($A838&amp;$B838&amp;$C838&amp;$D838&amp;P$1, 'check of sales'!$A$2:$P$1035, 12 + MATCH($E838,'check of sales'!$M$1:$P$1, 0), 0), 0)</f>
        <v>0</v>
      </c>
      <c r="Q838" s="1">
        <f>SUMIF('emission-rate'!$A$2:$A$551, $D838&amp;Q$1&amp;$E838&amp;$F838, 'emission-rate'!$F$2:$F$551) * IFERROR(VLOOKUP($A838&amp;$B838&amp;$C838&amp;$D838&amp;Q$1, 'check of sales'!$A$2:$P$1035, 12 + MATCH($E838,'check of sales'!$M$1:$P$1, 0), 0), 0)</f>
        <v>0</v>
      </c>
      <c r="R838" s="1">
        <f>SUMIF('emission-rate'!$A$2:$A$551, $D838&amp;R$1&amp;$E838&amp;$F838, 'emission-rate'!$F$2:$F$551) * IFERROR(VLOOKUP($A838&amp;$B838&amp;$C838&amp;$D838&amp;R$1, 'check of sales'!$A$2:$P$1035, 12 + MATCH($E838,'check of sales'!$M$1:$P$1, 0), 0), 0)</f>
        <v>0</v>
      </c>
      <c r="S838" s="1">
        <f>SUMIF('emission-rate'!$A$2:$A$551, $D838&amp;S$1&amp;$E838&amp;$F838, 'emission-rate'!$F$2:$F$551) * IFERROR(VLOOKUP($A838&amp;$B838&amp;$C838&amp;$D838&amp;S$1, 'check of sales'!$A$2:$P$1035, 12 + MATCH($E838,'check of sales'!$M$1:$P$1, 0), 0), 0)</f>
        <v>0</v>
      </c>
      <c r="T838" s="1">
        <f>SUMIF('emission-rate'!$A$2:$A$551, $D838&amp;T$1&amp;$E838&amp;$F838, 'emission-rate'!$F$2:$F$551) * IFERROR(VLOOKUP($A838&amp;$B838&amp;$C838&amp;$D838&amp;T$1, 'check of sales'!$A$2:$P$1035, 12 + MATCH($E838,'check of sales'!$M$1:$P$1, 0), 0), 0)</f>
        <v>0</v>
      </c>
      <c r="U838" s="1">
        <f>SUMIF('emission-rate'!$A$2:$A$551, $D838&amp;U$1&amp;$E838&amp;$F838, 'emission-rate'!$F$2:$F$551) * IFERROR(VLOOKUP($A838&amp;$B838&amp;$C838&amp;$D838&amp;U$1, 'check of sales'!$A$2:$P$1035, 12 + MATCH($E838,'check of sales'!$M$1:$P$1, 0), 0), 0)</f>
        <v>0</v>
      </c>
    </row>
    <row r="839" spans="1:21" x14ac:dyDescent="0.2">
      <c r="A839">
        <f>emission!A839</f>
        <v>2011</v>
      </c>
      <c r="B839">
        <f>emission!B839</f>
        <v>2</v>
      </c>
      <c r="C839" t="str">
        <f>emission!C839</f>
        <v>commercial</v>
      </c>
      <c r="D839" t="str">
        <f>emission!D839</f>
        <v>VCC 21400 (GAS LHD1)</v>
      </c>
      <c r="E839" t="str">
        <f>emission!E839</f>
        <v>GAS</v>
      </c>
      <c r="F839" t="str">
        <f>emission!F839</f>
        <v>PM10</v>
      </c>
      <c r="G839" s="1">
        <f>emission!G839 - SUM($K839:$U839)</f>
        <v>5.4926006123423576E-4</v>
      </c>
      <c r="K839" s="1">
        <f>SUMIF('emission-rate'!$A$2:$A$551, $D839&amp;K$1&amp;$E839&amp;$F839, 'emission-rate'!$F$2:$F$551) * IFERROR(VLOOKUP($A839&amp;$B839&amp;$C839&amp;$D839&amp;K$1, 'check of sales'!$A$2:$P$1035, 12 + MATCH($E839,'check of sales'!$M$1:$P$1, 0), 0), 0)</f>
        <v>8610.7207354448274</v>
      </c>
      <c r="L839" s="1">
        <f>SUMIF('emission-rate'!$A$2:$A$551, $D839&amp;L$1&amp;$E839&amp;$F839, 'emission-rate'!$F$2:$F$551) * IFERROR(VLOOKUP($A839&amp;$B839&amp;$C839&amp;$D839&amp;L$1, 'check of sales'!$A$2:$P$1035, 12 + MATCH($E839,'check of sales'!$M$1:$P$1, 0), 0), 0)</f>
        <v>672637.83009090309</v>
      </c>
      <c r="M839" s="1">
        <f>SUMIF('emission-rate'!$A$2:$A$551, $D839&amp;M$1&amp;$E839&amp;$F839, 'emission-rate'!$F$2:$F$551) * IFERROR(VLOOKUP($A839&amp;$B839&amp;$C839&amp;$D839&amp;M$1, 'check of sales'!$A$2:$P$1035, 12 + MATCH($E839,'check of sales'!$M$1:$P$1, 0), 0), 0)</f>
        <v>0</v>
      </c>
      <c r="N839" s="1">
        <f>SUMIF('emission-rate'!$A$2:$A$551, $D839&amp;N$1&amp;$E839&amp;$F839, 'emission-rate'!$F$2:$F$551) * IFERROR(VLOOKUP($A839&amp;$B839&amp;$C839&amp;$D839&amp;N$1, 'check of sales'!$A$2:$P$1035, 12 + MATCH($E839,'check of sales'!$M$1:$P$1, 0), 0), 0)</f>
        <v>0</v>
      </c>
      <c r="O839" s="1">
        <f>SUMIF('emission-rate'!$A$2:$A$551, $D839&amp;O$1&amp;$E839&amp;$F839, 'emission-rate'!$F$2:$F$551) * IFERROR(VLOOKUP($A839&amp;$B839&amp;$C839&amp;$D839&amp;O$1, 'check of sales'!$A$2:$P$1035, 12 + MATCH($E839,'check of sales'!$M$1:$P$1, 0), 0), 0)</f>
        <v>0</v>
      </c>
      <c r="P839" s="1">
        <f>SUMIF('emission-rate'!$A$2:$A$551, $D839&amp;P$1&amp;$E839&amp;$F839, 'emission-rate'!$F$2:$F$551) * IFERROR(VLOOKUP($A839&amp;$B839&amp;$C839&amp;$D839&amp;P$1, 'check of sales'!$A$2:$P$1035, 12 + MATCH($E839,'check of sales'!$M$1:$P$1, 0), 0), 0)</f>
        <v>0</v>
      </c>
      <c r="Q839" s="1">
        <f>SUMIF('emission-rate'!$A$2:$A$551, $D839&amp;Q$1&amp;$E839&amp;$F839, 'emission-rate'!$F$2:$F$551) * IFERROR(VLOOKUP($A839&amp;$B839&amp;$C839&amp;$D839&amp;Q$1, 'check of sales'!$A$2:$P$1035, 12 + MATCH($E839,'check of sales'!$M$1:$P$1, 0), 0), 0)</f>
        <v>0</v>
      </c>
      <c r="R839" s="1">
        <f>SUMIF('emission-rate'!$A$2:$A$551, $D839&amp;R$1&amp;$E839&amp;$F839, 'emission-rate'!$F$2:$F$551) * IFERROR(VLOOKUP($A839&amp;$B839&amp;$C839&amp;$D839&amp;R$1, 'check of sales'!$A$2:$P$1035, 12 + MATCH($E839,'check of sales'!$M$1:$P$1, 0), 0), 0)</f>
        <v>0</v>
      </c>
      <c r="S839" s="1">
        <f>SUMIF('emission-rate'!$A$2:$A$551, $D839&amp;S$1&amp;$E839&amp;$F839, 'emission-rate'!$F$2:$F$551) * IFERROR(VLOOKUP($A839&amp;$B839&amp;$C839&amp;$D839&amp;S$1, 'check of sales'!$A$2:$P$1035, 12 + MATCH($E839,'check of sales'!$M$1:$P$1, 0), 0), 0)</f>
        <v>0</v>
      </c>
      <c r="T839" s="1">
        <f>SUMIF('emission-rate'!$A$2:$A$551, $D839&amp;T$1&amp;$E839&amp;$F839, 'emission-rate'!$F$2:$F$551) * IFERROR(VLOOKUP($A839&amp;$B839&amp;$C839&amp;$D839&amp;T$1, 'check of sales'!$A$2:$P$1035, 12 + MATCH($E839,'check of sales'!$M$1:$P$1, 0), 0), 0)</f>
        <v>0</v>
      </c>
      <c r="U839" s="1">
        <f>SUMIF('emission-rate'!$A$2:$A$551, $D839&amp;U$1&amp;$E839&amp;$F839, 'emission-rate'!$F$2:$F$551) * IFERROR(VLOOKUP($A839&amp;$B839&amp;$C839&amp;$D839&amp;U$1, 'check of sales'!$A$2:$P$1035, 12 + MATCH($E839,'check of sales'!$M$1:$P$1, 0), 0), 0)</f>
        <v>0</v>
      </c>
    </row>
    <row r="840" spans="1:21" x14ac:dyDescent="0.2">
      <c r="A840">
        <f>emission!A840</f>
        <v>2012</v>
      </c>
      <c r="B840">
        <f>emission!B840</f>
        <v>2</v>
      </c>
      <c r="C840" t="str">
        <f>emission!C840</f>
        <v>commercial</v>
      </c>
      <c r="D840" t="str">
        <f>emission!D840</f>
        <v>VCC 21400 (GAS LHD1)</v>
      </c>
      <c r="E840" t="str">
        <f>emission!E840</f>
        <v>GAS</v>
      </c>
      <c r="F840" t="str">
        <f>emission!F840</f>
        <v>PM10</v>
      </c>
      <c r="G840" s="1">
        <f>emission!G840 - SUM($K840:$U840)</f>
        <v>2.9165460728108883E-4</v>
      </c>
      <c r="K840" s="1">
        <f>SUMIF('emission-rate'!$A$2:$A$551, $D840&amp;K$1&amp;$E840&amp;$F840, 'emission-rate'!$F$2:$F$551) * IFERROR(VLOOKUP($A840&amp;$B840&amp;$C840&amp;$D840&amp;K$1, 'check of sales'!$A$2:$P$1035, 12 + MATCH($E840,'check of sales'!$M$1:$P$1, 0), 0), 0)</f>
        <v>7694.0863791264737</v>
      </c>
      <c r="L840" s="1">
        <f>SUMIF('emission-rate'!$A$2:$A$551, $D840&amp;L$1&amp;$E840&amp;$F840, 'emission-rate'!$F$2:$F$551) * IFERROR(VLOOKUP($A840&amp;$B840&amp;$C840&amp;$D840&amp;L$1, 'check of sales'!$A$2:$P$1035, 12 + MATCH($E840,'check of sales'!$M$1:$P$1, 0), 0), 0)</f>
        <v>570375.34874503</v>
      </c>
      <c r="M840" s="1">
        <f>SUMIF('emission-rate'!$A$2:$A$551, $D840&amp;M$1&amp;$E840&amp;$F840, 'emission-rate'!$F$2:$F$551) * IFERROR(VLOOKUP($A840&amp;$B840&amp;$C840&amp;$D840&amp;M$1, 'check of sales'!$A$2:$P$1035, 12 + MATCH($E840,'check of sales'!$M$1:$P$1, 0), 0), 0)</f>
        <v>811292.02057296864</v>
      </c>
      <c r="N840" s="1">
        <f>SUMIF('emission-rate'!$A$2:$A$551, $D840&amp;N$1&amp;$E840&amp;$F840, 'emission-rate'!$F$2:$F$551) * IFERROR(VLOOKUP($A840&amp;$B840&amp;$C840&amp;$D840&amp;N$1, 'check of sales'!$A$2:$P$1035, 12 + MATCH($E840,'check of sales'!$M$1:$P$1, 0), 0), 0)</f>
        <v>0</v>
      </c>
      <c r="O840" s="1">
        <f>SUMIF('emission-rate'!$A$2:$A$551, $D840&amp;O$1&amp;$E840&amp;$F840, 'emission-rate'!$F$2:$F$551) * IFERROR(VLOOKUP($A840&amp;$B840&amp;$C840&amp;$D840&amp;O$1, 'check of sales'!$A$2:$P$1035, 12 + MATCH($E840,'check of sales'!$M$1:$P$1, 0), 0), 0)</f>
        <v>0</v>
      </c>
      <c r="P840" s="1">
        <f>SUMIF('emission-rate'!$A$2:$A$551, $D840&amp;P$1&amp;$E840&amp;$F840, 'emission-rate'!$F$2:$F$551) * IFERROR(VLOOKUP($A840&amp;$B840&amp;$C840&amp;$D840&amp;P$1, 'check of sales'!$A$2:$P$1035, 12 + MATCH($E840,'check of sales'!$M$1:$P$1, 0), 0), 0)</f>
        <v>0</v>
      </c>
      <c r="Q840" s="1">
        <f>SUMIF('emission-rate'!$A$2:$A$551, $D840&amp;Q$1&amp;$E840&amp;$F840, 'emission-rate'!$F$2:$F$551) * IFERROR(VLOOKUP($A840&amp;$B840&amp;$C840&amp;$D840&amp;Q$1, 'check of sales'!$A$2:$P$1035, 12 + MATCH($E840,'check of sales'!$M$1:$P$1, 0), 0), 0)</f>
        <v>0</v>
      </c>
      <c r="R840" s="1">
        <f>SUMIF('emission-rate'!$A$2:$A$551, $D840&amp;R$1&amp;$E840&amp;$F840, 'emission-rate'!$F$2:$F$551) * IFERROR(VLOOKUP($A840&amp;$B840&amp;$C840&amp;$D840&amp;R$1, 'check of sales'!$A$2:$P$1035, 12 + MATCH($E840,'check of sales'!$M$1:$P$1, 0), 0), 0)</f>
        <v>0</v>
      </c>
      <c r="S840" s="1">
        <f>SUMIF('emission-rate'!$A$2:$A$551, $D840&amp;S$1&amp;$E840&amp;$F840, 'emission-rate'!$F$2:$F$551) * IFERROR(VLOOKUP($A840&amp;$B840&amp;$C840&amp;$D840&amp;S$1, 'check of sales'!$A$2:$P$1035, 12 + MATCH($E840,'check of sales'!$M$1:$P$1, 0), 0), 0)</f>
        <v>0</v>
      </c>
      <c r="T840" s="1">
        <f>SUMIF('emission-rate'!$A$2:$A$551, $D840&amp;T$1&amp;$E840&amp;$F840, 'emission-rate'!$F$2:$F$551) * IFERROR(VLOOKUP($A840&amp;$B840&amp;$C840&amp;$D840&amp;T$1, 'check of sales'!$A$2:$P$1035, 12 + MATCH($E840,'check of sales'!$M$1:$P$1, 0), 0), 0)</f>
        <v>0</v>
      </c>
      <c r="U840" s="1">
        <f>SUMIF('emission-rate'!$A$2:$A$551, $D840&amp;U$1&amp;$E840&amp;$F840, 'emission-rate'!$F$2:$F$551) * IFERROR(VLOOKUP($A840&amp;$B840&amp;$C840&amp;$D840&amp;U$1, 'check of sales'!$A$2:$P$1035, 12 + MATCH($E840,'check of sales'!$M$1:$P$1, 0), 0), 0)</f>
        <v>0</v>
      </c>
    </row>
    <row r="841" spans="1:21" x14ac:dyDescent="0.2">
      <c r="A841">
        <f>emission!A841</f>
        <v>2013</v>
      </c>
      <c r="B841">
        <f>emission!B841</f>
        <v>2</v>
      </c>
      <c r="C841" t="str">
        <f>emission!C841</f>
        <v>commercial</v>
      </c>
      <c r="D841" t="str">
        <f>emission!D841</f>
        <v>VCC 21400 (GAS LHD1)</v>
      </c>
      <c r="E841" t="str">
        <f>emission!E841</f>
        <v>GAS</v>
      </c>
      <c r="F841" t="str">
        <f>emission!F841</f>
        <v>PM10</v>
      </c>
      <c r="G841" s="1">
        <f>emission!G841 - SUM($K841:$U841)</f>
        <v>2.7673016302287579E-4</v>
      </c>
      <c r="K841" s="1">
        <f>SUMIF('emission-rate'!$A$2:$A$551, $D841&amp;K$1&amp;$E841&amp;$F841, 'emission-rate'!$F$2:$F$551) * IFERROR(VLOOKUP($A841&amp;$B841&amp;$C841&amp;$D841&amp;K$1, 'check of sales'!$A$2:$P$1035, 12 + MATCH($E841,'check of sales'!$M$1:$P$1, 0), 0), 0)</f>
        <v>7027.8741471637186</v>
      </c>
      <c r="L841" s="1">
        <f>SUMIF('emission-rate'!$A$2:$A$551, $D841&amp;L$1&amp;$E841&amp;$F841, 'emission-rate'!$F$2:$F$551) * IFERROR(VLOOKUP($A841&amp;$B841&amp;$C841&amp;$D841&amp;L$1, 'check of sales'!$A$2:$P$1035, 12 + MATCH($E841,'check of sales'!$M$1:$P$1, 0), 0), 0)</f>
        <v>509657.360469712</v>
      </c>
      <c r="M841" s="1">
        <f>SUMIF('emission-rate'!$A$2:$A$551, $D841&amp;M$1&amp;$E841&amp;$F841, 'emission-rate'!$F$2:$F$551) * IFERROR(VLOOKUP($A841&amp;$B841&amp;$C841&amp;$D841&amp;M$1, 'check of sales'!$A$2:$P$1035, 12 + MATCH($E841,'check of sales'!$M$1:$P$1, 0), 0), 0)</f>
        <v>687949.66394594708</v>
      </c>
      <c r="N841" s="1">
        <f>SUMIF('emission-rate'!$A$2:$A$551, $D841&amp;N$1&amp;$E841&amp;$F841, 'emission-rate'!$F$2:$F$551) * IFERROR(VLOOKUP($A841&amp;$B841&amp;$C841&amp;$D841&amp;N$1, 'check of sales'!$A$2:$P$1035, 12 + MATCH($E841,'check of sales'!$M$1:$P$1, 0), 0), 0)</f>
        <v>131651.82863743723</v>
      </c>
      <c r="O841" s="1">
        <f>SUMIF('emission-rate'!$A$2:$A$551, $D841&amp;O$1&amp;$E841&amp;$F841, 'emission-rate'!$F$2:$F$551) * IFERROR(VLOOKUP($A841&amp;$B841&amp;$C841&amp;$D841&amp;O$1, 'check of sales'!$A$2:$P$1035, 12 + MATCH($E841,'check of sales'!$M$1:$P$1, 0), 0), 0)</f>
        <v>0</v>
      </c>
      <c r="P841" s="1">
        <f>SUMIF('emission-rate'!$A$2:$A$551, $D841&amp;P$1&amp;$E841&amp;$F841, 'emission-rate'!$F$2:$F$551) * IFERROR(VLOOKUP($A841&amp;$B841&amp;$C841&amp;$D841&amp;P$1, 'check of sales'!$A$2:$P$1035, 12 + MATCH($E841,'check of sales'!$M$1:$P$1, 0), 0), 0)</f>
        <v>0</v>
      </c>
      <c r="Q841" s="1">
        <f>SUMIF('emission-rate'!$A$2:$A$551, $D841&amp;Q$1&amp;$E841&amp;$F841, 'emission-rate'!$F$2:$F$551) * IFERROR(VLOOKUP($A841&amp;$B841&amp;$C841&amp;$D841&amp;Q$1, 'check of sales'!$A$2:$P$1035, 12 + MATCH($E841,'check of sales'!$M$1:$P$1, 0), 0), 0)</f>
        <v>0</v>
      </c>
      <c r="R841" s="1">
        <f>SUMIF('emission-rate'!$A$2:$A$551, $D841&amp;R$1&amp;$E841&amp;$F841, 'emission-rate'!$F$2:$F$551) * IFERROR(VLOOKUP($A841&amp;$B841&amp;$C841&amp;$D841&amp;R$1, 'check of sales'!$A$2:$P$1035, 12 + MATCH($E841,'check of sales'!$M$1:$P$1, 0), 0), 0)</f>
        <v>0</v>
      </c>
      <c r="S841" s="1">
        <f>SUMIF('emission-rate'!$A$2:$A$551, $D841&amp;S$1&amp;$E841&amp;$F841, 'emission-rate'!$F$2:$F$551) * IFERROR(VLOOKUP($A841&amp;$B841&amp;$C841&amp;$D841&amp;S$1, 'check of sales'!$A$2:$P$1035, 12 + MATCH($E841,'check of sales'!$M$1:$P$1, 0), 0), 0)</f>
        <v>0</v>
      </c>
      <c r="T841" s="1">
        <f>SUMIF('emission-rate'!$A$2:$A$551, $D841&amp;T$1&amp;$E841&amp;$F841, 'emission-rate'!$F$2:$F$551) * IFERROR(VLOOKUP($A841&amp;$B841&amp;$C841&amp;$D841&amp;T$1, 'check of sales'!$A$2:$P$1035, 12 + MATCH($E841,'check of sales'!$M$1:$P$1, 0), 0), 0)</f>
        <v>0</v>
      </c>
      <c r="U841" s="1">
        <f>SUMIF('emission-rate'!$A$2:$A$551, $D841&amp;U$1&amp;$E841&amp;$F841, 'emission-rate'!$F$2:$F$551) * IFERROR(VLOOKUP($A841&amp;$B841&amp;$C841&amp;$D841&amp;U$1, 'check of sales'!$A$2:$P$1035, 12 + MATCH($E841,'check of sales'!$M$1:$P$1, 0), 0), 0)</f>
        <v>0</v>
      </c>
    </row>
    <row r="842" spans="1:21" x14ac:dyDescent="0.2">
      <c r="A842">
        <f>emission!A842</f>
        <v>2014</v>
      </c>
      <c r="B842">
        <f>emission!B842</f>
        <v>2</v>
      </c>
      <c r="C842" t="str">
        <f>emission!C842</f>
        <v>commercial</v>
      </c>
      <c r="D842" t="str">
        <f>emission!D842</f>
        <v>VCC 21400 (GAS LHD1)</v>
      </c>
      <c r="E842" t="str">
        <f>emission!E842</f>
        <v>GAS</v>
      </c>
      <c r="F842" t="str">
        <f>emission!F842</f>
        <v>PM10</v>
      </c>
      <c r="G842" s="1">
        <f>emission!G842 - SUM($K842:$U842)</f>
        <v>4.189999308437109E-4</v>
      </c>
      <c r="K842" s="1">
        <f>SUMIF('emission-rate'!$A$2:$A$551, $D842&amp;K$1&amp;$E842&amp;$F842, 'emission-rate'!$F$2:$F$551) * IFERROR(VLOOKUP($A842&amp;$B842&amp;$C842&amp;$D842&amp;K$1, 'check of sales'!$A$2:$P$1035, 12 + MATCH($E842,'check of sales'!$M$1:$P$1, 0), 0), 0)</f>
        <v>6500.7779689447507</v>
      </c>
      <c r="L842" s="1">
        <f>SUMIF('emission-rate'!$A$2:$A$551, $D842&amp;L$1&amp;$E842&amp;$F842, 'emission-rate'!$F$2:$F$551) * IFERROR(VLOOKUP($A842&amp;$B842&amp;$C842&amp;$D842&amp;L$1, 'check of sales'!$A$2:$P$1035, 12 + MATCH($E842,'check of sales'!$M$1:$P$1, 0), 0), 0)</f>
        <v>465527.36882107146</v>
      </c>
      <c r="M842" s="1">
        <f>SUMIF('emission-rate'!$A$2:$A$551, $D842&amp;M$1&amp;$E842&amp;$F842, 'emission-rate'!$F$2:$F$551) * IFERROR(VLOOKUP($A842&amp;$B842&amp;$C842&amp;$D842&amp;M$1, 'check of sales'!$A$2:$P$1035, 12 + MATCH($E842,'check of sales'!$M$1:$P$1, 0), 0), 0)</f>
        <v>614715.57393594575</v>
      </c>
      <c r="N842" s="1">
        <f>SUMIF('emission-rate'!$A$2:$A$551, $D842&amp;N$1&amp;$E842&amp;$F842, 'emission-rate'!$F$2:$F$551) * IFERROR(VLOOKUP($A842&amp;$B842&amp;$C842&amp;$D842&amp;N$1, 'check of sales'!$A$2:$P$1035, 12 + MATCH($E842,'check of sales'!$M$1:$P$1, 0), 0), 0)</f>
        <v>111636.53650263888</v>
      </c>
      <c r="O842" s="1">
        <f>SUMIF('emission-rate'!$A$2:$A$551, $D842&amp;O$1&amp;$E842&amp;$F842, 'emission-rate'!$F$2:$F$551) * IFERROR(VLOOKUP($A842&amp;$B842&amp;$C842&amp;$D842&amp;O$1, 'check of sales'!$A$2:$P$1035, 12 + MATCH($E842,'check of sales'!$M$1:$P$1, 0), 0), 0)</f>
        <v>401690.73110809934</v>
      </c>
      <c r="P842" s="1">
        <f>SUMIF('emission-rate'!$A$2:$A$551, $D842&amp;P$1&amp;$E842&amp;$F842, 'emission-rate'!$F$2:$F$551) * IFERROR(VLOOKUP($A842&amp;$B842&amp;$C842&amp;$D842&amp;P$1, 'check of sales'!$A$2:$P$1035, 12 + MATCH($E842,'check of sales'!$M$1:$P$1, 0), 0), 0)</f>
        <v>0</v>
      </c>
      <c r="Q842" s="1">
        <f>SUMIF('emission-rate'!$A$2:$A$551, $D842&amp;Q$1&amp;$E842&amp;$F842, 'emission-rate'!$F$2:$F$551) * IFERROR(VLOOKUP($A842&amp;$B842&amp;$C842&amp;$D842&amp;Q$1, 'check of sales'!$A$2:$P$1035, 12 + MATCH($E842,'check of sales'!$M$1:$P$1, 0), 0), 0)</f>
        <v>0</v>
      </c>
      <c r="R842" s="1">
        <f>SUMIF('emission-rate'!$A$2:$A$551, $D842&amp;R$1&amp;$E842&amp;$F842, 'emission-rate'!$F$2:$F$551) * IFERROR(VLOOKUP($A842&amp;$B842&amp;$C842&amp;$D842&amp;R$1, 'check of sales'!$A$2:$P$1035, 12 + MATCH($E842,'check of sales'!$M$1:$P$1, 0), 0), 0)</f>
        <v>0</v>
      </c>
      <c r="S842" s="1">
        <f>SUMIF('emission-rate'!$A$2:$A$551, $D842&amp;S$1&amp;$E842&amp;$F842, 'emission-rate'!$F$2:$F$551) * IFERROR(VLOOKUP($A842&amp;$B842&amp;$C842&amp;$D842&amp;S$1, 'check of sales'!$A$2:$P$1035, 12 + MATCH($E842,'check of sales'!$M$1:$P$1, 0), 0), 0)</f>
        <v>0</v>
      </c>
      <c r="T842" s="1">
        <f>SUMIF('emission-rate'!$A$2:$A$551, $D842&amp;T$1&amp;$E842&amp;$F842, 'emission-rate'!$F$2:$F$551) * IFERROR(VLOOKUP($A842&amp;$B842&amp;$C842&amp;$D842&amp;T$1, 'check of sales'!$A$2:$P$1035, 12 + MATCH($E842,'check of sales'!$M$1:$P$1, 0), 0), 0)</f>
        <v>0</v>
      </c>
      <c r="U842" s="1">
        <f>SUMIF('emission-rate'!$A$2:$A$551, $D842&amp;U$1&amp;$E842&amp;$F842, 'emission-rate'!$F$2:$F$551) * IFERROR(VLOOKUP($A842&amp;$B842&amp;$C842&amp;$D842&amp;U$1, 'check of sales'!$A$2:$P$1035, 12 + MATCH($E842,'check of sales'!$M$1:$P$1, 0), 0), 0)</f>
        <v>0</v>
      </c>
    </row>
    <row r="843" spans="1:21" x14ac:dyDescent="0.2">
      <c r="A843">
        <f>emission!A843</f>
        <v>2015</v>
      </c>
      <c r="B843">
        <f>emission!B843</f>
        <v>2</v>
      </c>
      <c r="C843" t="str">
        <f>emission!C843</f>
        <v>commercial</v>
      </c>
      <c r="D843" t="str">
        <f>emission!D843</f>
        <v>VCC 21400 (GAS LHD1)</v>
      </c>
      <c r="E843" t="str">
        <f>emission!E843</f>
        <v>GAS</v>
      </c>
      <c r="F843" t="str">
        <f>emission!F843</f>
        <v>PM10</v>
      </c>
      <c r="G843" s="1">
        <f>emission!G843 - SUM($K843:$U843)</f>
        <v>-7.3782401159405708E-5</v>
      </c>
      <c r="K843" s="1">
        <f>SUMIF('emission-rate'!$A$2:$A$551, $D843&amp;K$1&amp;$E843&amp;$F843, 'emission-rate'!$F$2:$F$551) * IFERROR(VLOOKUP($A843&amp;$B843&amp;$C843&amp;$D843&amp;K$1, 'check of sales'!$A$2:$P$1035, 12 + MATCH($E843,'check of sales'!$M$1:$P$1, 0), 0), 0)</f>
        <v>6036.5748907738935</v>
      </c>
      <c r="L843" s="1">
        <f>SUMIF('emission-rate'!$A$2:$A$551, $D843&amp;L$1&amp;$E843&amp;$F843, 'emission-rate'!$F$2:$F$551) * IFERROR(VLOOKUP($A843&amp;$B843&amp;$C843&amp;$D843&amp;L$1, 'check of sales'!$A$2:$P$1035, 12 + MATCH($E843,'check of sales'!$M$1:$P$1, 0), 0), 0)</f>
        <v>430612.44407658826</v>
      </c>
      <c r="M843" s="1">
        <f>SUMIF('emission-rate'!$A$2:$A$551, $D843&amp;M$1&amp;$E843&amp;$F843, 'emission-rate'!$F$2:$F$551) * IFERROR(VLOOKUP($A843&amp;$B843&amp;$C843&amp;$D843&amp;M$1, 'check of sales'!$A$2:$P$1035, 12 + MATCH($E843,'check of sales'!$M$1:$P$1, 0), 0), 0)</f>
        <v>561488.84702459245</v>
      </c>
      <c r="N843" s="1">
        <f>SUMIF('emission-rate'!$A$2:$A$551, $D843&amp;N$1&amp;$E843&amp;$F843, 'emission-rate'!$F$2:$F$551) * IFERROR(VLOOKUP($A843&amp;$B843&amp;$C843&amp;$D843&amp;N$1, 'check of sales'!$A$2:$P$1035, 12 + MATCH($E843,'check of sales'!$M$1:$P$1, 0), 0), 0)</f>
        <v>99752.527263147087</v>
      </c>
      <c r="O843" s="1">
        <f>SUMIF('emission-rate'!$A$2:$A$551, $D843&amp;O$1&amp;$E843&amp;$F843, 'emission-rate'!$F$2:$F$551) * IFERROR(VLOOKUP($A843&amp;$B843&amp;$C843&amp;$D843&amp;O$1, 'check of sales'!$A$2:$P$1035, 12 + MATCH($E843,'check of sales'!$M$1:$P$1, 0), 0), 0)</f>
        <v>340620.8818383959</v>
      </c>
      <c r="P843" s="1">
        <f>SUMIF('emission-rate'!$A$2:$A$551, $D843&amp;P$1&amp;$E843&amp;$F843, 'emission-rate'!$F$2:$F$551) * IFERROR(VLOOKUP($A843&amp;$B843&amp;$C843&amp;$D843&amp;P$1, 'check of sales'!$A$2:$P$1035, 12 + MATCH($E843,'check of sales'!$M$1:$P$1, 0), 0), 0)</f>
        <v>518817.16891903483</v>
      </c>
      <c r="Q843" s="1">
        <f>SUMIF('emission-rate'!$A$2:$A$551, $D843&amp;Q$1&amp;$E843&amp;$F843, 'emission-rate'!$F$2:$F$551) * IFERROR(VLOOKUP($A843&amp;$B843&amp;$C843&amp;$D843&amp;Q$1, 'check of sales'!$A$2:$P$1035, 12 + MATCH($E843,'check of sales'!$M$1:$P$1, 0), 0), 0)</f>
        <v>0</v>
      </c>
      <c r="R843" s="1">
        <f>SUMIF('emission-rate'!$A$2:$A$551, $D843&amp;R$1&amp;$E843&amp;$F843, 'emission-rate'!$F$2:$F$551) * IFERROR(VLOOKUP($A843&amp;$B843&amp;$C843&amp;$D843&amp;R$1, 'check of sales'!$A$2:$P$1035, 12 + MATCH($E843,'check of sales'!$M$1:$P$1, 0), 0), 0)</f>
        <v>0</v>
      </c>
      <c r="S843" s="1">
        <f>SUMIF('emission-rate'!$A$2:$A$551, $D843&amp;S$1&amp;$E843&amp;$F843, 'emission-rate'!$F$2:$F$551) * IFERROR(VLOOKUP($A843&amp;$B843&amp;$C843&amp;$D843&amp;S$1, 'check of sales'!$A$2:$P$1035, 12 + MATCH($E843,'check of sales'!$M$1:$P$1, 0), 0), 0)</f>
        <v>0</v>
      </c>
      <c r="T843" s="1">
        <f>SUMIF('emission-rate'!$A$2:$A$551, $D843&amp;T$1&amp;$E843&amp;$F843, 'emission-rate'!$F$2:$F$551) * IFERROR(VLOOKUP($A843&amp;$B843&amp;$C843&amp;$D843&amp;T$1, 'check of sales'!$A$2:$P$1035, 12 + MATCH($E843,'check of sales'!$M$1:$P$1, 0), 0), 0)</f>
        <v>0</v>
      </c>
      <c r="U843" s="1">
        <f>SUMIF('emission-rate'!$A$2:$A$551, $D843&amp;U$1&amp;$E843&amp;$F843, 'emission-rate'!$F$2:$F$551) * IFERROR(VLOOKUP($A843&amp;$B843&amp;$C843&amp;$D843&amp;U$1, 'check of sales'!$A$2:$P$1035, 12 + MATCH($E843,'check of sales'!$M$1:$P$1, 0), 0), 0)</f>
        <v>0</v>
      </c>
    </row>
    <row r="844" spans="1:21" x14ac:dyDescent="0.2">
      <c r="A844">
        <f>emission!A844</f>
        <v>2016</v>
      </c>
      <c r="B844">
        <f>emission!B844</f>
        <v>2</v>
      </c>
      <c r="C844" t="str">
        <f>emission!C844</f>
        <v>commercial</v>
      </c>
      <c r="D844" t="str">
        <f>emission!D844</f>
        <v>VCC 21400 (GAS LHD1)</v>
      </c>
      <c r="E844" t="str">
        <f>emission!E844</f>
        <v>GAS</v>
      </c>
      <c r="F844" t="str">
        <f>emission!F844</f>
        <v>PM10</v>
      </c>
      <c r="G844" s="1">
        <f>emission!G844 - SUM($K844:$U844)</f>
        <v>1.0019168257713318E-4</v>
      </c>
      <c r="K844" s="1">
        <f>SUMIF('emission-rate'!$A$2:$A$551, $D844&amp;K$1&amp;$E844&amp;$F844, 'emission-rate'!$F$2:$F$551) * IFERROR(VLOOKUP($A844&amp;$B844&amp;$C844&amp;$D844&amp;K$1, 'check of sales'!$A$2:$P$1035, 12 + MATCH($E844,'check of sales'!$M$1:$P$1, 0), 0), 0)</f>
        <v>5660.4252140555809</v>
      </c>
      <c r="L844" s="1">
        <f>SUMIF('emission-rate'!$A$2:$A$551, $D844&amp;L$1&amp;$E844&amp;$F844, 'emission-rate'!$F$2:$F$551) * IFERROR(VLOOKUP($A844&amp;$B844&amp;$C844&amp;$D844&amp;L$1, 'check of sales'!$A$2:$P$1035, 12 + MATCH($E844,'check of sales'!$M$1:$P$1, 0), 0), 0)</f>
        <v>399863.56709694909</v>
      </c>
      <c r="M844" s="1">
        <f>SUMIF('emission-rate'!$A$2:$A$551, $D844&amp;M$1&amp;$E844&amp;$F844, 'emission-rate'!$F$2:$F$551) * IFERROR(VLOOKUP($A844&amp;$B844&amp;$C844&amp;$D844&amp;M$1, 'check of sales'!$A$2:$P$1035, 12 + MATCH($E844,'check of sales'!$M$1:$P$1, 0), 0), 0)</f>
        <v>519376.73471554078</v>
      </c>
      <c r="N844" s="1">
        <f>SUMIF('emission-rate'!$A$2:$A$551, $D844&amp;N$1&amp;$E844&amp;$F844, 'emission-rate'!$F$2:$F$551) * IFERROR(VLOOKUP($A844&amp;$B844&amp;$C844&amp;$D844&amp;N$1, 'check of sales'!$A$2:$P$1035, 12 + MATCH($E844,'check of sales'!$M$1:$P$1, 0), 0), 0)</f>
        <v>91115.198468373099</v>
      </c>
      <c r="O844" s="1">
        <f>SUMIF('emission-rate'!$A$2:$A$551, $D844&amp;O$1&amp;$E844&amp;$F844, 'emission-rate'!$F$2:$F$551) * IFERROR(VLOOKUP($A844&amp;$B844&amp;$C844&amp;$D844&amp;O$1, 'check of sales'!$A$2:$P$1035, 12 + MATCH($E844,'check of sales'!$M$1:$P$1, 0), 0), 0)</f>
        <v>304360.87383612554</v>
      </c>
      <c r="P844" s="1">
        <f>SUMIF('emission-rate'!$A$2:$A$551, $D844&amp;P$1&amp;$E844&amp;$F844, 'emission-rate'!$F$2:$F$551) * IFERROR(VLOOKUP($A844&amp;$B844&amp;$C844&amp;$D844&amp;P$1, 'check of sales'!$A$2:$P$1035, 12 + MATCH($E844,'check of sales'!$M$1:$P$1, 0), 0), 0)</f>
        <v>439940.35187867982</v>
      </c>
      <c r="Q844" s="1">
        <f>SUMIF('emission-rate'!$A$2:$A$551, $D844&amp;Q$1&amp;$E844&amp;$F844, 'emission-rate'!$F$2:$F$551) * IFERROR(VLOOKUP($A844&amp;$B844&amp;$C844&amp;$D844&amp;Q$1, 'check of sales'!$A$2:$P$1035, 12 + MATCH($E844,'check of sales'!$M$1:$P$1, 0), 0), 0)</f>
        <v>356721.29189143423</v>
      </c>
      <c r="R844" s="1">
        <f>SUMIF('emission-rate'!$A$2:$A$551, $D844&amp;R$1&amp;$E844&amp;$F844, 'emission-rate'!$F$2:$F$551) * IFERROR(VLOOKUP($A844&amp;$B844&amp;$C844&amp;$D844&amp;R$1, 'check of sales'!$A$2:$P$1035, 12 + MATCH($E844,'check of sales'!$M$1:$P$1, 0), 0), 0)</f>
        <v>0</v>
      </c>
      <c r="S844" s="1">
        <f>SUMIF('emission-rate'!$A$2:$A$551, $D844&amp;S$1&amp;$E844&amp;$F844, 'emission-rate'!$F$2:$F$551) * IFERROR(VLOOKUP($A844&amp;$B844&amp;$C844&amp;$D844&amp;S$1, 'check of sales'!$A$2:$P$1035, 12 + MATCH($E844,'check of sales'!$M$1:$P$1, 0), 0), 0)</f>
        <v>0</v>
      </c>
      <c r="T844" s="1">
        <f>SUMIF('emission-rate'!$A$2:$A$551, $D844&amp;T$1&amp;$E844&amp;$F844, 'emission-rate'!$F$2:$F$551) * IFERROR(VLOOKUP($A844&amp;$B844&amp;$C844&amp;$D844&amp;T$1, 'check of sales'!$A$2:$P$1035, 12 + MATCH($E844,'check of sales'!$M$1:$P$1, 0), 0), 0)</f>
        <v>0</v>
      </c>
      <c r="U844" s="1">
        <f>SUMIF('emission-rate'!$A$2:$A$551, $D844&amp;U$1&amp;$E844&amp;$F844, 'emission-rate'!$F$2:$F$551) * IFERROR(VLOOKUP($A844&amp;$B844&amp;$C844&amp;$D844&amp;U$1, 'check of sales'!$A$2:$P$1035, 12 + MATCH($E844,'check of sales'!$M$1:$P$1, 0), 0), 0)</f>
        <v>0</v>
      </c>
    </row>
    <row r="845" spans="1:21" x14ac:dyDescent="0.2">
      <c r="A845">
        <f>emission!A845</f>
        <v>2017</v>
      </c>
      <c r="B845">
        <f>emission!B845</f>
        <v>2</v>
      </c>
      <c r="C845" t="str">
        <f>emission!C845</f>
        <v>commercial</v>
      </c>
      <c r="D845" t="str">
        <f>emission!D845</f>
        <v>VCC 21400 (GAS LHD1)</v>
      </c>
      <c r="E845" t="str">
        <f>emission!E845</f>
        <v>GAS</v>
      </c>
      <c r="F845" t="str">
        <f>emission!F845</f>
        <v>PM10</v>
      </c>
      <c r="G845" s="1">
        <f>emission!G845 - SUM($K845:$U845)</f>
        <v>1.3849139213562012E-4</v>
      </c>
      <c r="K845" s="1">
        <f>SUMIF('emission-rate'!$A$2:$A$551, $D845&amp;K$1&amp;$E845&amp;$F845, 'emission-rate'!$F$2:$F$551) * IFERROR(VLOOKUP($A845&amp;$B845&amp;$C845&amp;$D845&amp;K$1, 'check of sales'!$A$2:$P$1035, 12 + MATCH($E845,'check of sales'!$M$1:$P$1, 0), 0), 0)</f>
        <v>5335.4230289832249</v>
      </c>
      <c r="L845" s="1">
        <f>SUMIF('emission-rate'!$A$2:$A$551, $D845&amp;L$1&amp;$E845&amp;$F845, 'emission-rate'!$F$2:$F$551) * IFERROR(VLOOKUP($A845&amp;$B845&amp;$C845&amp;$D845&amp;L$1, 'check of sales'!$A$2:$P$1035, 12 + MATCH($E845,'check of sales'!$M$1:$P$1, 0), 0), 0)</f>
        <v>374947.35977467638</v>
      </c>
      <c r="M845" s="1">
        <f>SUMIF('emission-rate'!$A$2:$A$551, $D845&amp;M$1&amp;$E845&amp;$F845, 'emission-rate'!$F$2:$F$551) * IFERROR(VLOOKUP($A845&amp;$B845&amp;$C845&amp;$D845&amp;M$1, 'check of sales'!$A$2:$P$1035, 12 + MATCH($E845,'check of sales'!$M$1:$P$1, 0), 0), 0)</f>
        <v>482289.43837392738</v>
      </c>
      <c r="N845" s="1">
        <f>SUMIF('emission-rate'!$A$2:$A$551, $D845&amp;N$1&amp;$E845&amp;$F845, 'emission-rate'!$F$2:$F$551) * IFERROR(VLOOKUP($A845&amp;$B845&amp;$C845&amp;$D845&amp;N$1, 'check of sales'!$A$2:$P$1035, 12 + MATCH($E845,'check of sales'!$M$1:$P$1, 0), 0), 0)</f>
        <v>84281.485757435978</v>
      </c>
      <c r="O845" s="1">
        <f>SUMIF('emission-rate'!$A$2:$A$551, $D845&amp;O$1&amp;$E845&amp;$F845, 'emission-rate'!$F$2:$F$551) * IFERROR(VLOOKUP($A845&amp;$B845&amp;$C845&amp;$D845&amp;O$1, 'check of sales'!$A$2:$P$1035, 12 + MATCH($E845,'check of sales'!$M$1:$P$1, 0), 0), 0)</f>
        <v>278007.005801761</v>
      </c>
      <c r="P845" s="1">
        <f>SUMIF('emission-rate'!$A$2:$A$551, $D845&amp;P$1&amp;$E845&amp;$F845, 'emission-rate'!$F$2:$F$551) * IFERROR(VLOOKUP($A845&amp;$B845&amp;$C845&amp;$D845&amp;P$1, 'check of sales'!$A$2:$P$1035, 12 + MATCH($E845,'check of sales'!$M$1:$P$1, 0), 0), 0)</f>
        <v>393107.51945353596</v>
      </c>
      <c r="Q845" s="1">
        <f>SUMIF('emission-rate'!$A$2:$A$551, $D845&amp;Q$1&amp;$E845&amp;$F845, 'emission-rate'!$F$2:$F$551) * IFERROR(VLOOKUP($A845&amp;$B845&amp;$C845&amp;$D845&amp;Q$1, 'check of sales'!$A$2:$P$1035, 12 + MATCH($E845,'check of sales'!$M$1:$P$1, 0), 0), 0)</f>
        <v>302488.23685676104</v>
      </c>
      <c r="R845" s="1">
        <f>SUMIF('emission-rate'!$A$2:$A$551, $D845&amp;R$1&amp;$E845&amp;$F845, 'emission-rate'!$F$2:$F$551) * IFERROR(VLOOKUP($A845&amp;$B845&amp;$C845&amp;$D845&amp;R$1, 'check of sales'!$A$2:$P$1035, 12 + MATCH($E845,'check of sales'!$M$1:$P$1, 0), 0), 0)</f>
        <v>259151.90401707709</v>
      </c>
      <c r="S845" s="1">
        <f>SUMIF('emission-rate'!$A$2:$A$551, $D845&amp;S$1&amp;$E845&amp;$F845, 'emission-rate'!$F$2:$F$551) * IFERROR(VLOOKUP($A845&amp;$B845&amp;$C845&amp;$D845&amp;S$1, 'check of sales'!$A$2:$P$1035, 12 + MATCH($E845,'check of sales'!$M$1:$P$1, 0), 0), 0)</f>
        <v>0</v>
      </c>
      <c r="T845" s="1">
        <f>SUMIF('emission-rate'!$A$2:$A$551, $D845&amp;T$1&amp;$E845&amp;$F845, 'emission-rate'!$F$2:$F$551) * IFERROR(VLOOKUP($A845&amp;$B845&amp;$C845&amp;$D845&amp;T$1, 'check of sales'!$A$2:$P$1035, 12 + MATCH($E845,'check of sales'!$M$1:$P$1, 0), 0), 0)</f>
        <v>0</v>
      </c>
      <c r="U845" s="1">
        <f>SUMIF('emission-rate'!$A$2:$A$551, $D845&amp;U$1&amp;$E845&amp;$F845, 'emission-rate'!$F$2:$F$551) * IFERROR(VLOOKUP($A845&amp;$B845&amp;$C845&amp;$D845&amp;U$1, 'check of sales'!$A$2:$P$1035, 12 + MATCH($E845,'check of sales'!$M$1:$P$1, 0), 0), 0)</f>
        <v>0</v>
      </c>
    </row>
    <row r="846" spans="1:21" x14ac:dyDescent="0.2">
      <c r="A846">
        <f>emission!A846</f>
        <v>2018</v>
      </c>
      <c r="B846">
        <f>emission!B846</f>
        <v>2</v>
      </c>
      <c r="C846" t="str">
        <f>emission!C846</f>
        <v>commercial</v>
      </c>
      <c r="D846" t="str">
        <f>emission!D846</f>
        <v>VCC 21400 (GAS LHD1)</v>
      </c>
      <c r="E846" t="str">
        <f>emission!E846</f>
        <v>GAS</v>
      </c>
      <c r="F846" t="str">
        <f>emission!F846</f>
        <v>PM10</v>
      </c>
      <c r="G846" s="1">
        <f>emission!G846 - SUM($K846:$U846)</f>
        <v>-1.2683728709816933E-4</v>
      </c>
      <c r="K846" s="1">
        <f>SUMIF('emission-rate'!$A$2:$A$551, $D846&amp;K$1&amp;$E846&amp;$F846, 'emission-rate'!$F$2:$F$551) * IFERROR(VLOOKUP($A846&amp;$B846&amp;$C846&amp;$D846&amp;K$1, 'check of sales'!$A$2:$P$1035, 12 + MATCH($E846,'check of sales'!$M$1:$P$1, 0), 0), 0)</f>
        <v>5053.4124577202074</v>
      </c>
      <c r="L846" s="1">
        <f>SUMIF('emission-rate'!$A$2:$A$551, $D846&amp;L$1&amp;$E846&amp;$F846, 'emission-rate'!$F$2:$F$551) * IFERROR(VLOOKUP($A846&amp;$B846&amp;$C846&amp;$D846&amp;L$1, 'check of sales'!$A$2:$P$1035, 12 + MATCH($E846,'check of sales'!$M$1:$P$1, 0), 0), 0)</f>
        <v>353419.1694699463</v>
      </c>
      <c r="M846" s="1">
        <f>SUMIF('emission-rate'!$A$2:$A$551, $D846&amp;M$1&amp;$E846&amp;$F846, 'emission-rate'!$F$2:$F$551) * IFERROR(VLOOKUP($A846&amp;$B846&amp;$C846&amp;$D846&amp;M$1, 'check of sales'!$A$2:$P$1035, 12 + MATCH($E846,'check of sales'!$M$1:$P$1, 0), 0), 0)</f>
        <v>452237.12897472281</v>
      </c>
      <c r="N846" s="1">
        <f>SUMIF('emission-rate'!$A$2:$A$551, $D846&amp;N$1&amp;$E846&amp;$F846, 'emission-rate'!$F$2:$F$551) * IFERROR(VLOOKUP($A846&amp;$B846&amp;$C846&amp;$D846&amp;N$1, 'check of sales'!$A$2:$P$1035, 12 + MATCH($E846,'check of sales'!$M$1:$P$1, 0), 0), 0)</f>
        <v>78263.171440547187</v>
      </c>
      <c r="O846" s="1">
        <f>SUMIF('emission-rate'!$A$2:$A$551, $D846&amp;O$1&amp;$E846&amp;$F846, 'emission-rate'!$F$2:$F$551) * IFERROR(VLOOKUP($A846&amp;$B846&amp;$C846&amp;$D846&amp;O$1, 'check of sales'!$A$2:$P$1035, 12 + MATCH($E846,'check of sales'!$M$1:$P$1, 0), 0), 0)</f>
        <v>257156.25816346693</v>
      </c>
      <c r="P846" s="1">
        <f>SUMIF('emission-rate'!$A$2:$A$551, $D846&amp;P$1&amp;$E846&amp;$F846, 'emission-rate'!$F$2:$F$551) * IFERROR(VLOOKUP($A846&amp;$B846&amp;$C846&amp;$D846&amp;P$1, 'check of sales'!$A$2:$P$1035, 12 + MATCH($E846,'check of sales'!$M$1:$P$1, 0), 0), 0)</f>
        <v>359069.29515610932</v>
      </c>
      <c r="Q846" s="1">
        <f>SUMIF('emission-rate'!$A$2:$A$551, $D846&amp;Q$1&amp;$E846&amp;$F846, 'emission-rate'!$F$2:$F$551) * IFERROR(VLOOKUP($A846&amp;$B846&amp;$C846&amp;$D846&amp;Q$1, 'check of sales'!$A$2:$P$1035, 12 + MATCH($E846,'check of sales'!$M$1:$P$1, 0), 0), 0)</f>
        <v>270287.55136202247</v>
      </c>
      <c r="R846" s="1">
        <f>SUMIF('emission-rate'!$A$2:$A$551, $D846&amp;R$1&amp;$E846&amp;$F846, 'emission-rate'!$F$2:$F$551) * IFERROR(VLOOKUP($A846&amp;$B846&amp;$C846&amp;$D846&amp;R$1, 'check of sales'!$A$2:$P$1035, 12 + MATCH($E846,'check of sales'!$M$1:$P$1, 0), 0), 0)</f>
        <v>219752.5191405052</v>
      </c>
      <c r="S846" s="1">
        <f>SUMIF('emission-rate'!$A$2:$A$551, $D846&amp;S$1&amp;$E846&amp;$F846, 'emission-rate'!$F$2:$F$551) * IFERROR(VLOOKUP($A846&amp;$B846&amp;$C846&amp;$D846&amp;S$1, 'check of sales'!$A$2:$P$1035, 12 + MATCH($E846,'check of sales'!$M$1:$P$1, 0), 0), 0)</f>
        <v>319659.70752950653</v>
      </c>
      <c r="T846" s="1">
        <f>SUMIF('emission-rate'!$A$2:$A$551, $D846&amp;T$1&amp;$E846&amp;$F846, 'emission-rate'!$F$2:$F$551) * IFERROR(VLOOKUP($A846&amp;$B846&amp;$C846&amp;$D846&amp;T$1, 'check of sales'!$A$2:$P$1035, 12 + MATCH($E846,'check of sales'!$M$1:$P$1, 0), 0), 0)</f>
        <v>0</v>
      </c>
      <c r="U846" s="1">
        <f>SUMIF('emission-rate'!$A$2:$A$551, $D846&amp;U$1&amp;$E846&amp;$F846, 'emission-rate'!$F$2:$F$551) * IFERROR(VLOOKUP($A846&amp;$B846&amp;$C846&amp;$D846&amp;U$1, 'check of sales'!$A$2:$P$1035, 12 + MATCH($E846,'check of sales'!$M$1:$P$1, 0), 0), 0)</f>
        <v>0</v>
      </c>
    </row>
    <row r="847" spans="1:21" x14ac:dyDescent="0.2">
      <c r="A847">
        <f>emission!A847</f>
        <v>2019</v>
      </c>
      <c r="B847">
        <f>emission!B847</f>
        <v>2</v>
      </c>
      <c r="C847" t="str">
        <f>emission!C847</f>
        <v>commercial</v>
      </c>
      <c r="D847" t="str">
        <f>emission!D847</f>
        <v>VCC 21400 (GAS LHD1)</v>
      </c>
      <c r="E847" t="str">
        <f>emission!E847</f>
        <v>GAS</v>
      </c>
      <c r="F847" t="str">
        <f>emission!F847</f>
        <v>PM10</v>
      </c>
      <c r="G847" s="1">
        <f>emission!G847 - SUM($K847:$U847)</f>
        <v>-4.5297201722860336E-5</v>
      </c>
      <c r="K847" s="1">
        <f>SUMIF('emission-rate'!$A$2:$A$551, $D847&amp;K$1&amp;$E847&amp;$F847, 'emission-rate'!$F$2:$F$551) * IFERROR(VLOOKUP($A847&amp;$B847&amp;$C847&amp;$D847&amp;K$1, 'check of sales'!$A$2:$P$1035, 12 + MATCH($E847,'check of sales'!$M$1:$P$1, 0), 0), 0)</f>
        <v>4704.0002875554082</v>
      </c>
      <c r="L847" s="1">
        <f>SUMIF('emission-rate'!$A$2:$A$551, $D847&amp;L$1&amp;$E847&amp;$F847, 'emission-rate'!$F$2:$F$551) * IFERROR(VLOOKUP($A847&amp;$B847&amp;$C847&amp;$D847&amp;L$1, 'check of sales'!$A$2:$P$1035, 12 + MATCH($E847,'check of sales'!$M$1:$P$1, 0), 0), 0)</f>
        <v>334738.74969140184</v>
      </c>
      <c r="M847" s="1">
        <f>SUMIF('emission-rate'!$A$2:$A$551, $D847&amp;M$1&amp;$E847&amp;$F847, 'emission-rate'!$F$2:$F$551) * IFERROR(VLOOKUP($A847&amp;$B847&amp;$C847&amp;$D847&amp;M$1, 'check of sales'!$A$2:$P$1035, 12 + MATCH($E847,'check of sales'!$M$1:$P$1, 0), 0), 0)</f>
        <v>426271.22543753462</v>
      </c>
      <c r="N847" s="1">
        <f>SUMIF('emission-rate'!$A$2:$A$551, $D847&amp;N$1&amp;$E847&amp;$F847, 'emission-rate'!$F$2:$F$551) * IFERROR(VLOOKUP($A847&amp;$B847&amp;$C847&amp;$D847&amp;N$1, 'check of sales'!$A$2:$P$1035, 12 + MATCH($E847,'check of sales'!$M$1:$P$1, 0), 0), 0)</f>
        <v>73386.454565667635</v>
      </c>
      <c r="O847" s="1">
        <f>SUMIF('emission-rate'!$A$2:$A$551, $D847&amp;O$1&amp;$E847&amp;$F847, 'emission-rate'!$F$2:$F$551) * IFERROR(VLOOKUP($A847&amp;$B847&amp;$C847&amp;$D847&amp;O$1, 'check of sales'!$A$2:$P$1035, 12 + MATCH($E847,'check of sales'!$M$1:$P$1, 0), 0), 0)</f>
        <v>238793.42110294214</v>
      </c>
      <c r="P847" s="1">
        <f>SUMIF('emission-rate'!$A$2:$A$551, $D847&amp;P$1&amp;$E847&amp;$F847, 'emission-rate'!$F$2:$F$551) * IFERROR(VLOOKUP($A847&amp;$B847&amp;$C847&amp;$D847&amp;P$1, 'check of sales'!$A$2:$P$1035, 12 + MATCH($E847,'check of sales'!$M$1:$P$1, 0), 0), 0)</f>
        <v>332138.81102543563</v>
      </c>
      <c r="Q847" s="1">
        <f>SUMIF('emission-rate'!$A$2:$A$551, $D847&amp;Q$1&amp;$E847&amp;$F847, 'emission-rate'!$F$2:$F$551) * IFERROR(VLOOKUP($A847&amp;$B847&amp;$C847&amp;$D847&amp;Q$1, 'check of sales'!$A$2:$P$1035, 12 + MATCH($E847,'check of sales'!$M$1:$P$1, 0), 0), 0)</f>
        <v>246884.00947390983</v>
      </c>
      <c r="R847" s="1">
        <f>SUMIF('emission-rate'!$A$2:$A$551, $D847&amp;R$1&amp;$E847&amp;$F847, 'emission-rate'!$F$2:$F$551) * IFERROR(VLOOKUP($A847&amp;$B847&amp;$C847&amp;$D847&amp;R$1, 'check of sales'!$A$2:$P$1035, 12 + MATCH($E847,'check of sales'!$M$1:$P$1, 0), 0), 0)</f>
        <v>196359.27307893723</v>
      </c>
      <c r="S847" s="1">
        <f>SUMIF('emission-rate'!$A$2:$A$551, $D847&amp;S$1&amp;$E847&amp;$F847, 'emission-rate'!$F$2:$F$551) * IFERROR(VLOOKUP($A847&amp;$B847&amp;$C847&amp;$D847&amp;S$1, 'check of sales'!$A$2:$P$1035, 12 + MATCH($E847,'check of sales'!$M$1:$P$1, 0), 0), 0)</f>
        <v>271061.19966109568</v>
      </c>
      <c r="T847" s="1">
        <f>SUMIF('emission-rate'!$A$2:$A$551, $D847&amp;T$1&amp;$E847&amp;$F847, 'emission-rate'!$F$2:$F$551) * IFERROR(VLOOKUP($A847&amp;$B847&amp;$C847&amp;$D847&amp;T$1, 'check of sales'!$A$2:$P$1035, 12 + MATCH($E847,'check of sales'!$M$1:$P$1, 0), 0), 0)</f>
        <v>272615.88994488731</v>
      </c>
      <c r="U847" s="1">
        <f>SUMIF('emission-rate'!$A$2:$A$551, $D847&amp;U$1&amp;$E847&amp;$F847, 'emission-rate'!$F$2:$F$551) * IFERROR(VLOOKUP($A847&amp;$B847&amp;$C847&amp;$D847&amp;U$1, 'check of sales'!$A$2:$P$1035, 12 + MATCH($E847,'check of sales'!$M$1:$P$1, 0), 0), 0)</f>
        <v>0</v>
      </c>
    </row>
    <row r="848" spans="1:21" x14ac:dyDescent="0.2">
      <c r="A848">
        <f>emission!A848</f>
        <v>2020</v>
      </c>
      <c r="B848">
        <f>emission!B848</f>
        <v>2</v>
      </c>
      <c r="C848" t="str">
        <f>emission!C848</f>
        <v>commercial</v>
      </c>
      <c r="D848" t="str">
        <f>emission!D848</f>
        <v>VCC 21400 (GAS LHD1)</v>
      </c>
      <c r="E848" t="str">
        <f>emission!E848</f>
        <v>GAS</v>
      </c>
      <c r="F848" t="str">
        <f>emission!F848</f>
        <v>PM10</v>
      </c>
      <c r="G848" s="1">
        <f>emission!G848 - SUM($K848:$U848)</f>
        <v>-1.5440909191966057E-4</v>
      </c>
      <c r="K848" s="1">
        <f>SUMIF('emission-rate'!$A$2:$A$551, $D848&amp;K$1&amp;$E848&amp;$F848, 'emission-rate'!$F$2:$F$551) * IFERROR(VLOOKUP($A848&amp;$B848&amp;$C848&amp;$D848&amp;K$1, 'check of sales'!$A$2:$P$1035, 12 + MATCH($E848,'check of sales'!$M$1:$P$1, 0), 0), 0)</f>
        <v>4389.6932741596065</v>
      </c>
      <c r="L848" s="1">
        <f>SUMIF('emission-rate'!$A$2:$A$551, $D848&amp;L$1&amp;$E848&amp;$F848, 'emission-rate'!$F$2:$F$551) * IFERROR(VLOOKUP($A848&amp;$B848&amp;$C848&amp;$D848&amp;L$1, 'check of sales'!$A$2:$P$1035, 12 + MATCH($E848,'check of sales'!$M$1:$P$1, 0), 0), 0)</f>
        <v>311593.63855185127</v>
      </c>
      <c r="M848" s="1">
        <f>SUMIF('emission-rate'!$A$2:$A$551, $D848&amp;M$1&amp;$E848&amp;$F848, 'emission-rate'!$F$2:$F$551) * IFERROR(VLOOKUP($A848&amp;$B848&amp;$C848&amp;$D848&amp;M$1, 'check of sales'!$A$2:$P$1035, 12 + MATCH($E848,'check of sales'!$M$1:$P$1, 0), 0), 0)</f>
        <v>403740.11756743735</v>
      </c>
      <c r="N848" s="1">
        <f>SUMIF('emission-rate'!$A$2:$A$551, $D848&amp;N$1&amp;$E848&amp;$F848, 'emission-rate'!$F$2:$F$551) * IFERROR(VLOOKUP($A848&amp;$B848&amp;$C848&amp;$D848&amp;N$1, 'check of sales'!$A$2:$P$1035, 12 + MATCH($E848,'check of sales'!$M$1:$P$1, 0), 0), 0)</f>
        <v>69172.856260485409</v>
      </c>
      <c r="O848" s="1">
        <f>SUMIF('emission-rate'!$A$2:$A$551, $D848&amp;O$1&amp;$E848&amp;$F848, 'emission-rate'!$F$2:$F$551) * IFERROR(VLOOKUP($A848&amp;$B848&amp;$C848&amp;$D848&amp;O$1, 'check of sales'!$A$2:$P$1035, 12 + MATCH($E848,'check of sales'!$M$1:$P$1, 0), 0), 0)</f>
        <v>223913.77995285625</v>
      </c>
      <c r="P848" s="1">
        <f>SUMIF('emission-rate'!$A$2:$A$551, $D848&amp;P$1&amp;$E848&amp;$F848, 'emission-rate'!$F$2:$F$551) * IFERROR(VLOOKUP($A848&amp;$B848&amp;$C848&amp;$D848&amp;P$1, 'check of sales'!$A$2:$P$1035, 12 + MATCH($E848,'check of sales'!$M$1:$P$1, 0), 0), 0)</f>
        <v>308421.67144697945</v>
      </c>
      <c r="Q848" s="1">
        <f>SUMIF('emission-rate'!$A$2:$A$551, $D848&amp;Q$1&amp;$E848&amp;$F848, 'emission-rate'!$F$2:$F$551) * IFERROR(VLOOKUP($A848&amp;$B848&amp;$C848&amp;$D848&amp;Q$1, 'check of sales'!$A$2:$P$1035, 12 + MATCH($E848,'check of sales'!$M$1:$P$1, 0), 0), 0)</f>
        <v>228367.51143593798</v>
      </c>
      <c r="R848" s="1">
        <f>SUMIF('emission-rate'!$A$2:$A$551, $D848&amp;R$1&amp;$E848&amp;$F848, 'emission-rate'!$F$2:$F$551) * IFERROR(VLOOKUP($A848&amp;$B848&amp;$C848&amp;$D848&amp;R$1, 'check of sales'!$A$2:$P$1035, 12 + MATCH($E848,'check of sales'!$M$1:$P$1, 0), 0), 0)</f>
        <v>179357.00105617984</v>
      </c>
      <c r="S848" s="1">
        <f>SUMIF('emission-rate'!$A$2:$A$551, $D848&amp;S$1&amp;$E848&amp;$F848, 'emission-rate'!$F$2:$F$551) * IFERROR(VLOOKUP($A848&amp;$B848&amp;$C848&amp;$D848&amp;S$1, 'check of sales'!$A$2:$P$1035, 12 + MATCH($E848,'check of sales'!$M$1:$P$1, 0), 0), 0)</f>
        <v>242206.00670942166</v>
      </c>
      <c r="T848" s="1">
        <f>SUMIF('emission-rate'!$A$2:$A$551, $D848&amp;T$1&amp;$E848&amp;$F848, 'emission-rate'!$F$2:$F$551) * IFERROR(VLOOKUP($A848&amp;$B848&amp;$C848&amp;$D848&amp;T$1, 'check of sales'!$A$2:$P$1035, 12 + MATCH($E848,'check of sales'!$M$1:$P$1, 0), 0), 0)</f>
        <v>231169.54822439584</v>
      </c>
      <c r="U848" s="1">
        <f>SUMIF('emission-rate'!$A$2:$A$551, $D848&amp;U$1&amp;$E848&amp;$F848, 'emission-rate'!$F$2:$F$551) * IFERROR(VLOOKUP($A848&amp;$B848&amp;$C848&amp;$D848&amp;U$1, 'check of sales'!$A$2:$P$1035, 12 + MATCH($E848,'check of sales'!$M$1:$P$1, 0), 0), 0)</f>
        <v>329949.12055271445</v>
      </c>
    </row>
    <row r="849" spans="1:21" x14ac:dyDescent="0.2">
      <c r="A849">
        <f>emission!A849</f>
        <v>2010</v>
      </c>
      <c r="B849">
        <f>emission!B849</f>
        <v>2</v>
      </c>
      <c r="C849" t="str">
        <f>emission!C849</f>
        <v>commercial</v>
      </c>
      <c r="D849" t="str">
        <f>emission!D849</f>
        <v>VCC 21400 (GAS LHD1)</v>
      </c>
      <c r="E849" t="str">
        <f>emission!E849</f>
        <v>GAS</v>
      </c>
      <c r="F849" t="str">
        <f>emission!F849</f>
        <v>PM25</v>
      </c>
      <c r="G849" s="1">
        <f>emission!G849 - SUM($K849:$U849)</f>
        <v>-5.2972472985857166E-6</v>
      </c>
      <c r="K849" s="1">
        <f>SUMIF('emission-rate'!$A$2:$A$551, $D849&amp;K$1&amp;$E849&amp;$F849, 'emission-rate'!$F$2:$F$551) * IFERROR(VLOOKUP($A849&amp;$B849&amp;$C849&amp;$D849&amp;K$1, 'check of sales'!$A$2:$P$1035, 12 + MATCH($E849,'check of sales'!$M$1:$P$1, 0), 0), 0)</f>
        <v>4198.0505733397176</v>
      </c>
      <c r="L849" s="1">
        <f>SUMIF('emission-rate'!$A$2:$A$551, $D849&amp;L$1&amp;$E849&amp;$F849, 'emission-rate'!$F$2:$F$551) * IFERROR(VLOOKUP($A849&amp;$B849&amp;$C849&amp;$D849&amp;L$1, 'check of sales'!$A$2:$P$1035, 12 + MATCH($E849,'check of sales'!$M$1:$P$1, 0), 0), 0)</f>
        <v>0</v>
      </c>
      <c r="M849" s="1">
        <f>SUMIF('emission-rate'!$A$2:$A$551, $D849&amp;M$1&amp;$E849&amp;$F849, 'emission-rate'!$F$2:$F$551) * IFERROR(VLOOKUP($A849&amp;$B849&amp;$C849&amp;$D849&amp;M$1, 'check of sales'!$A$2:$P$1035, 12 + MATCH($E849,'check of sales'!$M$1:$P$1, 0), 0), 0)</f>
        <v>0</v>
      </c>
      <c r="N849" s="1">
        <f>SUMIF('emission-rate'!$A$2:$A$551, $D849&amp;N$1&amp;$E849&amp;$F849, 'emission-rate'!$F$2:$F$551) * IFERROR(VLOOKUP($A849&amp;$B849&amp;$C849&amp;$D849&amp;N$1, 'check of sales'!$A$2:$P$1035, 12 + MATCH($E849,'check of sales'!$M$1:$P$1, 0), 0), 0)</f>
        <v>0</v>
      </c>
      <c r="O849" s="1">
        <f>SUMIF('emission-rate'!$A$2:$A$551, $D849&amp;O$1&amp;$E849&amp;$F849, 'emission-rate'!$F$2:$F$551) * IFERROR(VLOOKUP($A849&amp;$B849&amp;$C849&amp;$D849&amp;O$1, 'check of sales'!$A$2:$P$1035, 12 + MATCH($E849,'check of sales'!$M$1:$P$1, 0), 0), 0)</f>
        <v>0</v>
      </c>
      <c r="P849" s="1">
        <f>SUMIF('emission-rate'!$A$2:$A$551, $D849&amp;P$1&amp;$E849&amp;$F849, 'emission-rate'!$F$2:$F$551) * IFERROR(VLOOKUP($A849&amp;$B849&amp;$C849&amp;$D849&amp;P$1, 'check of sales'!$A$2:$P$1035, 12 + MATCH($E849,'check of sales'!$M$1:$P$1, 0), 0), 0)</f>
        <v>0</v>
      </c>
      <c r="Q849" s="1">
        <f>SUMIF('emission-rate'!$A$2:$A$551, $D849&amp;Q$1&amp;$E849&amp;$F849, 'emission-rate'!$F$2:$F$551) * IFERROR(VLOOKUP($A849&amp;$B849&amp;$C849&amp;$D849&amp;Q$1, 'check of sales'!$A$2:$P$1035, 12 + MATCH($E849,'check of sales'!$M$1:$P$1, 0), 0), 0)</f>
        <v>0</v>
      </c>
      <c r="R849" s="1">
        <f>SUMIF('emission-rate'!$A$2:$A$551, $D849&amp;R$1&amp;$E849&amp;$F849, 'emission-rate'!$F$2:$F$551) * IFERROR(VLOOKUP($A849&amp;$B849&amp;$C849&amp;$D849&amp;R$1, 'check of sales'!$A$2:$P$1035, 12 + MATCH($E849,'check of sales'!$M$1:$P$1, 0), 0), 0)</f>
        <v>0</v>
      </c>
      <c r="S849" s="1">
        <f>SUMIF('emission-rate'!$A$2:$A$551, $D849&amp;S$1&amp;$E849&amp;$F849, 'emission-rate'!$F$2:$F$551) * IFERROR(VLOOKUP($A849&amp;$B849&amp;$C849&amp;$D849&amp;S$1, 'check of sales'!$A$2:$P$1035, 12 + MATCH($E849,'check of sales'!$M$1:$P$1, 0), 0), 0)</f>
        <v>0</v>
      </c>
      <c r="T849" s="1">
        <f>SUMIF('emission-rate'!$A$2:$A$551, $D849&amp;T$1&amp;$E849&amp;$F849, 'emission-rate'!$F$2:$F$551) * IFERROR(VLOOKUP($A849&amp;$B849&amp;$C849&amp;$D849&amp;T$1, 'check of sales'!$A$2:$P$1035, 12 + MATCH($E849,'check of sales'!$M$1:$P$1, 0), 0), 0)</f>
        <v>0</v>
      </c>
      <c r="U849" s="1">
        <f>SUMIF('emission-rate'!$A$2:$A$551, $D849&amp;U$1&amp;$E849&amp;$F849, 'emission-rate'!$F$2:$F$551) * IFERROR(VLOOKUP($A849&amp;$B849&amp;$C849&amp;$D849&amp;U$1, 'check of sales'!$A$2:$P$1035, 12 + MATCH($E849,'check of sales'!$M$1:$P$1, 0), 0), 0)</f>
        <v>0</v>
      </c>
    </row>
    <row r="850" spans="1:21" x14ac:dyDescent="0.2">
      <c r="A850">
        <f>emission!A850</f>
        <v>2011</v>
      </c>
      <c r="B850">
        <f>emission!B850</f>
        <v>2</v>
      </c>
      <c r="C850" t="str">
        <f>emission!C850</f>
        <v>commercial</v>
      </c>
      <c r="D850" t="str">
        <f>emission!D850</f>
        <v>VCC 21400 (GAS LHD1)</v>
      </c>
      <c r="E850" t="str">
        <f>emission!E850</f>
        <v>GAS</v>
      </c>
      <c r="F850" t="str">
        <f>emission!F850</f>
        <v>PM25</v>
      </c>
      <c r="G850" s="1">
        <f>emission!G850 - SUM($K850:$U850)</f>
        <v>-3.0471169156953692E-4</v>
      </c>
      <c r="K850" s="1">
        <f>SUMIF('emission-rate'!$A$2:$A$551, $D850&amp;K$1&amp;$E850&amp;$F850, 'emission-rate'!$F$2:$F$551) * IFERROR(VLOOKUP($A850&amp;$B850&amp;$C850&amp;$D850&amp;K$1, 'check of sales'!$A$2:$P$1035, 12 + MATCH($E850,'check of sales'!$M$1:$P$1, 0), 0), 0)</f>
        <v>3559.8125063740695</v>
      </c>
      <c r="L850" s="1">
        <f>SUMIF('emission-rate'!$A$2:$A$551, $D850&amp;L$1&amp;$E850&amp;$F850, 'emission-rate'!$F$2:$F$551) * IFERROR(VLOOKUP($A850&amp;$B850&amp;$C850&amp;$D850&amp;L$1, 'check of sales'!$A$2:$P$1035, 12 + MATCH($E850,'check of sales'!$M$1:$P$1, 0), 0), 0)</f>
        <v>278619.00250751758</v>
      </c>
      <c r="M850" s="1">
        <f>SUMIF('emission-rate'!$A$2:$A$551, $D850&amp;M$1&amp;$E850&amp;$F850, 'emission-rate'!$F$2:$F$551) * IFERROR(VLOOKUP($A850&amp;$B850&amp;$C850&amp;$D850&amp;M$1, 'check of sales'!$A$2:$P$1035, 12 + MATCH($E850,'check of sales'!$M$1:$P$1, 0), 0), 0)</f>
        <v>0</v>
      </c>
      <c r="N850" s="1">
        <f>SUMIF('emission-rate'!$A$2:$A$551, $D850&amp;N$1&amp;$E850&amp;$F850, 'emission-rate'!$F$2:$F$551) * IFERROR(VLOOKUP($A850&amp;$B850&amp;$C850&amp;$D850&amp;N$1, 'check of sales'!$A$2:$P$1035, 12 + MATCH($E850,'check of sales'!$M$1:$P$1, 0), 0), 0)</f>
        <v>0</v>
      </c>
      <c r="O850" s="1">
        <f>SUMIF('emission-rate'!$A$2:$A$551, $D850&amp;O$1&amp;$E850&amp;$F850, 'emission-rate'!$F$2:$F$551) * IFERROR(VLOOKUP($A850&amp;$B850&amp;$C850&amp;$D850&amp;O$1, 'check of sales'!$A$2:$P$1035, 12 + MATCH($E850,'check of sales'!$M$1:$P$1, 0), 0), 0)</f>
        <v>0</v>
      </c>
      <c r="P850" s="1">
        <f>SUMIF('emission-rate'!$A$2:$A$551, $D850&amp;P$1&amp;$E850&amp;$F850, 'emission-rate'!$F$2:$F$551) * IFERROR(VLOOKUP($A850&amp;$B850&amp;$C850&amp;$D850&amp;P$1, 'check of sales'!$A$2:$P$1035, 12 + MATCH($E850,'check of sales'!$M$1:$P$1, 0), 0), 0)</f>
        <v>0</v>
      </c>
      <c r="Q850" s="1">
        <f>SUMIF('emission-rate'!$A$2:$A$551, $D850&amp;Q$1&amp;$E850&amp;$F850, 'emission-rate'!$F$2:$F$551) * IFERROR(VLOOKUP($A850&amp;$B850&amp;$C850&amp;$D850&amp;Q$1, 'check of sales'!$A$2:$P$1035, 12 + MATCH($E850,'check of sales'!$M$1:$P$1, 0), 0), 0)</f>
        <v>0</v>
      </c>
      <c r="R850" s="1">
        <f>SUMIF('emission-rate'!$A$2:$A$551, $D850&amp;R$1&amp;$E850&amp;$F850, 'emission-rate'!$F$2:$F$551) * IFERROR(VLOOKUP($A850&amp;$B850&amp;$C850&amp;$D850&amp;R$1, 'check of sales'!$A$2:$P$1035, 12 + MATCH($E850,'check of sales'!$M$1:$P$1, 0), 0), 0)</f>
        <v>0</v>
      </c>
      <c r="S850" s="1">
        <f>SUMIF('emission-rate'!$A$2:$A$551, $D850&amp;S$1&amp;$E850&amp;$F850, 'emission-rate'!$F$2:$F$551) * IFERROR(VLOOKUP($A850&amp;$B850&amp;$C850&amp;$D850&amp;S$1, 'check of sales'!$A$2:$P$1035, 12 + MATCH($E850,'check of sales'!$M$1:$P$1, 0), 0), 0)</f>
        <v>0</v>
      </c>
      <c r="T850" s="1">
        <f>SUMIF('emission-rate'!$A$2:$A$551, $D850&amp;T$1&amp;$E850&amp;$F850, 'emission-rate'!$F$2:$F$551) * IFERROR(VLOOKUP($A850&amp;$B850&amp;$C850&amp;$D850&amp;T$1, 'check of sales'!$A$2:$P$1035, 12 + MATCH($E850,'check of sales'!$M$1:$P$1, 0), 0), 0)</f>
        <v>0</v>
      </c>
      <c r="U850" s="1">
        <f>SUMIF('emission-rate'!$A$2:$A$551, $D850&amp;U$1&amp;$E850&amp;$F850, 'emission-rate'!$F$2:$F$551) * IFERROR(VLOOKUP($A850&amp;$B850&amp;$C850&amp;$D850&amp;U$1, 'check of sales'!$A$2:$P$1035, 12 + MATCH($E850,'check of sales'!$M$1:$P$1, 0), 0), 0)</f>
        <v>0</v>
      </c>
    </row>
    <row r="851" spans="1:21" x14ac:dyDescent="0.2">
      <c r="A851">
        <f>emission!A851</f>
        <v>2012</v>
      </c>
      <c r="B851">
        <f>emission!B851</f>
        <v>2</v>
      </c>
      <c r="C851" t="str">
        <f>emission!C851</f>
        <v>commercial</v>
      </c>
      <c r="D851" t="str">
        <f>emission!D851</f>
        <v>VCC 21400 (GAS LHD1)</v>
      </c>
      <c r="E851" t="str">
        <f>emission!E851</f>
        <v>GAS</v>
      </c>
      <c r="F851" t="str">
        <f>emission!F851</f>
        <v>PM25</v>
      </c>
      <c r="G851" s="1">
        <f>emission!G851 - SUM($K851:$U851)</f>
        <v>1.3771397061645985E-4</v>
      </c>
      <c r="K851" s="1">
        <f>SUMIF('emission-rate'!$A$2:$A$551, $D851&amp;K$1&amp;$E851&amp;$F851, 'emission-rate'!$F$2:$F$551) * IFERROR(VLOOKUP($A851&amp;$B851&amp;$C851&amp;$D851&amp;K$1, 'check of sales'!$A$2:$P$1035, 12 + MATCH($E851,'check of sales'!$M$1:$P$1, 0), 0), 0)</f>
        <v>3180.8609010848227</v>
      </c>
      <c r="L851" s="1">
        <f>SUMIF('emission-rate'!$A$2:$A$551, $D851&amp;L$1&amp;$E851&amp;$F851, 'emission-rate'!$F$2:$F$551) * IFERROR(VLOOKUP($A851&amp;$B851&amp;$C851&amp;$D851&amp;L$1, 'check of sales'!$A$2:$P$1035, 12 + MATCH($E851,'check of sales'!$M$1:$P$1, 0), 0), 0)</f>
        <v>236259.99551755952</v>
      </c>
      <c r="M851" s="1">
        <f>SUMIF('emission-rate'!$A$2:$A$551, $D851&amp;M$1&amp;$E851&amp;$F851, 'emission-rate'!$F$2:$F$551) * IFERROR(VLOOKUP($A851&amp;$B851&amp;$C851&amp;$D851&amp;M$1, 'check of sales'!$A$2:$P$1035, 12 + MATCH($E851,'check of sales'!$M$1:$P$1, 0), 0), 0)</f>
        <v>336938.30046899267</v>
      </c>
      <c r="N851" s="1">
        <f>SUMIF('emission-rate'!$A$2:$A$551, $D851&amp;N$1&amp;$E851&amp;$F851, 'emission-rate'!$F$2:$F$551) * IFERROR(VLOOKUP($A851&amp;$B851&amp;$C851&amp;$D851&amp;N$1, 'check of sales'!$A$2:$P$1035, 12 + MATCH($E851,'check of sales'!$M$1:$P$1, 0), 0), 0)</f>
        <v>0</v>
      </c>
      <c r="O851" s="1">
        <f>SUMIF('emission-rate'!$A$2:$A$551, $D851&amp;O$1&amp;$E851&amp;$F851, 'emission-rate'!$F$2:$F$551) * IFERROR(VLOOKUP($A851&amp;$B851&amp;$C851&amp;$D851&amp;O$1, 'check of sales'!$A$2:$P$1035, 12 + MATCH($E851,'check of sales'!$M$1:$P$1, 0), 0), 0)</f>
        <v>0</v>
      </c>
      <c r="P851" s="1">
        <f>SUMIF('emission-rate'!$A$2:$A$551, $D851&amp;P$1&amp;$E851&amp;$F851, 'emission-rate'!$F$2:$F$551) * IFERROR(VLOOKUP($A851&amp;$B851&amp;$C851&amp;$D851&amp;P$1, 'check of sales'!$A$2:$P$1035, 12 + MATCH($E851,'check of sales'!$M$1:$P$1, 0), 0), 0)</f>
        <v>0</v>
      </c>
      <c r="Q851" s="1">
        <f>SUMIF('emission-rate'!$A$2:$A$551, $D851&amp;Q$1&amp;$E851&amp;$F851, 'emission-rate'!$F$2:$F$551) * IFERROR(VLOOKUP($A851&amp;$B851&amp;$C851&amp;$D851&amp;Q$1, 'check of sales'!$A$2:$P$1035, 12 + MATCH($E851,'check of sales'!$M$1:$P$1, 0), 0), 0)</f>
        <v>0</v>
      </c>
      <c r="R851" s="1">
        <f>SUMIF('emission-rate'!$A$2:$A$551, $D851&amp;R$1&amp;$E851&amp;$F851, 'emission-rate'!$F$2:$F$551) * IFERROR(VLOOKUP($A851&amp;$B851&amp;$C851&amp;$D851&amp;R$1, 'check of sales'!$A$2:$P$1035, 12 + MATCH($E851,'check of sales'!$M$1:$P$1, 0), 0), 0)</f>
        <v>0</v>
      </c>
      <c r="S851" s="1">
        <f>SUMIF('emission-rate'!$A$2:$A$551, $D851&amp;S$1&amp;$E851&amp;$F851, 'emission-rate'!$F$2:$F$551) * IFERROR(VLOOKUP($A851&amp;$B851&amp;$C851&amp;$D851&amp;S$1, 'check of sales'!$A$2:$P$1035, 12 + MATCH($E851,'check of sales'!$M$1:$P$1, 0), 0), 0)</f>
        <v>0</v>
      </c>
      <c r="T851" s="1">
        <f>SUMIF('emission-rate'!$A$2:$A$551, $D851&amp;T$1&amp;$E851&amp;$F851, 'emission-rate'!$F$2:$F$551) * IFERROR(VLOOKUP($A851&amp;$B851&amp;$C851&amp;$D851&amp;T$1, 'check of sales'!$A$2:$P$1035, 12 + MATCH($E851,'check of sales'!$M$1:$P$1, 0), 0), 0)</f>
        <v>0</v>
      </c>
      <c r="U851" s="1">
        <f>SUMIF('emission-rate'!$A$2:$A$551, $D851&amp;U$1&amp;$E851&amp;$F851, 'emission-rate'!$F$2:$F$551) * IFERROR(VLOOKUP($A851&amp;$B851&amp;$C851&amp;$D851&amp;U$1, 'check of sales'!$A$2:$P$1035, 12 + MATCH($E851,'check of sales'!$M$1:$P$1, 0), 0), 0)</f>
        <v>0</v>
      </c>
    </row>
    <row r="852" spans="1:21" x14ac:dyDescent="0.2">
      <c r="A852">
        <f>emission!A852</f>
        <v>2013</v>
      </c>
      <c r="B852">
        <f>emission!B852</f>
        <v>2</v>
      </c>
      <c r="C852" t="str">
        <f>emission!C852</f>
        <v>commercial</v>
      </c>
      <c r="D852" t="str">
        <f>emission!D852</f>
        <v>VCC 21400 (GAS LHD1)</v>
      </c>
      <c r="E852" t="str">
        <f>emission!E852</f>
        <v>GAS</v>
      </c>
      <c r="F852" t="str">
        <f>emission!F852</f>
        <v>PM25</v>
      </c>
      <c r="G852" s="1">
        <f>emission!G852 - SUM($K852:$U852)</f>
        <v>1.6917590983211994E-4</v>
      </c>
      <c r="K852" s="1">
        <f>SUMIF('emission-rate'!$A$2:$A$551, $D852&amp;K$1&amp;$E852&amp;$F852, 'emission-rate'!$F$2:$F$551) * IFERROR(VLOOKUP($A852&amp;$B852&amp;$C852&amp;$D852&amp;K$1, 'check of sales'!$A$2:$P$1035, 12 + MATCH($E852,'check of sales'!$M$1:$P$1, 0), 0), 0)</f>
        <v>2905.4378896894955</v>
      </c>
      <c r="L852" s="1">
        <f>SUMIF('emission-rate'!$A$2:$A$551, $D852&amp;L$1&amp;$E852&amp;$F852, 'emission-rate'!$F$2:$F$551) * IFERROR(VLOOKUP($A852&amp;$B852&amp;$C852&amp;$D852&amp;L$1, 'check of sales'!$A$2:$P$1035, 12 + MATCH($E852,'check of sales'!$M$1:$P$1, 0), 0), 0)</f>
        <v>211109.4842457716</v>
      </c>
      <c r="M852" s="1">
        <f>SUMIF('emission-rate'!$A$2:$A$551, $D852&amp;M$1&amp;$E852&amp;$F852, 'emission-rate'!$F$2:$F$551) * IFERROR(VLOOKUP($A852&amp;$B852&amp;$C852&amp;$D852&amp;M$1, 'check of sales'!$A$2:$P$1035, 12 + MATCH($E852,'check of sales'!$M$1:$P$1, 0), 0), 0)</f>
        <v>285712.89338511857</v>
      </c>
      <c r="N852" s="1">
        <f>SUMIF('emission-rate'!$A$2:$A$551, $D852&amp;N$1&amp;$E852&amp;$F852, 'emission-rate'!$F$2:$F$551) * IFERROR(VLOOKUP($A852&amp;$B852&amp;$C852&amp;$D852&amp;N$1, 'check of sales'!$A$2:$P$1035, 12 + MATCH($E852,'check of sales'!$M$1:$P$1, 0), 0), 0)</f>
        <v>54924.719274189469</v>
      </c>
      <c r="O852" s="1">
        <f>SUMIF('emission-rate'!$A$2:$A$551, $D852&amp;O$1&amp;$E852&amp;$F852, 'emission-rate'!$F$2:$F$551) * IFERROR(VLOOKUP($A852&amp;$B852&amp;$C852&amp;$D852&amp;O$1, 'check of sales'!$A$2:$P$1035, 12 + MATCH($E852,'check of sales'!$M$1:$P$1, 0), 0), 0)</f>
        <v>0</v>
      </c>
      <c r="P852" s="1">
        <f>SUMIF('emission-rate'!$A$2:$A$551, $D852&amp;P$1&amp;$E852&amp;$F852, 'emission-rate'!$F$2:$F$551) * IFERROR(VLOOKUP($A852&amp;$B852&amp;$C852&amp;$D852&amp;P$1, 'check of sales'!$A$2:$P$1035, 12 + MATCH($E852,'check of sales'!$M$1:$P$1, 0), 0), 0)</f>
        <v>0</v>
      </c>
      <c r="Q852" s="1">
        <f>SUMIF('emission-rate'!$A$2:$A$551, $D852&amp;Q$1&amp;$E852&amp;$F852, 'emission-rate'!$F$2:$F$551) * IFERROR(VLOOKUP($A852&amp;$B852&amp;$C852&amp;$D852&amp;Q$1, 'check of sales'!$A$2:$P$1035, 12 + MATCH($E852,'check of sales'!$M$1:$P$1, 0), 0), 0)</f>
        <v>0</v>
      </c>
      <c r="R852" s="1">
        <f>SUMIF('emission-rate'!$A$2:$A$551, $D852&amp;R$1&amp;$E852&amp;$F852, 'emission-rate'!$F$2:$F$551) * IFERROR(VLOOKUP($A852&amp;$B852&amp;$C852&amp;$D852&amp;R$1, 'check of sales'!$A$2:$P$1035, 12 + MATCH($E852,'check of sales'!$M$1:$P$1, 0), 0), 0)</f>
        <v>0</v>
      </c>
      <c r="S852" s="1">
        <f>SUMIF('emission-rate'!$A$2:$A$551, $D852&amp;S$1&amp;$E852&amp;$F852, 'emission-rate'!$F$2:$F$551) * IFERROR(VLOOKUP($A852&amp;$B852&amp;$C852&amp;$D852&amp;S$1, 'check of sales'!$A$2:$P$1035, 12 + MATCH($E852,'check of sales'!$M$1:$P$1, 0), 0), 0)</f>
        <v>0</v>
      </c>
      <c r="T852" s="1">
        <f>SUMIF('emission-rate'!$A$2:$A$551, $D852&amp;T$1&amp;$E852&amp;$F852, 'emission-rate'!$F$2:$F$551) * IFERROR(VLOOKUP($A852&amp;$B852&amp;$C852&amp;$D852&amp;T$1, 'check of sales'!$A$2:$P$1035, 12 + MATCH($E852,'check of sales'!$M$1:$P$1, 0), 0), 0)</f>
        <v>0</v>
      </c>
      <c r="U852" s="1">
        <f>SUMIF('emission-rate'!$A$2:$A$551, $D852&amp;U$1&amp;$E852&amp;$F852, 'emission-rate'!$F$2:$F$551) * IFERROR(VLOOKUP($A852&amp;$B852&amp;$C852&amp;$D852&amp;U$1, 'check of sales'!$A$2:$P$1035, 12 + MATCH($E852,'check of sales'!$M$1:$P$1, 0), 0), 0)</f>
        <v>0</v>
      </c>
    </row>
    <row r="853" spans="1:21" x14ac:dyDescent="0.2">
      <c r="A853">
        <f>emission!A853</f>
        <v>2014</v>
      </c>
      <c r="B853">
        <f>emission!B853</f>
        <v>2</v>
      </c>
      <c r="C853" t="str">
        <f>emission!C853</f>
        <v>commercial</v>
      </c>
      <c r="D853" t="str">
        <f>emission!D853</f>
        <v>VCC 21400 (GAS LHD1)</v>
      </c>
      <c r="E853" t="str">
        <f>emission!E853</f>
        <v>GAS</v>
      </c>
      <c r="F853" t="str">
        <f>emission!F853</f>
        <v>PM25</v>
      </c>
      <c r="G853" s="1">
        <f>emission!G853 - SUM($K853:$U853)</f>
        <v>-3.427569754421711E-5</v>
      </c>
      <c r="K853" s="1">
        <f>SUMIF('emission-rate'!$A$2:$A$551, $D853&amp;K$1&amp;$E853&amp;$F853, 'emission-rate'!$F$2:$F$551) * IFERROR(VLOOKUP($A853&amp;$B853&amp;$C853&amp;$D853&amp;K$1, 'check of sales'!$A$2:$P$1035, 12 + MATCH($E853,'check of sales'!$M$1:$P$1, 0), 0), 0)</f>
        <v>2687.5277257281832</v>
      </c>
      <c r="L853" s="1">
        <f>SUMIF('emission-rate'!$A$2:$A$551, $D853&amp;L$1&amp;$E853&amp;$F853, 'emission-rate'!$F$2:$F$551) * IFERROR(VLOOKUP($A853&amp;$B853&amp;$C853&amp;$D853&amp;L$1, 'check of sales'!$A$2:$P$1035, 12 + MATCH($E853,'check of sales'!$M$1:$P$1, 0), 0), 0)</f>
        <v>192830.02730213277</v>
      </c>
      <c r="M853" s="1">
        <f>SUMIF('emission-rate'!$A$2:$A$551, $D853&amp;M$1&amp;$E853&amp;$F853, 'emission-rate'!$F$2:$F$551) * IFERROR(VLOOKUP($A853&amp;$B853&amp;$C853&amp;$D853&amp;M$1, 'check of sales'!$A$2:$P$1035, 12 + MATCH($E853,'check of sales'!$M$1:$P$1, 0), 0), 0)</f>
        <v>255297.9882724857</v>
      </c>
      <c r="N853" s="1">
        <f>SUMIF('emission-rate'!$A$2:$A$551, $D853&amp;N$1&amp;$E853&amp;$F853, 'emission-rate'!$F$2:$F$551) * IFERROR(VLOOKUP($A853&amp;$B853&amp;$C853&amp;$D853&amp;N$1, 'check of sales'!$A$2:$P$1035, 12 + MATCH($E853,'check of sales'!$M$1:$P$1, 0), 0), 0)</f>
        <v>46574.403801381224</v>
      </c>
      <c r="O853" s="1">
        <f>SUMIF('emission-rate'!$A$2:$A$551, $D853&amp;O$1&amp;$E853&amp;$F853, 'emission-rate'!$F$2:$F$551) * IFERROR(VLOOKUP($A853&amp;$B853&amp;$C853&amp;$D853&amp;O$1, 'check of sales'!$A$2:$P$1035, 12 + MATCH($E853,'check of sales'!$M$1:$P$1, 0), 0), 0)</f>
        <v>168465.12431624977</v>
      </c>
      <c r="P853" s="1">
        <f>SUMIF('emission-rate'!$A$2:$A$551, $D853&amp;P$1&amp;$E853&amp;$F853, 'emission-rate'!$F$2:$F$551) * IFERROR(VLOOKUP($A853&amp;$B853&amp;$C853&amp;$D853&amp;P$1, 'check of sales'!$A$2:$P$1035, 12 + MATCH($E853,'check of sales'!$M$1:$P$1, 0), 0), 0)</f>
        <v>0</v>
      </c>
      <c r="Q853" s="1">
        <f>SUMIF('emission-rate'!$A$2:$A$551, $D853&amp;Q$1&amp;$E853&amp;$F853, 'emission-rate'!$F$2:$F$551) * IFERROR(VLOOKUP($A853&amp;$B853&amp;$C853&amp;$D853&amp;Q$1, 'check of sales'!$A$2:$P$1035, 12 + MATCH($E853,'check of sales'!$M$1:$P$1, 0), 0), 0)</f>
        <v>0</v>
      </c>
      <c r="R853" s="1">
        <f>SUMIF('emission-rate'!$A$2:$A$551, $D853&amp;R$1&amp;$E853&amp;$F853, 'emission-rate'!$F$2:$F$551) * IFERROR(VLOOKUP($A853&amp;$B853&amp;$C853&amp;$D853&amp;R$1, 'check of sales'!$A$2:$P$1035, 12 + MATCH($E853,'check of sales'!$M$1:$P$1, 0), 0), 0)</f>
        <v>0</v>
      </c>
      <c r="S853" s="1">
        <f>SUMIF('emission-rate'!$A$2:$A$551, $D853&amp;S$1&amp;$E853&amp;$F853, 'emission-rate'!$F$2:$F$551) * IFERROR(VLOOKUP($A853&amp;$B853&amp;$C853&amp;$D853&amp;S$1, 'check of sales'!$A$2:$P$1035, 12 + MATCH($E853,'check of sales'!$M$1:$P$1, 0), 0), 0)</f>
        <v>0</v>
      </c>
      <c r="T853" s="1">
        <f>SUMIF('emission-rate'!$A$2:$A$551, $D853&amp;T$1&amp;$E853&amp;$F853, 'emission-rate'!$F$2:$F$551) * IFERROR(VLOOKUP($A853&amp;$B853&amp;$C853&amp;$D853&amp;T$1, 'check of sales'!$A$2:$P$1035, 12 + MATCH($E853,'check of sales'!$M$1:$P$1, 0), 0), 0)</f>
        <v>0</v>
      </c>
      <c r="U853" s="1">
        <f>SUMIF('emission-rate'!$A$2:$A$551, $D853&amp;U$1&amp;$E853&amp;$F853, 'emission-rate'!$F$2:$F$551) * IFERROR(VLOOKUP($A853&amp;$B853&amp;$C853&amp;$D853&amp;U$1, 'check of sales'!$A$2:$P$1035, 12 + MATCH($E853,'check of sales'!$M$1:$P$1, 0), 0), 0)</f>
        <v>0</v>
      </c>
    </row>
    <row r="854" spans="1:21" x14ac:dyDescent="0.2">
      <c r="A854">
        <f>emission!A854</f>
        <v>2015</v>
      </c>
      <c r="B854">
        <f>emission!B854</f>
        <v>2</v>
      </c>
      <c r="C854" t="str">
        <f>emission!C854</f>
        <v>commercial</v>
      </c>
      <c r="D854" t="str">
        <f>emission!D854</f>
        <v>VCC 21400 (GAS LHD1)</v>
      </c>
      <c r="E854" t="str">
        <f>emission!E854</f>
        <v>GAS</v>
      </c>
      <c r="F854" t="str">
        <f>emission!F854</f>
        <v>PM25</v>
      </c>
      <c r="G854" s="1">
        <f>emission!G854 - SUM($K854:$U854)</f>
        <v>-3.654437605291605E-4</v>
      </c>
      <c r="K854" s="1">
        <f>SUMIF('emission-rate'!$A$2:$A$551, $D854&amp;K$1&amp;$E854&amp;$F854, 'emission-rate'!$F$2:$F$551) * IFERROR(VLOOKUP($A854&amp;$B854&amp;$C854&amp;$D854&amp;K$1, 'check of sales'!$A$2:$P$1035, 12 + MATCH($E854,'check of sales'!$M$1:$P$1, 0), 0), 0)</f>
        <v>2495.6185959421277</v>
      </c>
      <c r="L854" s="1">
        <f>SUMIF('emission-rate'!$A$2:$A$551, $D854&amp;L$1&amp;$E854&amp;$F854, 'emission-rate'!$F$2:$F$551) * IFERROR(VLOOKUP($A854&amp;$B854&amp;$C854&amp;$D854&amp;L$1, 'check of sales'!$A$2:$P$1035, 12 + MATCH($E854,'check of sales'!$M$1:$P$1, 0), 0), 0)</f>
        <v>178367.6211308678</v>
      </c>
      <c r="M854" s="1">
        <f>SUMIF('emission-rate'!$A$2:$A$551, $D854&amp;M$1&amp;$E854&amp;$F854, 'emission-rate'!$F$2:$F$551) * IFERROR(VLOOKUP($A854&amp;$B854&amp;$C854&amp;$D854&amp;M$1, 'check of sales'!$A$2:$P$1035, 12 + MATCH($E854,'check of sales'!$M$1:$P$1, 0), 0), 0)</f>
        <v>233192.35620627512</v>
      </c>
      <c r="N854" s="1">
        <f>SUMIF('emission-rate'!$A$2:$A$551, $D854&amp;N$1&amp;$E854&amp;$F854, 'emission-rate'!$F$2:$F$551) * IFERROR(VLOOKUP($A854&amp;$B854&amp;$C854&amp;$D854&amp;N$1, 'check of sales'!$A$2:$P$1035, 12 + MATCH($E854,'check of sales'!$M$1:$P$1, 0), 0), 0)</f>
        <v>41616.433387399848</v>
      </c>
      <c r="O854" s="1">
        <f>SUMIF('emission-rate'!$A$2:$A$551, $D854&amp;O$1&amp;$E854&amp;$F854, 'emission-rate'!$F$2:$F$551) * IFERROR(VLOOKUP($A854&amp;$B854&amp;$C854&amp;$D854&amp;O$1, 'check of sales'!$A$2:$P$1035, 12 + MATCH($E854,'check of sales'!$M$1:$P$1, 0), 0), 0)</f>
        <v>142853.03284275602</v>
      </c>
      <c r="P854" s="1">
        <f>SUMIF('emission-rate'!$A$2:$A$551, $D854&amp;P$1&amp;$E854&amp;$F854, 'emission-rate'!$F$2:$F$551) * IFERROR(VLOOKUP($A854&amp;$B854&amp;$C854&amp;$D854&amp;P$1, 'check of sales'!$A$2:$P$1035, 12 + MATCH($E854,'check of sales'!$M$1:$P$1, 0), 0), 0)</f>
        <v>218629.29077939177</v>
      </c>
      <c r="Q854" s="1">
        <f>SUMIF('emission-rate'!$A$2:$A$551, $D854&amp;Q$1&amp;$E854&amp;$F854, 'emission-rate'!$F$2:$F$551) * IFERROR(VLOOKUP($A854&amp;$B854&amp;$C854&amp;$D854&amp;Q$1, 'check of sales'!$A$2:$P$1035, 12 + MATCH($E854,'check of sales'!$M$1:$P$1, 0), 0), 0)</f>
        <v>0</v>
      </c>
      <c r="R854" s="1">
        <f>SUMIF('emission-rate'!$A$2:$A$551, $D854&amp;R$1&amp;$E854&amp;$F854, 'emission-rate'!$F$2:$F$551) * IFERROR(VLOOKUP($A854&amp;$B854&amp;$C854&amp;$D854&amp;R$1, 'check of sales'!$A$2:$P$1035, 12 + MATCH($E854,'check of sales'!$M$1:$P$1, 0), 0), 0)</f>
        <v>0</v>
      </c>
      <c r="S854" s="1">
        <f>SUMIF('emission-rate'!$A$2:$A$551, $D854&amp;S$1&amp;$E854&amp;$F854, 'emission-rate'!$F$2:$F$551) * IFERROR(VLOOKUP($A854&amp;$B854&amp;$C854&amp;$D854&amp;S$1, 'check of sales'!$A$2:$P$1035, 12 + MATCH($E854,'check of sales'!$M$1:$P$1, 0), 0), 0)</f>
        <v>0</v>
      </c>
      <c r="T854" s="1">
        <f>SUMIF('emission-rate'!$A$2:$A$551, $D854&amp;T$1&amp;$E854&amp;$F854, 'emission-rate'!$F$2:$F$551) * IFERROR(VLOOKUP($A854&amp;$B854&amp;$C854&amp;$D854&amp;T$1, 'check of sales'!$A$2:$P$1035, 12 + MATCH($E854,'check of sales'!$M$1:$P$1, 0), 0), 0)</f>
        <v>0</v>
      </c>
      <c r="U854" s="1">
        <f>SUMIF('emission-rate'!$A$2:$A$551, $D854&amp;U$1&amp;$E854&amp;$F854, 'emission-rate'!$F$2:$F$551) * IFERROR(VLOOKUP($A854&amp;$B854&amp;$C854&amp;$D854&amp;U$1, 'check of sales'!$A$2:$P$1035, 12 + MATCH($E854,'check of sales'!$M$1:$P$1, 0), 0), 0)</f>
        <v>0</v>
      </c>
    </row>
    <row r="855" spans="1:21" x14ac:dyDescent="0.2">
      <c r="A855">
        <f>emission!A855</f>
        <v>2016</v>
      </c>
      <c r="B855">
        <f>emission!B855</f>
        <v>2</v>
      </c>
      <c r="C855" t="str">
        <f>emission!C855</f>
        <v>commercial</v>
      </c>
      <c r="D855" t="str">
        <f>emission!D855</f>
        <v>VCC 21400 (GAS LHD1)</v>
      </c>
      <c r="E855" t="str">
        <f>emission!E855</f>
        <v>GAS</v>
      </c>
      <c r="F855" t="str">
        <f>emission!F855</f>
        <v>PM25</v>
      </c>
      <c r="G855" s="1">
        <f>emission!G855 - SUM($K855:$U855)</f>
        <v>-9.8938122391700745E-5</v>
      </c>
      <c r="K855" s="1">
        <f>SUMIF('emission-rate'!$A$2:$A$551, $D855&amp;K$1&amp;$E855&amp;$F855, 'emission-rate'!$F$2:$F$551) * IFERROR(VLOOKUP($A855&amp;$B855&amp;$C855&amp;$D855&amp;K$1, 'check of sales'!$A$2:$P$1035, 12 + MATCH($E855,'check of sales'!$M$1:$P$1, 0), 0), 0)</f>
        <v>2340.1121796280422</v>
      </c>
      <c r="L855" s="1">
        <f>SUMIF('emission-rate'!$A$2:$A$551, $D855&amp;L$1&amp;$E855&amp;$F855, 'emission-rate'!$F$2:$F$551) * IFERROR(VLOOKUP($A855&amp;$B855&amp;$C855&amp;$D855&amp;L$1, 'check of sales'!$A$2:$P$1035, 12 + MATCH($E855,'check of sales'!$M$1:$P$1, 0), 0), 0)</f>
        <v>165630.86882668114</v>
      </c>
      <c r="M855" s="1">
        <f>SUMIF('emission-rate'!$A$2:$A$551, $D855&amp;M$1&amp;$E855&amp;$F855, 'emission-rate'!$F$2:$F$551) * IFERROR(VLOOKUP($A855&amp;$B855&amp;$C855&amp;$D855&amp;M$1, 'check of sales'!$A$2:$P$1035, 12 + MATCH($E855,'check of sales'!$M$1:$P$1, 0), 0), 0)</f>
        <v>215702.74310672778</v>
      </c>
      <c r="N855" s="1">
        <f>SUMIF('emission-rate'!$A$2:$A$551, $D855&amp;N$1&amp;$E855&amp;$F855, 'emission-rate'!$F$2:$F$551) * IFERROR(VLOOKUP($A855&amp;$B855&amp;$C855&amp;$D855&amp;N$1, 'check of sales'!$A$2:$P$1035, 12 + MATCH($E855,'check of sales'!$M$1:$P$1, 0), 0), 0)</f>
        <v>38012.967607685408</v>
      </c>
      <c r="O855" s="1">
        <f>SUMIF('emission-rate'!$A$2:$A$551, $D855&amp;O$1&amp;$E855&amp;$F855, 'emission-rate'!$F$2:$F$551) * IFERROR(VLOOKUP($A855&amp;$B855&amp;$C855&amp;$D855&amp;O$1, 'check of sales'!$A$2:$P$1035, 12 + MATCH($E855,'check of sales'!$M$1:$P$1, 0), 0), 0)</f>
        <v>127645.94369992283</v>
      </c>
      <c r="P855" s="1">
        <f>SUMIF('emission-rate'!$A$2:$A$551, $D855&amp;P$1&amp;$E855&amp;$F855, 'emission-rate'!$F$2:$F$551) * IFERROR(VLOOKUP($A855&amp;$B855&amp;$C855&amp;$D855&amp;P$1, 'check of sales'!$A$2:$P$1035, 12 + MATCH($E855,'check of sales'!$M$1:$P$1, 0), 0), 0)</f>
        <v>185390.64024591292</v>
      </c>
      <c r="Q855" s="1">
        <f>SUMIF('emission-rate'!$A$2:$A$551, $D855&amp;Q$1&amp;$E855&amp;$F855, 'emission-rate'!$F$2:$F$551) * IFERROR(VLOOKUP($A855&amp;$B855&amp;$C855&amp;$D855&amp;Q$1, 'check of sales'!$A$2:$P$1035, 12 + MATCH($E855,'check of sales'!$M$1:$P$1, 0), 0), 0)</f>
        <v>150856.76791471284</v>
      </c>
      <c r="R855" s="1">
        <f>SUMIF('emission-rate'!$A$2:$A$551, $D855&amp;R$1&amp;$E855&amp;$F855, 'emission-rate'!$F$2:$F$551) * IFERROR(VLOOKUP($A855&amp;$B855&amp;$C855&amp;$D855&amp;R$1, 'check of sales'!$A$2:$P$1035, 12 + MATCH($E855,'check of sales'!$M$1:$P$1, 0), 0), 0)</f>
        <v>0</v>
      </c>
      <c r="S855" s="1">
        <f>SUMIF('emission-rate'!$A$2:$A$551, $D855&amp;S$1&amp;$E855&amp;$F855, 'emission-rate'!$F$2:$F$551) * IFERROR(VLOOKUP($A855&amp;$B855&amp;$C855&amp;$D855&amp;S$1, 'check of sales'!$A$2:$P$1035, 12 + MATCH($E855,'check of sales'!$M$1:$P$1, 0), 0), 0)</f>
        <v>0</v>
      </c>
      <c r="T855" s="1">
        <f>SUMIF('emission-rate'!$A$2:$A$551, $D855&amp;T$1&amp;$E855&amp;$F855, 'emission-rate'!$F$2:$F$551) * IFERROR(VLOOKUP($A855&amp;$B855&amp;$C855&amp;$D855&amp;T$1, 'check of sales'!$A$2:$P$1035, 12 + MATCH($E855,'check of sales'!$M$1:$P$1, 0), 0), 0)</f>
        <v>0</v>
      </c>
      <c r="U855" s="1">
        <f>SUMIF('emission-rate'!$A$2:$A$551, $D855&amp;U$1&amp;$E855&amp;$F855, 'emission-rate'!$F$2:$F$551) * IFERROR(VLOOKUP($A855&amp;$B855&amp;$C855&amp;$D855&amp;U$1, 'check of sales'!$A$2:$P$1035, 12 + MATCH($E855,'check of sales'!$M$1:$P$1, 0), 0), 0)</f>
        <v>0</v>
      </c>
    </row>
    <row r="856" spans="1:21" x14ac:dyDescent="0.2">
      <c r="A856">
        <f>emission!A856</f>
        <v>2017</v>
      </c>
      <c r="B856">
        <f>emission!B856</f>
        <v>2</v>
      </c>
      <c r="C856" t="str">
        <f>emission!C856</f>
        <v>commercial</v>
      </c>
      <c r="D856" t="str">
        <f>emission!D856</f>
        <v>VCC 21400 (GAS LHD1)</v>
      </c>
      <c r="E856" t="str">
        <f>emission!E856</f>
        <v>GAS</v>
      </c>
      <c r="F856" t="str">
        <f>emission!F856</f>
        <v>PM25</v>
      </c>
      <c r="G856" s="1">
        <f>emission!G856 - SUM($K856:$U856)</f>
        <v>-3.066530916839838E-5</v>
      </c>
      <c r="K856" s="1">
        <f>SUMIF('emission-rate'!$A$2:$A$551, $D856&amp;K$1&amp;$E856&amp;$F856, 'emission-rate'!$F$2:$F$551) * IFERROR(VLOOKUP($A856&amp;$B856&amp;$C856&amp;$D856&amp;K$1, 'check of sales'!$A$2:$P$1035, 12 + MATCH($E856,'check of sales'!$M$1:$P$1, 0), 0), 0)</f>
        <v>2205.7509712500882</v>
      </c>
      <c r="L856" s="1">
        <f>SUMIF('emission-rate'!$A$2:$A$551, $D856&amp;L$1&amp;$E856&amp;$F856, 'emission-rate'!$F$2:$F$551) * IFERROR(VLOOKUP($A856&amp;$B856&amp;$C856&amp;$D856&amp;L$1, 'check of sales'!$A$2:$P$1035, 12 + MATCH($E856,'check of sales'!$M$1:$P$1, 0), 0), 0)</f>
        <v>155310.11593434983</v>
      </c>
      <c r="M856" s="1">
        <f>SUMIF('emission-rate'!$A$2:$A$551, $D856&amp;M$1&amp;$E856&amp;$F856, 'emission-rate'!$F$2:$F$551) * IFERROR(VLOOKUP($A856&amp;$B856&amp;$C856&amp;$D856&amp;M$1, 'check of sales'!$A$2:$P$1035, 12 + MATCH($E856,'check of sales'!$M$1:$P$1, 0), 0), 0)</f>
        <v>200299.9901134125</v>
      </c>
      <c r="N856" s="1">
        <f>SUMIF('emission-rate'!$A$2:$A$551, $D856&amp;N$1&amp;$E856&amp;$F856, 'emission-rate'!$F$2:$F$551) * IFERROR(VLOOKUP($A856&amp;$B856&amp;$C856&amp;$D856&amp;N$1, 'check of sales'!$A$2:$P$1035, 12 + MATCH($E856,'check of sales'!$M$1:$P$1, 0), 0), 0)</f>
        <v>35161.964654415766</v>
      </c>
      <c r="O856" s="1">
        <f>SUMIF('emission-rate'!$A$2:$A$551, $D856&amp;O$1&amp;$E856&amp;$F856, 'emission-rate'!$F$2:$F$551) * IFERROR(VLOOKUP($A856&amp;$B856&amp;$C856&amp;$D856&amp;O$1, 'check of sales'!$A$2:$P$1035, 12 + MATCH($E856,'check of sales'!$M$1:$P$1, 0), 0), 0)</f>
        <v>116593.39179668142</v>
      </c>
      <c r="P856" s="1">
        <f>SUMIF('emission-rate'!$A$2:$A$551, $D856&amp;P$1&amp;$E856&amp;$F856, 'emission-rate'!$F$2:$F$551) * IFERROR(VLOOKUP($A856&amp;$B856&amp;$C856&amp;$D856&amp;P$1, 'check of sales'!$A$2:$P$1035, 12 + MATCH($E856,'check of sales'!$M$1:$P$1, 0), 0), 0)</f>
        <v>165655.30851116616</v>
      </c>
      <c r="Q856" s="1">
        <f>SUMIF('emission-rate'!$A$2:$A$551, $D856&amp;Q$1&amp;$E856&amp;$F856, 'emission-rate'!$F$2:$F$551) * IFERROR(VLOOKUP($A856&amp;$B856&amp;$C856&amp;$D856&amp;Q$1, 'check of sales'!$A$2:$P$1035, 12 + MATCH($E856,'check of sales'!$M$1:$P$1, 0), 0), 0)</f>
        <v>127921.71025866042</v>
      </c>
      <c r="R856" s="1">
        <f>SUMIF('emission-rate'!$A$2:$A$551, $D856&amp;R$1&amp;$E856&amp;$F856, 'emission-rate'!$F$2:$F$551) * IFERROR(VLOOKUP($A856&amp;$B856&amp;$C856&amp;$D856&amp;R$1, 'check of sales'!$A$2:$P$1035, 12 + MATCH($E856,'check of sales'!$M$1:$P$1, 0), 0), 0)</f>
        <v>109810.13001806714</v>
      </c>
      <c r="S856" s="1">
        <f>SUMIF('emission-rate'!$A$2:$A$551, $D856&amp;S$1&amp;$E856&amp;$F856, 'emission-rate'!$F$2:$F$551) * IFERROR(VLOOKUP($A856&amp;$B856&amp;$C856&amp;$D856&amp;S$1, 'check of sales'!$A$2:$P$1035, 12 + MATCH($E856,'check of sales'!$M$1:$P$1, 0), 0), 0)</f>
        <v>0</v>
      </c>
      <c r="T856" s="1">
        <f>SUMIF('emission-rate'!$A$2:$A$551, $D856&amp;T$1&amp;$E856&amp;$F856, 'emission-rate'!$F$2:$F$551) * IFERROR(VLOOKUP($A856&amp;$B856&amp;$C856&amp;$D856&amp;T$1, 'check of sales'!$A$2:$P$1035, 12 + MATCH($E856,'check of sales'!$M$1:$P$1, 0), 0), 0)</f>
        <v>0</v>
      </c>
      <c r="U856" s="1">
        <f>SUMIF('emission-rate'!$A$2:$A$551, $D856&amp;U$1&amp;$E856&amp;$F856, 'emission-rate'!$F$2:$F$551) * IFERROR(VLOOKUP($A856&amp;$B856&amp;$C856&amp;$D856&amp;U$1, 'check of sales'!$A$2:$P$1035, 12 + MATCH($E856,'check of sales'!$M$1:$P$1, 0), 0), 0)</f>
        <v>0</v>
      </c>
    </row>
    <row r="857" spans="1:21" x14ac:dyDescent="0.2">
      <c r="A857">
        <f>emission!A857</f>
        <v>2018</v>
      </c>
      <c r="B857">
        <f>emission!B857</f>
        <v>2</v>
      </c>
      <c r="C857" t="str">
        <f>emission!C857</f>
        <v>commercial</v>
      </c>
      <c r="D857" t="str">
        <f>emission!D857</f>
        <v>VCC 21400 (GAS LHD1)</v>
      </c>
      <c r="E857" t="str">
        <f>emission!E857</f>
        <v>GAS</v>
      </c>
      <c r="F857" t="str">
        <f>emission!F857</f>
        <v>PM25</v>
      </c>
      <c r="G857" s="1">
        <f>emission!G857 - SUM($K857:$U857)</f>
        <v>-3.2213283702731133E-6</v>
      </c>
      <c r="K857" s="1">
        <f>SUMIF('emission-rate'!$A$2:$A$551, $D857&amp;K$1&amp;$E857&amp;$F857, 'emission-rate'!$F$2:$F$551) * IFERROR(VLOOKUP($A857&amp;$B857&amp;$C857&amp;$D857&amp;K$1, 'check of sales'!$A$2:$P$1035, 12 + MATCH($E857,'check of sales'!$M$1:$P$1, 0), 0), 0)</f>
        <v>2089.1631977807488</v>
      </c>
      <c r="L857" s="1">
        <f>SUMIF('emission-rate'!$A$2:$A$551, $D857&amp;L$1&amp;$E857&amp;$F857, 'emission-rate'!$F$2:$F$551) * IFERROR(VLOOKUP($A857&amp;$B857&amp;$C857&amp;$D857&amp;L$1, 'check of sales'!$A$2:$P$1035, 12 + MATCH($E857,'check of sales'!$M$1:$P$1, 0), 0), 0)</f>
        <v>146392.7422152932</v>
      </c>
      <c r="M857" s="1">
        <f>SUMIF('emission-rate'!$A$2:$A$551, $D857&amp;M$1&amp;$E857&amp;$F857, 'emission-rate'!$F$2:$F$551) * IFERROR(VLOOKUP($A857&amp;$B857&amp;$C857&amp;$D857&amp;M$1, 'check of sales'!$A$2:$P$1035, 12 + MATCH($E857,'check of sales'!$M$1:$P$1, 0), 0), 0)</f>
        <v>187818.94284884667</v>
      </c>
      <c r="N857" s="1">
        <f>SUMIF('emission-rate'!$A$2:$A$551, $D857&amp;N$1&amp;$E857&amp;$F857, 'emission-rate'!$F$2:$F$551) * IFERROR(VLOOKUP($A857&amp;$B857&amp;$C857&amp;$D857&amp;N$1, 'check of sales'!$A$2:$P$1035, 12 + MATCH($E857,'check of sales'!$M$1:$P$1, 0), 0), 0)</f>
        <v>32651.143287328778</v>
      </c>
      <c r="O857" s="1">
        <f>SUMIF('emission-rate'!$A$2:$A$551, $D857&amp;O$1&amp;$E857&amp;$F857, 'emission-rate'!$F$2:$F$551) * IFERROR(VLOOKUP($A857&amp;$B857&amp;$C857&amp;$D857&amp;O$1, 'check of sales'!$A$2:$P$1035, 12 + MATCH($E857,'check of sales'!$M$1:$P$1, 0), 0), 0)</f>
        <v>107848.79422211932</v>
      </c>
      <c r="P857" s="1">
        <f>SUMIF('emission-rate'!$A$2:$A$551, $D857&amp;P$1&amp;$E857&amp;$F857, 'emission-rate'!$F$2:$F$551) * IFERROR(VLOOKUP($A857&amp;$B857&amp;$C857&amp;$D857&amp;P$1, 'check of sales'!$A$2:$P$1035, 12 + MATCH($E857,'check of sales'!$M$1:$P$1, 0), 0), 0)</f>
        <v>151311.61812589754</v>
      </c>
      <c r="Q857" s="1">
        <f>SUMIF('emission-rate'!$A$2:$A$551, $D857&amp;Q$1&amp;$E857&amp;$F857, 'emission-rate'!$F$2:$F$551) * IFERROR(VLOOKUP($A857&amp;$B857&amp;$C857&amp;$D857&amp;Q$1, 'check of sales'!$A$2:$P$1035, 12 + MATCH($E857,'check of sales'!$M$1:$P$1, 0), 0), 0)</f>
        <v>114304.10052020712</v>
      </c>
      <c r="R857" s="1">
        <f>SUMIF('emission-rate'!$A$2:$A$551, $D857&amp;R$1&amp;$E857&amp;$F857, 'emission-rate'!$F$2:$F$551) * IFERROR(VLOOKUP($A857&amp;$B857&amp;$C857&amp;$D857&amp;R$1, 'check of sales'!$A$2:$P$1035, 12 + MATCH($E857,'check of sales'!$M$1:$P$1, 0), 0), 0)</f>
        <v>93115.475227326606</v>
      </c>
      <c r="S857" s="1">
        <f>SUMIF('emission-rate'!$A$2:$A$551, $D857&amp;S$1&amp;$E857&amp;$F857, 'emission-rate'!$F$2:$F$551) * IFERROR(VLOOKUP($A857&amp;$B857&amp;$C857&amp;$D857&amp;S$1, 'check of sales'!$A$2:$P$1035, 12 + MATCH($E857,'check of sales'!$M$1:$P$1, 0), 0), 0)</f>
        <v>135609.51504283637</v>
      </c>
      <c r="T857" s="1">
        <f>SUMIF('emission-rate'!$A$2:$A$551, $D857&amp;T$1&amp;$E857&amp;$F857, 'emission-rate'!$F$2:$F$551) * IFERROR(VLOOKUP($A857&amp;$B857&amp;$C857&amp;$D857&amp;T$1, 'check of sales'!$A$2:$P$1035, 12 + MATCH($E857,'check of sales'!$M$1:$P$1, 0), 0), 0)</f>
        <v>0</v>
      </c>
      <c r="U857" s="1">
        <f>SUMIF('emission-rate'!$A$2:$A$551, $D857&amp;U$1&amp;$E857&amp;$F857, 'emission-rate'!$F$2:$F$551) * IFERROR(VLOOKUP($A857&amp;$B857&amp;$C857&amp;$D857&amp;U$1, 'check of sales'!$A$2:$P$1035, 12 + MATCH($E857,'check of sales'!$M$1:$P$1, 0), 0), 0)</f>
        <v>0</v>
      </c>
    </row>
    <row r="858" spans="1:21" x14ac:dyDescent="0.2">
      <c r="A858">
        <f>emission!A858</f>
        <v>2019</v>
      </c>
      <c r="B858">
        <f>emission!B858</f>
        <v>2</v>
      </c>
      <c r="C858" t="str">
        <f>emission!C858</f>
        <v>commercial</v>
      </c>
      <c r="D858" t="str">
        <f>emission!D858</f>
        <v>VCC 21400 (GAS LHD1)</v>
      </c>
      <c r="E858" t="str">
        <f>emission!E858</f>
        <v>GAS</v>
      </c>
      <c r="F858" t="str">
        <f>emission!F858</f>
        <v>PM25</v>
      </c>
      <c r="G858" s="1">
        <f>emission!G858 - SUM($K858:$U858)</f>
        <v>1.0747683700174093E-4</v>
      </c>
      <c r="K858" s="1">
        <f>SUMIF('emission-rate'!$A$2:$A$551, $D858&amp;K$1&amp;$E858&amp;$F858, 'emission-rate'!$F$2:$F$551) * IFERROR(VLOOKUP($A858&amp;$B858&amp;$C858&amp;$D858&amp;K$1, 'check of sales'!$A$2:$P$1035, 12 + MATCH($E858,'check of sales'!$M$1:$P$1, 0), 0), 0)</f>
        <v>1944.7105031170076</v>
      </c>
      <c r="L858" s="1">
        <f>SUMIF('emission-rate'!$A$2:$A$551, $D858&amp;L$1&amp;$E858&amp;$F858, 'emission-rate'!$F$2:$F$551) * IFERROR(VLOOKUP($A858&amp;$B858&amp;$C858&amp;$D858&amp;L$1, 'check of sales'!$A$2:$P$1035, 12 + MATCH($E858,'check of sales'!$M$1:$P$1, 0), 0), 0)</f>
        <v>138654.96760274074</v>
      </c>
      <c r="M858" s="1">
        <f>SUMIF('emission-rate'!$A$2:$A$551, $D858&amp;M$1&amp;$E858&amp;$F858, 'emission-rate'!$F$2:$F$551) * IFERROR(VLOOKUP($A858&amp;$B858&amp;$C858&amp;$D858&amp;M$1, 'check of sales'!$A$2:$P$1035, 12 + MATCH($E858,'check of sales'!$M$1:$P$1, 0), 0), 0)</f>
        <v>177035.02388242673</v>
      </c>
      <c r="N858" s="1">
        <f>SUMIF('emission-rate'!$A$2:$A$551, $D858&amp;N$1&amp;$E858&amp;$F858, 'emission-rate'!$F$2:$F$551) * IFERROR(VLOOKUP($A858&amp;$B858&amp;$C858&amp;$D858&amp;N$1, 'check of sales'!$A$2:$P$1035, 12 + MATCH($E858,'check of sales'!$M$1:$P$1, 0), 0), 0)</f>
        <v>30616.592699580287</v>
      </c>
      <c r="O858" s="1">
        <f>SUMIF('emission-rate'!$A$2:$A$551, $D858&amp;O$1&amp;$E858&amp;$F858, 'emission-rate'!$F$2:$F$551) * IFERROR(VLOOKUP($A858&amp;$B858&amp;$C858&amp;$D858&amp;O$1, 'check of sales'!$A$2:$P$1035, 12 + MATCH($E858,'check of sales'!$M$1:$P$1, 0), 0), 0)</f>
        <v>100147.60176575705</v>
      </c>
      <c r="P858" s="1">
        <f>SUMIF('emission-rate'!$A$2:$A$551, $D858&amp;P$1&amp;$E858&amp;$F858, 'emission-rate'!$F$2:$F$551) * IFERROR(VLOOKUP($A858&amp;$B858&amp;$C858&amp;$D858&amp;P$1, 'check of sales'!$A$2:$P$1035, 12 + MATCH($E858,'check of sales'!$M$1:$P$1, 0), 0), 0)</f>
        <v>139963.12582734431</v>
      </c>
      <c r="Q858" s="1">
        <f>SUMIF('emission-rate'!$A$2:$A$551, $D858&amp;Q$1&amp;$E858&amp;$F858, 'emission-rate'!$F$2:$F$551) * IFERROR(VLOOKUP($A858&amp;$B858&amp;$C858&amp;$D858&amp;Q$1, 'check of sales'!$A$2:$P$1035, 12 + MATCH($E858,'check of sales'!$M$1:$P$1, 0), 0), 0)</f>
        <v>104406.78637818563</v>
      </c>
      <c r="R858" s="1">
        <f>SUMIF('emission-rate'!$A$2:$A$551, $D858&amp;R$1&amp;$E858&amp;$F858, 'emission-rate'!$F$2:$F$551) * IFERROR(VLOOKUP($A858&amp;$B858&amp;$C858&amp;$D858&amp;R$1, 'check of sales'!$A$2:$P$1035, 12 + MATCH($E858,'check of sales'!$M$1:$P$1, 0), 0), 0)</f>
        <v>83203.082720281236</v>
      </c>
      <c r="S858" s="1">
        <f>SUMIF('emission-rate'!$A$2:$A$551, $D858&amp;S$1&amp;$E858&amp;$F858, 'emission-rate'!$F$2:$F$551) * IFERROR(VLOOKUP($A858&amp;$B858&amp;$C858&amp;$D858&amp;S$1, 'check of sales'!$A$2:$P$1035, 12 + MATCH($E858,'check of sales'!$M$1:$P$1, 0), 0), 0)</f>
        <v>114992.52788866924</v>
      </c>
      <c r="T858" s="1">
        <f>SUMIF('emission-rate'!$A$2:$A$551, $D858&amp;T$1&amp;$E858&amp;$F858, 'emission-rate'!$F$2:$F$551) * IFERROR(VLOOKUP($A858&amp;$B858&amp;$C858&amp;$D858&amp;T$1, 'check of sales'!$A$2:$P$1035, 12 + MATCH($E858,'check of sales'!$M$1:$P$1, 0), 0), 0)</f>
        <v>115741.37591602096</v>
      </c>
      <c r="U858" s="1">
        <f>SUMIF('emission-rate'!$A$2:$A$551, $D858&amp;U$1&amp;$E858&amp;$F858, 'emission-rate'!$F$2:$F$551) * IFERROR(VLOOKUP($A858&amp;$B858&amp;$C858&amp;$D858&amp;U$1, 'check of sales'!$A$2:$P$1035, 12 + MATCH($E858,'check of sales'!$M$1:$P$1, 0), 0), 0)</f>
        <v>0</v>
      </c>
    </row>
    <row r="859" spans="1:21" x14ac:dyDescent="0.2">
      <c r="A859">
        <f>emission!A859</f>
        <v>2020</v>
      </c>
      <c r="B859">
        <f>emission!B859</f>
        <v>2</v>
      </c>
      <c r="C859" t="str">
        <f>emission!C859</f>
        <v>commercial</v>
      </c>
      <c r="D859" t="str">
        <f>emission!D859</f>
        <v>VCC 21400 (GAS LHD1)</v>
      </c>
      <c r="E859" t="str">
        <f>emission!E859</f>
        <v>GAS</v>
      </c>
      <c r="F859" t="str">
        <f>emission!F859</f>
        <v>PM25</v>
      </c>
      <c r="G859" s="1">
        <f>emission!G859 - SUM($K859:$U859)</f>
        <v>1.4173262752592564E-4</v>
      </c>
      <c r="K859" s="1">
        <f>SUMIF('emission-rate'!$A$2:$A$551, $D859&amp;K$1&amp;$E859&amp;$F859, 'emission-rate'!$F$2:$F$551) * IFERROR(VLOOKUP($A859&amp;$B859&amp;$C859&amp;$D859&amp;K$1, 'check of sales'!$A$2:$P$1035, 12 + MATCH($E859,'check of sales'!$M$1:$P$1, 0), 0), 0)</f>
        <v>1814.7708532893491</v>
      </c>
      <c r="L859" s="1">
        <f>SUMIF('emission-rate'!$A$2:$A$551, $D859&amp;L$1&amp;$E859&amp;$F859, 'emission-rate'!$F$2:$F$551) * IFERROR(VLOOKUP($A859&amp;$B859&amp;$C859&amp;$D859&amp;L$1, 'check of sales'!$A$2:$P$1035, 12 + MATCH($E859,'check of sales'!$M$1:$P$1, 0), 0), 0)</f>
        <v>129067.83543422188</v>
      </c>
      <c r="M859" s="1">
        <f>SUMIF('emission-rate'!$A$2:$A$551, $D859&amp;M$1&amp;$E859&amp;$F859, 'emission-rate'!$F$2:$F$551) * IFERROR(VLOOKUP($A859&amp;$B859&amp;$C859&amp;$D859&amp;M$1, 'check of sales'!$A$2:$P$1035, 12 + MATCH($E859,'check of sales'!$M$1:$P$1, 0), 0), 0)</f>
        <v>167677.61249303253</v>
      </c>
      <c r="N859" s="1">
        <f>SUMIF('emission-rate'!$A$2:$A$551, $D859&amp;N$1&amp;$E859&amp;$F859, 'emission-rate'!$F$2:$F$551) * IFERROR(VLOOKUP($A859&amp;$B859&amp;$C859&amp;$D859&amp;N$1, 'check of sales'!$A$2:$P$1035, 12 + MATCH($E859,'check of sales'!$M$1:$P$1, 0), 0), 0)</f>
        <v>28858.693045305954</v>
      </c>
      <c r="O859" s="1">
        <f>SUMIF('emission-rate'!$A$2:$A$551, $D859&amp;O$1&amp;$E859&amp;$F859, 'emission-rate'!$F$2:$F$551) * IFERROR(VLOOKUP($A859&amp;$B859&amp;$C859&amp;$D859&amp;O$1, 'check of sales'!$A$2:$P$1035, 12 + MATCH($E859,'check of sales'!$M$1:$P$1, 0), 0), 0)</f>
        <v>93907.22726367318</v>
      </c>
      <c r="P859" s="1">
        <f>SUMIF('emission-rate'!$A$2:$A$551, $D859&amp;P$1&amp;$E859&amp;$F859, 'emission-rate'!$F$2:$F$551) * IFERROR(VLOOKUP($A859&amp;$B859&amp;$C859&amp;$D859&amp;P$1, 'check of sales'!$A$2:$P$1035, 12 + MATCH($E859,'check of sales'!$M$1:$P$1, 0), 0), 0)</f>
        <v>129968.73528672803</v>
      </c>
      <c r="Q859" s="1">
        <f>SUMIF('emission-rate'!$A$2:$A$551, $D859&amp;Q$1&amp;$E859&amp;$F859, 'emission-rate'!$F$2:$F$551) * IFERROR(VLOOKUP($A859&amp;$B859&amp;$C859&amp;$D859&amp;Q$1, 'check of sales'!$A$2:$P$1035, 12 + MATCH($E859,'check of sales'!$M$1:$P$1, 0), 0), 0)</f>
        <v>96576.193950420813</v>
      </c>
      <c r="R859" s="1">
        <f>SUMIF('emission-rate'!$A$2:$A$551, $D859&amp;R$1&amp;$E859&amp;$F859, 'emission-rate'!$F$2:$F$551) * IFERROR(VLOOKUP($A859&amp;$B859&amp;$C859&amp;$D859&amp;R$1, 'check of sales'!$A$2:$P$1035, 12 + MATCH($E859,'check of sales'!$M$1:$P$1, 0), 0), 0)</f>
        <v>75998.730089715551</v>
      </c>
      <c r="S859" s="1">
        <f>SUMIF('emission-rate'!$A$2:$A$551, $D859&amp;S$1&amp;$E859&amp;$F859, 'emission-rate'!$F$2:$F$551) * IFERROR(VLOOKUP($A859&amp;$B859&amp;$C859&amp;$D859&amp;S$1, 'check of sales'!$A$2:$P$1035, 12 + MATCH($E859,'check of sales'!$M$1:$P$1, 0), 0), 0)</f>
        <v>102751.26434974547</v>
      </c>
      <c r="T859" s="1">
        <f>SUMIF('emission-rate'!$A$2:$A$551, $D859&amp;T$1&amp;$E859&amp;$F859, 'emission-rate'!$F$2:$F$551) * IFERROR(VLOOKUP($A859&amp;$B859&amp;$C859&amp;$D859&amp;T$1, 'check of sales'!$A$2:$P$1035, 12 + MATCH($E859,'check of sales'!$M$1:$P$1, 0), 0), 0)</f>
        <v>98144.981889300601</v>
      </c>
      <c r="U859" s="1">
        <f>SUMIF('emission-rate'!$A$2:$A$551, $D859&amp;U$1&amp;$E859&amp;$F859, 'emission-rate'!$F$2:$F$551) * IFERROR(VLOOKUP($A859&amp;$B859&amp;$C859&amp;$D859&amp;U$1, 'check of sales'!$A$2:$P$1035, 12 + MATCH($E859,'check of sales'!$M$1:$P$1, 0), 0), 0)</f>
        <v>140080.86085802404</v>
      </c>
    </row>
    <row r="860" spans="1:21" x14ac:dyDescent="0.2">
      <c r="A860">
        <f>emission!A860</f>
        <v>2010</v>
      </c>
      <c r="B860">
        <f>emission!B860</f>
        <v>2</v>
      </c>
      <c r="C860" t="str">
        <f>emission!C860</f>
        <v>commercial</v>
      </c>
      <c r="D860" t="str">
        <f>emission!D860</f>
        <v>VCC 21400 (GAS LHD1)</v>
      </c>
      <c r="E860" t="str">
        <f>emission!E860</f>
        <v>GAS</v>
      </c>
      <c r="F860" t="str">
        <f>emission!F860</f>
        <v>ROG</v>
      </c>
      <c r="G860" s="1">
        <f>emission!G860 - SUM($K860:$U860)</f>
        <v>-1.5287612768588588E-5</v>
      </c>
      <c r="K860" s="1">
        <f>SUMIF('emission-rate'!$A$2:$A$551, $D860&amp;K$1&amp;$E860&amp;$F860, 'emission-rate'!$F$2:$F$551) * IFERROR(VLOOKUP($A860&amp;$B860&amp;$C860&amp;$D860&amp;K$1, 'check of sales'!$A$2:$P$1035, 12 + MATCH($E860,'check of sales'!$M$1:$P$1, 0), 0), 0)</f>
        <v>28889.378262055514</v>
      </c>
      <c r="L860" s="1">
        <f>SUMIF('emission-rate'!$A$2:$A$551, $D860&amp;L$1&amp;$E860&amp;$F860, 'emission-rate'!$F$2:$F$551) * IFERROR(VLOOKUP($A860&amp;$B860&amp;$C860&amp;$D860&amp;L$1, 'check of sales'!$A$2:$P$1035, 12 + MATCH($E860,'check of sales'!$M$1:$P$1, 0), 0), 0)</f>
        <v>0</v>
      </c>
      <c r="M860" s="1">
        <f>SUMIF('emission-rate'!$A$2:$A$551, $D860&amp;M$1&amp;$E860&amp;$F860, 'emission-rate'!$F$2:$F$551) * IFERROR(VLOOKUP($A860&amp;$B860&amp;$C860&amp;$D860&amp;M$1, 'check of sales'!$A$2:$P$1035, 12 + MATCH($E860,'check of sales'!$M$1:$P$1, 0), 0), 0)</f>
        <v>0</v>
      </c>
      <c r="N860" s="1">
        <f>SUMIF('emission-rate'!$A$2:$A$551, $D860&amp;N$1&amp;$E860&amp;$F860, 'emission-rate'!$F$2:$F$551) * IFERROR(VLOOKUP($A860&amp;$B860&amp;$C860&amp;$D860&amp;N$1, 'check of sales'!$A$2:$P$1035, 12 + MATCH($E860,'check of sales'!$M$1:$P$1, 0), 0), 0)</f>
        <v>0</v>
      </c>
      <c r="O860" s="1">
        <f>SUMIF('emission-rate'!$A$2:$A$551, $D860&amp;O$1&amp;$E860&amp;$F860, 'emission-rate'!$F$2:$F$551) * IFERROR(VLOOKUP($A860&amp;$B860&amp;$C860&amp;$D860&amp;O$1, 'check of sales'!$A$2:$P$1035, 12 + MATCH($E860,'check of sales'!$M$1:$P$1, 0), 0), 0)</f>
        <v>0</v>
      </c>
      <c r="P860" s="1">
        <f>SUMIF('emission-rate'!$A$2:$A$551, $D860&amp;P$1&amp;$E860&amp;$F860, 'emission-rate'!$F$2:$F$551) * IFERROR(VLOOKUP($A860&amp;$B860&amp;$C860&amp;$D860&amp;P$1, 'check of sales'!$A$2:$P$1035, 12 + MATCH($E860,'check of sales'!$M$1:$P$1, 0), 0), 0)</f>
        <v>0</v>
      </c>
      <c r="Q860" s="1">
        <f>SUMIF('emission-rate'!$A$2:$A$551, $D860&amp;Q$1&amp;$E860&amp;$F860, 'emission-rate'!$F$2:$F$551) * IFERROR(VLOOKUP($A860&amp;$B860&amp;$C860&amp;$D860&amp;Q$1, 'check of sales'!$A$2:$P$1035, 12 + MATCH($E860,'check of sales'!$M$1:$P$1, 0), 0), 0)</f>
        <v>0</v>
      </c>
      <c r="R860" s="1">
        <f>SUMIF('emission-rate'!$A$2:$A$551, $D860&amp;R$1&amp;$E860&amp;$F860, 'emission-rate'!$F$2:$F$551) * IFERROR(VLOOKUP($A860&amp;$B860&amp;$C860&amp;$D860&amp;R$1, 'check of sales'!$A$2:$P$1035, 12 + MATCH($E860,'check of sales'!$M$1:$P$1, 0), 0), 0)</f>
        <v>0</v>
      </c>
      <c r="S860" s="1">
        <f>SUMIF('emission-rate'!$A$2:$A$551, $D860&amp;S$1&amp;$E860&amp;$F860, 'emission-rate'!$F$2:$F$551) * IFERROR(VLOOKUP($A860&amp;$B860&amp;$C860&amp;$D860&amp;S$1, 'check of sales'!$A$2:$P$1035, 12 + MATCH($E860,'check of sales'!$M$1:$P$1, 0), 0), 0)</f>
        <v>0</v>
      </c>
      <c r="T860" s="1">
        <f>SUMIF('emission-rate'!$A$2:$A$551, $D860&amp;T$1&amp;$E860&amp;$F860, 'emission-rate'!$F$2:$F$551) * IFERROR(VLOOKUP($A860&amp;$B860&amp;$C860&amp;$D860&amp;T$1, 'check of sales'!$A$2:$P$1035, 12 + MATCH($E860,'check of sales'!$M$1:$P$1, 0), 0), 0)</f>
        <v>0</v>
      </c>
      <c r="U860" s="1">
        <f>SUMIF('emission-rate'!$A$2:$A$551, $D860&amp;U$1&amp;$E860&amp;$F860, 'emission-rate'!$F$2:$F$551) * IFERROR(VLOOKUP($A860&amp;$B860&amp;$C860&amp;$D860&amp;U$1, 'check of sales'!$A$2:$P$1035, 12 + MATCH($E860,'check of sales'!$M$1:$P$1, 0), 0), 0)</f>
        <v>0</v>
      </c>
    </row>
    <row r="861" spans="1:21" x14ac:dyDescent="0.2">
      <c r="A861">
        <f>emission!A861</f>
        <v>2011</v>
      </c>
      <c r="B861">
        <f>emission!B861</f>
        <v>2</v>
      </c>
      <c r="C861" t="str">
        <f>emission!C861</f>
        <v>commercial</v>
      </c>
      <c r="D861" t="str">
        <f>emission!D861</f>
        <v>VCC 21400 (GAS LHD1)</v>
      </c>
      <c r="E861" t="str">
        <f>emission!E861</f>
        <v>GAS</v>
      </c>
      <c r="F861" t="str">
        <f>emission!F861</f>
        <v>ROG</v>
      </c>
      <c r="G861" s="1">
        <f>emission!G861 - SUM($K861:$U861)</f>
        <v>4.3869437649846077E-4</v>
      </c>
      <c r="K861" s="1">
        <f>SUMIF('emission-rate'!$A$2:$A$551, $D861&amp;K$1&amp;$E861&amp;$F861, 'emission-rate'!$F$2:$F$551) * IFERROR(VLOOKUP($A861&amp;$B861&amp;$C861&amp;$D861&amp;K$1, 'check of sales'!$A$2:$P$1035, 12 + MATCH($E861,'check of sales'!$M$1:$P$1, 0), 0), 0)</f>
        <v>24497.268015716742</v>
      </c>
      <c r="L861" s="1">
        <f>SUMIF('emission-rate'!$A$2:$A$551, $D861&amp;L$1&amp;$E861&amp;$F861, 'emission-rate'!$F$2:$F$551) * IFERROR(VLOOKUP($A861&amp;$B861&amp;$C861&amp;$D861&amp;L$1, 'check of sales'!$A$2:$P$1035, 12 + MATCH($E861,'check of sales'!$M$1:$P$1, 0), 0), 0)</f>
        <v>1906779.9394174488</v>
      </c>
      <c r="M861" s="1">
        <f>SUMIF('emission-rate'!$A$2:$A$551, $D861&amp;M$1&amp;$E861&amp;$F861, 'emission-rate'!$F$2:$F$551) * IFERROR(VLOOKUP($A861&amp;$B861&amp;$C861&amp;$D861&amp;M$1, 'check of sales'!$A$2:$P$1035, 12 + MATCH($E861,'check of sales'!$M$1:$P$1, 0), 0), 0)</f>
        <v>0</v>
      </c>
      <c r="N861" s="1">
        <f>SUMIF('emission-rate'!$A$2:$A$551, $D861&amp;N$1&amp;$E861&amp;$F861, 'emission-rate'!$F$2:$F$551) * IFERROR(VLOOKUP($A861&amp;$B861&amp;$C861&amp;$D861&amp;N$1, 'check of sales'!$A$2:$P$1035, 12 + MATCH($E861,'check of sales'!$M$1:$P$1, 0), 0), 0)</f>
        <v>0</v>
      </c>
      <c r="O861" s="1">
        <f>SUMIF('emission-rate'!$A$2:$A$551, $D861&amp;O$1&amp;$E861&amp;$F861, 'emission-rate'!$F$2:$F$551) * IFERROR(VLOOKUP($A861&amp;$B861&amp;$C861&amp;$D861&amp;O$1, 'check of sales'!$A$2:$P$1035, 12 + MATCH($E861,'check of sales'!$M$1:$P$1, 0), 0), 0)</f>
        <v>0</v>
      </c>
      <c r="P861" s="1">
        <f>SUMIF('emission-rate'!$A$2:$A$551, $D861&amp;P$1&amp;$E861&amp;$F861, 'emission-rate'!$F$2:$F$551) * IFERROR(VLOOKUP($A861&amp;$B861&amp;$C861&amp;$D861&amp;P$1, 'check of sales'!$A$2:$P$1035, 12 + MATCH($E861,'check of sales'!$M$1:$P$1, 0), 0), 0)</f>
        <v>0</v>
      </c>
      <c r="Q861" s="1">
        <f>SUMIF('emission-rate'!$A$2:$A$551, $D861&amp;Q$1&amp;$E861&amp;$F861, 'emission-rate'!$F$2:$F$551) * IFERROR(VLOOKUP($A861&amp;$B861&amp;$C861&amp;$D861&amp;Q$1, 'check of sales'!$A$2:$P$1035, 12 + MATCH($E861,'check of sales'!$M$1:$P$1, 0), 0), 0)</f>
        <v>0</v>
      </c>
      <c r="R861" s="1">
        <f>SUMIF('emission-rate'!$A$2:$A$551, $D861&amp;R$1&amp;$E861&amp;$F861, 'emission-rate'!$F$2:$F$551) * IFERROR(VLOOKUP($A861&amp;$B861&amp;$C861&amp;$D861&amp;R$1, 'check of sales'!$A$2:$P$1035, 12 + MATCH($E861,'check of sales'!$M$1:$P$1, 0), 0), 0)</f>
        <v>0</v>
      </c>
      <c r="S861" s="1">
        <f>SUMIF('emission-rate'!$A$2:$A$551, $D861&amp;S$1&amp;$E861&amp;$F861, 'emission-rate'!$F$2:$F$551) * IFERROR(VLOOKUP($A861&amp;$B861&amp;$C861&amp;$D861&amp;S$1, 'check of sales'!$A$2:$P$1035, 12 + MATCH($E861,'check of sales'!$M$1:$P$1, 0), 0), 0)</f>
        <v>0</v>
      </c>
      <c r="T861" s="1">
        <f>SUMIF('emission-rate'!$A$2:$A$551, $D861&amp;T$1&amp;$E861&amp;$F861, 'emission-rate'!$F$2:$F$551) * IFERROR(VLOOKUP($A861&amp;$B861&amp;$C861&amp;$D861&amp;T$1, 'check of sales'!$A$2:$P$1035, 12 + MATCH($E861,'check of sales'!$M$1:$P$1, 0), 0), 0)</f>
        <v>0</v>
      </c>
      <c r="U861" s="1">
        <f>SUMIF('emission-rate'!$A$2:$A$551, $D861&amp;U$1&amp;$E861&amp;$F861, 'emission-rate'!$F$2:$F$551) * IFERROR(VLOOKUP($A861&amp;$B861&amp;$C861&amp;$D861&amp;U$1, 'check of sales'!$A$2:$P$1035, 12 + MATCH($E861,'check of sales'!$M$1:$P$1, 0), 0), 0)</f>
        <v>0</v>
      </c>
    </row>
    <row r="862" spans="1:21" x14ac:dyDescent="0.2">
      <c r="A862">
        <f>emission!A862</f>
        <v>2012</v>
      </c>
      <c r="B862">
        <f>emission!B862</f>
        <v>2</v>
      </c>
      <c r="C862" t="str">
        <f>emission!C862</f>
        <v>commercial</v>
      </c>
      <c r="D862" t="str">
        <f>emission!D862</f>
        <v>VCC 21400 (GAS LHD1)</v>
      </c>
      <c r="E862" t="str">
        <f>emission!E862</f>
        <v>GAS</v>
      </c>
      <c r="F862" t="str">
        <f>emission!F862</f>
        <v>ROG</v>
      </c>
      <c r="G862" s="1">
        <f>emission!G862 - SUM($K862:$U862)</f>
        <v>9.7433943301439285E-4</v>
      </c>
      <c r="K862" s="1">
        <f>SUMIF('emission-rate'!$A$2:$A$551, $D862&amp;K$1&amp;$E862&amp;$F862, 'emission-rate'!$F$2:$F$551) * IFERROR(VLOOKUP($A862&amp;$B862&amp;$C862&amp;$D862&amp;K$1, 'check of sales'!$A$2:$P$1035, 12 + MATCH($E862,'check of sales'!$M$1:$P$1, 0), 0), 0)</f>
        <v>21889.46801975221</v>
      </c>
      <c r="L862" s="1">
        <f>SUMIF('emission-rate'!$A$2:$A$551, $D862&amp;L$1&amp;$E862&amp;$F862, 'emission-rate'!$F$2:$F$551) * IFERROR(VLOOKUP($A862&amp;$B862&amp;$C862&amp;$D862&amp;L$1, 'check of sales'!$A$2:$P$1035, 12 + MATCH($E862,'check of sales'!$M$1:$P$1, 0), 0), 0)</f>
        <v>1616888.3525005938</v>
      </c>
      <c r="M862" s="1">
        <f>SUMIF('emission-rate'!$A$2:$A$551, $D862&amp;M$1&amp;$E862&amp;$F862, 'emission-rate'!$F$2:$F$551) * IFERROR(VLOOKUP($A862&amp;$B862&amp;$C862&amp;$D862&amp;M$1, 'check of sales'!$A$2:$P$1035, 12 + MATCH($E862,'check of sales'!$M$1:$P$1, 0), 0), 0)</f>
        <v>2215769.5284759845</v>
      </c>
      <c r="N862" s="1">
        <f>SUMIF('emission-rate'!$A$2:$A$551, $D862&amp;N$1&amp;$E862&amp;$F862, 'emission-rate'!$F$2:$F$551) * IFERROR(VLOOKUP($A862&amp;$B862&amp;$C862&amp;$D862&amp;N$1, 'check of sales'!$A$2:$P$1035, 12 + MATCH($E862,'check of sales'!$M$1:$P$1, 0), 0), 0)</f>
        <v>0</v>
      </c>
      <c r="O862" s="1">
        <f>SUMIF('emission-rate'!$A$2:$A$551, $D862&amp;O$1&amp;$E862&amp;$F862, 'emission-rate'!$F$2:$F$551) * IFERROR(VLOOKUP($A862&amp;$B862&amp;$C862&amp;$D862&amp;O$1, 'check of sales'!$A$2:$P$1035, 12 + MATCH($E862,'check of sales'!$M$1:$P$1, 0), 0), 0)</f>
        <v>0</v>
      </c>
      <c r="P862" s="1">
        <f>SUMIF('emission-rate'!$A$2:$A$551, $D862&amp;P$1&amp;$E862&amp;$F862, 'emission-rate'!$F$2:$F$551) * IFERROR(VLOOKUP($A862&amp;$B862&amp;$C862&amp;$D862&amp;P$1, 'check of sales'!$A$2:$P$1035, 12 + MATCH($E862,'check of sales'!$M$1:$P$1, 0), 0), 0)</f>
        <v>0</v>
      </c>
      <c r="Q862" s="1">
        <f>SUMIF('emission-rate'!$A$2:$A$551, $D862&amp;Q$1&amp;$E862&amp;$F862, 'emission-rate'!$F$2:$F$551) * IFERROR(VLOOKUP($A862&amp;$B862&amp;$C862&amp;$D862&amp;Q$1, 'check of sales'!$A$2:$P$1035, 12 + MATCH($E862,'check of sales'!$M$1:$P$1, 0), 0), 0)</f>
        <v>0</v>
      </c>
      <c r="R862" s="1">
        <f>SUMIF('emission-rate'!$A$2:$A$551, $D862&amp;R$1&amp;$E862&amp;$F862, 'emission-rate'!$F$2:$F$551) * IFERROR(VLOOKUP($A862&amp;$B862&amp;$C862&amp;$D862&amp;R$1, 'check of sales'!$A$2:$P$1035, 12 + MATCH($E862,'check of sales'!$M$1:$P$1, 0), 0), 0)</f>
        <v>0</v>
      </c>
      <c r="S862" s="1">
        <f>SUMIF('emission-rate'!$A$2:$A$551, $D862&amp;S$1&amp;$E862&amp;$F862, 'emission-rate'!$F$2:$F$551) * IFERROR(VLOOKUP($A862&amp;$B862&amp;$C862&amp;$D862&amp;S$1, 'check of sales'!$A$2:$P$1035, 12 + MATCH($E862,'check of sales'!$M$1:$P$1, 0), 0), 0)</f>
        <v>0</v>
      </c>
      <c r="T862" s="1">
        <f>SUMIF('emission-rate'!$A$2:$A$551, $D862&amp;T$1&amp;$E862&amp;$F862, 'emission-rate'!$F$2:$F$551) * IFERROR(VLOOKUP($A862&amp;$B862&amp;$C862&amp;$D862&amp;T$1, 'check of sales'!$A$2:$P$1035, 12 + MATCH($E862,'check of sales'!$M$1:$P$1, 0), 0), 0)</f>
        <v>0</v>
      </c>
      <c r="U862" s="1">
        <f>SUMIF('emission-rate'!$A$2:$A$551, $D862&amp;U$1&amp;$E862&amp;$F862, 'emission-rate'!$F$2:$F$551) * IFERROR(VLOOKUP($A862&amp;$B862&amp;$C862&amp;$D862&amp;U$1, 'check of sales'!$A$2:$P$1035, 12 + MATCH($E862,'check of sales'!$M$1:$P$1, 0), 0), 0)</f>
        <v>0</v>
      </c>
    </row>
    <row r="863" spans="1:21" x14ac:dyDescent="0.2">
      <c r="A863">
        <f>emission!A863</f>
        <v>2013</v>
      </c>
      <c r="B863">
        <f>emission!B863</f>
        <v>2</v>
      </c>
      <c r="C863" t="str">
        <f>emission!C863</f>
        <v>commercial</v>
      </c>
      <c r="D863" t="str">
        <f>emission!D863</f>
        <v>VCC 21400 (GAS LHD1)</v>
      </c>
      <c r="E863" t="str">
        <f>emission!E863</f>
        <v>GAS</v>
      </c>
      <c r="F863" t="str">
        <f>emission!F863</f>
        <v>ROG</v>
      </c>
      <c r="G863" s="1">
        <f>emission!G863 - SUM($K863:$U863)</f>
        <v>9.6282968297600746E-4</v>
      </c>
      <c r="K863" s="1">
        <f>SUMIF('emission-rate'!$A$2:$A$551, $D863&amp;K$1&amp;$E863&amp;$F863, 'emission-rate'!$F$2:$F$551) * IFERROR(VLOOKUP($A863&amp;$B863&amp;$C863&amp;$D863&amp;K$1, 'check of sales'!$A$2:$P$1035, 12 + MATCH($E863,'check of sales'!$M$1:$P$1, 0), 0), 0)</f>
        <v>19994.11220655531</v>
      </c>
      <c r="L863" s="1">
        <f>SUMIF('emission-rate'!$A$2:$A$551, $D863&amp;L$1&amp;$E863&amp;$F863, 'emission-rate'!$F$2:$F$551) * IFERROR(VLOOKUP($A863&amp;$B863&amp;$C863&amp;$D863&amp;L$1, 'check of sales'!$A$2:$P$1035, 12 + MATCH($E863,'check of sales'!$M$1:$P$1, 0), 0), 0)</f>
        <v>1444766.2433567864</v>
      </c>
      <c r="M863" s="1">
        <f>SUMIF('emission-rate'!$A$2:$A$551, $D863&amp;M$1&amp;$E863&amp;$F863, 'emission-rate'!$F$2:$F$551) * IFERROR(VLOOKUP($A863&amp;$B863&amp;$C863&amp;$D863&amp;M$1, 'check of sales'!$A$2:$P$1035, 12 + MATCH($E863,'check of sales'!$M$1:$P$1, 0), 0), 0)</f>
        <v>1878901.6332493585</v>
      </c>
      <c r="N863" s="1">
        <f>SUMIF('emission-rate'!$A$2:$A$551, $D863&amp;N$1&amp;$E863&amp;$F863, 'emission-rate'!$F$2:$F$551) * IFERROR(VLOOKUP($A863&amp;$B863&amp;$C863&amp;$D863&amp;N$1, 'check of sales'!$A$2:$P$1035, 12 + MATCH($E863,'check of sales'!$M$1:$P$1, 0), 0), 0)</f>
        <v>360313.51237403043</v>
      </c>
      <c r="O863" s="1">
        <f>SUMIF('emission-rate'!$A$2:$A$551, $D863&amp;O$1&amp;$E863&amp;$F863, 'emission-rate'!$F$2:$F$551) * IFERROR(VLOOKUP($A863&amp;$B863&amp;$C863&amp;$D863&amp;O$1, 'check of sales'!$A$2:$P$1035, 12 + MATCH($E863,'check of sales'!$M$1:$P$1, 0), 0), 0)</f>
        <v>0</v>
      </c>
      <c r="P863" s="1">
        <f>SUMIF('emission-rate'!$A$2:$A$551, $D863&amp;P$1&amp;$E863&amp;$F863, 'emission-rate'!$F$2:$F$551) * IFERROR(VLOOKUP($A863&amp;$B863&amp;$C863&amp;$D863&amp;P$1, 'check of sales'!$A$2:$P$1035, 12 + MATCH($E863,'check of sales'!$M$1:$P$1, 0), 0), 0)</f>
        <v>0</v>
      </c>
      <c r="Q863" s="1">
        <f>SUMIF('emission-rate'!$A$2:$A$551, $D863&amp;Q$1&amp;$E863&amp;$F863, 'emission-rate'!$F$2:$F$551) * IFERROR(VLOOKUP($A863&amp;$B863&amp;$C863&amp;$D863&amp;Q$1, 'check of sales'!$A$2:$P$1035, 12 + MATCH($E863,'check of sales'!$M$1:$P$1, 0), 0), 0)</f>
        <v>0</v>
      </c>
      <c r="R863" s="1">
        <f>SUMIF('emission-rate'!$A$2:$A$551, $D863&amp;R$1&amp;$E863&amp;$F863, 'emission-rate'!$F$2:$F$551) * IFERROR(VLOOKUP($A863&amp;$B863&amp;$C863&amp;$D863&amp;R$1, 'check of sales'!$A$2:$P$1035, 12 + MATCH($E863,'check of sales'!$M$1:$P$1, 0), 0), 0)</f>
        <v>0</v>
      </c>
      <c r="S863" s="1">
        <f>SUMIF('emission-rate'!$A$2:$A$551, $D863&amp;S$1&amp;$E863&amp;$F863, 'emission-rate'!$F$2:$F$551) * IFERROR(VLOOKUP($A863&amp;$B863&amp;$C863&amp;$D863&amp;S$1, 'check of sales'!$A$2:$P$1035, 12 + MATCH($E863,'check of sales'!$M$1:$P$1, 0), 0), 0)</f>
        <v>0</v>
      </c>
      <c r="T863" s="1">
        <f>SUMIF('emission-rate'!$A$2:$A$551, $D863&amp;T$1&amp;$E863&amp;$F863, 'emission-rate'!$F$2:$F$551) * IFERROR(VLOOKUP($A863&amp;$B863&amp;$C863&amp;$D863&amp;T$1, 'check of sales'!$A$2:$P$1035, 12 + MATCH($E863,'check of sales'!$M$1:$P$1, 0), 0), 0)</f>
        <v>0</v>
      </c>
      <c r="U863" s="1">
        <f>SUMIF('emission-rate'!$A$2:$A$551, $D863&amp;U$1&amp;$E863&amp;$F863, 'emission-rate'!$F$2:$F$551) * IFERROR(VLOOKUP($A863&amp;$B863&amp;$C863&amp;$D863&amp;U$1, 'check of sales'!$A$2:$P$1035, 12 + MATCH($E863,'check of sales'!$M$1:$P$1, 0), 0), 0)</f>
        <v>0</v>
      </c>
    </row>
    <row r="864" spans="1:21" x14ac:dyDescent="0.2">
      <c r="A864">
        <f>emission!A864</f>
        <v>2014</v>
      </c>
      <c r="B864">
        <f>emission!B864</f>
        <v>2</v>
      </c>
      <c r="C864" t="str">
        <f>emission!C864</f>
        <v>commercial</v>
      </c>
      <c r="D864" t="str">
        <f>emission!D864</f>
        <v>VCC 21400 (GAS LHD1)</v>
      </c>
      <c r="E864" t="str">
        <f>emission!E864</f>
        <v>GAS</v>
      </c>
      <c r="F864" t="str">
        <f>emission!F864</f>
        <v>ROG</v>
      </c>
      <c r="G864" s="1">
        <f>emission!G864 - SUM($K864:$U864)</f>
        <v>9.2866364866495132E-4</v>
      </c>
      <c r="K864" s="1">
        <f>SUMIF('emission-rate'!$A$2:$A$551, $D864&amp;K$1&amp;$E864&amp;$F864, 'emission-rate'!$F$2:$F$551) * IFERROR(VLOOKUP($A864&amp;$B864&amp;$C864&amp;$D864&amp;K$1, 'check of sales'!$A$2:$P$1035, 12 + MATCH($E864,'check of sales'!$M$1:$P$1, 0), 0), 0)</f>
        <v>18494.537810333411</v>
      </c>
      <c r="L864" s="1">
        <f>SUMIF('emission-rate'!$A$2:$A$551, $D864&amp;L$1&amp;$E864&amp;$F864, 'emission-rate'!$F$2:$F$551) * IFERROR(VLOOKUP($A864&amp;$B864&amp;$C864&amp;$D864&amp;L$1, 'check of sales'!$A$2:$P$1035, 12 + MATCH($E864,'check of sales'!$M$1:$P$1, 0), 0), 0)</f>
        <v>1319667.4471875085</v>
      </c>
      <c r="M864" s="1">
        <f>SUMIF('emission-rate'!$A$2:$A$551, $D864&amp;M$1&amp;$E864&amp;$F864, 'emission-rate'!$F$2:$F$551) * IFERROR(VLOOKUP($A864&amp;$B864&amp;$C864&amp;$D864&amp;M$1, 'check of sales'!$A$2:$P$1035, 12 + MATCH($E864,'check of sales'!$M$1:$P$1, 0), 0), 0)</f>
        <v>1678887.5064307237</v>
      </c>
      <c r="N864" s="1">
        <f>SUMIF('emission-rate'!$A$2:$A$551, $D864&amp;N$1&amp;$E864&amp;$F864, 'emission-rate'!$F$2:$F$551) * IFERROR(VLOOKUP($A864&amp;$B864&amp;$C864&amp;$D864&amp;N$1, 'check of sales'!$A$2:$P$1035, 12 + MATCH($E864,'check of sales'!$M$1:$P$1, 0), 0), 0)</f>
        <v>305534.32483883569</v>
      </c>
      <c r="O864" s="1">
        <f>SUMIF('emission-rate'!$A$2:$A$551, $D864&amp;O$1&amp;$E864&amp;$F864, 'emission-rate'!$F$2:$F$551) * IFERROR(VLOOKUP($A864&amp;$B864&amp;$C864&amp;$D864&amp;O$1, 'check of sales'!$A$2:$P$1035, 12 + MATCH($E864,'check of sales'!$M$1:$P$1, 0), 0), 0)</f>
        <v>1094372.1404002458</v>
      </c>
      <c r="P864" s="1">
        <f>SUMIF('emission-rate'!$A$2:$A$551, $D864&amp;P$1&amp;$E864&amp;$F864, 'emission-rate'!$F$2:$F$551) * IFERROR(VLOOKUP($A864&amp;$B864&amp;$C864&amp;$D864&amp;P$1, 'check of sales'!$A$2:$P$1035, 12 + MATCH($E864,'check of sales'!$M$1:$P$1, 0), 0), 0)</f>
        <v>0</v>
      </c>
      <c r="Q864" s="1">
        <f>SUMIF('emission-rate'!$A$2:$A$551, $D864&amp;Q$1&amp;$E864&amp;$F864, 'emission-rate'!$F$2:$F$551) * IFERROR(VLOOKUP($A864&amp;$B864&amp;$C864&amp;$D864&amp;Q$1, 'check of sales'!$A$2:$P$1035, 12 + MATCH($E864,'check of sales'!$M$1:$P$1, 0), 0), 0)</f>
        <v>0</v>
      </c>
      <c r="R864" s="1">
        <f>SUMIF('emission-rate'!$A$2:$A$551, $D864&amp;R$1&amp;$E864&amp;$F864, 'emission-rate'!$F$2:$F$551) * IFERROR(VLOOKUP($A864&amp;$B864&amp;$C864&amp;$D864&amp;R$1, 'check of sales'!$A$2:$P$1035, 12 + MATCH($E864,'check of sales'!$M$1:$P$1, 0), 0), 0)</f>
        <v>0</v>
      </c>
      <c r="S864" s="1">
        <f>SUMIF('emission-rate'!$A$2:$A$551, $D864&amp;S$1&amp;$E864&amp;$F864, 'emission-rate'!$F$2:$F$551) * IFERROR(VLOOKUP($A864&amp;$B864&amp;$C864&amp;$D864&amp;S$1, 'check of sales'!$A$2:$P$1035, 12 + MATCH($E864,'check of sales'!$M$1:$P$1, 0), 0), 0)</f>
        <v>0</v>
      </c>
      <c r="T864" s="1">
        <f>SUMIF('emission-rate'!$A$2:$A$551, $D864&amp;T$1&amp;$E864&amp;$F864, 'emission-rate'!$F$2:$F$551) * IFERROR(VLOOKUP($A864&amp;$B864&amp;$C864&amp;$D864&amp;T$1, 'check of sales'!$A$2:$P$1035, 12 + MATCH($E864,'check of sales'!$M$1:$P$1, 0), 0), 0)</f>
        <v>0</v>
      </c>
      <c r="U864" s="1">
        <f>SUMIF('emission-rate'!$A$2:$A$551, $D864&amp;U$1&amp;$E864&amp;$F864, 'emission-rate'!$F$2:$F$551) * IFERROR(VLOOKUP($A864&amp;$B864&amp;$C864&amp;$D864&amp;U$1, 'check of sales'!$A$2:$P$1035, 12 + MATCH($E864,'check of sales'!$M$1:$P$1, 0), 0), 0)</f>
        <v>0</v>
      </c>
    </row>
    <row r="865" spans="1:21" x14ac:dyDescent="0.2">
      <c r="A865">
        <f>emission!A865</f>
        <v>2015</v>
      </c>
      <c r="B865">
        <f>emission!B865</f>
        <v>2</v>
      </c>
      <c r="C865" t="str">
        <f>emission!C865</f>
        <v>commercial</v>
      </c>
      <c r="D865" t="str">
        <f>emission!D865</f>
        <v>VCC 21400 (GAS LHD1)</v>
      </c>
      <c r="E865" t="str">
        <f>emission!E865</f>
        <v>GAS</v>
      </c>
      <c r="F865" t="str">
        <f>emission!F865</f>
        <v>ROG</v>
      </c>
      <c r="G865" s="1">
        <f>emission!G865 - SUM($K865:$U865)</f>
        <v>3.4176744520664215E-4</v>
      </c>
      <c r="K865" s="1">
        <f>SUMIF('emission-rate'!$A$2:$A$551, $D865&amp;K$1&amp;$E865&amp;$F865, 'emission-rate'!$F$2:$F$551) * IFERROR(VLOOKUP($A865&amp;$B865&amp;$C865&amp;$D865&amp;K$1, 'check of sales'!$A$2:$P$1035, 12 + MATCH($E865,'check of sales'!$M$1:$P$1, 0), 0), 0)</f>
        <v>17173.892585728441</v>
      </c>
      <c r="L865" s="1">
        <f>SUMIF('emission-rate'!$A$2:$A$551, $D865&amp;L$1&amp;$E865&amp;$F865, 'emission-rate'!$F$2:$F$551) * IFERROR(VLOOKUP($A865&amp;$B865&amp;$C865&amp;$D865&amp;L$1, 'check of sales'!$A$2:$P$1035, 12 + MATCH($E865,'check of sales'!$M$1:$P$1, 0), 0), 0)</f>
        <v>1220691.3338754557</v>
      </c>
      <c r="M865" s="1">
        <f>SUMIF('emission-rate'!$A$2:$A$551, $D865&amp;M$1&amp;$E865&amp;$F865, 'emission-rate'!$F$2:$F$551) * IFERROR(VLOOKUP($A865&amp;$B865&amp;$C865&amp;$D865&amp;M$1, 'check of sales'!$A$2:$P$1035, 12 + MATCH($E865,'check of sales'!$M$1:$P$1, 0), 0), 0)</f>
        <v>1533516.719340526</v>
      </c>
      <c r="N865" s="1">
        <f>SUMIF('emission-rate'!$A$2:$A$551, $D865&amp;N$1&amp;$E865&amp;$F865, 'emission-rate'!$F$2:$F$551) * IFERROR(VLOOKUP($A865&amp;$B865&amp;$C865&amp;$D865&amp;N$1, 'check of sales'!$A$2:$P$1035, 12 + MATCH($E865,'check of sales'!$M$1:$P$1, 0), 0), 0)</f>
        <v>273009.37509462016</v>
      </c>
      <c r="O865" s="1">
        <f>SUMIF('emission-rate'!$A$2:$A$551, $D865&amp;O$1&amp;$E865&amp;$F865, 'emission-rate'!$F$2:$F$551) * IFERROR(VLOOKUP($A865&amp;$B865&amp;$C865&amp;$D865&amp;O$1, 'check of sales'!$A$2:$P$1035, 12 + MATCH($E865,'check of sales'!$M$1:$P$1, 0), 0), 0)</f>
        <v>927992.54415006447</v>
      </c>
      <c r="P865" s="1">
        <f>SUMIF('emission-rate'!$A$2:$A$551, $D865&amp;P$1&amp;$E865&amp;$F865, 'emission-rate'!$F$2:$F$551) * IFERROR(VLOOKUP($A865&amp;$B865&amp;$C865&amp;$D865&amp;P$1, 'check of sales'!$A$2:$P$1035, 12 + MATCH($E865,'check of sales'!$M$1:$P$1, 0), 0), 0)</f>
        <v>1407052.7782509984</v>
      </c>
      <c r="Q865" s="1">
        <f>SUMIF('emission-rate'!$A$2:$A$551, $D865&amp;Q$1&amp;$E865&amp;$F865, 'emission-rate'!$F$2:$F$551) * IFERROR(VLOOKUP($A865&amp;$B865&amp;$C865&amp;$D865&amp;Q$1, 'check of sales'!$A$2:$P$1035, 12 + MATCH($E865,'check of sales'!$M$1:$P$1, 0), 0), 0)</f>
        <v>0</v>
      </c>
      <c r="R865" s="1">
        <f>SUMIF('emission-rate'!$A$2:$A$551, $D865&amp;R$1&amp;$E865&amp;$F865, 'emission-rate'!$F$2:$F$551) * IFERROR(VLOOKUP($A865&amp;$B865&amp;$C865&amp;$D865&amp;R$1, 'check of sales'!$A$2:$P$1035, 12 + MATCH($E865,'check of sales'!$M$1:$P$1, 0), 0), 0)</f>
        <v>0</v>
      </c>
      <c r="S865" s="1">
        <f>SUMIF('emission-rate'!$A$2:$A$551, $D865&amp;S$1&amp;$E865&amp;$F865, 'emission-rate'!$F$2:$F$551) * IFERROR(VLOOKUP($A865&amp;$B865&amp;$C865&amp;$D865&amp;S$1, 'check of sales'!$A$2:$P$1035, 12 + MATCH($E865,'check of sales'!$M$1:$P$1, 0), 0), 0)</f>
        <v>0</v>
      </c>
      <c r="T865" s="1">
        <f>SUMIF('emission-rate'!$A$2:$A$551, $D865&amp;T$1&amp;$E865&amp;$F865, 'emission-rate'!$F$2:$F$551) * IFERROR(VLOOKUP($A865&amp;$B865&amp;$C865&amp;$D865&amp;T$1, 'check of sales'!$A$2:$P$1035, 12 + MATCH($E865,'check of sales'!$M$1:$P$1, 0), 0), 0)</f>
        <v>0</v>
      </c>
      <c r="U865" s="1">
        <f>SUMIF('emission-rate'!$A$2:$A$551, $D865&amp;U$1&amp;$E865&amp;$F865, 'emission-rate'!$F$2:$F$551) * IFERROR(VLOOKUP($A865&amp;$B865&amp;$C865&amp;$D865&amp;U$1, 'check of sales'!$A$2:$P$1035, 12 + MATCH($E865,'check of sales'!$M$1:$P$1, 0), 0), 0)</f>
        <v>0</v>
      </c>
    </row>
    <row r="866" spans="1:21" x14ac:dyDescent="0.2">
      <c r="A866">
        <f>emission!A866</f>
        <v>2016</v>
      </c>
      <c r="B866">
        <f>emission!B866</f>
        <v>2</v>
      </c>
      <c r="C866" t="str">
        <f>emission!C866</f>
        <v>commercial</v>
      </c>
      <c r="D866" t="str">
        <f>emission!D866</f>
        <v>VCC 21400 (GAS LHD1)</v>
      </c>
      <c r="E866" t="str">
        <f>emission!E866</f>
        <v>GAS</v>
      </c>
      <c r="F866" t="str">
        <f>emission!F866</f>
        <v>ROG</v>
      </c>
      <c r="G866" s="1">
        <f>emission!G866 - SUM($K866:$U866)</f>
        <v>7.5574964284896851E-4</v>
      </c>
      <c r="K866" s="1">
        <f>SUMIF('emission-rate'!$A$2:$A$551, $D866&amp;K$1&amp;$E866&amp;$F866, 'emission-rate'!$F$2:$F$551) * IFERROR(VLOOKUP($A866&amp;$B866&amp;$C866&amp;$D866&amp;K$1, 'check of sales'!$A$2:$P$1035, 12 + MATCH($E866,'check of sales'!$M$1:$P$1, 0), 0), 0)</f>
        <v>16103.756910945383</v>
      </c>
      <c r="L866" s="1">
        <f>SUMIF('emission-rate'!$A$2:$A$551, $D866&amp;L$1&amp;$E866&amp;$F866, 'emission-rate'!$F$2:$F$551) * IFERROR(VLOOKUP($A866&amp;$B866&amp;$C866&amp;$D866&amp;L$1, 'check of sales'!$A$2:$P$1035, 12 + MATCH($E866,'check of sales'!$M$1:$P$1, 0), 0), 0)</f>
        <v>1133525.047411212</v>
      </c>
      <c r="M866" s="1">
        <f>SUMIF('emission-rate'!$A$2:$A$551, $D866&amp;M$1&amp;$E866&amp;$F866, 'emission-rate'!$F$2:$F$551) * IFERROR(VLOOKUP($A866&amp;$B866&amp;$C866&amp;$D866&amp;M$1, 'check of sales'!$A$2:$P$1035, 12 + MATCH($E866,'check of sales'!$M$1:$P$1, 0), 0), 0)</f>
        <v>1418501.739693302</v>
      </c>
      <c r="N866" s="1">
        <f>SUMIF('emission-rate'!$A$2:$A$551, $D866&amp;N$1&amp;$E866&amp;$F866, 'emission-rate'!$F$2:$F$551) * IFERROR(VLOOKUP($A866&amp;$B866&amp;$C866&amp;$D866&amp;N$1, 'check of sales'!$A$2:$P$1035, 12 + MATCH($E866,'check of sales'!$M$1:$P$1, 0), 0), 0)</f>
        <v>249370.15710741648</v>
      </c>
      <c r="O866" s="1">
        <f>SUMIF('emission-rate'!$A$2:$A$551, $D866&amp;O$1&amp;$E866&amp;$F866, 'emission-rate'!$F$2:$F$551) * IFERROR(VLOOKUP($A866&amp;$B866&amp;$C866&amp;$D866&amp;O$1, 'check of sales'!$A$2:$P$1035, 12 + MATCH($E866,'check of sales'!$M$1:$P$1, 0), 0), 0)</f>
        <v>829205.24463008658</v>
      </c>
      <c r="P866" s="1">
        <f>SUMIF('emission-rate'!$A$2:$A$551, $D866&amp;P$1&amp;$E866&amp;$F866, 'emission-rate'!$F$2:$F$551) * IFERROR(VLOOKUP($A866&amp;$B866&amp;$C866&amp;$D866&amp;P$1, 'check of sales'!$A$2:$P$1035, 12 + MATCH($E866,'check of sales'!$M$1:$P$1, 0), 0), 0)</f>
        <v>1193135.7161239602</v>
      </c>
      <c r="Q866" s="1">
        <f>SUMIF('emission-rate'!$A$2:$A$551, $D866&amp;Q$1&amp;$E866&amp;$F866, 'emission-rate'!$F$2:$F$551) * IFERROR(VLOOKUP($A866&amp;$B866&amp;$C866&amp;$D866&amp;Q$1, 'check of sales'!$A$2:$P$1035, 12 + MATCH($E866,'check of sales'!$M$1:$P$1, 0), 0), 0)</f>
        <v>944703.92975180736</v>
      </c>
      <c r="R866" s="1">
        <f>SUMIF('emission-rate'!$A$2:$A$551, $D866&amp;R$1&amp;$E866&amp;$F866, 'emission-rate'!$F$2:$F$551) * IFERROR(VLOOKUP($A866&amp;$B866&amp;$C866&amp;$D866&amp;R$1, 'check of sales'!$A$2:$P$1035, 12 + MATCH($E866,'check of sales'!$M$1:$P$1, 0), 0), 0)</f>
        <v>0</v>
      </c>
      <c r="S866" s="1">
        <f>SUMIF('emission-rate'!$A$2:$A$551, $D866&amp;S$1&amp;$E866&amp;$F866, 'emission-rate'!$F$2:$F$551) * IFERROR(VLOOKUP($A866&amp;$B866&amp;$C866&amp;$D866&amp;S$1, 'check of sales'!$A$2:$P$1035, 12 + MATCH($E866,'check of sales'!$M$1:$P$1, 0), 0), 0)</f>
        <v>0</v>
      </c>
      <c r="T866" s="1">
        <f>SUMIF('emission-rate'!$A$2:$A$551, $D866&amp;T$1&amp;$E866&amp;$F866, 'emission-rate'!$F$2:$F$551) * IFERROR(VLOOKUP($A866&amp;$B866&amp;$C866&amp;$D866&amp;T$1, 'check of sales'!$A$2:$P$1035, 12 + MATCH($E866,'check of sales'!$M$1:$P$1, 0), 0), 0)</f>
        <v>0</v>
      </c>
      <c r="U866" s="1">
        <f>SUMIF('emission-rate'!$A$2:$A$551, $D866&amp;U$1&amp;$E866&amp;$F866, 'emission-rate'!$F$2:$F$551) * IFERROR(VLOOKUP($A866&amp;$B866&amp;$C866&amp;$D866&amp;U$1, 'check of sales'!$A$2:$P$1035, 12 + MATCH($E866,'check of sales'!$M$1:$P$1, 0), 0), 0)</f>
        <v>0</v>
      </c>
    </row>
    <row r="867" spans="1:21" x14ac:dyDescent="0.2">
      <c r="A867">
        <f>emission!A867</f>
        <v>2017</v>
      </c>
      <c r="B867">
        <f>emission!B867</f>
        <v>2</v>
      </c>
      <c r="C867" t="str">
        <f>emission!C867</f>
        <v>commercial</v>
      </c>
      <c r="D867" t="str">
        <f>emission!D867</f>
        <v>VCC 21400 (GAS LHD1)</v>
      </c>
      <c r="E867" t="str">
        <f>emission!E867</f>
        <v>GAS</v>
      </c>
      <c r="F867" t="str">
        <f>emission!F867</f>
        <v>ROG</v>
      </c>
      <c r="G867" s="1">
        <f>emission!G867 - SUM($K867:$U867)</f>
        <v>1.0329671204090118E-3</v>
      </c>
      <c r="K867" s="1">
        <f>SUMIF('emission-rate'!$A$2:$A$551, $D867&amp;K$1&amp;$E867&amp;$F867, 'emission-rate'!$F$2:$F$551) * IFERROR(VLOOKUP($A867&amp;$B867&amp;$C867&amp;$D867&amp;K$1, 'check of sales'!$A$2:$P$1035, 12 + MATCH($E867,'check of sales'!$M$1:$P$1, 0), 0), 0)</f>
        <v>15179.134468989045</v>
      </c>
      <c r="L867" s="1">
        <f>SUMIF('emission-rate'!$A$2:$A$551, $D867&amp;L$1&amp;$E867&amp;$F867, 'emission-rate'!$F$2:$F$551) * IFERROR(VLOOKUP($A867&amp;$B867&amp;$C867&amp;$D867&amp;L$1, 'check of sales'!$A$2:$P$1035, 12 + MATCH($E867,'check of sales'!$M$1:$P$1, 0), 0), 0)</f>
        <v>1062893.0933891565</v>
      </c>
      <c r="M867" s="1">
        <f>SUMIF('emission-rate'!$A$2:$A$551, $D867&amp;M$1&amp;$E867&amp;$F867, 'emission-rate'!$F$2:$F$551) * IFERROR(VLOOKUP($A867&amp;$B867&amp;$C867&amp;$D867&amp;M$1, 'check of sales'!$A$2:$P$1035, 12 + MATCH($E867,'check of sales'!$M$1:$P$1, 0), 0), 0)</f>
        <v>1317210.3439400578</v>
      </c>
      <c r="N867" s="1">
        <f>SUMIF('emission-rate'!$A$2:$A$551, $D867&amp;N$1&amp;$E867&amp;$F867, 'emission-rate'!$F$2:$F$551) * IFERROR(VLOOKUP($A867&amp;$B867&amp;$C867&amp;$D867&amp;N$1, 'check of sales'!$A$2:$P$1035, 12 + MATCH($E867,'check of sales'!$M$1:$P$1, 0), 0), 0)</f>
        <v>230667.19600982466</v>
      </c>
      <c r="O867" s="1">
        <f>SUMIF('emission-rate'!$A$2:$A$551, $D867&amp;O$1&amp;$E867&amp;$F867, 'emission-rate'!$F$2:$F$551) * IFERROR(VLOOKUP($A867&amp;$B867&amp;$C867&amp;$D867&amp;O$1, 'check of sales'!$A$2:$P$1035, 12 + MATCH($E867,'check of sales'!$M$1:$P$1, 0), 0), 0)</f>
        <v>757406.37864920415</v>
      </c>
      <c r="P867" s="1">
        <f>SUMIF('emission-rate'!$A$2:$A$551, $D867&amp;P$1&amp;$E867&amp;$F867, 'emission-rate'!$F$2:$F$551) * IFERROR(VLOOKUP($A867&amp;$B867&amp;$C867&amp;$D867&amp;P$1, 'check of sales'!$A$2:$P$1035, 12 + MATCH($E867,'check of sales'!$M$1:$P$1, 0), 0), 0)</f>
        <v>1066123.2135993075</v>
      </c>
      <c r="Q867" s="1">
        <f>SUMIF('emission-rate'!$A$2:$A$551, $D867&amp;Q$1&amp;$E867&amp;$F867, 'emission-rate'!$F$2:$F$551) * IFERROR(VLOOKUP($A867&amp;$B867&amp;$C867&amp;$D867&amp;Q$1, 'check of sales'!$A$2:$P$1035, 12 + MATCH($E867,'check of sales'!$M$1:$P$1, 0), 0), 0)</f>
        <v>801078.69240742538</v>
      </c>
      <c r="R867" s="1">
        <f>SUMIF('emission-rate'!$A$2:$A$551, $D867&amp;R$1&amp;$E867&amp;$F867, 'emission-rate'!$F$2:$F$551) * IFERROR(VLOOKUP($A867&amp;$B867&amp;$C867&amp;$D867&amp;R$1, 'check of sales'!$A$2:$P$1035, 12 + MATCH($E867,'check of sales'!$M$1:$P$1, 0), 0), 0)</f>
        <v>669538.48460949736</v>
      </c>
      <c r="S867" s="1">
        <f>SUMIF('emission-rate'!$A$2:$A$551, $D867&amp;S$1&amp;$E867&amp;$F867, 'emission-rate'!$F$2:$F$551) * IFERROR(VLOOKUP($A867&amp;$B867&amp;$C867&amp;$D867&amp;S$1, 'check of sales'!$A$2:$P$1035, 12 + MATCH($E867,'check of sales'!$M$1:$P$1, 0), 0), 0)</f>
        <v>0</v>
      </c>
      <c r="T867" s="1">
        <f>SUMIF('emission-rate'!$A$2:$A$551, $D867&amp;T$1&amp;$E867&amp;$F867, 'emission-rate'!$F$2:$F$551) * IFERROR(VLOOKUP($A867&amp;$B867&amp;$C867&amp;$D867&amp;T$1, 'check of sales'!$A$2:$P$1035, 12 + MATCH($E867,'check of sales'!$M$1:$P$1, 0), 0), 0)</f>
        <v>0</v>
      </c>
      <c r="U867" s="1">
        <f>SUMIF('emission-rate'!$A$2:$A$551, $D867&amp;U$1&amp;$E867&amp;$F867, 'emission-rate'!$F$2:$F$551) * IFERROR(VLOOKUP($A867&amp;$B867&amp;$C867&amp;$D867&amp;U$1, 'check of sales'!$A$2:$P$1035, 12 + MATCH($E867,'check of sales'!$M$1:$P$1, 0), 0), 0)</f>
        <v>0</v>
      </c>
    </row>
    <row r="868" spans="1:21" x14ac:dyDescent="0.2">
      <c r="A868">
        <f>emission!A868</f>
        <v>2018</v>
      </c>
      <c r="B868">
        <f>emission!B868</f>
        <v>2</v>
      </c>
      <c r="C868" t="str">
        <f>emission!C868</f>
        <v>commercial</v>
      </c>
      <c r="D868" t="str">
        <f>emission!D868</f>
        <v>VCC 21400 (GAS LHD1)</v>
      </c>
      <c r="E868" t="str">
        <f>emission!E868</f>
        <v>GAS</v>
      </c>
      <c r="F868" t="str">
        <f>emission!F868</f>
        <v>ROG</v>
      </c>
      <c r="G868" s="1">
        <f>emission!G868 - SUM($K868:$U868)</f>
        <v>5.6794192641973495E-4</v>
      </c>
      <c r="K868" s="1">
        <f>SUMIF('emission-rate'!$A$2:$A$551, $D868&amp;K$1&amp;$E868&amp;$F868, 'emission-rate'!$F$2:$F$551) * IFERROR(VLOOKUP($A868&amp;$B868&amp;$C868&amp;$D868&amp;K$1, 'check of sales'!$A$2:$P$1035, 12 + MATCH($E868,'check of sales'!$M$1:$P$1, 0), 0), 0)</f>
        <v>14376.82200761079</v>
      </c>
      <c r="L868" s="1">
        <f>SUMIF('emission-rate'!$A$2:$A$551, $D868&amp;L$1&amp;$E868&amp;$F868, 'emission-rate'!$F$2:$F$551) * IFERROR(VLOOKUP($A868&amp;$B868&amp;$C868&amp;$D868&amp;L$1, 'check of sales'!$A$2:$P$1035, 12 + MATCH($E868,'check of sales'!$M$1:$P$1, 0), 0), 0)</f>
        <v>1001865.4205931246</v>
      </c>
      <c r="M868" s="1">
        <f>SUMIF('emission-rate'!$A$2:$A$551, $D868&amp;M$1&amp;$E868&amp;$F868, 'emission-rate'!$F$2:$F$551) * IFERROR(VLOOKUP($A868&amp;$B868&amp;$C868&amp;$D868&amp;M$1, 'check of sales'!$A$2:$P$1035, 12 + MATCH($E868,'check of sales'!$M$1:$P$1, 0), 0), 0)</f>
        <v>1235132.6336476996</v>
      </c>
      <c r="N868" s="1">
        <f>SUMIF('emission-rate'!$A$2:$A$551, $D868&amp;N$1&amp;$E868&amp;$F868, 'emission-rate'!$F$2:$F$551) * IFERROR(VLOOKUP($A868&amp;$B868&amp;$C868&amp;$D868&amp;N$1, 'check of sales'!$A$2:$P$1035, 12 + MATCH($E868,'check of sales'!$M$1:$P$1, 0), 0), 0)</f>
        <v>214195.8716649042</v>
      </c>
      <c r="O868" s="1">
        <f>SUMIF('emission-rate'!$A$2:$A$551, $D868&amp;O$1&amp;$E868&amp;$F868, 'emission-rate'!$F$2:$F$551) * IFERROR(VLOOKUP($A868&amp;$B868&amp;$C868&amp;$D868&amp;O$1, 'check of sales'!$A$2:$P$1035, 12 + MATCH($E868,'check of sales'!$M$1:$P$1, 0), 0), 0)</f>
        <v>700600.29487694858</v>
      </c>
      <c r="P868" s="1">
        <f>SUMIF('emission-rate'!$A$2:$A$551, $D868&amp;P$1&amp;$E868&amp;$F868, 'emission-rate'!$F$2:$F$551) * IFERROR(VLOOKUP($A868&amp;$B868&amp;$C868&amp;$D868&amp;P$1, 'check of sales'!$A$2:$P$1035, 12 + MATCH($E868,'check of sales'!$M$1:$P$1, 0), 0), 0)</f>
        <v>973810.19673401769</v>
      </c>
      <c r="Q868" s="1">
        <f>SUMIF('emission-rate'!$A$2:$A$551, $D868&amp;Q$1&amp;$E868&amp;$F868, 'emission-rate'!$F$2:$F$551) * IFERROR(VLOOKUP($A868&amp;$B868&amp;$C868&amp;$D868&amp;Q$1, 'check of sales'!$A$2:$P$1035, 12 + MATCH($E868,'check of sales'!$M$1:$P$1, 0), 0), 0)</f>
        <v>715801.71337910392</v>
      </c>
      <c r="R868" s="1">
        <f>SUMIF('emission-rate'!$A$2:$A$551, $D868&amp;R$1&amp;$E868&amp;$F868, 'emission-rate'!$F$2:$F$551) * IFERROR(VLOOKUP($A868&amp;$B868&amp;$C868&amp;$D868&amp;R$1, 'check of sales'!$A$2:$P$1035, 12 + MATCH($E868,'check of sales'!$M$1:$P$1, 0), 0), 0)</f>
        <v>567747.20298700931</v>
      </c>
      <c r="S868" s="1">
        <f>SUMIF('emission-rate'!$A$2:$A$551, $D868&amp;S$1&amp;$E868&amp;$F868, 'emission-rate'!$F$2:$F$551) * IFERROR(VLOOKUP($A868&amp;$B868&amp;$C868&amp;$D868&amp;S$1, 'check of sales'!$A$2:$P$1035, 12 + MATCH($E868,'check of sales'!$M$1:$P$1, 0), 0), 0)</f>
        <v>797733.98811867926</v>
      </c>
      <c r="T868" s="1">
        <f>SUMIF('emission-rate'!$A$2:$A$551, $D868&amp;T$1&amp;$E868&amp;$F868, 'emission-rate'!$F$2:$F$551) * IFERROR(VLOOKUP($A868&amp;$B868&amp;$C868&amp;$D868&amp;T$1, 'check of sales'!$A$2:$P$1035, 12 + MATCH($E868,'check of sales'!$M$1:$P$1, 0), 0), 0)</f>
        <v>0</v>
      </c>
      <c r="U868" s="1">
        <f>SUMIF('emission-rate'!$A$2:$A$551, $D868&amp;U$1&amp;$E868&amp;$F868, 'emission-rate'!$F$2:$F$551) * IFERROR(VLOOKUP($A868&amp;$B868&amp;$C868&amp;$D868&amp;U$1, 'check of sales'!$A$2:$P$1035, 12 + MATCH($E868,'check of sales'!$M$1:$P$1, 0), 0), 0)</f>
        <v>0</v>
      </c>
    </row>
    <row r="869" spans="1:21" x14ac:dyDescent="0.2">
      <c r="A869">
        <f>emission!A869</f>
        <v>2019</v>
      </c>
      <c r="B869">
        <f>emission!B869</f>
        <v>2</v>
      </c>
      <c r="C869" t="str">
        <f>emission!C869</f>
        <v>commercial</v>
      </c>
      <c r="D869" t="str">
        <f>emission!D869</f>
        <v>VCC 21400 (GAS LHD1)</v>
      </c>
      <c r="E869" t="str">
        <f>emission!E869</f>
        <v>GAS</v>
      </c>
      <c r="F869" t="str">
        <f>emission!F869</f>
        <v>ROG</v>
      </c>
      <c r="G869" s="1">
        <f>emission!G869 - SUM($K869:$U869)</f>
        <v>5.1348190754652023E-4</v>
      </c>
      <c r="K869" s="1">
        <f>SUMIF('emission-rate'!$A$2:$A$551, $D869&amp;K$1&amp;$E869&amp;$F869, 'emission-rate'!$F$2:$F$551) * IFERROR(VLOOKUP($A869&amp;$B869&amp;$C869&amp;$D869&amp;K$1, 'check of sales'!$A$2:$P$1035, 12 + MATCH($E869,'check of sales'!$M$1:$P$1, 0), 0), 0)</f>
        <v>13382.753817099659</v>
      </c>
      <c r="L869" s="1">
        <f>SUMIF('emission-rate'!$A$2:$A$551, $D869&amp;L$1&amp;$E869&amp;$F869, 'emission-rate'!$F$2:$F$551) * IFERROR(VLOOKUP($A869&amp;$B869&amp;$C869&amp;$D869&amp;L$1, 'check of sales'!$A$2:$P$1035, 12 + MATCH($E869,'check of sales'!$M$1:$P$1, 0), 0), 0)</f>
        <v>948910.54933824472</v>
      </c>
      <c r="M869" s="1">
        <f>SUMIF('emission-rate'!$A$2:$A$551, $D869&amp;M$1&amp;$E869&amp;$F869, 'emission-rate'!$F$2:$F$551) * IFERROR(VLOOKUP($A869&amp;$B869&amp;$C869&amp;$D869&amp;M$1, 'check of sales'!$A$2:$P$1035, 12 + MATCH($E869,'check of sales'!$M$1:$P$1, 0), 0), 0)</f>
        <v>1164215.5577020801</v>
      </c>
      <c r="N869" s="1">
        <f>SUMIF('emission-rate'!$A$2:$A$551, $D869&amp;N$1&amp;$E869&amp;$F869, 'emission-rate'!$F$2:$F$551) * IFERROR(VLOOKUP($A869&amp;$B869&amp;$C869&amp;$D869&amp;N$1, 'check of sales'!$A$2:$P$1035, 12 + MATCH($E869,'check of sales'!$M$1:$P$1, 0), 0), 0)</f>
        <v>200848.94740089987</v>
      </c>
      <c r="O869" s="1">
        <f>SUMIF('emission-rate'!$A$2:$A$551, $D869&amp;O$1&amp;$E869&amp;$F869, 'emission-rate'!$F$2:$F$551) * IFERROR(VLOOKUP($A869&amp;$B869&amp;$C869&amp;$D869&amp;O$1, 'check of sales'!$A$2:$P$1035, 12 + MATCH($E869,'check of sales'!$M$1:$P$1, 0), 0), 0)</f>
        <v>650572.31130284059</v>
      </c>
      <c r="P869" s="1">
        <f>SUMIF('emission-rate'!$A$2:$A$551, $D869&amp;P$1&amp;$E869&amp;$F869, 'emission-rate'!$F$2:$F$551) * IFERROR(VLOOKUP($A869&amp;$B869&amp;$C869&amp;$D869&amp;P$1, 'check of sales'!$A$2:$P$1035, 12 + MATCH($E869,'check of sales'!$M$1:$P$1, 0), 0), 0)</f>
        <v>900773.65363992774</v>
      </c>
      <c r="Q869" s="1">
        <f>SUMIF('emission-rate'!$A$2:$A$551, $D869&amp;Q$1&amp;$E869&amp;$F869, 'emission-rate'!$F$2:$F$551) * IFERROR(VLOOKUP($A869&amp;$B869&amp;$C869&amp;$D869&amp;Q$1, 'check of sales'!$A$2:$P$1035, 12 + MATCH($E869,'check of sales'!$M$1:$P$1, 0), 0), 0)</f>
        <v>653822.18343688815</v>
      </c>
      <c r="R869" s="1">
        <f>SUMIF('emission-rate'!$A$2:$A$551, $D869&amp;R$1&amp;$E869&amp;$F869, 'emission-rate'!$F$2:$F$551) * IFERROR(VLOOKUP($A869&amp;$B869&amp;$C869&amp;$D869&amp;R$1, 'check of sales'!$A$2:$P$1035, 12 + MATCH($E869,'check of sales'!$M$1:$P$1, 0), 0), 0)</f>
        <v>507308.98788855033</v>
      </c>
      <c r="S869" s="1">
        <f>SUMIF('emission-rate'!$A$2:$A$551, $D869&amp;S$1&amp;$E869&amp;$F869, 'emission-rate'!$F$2:$F$551) * IFERROR(VLOOKUP($A869&amp;$B869&amp;$C869&amp;$D869&amp;S$1, 'check of sales'!$A$2:$P$1035, 12 + MATCH($E869,'check of sales'!$M$1:$P$1, 0), 0), 0)</f>
        <v>676452.88641803456</v>
      </c>
      <c r="T869" s="1">
        <f>SUMIF('emission-rate'!$A$2:$A$551, $D869&amp;T$1&amp;$E869&amp;$F869, 'emission-rate'!$F$2:$F$551) * IFERROR(VLOOKUP($A869&amp;$B869&amp;$C869&amp;$D869&amp;T$1, 'check of sales'!$A$2:$P$1035, 12 + MATCH($E869,'check of sales'!$M$1:$P$1, 0), 0), 0)</f>
        <v>655797.94550073228</v>
      </c>
      <c r="U869" s="1">
        <f>SUMIF('emission-rate'!$A$2:$A$551, $D869&amp;U$1&amp;$E869&amp;$F869, 'emission-rate'!$F$2:$F$551) * IFERROR(VLOOKUP($A869&amp;$B869&amp;$C869&amp;$D869&amp;U$1, 'check of sales'!$A$2:$P$1035, 12 + MATCH($E869,'check of sales'!$M$1:$P$1, 0), 0), 0)</f>
        <v>0</v>
      </c>
    </row>
    <row r="870" spans="1:21" x14ac:dyDescent="0.2">
      <c r="A870">
        <f>emission!A870</f>
        <v>2020</v>
      </c>
      <c r="B870">
        <f>emission!B870</f>
        <v>2</v>
      </c>
      <c r="C870" t="str">
        <f>emission!C870</f>
        <v>commercial</v>
      </c>
      <c r="D870" t="str">
        <f>emission!D870</f>
        <v>VCC 21400 (GAS LHD1)</v>
      </c>
      <c r="E870" t="str">
        <f>emission!E870</f>
        <v>GAS</v>
      </c>
      <c r="F870" t="str">
        <f>emission!F870</f>
        <v>ROG</v>
      </c>
      <c r="G870" s="1">
        <f>emission!G870 - SUM($K870:$U870)</f>
        <v>5.7764630764722824E-4</v>
      </c>
      <c r="K870" s="1">
        <f>SUMIF('emission-rate'!$A$2:$A$551, $D870&amp;K$1&amp;$E870&amp;$F870, 'emission-rate'!$F$2:$F$551) * IFERROR(VLOOKUP($A870&amp;$B870&amp;$C870&amp;$D870&amp;K$1, 'check of sales'!$A$2:$P$1035, 12 + MATCH($E870,'check of sales'!$M$1:$P$1, 0), 0), 0)</f>
        <v>12488.558849809424</v>
      </c>
      <c r="L870" s="1">
        <f>SUMIF('emission-rate'!$A$2:$A$551, $D870&amp;L$1&amp;$E870&amp;$F870, 'emission-rate'!$F$2:$F$551) * IFERROR(VLOOKUP($A870&amp;$B870&amp;$C870&amp;$D870&amp;L$1, 'check of sales'!$A$2:$P$1035, 12 + MATCH($E870,'check of sales'!$M$1:$P$1, 0), 0), 0)</f>
        <v>883299.26248790801</v>
      </c>
      <c r="M870" s="1">
        <f>SUMIF('emission-rate'!$A$2:$A$551, $D870&amp;M$1&amp;$E870&amp;$F870, 'emission-rate'!$F$2:$F$551) * IFERROR(VLOOKUP($A870&amp;$B870&amp;$C870&amp;$D870&amp;M$1, 'check of sales'!$A$2:$P$1035, 12 + MATCH($E870,'check of sales'!$M$1:$P$1, 0), 0), 0)</f>
        <v>1102679.4634285178</v>
      </c>
      <c r="N870" s="1">
        <f>SUMIF('emission-rate'!$A$2:$A$551, $D870&amp;N$1&amp;$E870&amp;$F870, 'emission-rate'!$F$2:$F$551) * IFERROR(VLOOKUP($A870&amp;$B870&amp;$C870&amp;$D870&amp;N$1, 'check of sales'!$A$2:$P$1035, 12 + MATCH($E870,'check of sales'!$M$1:$P$1, 0), 0), 0)</f>
        <v>189316.89030160528</v>
      </c>
      <c r="O870" s="1">
        <f>SUMIF('emission-rate'!$A$2:$A$551, $D870&amp;O$1&amp;$E870&amp;$F870, 'emission-rate'!$F$2:$F$551) * IFERROR(VLOOKUP($A870&amp;$B870&amp;$C870&amp;$D870&amp;O$1, 'check of sales'!$A$2:$P$1035, 12 + MATCH($E870,'check of sales'!$M$1:$P$1, 0), 0), 0)</f>
        <v>610033.99793701654</v>
      </c>
      <c r="P870" s="1">
        <f>SUMIF('emission-rate'!$A$2:$A$551, $D870&amp;P$1&amp;$E870&amp;$F870, 'emission-rate'!$F$2:$F$551) * IFERROR(VLOOKUP($A870&amp;$B870&amp;$C870&amp;$D870&amp;P$1, 'check of sales'!$A$2:$P$1035, 12 + MATCH($E870,'check of sales'!$M$1:$P$1, 0), 0), 0)</f>
        <v>836451.82865953399</v>
      </c>
      <c r="Q870" s="1">
        <f>SUMIF('emission-rate'!$A$2:$A$551, $D870&amp;Q$1&amp;$E870&amp;$F870, 'emission-rate'!$F$2:$F$551) * IFERROR(VLOOKUP($A870&amp;$B870&amp;$C870&amp;$D870&amp;Q$1, 'check of sales'!$A$2:$P$1035, 12 + MATCH($E870,'check of sales'!$M$1:$P$1, 0), 0), 0)</f>
        <v>604784.99709748302</v>
      </c>
      <c r="R870" s="1">
        <f>SUMIF('emission-rate'!$A$2:$A$551, $D870&amp;R$1&amp;$E870&amp;$F870, 'emission-rate'!$F$2:$F$551) * IFERROR(VLOOKUP($A870&amp;$B870&amp;$C870&amp;$D870&amp;R$1, 'check of sales'!$A$2:$P$1035, 12 + MATCH($E870,'check of sales'!$M$1:$P$1, 0), 0), 0)</f>
        <v>463382.33611181745</v>
      </c>
      <c r="S870" s="1">
        <f>SUMIF('emission-rate'!$A$2:$A$551, $D870&amp;S$1&amp;$E870&amp;$F870, 'emission-rate'!$F$2:$F$551) * IFERROR(VLOOKUP($A870&amp;$B870&amp;$C870&amp;$D870&amp;S$1, 'check of sales'!$A$2:$P$1035, 12 + MATCH($E870,'check of sales'!$M$1:$P$1, 0), 0), 0)</f>
        <v>604442.65926374693</v>
      </c>
      <c r="T870" s="1">
        <f>SUMIF('emission-rate'!$A$2:$A$551, $D870&amp;T$1&amp;$E870&amp;$F870, 'emission-rate'!$F$2:$F$551) * IFERROR(VLOOKUP($A870&amp;$B870&amp;$C870&amp;$D870&amp;T$1, 'check of sales'!$A$2:$P$1035, 12 + MATCH($E870,'check of sales'!$M$1:$P$1, 0), 0), 0)</f>
        <v>556095.66565815068</v>
      </c>
      <c r="U870" s="1">
        <f>SUMIF('emission-rate'!$A$2:$A$551, $D870&amp;U$1&amp;$E870&amp;$F870, 'emission-rate'!$F$2:$F$551) * IFERROR(VLOOKUP($A870&amp;$B870&amp;$C870&amp;$D870&amp;U$1, 'check of sales'!$A$2:$P$1035, 12 + MATCH($E870,'check of sales'!$M$1:$P$1, 0), 0), 0)</f>
        <v>763192.09349750332</v>
      </c>
    </row>
    <row r="871" spans="1:21" x14ac:dyDescent="0.2">
      <c r="A871">
        <f>emission!A871</f>
        <v>2010</v>
      </c>
      <c r="B871">
        <f>emission!B871</f>
        <v>2</v>
      </c>
      <c r="C871" t="str">
        <f>emission!C871</f>
        <v>commercial</v>
      </c>
      <c r="D871" t="str">
        <f>emission!D871</f>
        <v>VCC 21400 (GAS LHD1)</v>
      </c>
      <c r="E871" t="str">
        <f>emission!E871</f>
        <v>GAS</v>
      </c>
      <c r="F871" t="str">
        <f>emission!F871</f>
        <v>TOG</v>
      </c>
      <c r="G871" s="1">
        <f>emission!G871 - SUM($K871:$U871)</f>
        <v>-1.5105448255781084E-5</v>
      </c>
      <c r="K871" s="1">
        <f>SUMIF('emission-rate'!$A$2:$A$551, $D871&amp;K$1&amp;$E871&amp;$F871, 'emission-rate'!$F$2:$F$551) * IFERROR(VLOOKUP($A871&amp;$B871&amp;$C871&amp;$D871&amp;K$1, 'check of sales'!$A$2:$P$1035, 12 + MATCH($E871,'check of sales'!$M$1:$P$1, 0), 0), 0)</f>
        <v>30693.050627193847</v>
      </c>
      <c r="L871" s="1">
        <f>SUMIF('emission-rate'!$A$2:$A$551, $D871&amp;L$1&amp;$E871&amp;$F871, 'emission-rate'!$F$2:$F$551) * IFERROR(VLOOKUP($A871&amp;$B871&amp;$C871&amp;$D871&amp;L$1, 'check of sales'!$A$2:$P$1035, 12 + MATCH($E871,'check of sales'!$M$1:$P$1, 0), 0), 0)</f>
        <v>0</v>
      </c>
      <c r="M871" s="1">
        <f>SUMIF('emission-rate'!$A$2:$A$551, $D871&amp;M$1&amp;$E871&amp;$F871, 'emission-rate'!$F$2:$F$551) * IFERROR(VLOOKUP($A871&amp;$B871&amp;$C871&amp;$D871&amp;M$1, 'check of sales'!$A$2:$P$1035, 12 + MATCH($E871,'check of sales'!$M$1:$P$1, 0), 0), 0)</f>
        <v>0</v>
      </c>
      <c r="N871" s="1">
        <f>SUMIF('emission-rate'!$A$2:$A$551, $D871&amp;N$1&amp;$E871&amp;$F871, 'emission-rate'!$F$2:$F$551) * IFERROR(VLOOKUP($A871&amp;$B871&amp;$C871&amp;$D871&amp;N$1, 'check of sales'!$A$2:$P$1035, 12 + MATCH($E871,'check of sales'!$M$1:$P$1, 0), 0), 0)</f>
        <v>0</v>
      </c>
      <c r="O871" s="1">
        <f>SUMIF('emission-rate'!$A$2:$A$551, $D871&amp;O$1&amp;$E871&amp;$F871, 'emission-rate'!$F$2:$F$551) * IFERROR(VLOOKUP($A871&amp;$B871&amp;$C871&amp;$D871&amp;O$1, 'check of sales'!$A$2:$P$1035, 12 + MATCH($E871,'check of sales'!$M$1:$P$1, 0), 0), 0)</f>
        <v>0</v>
      </c>
      <c r="P871" s="1">
        <f>SUMIF('emission-rate'!$A$2:$A$551, $D871&amp;P$1&amp;$E871&amp;$F871, 'emission-rate'!$F$2:$F$551) * IFERROR(VLOOKUP($A871&amp;$B871&amp;$C871&amp;$D871&amp;P$1, 'check of sales'!$A$2:$P$1035, 12 + MATCH($E871,'check of sales'!$M$1:$P$1, 0), 0), 0)</f>
        <v>0</v>
      </c>
      <c r="Q871" s="1">
        <f>SUMIF('emission-rate'!$A$2:$A$551, $D871&amp;Q$1&amp;$E871&amp;$F871, 'emission-rate'!$F$2:$F$551) * IFERROR(VLOOKUP($A871&amp;$B871&amp;$C871&amp;$D871&amp;Q$1, 'check of sales'!$A$2:$P$1035, 12 + MATCH($E871,'check of sales'!$M$1:$P$1, 0), 0), 0)</f>
        <v>0</v>
      </c>
      <c r="R871" s="1">
        <f>SUMIF('emission-rate'!$A$2:$A$551, $D871&amp;R$1&amp;$E871&amp;$F871, 'emission-rate'!$F$2:$F$551) * IFERROR(VLOOKUP($A871&amp;$B871&amp;$C871&amp;$D871&amp;R$1, 'check of sales'!$A$2:$P$1035, 12 + MATCH($E871,'check of sales'!$M$1:$P$1, 0), 0), 0)</f>
        <v>0</v>
      </c>
      <c r="S871" s="1">
        <f>SUMIF('emission-rate'!$A$2:$A$551, $D871&amp;S$1&amp;$E871&amp;$F871, 'emission-rate'!$F$2:$F$551) * IFERROR(VLOOKUP($A871&amp;$B871&amp;$C871&amp;$D871&amp;S$1, 'check of sales'!$A$2:$P$1035, 12 + MATCH($E871,'check of sales'!$M$1:$P$1, 0), 0), 0)</f>
        <v>0</v>
      </c>
      <c r="T871" s="1">
        <f>SUMIF('emission-rate'!$A$2:$A$551, $D871&amp;T$1&amp;$E871&amp;$F871, 'emission-rate'!$F$2:$F$551) * IFERROR(VLOOKUP($A871&amp;$B871&amp;$C871&amp;$D871&amp;T$1, 'check of sales'!$A$2:$P$1035, 12 + MATCH($E871,'check of sales'!$M$1:$P$1, 0), 0), 0)</f>
        <v>0</v>
      </c>
      <c r="U871" s="1">
        <f>SUMIF('emission-rate'!$A$2:$A$551, $D871&amp;U$1&amp;$E871&amp;$F871, 'emission-rate'!$F$2:$F$551) * IFERROR(VLOOKUP($A871&amp;$B871&amp;$C871&amp;$D871&amp;U$1, 'check of sales'!$A$2:$P$1035, 12 + MATCH($E871,'check of sales'!$M$1:$P$1, 0), 0), 0)</f>
        <v>0</v>
      </c>
    </row>
    <row r="872" spans="1:21" x14ac:dyDescent="0.2">
      <c r="A872">
        <f>emission!A872</f>
        <v>2011</v>
      </c>
      <c r="B872">
        <f>emission!B872</f>
        <v>2</v>
      </c>
      <c r="C872" t="str">
        <f>emission!C872</f>
        <v>commercial</v>
      </c>
      <c r="D872" t="str">
        <f>emission!D872</f>
        <v>VCC 21400 (GAS LHD1)</v>
      </c>
      <c r="E872" t="str">
        <f>emission!E872</f>
        <v>GAS</v>
      </c>
      <c r="F872" t="str">
        <f>emission!F872</f>
        <v>TOG</v>
      </c>
      <c r="G872" s="1">
        <f>emission!G872 - SUM($K872:$U872)</f>
        <v>5.4379133507609367E-4</v>
      </c>
      <c r="K872" s="1">
        <f>SUMIF('emission-rate'!$A$2:$A$551, $D872&amp;K$1&amp;$E872&amp;$F872, 'emission-rate'!$F$2:$F$551) * IFERROR(VLOOKUP($A872&amp;$B872&amp;$C872&amp;$D872&amp;K$1, 'check of sales'!$A$2:$P$1035, 12 + MATCH($E872,'check of sales'!$M$1:$P$1, 0), 0), 0)</f>
        <v>26026.724445707478</v>
      </c>
      <c r="L872" s="1">
        <f>SUMIF('emission-rate'!$A$2:$A$551, $D872&amp;L$1&amp;$E872&amp;$F872, 'emission-rate'!$F$2:$F$551) * IFERROR(VLOOKUP($A872&amp;$B872&amp;$C872&amp;$D872&amp;L$1, 'check of sales'!$A$2:$P$1035, 12 + MATCH($E872,'check of sales'!$M$1:$P$1, 0), 0), 0)</f>
        <v>2027774.2119402012</v>
      </c>
      <c r="M872" s="1">
        <f>SUMIF('emission-rate'!$A$2:$A$551, $D872&amp;M$1&amp;$E872&amp;$F872, 'emission-rate'!$F$2:$F$551) * IFERROR(VLOOKUP($A872&amp;$B872&amp;$C872&amp;$D872&amp;M$1, 'check of sales'!$A$2:$P$1035, 12 + MATCH($E872,'check of sales'!$M$1:$P$1, 0), 0), 0)</f>
        <v>0</v>
      </c>
      <c r="N872" s="1">
        <f>SUMIF('emission-rate'!$A$2:$A$551, $D872&amp;N$1&amp;$E872&amp;$F872, 'emission-rate'!$F$2:$F$551) * IFERROR(VLOOKUP($A872&amp;$B872&amp;$C872&amp;$D872&amp;N$1, 'check of sales'!$A$2:$P$1035, 12 + MATCH($E872,'check of sales'!$M$1:$P$1, 0), 0), 0)</f>
        <v>0</v>
      </c>
      <c r="O872" s="1">
        <f>SUMIF('emission-rate'!$A$2:$A$551, $D872&amp;O$1&amp;$E872&amp;$F872, 'emission-rate'!$F$2:$F$551) * IFERROR(VLOOKUP($A872&amp;$B872&amp;$C872&amp;$D872&amp;O$1, 'check of sales'!$A$2:$P$1035, 12 + MATCH($E872,'check of sales'!$M$1:$P$1, 0), 0), 0)</f>
        <v>0</v>
      </c>
      <c r="P872" s="1">
        <f>SUMIF('emission-rate'!$A$2:$A$551, $D872&amp;P$1&amp;$E872&amp;$F872, 'emission-rate'!$F$2:$F$551) * IFERROR(VLOOKUP($A872&amp;$B872&amp;$C872&amp;$D872&amp;P$1, 'check of sales'!$A$2:$P$1035, 12 + MATCH($E872,'check of sales'!$M$1:$P$1, 0), 0), 0)</f>
        <v>0</v>
      </c>
      <c r="Q872" s="1">
        <f>SUMIF('emission-rate'!$A$2:$A$551, $D872&amp;Q$1&amp;$E872&amp;$F872, 'emission-rate'!$F$2:$F$551) * IFERROR(VLOOKUP($A872&amp;$B872&amp;$C872&amp;$D872&amp;Q$1, 'check of sales'!$A$2:$P$1035, 12 + MATCH($E872,'check of sales'!$M$1:$P$1, 0), 0), 0)</f>
        <v>0</v>
      </c>
      <c r="R872" s="1">
        <f>SUMIF('emission-rate'!$A$2:$A$551, $D872&amp;R$1&amp;$E872&amp;$F872, 'emission-rate'!$F$2:$F$551) * IFERROR(VLOOKUP($A872&amp;$B872&amp;$C872&amp;$D872&amp;R$1, 'check of sales'!$A$2:$P$1035, 12 + MATCH($E872,'check of sales'!$M$1:$P$1, 0), 0), 0)</f>
        <v>0</v>
      </c>
      <c r="S872" s="1">
        <f>SUMIF('emission-rate'!$A$2:$A$551, $D872&amp;S$1&amp;$E872&amp;$F872, 'emission-rate'!$F$2:$F$551) * IFERROR(VLOOKUP($A872&amp;$B872&amp;$C872&amp;$D872&amp;S$1, 'check of sales'!$A$2:$P$1035, 12 + MATCH($E872,'check of sales'!$M$1:$P$1, 0), 0), 0)</f>
        <v>0</v>
      </c>
      <c r="T872" s="1">
        <f>SUMIF('emission-rate'!$A$2:$A$551, $D872&amp;T$1&amp;$E872&amp;$F872, 'emission-rate'!$F$2:$F$551) * IFERROR(VLOOKUP($A872&amp;$B872&amp;$C872&amp;$D872&amp;T$1, 'check of sales'!$A$2:$P$1035, 12 + MATCH($E872,'check of sales'!$M$1:$P$1, 0), 0), 0)</f>
        <v>0</v>
      </c>
      <c r="U872" s="1">
        <f>SUMIF('emission-rate'!$A$2:$A$551, $D872&amp;U$1&amp;$E872&amp;$F872, 'emission-rate'!$F$2:$F$551) * IFERROR(VLOOKUP($A872&amp;$B872&amp;$C872&amp;$D872&amp;U$1, 'check of sales'!$A$2:$P$1035, 12 + MATCH($E872,'check of sales'!$M$1:$P$1, 0), 0), 0)</f>
        <v>0</v>
      </c>
    </row>
    <row r="873" spans="1:21" x14ac:dyDescent="0.2">
      <c r="A873">
        <f>emission!A873</f>
        <v>2012</v>
      </c>
      <c r="B873">
        <f>emission!B873</f>
        <v>2</v>
      </c>
      <c r="C873" t="str">
        <f>emission!C873</f>
        <v>commercial</v>
      </c>
      <c r="D873" t="str">
        <f>emission!D873</f>
        <v>VCC 21400 (GAS LHD1)</v>
      </c>
      <c r="E873" t="str">
        <f>emission!E873</f>
        <v>GAS</v>
      </c>
      <c r="F873" t="str">
        <f>emission!F873</f>
        <v>TOG</v>
      </c>
      <c r="G873" s="1">
        <f>emission!G873 - SUM($K873:$U873)</f>
        <v>1.1875666677951813E-3</v>
      </c>
      <c r="K873" s="1">
        <f>SUMIF('emission-rate'!$A$2:$A$551, $D873&amp;K$1&amp;$E873&amp;$F873, 'emission-rate'!$F$2:$F$551) * IFERROR(VLOOKUP($A873&amp;$B873&amp;$C873&amp;$D873&amp;K$1, 'check of sales'!$A$2:$P$1035, 12 + MATCH($E873,'check of sales'!$M$1:$P$1, 0), 0), 0)</f>
        <v>23256.109703649676</v>
      </c>
      <c r="L873" s="1">
        <f>SUMIF('emission-rate'!$A$2:$A$551, $D873&amp;L$1&amp;$E873&amp;$F873, 'emission-rate'!$F$2:$F$551) * IFERROR(VLOOKUP($A873&amp;$B873&amp;$C873&amp;$D873&amp;L$1, 'check of sales'!$A$2:$P$1035, 12 + MATCH($E873,'check of sales'!$M$1:$P$1, 0), 0), 0)</f>
        <v>1719487.6225669079</v>
      </c>
      <c r="M873" s="1">
        <f>SUMIF('emission-rate'!$A$2:$A$551, $D873&amp;M$1&amp;$E873&amp;$F873, 'emission-rate'!$F$2:$F$551) * IFERROR(VLOOKUP($A873&amp;$B873&amp;$C873&amp;$D873&amp;M$1, 'check of sales'!$A$2:$P$1035, 12 + MATCH($E873,'check of sales'!$M$1:$P$1, 0), 0), 0)</f>
        <v>2358441.5769474055</v>
      </c>
      <c r="N873" s="1">
        <f>SUMIF('emission-rate'!$A$2:$A$551, $D873&amp;N$1&amp;$E873&amp;$F873, 'emission-rate'!$F$2:$F$551) * IFERROR(VLOOKUP($A873&amp;$B873&amp;$C873&amp;$D873&amp;N$1, 'check of sales'!$A$2:$P$1035, 12 + MATCH($E873,'check of sales'!$M$1:$P$1, 0), 0), 0)</f>
        <v>0</v>
      </c>
      <c r="O873" s="1">
        <f>SUMIF('emission-rate'!$A$2:$A$551, $D873&amp;O$1&amp;$E873&amp;$F873, 'emission-rate'!$F$2:$F$551) * IFERROR(VLOOKUP($A873&amp;$B873&amp;$C873&amp;$D873&amp;O$1, 'check of sales'!$A$2:$P$1035, 12 + MATCH($E873,'check of sales'!$M$1:$P$1, 0), 0), 0)</f>
        <v>0</v>
      </c>
      <c r="P873" s="1">
        <f>SUMIF('emission-rate'!$A$2:$A$551, $D873&amp;P$1&amp;$E873&amp;$F873, 'emission-rate'!$F$2:$F$551) * IFERROR(VLOOKUP($A873&amp;$B873&amp;$C873&amp;$D873&amp;P$1, 'check of sales'!$A$2:$P$1035, 12 + MATCH($E873,'check of sales'!$M$1:$P$1, 0), 0), 0)</f>
        <v>0</v>
      </c>
      <c r="Q873" s="1">
        <f>SUMIF('emission-rate'!$A$2:$A$551, $D873&amp;Q$1&amp;$E873&amp;$F873, 'emission-rate'!$F$2:$F$551) * IFERROR(VLOOKUP($A873&amp;$B873&amp;$C873&amp;$D873&amp;Q$1, 'check of sales'!$A$2:$P$1035, 12 + MATCH($E873,'check of sales'!$M$1:$P$1, 0), 0), 0)</f>
        <v>0</v>
      </c>
      <c r="R873" s="1">
        <f>SUMIF('emission-rate'!$A$2:$A$551, $D873&amp;R$1&amp;$E873&amp;$F873, 'emission-rate'!$F$2:$F$551) * IFERROR(VLOOKUP($A873&amp;$B873&amp;$C873&amp;$D873&amp;R$1, 'check of sales'!$A$2:$P$1035, 12 + MATCH($E873,'check of sales'!$M$1:$P$1, 0), 0), 0)</f>
        <v>0</v>
      </c>
      <c r="S873" s="1">
        <f>SUMIF('emission-rate'!$A$2:$A$551, $D873&amp;S$1&amp;$E873&amp;$F873, 'emission-rate'!$F$2:$F$551) * IFERROR(VLOOKUP($A873&amp;$B873&amp;$C873&amp;$D873&amp;S$1, 'check of sales'!$A$2:$P$1035, 12 + MATCH($E873,'check of sales'!$M$1:$P$1, 0), 0), 0)</f>
        <v>0</v>
      </c>
      <c r="T873" s="1">
        <f>SUMIF('emission-rate'!$A$2:$A$551, $D873&amp;T$1&amp;$E873&amp;$F873, 'emission-rate'!$F$2:$F$551) * IFERROR(VLOOKUP($A873&amp;$B873&amp;$C873&amp;$D873&amp;T$1, 'check of sales'!$A$2:$P$1035, 12 + MATCH($E873,'check of sales'!$M$1:$P$1, 0), 0), 0)</f>
        <v>0</v>
      </c>
      <c r="U873" s="1">
        <f>SUMIF('emission-rate'!$A$2:$A$551, $D873&amp;U$1&amp;$E873&amp;$F873, 'emission-rate'!$F$2:$F$551) * IFERROR(VLOOKUP($A873&amp;$B873&amp;$C873&amp;$D873&amp;U$1, 'check of sales'!$A$2:$P$1035, 12 + MATCH($E873,'check of sales'!$M$1:$P$1, 0), 0), 0)</f>
        <v>0</v>
      </c>
    </row>
    <row r="874" spans="1:21" x14ac:dyDescent="0.2">
      <c r="A874">
        <f>emission!A874</f>
        <v>2013</v>
      </c>
      <c r="B874">
        <f>emission!B874</f>
        <v>2</v>
      </c>
      <c r="C874" t="str">
        <f>emission!C874</f>
        <v>commercial</v>
      </c>
      <c r="D874" t="str">
        <f>emission!D874</f>
        <v>VCC 21400 (GAS LHD1)</v>
      </c>
      <c r="E874" t="str">
        <f>emission!E874</f>
        <v>GAS</v>
      </c>
      <c r="F874" t="str">
        <f>emission!F874</f>
        <v>TOG</v>
      </c>
      <c r="G874" s="1">
        <f>emission!G874 - SUM($K874:$U874)</f>
        <v>1.0755774565041065E-3</v>
      </c>
      <c r="K874" s="1">
        <f>SUMIF('emission-rate'!$A$2:$A$551, $D874&amp;K$1&amp;$E874&amp;$F874, 'emission-rate'!$F$2:$F$551) * IFERROR(VLOOKUP($A874&amp;$B874&amp;$C874&amp;$D874&amp;K$1, 'check of sales'!$A$2:$P$1035, 12 + MATCH($E874,'check of sales'!$M$1:$P$1, 0), 0), 0)</f>
        <v>21242.41970993295</v>
      </c>
      <c r="L874" s="1">
        <f>SUMIF('emission-rate'!$A$2:$A$551, $D874&amp;L$1&amp;$E874&amp;$F874, 'emission-rate'!$F$2:$F$551) * IFERROR(VLOOKUP($A874&amp;$B874&amp;$C874&amp;$D874&amp;L$1, 'check of sales'!$A$2:$P$1035, 12 + MATCH($E874,'check of sales'!$M$1:$P$1, 0), 0), 0)</f>
        <v>1536443.5454757665</v>
      </c>
      <c r="M874" s="1">
        <f>SUMIF('emission-rate'!$A$2:$A$551, $D874&amp;M$1&amp;$E874&amp;$F874, 'emission-rate'!$F$2:$F$551) * IFERROR(VLOOKUP($A874&amp;$B874&amp;$C874&amp;$D874&amp;M$1, 'check of sales'!$A$2:$P$1035, 12 + MATCH($E874,'check of sales'!$M$1:$P$1, 0), 0), 0)</f>
        <v>1999882.9634134041</v>
      </c>
      <c r="N874" s="1">
        <f>SUMIF('emission-rate'!$A$2:$A$551, $D874&amp;N$1&amp;$E874&amp;$F874, 'emission-rate'!$F$2:$F$551) * IFERROR(VLOOKUP($A874&amp;$B874&amp;$C874&amp;$D874&amp;N$1, 'check of sales'!$A$2:$P$1035, 12 + MATCH($E874,'check of sales'!$M$1:$P$1, 0), 0), 0)</f>
        <v>383417.62907963921</v>
      </c>
      <c r="O874" s="1">
        <f>SUMIF('emission-rate'!$A$2:$A$551, $D874&amp;O$1&amp;$E874&amp;$F874, 'emission-rate'!$F$2:$F$551) * IFERROR(VLOOKUP($A874&amp;$B874&amp;$C874&amp;$D874&amp;O$1, 'check of sales'!$A$2:$P$1035, 12 + MATCH($E874,'check of sales'!$M$1:$P$1, 0), 0), 0)</f>
        <v>0</v>
      </c>
      <c r="P874" s="1">
        <f>SUMIF('emission-rate'!$A$2:$A$551, $D874&amp;P$1&amp;$E874&amp;$F874, 'emission-rate'!$F$2:$F$551) * IFERROR(VLOOKUP($A874&amp;$B874&amp;$C874&amp;$D874&amp;P$1, 'check of sales'!$A$2:$P$1035, 12 + MATCH($E874,'check of sales'!$M$1:$P$1, 0), 0), 0)</f>
        <v>0</v>
      </c>
      <c r="Q874" s="1">
        <f>SUMIF('emission-rate'!$A$2:$A$551, $D874&amp;Q$1&amp;$E874&amp;$F874, 'emission-rate'!$F$2:$F$551) * IFERROR(VLOOKUP($A874&amp;$B874&amp;$C874&amp;$D874&amp;Q$1, 'check of sales'!$A$2:$P$1035, 12 + MATCH($E874,'check of sales'!$M$1:$P$1, 0), 0), 0)</f>
        <v>0</v>
      </c>
      <c r="R874" s="1">
        <f>SUMIF('emission-rate'!$A$2:$A$551, $D874&amp;R$1&amp;$E874&amp;$F874, 'emission-rate'!$F$2:$F$551) * IFERROR(VLOOKUP($A874&amp;$B874&amp;$C874&amp;$D874&amp;R$1, 'check of sales'!$A$2:$P$1035, 12 + MATCH($E874,'check of sales'!$M$1:$P$1, 0), 0), 0)</f>
        <v>0</v>
      </c>
      <c r="S874" s="1">
        <f>SUMIF('emission-rate'!$A$2:$A$551, $D874&amp;S$1&amp;$E874&amp;$F874, 'emission-rate'!$F$2:$F$551) * IFERROR(VLOOKUP($A874&amp;$B874&amp;$C874&amp;$D874&amp;S$1, 'check of sales'!$A$2:$P$1035, 12 + MATCH($E874,'check of sales'!$M$1:$P$1, 0), 0), 0)</f>
        <v>0</v>
      </c>
      <c r="T874" s="1">
        <f>SUMIF('emission-rate'!$A$2:$A$551, $D874&amp;T$1&amp;$E874&amp;$F874, 'emission-rate'!$F$2:$F$551) * IFERROR(VLOOKUP($A874&amp;$B874&amp;$C874&amp;$D874&amp;T$1, 'check of sales'!$A$2:$P$1035, 12 + MATCH($E874,'check of sales'!$M$1:$P$1, 0), 0), 0)</f>
        <v>0</v>
      </c>
      <c r="U874" s="1">
        <f>SUMIF('emission-rate'!$A$2:$A$551, $D874&amp;U$1&amp;$E874&amp;$F874, 'emission-rate'!$F$2:$F$551) * IFERROR(VLOOKUP($A874&amp;$B874&amp;$C874&amp;$D874&amp;U$1, 'check of sales'!$A$2:$P$1035, 12 + MATCH($E874,'check of sales'!$M$1:$P$1, 0), 0), 0)</f>
        <v>0</v>
      </c>
    </row>
    <row r="875" spans="1:21" x14ac:dyDescent="0.2">
      <c r="A875">
        <f>emission!A875</f>
        <v>2014</v>
      </c>
      <c r="B875">
        <f>emission!B875</f>
        <v>2</v>
      </c>
      <c r="C875" t="str">
        <f>emission!C875</f>
        <v>commercial</v>
      </c>
      <c r="D875" t="str">
        <f>emission!D875</f>
        <v>VCC 21400 (GAS LHD1)</v>
      </c>
      <c r="E875" t="str">
        <f>emission!E875</f>
        <v>GAS</v>
      </c>
      <c r="F875" t="str">
        <f>emission!F875</f>
        <v>TOG</v>
      </c>
      <c r="G875" s="1">
        <f>emission!G875 - SUM($K875:$U875)</f>
        <v>8.5716601461172104E-4</v>
      </c>
      <c r="K875" s="1">
        <f>SUMIF('emission-rate'!$A$2:$A$551, $D875&amp;K$1&amp;$E875&amp;$F875, 'emission-rate'!$F$2:$F$551) * IFERROR(VLOOKUP($A875&amp;$B875&amp;$C875&amp;$D875&amp;K$1, 'check of sales'!$A$2:$P$1035, 12 + MATCH($E875,'check of sales'!$M$1:$P$1, 0), 0), 0)</f>
        <v>19649.22125322073</v>
      </c>
      <c r="L875" s="1">
        <f>SUMIF('emission-rate'!$A$2:$A$551, $D875&amp;L$1&amp;$E875&amp;$F875, 'emission-rate'!$F$2:$F$551) * IFERROR(VLOOKUP($A875&amp;$B875&amp;$C875&amp;$D875&amp;L$1, 'check of sales'!$A$2:$P$1035, 12 + MATCH($E875,'check of sales'!$M$1:$P$1, 0), 0), 0)</f>
        <v>1403406.6346226314</v>
      </c>
      <c r="M875" s="1">
        <f>SUMIF('emission-rate'!$A$2:$A$551, $D875&amp;M$1&amp;$E875&amp;$F875, 'emission-rate'!$F$2:$F$551) * IFERROR(VLOOKUP($A875&amp;$B875&amp;$C875&amp;$D875&amp;M$1, 'check of sales'!$A$2:$P$1035, 12 + MATCH($E875,'check of sales'!$M$1:$P$1, 0), 0), 0)</f>
        <v>1786990.0489637898</v>
      </c>
      <c r="N875" s="1">
        <f>SUMIF('emission-rate'!$A$2:$A$551, $D875&amp;N$1&amp;$E875&amp;$F875, 'emission-rate'!$F$2:$F$551) * IFERROR(VLOOKUP($A875&amp;$B875&amp;$C875&amp;$D875&amp;N$1, 'check of sales'!$A$2:$P$1035, 12 + MATCH($E875,'check of sales'!$M$1:$P$1, 0), 0), 0)</f>
        <v>325125.87624120997</v>
      </c>
      <c r="O875" s="1">
        <f>SUMIF('emission-rate'!$A$2:$A$551, $D875&amp;O$1&amp;$E875&amp;$F875, 'emission-rate'!$F$2:$F$551) * IFERROR(VLOOKUP($A875&amp;$B875&amp;$C875&amp;$D875&amp;O$1, 'check of sales'!$A$2:$P$1035, 12 + MATCH($E875,'check of sales'!$M$1:$P$1, 0), 0), 0)</f>
        <v>1164510.3776801822</v>
      </c>
      <c r="P875" s="1">
        <f>SUMIF('emission-rate'!$A$2:$A$551, $D875&amp;P$1&amp;$E875&amp;$F875, 'emission-rate'!$F$2:$F$551) * IFERROR(VLOOKUP($A875&amp;$B875&amp;$C875&amp;$D875&amp;P$1, 'check of sales'!$A$2:$P$1035, 12 + MATCH($E875,'check of sales'!$M$1:$P$1, 0), 0), 0)</f>
        <v>0</v>
      </c>
      <c r="Q875" s="1">
        <f>SUMIF('emission-rate'!$A$2:$A$551, $D875&amp;Q$1&amp;$E875&amp;$F875, 'emission-rate'!$F$2:$F$551) * IFERROR(VLOOKUP($A875&amp;$B875&amp;$C875&amp;$D875&amp;Q$1, 'check of sales'!$A$2:$P$1035, 12 + MATCH($E875,'check of sales'!$M$1:$P$1, 0), 0), 0)</f>
        <v>0</v>
      </c>
      <c r="R875" s="1">
        <f>SUMIF('emission-rate'!$A$2:$A$551, $D875&amp;R$1&amp;$E875&amp;$F875, 'emission-rate'!$F$2:$F$551) * IFERROR(VLOOKUP($A875&amp;$B875&amp;$C875&amp;$D875&amp;R$1, 'check of sales'!$A$2:$P$1035, 12 + MATCH($E875,'check of sales'!$M$1:$P$1, 0), 0), 0)</f>
        <v>0</v>
      </c>
      <c r="S875" s="1">
        <f>SUMIF('emission-rate'!$A$2:$A$551, $D875&amp;S$1&amp;$E875&amp;$F875, 'emission-rate'!$F$2:$F$551) * IFERROR(VLOOKUP($A875&amp;$B875&amp;$C875&amp;$D875&amp;S$1, 'check of sales'!$A$2:$P$1035, 12 + MATCH($E875,'check of sales'!$M$1:$P$1, 0), 0), 0)</f>
        <v>0</v>
      </c>
      <c r="T875" s="1">
        <f>SUMIF('emission-rate'!$A$2:$A$551, $D875&amp;T$1&amp;$E875&amp;$F875, 'emission-rate'!$F$2:$F$551) * IFERROR(VLOOKUP($A875&amp;$B875&amp;$C875&amp;$D875&amp;T$1, 'check of sales'!$A$2:$P$1035, 12 + MATCH($E875,'check of sales'!$M$1:$P$1, 0), 0), 0)</f>
        <v>0</v>
      </c>
      <c r="U875" s="1">
        <f>SUMIF('emission-rate'!$A$2:$A$551, $D875&amp;U$1&amp;$E875&amp;$F875, 'emission-rate'!$F$2:$F$551) * IFERROR(VLOOKUP($A875&amp;$B875&amp;$C875&amp;$D875&amp;U$1, 'check of sales'!$A$2:$P$1035, 12 + MATCH($E875,'check of sales'!$M$1:$P$1, 0), 0), 0)</f>
        <v>0</v>
      </c>
    </row>
    <row r="876" spans="1:21" x14ac:dyDescent="0.2">
      <c r="A876">
        <f>emission!A876</f>
        <v>2015</v>
      </c>
      <c r="B876">
        <f>emission!B876</f>
        <v>2</v>
      </c>
      <c r="C876" t="str">
        <f>emission!C876</f>
        <v>commercial</v>
      </c>
      <c r="D876" t="str">
        <f>emission!D876</f>
        <v>VCC 21400 (GAS LHD1)</v>
      </c>
      <c r="E876" t="str">
        <f>emission!E876</f>
        <v>GAS</v>
      </c>
      <c r="F876" t="str">
        <f>emission!F876</f>
        <v>TOG</v>
      </c>
      <c r="G876" s="1">
        <f>emission!G876 - SUM($K876:$U876)</f>
        <v>1.6454886645078659E-4</v>
      </c>
      <c r="K876" s="1">
        <f>SUMIF('emission-rate'!$A$2:$A$551, $D876&amp;K$1&amp;$E876&amp;$F876, 'emission-rate'!$F$2:$F$551) * IFERROR(VLOOKUP($A876&amp;$B876&amp;$C876&amp;$D876&amp;K$1, 'check of sales'!$A$2:$P$1035, 12 + MATCH($E876,'check of sales'!$M$1:$P$1, 0), 0), 0)</f>
        <v>18246.123188192381</v>
      </c>
      <c r="L876" s="1">
        <f>SUMIF('emission-rate'!$A$2:$A$551, $D876&amp;L$1&amp;$E876&amp;$F876, 'emission-rate'!$F$2:$F$551) * IFERROR(VLOOKUP($A876&amp;$B876&amp;$C876&amp;$D876&amp;L$1, 'check of sales'!$A$2:$P$1035, 12 + MATCH($E876,'check of sales'!$M$1:$P$1, 0), 0), 0)</f>
        <v>1298150.0153225726</v>
      </c>
      <c r="M876" s="1">
        <f>SUMIF('emission-rate'!$A$2:$A$551, $D876&amp;M$1&amp;$E876&amp;$F876, 'emission-rate'!$F$2:$F$551) * IFERROR(VLOOKUP($A876&amp;$B876&amp;$C876&amp;$D876&amp;M$1, 'check of sales'!$A$2:$P$1035, 12 + MATCH($E876,'check of sales'!$M$1:$P$1, 0), 0), 0)</f>
        <v>1632258.9255590448</v>
      </c>
      <c r="N876" s="1">
        <f>SUMIF('emission-rate'!$A$2:$A$551, $D876&amp;N$1&amp;$E876&amp;$F876, 'emission-rate'!$F$2:$F$551) * IFERROR(VLOOKUP($A876&amp;$B876&amp;$C876&amp;$D876&amp;N$1, 'check of sales'!$A$2:$P$1035, 12 + MATCH($E876,'check of sales'!$M$1:$P$1, 0), 0), 0)</f>
        <v>290515.35321448505</v>
      </c>
      <c r="O876" s="1">
        <f>SUMIF('emission-rate'!$A$2:$A$551, $D876&amp;O$1&amp;$E876&amp;$F876, 'emission-rate'!$F$2:$F$551) * IFERROR(VLOOKUP($A876&amp;$B876&amp;$C876&amp;$D876&amp;O$1, 'check of sales'!$A$2:$P$1035, 12 + MATCH($E876,'check of sales'!$M$1:$P$1, 0), 0), 0)</f>
        <v>987467.52423481375</v>
      </c>
      <c r="P876" s="1">
        <f>SUMIF('emission-rate'!$A$2:$A$551, $D876&amp;P$1&amp;$E876&amp;$F876, 'emission-rate'!$F$2:$F$551) * IFERROR(VLOOKUP($A876&amp;$B876&amp;$C876&amp;$D876&amp;P$1, 'check of sales'!$A$2:$P$1035, 12 + MATCH($E876,'check of sales'!$M$1:$P$1, 0), 0), 0)</f>
        <v>1497308.116398423</v>
      </c>
      <c r="Q876" s="1">
        <f>SUMIF('emission-rate'!$A$2:$A$551, $D876&amp;Q$1&amp;$E876&amp;$F876, 'emission-rate'!$F$2:$F$551) * IFERROR(VLOOKUP($A876&amp;$B876&amp;$C876&amp;$D876&amp;Q$1, 'check of sales'!$A$2:$P$1035, 12 + MATCH($E876,'check of sales'!$M$1:$P$1, 0), 0), 0)</f>
        <v>0</v>
      </c>
      <c r="R876" s="1">
        <f>SUMIF('emission-rate'!$A$2:$A$551, $D876&amp;R$1&amp;$E876&amp;$F876, 'emission-rate'!$F$2:$F$551) * IFERROR(VLOOKUP($A876&amp;$B876&amp;$C876&amp;$D876&amp;R$1, 'check of sales'!$A$2:$P$1035, 12 + MATCH($E876,'check of sales'!$M$1:$P$1, 0), 0), 0)</f>
        <v>0</v>
      </c>
      <c r="S876" s="1">
        <f>SUMIF('emission-rate'!$A$2:$A$551, $D876&amp;S$1&amp;$E876&amp;$F876, 'emission-rate'!$F$2:$F$551) * IFERROR(VLOOKUP($A876&amp;$B876&amp;$C876&amp;$D876&amp;S$1, 'check of sales'!$A$2:$P$1035, 12 + MATCH($E876,'check of sales'!$M$1:$P$1, 0), 0), 0)</f>
        <v>0</v>
      </c>
      <c r="T876" s="1">
        <f>SUMIF('emission-rate'!$A$2:$A$551, $D876&amp;T$1&amp;$E876&amp;$F876, 'emission-rate'!$F$2:$F$551) * IFERROR(VLOOKUP($A876&amp;$B876&amp;$C876&amp;$D876&amp;T$1, 'check of sales'!$A$2:$P$1035, 12 + MATCH($E876,'check of sales'!$M$1:$P$1, 0), 0), 0)</f>
        <v>0</v>
      </c>
      <c r="U876" s="1">
        <f>SUMIF('emission-rate'!$A$2:$A$551, $D876&amp;U$1&amp;$E876&amp;$F876, 'emission-rate'!$F$2:$F$551) * IFERROR(VLOOKUP($A876&amp;$B876&amp;$C876&amp;$D876&amp;U$1, 'check of sales'!$A$2:$P$1035, 12 + MATCH($E876,'check of sales'!$M$1:$P$1, 0), 0), 0)</f>
        <v>0</v>
      </c>
    </row>
    <row r="877" spans="1:21" x14ac:dyDescent="0.2">
      <c r="A877">
        <f>emission!A877</f>
        <v>2016</v>
      </c>
      <c r="B877">
        <f>emission!B877</f>
        <v>2</v>
      </c>
      <c r="C877" t="str">
        <f>emission!C877</f>
        <v>commercial</v>
      </c>
      <c r="D877" t="str">
        <f>emission!D877</f>
        <v>VCC 21400 (GAS LHD1)</v>
      </c>
      <c r="E877" t="str">
        <f>emission!E877</f>
        <v>GAS</v>
      </c>
      <c r="F877" t="str">
        <f>emission!F877</f>
        <v>TOG</v>
      </c>
      <c r="G877" s="1">
        <f>emission!G877 - SUM($K877:$U877)</f>
        <v>7.1382522583007813E-4</v>
      </c>
      <c r="K877" s="1">
        <f>SUMIF('emission-rate'!$A$2:$A$551, $D877&amp;K$1&amp;$E877&amp;$F877, 'emission-rate'!$F$2:$F$551) * IFERROR(VLOOKUP($A877&amp;$B877&amp;$C877&amp;$D877&amp;K$1, 'check of sales'!$A$2:$P$1035, 12 + MATCH($E877,'check of sales'!$M$1:$P$1, 0), 0), 0)</f>
        <v>17109.174924850089</v>
      </c>
      <c r="L877" s="1">
        <f>SUMIF('emission-rate'!$A$2:$A$551, $D877&amp;L$1&amp;$E877&amp;$F877, 'emission-rate'!$F$2:$F$551) * IFERROR(VLOOKUP($A877&amp;$B877&amp;$C877&amp;$D877&amp;L$1, 'check of sales'!$A$2:$P$1035, 12 + MATCH($E877,'check of sales'!$M$1:$P$1, 0), 0), 0)</f>
        <v>1205452.6126549176</v>
      </c>
      <c r="M877" s="1">
        <f>SUMIF('emission-rate'!$A$2:$A$551, $D877&amp;M$1&amp;$E877&amp;$F877, 'emission-rate'!$F$2:$F$551) * IFERROR(VLOOKUP($A877&amp;$B877&amp;$C877&amp;$D877&amp;M$1, 'check of sales'!$A$2:$P$1035, 12 + MATCH($E877,'check of sales'!$M$1:$P$1, 0), 0), 0)</f>
        <v>1509838.2015235701</v>
      </c>
      <c r="N877" s="1">
        <f>SUMIF('emission-rate'!$A$2:$A$551, $D877&amp;N$1&amp;$E877&amp;$F877, 'emission-rate'!$F$2:$F$551) * IFERROR(VLOOKUP($A877&amp;$B877&amp;$C877&amp;$D877&amp;N$1, 'check of sales'!$A$2:$P$1035, 12 + MATCH($E877,'check of sales'!$M$1:$P$1, 0), 0), 0)</f>
        <v>265360.33514638199</v>
      </c>
      <c r="O877" s="1">
        <f>SUMIF('emission-rate'!$A$2:$A$551, $D877&amp;O$1&amp;$E877&amp;$F877, 'emission-rate'!$F$2:$F$551) * IFERROR(VLOOKUP($A877&amp;$B877&amp;$C877&amp;$D877&amp;O$1, 'check of sales'!$A$2:$P$1035, 12 + MATCH($E877,'check of sales'!$M$1:$P$1, 0), 0), 0)</f>
        <v>882348.95329610049</v>
      </c>
      <c r="P877" s="1">
        <f>SUMIF('emission-rate'!$A$2:$A$551, $D877&amp;P$1&amp;$E877&amp;$F877, 'emission-rate'!$F$2:$F$551) * IFERROR(VLOOKUP($A877&amp;$B877&amp;$C877&amp;$D877&amp;P$1, 'check of sales'!$A$2:$P$1035, 12 + MATCH($E877,'check of sales'!$M$1:$P$1, 0), 0), 0)</f>
        <v>1269669.3537948902</v>
      </c>
      <c r="Q877" s="1">
        <f>SUMIF('emission-rate'!$A$2:$A$551, $D877&amp;Q$1&amp;$E877&amp;$F877, 'emission-rate'!$F$2:$F$551) * IFERROR(VLOOKUP($A877&amp;$B877&amp;$C877&amp;$D877&amp;Q$1, 'check of sales'!$A$2:$P$1035, 12 + MATCH($E877,'check of sales'!$M$1:$P$1, 0), 0), 0)</f>
        <v>1003349.3814868447</v>
      </c>
      <c r="R877" s="1">
        <f>SUMIF('emission-rate'!$A$2:$A$551, $D877&amp;R$1&amp;$E877&amp;$F877, 'emission-rate'!$F$2:$F$551) * IFERROR(VLOOKUP($A877&amp;$B877&amp;$C877&amp;$D877&amp;R$1, 'check of sales'!$A$2:$P$1035, 12 + MATCH($E877,'check of sales'!$M$1:$P$1, 0), 0), 0)</f>
        <v>0</v>
      </c>
      <c r="S877" s="1">
        <f>SUMIF('emission-rate'!$A$2:$A$551, $D877&amp;S$1&amp;$E877&amp;$F877, 'emission-rate'!$F$2:$F$551) * IFERROR(VLOOKUP($A877&amp;$B877&amp;$C877&amp;$D877&amp;S$1, 'check of sales'!$A$2:$P$1035, 12 + MATCH($E877,'check of sales'!$M$1:$P$1, 0), 0), 0)</f>
        <v>0</v>
      </c>
      <c r="T877" s="1">
        <f>SUMIF('emission-rate'!$A$2:$A$551, $D877&amp;T$1&amp;$E877&amp;$F877, 'emission-rate'!$F$2:$F$551) * IFERROR(VLOOKUP($A877&amp;$B877&amp;$C877&amp;$D877&amp;T$1, 'check of sales'!$A$2:$P$1035, 12 + MATCH($E877,'check of sales'!$M$1:$P$1, 0), 0), 0)</f>
        <v>0</v>
      </c>
      <c r="U877" s="1">
        <f>SUMIF('emission-rate'!$A$2:$A$551, $D877&amp;U$1&amp;$E877&amp;$F877, 'emission-rate'!$F$2:$F$551) * IFERROR(VLOOKUP($A877&amp;$B877&amp;$C877&amp;$D877&amp;U$1, 'check of sales'!$A$2:$P$1035, 12 + MATCH($E877,'check of sales'!$M$1:$P$1, 0), 0), 0)</f>
        <v>0</v>
      </c>
    </row>
    <row r="878" spans="1:21" x14ac:dyDescent="0.2">
      <c r="A878">
        <f>emission!A878</f>
        <v>2017</v>
      </c>
      <c r="B878">
        <f>emission!B878</f>
        <v>2</v>
      </c>
      <c r="C878" t="str">
        <f>emission!C878</f>
        <v>commercial</v>
      </c>
      <c r="D878" t="str">
        <f>emission!D878</f>
        <v>VCC 21400 (GAS LHD1)</v>
      </c>
      <c r="E878" t="str">
        <f>emission!E878</f>
        <v>GAS</v>
      </c>
      <c r="F878" t="str">
        <f>emission!F878</f>
        <v>TOG</v>
      </c>
      <c r="G878" s="1">
        <f>emission!G878 - SUM($K878:$U878)</f>
        <v>9.991861879825592E-4</v>
      </c>
      <c r="K878" s="1">
        <f>SUMIF('emission-rate'!$A$2:$A$551, $D878&amp;K$1&amp;$E878&amp;$F878, 'emission-rate'!$F$2:$F$551) * IFERROR(VLOOKUP($A878&amp;$B878&amp;$C878&amp;$D878&amp;K$1, 'check of sales'!$A$2:$P$1035, 12 + MATCH($E878,'check of sales'!$M$1:$P$1, 0), 0), 0)</f>
        <v>16126.824831865213</v>
      </c>
      <c r="L878" s="1">
        <f>SUMIF('emission-rate'!$A$2:$A$551, $D878&amp;L$1&amp;$E878&amp;$F878, 'emission-rate'!$F$2:$F$551) * IFERROR(VLOOKUP($A878&amp;$B878&amp;$C878&amp;$D878&amp;L$1, 'check of sales'!$A$2:$P$1035, 12 + MATCH($E878,'check of sales'!$M$1:$P$1, 0), 0), 0)</f>
        <v>1130338.7246051894</v>
      </c>
      <c r="M878" s="1">
        <f>SUMIF('emission-rate'!$A$2:$A$551, $D878&amp;M$1&amp;$E878&amp;$F878, 'emission-rate'!$F$2:$F$551) * IFERROR(VLOOKUP($A878&amp;$B878&amp;$C878&amp;$D878&amp;M$1, 'check of sales'!$A$2:$P$1035, 12 + MATCH($E878,'check of sales'!$M$1:$P$1, 0), 0), 0)</f>
        <v>1402024.714578565</v>
      </c>
      <c r="N878" s="1">
        <f>SUMIF('emission-rate'!$A$2:$A$551, $D878&amp;N$1&amp;$E878&amp;$F878, 'emission-rate'!$F$2:$F$551) * IFERROR(VLOOKUP($A878&amp;$B878&amp;$C878&amp;$D878&amp;N$1, 'check of sales'!$A$2:$P$1035, 12 + MATCH($E878,'check of sales'!$M$1:$P$1, 0), 0), 0)</f>
        <v>245458.09791536929</v>
      </c>
      <c r="O878" s="1">
        <f>SUMIF('emission-rate'!$A$2:$A$551, $D878&amp;O$1&amp;$E878&amp;$F878, 'emission-rate'!$F$2:$F$551) * IFERROR(VLOOKUP($A878&amp;$B878&amp;$C878&amp;$D878&amp;O$1, 'check of sales'!$A$2:$P$1035, 12 + MATCH($E878,'check of sales'!$M$1:$P$1, 0), 0), 0)</f>
        <v>805948.50279685145</v>
      </c>
      <c r="P878" s="1">
        <f>SUMIF('emission-rate'!$A$2:$A$551, $D878&amp;P$1&amp;$E878&amp;$F878, 'emission-rate'!$F$2:$F$551) * IFERROR(VLOOKUP($A878&amp;$B878&amp;$C878&amp;$D878&amp;P$1, 'check of sales'!$A$2:$P$1035, 12 + MATCH($E878,'check of sales'!$M$1:$P$1, 0), 0), 0)</f>
        <v>1134509.6399207369</v>
      </c>
      <c r="Q878" s="1">
        <f>SUMIF('emission-rate'!$A$2:$A$551, $D878&amp;Q$1&amp;$E878&amp;$F878, 'emission-rate'!$F$2:$F$551) * IFERROR(VLOOKUP($A878&amp;$B878&amp;$C878&amp;$D878&amp;Q$1, 'check of sales'!$A$2:$P$1035, 12 + MATCH($E878,'check of sales'!$M$1:$P$1, 0), 0), 0)</f>
        <v>850808.15823476552</v>
      </c>
      <c r="R878" s="1">
        <f>SUMIF('emission-rate'!$A$2:$A$551, $D878&amp;R$1&amp;$E878&amp;$F878, 'emission-rate'!$F$2:$F$551) * IFERROR(VLOOKUP($A878&amp;$B878&amp;$C878&amp;$D878&amp;R$1, 'check of sales'!$A$2:$P$1035, 12 + MATCH($E878,'check of sales'!$M$1:$P$1, 0), 0), 0)</f>
        <v>709744.8422359305</v>
      </c>
      <c r="S878" s="1">
        <f>SUMIF('emission-rate'!$A$2:$A$551, $D878&amp;S$1&amp;$E878&amp;$F878, 'emission-rate'!$F$2:$F$551) * IFERROR(VLOOKUP($A878&amp;$B878&amp;$C878&amp;$D878&amp;S$1, 'check of sales'!$A$2:$P$1035, 12 + MATCH($E878,'check of sales'!$M$1:$P$1, 0), 0), 0)</f>
        <v>0</v>
      </c>
      <c r="T878" s="1">
        <f>SUMIF('emission-rate'!$A$2:$A$551, $D878&amp;T$1&amp;$E878&amp;$F878, 'emission-rate'!$F$2:$F$551) * IFERROR(VLOOKUP($A878&amp;$B878&amp;$C878&amp;$D878&amp;T$1, 'check of sales'!$A$2:$P$1035, 12 + MATCH($E878,'check of sales'!$M$1:$P$1, 0), 0), 0)</f>
        <v>0</v>
      </c>
      <c r="U878" s="1">
        <f>SUMIF('emission-rate'!$A$2:$A$551, $D878&amp;U$1&amp;$E878&amp;$F878, 'emission-rate'!$F$2:$F$551) * IFERROR(VLOOKUP($A878&amp;$B878&amp;$C878&amp;$D878&amp;U$1, 'check of sales'!$A$2:$P$1035, 12 + MATCH($E878,'check of sales'!$M$1:$P$1, 0), 0), 0)</f>
        <v>0</v>
      </c>
    </row>
    <row r="879" spans="1:21" x14ac:dyDescent="0.2">
      <c r="A879">
        <f>emission!A879</f>
        <v>2018</v>
      </c>
      <c r="B879">
        <f>emission!B879</f>
        <v>2</v>
      </c>
      <c r="C879" t="str">
        <f>emission!C879</f>
        <v>commercial</v>
      </c>
      <c r="D879" t="str">
        <f>emission!D879</f>
        <v>VCC 21400 (GAS LHD1)</v>
      </c>
      <c r="E879" t="str">
        <f>emission!E879</f>
        <v>GAS</v>
      </c>
      <c r="F879" t="str">
        <f>emission!F879</f>
        <v>TOG</v>
      </c>
      <c r="G879" s="1">
        <f>emission!G879 - SUM($K879:$U879)</f>
        <v>5.5357068777084351E-4</v>
      </c>
      <c r="K879" s="1">
        <f>SUMIF('emission-rate'!$A$2:$A$551, $D879&amp;K$1&amp;$E879&amp;$F879, 'emission-rate'!$F$2:$F$551) * IFERROR(VLOOKUP($A879&amp;$B879&amp;$C879&amp;$D879&amp;K$1, 'check of sales'!$A$2:$P$1035, 12 + MATCH($E879,'check of sales'!$M$1:$P$1, 0), 0), 0)</f>
        <v>15274.420990822522</v>
      </c>
      <c r="L879" s="1">
        <f>SUMIF('emission-rate'!$A$2:$A$551, $D879&amp;L$1&amp;$E879&amp;$F879, 'emission-rate'!$F$2:$F$551) * IFERROR(VLOOKUP($A879&amp;$B879&amp;$C879&amp;$D879&amp;L$1, 'check of sales'!$A$2:$P$1035, 12 + MATCH($E879,'check of sales'!$M$1:$P$1, 0), 0), 0)</f>
        <v>1065438.5551874612</v>
      </c>
      <c r="M879" s="1">
        <f>SUMIF('emission-rate'!$A$2:$A$551, $D879&amp;M$1&amp;$E879&amp;$F879, 'emission-rate'!$F$2:$F$551) * IFERROR(VLOOKUP($A879&amp;$B879&amp;$C879&amp;$D879&amp;M$1, 'check of sales'!$A$2:$P$1035, 12 + MATCH($E879,'check of sales'!$M$1:$P$1, 0), 0), 0)</f>
        <v>1314662.0705822452</v>
      </c>
      <c r="N879" s="1">
        <f>SUMIF('emission-rate'!$A$2:$A$551, $D879&amp;N$1&amp;$E879&amp;$F879, 'emission-rate'!$F$2:$F$551) * IFERROR(VLOOKUP($A879&amp;$B879&amp;$C879&amp;$D879&amp;N$1, 'check of sales'!$A$2:$P$1035, 12 + MATCH($E879,'check of sales'!$M$1:$P$1, 0), 0), 0)</f>
        <v>227930.59502900703</v>
      </c>
      <c r="O879" s="1">
        <f>SUMIF('emission-rate'!$A$2:$A$551, $D879&amp;O$1&amp;$E879&amp;$F879, 'emission-rate'!$F$2:$F$551) * IFERROR(VLOOKUP($A879&amp;$B879&amp;$C879&amp;$D879&amp;O$1, 'check of sales'!$A$2:$P$1035, 12 + MATCH($E879,'check of sales'!$M$1:$P$1, 0), 0), 0)</f>
        <v>745501.72091517108</v>
      </c>
      <c r="P879" s="1">
        <f>SUMIF('emission-rate'!$A$2:$A$551, $D879&amp;P$1&amp;$E879&amp;$F879, 'emission-rate'!$F$2:$F$551) * IFERROR(VLOOKUP($A879&amp;$B879&amp;$C879&amp;$D879&amp;P$1, 'check of sales'!$A$2:$P$1035, 12 + MATCH($E879,'check of sales'!$M$1:$P$1, 0), 0), 0)</f>
        <v>1036275.2086768462</v>
      </c>
      <c r="Q879" s="1">
        <f>SUMIF('emission-rate'!$A$2:$A$551, $D879&amp;Q$1&amp;$E879&amp;$F879, 'emission-rate'!$F$2:$F$551) * IFERROR(VLOOKUP($A879&amp;$B879&amp;$C879&amp;$D879&amp;Q$1, 'check of sales'!$A$2:$P$1035, 12 + MATCH($E879,'check of sales'!$M$1:$P$1, 0), 0), 0)</f>
        <v>760237.34396323818</v>
      </c>
      <c r="R879" s="1">
        <f>SUMIF('emission-rate'!$A$2:$A$551, $D879&amp;R$1&amp;$E879&amp;$F879, 'emission-rate'!$F$2:$F$551) * IFERROR(VLOOKUP($A879&amp;$B879&amp;$C879&amp;$D879&amp;R$1, 'check of sales'!$A$2:$P$1035, 12 + MATCH($E879,'check of sales'!$M$1:$P$1, 0), 0), 0)</f>
        <v>601840.90724661807</v>
      </c>
      <c r="S879" s="1">
        <f>SUMIF('emission-rate'!$A$2:$A$551, $D879&amp;S$1&amp;$E879&amp;$F879, 'emission-rate'!$F$2:$F$551) * IFERROR(VLOOKUP($A879&amp;$B879&amp;$C879&amp;$D879&amp;S$1, 'check of sales'!$A$2:$P$1035, 12 + MATCH($E879,'check of sales'!$M$1:$P$1, 0), 0), 0)</f>
        <v>843140.79861582827</v>
      </c>
      <c r="T879" s="1">
        <f>SUMIF('emission-rate'!$A$2:$A$551, $D879&amp;T$1&amp;$E879&amp;$F879, 'emission-rate'!$F$2:$F$551) * IFERROR(VLOOKUP($A879&amp;$B879&amp;$C879&amp;$D879&amp;T$1, 'check of sales'!$A$2:$P$1035, 12 + MATCH($E879,'check of sales'!$M$1:$P$1, 0), 0), 0)</f>
        <v>0</v>
      </c>
      <c r="U879" s="1">
        <f>SUMIF('emission-rate'!$A$2:$A$551, $D879&amp;U$1&amp;$E879&amp;$F879, 'emission-rate'!$F$2:$F$551) * IFERROR(VLOOKUP($A879&amp;$B879&amp;$C879&amp;$D879&amp;U$1, 'check of sales'!$A$2:$P$1035, 12 + MATCH($E879,'check of sales'!$M$1:$P$1, 0), 0), 0)</f>
        <v>0</v>
      </c>
    </row>
    <row r="880" spans="1:21" x14ac:dyDescent="0.2">
      <c r="A880">
        <f>emission!A880</f>
        <v>2019</v>
      </c>
      <c r="B880">
        <f>emission!B880</f>
        <v>2</v>
      </c>
      <c r="C880" t="str">
        <f>emission!C880</f>
        <v>commercial</v>
      </c>
      <c r="D880" t="str">
        <f>emission!D880</f>
        <v>VCC 21400 (GAS LHD1)</v>
      </c>
      <c r="E880" t="str">
        <f>emission!E880</f>
        <v>GAS</v>
      </c>
      <c r="F880" t="str">
        <f>emission!F880</f>
        <v>TOG</v>
      </c>
      <c r="G880" s="1">
        <f>emission!G880 - SUM($K880:$U880)</f>
        <v>4.0853023529052734E-4</v>
      </c>
      <c r="K880" s="1">
        <f>SUMIF('emission-rate'!$A$2:$A$551, $D880&amp;K$1&amp;$E880&amp;$F880, 'emission-rate'!$F$2:$F$551) * IFERROR(VLOOKUP($A880&amp;$B880&amp;$C880&amp;$D880&amp;K$1, 'check of sales'!$A$2:$P$1035, 12 + MATCH($E880,'check of sales'!$M$1:$P$1, 0), 0), 0)</f>
        <v>14218.289390430296</v>
      </c>
      <c r="L880" s="1">
        <f>SUMIF('emission-rate'!$A$2:$A$551, $D880&amp;L$1&amp;$E880&amp;$F880, 'emission-rate'!$F$2:$F$551) * IFERROR(VLOOKUP($A880&amp;$B880&amp;$C880&amp;$D880&amp;L$1, 'check of sales'!$A$2:$P$1035, 12 + MATCH($E880,'check of sales'!$M$1:$P$1, 0), 0), 0)</f>
        <v>1009123.4450337088</v>
      </c>
      <c r="M880" s="1">
        <f>SUMIF('emission-rate'!$A$2:$A$551, $D880&amp;M$1&amp;$E880&amp;$F880, 'emission-rate'!$F$2:$F$551) * IFERROR(VLOOKUP($A880&amp;$B880&amp;$C880&amp;$D880&amp;M$1, 'check of sales'!$A$2:$P$1035, 12 + MATCH($E880,'check of sales'!$M$1:$P$1, 0), 0), 0)</f>
        <v>1239178.68737103</v>
      </c>
      <c r="N880" s="1">
        <f>SUMIF('emission-rate'!$A$2:$A$551, $D880&amp;N$1&amp;$E880&amp;$F880, 'emission-rate'!$F$2:$F$551) * IFERROR(VLOOKUP($A880&amp;$B880&amp;$C880&amp;$D880&amp;N$1, 'check of sales'!$A$2:$P$1035, 12 + MATCH($E880,'check of sales'!$M$1:$P$1, 0), 0), 0)</f>
        <v>213727.83581775159</v>
      </c>
      <c r="O880" s="1">
        <f>SUMIF('emission-rate'!$A$2:$A$551, $D880&amp;O$1&amp;$E880&amp;$F880, 'emission-rate'!$F$2:$F$551) * IFERROR(VLOOKUP($A880&amp;$B880&amp;$C880&amp;$D880&amp;O$1, 'check of sales'!$A$2:$P$1035, 12 + MATCH($E880,'check of sales'!$M$1:$P$1, 0), 0), 0)</f>
        <v>692267.44721997657</v>
      </c>
      <c r="P880" s="1">
        <f>SUMIF('emission-rate'!$A$2:$A$551, $D880&amp;P$1&amp;$E880&amp;$F880, 'emission-rate'!$F$2:$F$551) * IFERROR(VLOOKUP($A880&amp;$B880&amp;$C880&amp;$D880&amp;P$1, 'check of sales'!$A$2:$P$1035, 12 + MATCH($E880,'check of sales'!$M$1:$P$1, 0), 0), 0)</f>
        <v>958553.73976052098</v>
      </c>
      <c r="Q880" s="1">
        <f>SUMIF('emission-rate'!$A$2:$A$551, $D880&amp;Q$1&amp;$E880&amp;$F880, 'emission-rate'!$F$2:$F$551) * IFERROR(VLOOKUP($A880&amp;$B880&amp;$C880&amp;$D880&amp;Q$1, 'check of sales'!$A$2:$P$1035, 12 + MATCH($E880,'check of sales'!$M$1:$P$1, 0), 0), 0)</f>
        <v>694410.24081071361</v>
      </c>
      <c r="R880" s="1">
        <f>SUMIF('emission-rate'!$A$2:$A$551, $D880&amp;R$1&amp;$E880&amp;$F880, 'emission-rate'!$F$2:$F$551) * IFERROR(VLOOKUP($A880&amp;$B880&amp;$C880&amp;$D880&amp;R$1, 'check of sales'!$A$2:$P$1035, 12 + MATCH($E880,'check of sales'!$M$1:$P$1, 0), 0), 0)</f>
        <v>537773.32573172497</v>
      </c>
      <c r="S880" s="1">
        <f>SUMIF('emission-rate'!$A$2:$A$551, $D880&amp;S$1&amp;$E880&amp;$F880, 'emission-rate'!$F$2:$F$551) * IFERROR(VLOOKUP($A880&amp;$B880&amp;$C880&amp;$D880&amp;S$1, 'check of sales'!$A$2:$P$1035, 12 + MATCH($E880,'check of sales'!$M$1:$P$1, 0), 0), 0)</f>
        <v>714956.40824524255</v>
      </c>
      <c r="T880" s="1">
        <f>SUMIF('emission-rate'!$A$2:$A$551, $D880&amp;T$1&amp;$E880&amp;$F880, 'emission-rate'!$F$2:$F$551) * IFERROR(VLOOKUP($A880&amp;$B880&amp;$C880&amp;$D880&amp;T$1, 'check of sales'!$A$2:$P$1035, 12 + MATCH($E880,'check of sales'!$M$1:$P$1, 0), 0), 0)</f>
        <v>691081.0178100121</v>
      </c>
      <c r="U880" s="1">
        <f>SUMIF('emission-rate'!$A$2:$A$551, $D880&amp;U$1&amp;$E880&amp;$F880, 'emission-rate'!$F$2:$F$551) * IFERROR(VLOOKUP($A880&amp;$B880&amp;$C880&amp;$D880&amp;U$1, 'check of sales'!$A$2:$P$1035, 12 + MATCH($E880,'check of sales'!$M$1:$P$1, 0), 0), 0)</f>
        <v>0</v>
      </c>
    </row>
    <row r="881" spans="1:21" x14ac:dyDescent="0.2">
      <c r="A881">
        <f>emission!A881</f>
        <v>2020</v>
      </c>
      <c r="B881">
        <f>emission!B881</f>
        <v>2</v>
      </c>
      <c r="C881" t="str">
        <f>emission!C881</f>
        <v>commercial</v>
      </c>
      <c r="D881" t="str">
        <f>emission!D881</f>
        <v>VCC 21400 (GAS LHD1)</v>
      </c>
      <c r="E881" t="str">
        <f>emission!E881</f>
        <v>GAS</v>
      </c>
      <c r="F881" t="str">
        <f>emission!F881</f>
        <v>TOG</v>
      </c>
      <c r="G881" s="1">
        <f>emission!G881 - SUM($K881:$U881)</f>
        <v>4.4955592602491379E-4</v>
      </c>
      <c r="K881" s="1">
        <f>SUMIF('emission-rate'!$A$2:$A$551, $D881&amp;K$1&amp;$E881&amp;$F881, 'emission-rate'!$F$2:$F$551) * IFERROR(VLOOKUP($A881&amp;$B881&amp;$C881&amp;$D881&amp;K$1, 'check of sales'!$A$2:$P$1035, 12 + MATCH($E881,'check of sales'!$M$1:$P$1, 0), 0), 0)</f>
        <v>13268.266473610751</v>
      </c>
      <c r="L881" s="1">
        <f>SUMIF('emission-rate'!$A$2:$A$551, $D881&amp;L$1&amp;$E881&amp;$F881, 'emission-rate'!$F$2:$F$551) * IFERROR(VLOOKUP($A881&amp;$B881&amp;$C881&amp;$D881&amp;L$1, 'check of sales'!$A$2:$P$1035, 12 + MATCH($E881,'check of sales'!$M$1:$P$1, 0), 0), 0)</f>
        <v>939348.80941006611</v>
      </c>
      <c r="M881" s="1">
        <f>SUMIF('emission-rate'!$A$2:$A$551, $D881&amp;M$1&amp;$E881&amp;$F881, 'emission-rate'!$F$2:$F$551) * IFERROR(VLOOKUP($A881&amp;$B881&amp;$C881&amp;$D881&amp;M$1, 'check of sales'!$A$2:$P$1035, 12 + MATCH($E881,'check of sales'!$M$1:$P$1, 0), 0), 0)</f>
        <v>1173680.3215199821</v>
      </c>
      <c r="N881" s="1">
        <f>SUMIF('emission-rate'!$A$2:$A$551, $D881&amp;N$1&amp;$E881&amp;$F881, 'emission-rate'!$F$2:$F$551) * IFERROR(VLOOKUP($A881&amp;$B881&amp;$C881&amp;$D881&amp;N$1, 'check of sales'!$A$2:$P$1035, 12 + MATCH($E881,'check of sales'!$M$1:$P$1, 0), 0), 0)</f>
        <v>201456.31715532456</v>
      </c>
      <c r="O881" s="1">
        <f>SUMIF('emission-rate'!$A$2:$A$551, $D881&amp;O$1&amp;$E881&amp;$F881, 'emission-rate'!$F$2:$F$551) * IFERROR(VLOOKUP($A881&amp;$B881&amp;$C881&amp;$D881&amp;O$1, 'check of sales'!$A$2:$P$1035, 12 + MATCH($E881,'check of sales'!$M$1:$P$1, 0), 0), 0)</f>
        <v>649131.03606198775</v>
      </c>
      <c r="P881" s="1">
        <f>SUMIF('emission-rate'!$A$2:$A$551, $D881&amp;P$1&amp;$E881&amp;$F881, 'emission-rate'!$F$2:$F$551) * IFERROR(VLOOKUP($A881&amp;$B881&amp;$C881&amp;$D881&amp;P$1, 'check of sales'!$A$2:$P$1035, 12 + MATCH($E881,'check of sales'!$M$1:$P$1, 0), 0), 0)</f>
        <v>890105.99416535033</v>
      </c>
      <c r="Q881" s="1">
        <f>SUMIF('emission-rate'!$A$2:$A$551, $D881&amp;Q$1&amp;$E881&amp;$F881, 'emission-rate'!$F$2:$F$551) * IFERROR(VLOOKUP($A881&amp;$B881&amp;$C881&amp;$D881&amp;Q$1, 'check of sales'!$A$2:$P$1035, 12 + MATCH($E881,'check of sales'!$M$1:$P$1, 0), 0), 0)</f>
        <v>642328.91772738157</v>
      </c>
      <c r="R881" s="1">
        <f>SUMIF('emission-rate'!$A$2:$A$551, $D881&amp;R$1&amp;$E881&amp;$F881, 'emission-rate'!$F$2:$F$551) * IFERROR(VLOOKUP($A881&amp;$B881&amp;$C881&amp;$D881&amp;R$1, 'check of sales'!$A$2:$P$1035, 12 + MATCH($E881,'check of sales'!$M$1:$P$1, 0), 0), 0)</f>
        <v>491208.84101295116</v>
      </c>
      <c r="S881" s="1">
        <f>SUMIF('emission-rate'!$A$2:$A$551, $D881&amp;S$1&amp;$E881&amp;$F881, 'emission-rate'!$F$2:$F$551) * IFERROR(VLOOKUP($A881&amp;$B881&amp;$C881&amp;$D881&amp;S$1, 'check of sales'!$A$2:$P$1035, 12 + MATCH($E881,'check of sales'!$M$1:$P$1, 0), 0), 0)</f>
        <v>638847.37774679437</v>
      </c>
      <c r="T881" s="1">
        <f>SUMIF('emission-rate'!$A$2:$A$551, $D881&amp;T$1&amp;$E881&amp;$F881, 'emission-rate'!$F$2:$F$551) * IFERROR(VLOOKUP($A881&amp;$B881&amp;$C881&amp;$D881&amp;T$1, 'check of sales'!$A$2:$P$1035, 12 + MATCH($E881,'check of sales'!$M$1:$P$1, 0), 0), 0)</f>
        <v>586014.5815634334</v>
      </c>
      <c r="U881" s="1">
        <f>SUMIF('emission-rate'!$A$2:$A$551, $D881&amp;U$1&amp;$E881&amp;$F881, 'emission-rate'!$F$2:$F$551) * IFERROR(VLOOKUP($A881&amp;$B881&amp;$C881&amp;$D881&amp;U$1, 'check of sales'!$A$2:$P$1035, 12 + MATCH($E881,'check of sales'!$M$1:$P$1, 0), 0), 0)</f>
        <v>801777.73993837147</v>
      </c>
    </row>
    <row r="882" spans="1:21" x14ac:dyDescent="0.2">
      <c r="A882">
        <f>emission!A882</f>
        <v>2010</v>
      </c>
      <c r="B882">
        <f>emission!B882</f>
        <v>2</v>
      </c>
      <c r="C882" t="str">
        <f>emission!C882</f>
        <v>commercial</v>
      </c>
      <c r="D882" t="str">
        <f>emission!D882</f>
        <v>VCC 24724 (NG T7 SWCVng)</v>
      </c>
      <c r="E882" t="str">
        <f>emission!E882</f>
        <v>ELEC</v>
      </c>
      <c r="F882" t="str">
        <f>emission!F882</f>
        <v>CH4</v>
      </c>
      <c r="G882" s="1">
        <f>emission!G882 - SUM($K882:$U882)</f>
        <v>-3.7396210245788097E-5</v>
      </c>
      <c r="K882" s="1">
        <f>SUMIF('emission-rate'!$A$2:$A$551, $D882&amp;K$1&amp;$E882&amp;$F882, 'emission-rate'!$F$2:$F$551) * IFERROR(VLOOKUP($A882&amp;$B882&amp;$C882&amp;$D882&amp;K$1, 'check of sales'!$A$2:$P$1035, 12 + MATCH($E882,'check of sales'!$M$1:$P$1, 0), 0), 0)</f>
        <v>35290.340233758812</v>
      </c>
      <c r="L882" s="1">
        <f>SUMIF('emission-rate'!$A$2:$A$551, $D882&amp;L$1&amp;$E882&amp;$F882, 'emission-rate'!$F$2:$F$551) * IFERROR(VLOOKUP($A882&amp;$B882&amp;$C882&amp;$D882&amp;L$1, 'check of sales'!$A$2:$P$1035, 12 + MATCH($E882,'check of sales'!$M$1:$P$1, 0), 0), 0)</f>
        <v>0</v>
      </c>
      <c r="M882" s="1">
        <f>SUMIF('emission-rate'!$A$2:$A$551, $D882&amp;M$1&amp;$E882&amp;$F882, 'emission-rate'!$F$2:$F$551) * IFERROR(VLOOKUP($A882&amp;$B882&amp;$C882&amp;$D882&amp;M$1, 'check of sales'!$A$2:$P$1035, 12 + MATCH($E882,'check of sales'!$M$1:$P$1, 0), 0), 0)</f>
        <v>0</v>
      </c>
      <c r="N882" s="1">
        <f>SUMIF('emission-rate'!$A$2:$A$551, $D882&amp;N$1&amp;$E882&amp;$F882, 'emission-rate'!$F$2:$F$551) * IFERROR(VLOOKUP($A882&amp;$B882&amp;$C882&amp;$D882&amp;N$1, 'check of sales'!$A$2:$P$1035, 12 + MATCH($E882,'check of sales'!$M$1:$P$1, 0), 0), 0)</f>
        <v>0</v>
      </c>
      <c r="O882" s="1">
        <f>SUMIF('emission-rate'!$A$2:$A$551, $D882&amp;O$1&amp;$E882&amp;$F882, 'emission-rate'!$F$2:$F$551) * IFERROR(VLOOKUP($A882&amp;$B882&amp;$C882&amp;$D882&amp;O$1, 'check of sales'!$A$2:$P$1035, 12 + MATCH($E882,'check of sales'!$M$1:$P$1, 0), 0), 0)</f>
        <v>0</v>
      </c>
      <c r="P882" s="1">
        <f>SUMIF('emission-rate'!$A$2:$A$551, $D882&amp;P$1&amp;$E882&amp;$F882, 'emission-rate'!$F$2:$F$551) * IFERROR(VLOOKUP($A882&amp;$B882&amp;$C882&amp;$D882&amp;P$1, 'check of sales'!$A$2:$P$1035, 12 + MATCH($E882,'check of sales'!$M$1:$P$1, 0), 0), 0)</f>
        <v>0</v>
      </c>
      <c r="Q882" s="1">
        <f>SUMIF('emission-rate'!$A$2:$A$551, $D882&amp;Q$1&amp;$E882&amp;$F882, 'emission-rate'!$F$2:$F$551) * IFERROR(VLOOKUP($A882&amp;$B882&amp;$C882&amp;$D882&amp;Q$1, 'check of sales'!$A$2:$P$1035, 12 + MATCH($E882,'check of sales'!$M$1:$P$1, 0), 0), 0)</f>
        <v>0</v>
      </c>
      <c r="R882" s="1">
        <f>SUMIF('emission-rate'!$A$2:$A$551, $D882&amp;R$1&amp;$E882&amp;$F882, 'emission-rate'!$F$2:$F$551) * IFERROR(VLOOKUP($A882&amp;$B882&amp;$C882&amp;$D882&amp;R$1, 'check of sales'!$A$2:$P$1035, 12 + MATCH($E882,'check of sales'!$M$1:$P$1, 0), 0), 0)</f>
        <v>0</v>
      </c>
      <c r="S882" s="1">
        <f>SUMIF('emission-rate'!$A$2:$A$551, $D882&amp;S$1&amp;$E882&amp;$F882, 'emission-rate'!$F$2:$F$551) * IFERROR(VLOOKUP($A882&amp;$B882&amp;$C882&amp;$D882&amp;S$1, 'check of sales'!$A$2:$P$1035, 12 + MATCH($E882,'check of sales'!$M$1:$P$1, 0), 0), 0)</f>
        <v>0</v>
      </c>
      <c r="T882" s="1">
        <f>SUMIF('emission-rate'!$A$2:$A$551, $D882&amp;T$1&amp;$E882&amp;$F882, 'emission-rate'!$F$2:$F$551) * IFERROR(VLOOKUP($A882&amp;$B882&amp;$C882&amp;$D882&amp;T$1, 'check of sales'!$A$2:$P$1035, 12 + MATCH($E882,'check of sales'!$M$1:$P$1, 0), 0), 0)</f>
        <v>0</v>
      </c>
      <c r="U882" s="1">
        <f>SUMIF('emission-rate'!$A$2:$A$551, $D882&amp;U$1&amp;$E882&amp;$F882, 'emission-rate'!$F$2:$F$551) * IFERROR(VLOOKUP($A882&amp;$B882&amp;$C882&amp;$D882&amp;U$1, 'check of sales'!$A$2:$P$1035, 12 + MATCH($E882,'check of sales'!$M$1:$P$1, 0), 0), 0)</f>
        <v>0</v>
      </c>
    </row>
    <row r="883" spans="1:21" x14ac:dyDescent="0.2">
      <c r="A883">
        <f>emission!A883</f>
        <v>2011</v>
      </c>
      <c r="B883">
        <f>emission!B883</f>
        <v>2</v>
      </c>
      <c r="C883" t="str">
        <f>emission!C883</f>
        <v>commercial</v>
      </c>
      <c r="D883" t="str">
        <f>emission!D883</f>
        <v>VCC 24724 (NG T7 SWCVng)</v>
      </c>
      <c r="E883" t="str">
        <f>emission!E883</f>
        <v>ELEC</v>
      </c>
      <c r="F883" t="str">
        <f>emission!F883</f>
        <v>CH4</v>
      </c>
      <c r="G883" s="1">
        <f>emission!G883 - SUM($K883:$U883)</f>
        <v>-1.5051834634505212E-4</v>
      </c>
      <c r="K883" s="1">
        <f>SUMIF('emission-rate'!$A$2:$A$551, $D883&amp;K$1&amp;$E883&amp;$F883, 'emission-rate'!$F$2:$F$551) * IFERROR(VLOOKUP($A883&amp;$B883&amp;$C883&amp;$D883&amp;K$1, 'check of sales'!$A$2:$P$1035, 12 + MATCH($E883,'check of sales'!$M$1:$P$1, 0), 0), 0)</f>
        <v>29925.078872594302</v>
      </c>
      <c r="L883" s="1">
        <f>SUMIF('emission-rate'!$A$2:$A$551, $D883&amp;L$1&amp;$E883&amp;$F883, 'emission-rate'!$F$2:$F$551) * IFERROR(VLOOKUP($A883&amp;$B883&amp;$C883&amp;$D883&amp;L$1, 'check of sales'!$A$2:$P$1035, 12 + MATCH($E883,'check of sales'!$M$1:$P$1, 0), 0), 0)</f>
        <v>184832.85285873403</v>
      </c>
      <c r="M883" s="1">
        <f>SUMIF('emission-rate'!$A$2:$A$551, $D883&amp;M$1&amp;$E883&amp;$F883, 'emission-rate'!$F$2:$F$551) * IFERROR(VLOOKUP($A883&amp;$B883&amp;$C883&amp;$D883&amp;M$1, 'check of sales'!$A$2:$P$1035, 12 + MATCH($E883,'check of sales'!$M$1:$P$1, 0), 0), 0)</f>
        <v>0</v>
      </c>
      <c r="N883" s="1">
        <f>SUMIF('emission-rate'!$A$2:$A$551, $D883&amp;N$1&amp;$E883&amp;$F883, 'emission-rate'!$F$2:$F$551) * IFERROR(VLOOKUP($A883&amp;$B883&amp;$C883&amp;$D883&amp;N$1, 'check of sales'!$A$2:$P$1035, 12 + MATCH($E883,'check of sales'!$M$1:$P$1, 0), 0), 0)</f>
        <v>0</v>
      </c>
      <c r="O883" s="1">
        <f>SUMIF('emission-rate'!$A$2:$A$551, $D883&amp;O$1&amp;$E883&amp;$F883, 'emission-rate'!$F$2:$F$551) * IFERROR(VLOOKUP($A883&amp;$B883&amp;$C883&amp;$D883&amp;O$1, 'check of sales'!$A$2:$P$1035, 12 + MATCH($E883,'check of sales'!$M$1:$P$1, 0), 0), 0)</f>
        <v>0</v>
      </c>
      <c r="P883" s="1">
        <f>SUMIF('emission-rate'!$A$2:$A$551, $D883&amp;P$1&amp;$E883&amp;$F883, 'emission-rate'!$F$2:$F$551) * IFERROR(VLOOKUP($A883&amp;$B883&amp;$C883&amp;$D883&amp;P$1, 'check of sales'!$A$2:$P$1035, 12 + MATCH($E883,'check of sales'!$M$1:$P$1, 0), 0), 0)</f>
        <v>0</v>
      </c>
      <c r="Q883" s="1">
        <f>SUMIF('emission-rate'!$A$2:$A$551, $D883&amp;Q$1&amp;$E883&amp;$F883, 'emission-rate'!$F$2:$F$551) * IFERROR(VLOOKUP($A883&amp;$B883&amp;$C883&amp;$D883&amp;Q$1, 'check of sales'!$A$2:$P$1035, 12 + MATCH($E883,'check of sales'!$M$1:$P$1, 0), 0), 0)</f>
        <v>0</v>
      </c>
      <c r="R883" s="1">
        <f>SUMIF('emission-rate'!$A$2:$A$551, $D883&amp;R$1&amp;$E883&amp;$F883, 'emission-rate'!$F$2:$F$551) * IFERROR(VLOOKUP($A883&amp;$B883&amp;$C883&amp;$D883&amp;R$1, 'check of sales'!$A$2:$P$1035, 12 + MATCH($E883,'check of sales'!$M$1:$P$1, 0), 0), 0)</f>
        <v>0</v>
      </c>
      <c r="S883" s="1">
        <f>SUMIF('emission-rate'!$A$2:$A$551, $D883&amp;S$1&amp;$E883&amp;$F883, 'emission-rate'!$F$2:$F$551) * IFERROR(VLOOKUP($A883&amp;$B883&amp;$C883&amp;$D883&amp;S$1, 'check of sales'!$A$2:$P$1035, 12 + MATCH($E883,'check of sales'!$M$1:$P$1, 0), 0), 0)</f>
        <v>0</v>
      </c>
      <c r="T883" s="1">
        <f>SUMIF('emission-rate'!$A$2:$A$551, $D883&amp;T$1&amp;$E883&amp;$F883, 'emission-rate'!$F$2:$F$551) * IFERROR(VLOOKUP($A883&amp;$B883&amp;$C883&amp;$D883&amp;T$1, 'check of sales'!$A$2:$P$1035, 12 + MATCH($E883,'check of sales'!$M$1:$P$1, 0), 0), 0)</f>
        <v>0</v>
      </c>
      <c r="U883" s="1">
        <f>SUMIF('emission-rate'!$A$2:$A$551, $D883&amp;U$1&amp;$E883&amp;$F883, 'emission-rate'!$F$2:$F$551) * IFERROR(VLOOKUP($A883&amp;$B883&amp;$C883&amp;$D883&amp;U$1, 'check of sales'!$A$2:$P$1035, 12 + MATCH($E883,'check of sales'!$M$1:$P$1, 0), 0), 0)</f>
        <v>0</v>
      </c>
    </row>
    <row r="884" spans="1:21" x14ac:dyDescent="0.2">
      <c r="A884">
        <f>emission!A884</f>
        <v>2012</v>
      </c>
      <c r="B884">
        <f>emission!B884</f>
        <v>2</v>
      </c>
      <c r="C884" t="str">
        <f>emission!C884</f>
        <v>commercial</v>
      </c>
      <c r="D884" t="str">
        <f>emission!D884</f>
        <v>VCC 24724 (NG T7 SWCVng)</v>
      </c>
      <c r="E884" t="str">
        <f>emission!E884</f>
        <v>ELEC</v>
      </c>
      <c r="F884" t="str">
        <f>emission!F884</f>
        <v>CH4</v>
      </c>
      <c r="G884" s="1">
        <f>emission!G884 - SUM($K884:$U884)</f>
        <v>-2.229742519557476E-2</v>
      </c>
      <c r="K884" s="1">
        <f>SUMIF('emission-rate'!$A$2:$A$551, $D884&amp;K$1&amp;$E884&amp;$F884, 'emission-rate'!$F$2:$F$551) * IFERROR(VLOOKUP($A884&amp;$B884&amp;$C884&amp;$D884&amp;K$1, 'check of sales'!$A$2:$P$1035, 12 + MATCH($E884,'check of sales'!$M$1:$P$1, 0), 0), 0)</f>
        <v>26739.473828263352</v>
      </c>
      <c r="L884" s="1">
        <f>SUMIF('emission-rate'!$A$2:$A$551, $D884&amp;L$1&amp;$E884&amp;$F884, 'emission-rate'!$F$2:$F$551) * IFERROR(VLOOKUP($A884&amp;$B884&amp;$C884&amp;$D884&amp;L$1, 'check of sales'!$A$2:$P$1035, 12 + MATCH($E884,'check of sales'!$M$1:$P$1, 0), 0), 0)</f>
        <v>156732.34271493729</v>
      </c>
      <c r="M884" s="1">
        <f>SUMIF('emission-rate'!$A$2:$A$551, $D884&amp;M$1&amp;$E884&amp;$F884, 'emission-rate'!$F$2:$F$551) * IFERROR(VLOOKUP($A884&amp;$B884&amp;$C884&amp;$D884&amp;M$1, 'check of sales'!$A$2:$P$1035, 12 + MATCH($E884,'check of sales'!$M$1:$P$1, 0), 0), 0)</f>
        <v>15232782.141223725</v>
      </c>
      <c r="N884" s="1">
        <f>SUMIF('emission-rate'!$A$2:$A$551, $D884&amp;N$1&amp;$E884&amp;$F884, 'emission-rate'!$F$2:$F$551) * IFERROR(VLOOKUP($A884&amp;$B884&amp;$C884&amp;$D884&amp;N$1, 'check of sales'!$A$2:$P$1035, 12 + MATCH($E884,'check of sales'!$M$1:$P$1, 0), 0), 0)</f>
        <v>0</v>
      </c>
      <c r="O884" s="1">
        <f>SUMIF('emission-rate'!$A$2:$A$551, $D884&amp;O$1&amp;$E884&amp;$F884, 'emission-rate'!$F$2:$F$551) * IFERROR(VLOOKUP($A884&amp;$B884&amp;$C884&amp;$D884&amp;O$1, 'check of sales'!$A$2:$P$1035, 12 + MATCH($E884,'check of sales'!$M$1:$P$1, 0), 0), 0)</f>
        <v>0</v>
      </c>
      <c r="P884" s="1">
        <f>SUMIF('emission-rate'!$A$2:$A$551, $D884&amp;P$1&amp;$E884&amp;$F884, 'emission-rate'!$F$2:$F$551) * IFERROR(VLOOKUP($A884&amp;$B884&amp;$C884&amp;$D884&amp;P$1, 'check of sales'!$A$2:$P$1035, 12 + MATCH($E884,'check of sales'!$M$1:$P$1, 0), 0), 0)</f>
        <v>0</v>
      </c>
      <c r="Q884" s="1">
        <f>SUMIF('emission-rate'!$A$2:$A$551, $D884&amp;Q$1&amp;$E884&amp;$F884, 'emission-rate'!$F$2:$F$551) * IFERROR(VLOOKUP($A884&amp;$B884&amp;$C884&amp;$D884&amp;Q$1, 'check of sales'!$A$2:$P$1035, 12 + MATCH($E884,'check of sales'!$M$1:$P$1, 0), 0), 0)</f>
        <v>0</v>
      </c>
      <c r="R884" s="1">
        <f>SUMIF('emission-rate'!$A$2:$A$551, $D884&amp;R$1&amp;$E884&amp;$F884, 'emission-rate'!$F$2:$F$551) * IFERROR(VLOOKUP($A884&amp;$B884&amp;$C884&amp;$D884&amp;R$1, 'check of sales'!$A$2:$P$1035, 12 + MATCH($E884,'check of sales'!$M$1:$P$1, 0), 0), 0)</f>
        <v>0</v>
      </c>
      <c r="S884" s="1">
        <f>SUMIF('emission-rate'!$A$2:$A$551, $D884&amp;S$1&amp;$E884&amp;$F884, 'emission-rate'!$F$2:$F$551) * IFERROR(VLOOKUP($A884&amp;$B884&amp;$C884&amp;$D884&amp;S$1, 'check of sales'!$A$2:$P$1035, 12 + MATCH($E884,'check of sales'!$M$1:$P$1, 0), 0), 0)</f>
        <v>0</v>
      </c>
      <c r="T884" s="1">
        <f>SUMIF('emission-rate'!$A$2:$A$551, $D884&amp;T$1&amp;$E884&amp;$F884, 'emission-rate'!$F$2:$F$551) * IFERROR(VLOOKUP($A884&amp;$B884&amp;$C884&amp;$D884&amp;T$1, 'check of sales'!$A$2:$P$1035, 12 + MATCH($E884,'check of sales'!$M$1:$P$1, 0), 0), 0)</f>
        <v>0</v>
      </c>
      <c r="U884" s="1">
        <f>SUMIF('emission-rate'!$A$2:$A$551, $D884&amp;U$1&amp;$E884&amp;$F884, 'emission-rate'!$F$2:$F$551) * IFERROR(VLOOKUP($A884&amp;$B884&amp;$C884&amp;$D884&amp;U$1, 'check of sales'!$A$2:$P$1035, 12 + MATCH($E884,'check of sales'!$M$1:$P$1, 0), 0), 0)</f>
        <v>0</v>
      </c>
    </row>
    <row r="885" spans="1:21" x14ac:dyDescent="0.2">
      <c r="A885">
        <f>emission!A885</f>
        <v>2013</v>
      </c>
      <c r="B885">
        <f>emission!B885</f>
        <v>2</v>
      </c>
      <c r="C885" t="str">
        <f>emission!C885</f>
        <v>commercial</v>
      </c>
      <c r="D885" t="str">
        <f>emission!D885</f>
        <v>VCC 24724 (NG T7 SWCVng)</v>
      </c>
      <c r="E885" t="str">
        <f>emission!E885</f>
        <v>ELEC</v>
      </c>
      <c r="F885" t="str">
        <f>emission!F885</f>
        <v>CH4</v>
      </c>
      <c r="G885" s="1">
        <f>emission!G885 - SUM($K885:$U885)</f>
        <v>-1.8934637308120728E-2</v>
      </c>
      <c r="K885" s="1">
        <f>SUMIF('emission-rate'!$A$2:$A$551, $D885&amp;K$1&amp;$E885&amp;$F885, 'emission-rate'!$F$2:$F$551) * IFERROR(VLOOKUP($A885&amp;$B885&amp;$C885&amp;$D885&amp;K$1, 'check of sales'!$A$2:$P$1035, 12 + MATCH($E885,'check of sales'!$M$1:$P$1, 0), 0), 0)</f>
        <v>24424.167804540397</v>
      </c>
      <c r="L885" s="1">
        <f>SUMIF('emission-rate'!$A$2:$A$551, $D885&amp;L$1&amp;$E885&amp;$F885, 'emission-rate'!$F$2:$F$551) * IFERROR(VLOOKUP($A885&amp;$B885&amp;$C885&amp;$D885&amp;L$1, 'check of sales'!$A$2:$P$1035, 12 + MATCH($E885,'check of sales'!$M$1:$P$1, 0), 0), 0)</f>
        <v>140047.76374730244</v>
      </c>
      <c r="M885" s="1">
        <f>SUMIF('emission-rate'!$A$2:$A$551, $D885&amp;M$1&amp;$E885&amp;$F885, 'emission-rate'!$F$2:$F$551) * IFERROR(VLOOKUP($A885&amp;$B885&amp;$C885&amp;$D885&amp;M$1, 'check of sales'!$A$2:$P$1035, 12 + MATCH($E885,'check of sales'!$M$1:$P$1, 0), 0), 0)</f>
        <v>12916911.653606275</v>
      </c>
      <c r="N885" s="1">
        <f>SUMIF('emission-rate'!$A$2:$A$551, $D885&amp;N$1&amp;$E885&amp;$F885, 'emission-rate'!$F$2:$F$551) * IFERROR(VLOOKUP($A885&amp;$B885&amp;$C885&amp;$D885&amp;N$1, 'check of sales'!$A$2:$P$1035, 12 + MATCH($E885,'check of sales'!$M$1:$P$1, 0), 0), 0)</f>
        <v>157530.7253616206</v>
      </c>
      <c r="O885" s="1">
        <f>SUMIF('emission-rate'!$A$2:$A$551, $D885&amp;O$1&amp;$E885&amp;$F885, 'emission-rate'!$F$2:$F$551) * IFERROR(VLOOKUP($A885&amp;$B885&amp;$C885&amp;$D885&amp;O$1, 'check of sales'!$A$2:$P$1035, 12 + MATCH($E885,'check of sales'!$M$1:$P$1, 0), 0), 0)</f>
        <v>0</v>
      </c>
      <c r="P885" s="1">
        <f>SUMIF('emission-rate'!$A$2:$A$551, $D885&amp;P$1&amp;$E885&amp;$F885, 'emission-rate'!$F$2:$F$551) * IFERROR(VLOOKUP($A885&amp;$B885&amp;$C885&amp;$D885&amp;P$1, 'check of sales'!$A$2:$P$1035, 12 + MATCH($E885,'check of sales'!$M$1:$P$1, 0), 0), 0)</f>
        <v>0</v>
      </c>
      <c r="Q885" s="1">
        <f>SUMIF('emission-rate'!$A$2:$A$551, $D885&amp;Q$1&amp;$E885&amp;$F885, 'emission-rate'!$F$2:$F$551) * IFERROR(VLOOKUP($A885&amp;$B885&amp;$C885&amp;$D885&amp;Q$1, 'check of sales'!$A$2:$P$1035, 12 + MATCH($E885,'check of sales'!$M$1:$P$1, 0), 0), 0)</f>
        <v>0</v>
      </c>
      <c r="R885" s="1">
        <f>SUMIF('emission-rate'!$A$2:$A$551, $D885&amp;R$1&amp;$E885&amp;$F885, 'emission-rate'!$F$2:$F$551) * IFERROR(VLOOKUP($A885&amp;$B885&amp;$C885&amp;$D885&amp;R$1, 'check of sales'!$A$2:$P$1035, 12 + MATCH($E885,'check of sales'!$M$1:$P$1, 0), 0), 0)</f>
        <v>0</v>
      </c>
      <c r="S885" s="1">
        <f>SUMIF('emission-rate'!$A$2:$A$551, $D885&amp;S$1&amp;$E885&amp;$F885, 'emission-rate'!$F$2:$F$551) * IFERROR(VLOOKUP($A885&amp;$B885&amp;$C885&amp;$D885&amp;S$1, 'check of sales'!$A$2:$P$1035, 12 + MATCH($E885,'check of sales'!$M$1:$P$1, 0), 0), 0)</f>
        <v>0</v>
      </c>
      <c r="T885" s="1">
        <f>SUMIF('emission-rate'!$A$2:$A$551, $D885&amp;T$1&amp;$E885&amp;$F885, 'emission-rate'!$F$2:$F$551) * IFERROR(VLOOKUP($A885&amp;$B885&amp;$C885&amp;$D885&amp;T$1, 'check of sales'!$A$2:$P$1035, 12 + MATCH($E885,'check of sales'!$M$1:$P$1, 0), 0), 0)</f>
        <v>0</v>
      </c>
      <c r="U885" s="1">
        <f>SUMIF('emission-rate'!$A$2:$A$551, $D885&amp;U$1&amp;$E885&amp;$F885, 'emission-rate'!$F$2:$F$551) * IFERROR(VLOOKUP($A885&amp;$B885&amp;$C885&amp;$D885&amp;U$1, 'check of sales'!$A$2:$P$1035, 12 + MATCH($E885,'check of sales'!$M$1:$P$1, 0), 0), 0)</f>
        <v>0</v>
      </c>
    </row>
    <row r="886" spans="1:21" x14ac:dyDescent="0.2">
      <c r="A886">
        <f>emission!A886</f>
        <v>2014</v>
      </c>
      <c r="B886">
        <f>emission!B886</f>
        <v>2</v>
      </c>
      <c r="C886" t="str">
        <f>emission!C886</f>
        <v>commercial</v>
      </c>
      <c r="D886" t="str">
        <f>emission!D886</f>
        <v>VCC 24724 (NG T7 SWCVng)</v>
      </c>
      <c r="E886" t="str">
        <f>emission!E886</f>
        <v>ELEC</v>
      </c>
      <c r="F886" t="str">
        <f>emission!F886</f>
        <v>CH4</v>
      </c>
      <c r="G886" s="1">
        <f>emission!G886 - SUM($K886:$U886)</f>
        <v>-1.6842031851410866E-2</v>
      </c>
      <c r="K886" s="1">
        <f>SUMIF('emission-rate'!$A$2:$A$551, $D886&amp;K$1&amp;$E886&amp;$F886, 'emission-rate'!$F$2:$F$551) * IFERROR(VLOOKUP($A886&amp;$B886&amp;$C886&amp;$D886&amp;K$1, 'check of sales'!$A$2:$P$1035, 12 + MATCH($E886,'check of sales'!$M$1:$P$1, 0), 0), 0)</f>
        <v>22592.335697651077</v>
      </c>
      <c r="L886" s="1">
        <f>SUMIF('emission-rate'!$A$2:$A$551, $D886&amp;L$1&amp;$E886&amp;$F886, 'emission-rate'!$F$2:$F$551) * IFERROR(VLOOKUP($A886&amp;$B886&amp;$C886&amp;$D886&amp;L$1, 'check of sales'!$A$2:$P$1035, 12 + MATCH($E886,'check of sales'!$M$1:$P$1, 0), 0), 0)</f>
        <v>127921.36840027299</v>
      </c>
      <c r="M886" s="1">
        <f>SUMIF('emission-rate'!$A$2:$A$551, $D886&amp;M$1&amp;$E886&amp;$F886, 'emission-rate'!$F$2:$F$551) * IFERROR(VLOOKUP($A886&amp;$B886&amp;$C886&amp;$D886&amp;M$1, 'check of sales'!$A$2:$P$1035, 12 + MATCH($E886,'check of sales'!$M$1:$P$1, 0), 0), 0)</f>
        <v>11541871.704803048</v>
      </c>
      <c r="N886" s="1">
        <f>SUMIF('emission-rate'!$A$2:$A$551, $D886&amp;N$1&amp;$E886&amp;$F886, 'emission-rate'!$F$2:$F$551) * IFERROR(VLOOKUP($A886&amp;$B886&amp;$C886&amp;$D886&amp;N$1, 'check of sales'!$A$2:$P$1035, 12 + MATCH($E886,'check of sales'!$M$1:$P$1, 0), 0), 0)</f>
        <v>133581.01253991111</v>
      </c>
      <c r="O886" s="1">
        <f>SUMIF('emission-rate'!$A$2:$A$551, $D886&amp;O$1&amp;$E886&amp;$F886, 'emission-rate'!$F$2:$F$551) * IFERROR(VLOOKUP($A886&amp;$B886&amp;$C886&amp;$D886&amp;O$1, 'check of sales'!$A$2:$P$1035, 12 + MATCH($E886,'check of sales'!$M$1:$P$1, 0), 0), 0)</f>
        <v>252778.3631021468</v>
      </c>
      <c r="P886" s="1">
        <f>SUMIF('emission-rate'!$A$2:$A$551, $D886&amp;P$1&amp;$E886&amp;$F886, 'emission-rate'!$F$2:$F$551) * IFERROR(VLOOKUP($A886&amp;$B886&amp;$C886&amp;$D886&amp;P$1, 'check of sales'!$A$2:$P$1035, 12 + MATCH($E886,'check of sales'!$M$1:$P$1, 0), 0), 0)</f>
        <v>0</v>
      </c>
      <c r="Q886" s="1">
        <f>SUMIF('emission-rate'!$A$2:$A$551, $D886&amp;Q$1&amp;$E886&amp;$F886, 'emission-rate'!$F$2:$F$551) * IFERROR(VLOOKUP($A886&amp;$B886&amp;$C886&amp;$D886&amp;Q$1, 'check of sales'!$A$2:$P$1035, 12 + MATCH($E886,'check of sales'!$M$1:$P$1, 0), 0), 0)</f>
        <v>0</v>
      </c>
      <c r="R886" s="1">
        <f>SUMIF('emission-rate'!$A$2:$A$551, $D886&amp;R$1&amp;$E886&amp;$F886, 'emission-rate'!$F$2:$F$551) * IFERROR(VLOOKUP($A886&amp;$B886&amp;$C886&amp;$D886&amp;R$1, 'check of sales'!$A$2:$P$1035, 12 + MATCH($E886,'check of sales'!$M$1:$P$1, 0), 0), 0)</f>
        <v>0</v>
      </c>
      <c r="S886" s="1">
        <f>SUMIF('emission-rate'!$A$2:$A$551, $D886&amp;S$1&amp;$E886&amp;$F886, 'emission-rate'!$F$2:$F$551) * IFERROR(VLOOKUP($A886&amp;$B886&amp;$C886&amp;$D886&amp;S$1, 'check of sales'!$A$2:$P$1035, 12 + MATCH($E886,'check of sales'!$M$1:$P$1, 0), 0), 0)</f>
        <v>0</v>
      </c>
      <c r="T886" s="1">
        <f>SUMIF('emission-rate'!$A$2:$A$551, $D886&amp;T$1&amp;$E886&amp;$F886, 'emission-rate'!$F$2:$F$551) * IFERROR(VLOOKUP($A886&amp;$B886&amp;$C886&amp;$D886&amp;T$1, 'check of sales'!$A$2:$P$1035, 12 + MATCH($E886,'check of sales'!$M$1:$P$1, 0), 0), 0)</f>
        <v>0</v>
      </c>
      <c r="U886" s="1">
        <f>SUMIF('emission-rate'!$A$2:$A$551, $D886&amp;U$1&amp;$E886&amp;$F886, 'emission-rate'!$F$2:$F$551) * IFERROR(VLOOKUP($A886&amp;$B886&amp;$C886&amp;$D886&amp;U$1, 'check of sales'!$A$2:$P$1035, 12 + MATCH($E886,'check of sales'!$M$1:$P$1, 0), 0), 0)</f>
        <v>0</v>
      </c>
    </row>
    <row r="887" spans="1:21" x14ac:dyDescent="0.2">
      <c r="A887">
        <f>emission!A887</f>
        <v>2015</v>
      </c>
      <c r="B887">
        <f>emission!B887</f>
        <v>2</v>
      </c>
      <c r="C887" t="str">
        <f>emission!C887</f>
        <v>commercial</v>
      </c>
      <c r="D887" t="str">
        <f>emission!D887</f>
        <v>VCC 24724 (NG T7 SWCVng)</v>
      </c>
      <c r="E887" t="str">
        <f>emission!E887</f>
        <v>ELEC</v>
      </c>
      <c r="F887" t="str">
        <f>emission!F887</f>
        <v>CH4</v>
      </c>
      <c r="G887" s="1">
        <f>emission!G887 - SUM($K887:$U887)</f>
        <v>-1.4603260904550552E-2</v>
      </c>
      <c r="K887" s="1">
        <f>SUMIF('emission-rate'!$A$2:$A$551, $D887&amp;K$1&amp;$E887&amp;$F887, 'emission-rate'!$F$2:$F$551) * IFERROR(VLOOKUP($A887&amp;$B887&amp;$C887&amp;$D887&amp;K$1, 'check of sales'!$A$2:$P$1035, 12 + MATCH($E887,'check of sales'!$M$1:$P$1, 0), 0), 0)</f>
        <v>20979.07774236954</v>
      </c>
      <c r="L887" s="1">
        <f>SUMIF('emission-rate'!$A$2:$A$551, $D887&amp;L$1&amp;$E887&amp;$F887, 'emission-rate'!$F$2:$F$551) * IFERROR(VLOOKUP($A887&amp;$B887&amp;$C887&amp;$D887&amp;L$1, 'check of sales'!$A$2:$P$1035, 12 + MATCH($E887,'check of sales'!$M$1:$P$1, 0), 0), 0)</f>
        <v>118327.16352630898</v>
      </c>
      <c r="M887" s="1">
        <f>SUMIF('emission-rate'!$A$2:$A$551, $D887&amp;M$1&amp;$E887&amp;$F887, 'emission-rate'!$F$2:$F$551) * IFERROR(VLOOKUP($A887&amp;$B887&amp;$C887&amp;$D887&amp;M$1, 'check of sales'!$A$2:$P$1035, 12 + MATCH($E887,'check of sales'!$M$1:$P$1, 0), 0), 0)</f>
        <v>10542489.097097311</v>
      </c>
      <c r="N887" s="1">
        <f>SUMIF('emission-rate'!$A$2:$A$551, $D887&amp;N$1&amp;$E887&amp;$F887, 'emission-rate'!$F$2:$F$551) * IFERROR(VLOOKUP($A887&amp;$B887&amp;$C887&amp;$D887&amp;N$1, 'check of sales'!$A$2:$P$1035, 12 + MATCH($E887,'check of sales'!$M$1:$P$1, 0), 0), 0)</f>
        <v>119360.95486902967</v>
      </c>
      <c r="O887" s="1">
        <f>SUMIF('emission-rate'!$A$2:$A$551, $D887&amp;O$1&amp;$E887&amp;$F887, 'emission-rate'!$F$2:$F$551) * IFERROR(VLOOKUP($A887&amp;$B887&amp;$C887&amp;$D887&amp;O$1, 'check of sales'!$A$2:$P$1035, 12 + MATCH($E887,'check of sales'!$M$1:$P$1, 0), 0), 0)</f>
        <v>214347.96046202135</v>
      </c>
      <c r="P887" s="1">
        <f>SUMIF('emission-rate'!$A$2:$A$551, $D887&amp;P$1&amp;$E887&amp;$F887, 'emission-rate'!$F$2:$F$551) * IFERROR(VLOOKUP($A887&amp;$B887&amp;$C887&amp;$D887&amp;P$1, 'check of sales'!$A$2:$P$1035, 12 + MATCH($E887,'check of sales'!$M$1:$P$1, 0), 0), 0)</f>
        <v>445887.66450382251</v>
      </c>
      <c r="Q887" s="1">
        <f>SUMIF('emission-rate'!$A$2:$A$551, $D887&amp;Q$1&amp;$E887&amp;$F887, 'emission-rate'!$F$2:$F$551) * IFERROR(VLOOKUP($A887&amp;$B887&amp;$C887&amp;$D887&amp;Q$1, 'check of sales'!$A$2:$P$1035, 12 + MATCH($E887,'check of sales'!$M$1:$P$1, 0), 0), 0)</f>
        <v>0</v>
      </c>
      <c r="R887" s="1">
        <f>SUMIF('emission-rate'!$A$2:$A$551, $D887&amp;R$1&amp;$E887&amp;$F887, 'emission-rate'!$F$2:$F$551) * IFERROR(VLOOKUP($A887&amp;$B887&amp;$C887&amp;$D887&amp;R$1, 'check of sales'!$A$2:$P$1035, 12 + MATCH($E887,'check of sales'!$M$1:$P$1, 0), 0), 0)</f>
        <v>0</v>
      </c>
      <c r="S887" s="1">
        <f>SUMIF('emission-rate'!$A$2:$A$551, $D887&amp;S$1&amp;$E887&amp;$F887, 'emission-rate'!$F$2:$F$551) * IFERROR(VLOOKUP($A887&amp;$B887&amp;$C887&amp;$D887&amp;S$1, 'check of sales'!$A$2:$P$1035, 12 + MATCH($E887,'check of sales'!$M$1:$P$1, 0), 0), 0)</f>
        <v>0</v>
      </c>
      <c r="T887" s="1">
        <f>SUMIF('emission-rate'!$A$2:$A$551, $D887&amp;T$1&amp;$E887&amp;$F887, 'emission-rate'!$F$2:$F$551) * IFERROR(VLOOKUP($A887&amp;$B887&amp;$C887&amp;$D887&amp;T$1, 'check of sales'!$A$2:$P$1035, 12 + MATCH($E887,'check of sales'!$M$1:$P$1, 0), 0), 0)</f>
        <v>0</v>
      </c>
      <c r="U887" s="1">
        <f>SUMIF('emission-rate'!$A$2:$A$551, $D887&amp;U$1&amp;$E887&amp;$F887, 'emission-rate'!$F$2:$F$551) * IFERROR(VLOOKUP($A887&amp;$B887&amp;$C887&amp;$D887&amp;U$1, 'check of sales'!$A$2:$P$1035, 12 + MATCH($E887,'check of sales'!$M$1:$P$1, 0), 0), 0)</f>
        <v>0</v>
      </c>
    </row>
    <row r="888" spans="1:21" x14ac:dyDescent="0.2">
      <c r="A888">
        <f>emission!A888</f>
        <v>2016</v>
      </c>
      <c r="B888">
        <f>emission!B888</f>
        <v>2</v>
      </c>
      <c r="C888" t="str">
        <f>emission!C888</f>
        <v>commercial</v>
      </c>
      <c r="D888" t="str">
        <f>emission!D888</f>
        <v>VCC 24724 (NG T7 SWCVng)</v>
      </c>
      <c r="E888" t="str">
        <f>emission!E888</f>
        <v>ELEC</v>
      </c>
      <c r="F888" t="str">
        <f>emission!F888</f>
        <v>CH4</v>
      </c>
      <c r="G888" s="1">
        <f>emission!G888 - SUM($K888:$U888)</f>
        <v>-1.5689032152295113E-2</v>
      </c>
      <c r="K888" s="1">
        <f>SUMIF('emission-rate'!$A$2:$A$551, $D888&amp;K$1&amp;$E888&amp;$F888, 'emission-rate'!$F$2:$F$551) * IFERROR(VLOOKUP($A888&amp;$B888&amp;$C888&amp;$D888&amp;K$1, 'check of sales'!$A$2:$P$1035, 12 + MATCH($E888,'check of sales'!$M$1:$P$1, 0), 0), 0)</f>
        <v>19671.834238656626</v>
      </c>
      <c r="L888" s="1">
        <f>SUMIF('emission-rate'!$A$2:$A$551, $D888&amp;L$1&amp;$E888&amp;$F888, 'emission-rate'!$F$2:$F$551) * IFERROR(VLOOKUP($A888&amp;$B888&amp;$C888&amp;$D888&amp;L$1, 'check of sales'!$A$2:$P$1035, 12 + MATCH($E888,'check of sales'!$M$1:$P$1, 0), 0), 0)</f>
        <v>109877.73888782138</v>
      </c>
      <c r="M888" s="1">
        <f>SUMIF('emission-rate'!$A$2:$A$551, $D888&amp;M$1&amp;$E888&amp;$F888, 'emission-rate'!$F$2:$F$551) * IFERROR(VLOOKUP($A888&amp;$B888&amp;$C888&amp;$D888&amp;M$1, 'check of sales'!$A$2:$P$1035, 12 + MATCH($E888,'check of sales'!$M$1:$P$1, 0), 0), 0)</f>
        <v>9751793.9885006715</v>
      </c>
      <c r="N888" s="1">
        <f>SUMIF('emission-rate'!$A$2:$A$551, $D888&amp;N$1&amp;$E888&amp;$F888, 'emission-rate'!$F$2:$F$551) * IFERROR(VLOOKUP($A888&amp;$B888&amp;$C888&amp;$D888&amp;N$1, 'check of sales'!$A$2:$P$1035, 12 + MATCH($E888,'check of sales'!$M$1:$P$1, 0), 0), 0)</f>
        <v>109025.78000431397</v>
      </c>
      <c r="O888" s="1">
        <f>SUMIF('emission-rate'!$A$2:$A$551, $D888&amp;O$1&amp;$E888&amp;$F888, 'emission-rate'!$F$2:$F$551) * IFERROR(VLOOKUP($A888&amp;$B888&amp;$C888&amp;$D888&amp;O$1, 'check of sales'!$A$2:$P$1035, 12 + MATCH($E888,'check of sales'!$M$1:$P$1, 0), 0), 0)</f>
        <v>191530.04419195961</v>
      </c>
      <c r="P888" s="1">
        <f>SUMIF('emission-rate'!$A$2:$A$551, $D888&amp;P$1&amp;$E888&amp;$F888, 'emission-rate'!$F$2:$F$551) * IFERROR(VLOOKUP($A888&amp;$B888&amp;$C888&amp;$D888&amp;P$1, 'check of sales'!$A$2:$P$1035, 12 + MATCH($E888,'check of sales'!$M$1:$P$1, 0), 0), 0)</f>
        <v>378098.46661182371</v>
      </c>
      <c r="Q888" s="1">
        <f>SUMIF('emission-rate'!$A$2:$A$551, $D888&amp;Q$1&amp;$E888&amp;$F888, 'emission-rate'!$F$2:$F$551) * IFERROR(VLOOKUP($A888&amp;$B888&amp;$C888&amp;$D888&amp;Q$1, 'check of sales'!$A$2:$P$1035, 12 + MATCH($E888,'check of sales'!$M$1:$P$1, 0), 0), 0)</f>
        <v>2226526.7381157852</v>
      </c>
      <c r="R888" s="1">
        <f>SUMIF('emission-rate'!$A$2:$A$551, $D888&amp;R$1&amp;$E888&amp;$F888, 'emission-rate'!$F$2:$F$551) * IFERROR(VLOOKUP($A888&amp;$B888&amp;$C888&amp;$D888&amp;R$1, 'check of sales'!$A$2:$P$1035, 12 + MATCH($E888,'check of sales'!$M$1:$P$1, 0), 0), 0)</f>
        <v>0</v>
      </c>
      <c r="S888" s="1">
        <f>SUMIF('emission-rate'!$A$2:$A$551, $D888&amp;S$1&amp;$E888&amp;$F888, 'emission-rate'!$F$2:$F$551) * IFERROR(VLOOKUP($A888&amp;$B888&amp;$C888&amp;$D888&amp;S$1, 'check of sales'!$A$2:$P$1035, 12 + MATCH($E888,'check of sales'!$M$1:$P$1, 0), 0), 0)</f>
        <v>0</v>
      </c>
      <c r="T888" s="1">
        <f>SUMIF('emission-rate'!$A$2:$A$551, $D888&amp;T$1&amp;$E888&amp;$F888, 'emission-rate'!$F$2:$F$551) * IFERROR(VLOOKUP($A888&amp;$B888&amp;$C888&amp;$D888&amp;T$1, 'check of sales'!$A$2:$P$1035, 12 + MATCH($E888,'check of sales'!$M$1:$P$1, 0), 0), 0)</f>
        <v>0</v>
      </c>
      <c r="U888" s="1">
        <f>SUMIF('emission-rate'!$A$2:$A$551, $D888&amp;U$1&amp;$E888&amp;$F888, 'emission-rate'!$F$2:$F$551) * IFERROR(VLOOKUP($A888&amp;$B888&amp;$C888&amp;$D888&amp;U$1, 'check of sales'!$A$2:$P$1035, 12 + MATCH($E888,'check of sales'!$M$1:$P$1, 0), 0), 0)</f>
        <v>0</v>
      </c>
    </row>
    <row r="889" spans="1:21" x14ac:dyDescent="0.2">
      <c r="A889">
        <f>emission!A889</f>
        <v>2017</v>
      </c>
      <c r="B889">
        <f>emission!B889</f>
        <v>2</v>
      </c>
      <c r="C889" t="str">
        <f>emission!C889</f>
        <v>commercial</v>
      </c>
      <c r="D889" t="str">
        <f>emission!D889</f>
        <v>VCC 24724 (NG T7 SWCVng)</v>
      </c>
      <c r="E889" t="str">
        <f>emission!E889</f>
        <v>ELEC</v>
      </c>
      <c r="F889" t="str">
        <f>emission!F889</f>
        <v>CH4</v>
      </c>
      <c r="G889" s="1">
        <f>emission!G889 - SUM($K889:$U889)</f>
        <v>-1.4428839087486267E-2</v>
      </c>
      <c r="K889" s="1">
        <f>SUMIF('emission-rate'!$A$2:$A$551, $D889&amp;K$1&amp;$E889&amp;$F889, 'emission-rate'!$F$2:$F$551) * IFERROR(VLOOKUP($A889&amp;$B889&amp;$C889&amp;$D889&amp;K$1, 'check of sales'!$A$2:$P$1035, 12 + MATCH($E889,'check of sales'!$M$1:$P$1, 0), 0), 0)</f>
        <v>18542.345044793783</v>
      </c>
      <c r="L889" s="1">
        <f>SUMIF('emission-rate'!$A$2:$A$551, $D889&amp;L$1&amp;$E889&amp;$F889, 'emission-rate'!$F$2:$F$551) * IFERROR(VLOOKUP($A889&amp;$B889&amp;$C889&amp;$D889&amp;L$1, 'check of sales'!$A$2:$P$1035, 12 + MATCH($E889,'check of sales'!$M$1:$P$1, 0), 0), 0)</f>
        <v>103031.06230233557</v>
      </c>
      <c r="M889" s="1">
        <f>SUMIF('emission-rate'!$A$2:$A$551, $D889&amp;M$1&amp;$E889&amp;$F889, 'emission-rate'!$F$2:$F$551) * IFERROR(VLOOKUP($A889&amp;$B889&amp;$C889&amp;$D889&amp;M$1, 'check of sales'!$A$2:$P$1035, 12 + MATCH($E889,'check of sales'!$M$1:$P$1, 0), 0), 0)</f>
        <v>9055444.5963547863</v>
      </c>
      <c r="N889" s="1">
        <f>SUMIF('emission-rate'!$A$2:$A$551, $D889&amp;N$1&amp;$E889&amp;$F889, 'emission-rate'!$F$2:$F$551) * IFERROR(VLOOKUP($A889&amp;$B889&amp;$C889&amp;$D889&amp;N$1, 'check of sales'!$A$2:$P$1035, 12 + MATCH($E889,'check of sales'!$M$1:$P$1, 0), 0), 0)</f>
        <v>100848.75936275769</v>
      </c>
      <c r="O889" s="1">
        <f>SUMIF('emission-rate'!$A$2:$A$551, $D889&amp;O$1&amp;$E889&amp;$F889, 'emission-rate'!$F$2:$F$551) * IFERROR(VLOOKUP($A889&amp;$B889&amp;$C889&amp;$D889&amp;O$1, 'check of sales'!$A$2:$P$1035, 12 + MATCH($E889,'check of sales'!$M$1:$P$1, 0), 0), 0)</f>
        <v>174945.92335661009</v>
      </c>
      <c r="P889" s="1">
        <f>SUMIF('emission-rate'!$A$2:$A$551, $D889&amp;P$1&amp;$E889&amp;$F889, 'emission-rate'!$F$2:$F$551) * IFERROR(VLOOKUP($A889&amp;$B889&amp;$C889&amp;$D889&amp;P$1, 'check of sales'!$A$2:$P$1035, 12 + MATCH($E889,'check of sales'!$M$1:$P$1, 0), 0), 0)</f>
        <v>337848.86902110634</v>
      </c>
      <c r="Q889" s="1">
        <f>SUMIF('emission-rate'!$A$2:$A$551, $D889&amp;Q$1&amp;$E889&amp;$F889, 'emission-rate'!$F$2:$F$551) * IFERROR(VLOOKUP($A889&amp;$B889&amp;$C889&amp;$D889&amp;Q$1, 'check of sales'!$A$2:$P$1035, 12 + MATCH($E889,'check of sales'!$M$1:$P$1, 0), 0), 0)</f>
        <v>1888023.4026850658</v>
      </c>
      <c r="R889" s="1">
        <f>SUMIF('emission-rate'!$A$2:$A$551, $D889&amp;R$1&amp;$E889&amp;$F889, 'emission-rate'!$F$2:$F$551) * IFERROR(VLOOKUP($A889&amp;$B889&amp;$C889&amp;$D889&amp;R$1, 'check of sales'!$A$2:$P$1035, 12 + MATCH($E889,'check of sales'!$M$1:$P$1, 0), 0), 0)</f>
        <v>68812.527919184635</v>
      </c>
      <c r="S889" s="1">
        <f>SUMIF('emission-rate'!$A$2:$A$551, $D889&amp;S$1&amp;$E889&amp;$F889, 'emission-rate'!$F$2:$F$551) * IFERROR(VLOOKUP($A889&amp;$B889&amp;$C889&amp;$D889&amp;S$1, 'check of sales'!$A$2:$P$1035, 12 + MATCH($E889,'check of sales'!$M$1:$P$1, 0), 0), 0)</f>
        <v>0</v>
      </c>
      <c r="T889" s="1">
        <f>SUMIF('emission-rate'!$A$2:$A$551, $D889&amp;T$1&amp;$E889&amp;$F889, 'emission-rate'!$F$2:$F$551) * IFERROR(VLOOKUP($A889&amp;$B889&amp;$C889&amp;$D889&amp;T$1, 'check of sales'!$A$2:$P$1035, 12 + MATCH($E889,'check of sales'!$M$1:$P$1, 0), 0), 0)</f>
        <v>0</v>
      </c>
      <c r="U889" s="1">
        <f>SUMIF('emission-rate'!$A$2:$A$551, $D889&amp;U$1&amp;$E889&amp;$F889, 'emission-rate'!$F$2:$F$551) * IFERROR(VLOOKUP($A889&amp;$B889&amp;$C889&amp;$D889&amp;U$1, 'check of sales'!$A$2:$P$1035, 12 + MATCH($E889,'check of sales'!$M$1:$P$1, 0), 0), 0)</f>
        <v>0</v>
      </c>
    </row>
    <row r="890" spans="1:21" x14ac:dyDescent="0.2">
      <c r="A890">
        <f>emission!A890</f>
        <v>2018</v>
      </c>
      <c r="B890">
        <f>emission!B890</f>
        <v>2</v>
      </c>
      <c r="C890" t="str">
        <f>emission!C890</f>
        <v>commercial</v>
      </c>
      <c r="D890" t="str">
        <f>emission!D890</f>
        <v>VCC 24724 (NG T7 SWCVng)</v>
      </c>
      <c r="E890" t="str">
        <f>emission!E890</f>
        <v>ELEC</v>
      </c>
      <c r="F890" t="str">
        <f>emission!F890</f>
        <v>CH4</v>
      </c>
      <c r="G890" s="1">
        <f>emission!G890 - SUM($K890:$U890)</f>
        <v>-1.4085924252867699E-2</v>
      </c>
      <c r="K890" s="1">
        <f>SUMIF('emission-rate'!$A$2:$A$551, $D890&amp;K$1&amp;$E890&amp;$F890, 'emission-rate'!$F$2:$F$551) * IFERROR(VLOOKUP($A890&amp;$B890&amp;$C890&amp;$D890&amp;K$1, 'check of sales'!$A$2:$P$1035, 12 + MATCH($E890,'check of sales'!$M$1:$P$1, 0), 0), 0)</f>
        <v>17562.265810170335</v>
      </c>
      <c r="L890" s="1">
        <f>SUMIF('emission-rate'!$A$2:$A$551, $D890&amp;L$1&amp;$E890&amp;$F890, 'emission-rate'!$F$2:$F$551) * IFERROR(VLOOKUP($A890&amp;$B890&amp;$C890&amp;$D890&amp;L$1, 'check of sales'!$A$2:$P$1035, 12 + MATCH($E890,'check of sales'!$M$1:$P$1, 0), 0), 0)</f>
        <v>97115.372382886271</v>
      </c>
      <c r="M890" s="1">
        <f>SUMIF('emission-rate'!$A$2:$A$551, $D890&amp;M$1&amp;$E890&amp;$F890, 'emission-rate'!$F$2:$F$551) * IFERROR(VLOOKUP($A890&amp;$B890&amp;$C890&amp;$D890&amp;M$1, 'check of sales'!$A$2:$P$1035, 12 + MATCH($E890,'check of sales'!$M$1:$P$1, 0), 0), 0)</f>
        <v>8491183.7996130213</v>
      </c>
      <c r="N890" s="1">
        <f>SUMIF('emission-rate'!$A$2:$A$551, $D890&amp;N$1&amp;$E890&amp;$F890, 'emission-rate'!$F$2:$F$551) * IFERROR(VLOOKUP($A890&amp;$B890&amp;$C890&amp;$D890&amp;N$1, 'check of sales'!$A$2:$P$1035, 12 + MATCH($E890,'check of sales'!$M$1:$P$1, 0), 0), 0)</f>
        <v>93647.42057691628</v>
      </c>
      <c r="O890" s="1">
        <f>SUMIF('emission-rate'!$A$2:$A$551, $D890&amp;O$1&amp;$E890&amp;$F890, 'emission-rate'!$F$2:$F$551) * IFERROR(VLOOKUP($A890&amp;$B890&amp;$C890&amp;$D890&amp;O$1, 'check of sales'!$A$2:$P$1035, 12 + MATCH($E890,'check of sales'!$M$1:$P$1, 0), 0), 0)</f>
        <v>161824.83927551974</v>
      </c>
      <c r="P890" s="1">
        <f>SUMIF('emission-rate'!$A$2:$A$551, $D890&amp;P$1&amp;$E890&amp;$F890, 'emission-rate'!$F$2:$F$551) * IFERROR(VLOOKUP($A890&amp;$B890&amp;$C890&amp;$D890&amp;P$1, 'check of sales'!$A$2:$P$1035, 12 + MATCH($E890,'check of sales'!$M$1:$P$1, 0), 0), 0)</f>
        <v>308595.35690727457</v>
      </c>
      <c r="Q890" s="1">
        <f>SUMIF('emission-rate'!$A$2:$A$551, $D890&amp;Q$1&amp;$E890&amp;$F890, 'emission-rate'!$F$2:$F$551) * IFERROR(VLOOKUP($A890&amp;$B890&amp;$C890&amp;$D890&amp;Q$1, 'check of sales'!$A$2:$P$1035, 12 + MATCH($E890,'check of sales'!$M$1:$P$1, 0), 0), 0)</f>
        <v>1687038.2390029603</v>
      </c>
      <c r="R890" s="1">
        <f>SUMIF('emission-rate'!$A$2:$A$551, $D890&amp;R$1&amp;$E890&amp;$F890, 'emission-rate'!$F$2:$F$551) * IFERROR(VLOOKUP($A890&amp;$B890&amp;$C890&amp;$D890&amp;R$1, 'check of sales'!$A$2:$P$1035, 12 + MATCH($E890,'check of sales'!$M$1:$P$1, 0), 0), 0)</f>
        <v>58350.820982857505</v>
      </c>
      <c r="S890" s="1">
        <f>SUMIF('emission-rate'!$A$2:$A$551, $D890&amp;S$1&amp;$E890&amp;$F890, 'emission-rate'!$F$2:$F$551) * IFERROR(VLOOKUP($A890&amp;$B890&amp;$C890&amp;$D890&amp;S$1, 'check of sales'!$A$2:$P$1035, 12 + MATCH($E890,'check of sales'!$M$1:$P$1, 0), 0), 0)</f>
        <v>1823934.8343262183</v>
      </c>
      <c r="T890" s="1">
        <f>SUMIF('emission-rate'!$A$2:$A$551, $D890&amp;T$1&amp;$E890&amp;$F890, 'emission-rate'!$F$2:$F$551) * IFERROR(VLOOKUP($A890&amp;$B890&amp;$C890&amp;$D890&amp;T$1, 'check of sales'!$A$2:$P$1035, 12 + MATCH($E890,'check of sales'!$M$1:$P$1, 0), 0), 0)</f>
        <v>0</v>
      </c>
      <c r="U890" s="1">
        <f>SUMIF('emission-rate'!$A$2:$A$551, $D890&amp;U$1&amp;$E890&amp;$F890, 'emission-rate'!$F$2:$F$551) * IFERROR(VLOOKUP($A890&amp;$B890&amp;$C890&amp;$D890&amp;U$1, 'check of sales'!$A$2:$P$1035, 12 + MATCH($E890,'check of sales'!$M$1:$P$1, 0), 0), 0)</f>
        <v>0</v>
      </c>
    </row>
    <row r="891" spans="1:21" x14ac:dyDescent="0.2">
      <c r="A891">
        <f>emission!A891</f>
        <v>2019</v>
      </c>
      <c r="B891">
        <f>emission!B891</f>
        <v>2</v>
      </c>
      <c r="C891" t="str">
        <f>emission!C891</f>
        <v>commercial</v>
      </c>
      <c r="D891" t="str">
        <f>emission!D891</f>
        <v>VCC 24724 (NG T7 SWCVng)</v>
      </c>
      <c r="E891" t="str">
        <f>emission!E891</f>
        <v>ELEC</v>
      </c>
      <c r="F891" t="str">
        <f>emission!F891</f>
        <v>CH4</v>
      </c>
      <c r="G891" s="1">
        <f>emission!G891 - SUM($K891:$U891)</f>
        <v>-1.3197947293519974E-2</v>
      </c>
      <c r="K891" s="1">
        <f>SUMIF('emission-rate'!$A$2:$A$551, $D891&amp;K$1&amp;$E891&amp;$F891, 'emission-rate'!$F$2:$F$551) * IFERROR(VLOOKUP($A891&amp;$B891&amp;$C891&amp;$D891&amp;K$1, 'check of sales'!$A$2:$P$1035, 12 + MATCH($E891,'check of sales'!$M$1:$P$1, 0), 0), 0)</f>
        <v>16347.943911634638</v>
      </c>
      <c r="L891" s="1">
        <f>SUMIF('emission-rate'!$A$2:$A$551, $D891&amp;L$1&amp;$E891&amp;$F891, 'emission-rate'!$F$2:$F$551) * IFERROR(VLOOKUP($A891&amp;$B891&amp;$C891&amp;$D891&amp;L$1, 'check of sales'!$A$2:$P$1035, 12 + MATCH($E891,'check of sales'!$M$1:$P$1, 0), 0), 0)</f>
        <v>91982.215837408366</v>
      </c>
      <c r="M891" s="1">
        <f>SUMIF('emission-rate'!$A$2:$A$551, $D891&amp;M$1&amp;$E891&amp;$F891, 'emission-rate'!$F$2:$F$551) * IFERROR(VLOOKUP($A891&amp;$B891&amp;$C891&amp;$D891&amp;M$1, 'check of sales'!$A$2:$P$1035, 12 + MATCH($E891,'check of sales'!$M$1:$P$1, 0), 0), 0)</f>
        <v>8003649.1737915035</v>
      </c>
      <c r="N891" s="1">
        <f>SUMIF('emission-rate'!$A$2:$A$551, $D891&amp;N$1&amp;$E891&amp;$F891, 'emission-rate'!$F$2:$F$551) * IFERROR(VLOOKUP($A891&amp;$B891&amp;$C891&amp;$D891&amp;N$1, 'check of sales'!$A$2:$P$1035, 12 + MATCH($E891,'check of sales'!$M$1:$P$1, 0), 0), 0)</f>
        <v>87812.083881376384</v>
      </c>
      <c r="O891" s="1">
        <f>SUMIF('emission-rate'!$A$2:$A$551, $D891&amp;O$1&amp;$E891&amp;$F891, 'emission-rate'!$F$2:$F$551) * IFERROR(VLOOKUP($A891&amp;$B891&amp;$C891&amp;$D891&amp;O$1, 'check of sales'!$A$2:$P$1035, 12 + MATCH($E891,'check of sales'!$M$1:$P$1, 0), 0), 0)</f>
        <v>150269.36255026318</v>
      </c>
      <c r="P891" s="1">
        <f>SUMIF('emission-rate'!$A$2:$A$551, $D891&amp;P$1&amp;$E891&amp;$F891, 'emission-rate'!$F$2:$F$551) * IFERROR(VLOOKUP($A891&amp;$B891&amp;$C891&amp;$D891&amp;P$1, 'check of sales'!$A$2:$P$1035, 12 + MATCH($E891,'check of sales'!$M$1:$P$1, 0), 0), 0)</f>
        <v>285450.45848766004</v>
      </c>
      <c r="Q891" s="1">
        <f>SUMIF('emission-rate'!$A$2:$A$551, $D891&amp;Q$1&amp;$E891&amp;$F891, 'emission-rate'!$F$2:$F$551) * IFERROR(VLOOKUP($A891&amp;$B891&amp;$C891&amp;$D891&amp;Q$1, 'check of sales'!$A$2:$P$1035, 12 + MATCH($E891,'check of sales'!$M$1:$P$1, 0), 0), 0)</f>
        <v>1540961.6997972401</v>
      </c>
      <c r="R891" s="1">
        <f>SUMIF('emission-rate'!$A$2:$A$551, $D891&amp;R$1&amp;$E891&amp;$F891, 'emission-rate'!$F$2:$F$551) * IFERROR(VLOOKUP($A891&amp;$B891&amp;$C891&amp;$D891&amp;R$1, 'check of sales'!$A$2:$P$1035, 12 + MATCH($E891,'check of sales'!$M$1:$P$1, 0), 0), 0)</f>
        <v>52139.219320745608</v>
      </c>
      <c r="S891" s="1">
        <f>SUMIF('emission-rate'!$A$2:$A$551, $D891&amp;S$1&amp;$E891&amp;$F891, 'emission-rate'!$F$2:$F$551) * IFERROR(VLOOKUP($A891&amp;$B891&amp;$C891&amp;$D891&amp;S$1, 'check of sales'!$A$2:$P$1035, 12 + MATCH($E891,'check of sales'!$M$1:$P$1, 0), 0), 0)</f>
        <v>1546638.3552593673</v>
      </c>
      <c r="T891" s="1">
        <f>SUMIF('emission-rate'!$A$2:$A$551, $D891&amp;T$1&amp;$E891&amp;$F891, 'emission-rate'!$F$2:$F$551) * IFERROR(VLOOKUP($A891&amp;$B891&amp;$C891&amp;$D891&amp;T$1, 'check of sales'!$A$2:$P$1035, 12 + MATCH($E891,'check of sales'!$M$1:$P$1, 0), 0), 0)</f>
        <v>89540.864007145909</v>
      </c>
      <c r="U891" s="1">
        <f>SUMIF('emission-rate'!$A$2:$A$551, $D891&amp;U$1&amp;$E891&amp;$F891, 'emission-rate'!$F$2:$F$551) * IFERROR(VLOOKUP($A891&amp;$B891&amp;$C891&amp;$D891&amp;U$1, 'check of sales'!$A$2:$P$1035, 12 + MATCH($E891,'check of sales'!$M$1:$P$1, 0), 0), 0)</f>
        <v>0</v>
      </c>
    </row>
    <row r="892" spans="1:21" x14ac:dyDescent="0.2">
      <c r="A892">
        <f>emission!A892</f>
        <v>2020</v>
      </c>
      <c r="B892">
        <f>emission!B892</f>
        <v>2</v>
      </c>
      <c r="C892" t="str">
        <f>emission!C892</f>
        <v>commercial</v>
      </c>
      <c r="D892" t="str">
        <f>emission!D892</f>
        <v>VCC 24724 (NG T7 SWCVng)</v>
      </c>
      <c r="E892" t="str">
        <f>emission!E892</f>
        <v>ELEC</v>
      </c>
      <c r="F892" t="str">
        <f>emission!F892</f>
        <v>CH4</v>
      </c>
      <c r="G892" s="1">
        <f>emission!G892 - SUM($K892:$U892)</f>
        <v>-1.2432271614670753E-2</v>
      </c>
      <c r="K892" s="1">
        <f>SUMIF('emission-rate'!$A$2:$A$551, $D892&amp;K$1&amp;$E892&amp;$F892, 'emission-rate'!$F$2:$F$551) * IFERROR(VLOOKUP($A892&amp;$B892&amp;$C892&amp;$D892&amp;K$1, 'check of sales'!$A$2:$P$1035, 12 + MATCH($E892,'check of sales'!$M$1:$P$1, 0), 0), 0)</f>
        <v>15255.623947364773</v>
      </c>
      <c r="L892" s="1">
        <f>SUMIF('emission-rate'!$A$2:$A$551, $D892&amp;L$1&amp;$E892&amp;$F892, 'emission-rate'!$F$2:$F$551) * IFERROR(VLOOKUP($A892&amp;$B892&amp;$C892&amp;$D892&amp;L$1, 'check of sales'!$A$2:$P$1035, 12 + MATCH($E892,'check of sales'!$M$1:$P$1, 0), 0), 0)</f>
        <v>85622.21535828356</v>
      </c>
      <c r="M892" s="1">
        <f>SUMIF('emission-rate'!$A$2:$A$551, $D892&amp;M$1&amp;$E892&amp;$F892, 'emission-rate'!$F$2:$F$551) * IFERROR(VLOOKUP($A892&amp;$B892&amp;$C892&amp;$D892&amp;M$1, 'check of sales'!$A$2:$P$1035, 12 + MATCH($E892,'check of sales'!$M$1:$P$1, 0), 0), 0)</f>
        <v>7580606.1154569462</v>
      </c>
      <c r="N892" s="1">
        <f>SUMIF('emission-rate'!$A$2:$A$551, $D892&amp;N$1&amp;$E892&amp;$F892, 'emission-rate'!$F$2:$F$551) * IFERROR(VLOOKUP($A892&amp;$B892&amp;$C892&amp;$D892&amp;N$1, 'check of sales'!$A$2:$P$1035, 12 + MATCH($E892,'check of sales'!$M$1:$P$1, 0), 0), 0)</f>
        <v>82770.215460195308</v>
      </c>
      <c r="O892" s="1">
        <f>SUMIF('emission-rate'!$A$2:$A$551, $D892&amp;O$1&amp;$E892&amp;$F892, 'emission-rate'!$F$2:$F$551) * IFERROR(VLOOKUP($A892&amp;$B892&amp;$C892&amp;$D892&amp;O$1, 'check of sales'!$A$2:$P$1035, 12 + MATCH($E892,'check of sales'!$M$1:$P$1, 0), 0), 0)</f>
        <v>140905.81233069458</v>
      </c>
      <c r="P892" s="1">
        <f>SUMIF('emission-rate'!$A$2:$A$551, $D892&amp;P$1&amp;$E892&amp;$F892, 'emission-rate'!$F$2:$F$551) * IFERROR(VLOOKUP($A892&amp;$B892&amp;$C892&amp;$D892&amp;P$1, 'check of sales'!$A$2:$P$1035, 12 + MATCH($E892,'check of sales'!$M$1:$P$1, 0), 0), 0)</f>
        <v>265067.20864767756</v>
      </c>
      <c r="Q892" s="1">
        <f>SUMIF('emission-rate'!$A$2:$A$551, $D892&amp;Q$1&amp;$E892&amp;$F892, 'emission-rate'!$F$2:$F$551) * IFERROR(VLOOKUP($A892&amp;$B892&amp;$C892&amp;$D892&amp;Q$1, 'check of sales'!$A$2:$P$1035, 12 + MATCH($E892,'check of sales'!$M$1:$P$1, 0), 0), 0)</f>
        <v>1425388.3406652024</v>
      </c>
      <c r="R892" s="1">
        <f>SUMIF('emission-rate'!$A$2:$A$551, $D892&amp;R$1&amp;$E892&amp;$F892, 'emission-rate'!$F$2:$F$551) * IFERROR(VLOOKUP($A892&amp;$B892&amp;$C892&amp;$D892&amp;R$1, 'check of sales'!$A$2:$P$1035, 12 + MATCH($E892,'check of sales'!$M$1:$P$1, 0), 0), 0)</f>
        <v>47624.611092443774</v>
      </c>
      <c r="S892" s="1">
        <f>SUMIF('emission-rate'!$A$2:$A$551, $D892&amp;S$1&amp;$E892&amp;$F892, 'emission-rate'!$F$2:$F$551) * IFERROR(VLOOKUP($A892&amp;$B892&amp;$C892&amp;$D892&amp;S$1, 'check of sales'!$A$2:$P$1035, 12 + MATCH($E892,'check of sales'!$M$1:$P$1, 0), 0), 0)</f>
        <v>1381994.5470593523</v>
      </c>
      <c r="T892" s="1">
        <f>SUMIF('emission-rate'!$A$2:$A$551, $D892&amp;T$1&amp;$E892&amp;$F892, 'emission-rate'!$F$2:$F$551) * IFERROR(VLOOKUP($A892&amp;$B892&amp;$C892&amp;$D892&amp;T$1, 'check of sales'!$A$2:$P$1035, 12 + MATCH($E892,'check of sales'!$M$1:$P$1, 0), 0), 0)</f>
        <v>75927.786470328603</v>
      </c>
      <c r="U892" s="1">
        <f>SUMIF('emission-rate'!$A$2:$A$551, $D892&amp;U$1&amp;$E892&amp;$F892, 'emission-rate'!$F$2:$F$551) * IFERROR(VLOOKUP($A892&amp;$B892&amp;$C892&amp;$D892&amp;U$1, 'check of sales'!$A$2:$P$1035, 12 + MATCH($E892,'check of sales'!$M$1:$P$1, 0), 0), 0)</f>
        <v>206943.38346108273</v>
      </c>
    </row>
    <row r="893" spans="1:21" x14ac:dyDescent="0.2">
      <c r="A893">
        <f>emission!A893</f>
        <v>2010</v>
      </c>
      <c r="B893">
        <f>emission!B893</f>
        <v>2</v>
      </c>
      <c r="C893" t="str">
        <f>emission!C893</f>
        <v>commercial</v>
      </c>
      <c r="D893" t="str">
        <f>emission!D893</f>
        <v>VCC 24724 (NG T7 SWCVng)</v>
      </c>
      <c r="E893" t="str">
        <f>emission!E893</f>
        <v>ELEC</v>
      </c>
      <c r="F893" t="str">
        <f>emission!F893</f>
        <v>CO</v>
      </c>
      <c r="G893" s="1">
        <f>emission!G893 - SUM($K893:$U893)</f>
        <v>-2.9115920187905431E-4</v>
      </c>
      <c r="K893" s="1">
        <f>SUMIF('emission-rate'!$A$2:$A$551, $D893&amp;K$1&amp;$E893&amp;$F893, 'emission-rate'!$F$2:$F$551) * IFERROR(VLOOKUP($A893&amp;$B893&amp;$C893&amp;$D893&amp;K$1, 'check of sales'!$A$2:$P$1035, 12 + MATCH($E893,'check of sales'!$M$1:$P$1, 0), 0), 0)</f>
        <v>374305.18982043018</v>
      </c>
      <c r="L893" s="1">
        <f>SUMIF('emission-rate'!$A$2:$A$551, $D893&amp;L$1&amp;$E893&amp;$F893, 'emission-rate'!$F$2:$F$551) * IFERROR(VLOOKUP($A893&amp;$B893&amp;$C893&amp;$D893&amp;L$1, 'check of sales'!$A$2:$P$1035, 12 + MATCH($E893,'check of sales'!$M$1:$P$1, 0), 0), 0)</f>
        <v>0</v>
      </c>
      <c r="M893" s="1">
        <f>SUMIF('emission-rate'!$A$2:$A$551, $D893&amp;M$1&amp;$E893&amp;$F893, 'emission-rate'!$F$2:$F$551) * IFERROR(VLOOKUP($A893&amp;$B893&amp;$C893&amp;$D893&amp;M$1, 'check of sales'!$A$2:$P$1035, 12 + MATCH($E893,'check of sales'!$M$1:$P$1, 0), 0), 0)</f>
        <v>0</v>
      </c>
      <c r="N893" s="1">
        <f>SUMIF('emission-rate'!$A$2:$A$551, $D893&amp;N$1&amp;$E893&amp;$F893, 'emission-rate'!$F$2:$F$551) * IFERROR(VLOOKUP($A893&amp;$B893&amp;$C893&amp;$D893&amp;N$1, 'check of sales'!$A$2:$P$1035, 12 + MATCH($E893,'check of sales'!$M$1:$P$1, 0), 0), 0)</f>
        <v>0</v>
      </c>
      <c r="O893" s="1">
        <f>SUMIF('emission-rate'!$A$2:$A$551, $D893&amp;O$1&amp;$E893&amp;$F893, 'emission-rate'!$F$2:$F$551) * IFERROR(VLOOKUP($A893&amp;$B893&amp;$C893&amp;$D893&amp;O$1, 'check of sales'!$A$2:$P$1035, 12 + MATCH($E893,'check of sales'!$M$1:$P$1, 0), 0), 0)</f>
        <v>0</v>
      </c>
      <c r="P893" s="1">
        <f>SUMIF('emission-rate'!$A$2:$A$551, $D893&amp;P$1&amp;$E893&amp;$F893, 'emission-rate'!$F$2:$F$551) * IFERROR(VLOOKUP($A893&amp;$B893&amp;$C893&amp;$D893&amp;P$1, 'check of sales'!$A$2:$P$1035, 12 + MATCH($E893,'check of sales'!$M$1:$P$1, 0), 0), 0)</f>
        <v>0</v>
      </c>
      <c r="Q893" s="1">
        <f>SUMIF('emission-rate'!$A$2:$A$551, $D893&amp;Q$1&amp;$E893&amp;$F893, 'emission-rate'!$F$2:$F$551) * IFERROR(VLOOKUP($A893&amp;$B893&amp;$C893&amp;$D893&amp;Q$1, 'check of sales'!$A$2:$P$1035, 12 + MATCH($E893,'check of sales'!$M$1:$P$1, 0), 0), 0)</f>
        <v>0</v>
      </c>
      <c r="R893" s="1">
        <f>SUMIF('emission-rate'!$A$2:$A$551, $D893&amp;R$1&amp;$E893&amp;$F893, 'emission-rate'!$F$2:$F$551) * IFERROR(VLOOKUP($A893&amp;$B893&amp;$C893&amp;$D893&amp;R$1, 'check of sales'!$A$2:$P$1035, 12 + MATCH($E893,'check of sales'!$M$1:$P$1, 0), 0), 0)</f>
        <v>0</v>
      </c>
      <c r="S893" s="1">
        <f>SUMIF('emission-rate'!$A$2:$A$551, $D893&amp;S$1&amp;$E893&amp;$F893, 'emission-rate'!$F$2:$F$551) * IFERROR(VLOOKUP($A893&amp;$B893&amp;$C893&amp;$D893&amp;S$1, 'check of sales'!$A$2:$P$1035, 12 + MATCH($E893,'check of sales'!$M$1:$P$1, 0), 0), 0)</f>
        <v>0</v>
      </c>
      <c r="T893" s="1">
        <f>SUMIF('emission-rate'!$A$2:$A$551, $D893&amp;T$1&amp;$E893&amp;$F893, 'emission-rate'!$F$2:$F$551) * IFERROR(VLOOKUP($A893&amp;$B893&amp;$C893&amp;$D893&amp;T$1, 'check of sales'!$A$2:$P$1035, 12 + MATCH($E893,'check of sales'!$M$1:$P$1, 0), 0), 0)</f>
        <v>0</v>
      </c>
      <c r="U893" s="1">
        <f>SUMIF('emission-rate'!$A$2:$A$551, $D893&amp;U$1&amp;$E893&amp;$F893, 'emission-rate'!$F$2:$F$551) * IFERROR(VLOOKUP($A893&amp;$B893&amp;$C893&amp;$D893&amp;U$1, 'check of sales'!$A$2:$P$1035, 12 + MATCH($E893,'check of sales'!$M$1:$P$1, 0), 0), 0)</f>
        <v>0</v>
      </c>
    </row>
    <row r="894" spans="1:21" x14ac:dyDescent="0.2">
      <c r="A894">
        <f>emission!A894</f>
        <v>2011</v>
      </c>
      <c r="B894">
        <f>emission!B894</f>
        <v>2</v>
      </c>
      <c r="C894" t="str">
        <f>emission!C894</f>
        <v>commercial</v>
      </c>
      <c r="D894" t="str">
        <f>emission!D894</f>
        <v>VCC 24724 (NG T7 SWCVng)</v>
      </c>
      <c r="E894" t="str">
        <f>emission!E894</f>
        <v>ELEC</v>
      </c>
      <c r="F894" t="str">
        <f>emission!F894</f>
        <v>CO</v>
      </c>
      <c r="G894" s="1">
        <f>emission!G894 - SUM($K894:$U894)</f>
        <v>-1.0404498316347599E-3</v>
      </c>
      <c r="K894" s="1">
        <f>SUMIF('emission-rate'!$A$2:$A$551, $D894&amp;K$1&amp;$E894&amp;$F894, 'emission-rate'!$F$2:$F$551) * IFERROR(VLOOKUP($A894&amp;$B894&amp;$C894&amp;$D894&amp;K$1, 'check of sales'!$A$2:$P$1035, 12 + MATCH($E894,'check of sales'!$M$1:$P$1, 0), 0), 0)</f>
        <v>317398.81943905848</v>
      </c>
      <c r="L894" s="1">
        <f>SUMIF('emission-rate'!$A$2:$A$551, $D894&amp;L$1&amp;$E894&amp;$F894, 'emission-rate'!$F$2:$F$551) * IFERROR(VLOOKUP($A894&amp;$B894&amp;$C894&amp;$D894&amp;L$1, 'check of sales'!$A$2:$P$1035, 12 + MATCH($E894,'check of sales'!$M$1:$P$1, 0), 0), 0)</f>
        <v>2690168.9805202312</v>
      </c>
      <c r="M894" s="1">
        <f>SUMIF('emission-rate'!$A$2:$A$551, $D894&amp;M$1&amp;$E894&amp;$F894, 'emission-rate'!$F$2:$F$551) * IFERROR(VLOOKUP($A894&amp;$B894&amp;$C894&amp;$D894&amp;M$1, 'check of sales'!$A$2:$P$1035, 12 + MATCH($E894,'check of sales'!$M$1:$P$1, 0), 0), 0)</f>
        <v>0</v>
      </c>
      <c r="N894" s="1">
        <f>SUMIF('emission-rate'!$A$2:$A$551, $D894&amp;N$1&amp;$E894&amp;$F894, 'emission-rate'!$F$2:$F$551) * IFERROR(VLOOKUP($A894&amp;$B894&amp;$C894&amp;$D894&amp;N$1, 'check of sales'!$A$2:$P$1035, 12 + MATCH($E894,'check of sales'!$M$1:$P$1, 0), 0), 0)</f>
        <v>0</v>
      </c>
      <c r="O894" s="1">
        <f>SUMIF('emission-rate'!$A$2:$A$551, $D894&amp;O$1&amp;$E894&amp;$F894, 'emission-rate'!$F$2:$F$551) * IFERROR(VLOOKUP($A894&amp;$B894&amp;$C894&amp;$D894&amp;O$1, 'check of sales'!$A$2:$P$1035, 12 + MATCH($E894,'check of sales'!$M$1:$P$1, 0), 0), 0)</f>
        <v>0</v>
      </c>
      <c r="P894" s="1">
        <f>SUMIF('emission-rate'!$A$2:$A$551, $D894&amp;P$1&amp;$E894&amp;$F894, 'emission-rate'!$F$2:$F$551) * IFERROR(VLOOKUP($A894&amp;$B894&amp;$C894&amp;$D894&amp;P$1, 'check of sales'!$A$2:$P$1035, 12 + MATCH($E894,'check of sales'!$M$1:$P$1, 0), 0), 0)</f>
        <v>0</v>
      </c>
      <c r="Q894" s="1">
        <f>SUMIF('emission-rate'!$A$2:$A$551, $D894&amp;Q$1&amp;$E894&amp;$F894, 'emission-rate'!$F$2:$F$551) * IFERROR(VLOOKUP($A894&amp;$B894&amp;$C894&amp;$D894&amp;Q$1, 'check of sales'!$A$2:$P$1035, 12 + MATCH($E894,'check of sales'!$M$1:$P$1, 0), 0), 0)</f>
        <v>0</v>
      </c>
      <c r="R894" s="1">
        <f>SUMIF('emission-rate'!$A$2:$A$551, $D894&amp;R$1&amp;$E894&amp;$F894, 'emission-rate'!$F$2:$F$551) * IFERROR(VLOOKUP($A894&amp;$B894&amp;$C894&amp;$D894&amp;R$1, 'check of sales'!$A$2:$P$1035, 12 + MATCH($E894,'check of sales'!$M$1:$P$1, 0), 0), 0)</f>
        <v>0</v>
      </c>
      <c r="S894" s="1">
        <f>SUMIF('emission-rate'!$A$2:$A$551, $D894&amp;S$1&amp;$E894&amp;$F894, 'emission-rate'!$F$2:$F$551) * IFERROR(VLOOKUP($A894&amp;$B894&amp;$C894&amp;$D894&amp;S$1, 'check of sales'!$A$2:$P$1035, 12 + MATCH($E894,'check of sales'!$M$1:$P$1, 0), 0), 0)</f>
        <v>0</v>
      </c>
      <c r="T894" s="1">
        <f>SUMIF('emission-rate'!$A$2:$A$551, $D894&amp;T$1&amp;$E894&amp;$F894, 'emission-rate'!$F$2:$F$551) * IFERROR(VLOOKUP($A894&amp;$B894&amp;$C894&amp;$D894&amp;T$1, 'check of sales'!$A$2:$P$1035, 12 + MATCH($E894,'check of sales'!$M$1:$P$1, 0), 0), 0)</f>
        <v>0</v>
      </c>
      <c r="U894" s="1">
        <f>SUMIF('emission-rate'!$A$2:$A$551, $D894&amp;U$1&amp;$E894&amp;$F894, 'emission-rate'!$F$2:$F$551) * IFERROR(VLOOKUP($A894&amp;$B894&amp;$C894&amp;$D894&amp;U$1, 'check of sales'!$A$2:$P$1035, 12 + MATCH($E894,'check of sales'!$M$1:$P$1, 0), 0), 0)</f>
        <v>0</v>
      </c>
    </row>
    <row r="895" spans="1:21" x14ac:dyDescent="0.2">
      <c r="A895">
        <f>emission!A895</f>
        <v>2012</v>
      </c>
      <c r="B895">
        <f>emission!B895</f>
        <v>2</v>
      </c>
      <c r="C895" t="str">
        <f>emission!C895</f>
        <v>commercial</v>
      </c>
      <c r="D895" t="str">
        <f>emission!D895</f>
        <v>VCC 24724 (NG T7 SWCVng)</v>
      </c>
      <c r="E895" t="str">
        <f>emission!E895</f>
        <v>ELEC</v>
      </c>
      <c r="F895" t="str">
        <f>emission!F895</f>
        <v>CO</v>
      </c>
      <c r="G895" s="1">
        <f>emission!G895 - SUM($K895:$U895)</f>
        <v>-2.8129778802394867E-2</v>
      </c>
      <c r="K895" s="1">
        <f>SUMIF('emission-rate'!$A$2:$A$551, $D895&amp;K$1&amp;$E895&amp;$F895, 'emission-rate'!$F$2:$F$551) * IFERROR(VLOOKUP($A895&amp;$B895&amp;$C895&amp;$D895&amp;K$1, 'check of sales'!$A$2:$P$1035, 12 + MATCH($E895,'check of sales'!$M$1:$P$1, 0), 0), 0)</f>
        <v>283610.86236885219</v>
      </c>
      <c r="L895" s="1">
        <f>SUMIF('emission-rate'!$A$2:$A$551, $D895&amp;L$1&amp;$E895&amp;$F895, 'emission-rate'!$F$2:$F$551) * IFERROR(VLOOKUP($A895&amp;$B895&amp;$C895&amp;$D895&amp;L$1, 'check of sales'!$A$2:$P$1035, 12 + MATCH($E895,'check of sales'!$M$1:$P$1, 0), 0), 0)</f>
        <v>2281177.1830316498</v>
      </c>
      <c r="M895" s="1">
        <f>SUMIF('emission-rate'!$A$2:$A$551, $D895&amp;M$1&amp;$E895&amp;$F895, 'emission-rate'!$F$2:$F$551) * IFERROR(VLOOKUP($A895&amp;$B895&amp;$C895&amp;$D895&amp;M$1, 'check of sales'!$A$2:$P$1035, 12 + MATCH($E895,'check of sales'!$M$1:$P$1, 0), 0), 0)</f>
        <v>17980013.283304375</v>
      </c>
      <c r="N895" s="1">
        <f>SUMIF('emission-rate'!$A$2:$A$551, $D895&amp;N$1&amp;$E895&amp;$F895, 'emission-rate'!$F$2:$F$551) * IFERROR(VLOOKUP($A895&amp;$B895&amp;$C895&amp;$D895&amp;N$1, 'check of sales'!$A$2:$P$1035, 12 + MATCH($E895,'check of sales'!$M$1:$P$1, 0), 0), 0)</f>
        <v>0</v>
      </c>
      <c r="O895" s="1">
        <f>SUMIF('emission-rate'!$A$2:$A$551, $D895&amp;O$1&amp;$E895&amp;$F895, 'emission-rate'!$F$2:$F$551) * IFERROR(VLOOKUP($A895&amp;$B895&amp;$C895&amp;$D895&amp;O$1, 'check of sales'!$A$2:$P$1035, 12 + MATCH($E895,'check of sales'!$M$1:$P$1, 0), 0), 0)</f>
        <v>0</v>
      </c>
      <c r="P895" s="1">
        <f>SUMIF('emission-rate'!$A$2:$A$551, $D895&amp;P$1&amp;$E895&amp;$F895, 'emission-rate'!$F$2:$F$551) * IFERROR(VLOOKUP($A895&amp;$B895&amp;$C895&amp;$D895&amp;P$1, 'check of sales'!$A$2:$P$1035, 12 + MATCH($E895,'check of sales'!$M$1:$P$1, 0), 0), 0)</f>
        <v>0</v>
      </c>
      <c r="Q895" s="1">
        <f>SUMIF('emission-rate'!$A$2:$A$551, $D895&amp;Q$1&amp;$E895&amp;$F895, 'emission-rate'!$F$2:$F$551) * IFERROR(VLOOKUP($A895&amp;$B895&amp;$C895&amp;$D895&amp;Q$1, 'check of sales'!$A$2:$P$1035, 12 + MATCH($E895,'check of sales'!$M$1:$P$1, 0), 0), 0)</f>
        <v>0</v>
      </c>
      <c r="R895" s="1">
        <f>SUMIF('emission-rate'!$A$2:$A$551, $D895&amp;R$1&amp;$E895&amp;$F895, 'emission-rate'!$F$2:$F$551) * IFERROR(VLOOKUP($A895&amp;$B895&amp;$C895&amp;$D895&amp;R$1, 'check of sales'!$A$2:$P$1035, 12 + MATCH($E895,'check of sales'!$M$1:$P$1, 0), 0), 0)</f>
        <v>0</v>
      </c>
      <c r="S895" s="1">
        <f>SUMIF('emission-rate'!$A$2:$A$551, $D895&amp;S$1&amp;$E895&amp;$F895, 'emission-rate'!$F$2:$F$551) * IFERROR(VLOOKUP($A895&amp;$B895&amp;$C895&amp;$D895&amp;S$1, 'check of sales'!$A$2:$P$1035, 12 + MATCH($E895,'check of sales'!$M$1:$P$1, 0), 0), 0)</f>
        <v>0</v>
      </c>
      <c r="T895" s="1">
        <f>SUMIF('emission-rate'!$A$2:$A$551, $D895&amp;T$1&amp;$E895&amp;$F895, 'emission-rate'!$F$2:$F$551) * IFERROR(VLOOKUP($A895&amp;$B895&amp;$C895&amp;$D895&amp;T$1, 'check of sales'!$A$2:$P$1035, 12 + MATCH($E895,'check of sales'!$M$1:$P$1, 0), 0), 0)</f>
        <v>0</v>
      </c>
      <c r="U895" s="1">
        <f>SUMIF('emission-rate'!$A$2:$A$551, $D895&amp;U$1&amp;$E895&amp;$F895, 'emission-rate'!$F$2:$F$551) * IFERROR(VLOOKUP($A895&amp;$B895&amp;$C895&amp;$D895&amp;U$1, 'check of sales'!$A$2:$P$1035, 12 + MATCH($E895,'check of sales'!$M$1:$P$1, 0), 0), 0)</f>
        <v>0</v>
      </c>
    </row>
    <row r="896" spans="1:21" x14ac:dyDescent="0.2">
      <c r="A896">
        <f>emission!A896</f>
        <v>2013</v>
      </c>
      <c r="B896">
        <f>emission!B896</f>
        <v>2</v>
      </c>
      <c r="C896" t="str">
        <f>emission!C896</f>
        <v>commercial</v>
      </c>
      <c r="D896" t="str">
        <f>emission!D896</f>
        <v>VCC 24724 (NG T7 SWCVng)</v>
      </c>
      <c r="E896" t="str">
        <f>emission!E896</f>
        <v>ELEC</v>
      </c>
      <c r="F896" t="str">
        <f>emission!F896</f>
        <v>CO</v>
      </c>
      <c r="G896" s="1">
        <f>emission!G896 - SUM($K896:$U896)</f>
        <v>-2.3992568254470825E-2</v>
      </c>
      <c r="K896" s="1">
        <f>SUMIF('emission-rate'!$A$2:$A$551, $D896&amp;K$1&amp;$E896&amp;$F896, 'emission-rate'!$F$2:$F$551) * IFERROR(VLOOKUP($A896&amp;$B896&amp;$C896&amp;$D896&amp;K$1, 'check of sales'!$A$2:$P$1035, 12 + MATCH($E896,'check of sales'!$M$1:$P$1, 0), 0), 0)</f>
        <v>259053.68737531151</v>
      </c>
      <c r="L896" s="1">
        <f>SUMIF('emission-rate'!$A$2:$A$551, $D896&amp;L$1&amp;$E896&amp;$F896, 'emission-rate'!$F$2:$F$551) * IFERROR(VLOOKUP($A896&amp;$B896&amp;$C896&amp;$D896&amp;L$1, 'check of sales'!$A$2:$P$1035, 12 + MATCH($E896,'check of sales'!$M$1:$P$1, 0), 0), 0)</f>
        <v>2038339.743163337</v>
      </c>
      <c r="M896" s="1">
        <f>SUMIF('emission-rate'!$A$2:$A$551, $D896&amp;M$1&amp;$E896&amp;$F896, 'emission-rate'!$F$2:$F$551) * IFERROR(VLOOKUP($A896&amp;$B896&amp;$C896&amp;$D896&amp;M$1, 'check of sales'!$A$2:$P$1035, 12 + MATCH($E896,'check of sales'!$M$1:$P$1, 0), 0), 0)</f>
        <v>15246475.723078411</v>
      </c>
      <c r="N896" s="1">
        <f>SUMIF('emission-rate'!$A$2:$A$551, $D896&amp;N$1&amp;$E896&amp;$F896, 'emission-rate'!$F$2:$F$551) * IFERROR(VLOOKUP($A896&amp;$B896&amp;$C896&amp;$D896&amp;N$1, 'check of sales'!$A$2:$P$1035, 12 + MATCH($E896,'check of sales'!$M$1:$P$1, 0), 0), 0)</f>
        <v>1099096.5554068058</v>
      </c>
      <c r="O896" s="1">
        <f>SUMIF('emission-rate'!$A$2:$A$551, $D896&amp;O$1&amp;$E896&amp;$F896, 'emission-rate'!$F$2:$F$551) * IFERROR(VLOOKUP($A896&amp;$B896&amp;$C896&amp;$D896&amp;O$1, 'check of sales'!$A$2:$P$1035, 12 + MATCH($E896,'check of sales'!$M$1:$P$1, 0), 0), 0)</f>
        <v>0</v>
      </c>
      <c r="P896" s="1">
        <f>SUMIF('emission-rate'!$A$2:$A$551, $D896&amp;P$1&amp;$E896&amp;$F896, 'emission-rate'!$F$2:$F$551) * IFERROR(VLOOKUP($A896&amp;$B896&amp;$C896&amp;$D896&amp;P$1, 'check of sales'!$A$2:$P$1035, 12 + MATCH($E896,'check of sales'!$M$1:$P$1, 0), 0), 0)</f>
        <v>0</v>
      </c>
      <c r="Q896" s="1">
        <f>SUMIF('emission-rate'!$A$2:$A$551, $D896&amp;Q$1&amp;$E896&amp;$F896, 'emission-rate'!$F$2:$F$551) * IFERROR(VLOOKUP($A896&amp;$B896&amp;$C896&amp;$D896&amp;Q$1, 'check of sales'!$A$2:$P$1035, 12 + MATCH($E896,'check of sales'!$M$1:$P$1, 0), 0), 0)</f>
        <v>0</v>
      </c>
      <c r="R896" s="1">
        <f>SUMIF('emission-rate'!$A$2:$A$551, $D896&amp;R$1&amp;$E896&amp;$F896, 'emission-rate'!$F$2:$F$551) * IFERROR(VLOOKUP($A896&amp;$B896&amp;$C896&amp;$D896&amp;R$1, 'check of sales'!$A$2:$P$1035, 12 + MATCH($E896,'check of sales'!$M$1:$P$1, 0), 0), 0)</f>
        <v>0</v>
      </c>
      <c r="S896" s="1">
        <f>SUMIF('emission-rate'!$A$2:$A$551, $D896&amp;S$1&amp;$E896&amp;$F896, 'emission-rate'!$F$2:$F$551) * IFERROR(VLOOKUP($A896&amp;$B896&amp;$C896&amp;$D896&amp;S$1, 'check of sales'!$A$2:$P$1035, 12 + MATCH($E896,'check of sales'!$M$1:$P$1, 0), 0), 0)</f>
        <v>0</v>
      </c>
      <c r="T896" s="1">
        <f>SUMIF('emission-rate'!$A$2:$A$551, $D896&amp;T$1&amp;$E896&amp;$F896, 'emission-rate'!$F$2:$F$551) * IFERROR(VLOOKUP($A896&amp;$B896&amp;$C896&amp;$D896&amp;T$1, 'check of sales'!$A$2:$P$1035, 12 + MATCH($E896,'check of sales'!$M$1:$P$1, 0), 0), 0)</f>
        <v>0</v>
      </c>
      <c r="U896" s="1">
        <f>SUMIF('emission-rate'!$A$2:$A$551, $D896&amp;U$1&amp;$E896&amp;$F896, 'emission-rate'!$F$2:$F$551) * IFERROR(VLOOKUP($A896&amp;$B896&amp;$C896&amp;$D896&amp;U$1, 'check of sales'!$A$2:$P$1035, 12 + MATCH($E896,'check of sales'!$M$1:$P$1, 0), 0), 0)</f>
        <v>0</v>
      </c>
    </row>
    <row r="897" spans="1:21" x14ac:dyDescent="0.2">
      <c r="A897">
        <f>emission!A897</f>
        <v>2014</v>
      </c>
      <c r="B897">
        <f>emission!B897</f>
        <v>2</v>
      </c>
      <c r="C897" t="str">
        <f>emission!C897</f>
        <v>commercial</v>
      </c>
      <c r="D897" t="str">
        <f>emission!D897</f>
        <v>VCC 24724 (NG T7 SWCVng)</v>
      </c>
      <c r="E897" t="str">
        <f>emission!E897</f>
        <v>ELEC</v>
      </c>
      <c r="F897" t="str">
        <f>emission!F897</f>
        <v>CO</v>
      </c>
      <c r="G897" s="1">
        <f>emission!G897 - SUM($K897:$U897)</f>
        <v>-2.0939771085977554E-2</v>
      </c>
      <c r="K897" s="1">
        <f>SUMIF('emission-rate'!$A$2:$A$551, $D897&amp;K$1&amp;$E897&amp;$F897, 'emission-rate'!$F$2:$F$551) * IFERROR(VLOOKUP($A897&amp;$B897&amp;$C897&amp;$D897&amp;K$1, 'check of sales'!$A$2:$P$1035, 12 + MATCH($E897,'check of sales'!$M$1:$P$1, 0), 0), 0)</f>
        <v>239624.45376785373</v>
      </c>
      <c r="L897" s="1">
        <f>SUMIF('emission-rate'!$A$2:$A$551, $D897&amp;L$1&amp;$E897&amp;$F897, 'emission-rate'!$F$2:$F$551) * IFERROR(VLOOKUP($A897&amp;$B897&amp;$C897&amp;$D897&amp;L$1, 'check of sales'!$A$2:$P$1035, 12 + MATCH($E897,'check of sales'!$M$1:$P$1, 0), 0), 0)</f>
        <v>1861844.8608761702</v>
      </c>
      <c r="M897" s="1">
        <f>SUMIF('emission-rate'!$A$2:$A$551, $D897&amp;M$1&amp;$E897&amp;$F897, 'emission-rate'!$F$2:$F$551) * IFERROR(VLOOKUP($A897&amp;$B897&amp;$C897&amp;$D897&amp;M$1, 'check of sales'!$A$2:$P$1035, 12 + MATCH($E897,'check of sales'!$M$1:$P$1, 0), 0), 0)</f>
        <v>13623447.420346441</v>
      </c>
      <c r="N897" s="1">
        <f>SUMIF('emission-rate'!$A$2:$A$551, $D897&amp;N$1&amp;$E897&amp;$F897, 'emission-rate'!$F$2:$F$551) * IFERROR(VLOOKUP($A897&amp;$B897&amp;$C897&amp;$D897&amp;N$1, 'check of sales'!$A$2:$P$1035, 12 + MATCH($E897,'check of sales'!$M$1:$P$1, 0), 0), 0)</f>
        <v>931998.69684685161</v>
      </c>
      <c r="O897" s="1">
        <f>SUMIF('emission-rate'!$A$2:$A$551, $D897&amp;O$1&amp;$E897&amp;$F897, 'emission-rate'!$F$2:$F$551) * IFERROR(VLOOKUP($A897&amp;$B897&amp;$C897&amp;$D897&amp;O$1, 'check of sales'!$A$2:$P$1035, 12 + MATCH($E897,'check of sales'!$M$1:$P$1, 0), 0), 0)</f>
        <v>2876606.3468242558</v>
      </c>
      <c r="P897" s="1">
        <f>SUMIF('emission-rate'!$A$2:$A$551, $D897&amp;P$1&amp;$E897&amp;$F897, 'emission-rate'!$F$2:$F$551) * IFERROR(VLOOKUP($A897&amp;$B897&amp;$C897&amp;$D897&amp;P$1, 'check of sales'!$A$2:$P$1035, 12 + MATCH($E897,'check of sales'!$M$1:$P$1, 0), 0), 0)</f>
        <v>0</v>
      </c>
      <c r="Q897" s="1">
        <f>SUMIF('emission-rate'!$A$2:$A$551, $D897&amp;Q$1&amp;$E897&amp;$F897, 'emission-rate'!$F$2:$F$551) * IFERROR(VLOOKUP($A897&amp;$B897&amp;$C897&amp;$D897&amp;Q$1, 'check of sales'!$A$2:$P$1035, 12 + MATCH($E897,'check of sales'!$M$1:$P$1, 0), 0), 0)</f>
        <v>0</v>
      </c>
      <c r="R897" s="1">
        <f>SUMIF('emission-rate'!$A$2:$A$551, $D897&amp;R$1&amp;$E897&amp;$F897, 'emission-rate'!$F$2:$F$551) * IFERROR(VLOOKUP($A897&amp;$B897&amp;$C897&amp;$D897&amp;R$1, 'check of sales'!$A$2:$P$1035, 12 + MATCH($E897,'check of sales'!$M$1:$P$1, 0), 0), 0)</f>
        <v>0</v>
      </c>
      <c r="S897" s="1">
        <f>SUMIF('emission-rate'!$A$2:$A$551, $D897&amp;S$1&amp;$E897&amp;$F897, 'emission-rate'!$F$2:$F$551) * IFERROR(VLOOKUP($A897&amp;$B897&amp;$C897&amp;$D897&amp;S$1, 'check of sales'!$A$2:$P$1035, 12 + MATCH($E897,'check of sales'!$M$1:$P$1, 0), 0), 0)</f>
        <v>0</v>
      </c>
      <c r="T897" s="1">
        <f>SUMIF('emission-rate'!$A$2:$A$551, $D897&amp;T$1&amp;$E897&amp;$F897, 'emission-rate'!$F$2:$F$551) * IFERROR(VLOOKUP($A897&amp;$B897&amp;$C897&amp;$D897&amp;T$1, 'check of sales'!$A$2:$P$1035, 12 + MATCH($E897,'check of sales'!$M$1:$P$1, 0), 0), 0)</f>
        <v>0</v>
      </c>
      <c r="U897" s="1">
        <f>SUMIF('emission-rate'!$A$2:$A$551, $D897&amp;U$1&amp;$E897&amp;$F897, 'emission-rate'!$F$2:$F$551) * IFERROR(VLOOKUP($A897&amp;$B897&amp;$C897&amp;$D897&amp;U$1, 'check of sales'!$A$2:$P$1035, 12 + MATCH($E897,'check of sales'!$M$1:$P$1, 0), 0), 0)</f>
        <v>0</v>
      </c>
    </row>
    <row r="898" spans="1:21" x14ac:dyDescent="0.2">
      <c r="A898">
        <f>emission!A898</f>
        <v>2015</v>
      </c>
      <c r="B898">
        <f>emission!B898</f>
        <v>2</v>
      </c>
      <c r="C898" t="str">
        <f>emission!C898</f>
        <v>commercial</v>
      </c>
      <c r="D898" t="str">
        <f>emission!D898</f>
        <v>VCC 24724 (NG T7 SWCVng)</v>
      </c>
      <c r="E898" t="str">
        <f>emission!E898</f>
        <v>ELEC</v>
      </c>
      <c r="F898" t="str">
        <f>emission!F898</f>
        <v>CO</v>
      </c>
      <c r="G898" s="1">
        <f>emission!G898 - SUM($K898:$U898)</f>
        <v>-2.4854093790054321E-3</v>
      </c>
      <c r="K898" s="1">
        <f>SUMIF('emission-rate'!$A$2:$A$551, $D898&amp;K$1&amp;$E898&amp;$F898, 'emission-rate'!$F$2:$F$551) * IFERROR(VLOOKUP($A898&amp;$B898&amp;$C898&amp;$D898&amp;K$1, 'check of sales'!$A$2:$P$1035, 12 + MATCH($E898,'check of sales'!$M$1:$P$1, 0), 0), 0)</f>
        <v>222513.5157269864</v>
      </c>
      <c r="L898" s="1">
        <f>SUMIF('emission-rate'!$A$2:$A$551, $D898&amp;L$1&amp;$E898&amp;$F898, 'emission-rate'!$F$2:$F$551) * IFERROR(VLOOKUP($A898&amp;$B898&amp;$C898&amp;$D898&amp;L$1, 'check of sales'!$A$2:$P$1035, 12 + MATCH($E898,'check of sales'!$M$1:$P$1, 0), 0), 0)</f>
        <v>1722205.0081903476</v>
      </c>
      <c r="M898" s="1">
        <f>SUMIF('emission-rate'!$A$2:$A$551, $D898&amp;M$1&amp;$E898&amp;$F898, 'emission-rate'!$F$2:$F$551) * IFERROR(VLOOKUP($A898&amp;$B898&amp;$C898&amp;$D898&amp;M$1, 'check of sales'!$A$2:$P$1035, 12 + MATCH($E898,'check of sales'!$M$1:$P$1, 0), 0), 0)</f>
        <v>12443826.232630236</v>
      </c>
      <c r="N898" s="1">
        <f>SUMIF('emission-rate'!$A$2:$A$551, $D898&amp;N$1&amp;$E898&amp;$F898, 'emission-rate'!$F$2:$F$551) * IFERROR(VLOOKUP($A898&amp;$B898&amp;$C898&amp;$D898&amp;N$1, 'check of sales'!$A$2:$P$1035, 12 + MATCH($E898,'check of sales'!$M$1:$P$1, 0), 0), 0)</f>
        <v>832784.93160915456</v>
      </c>
      <c r="O898" s="1">
        <f>SUMIF('emission-rate'!$A$2:$A$551, $D898&amp;O$1&amp;$E898&amp;$F898, 'emission-rate'!$F$2:$F$551) * IFERROR(VLOOKUP($A898&amp;$B898&amp;$C898&amp;$D898&amp;O$1, 'check of sales'!$A$2:$P$1035, 12 + MATCH($E898,'check of sales'!$M$1:$P$1, 0), 0), 0)</f>
        <v>2439270.1017876347</v>
      </c>
      <c r="P898" s="1">
        <f>SUMIF('emission-rate'!$A$2:$A$551, $D898&amp;P$1&amp;$E898&amp;$F898, 'emission-rate'!$F$2:$F$551) * IFERROR(VLOOKUP($A898&amp;$B898&amp;$C898&amp;$D898&amp;P$1, 'check of sales'!$A$2:$P$1035, 12 + MATCH($E898,'check of sales'!$M$1:$P$1, 0), 0), 0)</f>
        <v>15497667.535426749</v>
      </c>
      <c r="Q898" s="1">
        <f>SUMIF('emission-rate'!$A$2:$A$551, $D898&amp;Q$1&amp;$E898&amp;$F898, 'emission-rate'!$F$2:$F$551) * IFERROR(VLOOKUP($A898&amp;$B898&amp;$C898&amp;$D898&amp;Q$1, 'check of sales'!$A$2:$P$1035, 12 + MATCH($E898,'check of sales'!$M$1:$P$1, 0), 0), 0)</f>
        <v>0</v>
      </c>
      <c r="R898" s="1">
        <f>SUMIF('emission-rate'!$A$2:$A$551, $D898&amp;R$1&amp;$E898&amp;$F898, 'emission-rate'!$F$2:$F$551) * IFERROR(VLOOKUP($A898&amp;$B898&amp;$C898&amp;$D898&amp;R$1, 'check of sales'!$A$2:$P$1035, 12 + MATCH($E898,'check of sales'!$M$1:$P$1, 0), 0), 0)</f>
        <v>0</v>
      </c>
      <c r="S898" s="1">
        <f>SUMIF('emission-rate'!$A$2:$A$551, $D898&amp;S$1&amp;$E898&amp;$F898, 'emission-rate'!$F$2:$F$551) * IFERROR(VLOOKUP($A898&amp;$B898&amp;$C898&amp;$D898&amp;S$1, 'check of sales'!$A$2:$P$1035, 12 + MATCH($E898,'check of sales'!$M$1:$P$1, 0), 0), 0)</f>
        <v>0</v>
      </c>
      <c r="T898" s="1">
        <f>SUMIF('emission-rate'!$A$2:$A$551, $D898&amp;T$1&amp;$E898&amp;$F898, 'emission-rate'!$F$2:$F$551) * IFERROR(VLOOKUP($A898&amp;$B898&amp;$C898&amp;$D898&amp;T$1, 'check of sales'!$A$2:$P$1035, 12 + MATCH($E898,'check of sales'!$M$1:$P$1, 0), 0), 0)</f>
        <v>0</v>
      </c>
      <c r="U898" s="1">
        <f>SUMIF('emission-rate'!$A$2:$A$551, $D898&amp;U$1&amp;$E898&amp;$F898, 'emission-rate'!$F$2:$F$551) * IFERROR(VLOOKUP($A898&amp;$B898&amp;$C898&amp;$D898&amp;U$1, 'check of sales'!$A$2:$P$1035, 12 + MATCH($E898,'check of sales'!$M$1:$P$1, 0), 0), 0)</f>
        <v>0</v>
      </c>
    </row>
    <row r="899" spans="1:21" x14ac:dyDescent="0.2">
      <c r="A899">
        <f>emission!A899</f>
        <v>2016</v>
      </c>
      <c r="B899">
        <f>emission!B899</f>
        <v>2</v>
      </c>
      <c r="C899" t="str">
        <f>emission!C899</f>
        <v>commercial</v>
      </c>
      <c r="D899" t="str">
        <f>emission!D899</f>
        <v>VCC 24724 (NG T7 SWCVng)</v>
      </c>
      <c r="E899" t="str">
        <f>emission!E899</f>
        <v>ELEC</v>
      </c>
      <c r="F899" t="str">
        <f>emission!F899</f>
        <v>CO</v>
      </c>
      <c r="G899" s="1">
        <f>emission!G899 - SUM($K899:$U899)</f>
        <v>-6.2098652124404907E-3</v>
      </c>
      <c r="K899" s="1">
        <f>SUMIF('emission-rate'!$A$2:$A$551, $D899&amp;K$1&amp;$E899&amp;$F899, 'emission-rate'!$F$2:$F$551) * IFERROR(VLOOKUP($A899&amp;$B899&amp;$C899&amp;$D899&amp;K$1, 'check of sales'!$A$2:$P$1035, 12 + MATCH($E899,'check of sales'!$M$1:$P$1, 0), 0), 0)</f>
        <v>208648.30432472529</v>
      </c>
      <c r="L899" s="1">
        <f>SUMIF('emission-rate'!$A$2:$A$551, $D899&amp;L$1&amp;$E899&amp;$F899, 'emission-rate'!$F$2:$F$551) * IFERROR(VLOOKUP($A899&amp;$B899&amp;$C899&amp;$D899&amp;L$1, 'check of sales'!$A$2:$P$1035, 12 + MATCH($E899,'check of sales'!$M$1:$P$1, 0), 0), 0)</f>
        <v>1599226.978504925</v>
      </c>
      <c r="M899" s="1">
        <f>SUMIF('emission-rate'!$A$2:$A$551, $D899&amp;M$1&amp;$E899&amp;$F899, 'emission-rate'!$F$2:$F$551) * IFERROR(VLOOKUP($A899&amp;$B899&amp;$C899&amp;$D899&amp;M$1, 'check of sales'!$A$2:$P$1035, 12 + MATCH($E899,'check of sales'!$M$1:$P$1, 0), 0), 0)</f>
        <v>11510529.319183454</v>
      </c>
      <c r="N899" s="1">
        <f>SUMIF('emission-rate'!$A$2:$A$551, $D899&amp;N$1&amp;$E899&amp;$F899, 'emission-rate'!$F$2:$F$551) * IFERROR(VLOOKUP($A899&amp;$B899&amp;$C899&amp;$D899&amp;N$1, 'check of sales'!$A$2:$P$1035, 12 + MATCH($E899,'check of sales'!$M$1:$P$1, 0), 0), 0)</f>
        <v>760676.10923650337</v>
      </c>
      <c r="O899" s="1">
        <f>SUMIF('emission-rate'!$A$2:$A$551, $D899&amp;O$1&amp;$E899&amp;$F899, 'emission-rate'!$F$2:$F$551) * IFERROR(VLOOKUP($A899&amp;$B899&amp;$C899&amp;$D899&amp;O$1, 'check of sales'!$A$2:$P$1035, 12 + MATCH($E899,'check of sales'!$M$1:$P$1, 0), 0), 0)</f>
        <v>2179603.24597672</v>
      </c>
      <c r="P899" s="1">
        <f>SUMIF('emission-rate'!$A$2:$A$551, $D899&amp;P$1&amp;$E899&amp;$F899, 'emission-rate'!$F$2:$F$551) * IFERROR(VLOOKUP($A899&amp;$B899&amp;$C899&amp;$D899&amp;P$1, 'check of sales'!$A$2:$P$1035, 12 + MATCH($E899,'check of sales'!$M$1:$P$1, 0), 0), 0)</f>
        <v>13141525.988895036</v>
      </c>
      <c r="Q899" s="1">
        <f>SUMIF('emission-rate'!$A$2:$A$551, $D899&amp;Q$1&amp;$E899&amp;$F899, 'emission-rate'!$F$2:$F$551) * IFERROR(VLOOKUP($A899&amp;$B899&amp;$C899&amp;$D899&amp;Q$1, 'check of sales'!$A$2:$P$1035, 12 + MATCH($E899,'check of sales'!$M$1:$P$1, 0), 0), 0)</f>
        <v>2767963.4210980008</v>
      </c>
      <c r="R899" s="1">
        <f>SUMIF('emission-rate'!$A$2:$A$551, $D899&amp;R$1&amp;$E899&amp;$F899, 'emission-rate'!$F$2:$F$551) * IFERROR(VLOOKUP($A899&amp;$B899&amp;$C899&amp;$D899&amp;R$1, 'check of sales'!$A$2:$P$1035, 12 + MATCH($E899,'check of sales'!$M$1:$P$1, 0), 0), 0)</f>
        <v>0</v>
      </c>
      <c r="S899" s="1">
        <f>SUMIF('emission-rate'!$A$2:$A$551, $D899&amp;S$1&amp;$E899&amp;$F899, 'emission-rate'!$F$2:$F$551) * IFERROR(VLOOKUP($A899&amp;$B899&amp;$C899&amp;$D899&amp;S$1, 'check of sales'!$A$2:$P$1035, 12 + MATCH($E899,'check of sales'!$M$1:$P$1, 0), 0), 0)</f>
        <v>0</v>
      </c>
      <c r="T899" s="1">
        <f>SUMIF('emission-rate'!$A$2:$A$551, $D899&amp;T$1&amp;$E899&amp;$F899, 'emission-rate'!$F$2:$F$551) * IFERROR(VLOOKUP($A899&amp;$B899&amp;$C899&amp;$D899&amp;T$1, 'check of sales'!$A$2:$P$1035, 12 + MATCH($E899,'check of sales'!$M$1:$P$1, 0), 0), 0)</f>
        <v>0</v>
      </c>
      <c r="U899" s="1">
        <f>SUMIF('emission-rate'!$A$2:$A$551, $D899&amp;U$1&amp;$E899&amp;$F899, 'emission-rate'!$F$2:$F$551) * IFERROR(VLOOKUP($A899&amp;$B899&amp;$C899&amp;$D899&amp;U$1, 'check of sales'!$A$2:$P$1035, 12 + MATCH($E899,'check of sales'!$M$1:$P$1, 0), 0), 0)</f>
        <v>0</v>
      </c>
    </row>
    <row r="900" spans="1:21" x14ac:dyDescent="0.2">
      <c r="A900">
        <f>emission!A900</f>
        <v>2017</v>
      </c>
      <c r="B900">
        <f>emission!B900</f>
        <v>2</v>
      </c>
      <c r="C900" t="str">
        <f>emission!C900</f>
        <v>commercial</v>
      </c>
      <c r="D900" t="str">
        <f>emission!D900</f>
        <v>VCC 24724 (NG T7 SWCVng)</v>
      </c>
      <c r="E900" t="str">
        <f>emission!E900</f>
        <v>ELEC</v>
      </c>
      <c r="F900" t="str">
        <f>emission!F900</f>
        <v>CO</v>
      </c>
      <c r="G900" s="1">
        <f>emission!G900 - SUM($K900:$U900)</f>
        <v>-6.3295401632785797E-3</v>
      </c>
      <c r="K900" s="1">
        <f>SUMIF('emission-rate'!$A$2:$A$551, $D900&amp;K$1&amp;$E900&amp;$F900, 'emission-rate'!$F$2:$F$551) * IFERROR(VLOOKUP($A900&amp;$B900&amp;$C900&amp;$D900&amp;K$1, 'check of sales'!$A$2:$P$1035, 12 + MATCH($E900,'check of sales'!$M$1:$P$1, 0), 0), 0)</f>
        <v>196668.43492396132</v>
      </c>
      <c r="L900" s="1">
        <f>SUMIF('emission-rate'!$A$2:$A$551, $D900&amp;L$1&amp;$E900&amp;$F900, 'emission-rate'!$F$2:$F$551) * IFERROR(VLOOKUP($A900&amp;$B900&amp;$C900&amp;$D900&amp;L$1, 'check of sales'!$A$2:$P$1035, 12 + MATCH($E900,'check of sales'!$M$1:$P$1, 0), 0), 0)</f>
        <v>1499576.3120511353</v>
      </c>
      <c r="M900" s="1">
        <f>SUMIF('emission-rate'!$A$2:$A$551, $D900&amp;M$1&amp;$E900&amp;$F900, 'emission-rate'!$F$2:$F$551) * IFERROR(VLOOKUP($A900&amp;$B900&amp;$C900&amp;$D900&amp;M$1, 'check of sales'!$A$2:$P$1035, 12 + MATCH($E900,'check of sales'!$M$1:$P$1, 0), 0), 0)</f>
        <v>10688593.365230519</v>
      </c>
      <c r="N900" s="1">
        <f>SUMIF('emission-rate'!$A$2:$A$551, $D900&amp;N$1&amp;$E900&amp;$F900, 'emission-rate'!$F$2:$F$551) * IFERROR(VLOOKUP($A900&amp;$B900&amp;$C900&amp;$D900&amp;N$1, 'check of sales'!$A$2:$P$1035, 12 + MATCH($E900,'check of sales'!$M$1:$P$1, 0), 0), 0)</f>
        <v>703624.79305679328</v>
      </c>
      <c r="O900" s="1">
        <f>SUMIF('emission-rate'!$A$2:$A$551, $D900&amp;O$1&amp;$E900&amp;$F900, 'emission-rate'!$F$2:$F$551) * IFERROR(VLOOKUP($A900&amp;$B900&amp;$C900&amp;$D900&amp;O$1, 'check of sales'!$A$2:$P$1035, 12 + MATCH($E900,'check of sales'!$M$1:$P$1, 0), 0), 0)</f>
        <v>1990876.7004527703</v>
      </c>
      <c r="P900" s="1">
        <f>SUMIF('emission-rate'!$A$2:$A$551, $D900&amp;P$1&amp;$E900&amp;$F900, 'emission-rate'!$F$2:$F$551) * IFERROR(VLOOKUP($A900&amp;$B900&amp;$C900&amp;$D900&amp;P$1, 'check of sales'!$A$2:$P$1035, 12 + MATCH($E900,'check of sales'!$M$1:$P$1, 0), 0), 0)</f>
        <v>11742575.240639243</v>
      </c>
      <c r="Q900" s="1">
        <f>SUMIF('emission-rate'!$A$2:$A$551, $D900&amp;Q$1&amp;$E900&amp;$F900, 'emission-rate'!$F$2:$F$551) * IFERROR(VLOOKUP($A900&amp;$B900&amp;$C900&amp;$D900&amp;Q$1, 'check of sales'!$A$2:$P$1035, 12 + MATCH($E900,'check of sales'!$M$1:$P$1, 0), 0), 0)</f>
        <v>2347144.3784374972</v>
      </c>
      <c r="R900" s="1">
        <f>SUMIF('emission-rate'!$A$2:$A$551, $D900&amp;R$1&amp;$E900&amp;$F900, 'emission-rate'!$F$2:$F$551) * IFERROR(VLOOKUP($A900&amp;$B900&amp;$C900&amp;$D900&amp;R$1, 'check of sales'!$A$2:$P$1035, 12 + MATCH($E900,'check of sales'!$M$1:$P$1, 0), 0), 0)</f>
        <v>1957589.9248544192</v>
      </c>
      <c r="S900" s="1">
        <f>SUMIF('emission-rate'!$A$2:$A$551, $D900&amp;S$1&amp;$E900&amp;$F900, 'emission-rate'!$F$2:$F$551) * IFERROR(VLOOKUP($A900&amp;$B900&amp;$C900&amp;$D900&amp;S$1, 'check of sales'!$A$2:$P$1035, 12 + MATCH($E900,'check of sales'!$M$1:$P$1, 0), 0), 0)</f>
        <v>0</v>
      </c>
      <c r="T900" s="1">
        <f>SUMIF('emission-rate'!$A$2:$A$551, $D900&amp;T$1&amp;$E900&amp;$F900, 'emission-rate'!$F$2:$F$551) * IFERROR(VLOOKUP($A900&amp;$B900&amp;$C900&amp;$D900&amp;T$1, 'check of sales'!$A$2:$P$1035, 12 + MATCH($E900,'check of sales'!$M$1:$P$1, 0), 0), 0)</f>
        <v>0</v>
      </c>
      <c r="U900" s="1">
        <f>SUMIF('emission-rate'!$A$2:$A$551, $D900&amp;U$1&amp;$E900&amp;$F900, 'emission-rate'!$F$2:$F$551) * IFERROR(VLOOKUP($A900&amp;$B900&amp;$C900&amp;$D900&amp;U$1, 'check of sales'!$A$2:$P$1035, 12 + MATCH($E900,'check of sales'!$M$1:$P$1, 0), 0), 0)</f>
        <v>0</v>
      </c>
    </row>
    <row r="901" spans="1:21" x14ac:dyDescent="0.2">
      <c r="A901">
        <f>emission!A901</f>
        <v>2018</v>
      </c>
      <c r="B901">
        <f>emission!B901</f>
        <v>2</v>
      </c>
      <c r="C901" t="str">
        <f>emission!C901</f>
        <v>commercial</v>
      </c>
      <c r="D901" t="str">
        <f>emission!D901</f>
        <v>VCC 24724 (NG T7 SWCVng)</v>
      </c>
      <c r="E901" t="str">
        <f>emission!E901</f>
        <v>ELEC</v>
      </c>
      <c r="F901" t="str">
        <f>emission!F901</f>
        <v>CO</v>
      </c>
      <c r="G901" s="1">
        <f>emission!G901 - SUM($K901:$U901)</f>
        <v>-6.3352063298225403E-3</v>
      </c>
      <c r="K901" s="1">
        <f>SUMIF('emission-rate'!$A$2:$A$551, $D901&amp;K$1&amp;$E901&amp;$F901, 'emission-rate'!$F$2:$F$551) * IFERROR(VLOOKUP($A901&amp;$B901&amp;$C901&amp;$D901&amp;K$1, 'check of sales'!$A$2:$P$1035, 12 + MATCH($E901,'check of sales'!$M$1:$P$1, 0), 0), 0)</f>
        <v>186273.27461876645</v>
      </c>
      <c r="L901" s="1">
        <f>SUMIF('emission-rate'!$A$2:$A$551, $D901&amp;L$1&amp;$E901&amp;$F901, 'emission-rate'!$F$2:$F$551) * IFERROR(VLOOKUP($A901&amp;$B901&amp;$C901&amp;$D901&amp;L$1, 'check of sales'!$A$2:$P$1035, 12 + MATCH($E901,'check of sales'!$M$1:$P$1, 0), 0), 0)</f>
        <v>1413475.7878556785</v>
      </c>
      <c r="M901" s="1">
        <f>SUMIF('emission-rate'!$A$2:$A$551, $D901&amp;M$1&amp;$E901&amp;$F901, 'emission-rate'!$F$2:$F$551) * IFERROR(VLOOKUP($A901&amp;$B901&amp;$C901&amp;$D901&amp;M$1, 'check of sales'!$A$2:$P$1035, 12 + MATCH($E901,'check of sales'!$M$1:$P$1, 0), 0), 0)</f>
        <v>10022568.175176185</v>
      </c>
      <c r="N901" s="1">
        <f>SUMIF('emission-rate'!$A$2:$A$551, $D901&amp;N$1&amp;$E901&amp;$F901, 'emission-rate'!$F$2:$F$551) * IFERROR(VLOOKUP($A901&amp;$B901&amp;$C901&amp;$D901&amp;N$1, 'check of sales'!$A$2:$P$1035, 12 + MATCH($E901,'check of sales'!$M$1:$P$1, 0), 0), 0)</f>
        <v>653380.83819867624</v>
      </c>
      <c r="O901" s="1">
        <f>SUMIF('emission-rate'!$A$2:$A$551, $D901&amp;O$1&amp;$E901&amp;$F901, 'emission-rate'!$F$2:$F$551) * IFERROR(VLOOKUP($A901&amp;$B901&amp;$C901&amp;$D901&amp;O$1, 'check of sales'!$A$2:$P$1035, 12 + MATCH($E901,'check of sales'!$M$1:$P$1, 0), 0), 0)</f>
        <v>1841559.3566671913</v>
      </c>
      <c r="P901" s="1">
        <f>SUMIF('emission-rate'!$A$2:$A$551, $D901&amp;P$1&amp;$E901&amp;$F901, 'emission-rate'!$F$2:$F$551) * IFERROR(VLOOKUP($A901&amp;$B901&amp;$C901&amp;$D901&amp;P$1, 'check of sales'!$A$2:$P$1035, 12 + MATCH($E901,'check of sales'!$M$1:$P$1, 0), 0), 0)</f>
        <v>10725814.20176135</v>
      </c>
      <c r="Q901" s="1">
        <f>SUMIF('emission-rate'!$A$2:$A$551, $D901&amp;Q$1&amp;$E901&amp;$F901, 'emission-rate'!$F$2:$F$551) * IFERROR(VLOOKUP($A901&amp;$B901&amp;$C901&amp;$D901&amp;Q$1, 'check of sales'!$A$2:$P$1035, 12 + MATCH($E901,'check of sales'!$M$1:$P$1, 0), 0), 0)</f>
        <v>2097284.5533871804</v>
      </c>
      <c r="R901" s="1">
        <f>SUMIF('emission-rate'!$A$2:$A$551, $D901&amp;R$1&amp;$E901&amp;$F901, 'emission-rate'!$F$2:$F$551) * IFERROR(VLOOKUP($A901&amp;$B901&amp;$C901&amp;$D901&amp;R$1, 'check of sales'!$A$2:$P$1035, 12 + MATCH($E901,'check of sales'!$M$1:$P$1, 0), 0), 0)</f>
        <v>1659973.5937208566</v>
      </c>
      <c r="S901" s="1">
        <f>SUMIF('emission-rate'!$A$2:$A$551, $D901&amp;S$1&amp;$E901&amp;$F901, 'emission-rate'!$F$2:$F$551) * IFERROR(VLOOKUP($A901&amp;$B901&amp;$C901&amp;$D901&amp;S$1, 'check of sales'!$A$2:$P$1035, 12 + MATCH($E901,'check of sales'!$M$1:$P$1, 0), 0), 0)</f>
        <v>2213159.3481160221</v>
      </c>
      <c r="T901" s="1">
        <f>SUMIF('emission-rate'!$A$2:$A$551, $D901&amp;T$1&amp;$E901&amp;$F901, 'emission-rate'!$F$2:$F$551) * IFERROR(VLOOKUP($A901&amp;$B901&amp;$C901&amp;$D901&amp;T$1, 'check of sales'!$A$2:$P$1035, 12 + MATCH($E901,'check of sales'!$M$1:$P$1, 0), 0), 0)</f>
        <v>0</v>
      </c>
      <c r="U901" s="1">
        <f>SUMIF('emission-rate'!$A$2:$A$551, $D901&amp;U$1&amp;$E901&amp;$F901, 'emission-rate'!$F$2:$F$551) * IFERROR(VLOOKUP($A901&amp;$B901&amp;$C901&amp;$D901&amp;U$1, 'check of sales'!$A$2:$P$1035, 12 + MATCH($E901,'check of sales'!$M$1:$P$1, 0), 0), 0)</f>
        <v>0</v>
      </c>
    </row>
    <row r="902" spans="1:21" x14ac:dyDescent="0.2">
      <c r="A902">
        <f>emission!A902</f>
        <v>2019</v>
      </c>
      <c r="B902">
        <f>emission!B902</f>
        <v>2</v>
      </c>
      <c r="C902" t="str">
        <f>emission!C902</f>
        <v>commercial</v>
      </c>
      <c r="D902" t="str">
        <f>emission!D902</f>
        <v>VCC 24724 (NG T7 SWCVng)</v>
      </c>
      <c r="E902" t="str">
        <f>emission!E902</f>
        <v>ELEC</v>
      </c>
      <c r="F902" t="str">
        <f>emission!F902</f>
        <v>CO</v>
      </c>
      <c r="G902" s="1">
        <f>emission!G902 - SUM($K902:$U902)</f>
        <v>-5.9329792857170105E-3</v>
      </c>
      <c r="K902" s="1">
        <f>SUMIF('emission-rate'!$A$2:$A$551, $D902&amp;K$1&amp;$E902&amp;$F902, 'emission-rate'!$F$2:$F$551) * IFERROR(VLOOKUP($A902&amp;$B902&amp;$C902&amp;$D902&amp;K$1, 'check of sales'!$A$2:$P$1035, 12 + MATCH($E902,'check of sales'!$M$1:$P$1, 0), 0), 0)</f>
        <v>173393.63147212125</v>
      </c>
      <c r="L902" s="1">
        <f>SUMIF('emission-rate'!$A$2:$A$551, $D902&amp;L$1&amp;$E902&amp;$F902, 'emission-rate'!$F$2:$F$551) * IFERROR(VLOOKUP($A902&amp;$B902&amp;$C902&amp;$D902&amp;L$1, 'check of sales'!$A$2:$P$1035, 12 + MATCH($E902,'check of sales'!$M$1:$P$1, 0), 0), 0)</f>
        <v>1338764.7270392706</v>
      </c>
      <c r="M902" s="1">
        <f>SUMIF('emission-rate'!$A$2:$A$551, $D902&amp;M$1&amp;$E902&amp;$F902, 'emission-rate'!$F$2:$F$551) * IFERROR(VLOOKUP($A902&amp;$B902&amp;$C902&amp;$D902&amp;M$1, 'check of sales'!$A$2:$P$1035, 12 + MATCH($E902,'check of sales'!$M$1:$P$1, 0), 0), 0)</f>
        <v>9447106.7153408807</v>
      </c>
      <c r="N902" s="1">
        <f>SUMIF('emission-rate'!$A$2:$A$551, $D902&amp;N$1&amp;$E902&amp;$F902, 'emission-rate'!$F$2:$F$551) * IFERROR(VLOOKUP($A902&amp;$B902&amp;$C902&amp;$D902&amp;N$1, 'check of sales'!$A$2:$P$1035, 12 + MATCH($E902,'check of sales'!$M$1:$P$1, 0), 0), 0)</f>
        <v>612667.52054598299</v>
      </c>
      <c r="O902" s="1">
        <f>SUMIF('emission-rate'!$A$2:$A$551, $D902&amp;O$1&amp;$E902&amp;$F902, 'emission-rate'!$F$2:$F$551) * IFERROR(VLOOKUP($A902&amp;$B902&amp;$C902&amp;$D902&amp;O$1, 'check of sales'!$A$2:$P$1035, 12 + MATCH($E902,'check of sales'!$M$1:$P$1, 0), 0), 0)</f>
        <v>1710058.5538274301</v>
      </c>
      <c r="P902" s="1">
        <f>SUMIF('emission-rate'!$A$2:$A$551, $D902&amp;P$1&amp;$E902&amp;$F902, 'emission-rate'!$F$2:$F$551) * IFERROR(VLOOKUP($A902&amp;$B902&amp;$C902&amp;$D902&amp;P$1, 'check of sales'!$A$2:$P$1035, 12 + MATCH($E902,'check of sales'!$M$1:$P$1, 0), 0), 0)</f>
        <v>9921369.5637883358</v>
      </c>
      <c r="Q902" s="1">
        <f>SUMIF('emission-rate'!$A$2:$A$551, $D902&amp;Q$1&amp;$E902&amp;$F902, 'emission-rate'!$F$2:$F$551) * IFERROR(VLOOKUP($A902&amp;$B902&amp;$C902&amp;$D902&amp;Q$1, 'check of sales'!$A$2:$P$1035, 12 + MATCH($E902,'check of sales'!$M$1:$P$1, 0), 0), 0)</f>
        <v>1915685.7833027069</v>
      </c>
      <c r="R902" s="1">
        <f>SUMIF('emission-rate'!$A$2:$A$551, $D902&amp;R$1&amp;$E902&amp;$F902, 'emission-rate'!$F$2:$F$551) * IFERROR(VLOOKUP($A902&amp;$B902&amp;$C902&amp;$D902&amp;R$1, 'check of sales'!$A$2:$P$1035, 12 + MATCH($E902,'check of sales'!$M$1:$P$1, 0), 0), 0)</f>
        <v>1483264.9448940034</v>
      </c>
      <c r="S902" s="1">
        <f>SUMIF('emission-rate'!$A$2:$A$551, $D902&amp;S$1&amp;$E902&amp;$F902, 'emission-rate'!$F$2:$F$551) * IFERROR(VLOOKUP($A902&amp;$B902&amp;$C902&amp;$D902&amp;S$1, 'check of sales'!$A$2:$P$1035, 12 + MATCH($E902,'check of sales'!$M$1:$P$1, 0), 0), 0)</f>
        <v>1876688.2838561148</v>
      </c>
      <c r="T902" s="1">
        <f>SUMIF('emission-rate'!$A$2:$A$551, $D902&amp;T$1&amp;$E902&amp;$F902, 'emission-rate'!$F$2:$F$551) * IFERROR(VLOOKUP($A902&amp;$B902&amp;$C902&amp;$D902&amp;T$1, 'check of sales'!$A$2:$P$1035, 12 + MATCH($E902,'check of sales'!$M$1:$P$1, 0), 0), 0)</f>
        <v>1620787.9484570269</v>
      </c>
      <c r="U902" s="1">
        <f>SUMIF('emission-rate'!$A$2:$A$551, $D902&amp;U$1&amp;$E902&amp;$F902, 'emission-rate'!$F$2:$F$551) * IFERROR(VLOOKUP($A902&amp;$B902&amp;$C902&amp;$D902&amp;U$1, 'check of sales'!$A$2:$P$1035, 12 + MATCH($E902,'check of sales'!$M$1:$P$1, 0), 0), 0)</f>
        <v>0</v>
      </c>
    </row>
    <row r="903" spans="1:21" x14ac:dyDescent="0.2">
      <c r="A903">
        <f>emission!A903</f>
        <v>2020</v>
      </c>
      <c r="B903">
        <f>emission!B903</f>
        <v>2</v>
      </c>
      <c r="C903" t="str">
        <f>emission!C903</f>
        <v>commercial</v>
      </c>
      <c r="D903" t="str">
        <f>emission!D903</f>
        <v>VCC 24724 (NG T7 SWCVng)</v>
      </c>
      <c r="E903" t="str">
        <f>emission!E903</f>
        <v>ELEC</v>
      </c>
      <c r="F903" t="str">
        <f>emission!F903</f>
        <v>CO</v>
      </c>
      <c r="G903" s="1">
        <f>emission!G903 - SUM($K903:$U903)</f>
        <v>-5.7354830205440521E-3</v>
      </c>
      <c r="K903" s="1">
        <f>SUMIF('emission-rate'!$A$2:$A$551, $D903&amp;K$1&amp;$E903&amp;$F903, 'emission-rate'!$F$2:$F$551) * IFERROR(VLOOKUP($A903&amp;$B903&amp;$C903&amp;$D903&amp;K$1, 'check of sales'!$A$2:$P$1035, 12 + MATCH($E903,'check of sales'!$M$1:$P$1, 0), 0), 0)</f>
        <v>161807.99560512669</v>
      </c>
      <c r="L903" s="1">
        <f>SUMIF('emission-rate'!$A$2:$A$551, $D903&amp;L$1&amp;$E903&amp;$F903, 'emission-rate'!$F$2:$F$551) * IFERROR(VLOOKUP($A903&amp;$B903&amp;$C903&amp;$D903&amp;L$1, 'check of sales'!$A$2:$P$1035, 12 + MATCH($E903,'check of sales'!$M$1:$P$1, 0), 0), 0)</f>
        <v>1246197.4385923841</v>
      </c>
      <c r="M903" s="1">
        <f>SUMIF('emission-rate'!$A$2:$A$551, $D903&amp;M$1&amp;$E903&amp;$F903, 'emission-rate'!$F$2:$F$551) * IFERROR(VLOOKUP($A903&amp;$B903&amp;$C903&amp;$D903&amp;M$1, 'check of sales'!$A$2:$P$1035, 12 + MATCH($E903,'check of sales'!$M$1:$P$1, 0), 0), 0)</f>
        <v>8947767.8724593539</v>
      </c>
      <c r="N903" s="1">
        <f>SUMIF('emission-rate'!$A$2:$A$551, $D903&amp;N$1&amp;$E903&amp;$F903, 'emission-rate'!$F$2:$F$551) * IFERROR(VLOOKUP($A903&amp;$B903&amp;$C903&amp;$D903&amp;N$1, 'check of sales'!$A$2:$P$1035, 12 + MATCH($E903,'check of sales'!$M$1:$P$1, 0), 0), 0)</f>
        <v>577490.25463919784</v>
      </c>
      <c r="O903" s="1">
        <f>SUMIF('emission-rate'!$A$2:$A$551, $D903&amp;O$1&amp;$E903&amp;$F903, 'emission-rate'!$F$2:$F$551) * IFERROR(VLOOKUP($A903&amp;$B903&amp;$C903&amp;$D903&amp;O$1, 'check of sales'!$A$2:$P$1035, 12 + MATCH($E903,'check of sales'!$M$1:$P$1, 0), 0), 0)</f>
        <v>1603501.7755499543</v>
      </c>
      <c r="P903" s="1">
        <f>SUMIF('emission-rate'!$A$2:$A$551, $D903&amp;P$1&amp;$E903&amp;$F903, 'emission-rate'!$F$2:$F$551) * IFERROR(VLOOKUP($A903&amp;$B903&amp;$C903&amp;$D903&amp;P$1, 'check of sales'!$A$2:$P$1035, 12 + MATCH($E903,'check of sales'!$M$1:$P$1, 0), 0), 0)</f>
        <v>9212911.2356955186</v>
      </c>
      <c r="Q903" s="1">
        <f>SUMIF('emission-rate'!$A$2:$A$551, $D903&amp;Q$1&amp;$E903&amp;$F903, 'emission-rate'!$F$2:$F$551) * IFERROR(VLOOKUP($A903&amp;$B903&amp;$C903&amp;$D903&amp;Q$1, 'check of sales'!$A$2:$P$1035, 12 + MATCH($E903,'check of sales'!$M$1:$P$1, 0), 0), 0)</f>
        <v>1772007.8184013634</v>
      </c>
      <c r="R903" s="1">
        <f>SUMIF('emission-rate'!$A$2:$A$551, $D903&amp;R$1&amp;$E903&amp;$F903, 'emission-rate'!$F$2:$F$551) * IFERROR(VLOOKUP($A903&amp;$B903&amp;$C903&amp;$D903&amp;R$1, 'check of sales'!$A$2:$P$1035, 12 + MATCH($E903,'check of sales'!$M$1:$P$1, 0), 0), 0)</f>
        <v>1354832.6397653816</v>
      </c>
      <c r="S903" s="1">
        <f>SUMIF('emission-rate'!$A$2:$A$551, $D903&amp;S$1&amp;$E903&amp;$F903, 'emission-rate'!$F$2:$F$551) * IFERROR(VLOOKUP($A903&amp;$B903&amp;$C903&amp;$D903&amp;S$1, 'check of sales'!$A$2:$P$1035, 12 + MATCH($E903,'check of sales'!$M$1:$P$1, 0), 0), 0)</f>
        <v>1676909.7740269017</v>
      </c>
      <c r="T903" s="1">
        <f>SUMIF('emission-rate'!$A$2:$A$551, $D903&amp;T$1&amp;$E903&amp;$F903, 'emission-rate'!$F$2:$F$551) * IFERROR(VLOOKUP($A903&amp;$B903&amp;$C903&amp;$D903&amp;T$1, 'check of sales'!$A$2:$P$1035, 12 + MATCH($E903,'check of sales'!$M$1:$P$1, 0), 0), 0)</f>
        <v>1374376.2987847195</v>
      </c>
      <c r="U903" s="1">
        <f>SUMIF('emission-rate'!$A$2:$A$551, $D903&amp;U$1&amp;$E903&amp;$F903, 'emission-rate'!$F$2:$F$551) * IFERROR(VLOOKUP($A903&amp;$B903&amp;$C903&amp;$D903&amp;U$1, 'check of sales'!$A$2:$P$1035, 12 + MATCH($E903,'check of sales'!$M$1:$P$1, 0), 0), 0)</f>
        <v>1355976.7891113816</v>
      </c>
    </row>
    <row r="904" spans="1:21" x14ac:dyDescent="0.2">
      <c r="A904">
        <f>emission!A904</f>
        <v>2010</v>
      </c>
      <c r="B904">
        <f>emission!B904</f>
        <v>2</v>
      </c>
      <c r="C904" t="str">
        <f>emission!C904</f>
        <v>commercial</v>
      </c>
      <c r="D904" t="str">
        <f>emission!D904</f>
        <v>VCC 24724 (NG T7 SWCVng)</v>
      </c>
      <c r="E904" t="str">
        <f>emission!E904</f>
        <v>ELEC</v>
      </c>
      <c r="F904" t="str">
        <f>emission!F904</f>
        <v>CO2</v>
      </c>
      <c r="G904" s="1">
        <f>emission!G904 - SUM($K904:$U904)</f>
        <v>-1.9936077296733856E-2</v>
      </c>
      <c r="K904" s="1">
        <f>SUMIF('emission-rate'!$A$2:$A$551, $D904&amp;K$1&amp;$E904&amp;$F904, 'emission-rate'!$F$2:$F$551) * IFERROR(VLOOKUP($A904&amp;$B904&amp;$C904&amp;$D904&amp;K$1, 'check of sales'!$A$2:$P$1035, 12 + MATCH($E904,'check of sales'!$M$1:$P$1, 0), 0), 0)</f>
        <v>19871678.298105579</v>
      </c>
      <c r="L904" s="1">
        <f>SUMIF('emission-rate'!$A$2:$A$551, $D904&amp;L$1&amp;$E904&amp;$F904, 'emission-rate'!$F$2:$F$551) * IFERROR(VLOOKUP($A904&amp;$B904&amp;$C904&amp;$D904&amp;L$1, 'check of sales'!$A$2:$P$1035, 12 + MATCH($E904,'check of sales'!$M$1:$P$1, 0), 0), 0)</f>
        <v>0</v>
      </c>
      <c r="M904" s="1">
        <f>SUMIF('emission-rate'!$A$2:$A$551, $D904&amp;M$1&amp;$E904&amp;$F904, 'emission-rate'!$F$2:$F$551) * IFERROR(VLOOKUP($A904&amp;$B904&amp;$C904&amp;$D904&amp;M$1, 'check of sales'!$A$2:$P$1035, 12 + MATCH($E904,'check of sales'!$M$1:$P$1, 0), 0), 0)</f>
        <v>0</v>
      </c>
      <c r="N904" s="1">
        <f>SUMIF('emission-rate'!$A$2:$A$551, $D904&amp;N$1&amp;$E904&amp;$F904, 'emission-rate'!$F$2:$F$551) * IFERROR(VLOOKUP($A904&amp;$B904&amp;$C904&amp;$D904&amp;N$1, 'check of sales'!$A$2:$P$1035, 12 + MATCH($E904,'check of sales'!$M$1:$P$1, 0), 0), 0)</f>
        <v>0</v>
      </c>
      <c r="O904" s="1">
        <f>SUMIF('emission-rate'!$A$2:$A$551, $D904&amp;O$1&amp;$E904&amp;$F904, 'emission-rate'!$F$2:$F$551) * IFERROR(VLOOKUP($A904&amp;$B904&amp;$C904&amp;$D904&amp;O$1, 'check of sales'!$A$2:$P$1035, 12 + MATCH($E904,'check of sales'!$M$1:$P$1, 0), 0), 0)</f>
        <v>0</v>
      </c>
      <c r="P904" s="1">
        <f>SUMIF('emission-rate'!$A$2:$A$551, $D904&amp;P$1&amp;$E904&amp;$F904, 'emission-rate'!$F$2:$F$551) * IFERROR(VLOOKUP($A904&amp;$B904&amp;$C904&amp;$D904&amp;P$1, 'check of sales'!$A$2:$P$1035, 12 + MATCH($E904,'check of sales'!$M$1:$P$1, 0), 0), 0)</f>
        <v>0</v>
      </c>
      <c r="Q904" s="1">
        <f>SUMIF('emission-rate'!$A$2:$A$551, $D904&amp;Q$1&amp;$E904&amp;$F904, 'emission-rate'!$F$2:$F$551) * IFERROR(VLOOKUP($A904&amp;$B904&amp;$C904&amp;$D904&amp;Q$1, 'check of sales'!$A$2:$P$1035, 12 + MATCH($E904,'check of sales'!$M$1:$P$1, 0), 0), 0)</f>
        <v>0</v>
      </c>
      <c r="R904" s="1">
        <f>SUMIF('emission-rate'!$A$2:$A$551, $D904&amp;R$1&amp;$E904&amp;$F904, 'emission-rate'!$F$2:$F$551) * IFERROR(VLOOKUP($A904&amp;$B904&amp;$C904&amp;$D904&amp;R$1, 'check of sales'!$A$2:$P$1035, 12 + MATCH($E904,'check of sales'!$M$1:$P$1, 0), 0), 0)</f>
        <v>0</v>
      </c>
      <c r="S904" s="1">
        <f>SUMIF('emission-rate'!$A$2:$A$551, $D904&amp;S$1&amp;$E904&amp;$F904, 'emission-rate'!$F$2:$F$551) * IFERROR(VLOOKUP($A904&amp;$B904&amp;$C904&amp;$D904&amp;S$1, 'check of sales'!$A$2:$P$1035, 12 + MATCH($E904,'check of sales'!$M$1:$P$1, 0), 0), 0)</f>
        <v>0</v>
      </c>
      <c r="T904" s="1">
        <f>SUMIF('emission-rate'!$A$2:$A$551, $D904&amp;T$1&amp;$E904&amp;$F904, 'emission-rate'!$F$2:$F$551) * IFERROR(VLOOKUP($A904&amp;$B904&amp;$C904&amp;$D904&amp;T$1, 'check of sales'!$A$2:$P$1035, 12 + MATCH($E904,'check of sales'!$M$1:$P$1, 0), 0), 0)</f>
        <v>0</v>
      </c>
      <c r="U904" s="1">
        <f>SUMIF('emission-rate'!$A$2:$A$551, $D904&amp;U$1&amp;$E904&amp;$F904, 'emission-rate'!$F$2:$F$551) * IFERROR(VLOOKUP($A904&amp;$B904&amp;$C904&amp;$D904&amp;U$1, 'check of sales'!$A$2:$P$1035, 12 + MATCH($E904,'check of sales'!$M$1:$P$1, 0), 0), 0)</f>
        <v>0</v>
      </c>
    </row>
    <row r="905" spans="1:21" x14ac:dyDescent="0.2">
      <c r="A905">
        <f>emission!A905</f>
        <v>2011</v>
      </c>
      <c r="B905">
        <f>emission!B905</f>
        <v>2</v>
      </c>
      <c r="C905" t="str">
        <f>emission!C905</f>
        <v>commercial</v>
      </c>
      <c r="D905" t="str">
        <f>emission!D905</f>
        <v>VCC 24724 (NG T7 SWCVng)</v>
      </c>
      <c r="E905" t="str">
        <f>emission!E905</f>
        <v>ELEC</v>
      </c>
      <c r="F905" t="str">
        <f>emission!F905</f>
        <v>CO2</v>
      </c>
      <c r="G905" s="1">
        <f>emission!G905 - SUM($K905:$U905)</f>
        <v>-0.19660341739654541</v>
      </c>
      <c r="K905" s="1">
        <f>SUMIF('emission-rate'!$A$2:$A$551, $D905&amp;K$1&amp;$E905&amp;$F905, 'emission-rate'!$F$2:$F$551) * IFERROR(VLOOKUP($A905&amp;$B905&amp;$C905&amp;$D905&amp;K$1, 'check of sales'!$A$2:$P$1035, 12 + MATCH($E905,'check of sales'!$M$1:$P$1, 0), 0), 0)</f>
        <v>16850547.103333835</v>
      </c>
      <c r="L905" s="1">
        <f>SUMIF('emission-rate'!$A$2:$A$551, $D905&amp;L$1&amp;$E905&amp;$F905, 'emission-rate'!$F$2:$F$551) * IFERROR(VLOOKUP($A905&amp;$B905&amp;$C905&amp;$D905&amp;L$1, 'check of sales'!$A$2:$P$1035, 12 + MATCH($E905,'check of sales'!$M$1:$P$1, 0), 0), 0)</f>
        <v>691546237.84131753</v>
      </c>
      <c r="M905" s="1">
        <f>SUMIF('emission-rate'!$A$2:$A$551, $D905&amp;M$1&amp;$E905&amp;$F905, 'emission-rate'!$F$2:$F$551) * IFERROR(VLOOKUP($A905&amp;$B905&amp;$C905&amp;$D905&amp;M$1, 'check of sales'!$A$2:$P$1035, 12 + MATCH($E905,'check of sales'!$M$1:$P$1, 0), 0), 0)</f>
        <v>0</v>
      </c>
      <c r="N905" s="1">
        <f>SUMIF('emission-rate'!$A$2:$A$551, $D905&amp;N$1&amp;$E905&amp;$F905, 'emission-rate'!$F$2:$F$551) * IFERROR(VLOOKUP($A905&amp;$B905&amp;$C905&amp;$D905&amp;N$1, 'check of sales'!$A$2:$P$1035, 12 + MATCH($E905,'check of sales'!$M$1:$P$1, 0), 0), 0)</f>
        <v>0</v>
      </c>
      <c r="O905" s="1">
        <f>SUMIF('emission-rate'!$A$2:$A$551, $D905&amp;O$1&amp;$E905&amp;$F905, 'emission-rate'!$F$2:$F$551) * IFERROR(VLOOKUP($A905&amp;$B905&amp;$C905&amp;$D905&amp;O$1, 'check of sales'!$A$2:$P$1035, 12 + MATCH($E905,'check of sales'!$M$1:$P$1, 0), 0), 0)</f>
        <v>0</v>
      </c>
      <c r="P905" s="1">
        <f>SUMIF('emission-rate'!$A$2:$A$551, $D905&amp;P$1&amp;$E905&amp;$F905, 'emission-rate'!$F$2:$F$551) * IFERROR(VLOOKUP($A905&amp;$B905&amp;$C905&amp;$D905&amp;P$1, 'check of sales'!$A$2:$P$1035, 12 + MATCH($E905,'check of sales'!$M$1:$P$1, 0), 0), 0)</f>
        <v>0</v>
      </c>
      <c r="Q905" s="1">
        <f>SUMIF('emission-rate'!$A$2:$A$551, $D905&amp;Q$1&amp;$E905&amp;$F905, 'emission-rate'!$F$2:$F$551) * IFERROR(VLOOKUP($A905&amp;$B905&amp;$C905&amp;$D905&amp;Q$1, 'check of sales'!$A$2:$P$1035, 12 + MATCH($E905,'check of sales'!$M$1:$P$1, 0), 0), 0)</f>
        <v>0</v>
      </c>
      <c r="R905" s="1">
        <f>SUMIF('emission-rate'!$A$2:$A$551, $D905&amp;R$1&amp;$E905&amp;$F905, 'emission-rate'!$F$2:$F$551) * IFERROR(VLOOKUP($A905&amp;$B905&amp;$C905&amp;$D905&amp;R$1, 'check of sales'!$A$2:$P$1035, 12 + MATCH($E905,'check of sales'!$M$1:$P$1, 0), 0), 0)</f>
        <v>0</v>
      </c>
      <c r="S905" s="1">
        <f>SUMIF('emission-rate'!$A$2:$A$551, $D905&amp;S$1&amp;$E905&amp;$F905, 'emission-rate'!$F$2:$F$551) * IFERROR(VLOOKUP($A905&amp;$B905&amp;$C905&amp;$D905&amp;S$1, 'check of sales'!$A$2:$P$1035, 12 + MATCH($E905,'check of sales'!$M$1:$P$1, 0), 0), 0)</f>
        <v>0</v>
      </c>
      <c r="T905" s="1">
        <f>SUMIF('emission-rate'!$A$2:$A$551, $D905&amp;T$1&amp;$E905&amp;$F905, 'emission-rate'!$F$2:$F$551) * IFERROR(VLOOKUP($A905&amp;$B905&amp;$C905&amp;$D905&amp;T$1, 'check of sales'!$A$2:$P$1035, 12 + MATCH($E905,'check of sales'!$M$1:$P$1, 0), 0), 0)</f>
        <v>0</v>
      </c>
      <c r="U905" s="1">
        <f>SUMIF('emission-rate'!$A$2:$A$551, $D905&amp;U$1&amp;$E905&amp;$F905, 'emission-rate'!$F$2:$F$551) * IFERROR(VLOOKUP($A905&amp;$B905&amp;$C905&amp;$D905&amp;U$1, 'check of sales'!$A$2:$P$1035, 12 + MATCH($E905,'check of sales'!$M$1:$P$1, 0), 0), 0)</f>
        <v>0</v>
      </c>
    </row>
    <row r="906" spans="1:21" x14ac:dyDescent="0.2">
      <c r="A906">
        <f>emission!A906</f>
        <v>2012</v>
      </c>
      <c r="B906">
        <f>emission!B906</f>
        <v>2</v>
      </c>
      <c r="C906" t="str">
        <f>emission!C906</f>
        <v>commercial</v>
      </c>
      <c r="D906" t="str">
        <f>emission!D906</f>
        <v>VCC 24724 (NG T7 SWCVng)</v>
      </c>
      <c r="E906" t="str">
        <f>emission!E906</f>
        <v>ELEC</v>
      </c>
      <c r="F906" t="str">
        <f>emission!F906</f>
        <v>CO2</v>
      </c>
      <c r="G906" s="1">
        <f>emission!G906 - SUM($K906:$U906)</f>
        <v>-4.7714810371398926</v>
      </c>
      <c r="K906" s="1">
        <f>SUMIF('emission-rate'!$A$2:$A$551, $D906&amp;K$1&amp;$E906&amp;$F906, 'emission-rate'!$F$2:$F$551) * IFERROR(VLOOKUP($A906&amp;$B906&amp;$C906&amp;$D906&amp;K$1, 'check of sales'!$A$2:$P$1035, 12 + MATCH($E906,'check of sales'!$M$1:$P$1, 0), 0), 0)</f>
        <v>15056761.092588294</v>
      </c>
      <c r="L906" s="1">
        <f>SUMIF('emission-rate'!$A$2:$A$551, $D906&amp;L$1&amp;$E906&amp;$F906, 'emission-rate'!$F$2:$F$551) * IFERROR(VLOOKUP($A906&amp;$B906&amp;$C906&amp;$D906&amp;L$1, 'check of sales'!$A$2:$P$1035, 12 + MATCH($E906,'check of sales'!$M$1:$P$1, 0), 0), 0)</f>
        <v>586409073.25826192</v>
      </c>
      <c r="M906" s="1">
        <f>SUMIF('emission-rate'!$A$2:$A$551, $D906&amp;M$1&amp;$E906&amp;$F906, 'emission-rate'!$F$2:$F$551) * IFERROR(VLOOKUP($A906&amp;$B906&amp;$C906&amp;$D906&amp;M$1, 'check of sales'!$A$2:$P$1035, 12 + MATCH($E906,'check of sales'!$M$1:$P$1, 0), 0), 0)</f>
        <v>3555215603.4359508</v>
      </c>
      <c r="N906" s="1">
        <f>SUMIF('emission-rate'!$A$2:$A$551, $D906&amp;N$1&amp;$E906&amp;$F906, 'emission-rate'!$F$2:$F$551) * IFERROR(VLOOKUP($A906&amp;$B906&amp;$C906&amp;$D906&amp;N$1, 'check of sales'!$A$2:$P$1035, 12 + MATCH($E906,'check of sales'!$M$1:$P$1, 0), 0), 0)</f>
        <v>0</v>
      </c>
      <c r="O906" s="1">
        <f>SUMIF('emission-rate'!$A$2:$A$551, $D906&amp;O$1&amp;$E906&amp;$F906, 'emission-rate'!$F$2:$F$551) * IFERROR(VLOOKUP($A906&amp;$B906&amp;$C906&amp;$D906&amp;O$1, 'check of sales'!$A$2:$P$1035, 12 + MATCH($E906,'check of sales'!$M$1:$P$1, 0), 0), 0)</f>
        <v>0</v>
      </c>
      <c r="P906" s="1">
        <f>SUMIF('emission-rate'!$A$2:$A$551, $D906&amp;P$1&amp;$E906&amp;$F906, 'emission-rate'!$F$2:$F$551) * IFERROR(VLOOKUP($A906&amp;$B906&amp;$C906&amp;$D906&amp;P$1, 'check of sales'!$A$2:$P$1035, 12 + MATCH($E906,'check of sales'!$M$1:$P$1, 0), 0), 0)</f>
        <v>0</v>
      </c>
      <c r="Q906" s="1">
        <f>SUMIF('emission-rate'!$A$2:$A$551, $D906&amp;Q$1&amp;$E906&amp;$F906, 'emission-rate'!$F$2:$F$551) * IFERROR(VLOOKUP($A906&amp;$B906&amp;$C906&amp;$D906&amp;Q$1, 'check of sales'!$A$2:$P$1035, 12 + MATCH($E906,'check of sales'!$M$1:$P$1, 0), 0), 0)</f>
        <v>0</v>
      </c>
      <c r="R906" s="1">
        <f>SUMIF('emission-rate'!$A$2:$A$551, $D906&amp;R$1&amp;$E906&amp;$F906, 'emission-rate'!$F$2:$F$551) * IFERROR(VLOOKUP($A906&amp;$B906&amp;$C906&amp;$D906&amp;R$1, 'check of sales'!$A$2:$P$1035, 12 + MATCH($E906,'check of sales'!$M$1:$P$1, 0), 0), 0)</f>
        <v>0</v>
      </c>
      <c r="S906" s="1">
        <f>SUMIF('emission-rate'!$A$2:$A$551, $D906&amp;S$1&amp;$E906&amp;$F906, 'emission-rate'!$F$2:$F$551) * IFERROR(VLOOKUP($A906&amp;$B906&amp;$C906&amp;$D906&amp;S$1, 'check of sales'!$A$2:$P$1035, 12 + MATCH($E906,'check of sales'!$M$1:$P$1, 0), 0), 0)</f>
        <v>0</v>
      </c>
      <c r="T906" s="1">
        <f>SUMIF('emission-rate'!$A$2:$A$551, $D906&amp;T$1&amp;$E906&amp;$F906, 'emission-rate'!$F$2:$F$551) * IFERROR(VLOOKUP($A906&amp;$B906&amp;$C906&amp;$D906&amp;T$1, 'check of sales'!$A$2:$P$1035, 12 + MATCH($E906,'check of sales'!$M$1:$P$1, 0), 0), 0)</f>
        <v>0</v>
      </c>
      <c r="U906" s="1">
        <f>SUMIF('emission-rate'!$A$2:$A$551, $D906&amp;U$1&amp;$E906&amp;$F906, 'emission-rate'!$F$2:$F$551) * IFERROR(VLOOKUP($A906&amp;$B906&amp;$C906&amp;$D906&amp;U$1, 'check of sales'!$A$2:$P$1035, 12 + MATCH($E906,'check of sales'!$M$1:$P$1, 0), 0), 0)</f>
        <v>0</v>
      </c>
    </row>
    <row r="907" spans="1:21" x14ac:dyDescent="0.2">
      <c r="A907">
        <f>emission!A907</f>
        <v>2013</v>
      </c>
      <c r="B907">
        <f>emission!B907</f>
        <v>2</v>
      </c>
      <c r="C907" t="str">
        <f>emission!C907</f>
        <v>commercial</v>
      </c>
      <c r="D907" t="str">
        <f>emission!D907</f>
        <v>VCC 24724 (NG T7 SWCVng)</v>
      </c>
      <c r="E907" t="str">
        <f>emission!E907</f>
        <v>ELEC</v>
      </c>
      <c r="F907" t="str">
        <f>emission!F907</f>
        <v>CO2</v>
      </c>
      <c r="G907" s="1">
        <f>emission!G907 - SUM($K907:$U907)</f>
        <v>-4.0767102241516113</v>
      </c>
      <c r="K907" s="1">
        <f>SUMIF('emission-rate'!$A$2:$A$551, $D907&amp;K$1&amp;$E907&amp;$F907, 'emission-rate'!$F$2:$F$551) * IFERROR(VLOOKUP($A907&amp;$B907&amp;$C907&amp;$D907&amp;K$1, 'check of sales'!$A$2:$P$1035, 12 + MATCH($E907,'check of sales'!$M$1:$P$1, 0), 0), 0)</f>
        <v>13753032.758989623</v>
      </c>
      <c r="L907" s="1">
        <f>SUMIF('emission-rate'!$A$2:$A$551, $D907&amp;L$1&amp;$E907&amp;$F907, 'emission-rate'!$F$2:$F$551) * IFERROR(VLOOKUP($A907&amp;$B907&amp;$C907&amp;$D907&amp;L$1, 'check of sales'!$A$2:$P$1035, 12 + MATCH($E907,'check of sales'!$M$1:$P$1, 0), 0), 0)</f>
        <v>523984251.93143445</v>
      </c>
      <c r="M907" s="1">
        <f>SUMIF('emission-rate'!$A$2:$A$551, $D907&amp;M$1&amp;$E907&amp;$F907, 'emission-rate'!$F$2:$F$551) * IFERROR(VLOOKUP($A907&amp;$B907&amp;$C907&amp;$D907&amp;M$1, 'check of sales'!$A$2:$P$1035, 12 + MATCH($E907,'check of sales'!$M$1:$P$1, 0), 0), 0)</f>
        <v>3014709029.0766492</v>
      </c>
      <c r="N907" s="1">
        <f>SUMIF('emission-rate'!$A$2:$A$551, $D907&amp;N$1&amp;$E907&amp;$F907, 'emission-rate'!$F$2:$F$551) * IFERROR(VLOOKUP($A907&amp;$B907&amp;$C907&amp;$D907&amp;N$1, 'check of sales'!$A$2:$P$1035, 12 + MATCH($E907,'check of sales'!$M$1:$P$1, 0), 0), 0)</f>
        <v>56324290.920266919</v>
      </c>
      <c r="O907" s="1">
        <f>SUMIF('emission-rate'!$A$2:$A$551, $D907&amp;O$1&amp;$E907&amp;$F907, 'emission-rate'!$F$2:$F$551) * IFERROR(VLOOKUP($A907&amp;$B907&amp;$C907&amp;$D907&amp;O$1, 'check of sales'!$A$2:$P$1035, 12 + MATCH($E907,'check of sales'!$M$1:$P$1, 0), 0), 0)</f>
        <v>0</v>
      </c>
      <c r="P907" s="1">
        <f>SUMIF('emission-rate'!$A$2:$A$551, $D907&amp;P$1&amp;$E907&amp;$F907, 'emission-rate'!$F$2:$F$551) * IFERROR(VLOOKUP($A907&amp;$B907&amp;$C907&amp;$D907&amp;P$1, 'check of sales'!$A$2:$P$1035, 12 + MATCH($E907,'check of sales'!$M$1:$P$1, 0), 0), 0)</f>
        <v>0</v>
      </c>
      <c r="Q907" s="1">
        <f>SUMIF('emission-rate'!$A$2:$A$551, $D907&amp;Q$1&amp;$E907&amp;$F907, 'emission-rate'!$F$2:$F$551) * IFERROR(VLOOKUP($A907&amp;$B907&amp;$C907&amp;$D907&amp;Q$1, 'check of sales'!$A$2:$P$1035, 12 + MATCH($E907,'check of sales'!$M$1:$P$1, 0), 0), 0)</f>
        <v>0</v>
      </c>
      <c r="R907" s="1">
        <f>SUMIF('emission-rate'!$A$2:$A$551, $D907&amp;R$1&amp;$E907&amp;$F907, 'emission-rate'!$F$2:$F$551) * IFERROR(VLOOKUP($A907&amp;$B907&amp;$C907&amp;$D907&amp;R$1, 'check of sales'!$A$2:$P$1035, 12 + MATCH($E907,'check of sales'!$M$1:$P$1, 0), 0), 0)</f>
        <v>0</v>
      </c>
      <c r="S907" s="1">
        <f>SUMIF('emission-rate'!$A$2:$A$551, $D907&amp;S$1&amp;$E907&amp;$F907, 'emission-rate'!$F$2:$F$551) * IFERROR(VLOOKUP($A907&amp;$B907&amp;$C907&amp;$D907&amp;S$1, 'check of sales'!$A$2:$P$1035, 12 + MATCH($E907,'check of sales'!$M$1:$P$1, 0), 0), 0)</f>
        <v>0</v>
      </c>
      <c r="T907" s="1">
        <f>SUMIF('emission-rate'!$A$2:$A$551, $D907&amp;T$1&amp;$E907&amp;$F907, 'emission-rate'!$F$2:$F$551) * IFERROR(VLOOKUP($A907&amp;$B907&amp;$C907&amp;$D907&amp;T$1, 'check of sales'!$A$2:$P$1035, 12 + MATCH($E907,'check of sales'!$M$1:$P$1, 0), 0), 0)</f>
        <v>0</v>
      </c>
      <c r="U907" s="1">
        <f>SUMIF('emission-rate'!$A$2:$A$551, $D907&amp;U$1&amp;$E907&amp;$F907, 'emission-rate'!$F$2:$F$551) * IFERROR(VLOOKUP($A907&amp;$B907&amp;$C907&amp;$D907&amp;U$1, 'check of sales'!$A$2:$P$1035, 12 + MATCH($E907,'check of sales'!$M$1:$P$1, 0), 0), 0)</f>
        <v>0</v>
      </c>
    </row>
    <row r="908" spans="1:21" x14ac:dyDescent="0.2">
      <c r="A908">
        <f>emission!A908</f>
        <v>2014</v>
      </c>
      <c r="B908">
        <f>emission!B908</f>
        <v>2</v>
      </c>
      <c r="C908" t="str">
        <f>emission!C908</f>
        <v>commercial</v>
      </c>
      <c r="D908" t="str">
        <f>emission!D908</f>
        <v>VCC 24724 (NG T7 SWCVng)</v>
      </c>
      <c r="E908" t="str">
        <f>emission!E908</f>
        <v>ELEC</v>
      </c>
      <c r="F908" t="str">
        <f>emission!F908</f>
        <v>CO2</v>
      </c>
      <c r="G908" s="1">
        <f>emission!G908 - SUM($K908:$U908)</f>
        <v>-3.5393662452697754</v>
      </c>
      <c r="K908" s="1">
        <f>SUMIF('emission-rate'!$A$2:$A$551, $D908&amp;K$1&amp;$E908&amp;$F908, 'emission-rate'!$F$2:$F$551) * IFERROR(VLOOKUP($A908&amp;$B908&amp;$C908&amp;$D908&amp;K$1, 'check of sales'!$A$2:$P$1035, 12 + MATCH($E908,'check of sales'!$M$1:$P$1, 0), 0), 0)</f>
        <v>12721544.309654023</v>
      </c>
      <c r="L908" s="1">
        <f>SUMIF('emission-rate'!$A$2:$A$551, $D908&amp;L$1&amp;$E908&amp;$F908, 'emission-rate'!$F$2:$F$551) * IFERROR(VLOOKUP($A908&amp;$B908&amp;$C908&amp;$D908&amp;L$1, 'check of sales'!$A$2:$P$1035, 12 + MATCH($E908,'check of sales'!$M$1:$P$1, 0), 0), 0)</f>
        <v>478613729.58590764</v>
      </c>
      <c r="M908" s="1">
        <f>SUMIF('emission-rate'!$A$2:$A$551, $D908&amp;M$1&amp;$E908&amp;$F908, 'emission-rate'!$F$2:$F$551) * IFERROR(VLOOKUP($A908&amp;$B908&amp;$C908&amp;$D908&amp;M$1, 'check of sales'!$A$2:$P$1035, 12 + MATCH($E908,'check of sales'!$M$1:$P$1, 0), 0), 0)</f>
        <v>2693785153.4503231</v>
      </c>
      <c r="N908" s="1">
        <f>SUMIF('emission-rate'!$A$2:$A$551, $D908&amp;N$1&amp;$E908&amp;$F908, 'emission-rate'!$F$2:$F$551) * IFERROR(VLOOKUP($A908&amp;$B908&amp;$C908&amp;$D908&amp;N$1, 'check of sales'!$A$2:$P$1035, 12 + MATCH($E908,'check of sales'!$M$1:$P$1, 0), 0), 0)</f>
        <v>47761195.756893434</v>
      </c>
      <c r="O908" s="1">
        <f>SUMIF('emission-rate'!$A$2:$A$551, $D908&amp;O$1&amp;$E908&amp;$F908, 'emission-rate'!$F$2:$F$551) * IFERROR(VLOOKUP($A908&amp;$B908&amp;$C908&amp;$D908&amp;O$1, 'check of sales'!$A$2:$P$1035, 12 + MATCH($E908,'check of sales'!$M$1:$P$1, 0), 0), 0)</f>
        <v>740116659.26589787</v>
      </c>
      <c r="P908" s="1">
        <f>SUMIF('emission-rate'!$A$2:$A$551, $D908&amp;P$1&amp;$E908&amp;$F908, 'emission-rate'!$F$2:$F$551) * IFERROR(VLOOKUP($A908&amp;$B908&amp;$C908&amp;$D908&amp;P$1, 'check of sales'!$A$2:$P$1035, 12 + MATCH($E908,'check of sales'!$M$1:$P$1, 0), 0), 0)</f>
        <v>0</v>
      </c>
      <c r="Q908" s="1">
        <f>SUMIF('emission-rate'!$A$2:$A$551, $D908&amp;Q$1&amp;$E908&amp;$F908, 'emission-rate'!$F$2:$F$551) * IFERROR(VLOOKUP($A908&amp;$B908&amp;$C908&amp;$D908&amp;Q$1, 'check of sales'!$A$2:$P$1035, 12 + MATCH($E908,'check of sales'!$M$1:$P$1, 0), 0), 0)</f>
        <v>0</v>
      </c>
      <c r="R908" s="1">
        <f>SUMIF('emission-rate'!$A$2:$A$551, $D908&amp;R$1&amp;$E908&amp;$F908, 'emission-rate'!$F$2:$F$551) * IFERROR(VLOOKUP($A908&amp;$B908&amp;$C908&amp;$D908&amp;R$1, 'check of sales'!$A$2:$P$1035, 12 + MATCH($E908,'check of sales'!$M$1:$P$1, 0), 0), 0)</f>
        <v>0</v>
      </c>
      <c r="S908" s="1">
        <f>SUMIF('emission-rate'!$A$2:$A$551, $D908&amp;S$1&amp;$E908&amp;$F908, 'emission-rate'!$F$2:$F$551) * IFERROR(VLOOKUP($A908&amp;$B908&amp;$C908&amp;$D908&amp;S$1, 'check of sales'!$A$2:$P$1035, 12 + MATCH($E908,'check of sales'!$M$1:$P$1, 0), 0), 0)</f>
        <v>0</v>
      </c>
      <c r="T908" s="1">
        <f>SUMIF('emission-rate'!$A$2:$A$551, $D908&amp;T$1&amp;$E908&amp;$F908, 'emission-rate'!$F$2:$F$551) * IFERROR(VLOOKUP($A908&amp;$B908&amp;$C908&amp;$D908&amp;T$1, 'check of sales'!$A$2:$P$1035, 12 + MATCH($E908,'check of sales'!$M$1:$P$1, 0), 0), 0)</f>
        <v>0</v>
      </c>
      <c r="U908" s="1">
        <f>SUMIF('emission-rate'!$A$2:$A$551, $D908&amp;U$1&amp;$E908&amp;$F908, 'emission-rate'!$F$2:$F$551) * IFERROR(VLOOKUP($A908&amp;$B908&amp;$C908&amp;$D908&amp;U$1, 'check of sales'!$A$2:$P$1035, 12 + MATCH($E908,'check of sales'!$M$1:$P$1, 0), 0), 0)</f>
        <v>0</v>
      </c>
    </row>
    <row r="909" spans="1:21" x14ac:dyDescent="0.2">
      <c r="A909">
        <f>emission!A909</f>
        <v>2015</v>
      </c>
      <c r="B909">
        <f>emission!B909</f>
        <v>2</v>
      </c>
      <c r="C909" t="str">
        <f>emission!C909</f>
        <v>commercial</v>
      </c>
      <c r="D909" t="str">
        <f>emission!D909</f>
        <v>VCC 24724 (NG T7 SWCVng)</v>
      </c>
      <c r="E909" t="str">
        <f>emission!E909</f>
        <v>ELEC</v>
      </c>
      <c r="F909" t="str">
        <f>emission!F909</f>
        <v>CO2</v>
      </c>
      <c r="G909" s="1">
        <f>emission!G909 - SUM($K909:$U909)</f>
        <v>2.8564987182617187</v>
      </c>
      <c r="K909" s="1">
        <f>SUMIF('emission-rate'!$A$2:$A$551, $D909&amp;K$1&amp;$E909&amp;$F909, 'emission-rate'!$F$2:$F$551) * IFERROR(VLOOKUP($A909&amp;$B909&amp;$C909&amp;$D909&amp;K$1, 'check of sales'!$A$2:$P$1035, 12 + MATCH($E909,'check of sales'!$M$1:$P$1, 0), 0), 0)</f>
        <v>11813133.030905643</v>
      </c>
      <c r="L909" s="1">
        <f>SUMIF('emission-rate'!$A$2:$A$551, $D909&amp;L$1&amp;$E909&amp;$F909, 'emission-rate'!$F$2:$F$551) * IFERROR(VLOOKUP($A909&amp;$B909&amp;$C909&amp;$D909&amp;L$1, 'check of sales'!$A$2:$P$1035, 12 + MATCH($E909,'check of sales'!$M$1:$P$1, 0), 0), 0)</f>
        <v>442717317.32450312</v>
      </c>
      <c r="M909" s="1">
        <f>SUMIF('emission-rate'!$A$2:$A$551, $D909&amp;M$1&amp;$E909&amp;$F909, 'emission-rate'!$F$2:$F$551) * IFERROR(VLOOKUP($A909&amp;$B909&amp;$C909&amp;$D909&amp;M$1, 'check of sales'!$A$2:$P$1035, 12 + MATCH($E909,'check of sales'!$M$1:$P$1, 0), 0), 0)</f>
        <v>2460536846.7537689</v>
      </c>
      <c r="N909" s="1">
        <f>SUMIF('emission-rate'!$A$2:$A$551, $D909&amp;N$1&amp;$E909&amp;$F909, 'emission-rate'!$F$2:$F$551) * IFERROR(VLOOKUP($A909&amp;$B909&amp;$C909&amp;$D909&amp;N$1, 'check of sales'!$A$2:$P$1035, 12 + MATCH($E909,'check of sales'!$M$1:$P$1, 0), 0), 0)</f>
        <v>42676888.150747962</v>
      </c>
      <c r="O909" s="1">
        <f>SUMIF('emission-rate'!$A$2:$A$551, $D909&amp;O$1&amp;$E909&amp;$F909, 'emission-rate'!$F$2:$F$551) * IFERROR(VLOOKUP($A909&amp;$B909&amp;$C909&amp;$D909&amp;O$1, 'check of sales'!$A$2:$P$1035, 12 + MATCH($E909,'check of sales'!$M$1:$P$1, 0), 0), 0)</f>
        <v>627595235.88458061</v>
      </c>
      <c r="P909" s="1">
        <f>SUMIF('emission-rate'!$A$2:$A$551, $D909&amp;P$1&amp;$E909&amp;$F909, 'emission-rate'!$F$2:$F$551) * IFERROR(VLOOKUP($A909&amp;$B909&amp;$C909&amp;$D909&amp;P$1, 'check of sales'!$A$2:$P$1035, 12 + MATCH($E909,'check of sales'!$M$1:$P$1, 0), 0), 0)</f>
        <v>4863075540.1251049</v>
      </c>
      <c r="Q909" s="1">
        <f>SUMIF('emission-rate'!$A$2:$A$551, $D909&amp;Q$1&amp;$E909&amp;$F909, 'emission-rate'!$F$2:$F$551) * IFERROR(VLOOKUP($A909&amp;$B909&amp;$C909&amp;$D909&amp;Q$1, 'check of sales'!$A$2:$P$1035, 12 + MATCH($E909,'check of sales'!$M$1:$P$1, 0), 0), 0)</f>
        <v>0</v>
      </c>
      <c r="R909" s="1">
        <f>SUMIF('emission-rate'!$A$2:$A$551, $D909&amp;R$1&amp;$E909&amp;$F909, 'emission-rate'!$F$2:$F$551) * IFERROR(VLOOKUP($A909&amp;$B909&amp;$C909&amp;$D909&amp;R$1, 'check of sales'!$A$2:$P$1035, 12 + MATCH($E909,'check of sales'!$M$1:$P$1, 0), 0), 0)</f>
        <v>0</v>
      </c>
      <c r="S909" s="1">
        <f>SUMIF('emission-rate'!$A$2:$A$551, $D909&amp;S$1&amp;$E909&amp;$F909, 'emission-rate'!$F$2:$F$551) * IFERROR(VLOOKUP($A909&amp;$B909&amp;$C909&amp;$D909&amp;S$1, 'check of sales'!$A$2:$P$1035, 12 + MATCH($E909,'check of sales'!$M$1:$P$1, 0), 0), 0)</f>
        <v>0</v>
      </c>
      <c r="T909" s="1">
        <f>SUMIF('emission-rate'!$A$2:$A$551, $D909&amp;T$1&amp;$E909&amp;$F909, 'emission-rate'!$F$2:$F$551) * IFERROR(VLOOKUP($A909&amp;$B909&amp;$C909&amp;$D909&amp;T$1, 'check of sales'!$A$2:$P$1035, 12 + MATCH($E909,'check of sales'!$M$1:$P$1, 0), 0), 0)</f>
        <v>0</v>
      </c>
      <c r="U909" s="1">
        <f>SUMIF('emission-rate'!$A$2:$A$551, $D909&amp;U$1&amp;$E909&amp;$F909, 'emission-rate'!$F$2:$F$551) * IFERROR(VLOOKUP($A909&amp;$B909&amp;$C909&amp;$D909&amp;U$1, 'check of sales'!$A$2:$P$1035, 12 + MATCH($E909,'check of sales'!$M$1:$P$1, 0), 0), 0)</f>
        <v>0</v>
      </c>
    </row>
    <row r="910" spans="1:21" x14ac:dyDescent="0.2">
      <c r="A910">
        <f>emission!A910</f>
        <v>2016</v>
      </c>
      <c r="B910">
        <f>emission!B910</f>
        <v>2</v>
      </c>
      <c r="C910" t="str">
        <f>emission!C910</f>
        <v>commercial</v>
      </c>
      <c r="D910" t="str">
        <f>emission!D910</f>
        <v>VCC 24724 (NG T7 SWCVng)</v>
      </c>
      <c r="E910" t="str">
        <f>emission!E910</f>
        <v>ELEC</v>
      </c>
      <c r="F910" t="str">
        <f>emission!F910</f>
        <v>CO2</v>
      </c>
      <c r="G910" s="1">
        <f>emission!G910 - SUM($K910:$U910)</f>
        <v>0.91805839538574219</v>
      </c>
      <c r="K910" s="1">
        <f>SUMIF('emission-rate'!$A$2:$A$551, $D910&amp;K$1&amp;$E910&amp;$F910, 'emission-rate'!$F$2:$F$551) * IFERROR(VLOOKUP($A910&amp;$B910&amp;$C910&amp;$D910&amp;K$1, 'check of sales'!$A$2:$P$1035, 12 + MATCH($E910,'check of sales'!$M$1:$P$1, 0), 0), 0)</f>
        <v>11077035.781885026</v>
      </c>
      <c r="L910" s="1">
        <f>SUMIF('emission-rate'!$A$2:$A$551, $D910&amp;L$1&amp;$E910&amp;$F910, 'emission-rate'!$F$2:$F$551) * IFERROR(VLOOKUP($A910&amp;$B910&amp;$C910&amp;$D910&amp;L$1, 'check of sales'!$A$2:$P$1035, 12 + MATCH($E910,'check of sales'!$M$1:$P$1, 0), 0), 0)</f>
        <v>411104063.8887856</v>
      </c>
      <c r="M910" s="1">
        <f>SUMIF('emission-rate'!$A$2:$A$551, $D910&amp;M$1&amp;$E910&amp;$F910, 'emission-rate'!$F$2:$F$551) * IFERROR(VLOOKUP($A910&amp;$B910&amp;$C910&amp;$D910&amp;M$1, 'check of sales'!$A$2:$P$1035, 12 + MATCH($E910,'check of sales'!$M$1:$P$1, 0), 0), 0)</f>
        <v>2275994616.6094975</v>
      </c>
      <c r="N910" s="1">
        <f>SUMIF('emission-rate'!$A$2:$A$551, $D910&amp;N$1&amp;$E910&amp;$F910, 'emission-rate'!$F$2:$F$551) * IFERROR(VLOOKUP($A910&amp;$B910&amp;$C910&amp;$D910&amp;N$1, 'check of sales'!$A$2:$P$1035, 12 + MATCH($E910,'check of sales'!$M$1:$P$1, 0), 0), 0)</f>
        <v>38981600.171493217</v>
      </c>
      <c r="O910" s="1">
        <f>SUMIF('emission-rate'!$A$2:$A$551, $D910&amp;O$1&amp;$E910&amp;$F910, 'emission-rate'!$F$2:$F$551) * IFERROR(VLOOKUP($A910&amp;$B910&amp;$C910&amp;$D910&amp;O$1, 'check of sales'!$A$2:$P$1035, 12 + MATCH($E910,'check of sales'!$M$1:$P$1, 0), 0), 0)</f>
        <v>560786036.89319885</v>
      </c>
      <c r="P910" s="1">
        <f>SUMIF('emission-rate'!$A$2:$A$551, $D910&amp;P$1&amp;$E910&amp;$F910, 'emission-rate'!$F$2:$F$551) * IFERROR(VLOOKUP($A910&amp;$B910&amp;$C910&amp;$D910&amp;P$1, 'check of sales'!$A$2:$P$1035, 12 + MATCH($E910,'check of sales'!$M$1:$P$1, 0), 0), 0)</f>
        <v>4123732390.7241783</v>
      </c>
      <c r="Q910" s="1">
        <f>SUMIF('emission-rate'!$A$2:$A$551, $D910&amp;Q$1&amp;$E910&amp;$F910, 'emission-rate'!$F$2:$F$551) * IFERROR(VLOOKUP($A910&amp;$B910&amp;$C910&amp;$D910&amp;Q$1, 'check of sales'!$A$2:$P$1035, 12 + MATCH($E910,'check of sales'!$M$1:$P$1, 0), 0), 0)</f>
        <v>2075490752.198874</v>
      </c>
      <c r="R910" s="1">
        <f>SUMIF('emission-rate'!$A$2:$A$551, $D910&amp;R$1&amp;$E910&amp;$F910, 'emission-rate'!$F$2:$F$551) * IFERROR(VLOOKUP($A910&amp;$B910&amp;$C910&amp;$D910&amp;R$1, 'check of sales'!$A$2:$P$1035, 12 + MATCH($E910,'check of sales'!$M$1:$P$1, 0), 0), 0)</f>
        <v>0</v>
      </c>
      <c r="S910" s="1">
        <f>SUMIF('emission-rate'!$A$2:$A$551, $D910&amp;S$1&amp;$E910&amp;$F910, 'emission-rate'!$F$2:$F$551) * IFERROR(VLOOKUP($A910&amp;$B910&amp;$C910&amp;$D910&amp;S$1, 'check of sales'!$A$2:$P$1035, 12 + MATCH($E910,'check of sales'!$M$1:$P$1, 0), 0), 0)</f>
        <v>0</v>
      </c>
      <c r="T910" s="1">
        <f>SUMIF('emission-rate'!$A$2:$A$551, $D910&amp;T$1&amp;$E910&amp;$F910, 'emission-rate'!$F$2:$F$551) * IFERROR(VLOOKUP($A910&amp;$B910&amp;$C910&amp;$D910&amp;T$1, 'check of sales'!$A$2:$P$1035, 12 + MATCH($E910,'check of sales'!$M$1:$P$1, 0), 0), 0)</f>
        <v>0</v>
      </c>
      <c r="U910" s="1">
        <f>SUMIF('emission-rate'!$A$2:$A$551, $D910&amp;U$1&amp;$E910&amp;$F910, 'emission-rate'!$F$2:$F$551) * IFERROR(VLOOKUP($A910&amp;$B910&amp;$C910&amp;$D910&amp;U$1, 'check of sales'!$A$2:$P$1035, 12 + MATCH($E910,'check of sales'!$M$1:$P$1, 0), 0), 0)</f>
        <v>0</v>
      </c>
    </row>
    <row r="911" spans="1:21" x14ac:dyDescent="0.2">
      <c r="A911">
        <f>emission!A911</f>
        <v>2017</v>
      </c>
      <c r="B911">
        <f>emission!B911</f>
        <v>2</v>
      </c>
      <c r="C911" t="str">
        <f>emission!C911</f>
        <v>commercial</v>
      </c>
      <c r="D911" t="str">
        <f>emission!D911</f>
        <v>VCC 24724 (NG T7 SWCVng)</v>
      </c>
      <c r="E911" t="str">
        <f>emission!E911</f>
        <v>ELEC</v>
      </c>
      <c r="F911" t="str">
        <f>emission!F911</f>
        <v>CO2</v>
      </c>
      <c r="G911" s="1">
        <f>emission!G911 - SUM($K911:$U911)</f>
        <v>0.72495460510253906</v>
      </c>
      <c r="K911" s="1">
        <f>SUMIF('emission-rate'!$A$2:$A$551, $D911&amp;K$1&amp;$E911&amp;$F911, 'emission-rate'!$F$2:$F$551) * IFERROR(VLOOKUP($A911&amp;$B911&amp;$C911&amp;$D911&amp;K$1, 'check of sales'!$A$2:$P$1035, 12 + MATCH($E911,'check of sales'!$M$1:$P$1, 0), 0), 0)</f>
        <v>10441030.411776461</v>
      </c>
      <c r="L911" s="1">
        <f>SUMIF('emission-rate'!$A$2:$A$551, $D911&amp;L$1&amp;$E911&amp;$F911, 'emission-rate'!$F$2:$F$551) * IFERROR(VLOOKUP($A911&amp;$B911&amp;$C911&amp;$D911&amp;L$1, 'check of sales'!$A$2:$P$1035, 12 + MATCH($E911,'check of sales'!$M$1:$P$1, 0), 0), 0)</f>
        <v>385487441.29611427</v>
      </c>
      <c r="M911" s="1">
        <f>SUMIF('emission-rate'!$A$2:$A$551, $D911&amp;M$1&amp;$E911&amp;$F911, 'emission-rate'!$F$2:$F$551) * IFERROR(VLOOKUP($A911&amp;$B911&amp;$C911&amp;$D911&amp;M$1, 'check of sales'!$A$2:$P$1035, 12 + MATCH($E911,'check of sales'!$M$1:$P$1, 0), 0), 0)</f>
        <v>2113471959.786329</v>
      </c>
      <c r="N911" s="1">
        <f>SUMIF('emission-rate'!$A$2:$A$551, $D911&amp;N$1&amp;$E911&amp;$F911, 'emission-rate'!$F$2:$F$551) * IFERROR(VLOOKUP($A911&amp;$B911&amp;$C911&amp;$D911&amp;N$1, 'check of sales'!$A$2:$P$1035, 12 + MATCH($E911,'check of sales'!$M$1:$P$1, 0), 0), 0)</f>
        <v>36057949.001737021</v>
      </c>
      <c r="O911" s="1">
        <f>SUMIF('emission-rate'!$A$2:$A$551, $D911&amp;O$1&amp;$E911&amp;$F911, 'emission-rate'!$F$2:$F$551) * IFERROR(VLOOKUP($A911&amp;$B911&amp;$C911&amp;$D911&amp;O$1, 'check of sales'!$A$2:$P$1035, 12 + MATCH($E911,'check of sales'!$M$1:$P$1, 0), 0), 0)</f>
        <v>512228937.468669</v>
      </c>
      <c r="P911" s="1">
        <f>SUMIF('emission-rate'!$A$2:$A$551, $D911&amp;P$1&amp;$E911&amp;$F911, 'emission-rate'!$F$2:$F$551) * IFERROR(VLOOKUP($A911&amp;$B911&amp;$C911&amp;$D911&amp;P$1, 'check of sales'!$A$2:$P$1035, 12 + MATCH($E911,'check of sales'!$M$1:$P$1, 0), 0), 0)</f>
        <v>3684749998.6880383</v>
      </c>
      <c r="Q911" s="1">
        <f>SUMIF('emission-rate'!$A$2:$A$551, $D911&amp;Q$1&amp;$E911&amp;$F911, 'emission-rate'!$F$2:$F$551) * IFERROR(VLOOKUP($A911&amp;$B911&amp;$C911&amp;$D911&amp;Q$1, 'check of sales'!$A$2:$P$1035, 12 + MATCH($E911,'check of sales'!$M$1:$P$1, 0), 0), 0)</f>
        <v>1759949721.2973189</v>
      </c>
      <c r="R911" s="1">
        <f>SUMIF('emission-rate'!$A$2:$A$551, $D911&amp;R$1&amp;$E911&amp;$F911, 'emission-rate'!$F$2:$F$551) * IFERROR(VLOOKUP($A911&amp;$B911&amp;$C911&amp;$D911&amp;R$1, 'check of sales'!$A$2:$P$1035, 12 + MATCH($E911,'check of sales'!$M$1:$P$1, 0), 0), 0)</f>
        <v>440312796.19703108</v>
      </c>
      <c r="S911" s="1">
        <f>SUMIF('emission-rate'!$A$2:$A$551, $D911&amp;S$1&amp;$E911&amp;$F911, 'emission-rate'!$F$2:$F$551) * IFERROR(VLOOKUP($A911&amp;$B911&amp;$C911&amp;$D911&amp;S$1, 'check of sales'!$A$2:$P$1035, 12 + MATCH($E911,'check of sales'!$M$1:$P$1, 0), 0), 0)</f>
        <v>0</v>
      </c>
      <c r="T911" s="1">
        <f>SUMIF('emission-rate'!$A$2:$A$551, $D911&amp;T$1&amp;$E911&amp;$F911, 'emission-rate'!$F$2:$F$551) * IFERROR(VLOOKUP($A911&amp;$B911&amp;$C911&amp;$D911&amp;T$1, 'check of sales'!$A$2:$P$1035, 12 + MATCH($E911,'check of sales'!$M$1:$P$1, 0), 0), 0)</f>
        <v>0</v>
      </c>
      <c r="U911" s="1">
        <f>SUMIF('emission-rate'!$A$2:$A$551, $D911&amp;U$1&amp;$E911&amp;$F911, 'emission-rate'!$F$2:$F$551) * IFERROR(VLOOKUP($A911&amp;$B911&amp;$C911&amp;$D911&amp;U$1, 'check of sales'!$A$2:$P$1035, 12 + MATCH($E911,'check of sales'!$M$1:$P$1, 0), 0), 0)</f>
        <v>0</v>
      </c>
    </row>
    <row r="912" spans="1:21" x14ac:dyDescent="0.2">
      <c r="A912">
        <f>emission!A912</f>
        <v>2018</v>
      </c>
      <c r="B912">
        <f>emission!B912</f>
        <v>2</v>
      </c>
      <c r="C912" t="str">
        <f>emission!C912</f>
        <v>commercial</v>
      </c>
      <c r="D912" t="str">
        <f>emission!D912</f>
        <v>VCC 24724 (NG T7 SWCVng)</v>
      </c>
      <c r="E912" t="str">
        <f>emission!E912</f>
        <v>ELEC</v>
      </c>
      <c r="F912" t="str">
        <f>emission!F912</f>
        <v>CO2</v>
      </c>
      <c r="G912" s="1">
        <f>emission!G912 - SUM($K912:$U912)</f>
        <v>-1.1358261108398438E-2</v>
      </c>
      <c r="K912" s="1">
        <f>SUMIF('emission-rate'!$A$2:$A$551, $D912&amp;K$1&amp;$E912&amp;$F912, 'emission-rate'!$F$2:$F$551) * IFERROR(VLOOKUP($A912&amp;$B912&amp;$C912&amp;$D912&amp;K$1, 'check of sales'!$A$2:$P$1035, 12 + MATCH($E912,'check of sales'!$M$1:$P$1, 0), 0), 0)</f>
        <v>9889156.4675728809</v>
      </c>
      <c r="L912" s="1">
        <f>SUMIF('emission-rate'!$A$2:$A$551, $D912&amp;L$1&amp;$E912&amp;$F912, 'emission-rate'!$F$2:$F$551) * IFERROR(VLOOKUP($A912&amp;$B912&amp;$C912&amp;$D912&amp;L$1, 'check of sales'!$A$2:$P$1035, 12 + MATCH($E912,'check of sales'!$M$1:$P$1, 0), 0), 0)</f>
        <v>363354075.6916908</v>
      </c>
      <c r="M912" s="1">
        <f>SUMIF('emission-rate'!$A$2:$A$551, $D912&amp;M$1&amp;$E912&amp;$F912, 'emission-rate'!$F$2:$F$551) * IFERROR(VLOOKUP($A912&amp;$B912&amp;$C912&amp;$D912&amp;M$1, 'check of sales'!$A$2:$P$1035, 12 + MATCH($E912,'check of sales'!$M$1:$P$1, 0), 0), 0)</f>
        <v>1981777777.4376826</v>
      </c>
      <c r="N912" s="1">
        <f>SUMIF('emission-rate'!$A$2:$A$551, $D912&amp;N$1&amp;$E912&amp;$F912, 'emission-rate'!$F$2:$F$551) * IFERROR(VLOOKUP($A912&amp;$B912&amp;$C912&amp;$D912&amp;N$1, 'check of sales'!$A$2:$P$1035, 12 + MATCH($E912,'check of sales'!$M$1:$P$1, 0), 0), 0)</f>
        <v>33483147.801158331</v>
      </c>
      <c r="O912" s="1">
        <f>SUMIF('emission-rate'!$A$2:$A$551, $D912&amp;O$1&amp;$E912&amp;$F912, 'emission-rate'!$F$2:$F$551) * IFERROR(VLOOKUP($A912&amp;$B912&amp;$C912&amp;$D912&amp;O$1, 'check of sales'!$A$2:$P$1035, 12 + MATCH($E912,'check of sales'!$M$1:$P$1, 0), 0), 0)</f>
        <v>473811357.74836946</v>
      </c>
      <c r="P912" s="1">
        <f>SUMIF('emission-rate'!$A$2:$A$551, $D912&amp;P$1&amp;$E912&amp;$F912, 'emission-rate'!$F$2:$F$551) * IFERROR(VLOOKUP($A912&amp;$B912&amp;$C912&amp;$D912&amp;P$1, 'check of sales'!$A$2:$P$1035, 12 + MATCH($E912,'check of sales'!$M$1:$P$1, 0), 0), 0)</f>
        <v>3365696455.5005717</v>
      </c>
      <c r="Q912" s="1">
        <f>SUMIF('emission-rate'!$A$2:$A$551, $D912&amp;Q$1&amp;$E912&amp;$F912, 'emission-rate'!$F$2:$F$551) * IFERROR(VLOOKUP($A912&amp;$B912&amp;$C912&amp;$D912&amp;Q$1, 'check of sales'!$A$2:$P$1035, 12 + MATCH($E912,'check of sales'!$M$1:$P$1, 0), 0), 0)</f>
        <v>1572598345.0886517</v>
      </c>
      <c r="R912" s="1">
        <f>SUMIF('emission-rate'!$A$2:$A$551, $D912&amp;R$1&amp;$E912&amp;$F912, 'emission-rate'!$F$2:$F$551) * IFERROR(VLOOKUP($A912&amp;$B912&amp;$C912&amp;$D912&amp;R$1, 'check of sales'!$A$2:$P$1035, 12 + MATCH($E912,'check of sales'!$M$1:$P$1, 0), 0), 0)</f>
        <v>373371156.73948944</v>
      </c>
      <c r="S912" s="1">
        <f>SUMIF('emission-rate'!$A$2:$A$551, $D912&amp;S$1&amp;$E912&amp;$F912, 'emission-rate'!$F$2:$F$551) * IFERROR(VLOOKUP($A912&amp;$B912&amp;$C912&amp;$D912&amp;S$1, 'check of sales'!$A$2:$P$1035, 12 + MATCH($E912,'check of sales'!$M$1:$P$1, 0), 0), 0)</f>
        <v>1774179788.0634713</v>
      </c>
      <c r="T912" s="1">
        <f>SUMIF('emission-rate'!$A$2:$A$551, $D912&amp;T$1&amp;$E912&amp;$F912, 'emission-rate'!$F$2:$F$551) * IFERROR(VLOOKUP($A912&amp;$B912&amp;$C912&amp;$D912&amp;T$1, 'check of sales'!$A$2:$P$1035, 12 + MATCH($E912,'check of sales'!$M$1:$P$1, 0), 0), 0)</f>
        <v>0</v>
      </c>
      <c r="U912" s="1">
        <f>SUMIF('emission-rate'!$A$2:$A$551, $D912&amp;U$1&amp;$E912&amp;$F912, 'emission-rate'!$F$2:$F$551) * IFERROR(VLOOKUP($A912&amp;$B912&amp;$C912&amp;$D912&amp;U$1, 'check of sales'!$A$2:$P$1035, 12 + MATCH($E912,'check of sales'!$M$1:$P$1, 0), 0), 0)</f>
        <v>0</v>
      </c>
    </row>
    <row r="913" spans="1:21" x14ac:dyDescent="0.2">
      <c r="A913">
        <f>emission!A913</f>
        <v>2019</v>
      </c>
      <c r="B913">
        <f>emission!B913</f>
        <v>2</v>
      </c>
      <c r="C913" t="str">
        <f>emission!C913</f>
        <v>commercial</v>
      </c>
      <c r="D913" t="str">
        <f>emission!D913</f>
        <v>VCC 24724 (NG T7 SWCVng)</v>
      </c>
      <c r="E913" t="str">
        <f>emission!E913</f>
        <v>ELEC</v>
      </c>
      <c r="F913" t="str">
        <f>emission!F913</f>
        <v>CO2</v>
      </c>
      <c r="G913" s="1">
        <f>emission!G913 - SUM($K913:$U913)</f>
        <v>8.3751678466796875E-3</v>
      </c>
      <c r="K913" s="1">
        <f>SUMIF('emission-rate'!$A$2:$A$551, $D913&amp;K$1&amp;$E913&amp;$F913, 'emission-rate'!$F$2:$F$551) * IFERROR(VLOOKUP($A913&amp;$B913&amp;$C913&amp;$D913&amp;K$1, 'check of sales'!$A$2:$P$1035, 12 + MATCH($E913,'check of sales'!$M$1:$P$1, 0), 0), 0)</f>
        <v>9205382.5521555766</v>
      </c>
      <c r="L913" s="1">
        <f>SUMIF('emission-rate'!$A$2:$A$551, $D913&amp;L$1&amp;$E913&amp;$F913, 'emission-rate'!$F$2:$F$551) * IFERROR(VLOOKUP($A913&amp;$B913&amp;$C913&amp;$D913&amp;L$1, 'check of sales'!$A$2:$P$1035, 12 + MATCH($E913,'check of sales'!$M$1:$P$1, 0), 0), 0)</f>
        <v>344148533.80683506</v>
      </c>
      <c r="M913" s="1">
        <f>SUMIF('emission-rate'!$A$2:$A$551, $D913&amp;M$1&amp;$E913&amp;$F913, 'emission-rate'!$F$2:$F$551) * IFERROR(VLOOKUP($A913&amp;$B913&amp;$C913&amp;$D913&amp;M$1, 'check of sales'!$A$2:$P$1035, 12 + MATCH($E913,'check of sales'!$M$1:$P$1, 0), 0), 0)</f>
        <v>1867990900.367784</v>
      </c>
      <c r="N913" s="1">
        <f>SUMIF('emission-rate'!$A$2:$A$551, $D913&amp;N$1&amp;$E913&amp;$F913, 'emission-rate'!$F$2:$F$551) * IFERROR(VLOOKUP($A913&amp;$B913&amp;$C913&amp;$D913&amp;N$1, 'check of sales'!$A$2:$P$1035, 12 + MATCH($E913,'check of sales'!$M$1:$P$1, 0), 0), 0)</f>
        <v>31396753.538053054</v>
      </c>
      <c r="O913" s="1">
        <f>SUMIF('emission-rate'!$A$2:$A$551, $D913&amp;O$1&amp;$E913&amp;$F913, 'emission-rate'!$F$2:$F$551) * IFERROR(VLOOKUP($A913&amp;$B913&amp;$C913&amp;$D913&amp;O$1, 'check of sales'!$A$2:$P$1035, 12 + MATCH($E913,'check of sales'!$M$1:$P$1, 0), 0), 0)</f>
        <v>439977762.47872323</v>
      </c>
      <c r="P913" s="1">
        <f>SUMIF('emission-rate'!$A$2:$A$551, $D913&amp;P$1&amp;$E913&amp;$F913, 'emission-rate'!$F$2:$F$551) * IFERROR(VLOOKUP($A913&amp;$B913&amp;$C913&amp;$D913&amp;P$1, 'check of sales'!$A$2:$P$1035, 12 + MATCH($E913,'check of sales'!$M$1:$P$1, 0), 0), 0)</f>
        <v>3113266531.2317371</v>
      </c>
      <c r="Q913" s="1">
        <f>SUMIF('emission-rate'!$A$2:$A$551, $D913&amp;Q$1&amp;$E913&amp;$F913, 'emission-rate'!$F$2:$F$551) * IFERROR(VLOOKUP($A913&amp;$B913&amp;$C913&amp;$D913&amp;Q$1, 'check of sales'!$A$2:$P$1035, 12 + MATCH($E913,'check of sales'!$M$1:$P$1, 0), 0), 0)</f>
        <v>1436430878.0447764</v>
      </c>
      <c r="R913" s="1">
        <f>SUMIF('emission-rate'!$A$2:$A$551, $D913&amp;R$1&amp;$E913&amp;$F913, 'emission-rate'!$F$2:$F$551) * IFERROR(VLOOKUP($A913&amp;$B913&amp;$C913&amp;$D913&amp;R$1, 'check of sales'!$A$2:$P$1035, 12 + MATCH($E913,'check of sales'!$M$1:$P$1, 0), 0), 0)</f>
        <v>333624793.98533034</v>
      </c>
      <c r="S913" s="1">
        <f>SUMIF('emission-rate'!$A$2:$A$551, $D913&amp;S$1&amp;$E913&amp;$F913, 'emission-rate'!$F$2:$F$551) * IFERROR(VLOOKUP($A913&amp;$B913&amp;$C913&amp;$D913&amp;S$1, 'check of sales'!$A$2:$P$1035, 12 + MATCH($E913,'check of sales'!$M$1:$P$1, 0), 0), 0)</f>
        <v>1504447668.690186</v>
      </c>
      <c r="T913" s="1">
        <f>SUMIF('emission-rate'!$A$2:$A$551, $D913&amp;T$1&amp;$E913&amp;$F913, 'emission-rate'!$F$2:$F$551) * IFERROR(VLOOKUP($A913&amp;$B913&amp;$C913&amp;$D913&amp;T$1, 'check of sales'!$A$2:$P$1035, 12 + MATCH($E913,'check of sales'!$M$1:$P$1, 0), 0), 0)</f>
        <v>81572048.403254122</v>
      </c>
      <c r="U913" s="1">
        <f>SUMIF('emission-rate'!$A$2:$A$551, $D913&amp;U$1&amp;$E913&amp;$F913, 'emission-rate'!$F$2:$F$551) * IFERROR(VLOOKUP($A913&amp;$B913&amp;$C913&amp;$D913&amp;U$1, 'check of sales'!$A$2:$P$1035, 12 + MATCH($E913,'check of sales'!$M$1:$P$1, 0), 0), 0)</f>
        <v>0</v>
      </c>
    </row>
    <row r="914" spans="1:21" x14ac:dyDescent="0.2">
      <c r="A914">
        <f>emission!A914</f>
        <v>2020</v>
      </c>
      <c r="B914">
        <f>emission!B914</f>
        <v>2</v>
      </c>
      <c r="C914" t="str">
        <f>emission!C914</f>
        <v>commercial</v>
      </c>
      <c r="D914" t="str">
        <f>emission!D914</f>
        <v>VCC 24724 (NG T7 SWCVng)</v>
      </c>
      <c r="E914" t="str">
        <f>emission!E914</f>
        <v>ELEC</v>
      </c>
      <c r="F914" t="str">
        <f>emission!F914</f>
        <v>CO2</v>
      </c>
      <c r="G914" s="1">
        <f>emission!G914 - SUM($K914:$U914)</f>
        <v>4.3426513671875E-2</v>
      </c>
      <c r="K914" s="1">
        <f>SUMIF('emission-rate'!$A$2:$A$551, $D914&amp;K$1&amp;$E914&amp;$F914, 'emission-rate'!$F$2:$F$551) * IFERROR(VLOOKUP($A914&amp;$B914&amp;$C914&amp;$D914&amp;K$1, 'check of sales'!$A$2:$P$1035, 12 + MATCH($E914,'check of sales'!$M$1:$P$1, 0), 0), 0)</f>
        <v>8590306.8463168219</v>
      </c>
      <c r="L914" s="1">
        <f>SUMIF('emission-rate'!$A$2:$A$551, $D914&amp;L$1&amp;$E914&amp;$F914, 'emission-rate'!$F$2:$F$551) * IFERROR(VLOOKUP($A914&amp;$B914&amp;$C914&amp;$D914&amp;L$1, 'check of sales'!$A$2:$P$1035, 12 + MATCH($E914,'check of sales'!$M$1:$P$1, 0), 0), 0)</f>
        <v>320352794.38074255</v>
      </c>
      <c r="M914" s="1">
        <f>SUMIF('emission-rate'!$A$2:$A$551, $D914&amp;M$1&amp;$E914&amp;$F914, 'emission-rate'!$F$2:$F$551) * IFERROR(VLOOKUP($A914&amp;$B914&amp;$C914&amp;$D914&amp;M$1, 'check of sales'!$A$2:$P$1035, 12 + MATCH($E914,'check of sales'!$M$1:$P$1, 0), 0), 0)</f>
        <v>1769255865.1015697</v>
      </c>
      <c r="N914" s="1">
        <f>SUMIF('emission-rate'!$A$2:$A$551, $D914&amp;N$1&amp;$E914&amp;$F914, 'emission-rate'!$F$2:$F$551) * IFERROR(VLOOKUP($A914&amp;$B914&amp;$C914&amp;$D914&amp;N$1, 'check of sales'!$A$2:$P$1035, 12 + MATCH($E914,'check of sales'!$M$1:$P$1, 0), 0), 0)</f>
        <v>29594059.726516169</v>
      </c>
      <c r="O914" s="1">
        <f>SUMIF('emission-rate'!$A$2:$A$551, $D914&amp;O$1&amp;$E914&amp;$F914, 'emission-rate'!$F$2:$F$551) * IFERROR(VLOOKUP($A914&amp;$B914&amp;$C914&amp;$D914&amp;O$1, 'check of sales'!$A$2:$P$1035, 12 + MATCH($E914,'check of sales'!$M$1:$P$1, 0), 0), 0)</f>
        <v>412561968.57006836</v>
      </c>
      <c r="P914" s="1">
        <f>SUMIF('emission-rate'!$A$2:$A$551, $D914&amp;P$1&amp;$E914&amp;$F914, 'emission-rate'!$F$2:$F$551) * IFERROR(VLOOKUP($A914&amp;$B914&amp;$C914&amp;$D914&amp;P$1, 'check of sales'!$A$2:$P$1035, 12 + MATCH($E914,'check of sales'!$M$1:$P$1, 0), 0), 0)</f>
        <v>2890956537.8943276</v>
      </c>
      <c r="Q914" s="1">
        <f>SUMIF('emission-rate'!$A$2:$A$551, $D914&amp;Q$1&amp;$E914&amp;$F914, 'emission-rate'!$F$2:$F$551) * IFERROR(VLOOKUP($A914&amp;$B914&amp;$C914&amp;$D914&amp;Q$1, 'check of sales'!$A$2:$P$1035, 12 + MATCH($E914,'check of sales'!$M$1:$P$1, 0), 0), 0)</f>
        <v>1328697414.0927126</v>
      </c>
      <c r="R914" s="1">
        <f>SUMIF('emission-rate'!$A$2:$A$551, $D914&amp;R$1&amp;$E914&amp;$F914, 'emission-rate'!$F$2:$F$551) * IFERROR(VLOOKUP($A914&amp;$B914&amp;$C914&amp;$D914&amp;R$1, 'check of sales'!$A$2:$P$1035, 12 + MATCH($E914,'check of sales'!$M$1:$P$1, 0), 0), 0)</f>
        <v>304737034.25831842</v>
      </c>
      <c r="S914" s="1">
        <f>SUMIF('emission-rate'!$A$2:$A$551, $D914&amp;S$1&amp;$E914&amp;$F914, 'emission-rate'!$F$2:$F$551) * IFERROR(VLOOKUP($A914&amp;$B914&amp;$C914&amp;$D914&amp;S$1, 'check of sales'!$A$2:$P$1035, 12 + MATCH($E914,'check of sales'!$M$1:$P$1, 0), 0), 0)</f>
        <v>1344295172.4272518</v>
      </c>
      <c r="T914" s="1">
        <f>SUMIF('emission-rate'!$A$2:$A$551, $D914&amp;T$1&amp;$E914&amp;$F914, 'emission-rate'!$F$2:$F$551) * IFERROR(VLOOKUP($A914&amp;$B914&amp;$C914&amp;$D914&amp;T$1, 'check of sales'!$A$2:$P$1035, 12 + MATCH($E914,'check of sales'!$M$1:$P$1, 0), 0), 0)</f>
        <v>69170485.920431852</v>
      </c>
      <c r="U914" s="1">
        <f>SUMIF('emission-rate'!$A$2:$A$551, $D914&amp;U$1&amp;$E914&amp;$F914, 'emission-rate'!$F$2:$F$551) * IFERROR(VLOOKUP($A914&amp;$B914&amp;$C914&amp;$D914&amp;U$1, 'check of sales'!$A$2:$P$1035, 12 + MATCH($E914,'check of sales'!$M$1:$P$1, 0), 0), 0)</f>
        <v>589466361.28601956</v>
      </c>
    </row>
    <row r="915" spans="1:21" x14ac:dyDescent="0.2">
      <c r="A915">
        <f>emission!A915</f>
        <v>2010</v>
      </c>
      <c r="B915">
        <f>emission!B915</f>
        <v>2</v>
      </c>
      <c r="C915" t="str">
        <f>emission!C915</f>
        <v>commercial</v>
      </c>
      <c r="D915" t="str">
        <f>emission!D915</f>
        <v>VCC 24724 (NG T7 SWCVng)</v>
      </c>
      <c r="E915" t="str">
        <f>emission!E915</f>
        <v>ELEC</v>
      </c>
      <c r="F915" t="str">
        <f>emission!F915</f>
        <v>HC</v>
      </c>
      <c r="G915" s="1">
        <f>emission!G915 - SUM($K915:$U915)</f>
        <v>4.7556704885209911E-6</v>
      </c>
      <c r="K915" s="1">
        <f>SUMIF('emission-rate'!$A$2:$A$551, $D915&amp;K$1&amp;$E915&amp;$F915, 'emission-rate'!$F$2:$F$551) * IFERROR(VLOOKUP($A915&amp;$B915&amp;$C915&amp;$D915&amp;K$1, 'check of sales'!$A$2:$P$1035, 12 + MATCH($E915,'check of sales'!$M$1:$P$1, 0), 0), 0)</f>
        <v>1477.2669426140894</v>
      </c>
      <c r="L915" s="1">
        <f>SUMIF('emission-rate'!$A$2:$A$551, $D915&amp;L$1&amp;$E915&amp;$F915, 'emission-rate'!$F$2:$F$551) * IFERROR(VLOOKUP($A915&amp;$B915&amp;$C915&amp;$D915&amp;L$1, 'check of sales'!$A$2:$P$1035, 12 + MATCH($E915,'check of sales'!$M$1:$P$1, 0), 0), 0)</f>
        <v>0</v>
      </c>
      <c r="M915" s="1">
        <f>SUMIF('emission-rate'!$A$2:$A$551, $D915&amp;M$1&amp;$E915&amp;$F915, 'emission-rate'!$F$2:$F$551) * IFERROR(VLOOKUP($A915&amp;$B915&amp;$C915&amp;$D915&amp;M$1, 'check of sales'!$A$2:$P$1035, 12 + MATCH($E915,'check of sales'!$M$1:$P$1, 0), 0), 0)</f>
        <v>0</v>
      </c>
      <c r="N915" s="1">
        <f>SUMIF('emission-rate'!$A$2:$A$551, $D915&amp;N$1&amp;$E915&amp;$F915, 'emission-rate'!$F$2:$F$551) * IFERROR(VLOOKUP($A915&amp;$B915&amp;$C915&amp;$D915&amp;N$1, 'check of sales'!$A$2:$P$1035, 12 + MATCH($E915,'check of sales'!$M$1:$P$1, 0), 0), 0)</f>
        <v>0</v>
      </c>
      <c r="O915" s="1">
        <f>SUMIF('emission-rate'!$A$2:$A$551, $D915&amp;O$1&amp;$E915&amp;$F915, 'emission-rate'!$F$2:$F$551) * IFERROR(VLOOKUP($A915&amp;$B915&amp;$C915&amp;$D915&amp;O$1, 'check of sales'!$A$2:$P$1035, 12 + MATCH($E915,'check of sales'!$M$1:$P$1, 0), 0), 0)</f>
        <v>0</v>
      </c>
      <c r="P915" s="1">
        <f>SUMIF('emission-rate'!$A$2:$A$551, $D915&amp;P$1&amp;$E915&amp;$F915, 'emission-rate'!$F$2:$F$551) * IFERROR(VLOOKUP($A915&amp;$B915&amp;$C915&amp;$D915&amp;P$1, 'check of sales'!$A$2:$P$1035, 12 + MATCH($E915,'check of sales'!$M$1:$P$1, 0), 0), 0)</f>
        <v>0</v>
      </c>
      <c r="Q915" s="1">
        <f>SUMIF('emission-rate'!$A$2:$A$551, $D915&amp;Q$1&amp;$E915&amp;$F915, 'emission-rate'!$F$2:$F$551) * IFERROR(VLOOKUP($A915&amp;$B915&amp;$C915&amp;$D915&amp;Q$1, 'check of sales'!$A$2:$P$1035, 12 + MATCH($E915,'check of sales'!$M$1:$P$1, 0), 0), 0)</f>
        <v>0</v>
      </c>
      <c r="R915" s="1">
        <f>SUMIF('emission-rate'!$A$2:$A$551, $D915&amp;R$1&amp;$E915&amp;$F915, 'emission-rate'!$F$2:$F$551) * IFERROR(VLOOKUP($A915&amp;$B915&amp;$C915&amp;$D915&amp;R$1, 'check of sales'!$A$2:$P$1035, 12 + MATCH($E915,'check of sales'!$M$1:$P$1, 0), 0), 0)</f>
        <v>0</v>
      </c>
      <c r="S915" s="1">
        <f>SUMIF('emission-rate'!$A$2:$A$551, $D915&amp;S$1&amp;$E915&amp;$F915, 'emission-rate'!$F$2:$F$551) * IFERROR(VLOOKUP($A915&amp;$B915&amp;$C915&amp;$D915&amp;S$1, 'check of sales'!$A$2:$P$1035, 12 + MATCH($E915,'check of sales'!$M$1:$P$1, 0), 0), 0)</f>
        <v>0</v>
      </c>
      <c r="T915" s="1">
        <f>SUMIF('emission-rate'!$A$2:$A$551, $D915&amp;T$1&amp;$E915&amp;$F915, 'emission-rate'!$F$2:$F$551) * IFERROR(VLOOKUP($A915&amp;$B915&amp;$C915&amp;$D915&amp;T$1, 'check of sales'!$A$2:$P$1035, 12 + MATCH($E915,'check of sales'!$M$1:$P$1, 0), 0), 0)</f>
        <v>0</v>
      </c>
      <c r="U915" s="1">
        <f>SUMIF('emission-rate'!$A$2:$A$551, $D915&amp;U$1&amp;$E915&amp;$F915, 'emission-rate'!$F$2:$F$551) * IFERROR(VLOOKUP($A915&amp;$B915&amp;$C915&amp;$D915&amp;U$1, 'check of sales'!$A$2:$P$1035, 12 + MATCH($E915,'check of sales'!$M$1:$P$1, 0), 0), 0)</f>
        <v>0</v>
      </c>
    </row>
    <row r="916" spans="1:21" x14ac:dyDescent="0.2">
      <c r="A916">
        <f>emission!A916</f>
        <v>2011</v>
      </c>
      <c r="B916">
        <f>emission!B916</f>
        <v>2</v>
      </c>
      <c r="C916" t="str">
        <f>emission!C916</f>
        <v>commercial</v>
      </c>
      <c r="D916" t="str">
        <f>emission!D916</f>
        <v>VCC 24724 (NG T7 SWCVng)</v>
      </c>
      <c r="E916" t="str">
        <f>emission!E916</f>
        <v>ELEC</v>
      </c>
      <c r="F916" t="str">
        <f>emission!F916</f>
        <v>HC</v>
      </c>
      <c r="G916" s="1">
        <f>emission!G916 - SUM($K916:$U916)</f>
        <v>-8.3706388249993324E-4</v>
      </c>
      <c r="K916" s="1">
        <f>SUMIF('emission-rate'!$A$2:$A$551, $D916&amp;K$1&amp;$E916&amp;$F916, 'emission-rate'!$F$2:$F$551) * IFERROR(VLOOKUP($A916&amp;$B916&amp;$C916&amp;$D916&amp;K$1, 'check of sales'!$A$2:$P$1035, 12 + MATCH($E916,'check of sales'!$M$1:$P$1, 0), 0), 0)</f>
        <v>1252.6750799447959</v>
      </c>
      <c r="L916" s="1">
        <f>SUMIF('emission-rate'!$A$2:$A$551, $D916&amp;L$1&amp;$E916&amp;$F916, 'emission-rate'!$F$2:$F$551) * IFERROR(VLOOKUP($A916&amp;$B916&amp;$C916&amp;$D916&amp;L$1, 'check of sales'!$A$2:$P$1035, 12 + MATCH($E916,'check of sales'!$M$1:$P$1, 0), 0), 0)</f>
        <v>2320298.0482889288</v>
      </c>
      <c r="M916" s="1">
        <f>SUMIF('emission-rate'!$A$2:$A$551, $D916&amp;M$1&amp;$E916&amp;$F916, 'emission-rate'!$F$2:$F$551) * IFERROR(VLOOKUP($A916&amp;$B916&amp;$C916&amp;$D916&amp;M$1, 'check of sales'!$A$2:$P$1035, 12 + MATCH($E916,'check of sales'!$M$1:$P$1, 0), 0), 0)</f>
        <v>0</v>
      </c>
      <c r="N916" s="1">
        <f>SUMIF('emission-rate'!$A$2:$A$551, $D916&amp;N$1&amp;$E916&amp;$F916, 'emission-rate'!$F$2:$F$551) * IFERROR(VLOOKUP($A916&amp;$B916&amp;$C916&amp;$D916&amp;N$1, 'check of sales'!$A$2:$P$1035, 12 + MATCH($E916,'check of sales'!$M$1:$P$1, 0), 0), 0)</f>
        <v>0</v>
      </c>
      <c r="O916" s="1">
        <f>SUMIF('emission-rate'!$A$2:$A$551, $D916&amp;O$1&amp;$E916&amp;$F916, 'emission-rate'!$F$2:$F$551) * IFERROR(VLOOKUP($A916&amp;$B916&amp;$C916&amp;$D916&amp;O$1, 'check of sales'!$A$2:$P$1035, 12 + MATCH($E916,'check of sales'!$M$1:$P$1, 0), 0), 0)</f>
        <v>0</v>
      </c>
      <c r="P916" s="1">
        <f>SUMIF('emission-rate'!$A$2:$A$551, $D916&amp;P$1&amp;$E916&amp;$F916, 'emission-rate'!$F$2:$F$551) * IFERROR(VLOOKUP($A916&amp;$B916&amp;$C916&amp;$D916&amp;P$1, 'check of sales'!$A$2:$P$1035, 12 + MATCH($E916,'check of sales'!$M$1:$P$1, 0), 0), 0)</f>
        <v>0</v>
      </c>
      <c r="Q916" s="1">
        <f>SUMIF('emission-rate'!$A$2:$A$551, $D916&amp;Q$1&amp;$E916&amp;$F916, 'emission-rate'!$F$2:$F$551) * IFERROR(VLOOKUP($A916&amp;$B916&amp;$C916&amp;$D916&amp;Q$1, 'check of sales'!$A$2:$P$1035, 12 + MATCH($E916,'check of sales'!$M$1:$P$1, 0), 0), 0)</f>
        <v>0</v>
      </c>
      <c r="R916" s="1">
        <f>SUMIF('emission-rate'!$A$2:$A$551, $D916&amp;R$1&amp;$E916&amp;$F916, 'emission-rate'!$F$2:$F$551) * IFERROR(VLOOKUP($A916&amp;$B916&amp;$C916&amp;$D916&amp;R$1, 'check of sales'!$A$2:$P$1035, 12 + MATCH($E916,'check of sales'!$M$1:$P$1, 0), 0), 0)</f>
        <v>0</v>
      </c>
      <c r="S916" s="1">
        <f>SUMIF('emission-rate'!$A$2:$A$551, $D916&amp;S$1&amp;$E916&amp;$F916, 'emission-rate'!$F$2:$F$551) * IFERROR(VLOOKUP($A916&amp;$B916&amp;$C916&amp;$D916&amp;S$1, 'check of sales'!$A$2:$P$1035, 12 + MATCH($E916,'check of sales'!$M$1:$P$1, 0), 0), 0)</f>
        <v>0</v>
      </c>
      <c r="T916" s="1">
        <f>SUMIF('emission-rate'!$A$2:$A$551, $D916&amp;T$1&amp;$E916&amp;$F916, 'emission-rate'!$F$2:$F$551) * IFERROR(VLOOKUP($A916&amp;$B916&amp;$C916&amp;$D916&amp;T$1, 'check of sales'!$A$2:$P$1035, 12 + MATCH($E916,'check of sales'!$M$1:$P$1, 0), 0), 0)</f>
        <v>0</v>
      </c>
      <c r="U916" s="1">
        <f>SUMIF('emission-rate'!$A$2:$A$551, $D916&amp;U$1&amp;$E916&amp;$F916, 'emission-rate'!$F$2:$F$551) * IFERROR(VLOOKUP($A916&amp;$B916&amp;$C916&amp;$D916&amp;U$1, 'check of sales'!$A$2:$P$1035, 12 + MATCH($E916,'check of sales'!$M$1:$P$1, 0), 0), 0)</f>
        <v>0</v>
      </c>
    </row>
    <row r="917" spans="1:21" x14ac:dyDescent="0.2">
      <c r="A917">
        <f>emission!A917</f>
        <v>2012</v>
      </c>
      <c r="B917">
        <f>emission!B917</f>
        <v>2</v>
      </c>
      <c r="C917" t="str">
        <f>emission!C917</f>
        <v>commercial</v>
      </c>
      <c r="D917" t="str">
        <f>emission!D917</f>
        <v>VCC 24724 (NG T7 SWCVng)</v>
      </c>
      <c r="E917" t="str">
        <f>emission!E917</f>
        <v>ELEC</v>
      </c>
      <c r="F917" t="str">
        <f>emission!F917</f>
        <v>HC</v>
      </c>
      <c r="G917" s="1">
        <f>emission!G917 - SUM($K917:$U917)</f>
        <v>-6.8635111674666405E-3</v>
      </c>
      <c r="K917" s="1">
        <f>SUMIF('emission-rate'!$A$2:$A$551, $D917&amp;K$1&amp;$E917&amp;$F917, 'emission-rate'!$F$2:$F$551) * IFERROR(VLOOKUP($A917&amp;$B917&amp;$C917&amp;$D917&amp;K$1, 'check of sales'!$A$2:$P$1035, 12 + MATCH($E917,'check of sales'!$M$1:$P$1, 0), 0), 0)</f>
        <v>1119.3244521797214</v>
      </c>
      <c r="L917" s="1">
        <f>SUMIF('emission-rate'!$A$2:$A$551, $D917&amp;L$1&amp;$E917&amp;$F917, 'emission-rate'!$F$2:$F$551) * IFERROR(VLOOKUP($A917&amp;$B917&amp;$C917&amp;$D917&amp;L$1, 'check of sales'!$A$2:$P$1035, 12 + MATCH($E917,'check of sales'!$M$1:$P$1, 0), 0), 0)</f>
        <v>1967538.4720873553</v>
      </c>
      <c r="M917" s="1">
        <f>SUMIF('emission-rate'!$A$2:$A$551, $D917&amp;M$1&amp;$E917&amp;$F917, 'emission-rate'!$F$2:$F$551) * IFERROR(VLOOKUP($A917&amp;$B917&amp;$C917&amp;$D917&amp;M$1, 'check of sales'!$A$2:$P$1035, 12 + MATCH($E917,'check of sales'!$M$1:$P$1, 0), 0), 0)</f>
        <v>5206974.8882113965</v>
      </c>
      <c r="N917" s="1">
        <f>SUMIF('emission-rate'!$A$2:$A$551, $D917&amp;N$1&amp;$E917&amp;$F917, 'emission-rate'!$F$2:$F$551) * IFERROR(VLOOKUP($A917&amp;$B917&amp;$C917&amp;$D917&amp;N$1, 'check of sales'!$A$2:$P$1035, 12 + MATCH($E917,'check of sales'!$M$1:$P$1, 0), 0), 0)</f>
        <v>0</v>
      </c>
      <c r="O917" s="1">
        <f>SUMIF('emission-rate'!$A$2:$A$551, $D917&amp;O$1&amp;$E917&amp;$F917, 'emission-rate'!$F$2:$F$551) * IFERROR(VLOOKUP($A917&amp;$B917&amp;$C917&amp;$D917&amp;O$1, 'check of sales'!$A$2:$P$1035, 12 + MATCH($E917,'check of sales'!$M$1:$P$1, 0), 0), 0)</f>
        <v>0</v>
      </c>
      <c r="P917" s="1">
        <f>SUMIF('emission-rate'!$A$2:$A$551, $D917&amp;P$1&amp;$E917&amp;$F917, 'emission-rate'!$F$2:$F$551) * IFERROR(VLOOKUP($A917&amp;$B917&amp;$C917&amp;$D917&amp;P$1, 'check of sales'!$A$2:$P$1035, 12 + MATCH($E917,'check of sales'!$M$1:$P$1, 0), 0), 0)</f>
        <v>0</v>
      </c>
      <c r="Q917" s="1">
        <f>SUMIF('emission-rate'!$A$2:$A$551, $D917&amp;Q$1&amp;$E917&amp;$F917, 'emission-rate'!$F$2:$F$551) * IFERROR(VLOOKUP($A917&amp;$B917&amp;$C917&amp;$D917&amp;Q$1, 'check of sales'!$A$2:$P$1035, 12 + MATCH($E917,'check of sales'!$M$1:$P$1, 0), 0), 0)</f>
        <v>0</v>
      </c>
      <c r="R917" s="1">
        <f>SUMIF('emission-rate'!$A$2:$A$551, $D917&amp;R$1&amp;$E917&amp;$F917, 'emission-rate'!$F$2:$F$551) * IFERROR(VLOOKUP($A917&amp;$B917&amp;$C917&amp;$D917&amp;R$1, 'check of sales'!$A$2:$P$1035, 12 + MATCH($E917,'check of sales'!$M$1:$P$1, 0), 0), 0)</f>
        <v>0</v>
      </c>
      <c r="S917" s="1">
        <f>SUMIF('emission-rate'!$A$2:$A$551, $D917&amp;S$1&amp;$E917&amp;$F917, 'emission-rate'!$F$2:$F$551) * IFERROR(VLOOKUP($A917&amp;$B917&amp;$C917&amp;$D917&amp;S$1, 'check of sales'!$A$2:$P$1035, 12 + MATCH($E917,'check of sales'!$M$1:$P$1, 0), 0), 0)</f>
        <v>0</v>
      </c>
      <c r="T917" s="1">
        <f>SUMIF('emission-rate'!$A$2:$A$551, $D917&amp;T$1&amp;$E917&amp;$F917, 'emission-rate'!$F$2:$F$551) * IFERROR(VLOOKUP($A917&amp;$B917&amp;$C917&amp;$D917&amp;T$1, 'check of sales'!$A$2:$P$1035, 12 + MATCH($E917,'check of sales'!$M$1:$P$1, 0), 0), 0)</f>
        <v>0</v>
      </c>
      <c r="U917" s="1">
        <f>SUMIF('emission-rate'!$A$2:$A$551, $D917&amp;U$1&amp;$E917&amp;$F917, 'emission-rate'!$F$2:$F$551) * IFERROR(VLOOKUP($A917&amp;$B917&amp;$C917&amp;$D917&amp;U$1, 'check of sales'!$A$2:$P$1035, 12 + MATCH($E917,'check of sales'!$M$1:$P$1, 0), 0), 0)</f>
        <v>0</v>
      </c>
    </row>
    <row r="918" spans="1:21" x14ac:dyDescent="0.2">
      <c r="A918">
        <f>emission!A918</f>
        <v>2013</v>
      </c>
      <c r="B918">
        <f>emission!B918</f>
        <v>2</v>
      </c>
      <c r="C918" t="str">
        <f>emission!C918</f>
        <v>commercial</v>
      </c>
      <c r="D918" t="str">
        <f>emission!D918</f>
        <v>VCC 24724 (NG T7 SWCVng)</v>
      </c>
      <c r="E918" t="str">
        <f>emission!E918</f>
        <v>ELEC</v>
      </c>
      <c r="F918" t="str">
        <f>emission!F918</f>
        <v>HC</v>
      </c>
      <c r="G918" s="1">
        <f>emission!G918 - SUM($K918:$U918)</f>
        <v>-5.8945734053850174E-3</v>
      </c>
      <c r="K918" s="1">
        <f>SUMIF('emission-rate'!$A$2:$A$551, $D918&amp;K$1&amp;$E918&amp;$F918, 'emission-rate'!$F$2:$F$551) * IFERROR(VLOOKUP($A918&amp;$B918&amp;$C918&amp;$D918&amp;K$1, 'check of sales'!$A$2:$P$1035, 12 + MATCH($E918,'check of sales'!$M$1:$P$1, 0), 0), 0)</f>
        <v>1022.4048694206608</v>
      </c>
      <c r="L918" s="1">
        <f>SUMIF('emission-rate'!$A$2:$A$551, $D918&amp;L$1&amp;$E918&amp;$F918, 'emission-rate'!$F$2:$F$551) * IFERROR(VLOOKUP($A918&amp;$B918&amp;$C918&amp;$D918&amp;L$1, 'check of sales'!$A$2:$P$1035, 12 + MATCH($E918,'check of sales'!$M$1:$P$1, 0), 0), 0)</f>
        <v>1758088.7156378683</v>
      </c>
      <c r="M918" s="1">
        <f>SUMIF('emission-rate'!$A$2:$A$551, $D918&amp;M$1&amp;$E918&amp;$F918, 'emission-rate'!$F$2:$F$551) * IFERROR(VLOOKUP($A918&amp;$B918&amp;$C918&amp;$D918&amp;M$1, 'check of sales'!$A$2:$P$1035, 12 + MATCH($E918,'check of sales'!$M$1:$P$1, 0), 0), 0)</f>
        <v>4415348.0296653043</v>
      </c>
      <c r="N918" s="1">
        <f>SUMIF('emission-rate'!$A$2:$A$551, $D918&amp;N$1&amp;$E918&amp;$F918, 'emission-rate'!$F$2:$F$551) * IFERROR(VLOOKUP($A918&amp;$B918&amp;$C918&amp;$D918&amp;N$1, 'check of sales'!$A$2:$P$1035, 12 + MATCH($E918,'check of sales'!$M$1:$P$1, 0), 0), 0)</f>
        <v>247817.84564908079</v>
      </c>
      <c r="O918" s="1">
        <f>SUMIF('emission-rate'!$A$2:$A$551, $D918&amp;O$1&amp;$E918&amp;$F918, 'emission-rate'!$F$2:$F$551) * IFERROR(VLOOKUP($A918&amp;$B918&amp;$C918&amp;$D918&amp;O$1, 'check of sales'!$A$2:$P$1035, 12 + MATCH($E918,'check of sales'!$M$1:$P$1, 0), 0), 0)</f>
        <v>0</v>
      </c>
      <c r="P918" s="1">
        <f>SUMIF('emission-rate'!$A$2:$A$551, $D918&amp;P$1&amp;$E918&amp;$F918, 'emission-rate'!$F$2:$F$551) * IFERROR(VLOOKUP($A918&amp;$B918&amp;$C918&amp;$D918&amp;P$1, 'check of sales'!$A$2:$P$1035, 12 + MATCH($E918,'check of sales'!$M$1:$P$1, 0), 0), 0)</f>
        <v>0</v>
      </c>
      <c r="Q918" s="1">
        <f>SUMIF('emission-rate'!$A$2:$A$551, $D918&amp;Q$1&amp;$E918&amp;$F918, 'emission-rate'!$F$2:$F$551) * IFERROR(VLOOKUP($A918&amp;$B918&amp;$C918&amp;$D918&amp;Q$1, 'check of sales'!$A$2:$P$1035, 12 + MATCH($E918,'check of sales'!$M$1:$P$1, 0), 0), 0)</f>
        <v>0</v>
      </c>
      <c r="R918" s="1">
        <f>SUMIF('emission-rate'!$A$2:$A$551, $D918&amp;R$1&amp;$E918&amp;$F918, 'emission-rate'!$F$2:$F$551) * IFERROR(VLOOKUP($A918&amp;$B918&amp;$C918&amp;$D918&amp;R$1, 'check of sales'!$A$2:$P$1035, 12 + MATCH($E918,'check of sales'!$M$1:$P$1, 0), 0), 0)</f>
        <v>0</v>
      </c>
      <c r="S918" s="1">
        <f>SUMIF('emission-rate'!$A$2:$A$551, $D918&amp;S$1&amp;$E918&amp;$F918, 'emission-rate'!$F$2:$F$551) * IFERROR(VLOOKUP($A918&amp;$B918&amp;$C918&amp;$D918&amp;S$1, 'check of sales'!$A$2:$P$1035, 12 + MATCH($E918,'check of sales'!$M$1:$P$1, 0), 0), 0)</f>
        <v>0</v>
      </c>
      <c r="T918" s="1">
        <f>SUMIF('emission-rate'!$A$2:$A$551, $D918&amp;T$1&amp;$E918&amp;$F918, 'emission-rate'!$F$2:$F$551) * IFERROR(VLOOKUP($A918&amp;$B918&amp;$C918&amp;$D918&amp;T$1, 'check of sales'!$A$2:$P$1035, 12 + MATCH($E918,'check of sales'!$M$1:$P$1, 0), 0), 0)</f>
        <v>0</v>
      </c>
      <c r="U918" s="1">
        <f>SUMIF('emission-rate'!$A$2:$A$551, $D918&amp;U$1&amp;$E918&amp;$F918, 'emission-rate'!$F$2:$F$551) * IFERROR(VLOOKUP($A918&amp;$B918&amp;$C918&amp;$D918&amp;U$1, 'check of sales'!$A$2:$P$1035, 12 + MATCH($E918,'check of sales'!$M$1:$P$1, 0), 0), 0)</f>
        <v>0</v>
      </c>
    </row>
    <row r="919" spans="1:21" x14ac:dyDescent="0.2">
      <c r="A919">
        <f>emission!A919</f>
        <v>2014</v>
      </c>
      <c r="B919">
        <f>emission!B919</f>
        <v>2</v>
      </c>
      <c r="C919" t="str">
        <f>emission!C919</f>
        <v>commercial</v>
      </c>
      <c r="D919" t="str">
        <f>emission!D919</f>
        <v>VCC 24724 (NG T7 SWCVng)</v>
      </c>
      <c r="E919" t="str">
        <f>emission!E919</f>
        <v>ELEC</v>
      </c>
      <c r="F919" t="str">
        <f>emission!F919</f>
        <v>HC</v>
      </c>
      <c r="G919" s="1">
        <f>emission!G919 - SUM($K919:$U919)</f>
        <v>-5.1759500056505203E-3</v>
      </c>
      <c r="K919" s="1">
        <f>SUMIF('emission-rate'!$A$2:$A$551, $D919&amp;K$1&amp;$E919&amp;$F919, 'emission-rate'!$F$2:$F$551) * IFERROR(VLOOKUP($A919&amp;$B919&amp;$C919&amp;$D919&amp;K$1, 'check of sales'!$A$2:$P$1035, 12 + MATCH($E919,'check of sales'!$M$1:$P$1, 0), 0), 0)</f>
        <v>945.72368703472148</v>
      </c>
      <c r="L919" s="1">
        <f>SUMIF('emission-rate'!$A$2:$A$551, $D919&amp;L$1&amp;$E919&amp;$F919, 'emission-rate'!$F$2:$F$551) * IFERROR(VLOOKUP($A919&amp;$B919&amp;$C919&amp;$D919&amp;L$1, 'check of sales'!$A$2:$P$1035, 12 + MATCH($E919,'check of sales'!$M$1:$P$1, 0), 0), 0)</f>
        <v>1605860.0884143461</v>
      </c>
      <c r="M919" s="1">
        <f>SUMIF('emission-rate'!$A$2:$A$551, $D919&amp;M$1&amp;$E919&amp;$F919, 'emission-rate'!$F$2:$F$551) * IFERROR(VLOOKUP($A919&amp;$B919&amp;$C919&amp;$D919&amp;M$1, 'check of sales'!$A$2:$P$1035, 12 + MATCH($E919,'check of sales'!$M$1:$P$1, 0), 0), 0)</f>
        <v>3945322.3693934567</v>
      </c>
      <c r="N919" s="1">
        <f>SUMIF('emission-rate'!$A$2:$A$551, $D919&amp;N$1&amp;$E919&amp;$F919, 'emission-rate'!$F$2:$F$551) * IFERROR(VLOOKUP($A919&amp;$B919&amp;$C919&amp;$D919&amp;N$1, 'check of sales'!$A$2:$P$1035, 12 + MATCH($E919,'check of sales'!$M$1:$P$1, 0), 0), 0)</f>
        <v>210141.60044824329</v>
      </c>
      <c r="O919" s="1">
        <f>SUMIF('emission-rate'!$A$2:$A$551, $D919&amp;O$1&amp;$E919&amp;$F919, 'emission-rate'!$F$2:$F$551) * IFERROR(VLOOKUP($A919&amp;$B919&amp;$C919&amp;$D919&amp;O$1, 'check of sales'!$A$2:$P$1035, 12 + MATCH($E919,'check of sales'!$M$1:$P$1, 0), 0), 0)</f>
        <v>502962.46455663943</v>
      </c>
      <c r="P919" s="1">
        <f>SUMIF('emission-rate'!$A$2:$A$551, $D919&amp;P$1&amp;$E919&amp;$F919, 'emission-rate'!$F$2:$F$551) * IFERROR(VLOOKUP($A919&amp;$B919&amp;$C919&amp;$D919&amp;P$1, 'check of sales'!$A$2:$P$1035, 12 + MATCH($E919,'check of sales'!$M$1:$P$1, 0), 0), 0)</f>
        <v>0</v>
      </c>
      <c r="Q919" s="1">
        <f>SUMIF('emission-rate'!$A$2:$A$551, $D919&amp;Q$1&amp;$E919&amp;$F919, 'emission-rate'!$F$2:$F$551) * IFERROR(VLOOKUP($A919&amp;$B919&amp;$C919&amp;$D919&amp;Q$1, 'check of sales'!$A$2:$P$1035, 12 + MATCH($E919,'check of sales'!$M$1:$P$1, 0), 0), 0)</f>
        <v>0</v>
      </c>
      <c r="R919" s="1">
        <f>SUMIF('emission-rate'!$A$2:$A$551, $D919&amp;R$1&amp;$E919&amp;$F919, 'emission-rate'!$F$2:$F$551) * IFERROR(VLOOKUP($A919&amp;$B919&amp;$C919&amp;$D919&amp;R$1, 'check of sales'!$A$2:$P$1035, 12 + MATCH($E919,'check of sales'!$M$1:$P$1, 0), 0), 0)</f>
        <v>0</v>
      </c>
      <c r="S919" s="1">
        <f>SUMIF('emission-rate'!$A$2:$A$551, $D919&amp;S$1&amp;$E919&amp;$F919, 'emission-rate'!$F$2:$F$551) * IFERROR(VLOOKUP($A919&amp;$B919&amp;$C919&amp;$D919&amp;S$1, 'check of sales'!$A$2:$P$1035, 12 + MATCH($E919,'check of sales'!$M$1:$P$1, 0), 0), 0)</f>
        <v>0</v>
      </c>
      <c r="T919" s="1">
        <f>SUMIF('emission-rate'!$A$2:$A$551, $D919&amp;T$1&amp;$E919&amp;$F919, 'emission-rate'!$F$2:$F$551) * IFERROR(VLOOKUP($A919&amp;$B919&amp;$C919&amp;$D919&amp;T$1, 'check of sales'!$A$2:$P$1035, 12 + MATCH($E919,'check of sales'!$M$1:$P$1, 0), 0), 0)</f>
        <v>0</v>
      </c>
      <c r="U919" s="1">
        <f>SUMIF('emission-rate'!$A$2:$A$551, $D919&amp;U$1&amp;$E919&amp;$F919, 'emission-rate'!$F$2:$F$551) * IFERROR(VLOOKUP($A919&amp;$B919&amp;$C919&amp;$D919&amp;U$1, 'check of sales'!$A$2:$P$1035, 12 + MATCH($E919,'check of sales'!$M$1:$P$1, 0), 0), 0)</f>
        <v>0</v>
      </c>
    </row>
    <row r="920" spans="1:21" x14ac:dyDescent="0.2">
      <c r="A920">
        <f>emission!A920</f>
        <v>2015</v>
      </c>
      <c r="B920">
        <f>emission!B920</f>
        <v>2</v>
      </c>
      <c r="C920" t="str">
        <f>emission!C920</f>
        <v>commercial</v>
      </c>
      <c r="D920" t="str">
        <f>emission!D920</f>
        <v>VCC 24724 (NG T7 SWCVng)</v>
      </c>
      <c r="E920" t="str">
        <f>emission!E920</f>
        <v>ELEC</v>
      </c>
      <c r="F920" t="str">
        <f>emission!F920</f>
        <v>HC</v>
      </c>
      <c r="G920" s="1">
        <f>emission!G920 - SUM($K920:$U920)</f>
        <v>2.2205468267202377E-3</v>
      </c>
      <c r="K920" s="1">
        <f>SUMIF('emission-rate'!$A$2:$A$551, $D920&amp;K$1&amp;$E920&amp;$F920, 'emission-rate'!$F$2:$F$551) * IFERROR(VLOOKUP($A920&amp;$B920&amp;$C920&amp;$D920&amp;K$1, 'check of sales'!$A$2:$P$1035, 12 + MATCH($E920,'check of sales'!$M$1:$P$1, 0), 0), 0)</f>
        <v>878.19210101258307</v>
      </c>
      <c r="L920" s="1">
        <f>SUMIF('emission-rate'!$A$2:$A$551, $D920&amp;L$1&amp;$E920&amp;$F920, 'emission-rate'!$F$2:$F$551) * IFERROR(VLOOKUP($A920&amp;$B920&amp;$C920&amp;$D920&amp;L$1, 'check of sales'!$A$2:$P$1035, 12 + MATCH($E920,'check of sales'!$M$1:$P$1, 0), 0), 0)</f>
        <v>1485419.2982645724</v>
      </c>
      <c r="M920" s="1">
        <f>SUMIF('emission-rate'!$A$2:$A$551, $D920&amp;M$1&amp;$E920&amp;$F920, 'emission-rate'!$F$2:$F$551) * IFERROR(VLOOKUP($A920&amp;$B920&amp;$C920&amp;$D920&amp;M$1, 'check of sales'!$A$2:$P$1035, 12 + MATCH($E920,'check of sales'!$M$1:$P$1, 0), 0), 0)</f>
        <v>3603706.4981891867</v>
      </c>
      <c r="N920" s="1">
        <f>SUMIF('emission-rate'!$A$2:$A$551, $D920&amp;N$1&amp;$E920&amp;$F920, 'emission-rate'!$F$2:$F$551) * IFERROR(VLOOKUP($A920&amp;$B920&amp;$C920&amp;$D920&amp;N$1, 'check of sales'!$A$2:$P$1035, 12 + MATCH($E920,'check of sales'!$M$1:$P$1, 0), 0), 0)</f>
        <v>187771.46250268363</v>
      </c>
      <c r="O920" s="1">
        <f>SUMIF('emission-rate'!$A$2:$A$551, $D920&amp;O$1&amp;$E920&amp;$F920, 'emission-rate'!$F$2:$F$551) * IFERROR(VLOOKUP($A920&amp;$B920&amp;$C920&amp;$D920&amp;O$1, 'check of sales'!$A$2:$P$1035, 12 + MATCH($E920,'check of sales'!$M$1:$P$1, 0), 0), 0)</f>
        <v>426496.07008928276</v>
      </c>
      <c r="P920" s="1">
        <f>SUMIF('emission-rate'!$A$2:$A$551, $D920&amp;P$1&amp;$E920&amp;$F920, 'emission-rate'!$F$2:$F$551) * IFERROR(VLOOKUP($A920&amp;$B920&amp;$C920&amp;$D920&amp;P$1, 'check of sales'!$A$2:$P$1035, 12 + MATCH($E920,'check of sales'!$M$1:$P$1, 0), 0), 0)</f>
        <v>5517863.3316260166</v>
      </c>
      <c r="Q920" s="1">
        <f>SUMIF('emission-rate'!$A$2:$A$551, $D920&amp;Q$1&amp;$E920&amp;$F920, 'emission-rate'!$F$2:$F$551) * IFERROR(VLOOKUP($A920&amp;$B920&amp;$C920&amp;$D920&amp;Q$1, 'check of sales'!$A$2:$P$1035, 12 + MATCH($E920,'check of sales'!$M$1:$P$1, 0), 0), 0)</f>
        <v>0</v>
      </c>
      <c r="R920" s="1">
        <f>SUMIF('emission-rate'!$A$2:$A$551, $D920&amp;R$1&amp;$E920&amp;$F920, 'emission-rate'!$F$2:$F$551) * IFERROR(VLOOKUP($A920&amp;$B920&amp;$C920&amp;$D920&amp;R$1, 'check of sales'!$A$2:$P$1035, 12 + MATCH($E920,'check of sales'!$M$1:$P$1, 0), 0), 0)</f>
        <v>0</v>
      </c>
      <c r="S920" s="1">
        <f>SUMIF('emission-rate'!$A$2:$A$551, $D920&amp;S$1&amp;$E920&amp;$F920, 'emission-rate'!$F$2:$F$551) * IFERROR(VLOOKUP($A920&amp;$B920&amp;$C920&amp;$D920&amp;S$1, 'check of sales'!$A$2:$P$1035, 12 + MATCH($E920,'check of sales'!$M$1:$P$1, 0), 0), 0)</f>
        <v>0</v>
      </c>
      <c r="T920" s="1">
        <f>SUMIF('emission-rate'!$A$2:$A$551, $D920&amp;T$1&amp;$E920&amp;$F920, 'emission-rate'!$F$2:$F$551) * IFERROR(VLOOKUP($A920&amp;$B920&amp;$C920&amp;$D920&amp;T$1, 'check of sales'!$A$2:$P$1035, 12 + MATCH($E920,'check of sales'!$M$1:$P$1, 0), 0), 0)</f>
        <v>0</v>
      </c>
      <c r="U920" s="1">
        <f>SUMIF('emission-rate'!$A$2:$A$551, $D920&amp;U$1&amp;$E920&amp;$F920, 'emission-rate'!$F$2:$F$551) * IFERROR(VLOOKUP($A920&amp;$B920&amp;$C920&amp;$D920&amp;U$1, 'check of sales'!$A$2:$P$1035, 12 + MATCH($E920,'check of sales'!$M$1:$P$1, 0), 0), 0)</f>
        <v>0</v>
      </c>
    </row>
    <row r="921" spans="1:21" x14ac:dyDescent="0.2">
      <c r="A921">
        <f>emission!A921</f>
        <v>2016</v>
      </c>
      <c r="B921">
        <f>emission!B921</f>
        <v>2</v>
      </c>
      <c r="C921" t="str">
        <f>emission!C921</f>
        <v>commercial</v>
      </c>
      <c r="D921" t="str">
        <f>emission!D921</f>
        <v>VCC 24724 (NG T7 SWCVng)</v>
      </c>
      <c r="E921" t="str">
        <f>emission!E921</f>
        <v>ELEC</v>
      </c>
      <c r="F921" t="str">
        <f>emission!F921</f>
        <v>HC</v>
      </c>
      <c r="G921" s="1">
        <f>emission!G921 - SUM($K921:$U921)</f>
        <v>1.0229535400867462E-3</v>
      </c>
      <c r="K921" s="1">
        <f>SUMIF('emission-rate'!$A$2:$A$551, $D921&amp;K$1&amp;$E921&amp;$F921, 'emission-rate'!$F$2:$F$551) * IFERROR(VLOOKUP($A921&amp;$B921&amp;$C921&amp;$D921&amp;K$1, 'check of sales'!$A$2:$P$1035, 12 + MATCH($E921,'check of sales'!$M$1:$P$1, 0), 0), 0)</f>
        <v>823.47039526561593</v>
      </c>
      <c r="L921" s="1">
        <f>SUMIF('emission-rate'!$A$2:$A$551, $D921&amp;L$1&amp;$E921&amp;$F921, 'emission-rate'!$F$2:$F$551) * IFERROR(VLOOKUP($A921&amp;$B921&amp;$C921&amp;$D921&amp;L$1, 'check of sales'!$A$2:$P$1035, 12 + MATCH($E921,'check of sales'!$M$1:$P$1, 0), 0), 0)</f>
        <v>1379349.4995538895</v>
      </c>
      <c r="M921" s="1">
        <f>SUMIF('emission-rate'!$A$2:$A$551, $D921&amp;M$1&amp;$E921&amp;$F921, 'emission-rate'!$F$2:$F$551) * IFERROR(VLOOKUP($A921&amp;$B921&amp;$C921&amp;$D921&amp;M$1, 'check of sales'!$A$2:$P$1035, 12 + MATCH($E921,'check of sales'!$M$1:$P$1, 0), 0), 0)</f>
        <v>3333425.6304839826</v>
      </c>
      <c r="N921" s="1">
        <f>SUMIF('emission-rate'!$A$2:$A$551, $D921&amp;N$1&amp;$E921&amp;$F921, 'emission-rate'!$F$2:$F$551) * IFERROR(VLOOKUP($A921&amp;$B921&amp;$C921&amp;$D921&amp;N$1, 'check of sales'!$A$2:$P$1035, 12 + MATCH($E921,'check of sales'!$M$1:$P$1, 0), 0), 0)</f>
        <v>171512.78811709376</v>
      </c>
      <c r="O921" s="1">
        <f>SUMIF('emission-rate'!$A$2:$A$551, $D921&amp;O$1&amp;$E921&amp;$F921, 'emission-rate'!$F$2:$F$551) * IFERROR(VLOOKUP($A921&amp;$B921&amp;$C921&amp;$D921&amp;O$1, 'check of sales'!$A$2:$P$1035, 12 + MATCH($E921,'check of sales'!$M$1:$P$1, 0), 0), 0)</f>
        <v>381094.41758075828</v>
      </c>
      <c r="P921" s="1">
        <f>SUMIF('emission-rate'!$A$2:$A$551, $D921&amp;P$1&amp;$E921&amp;$F921, 'emission-rate'!$F$2:$F$551) * IFERROR(VLOOKUP($A921&amp;$B921&amp;$C921&amp;$D921&amp;P$1, 'check of sales'!$A$2:$P$1035, 12 + MATCH($E921,'check of sales'!$M$1:$P$1, 0), 0), 0)</f>
        <v>4678971.4781255629</v>
      </c>
      <c r="Q921" s="1">
        <f>SUMIF('emission-rate'!$A$2:$A$551, $D921&amp;Q$1&amp;$E921&amp;$F921, 'emission-rate'!$F$2:$F$551) * IFERROR(VLOOKUP($A921&amp;$B921&amp;$C921&amp;$D921&amp;Q$1, 'check of sales'!$A$2:$P$1035, 12 + MATCH($E921,'check of sales'!$M$1:$P$1, 0), 0), 0)</f>
        <v>813011.8254938951</v>
      </c>
      <c r="R921" s="1">
        <f>SUMIF('emission-rate'!$A$2:$A$551, $D921&amp;R$1&amp;$E921&amp;$F921, 'emission-rate'!$F$2:$F$551) * IFERROR(VLOOKUP($A921&amp;$B921&amp;$C921&amp;$D921&amp;R$1, 'check of sales'!$A$2:$P$1035, 12 + MATCH($E921,'check of sales'!$M$1:$P$1, 0), 0), 0)</f>
        <v>0</v>
      </c>
      <c r="S921" s="1">
        <f>SUMIF('emission-rate'!$A$2:$A$551, $D921&amp;S$1&amp;$E921&amp;$F921, 'emission-rate'!$F$2:$F$551) * IFERROR(VLOOKUP($A921&amp;$B921&amp;$C921&amp;$D921&amp;S$1, 'check of sales'!$A$2:$P$1035, 12 + MATCH($E921,'check of sales'!$M$1:$P$1, 0), 0), 0)</f>
        <v>0</v>
      </c>
      <c r="T921" s="1">
        <f>SUMIF('emission-rate'!$A$2:$A$551, $D921&amp;T$1&amp;$E921&amp;$F921, 'emission-rate'!$F$2:$F$551) * IFERROR(VLOOKUP($A921&amp;$B921&amp;$C921&amp;$D921&amp;T$1, 'check of sales'!$A$2:$P$1035, 12 + MATCH($E921,'check of sales'!$M$1:$P$1, 0), 0), 0)</f>
        <v>0</v>
      </c>
      <c r="U921" s="1">
        <f>SUMIF('emission-rate'!$A$2:$A$551, $D921&amp;U$1&amp;$E921&amp;$F921, 'emission-rate'!$F$2:$F$551) * IFERROR(VLOOKUP($A921&amp;$B921&amp;$C921&amp;$D921&amp;U$1, 'check of sales'!$A$2:$P$1035, 12 + MATCH($E921,'check of sales'!$M$1:$P$1, 0), 0), 0)</f>
        <v>0</v>
      </c>
    </row>
    <row r="922" spans="1:21" x14ac:dyDescent="0.2">
      <c r="A922">
        <f>emission!A922</f>
        <v>2017</v>
      </c>
      <c r="B922">
        <f>emission!B922</f>
        <v>2</v>
      </c>
      <c r="C922" t="str">
        <f>emission!C922</f>
        <v>commercial</v>
      </c>
      <c r="D922" t="str">
        <f>emission!D922</f>
        <v>VCC 24724 (NG T7 SWCVng)</v>
      </c>
      <c r="E922" t="str">
        <f>emission!E922</f>
        <v>ELEC</v>
      </c>
      <c r="F922" t="str">
        <f>emission!F922</f>
        <v>HC</v>
      </c>
      <c r="G922" s="1">
        <f>emission!G922 - SUM($K922:$U922)</f>
        <v>7.2288885712623596E-4</v>
      </c>
      <c r="K922" s="1">
        <f>SUMIF('emission-rate'!$A$2:$A$551, $D922&amp;K$1&amp;$E922&amp;$F922, 'emission-rate'!$F$2:$F$551) * IFERROR(VLOOKUP($A922&amp;$B922&amp;$C922&amp;$D922&amp;K$1, 'check of sales'!$A$2:$P$1035, 12 + MATCH($E922,'check of sales'!$M$1:$P$1, 0), 0), 0)</f>
        <v>776.18955192205215</v>
      </c>
      <c r="L922" s="1">
        <f>SUMIF('emission-rate'!$A$2:$A$551, $D922&amp;L$1&amp;$E922&amp;$F922, 'emission-rate'!$F$2:$F$551) * IFERROR(VLOOKUP($A922&amp;$B922&amp;$C922&amp;$D922&amp;L$1, 'check of sales'!$A$2:$P$1035, 12 + MATCH($E922,'check of sales'!$M$1:$P$1, 0), 0), 0)</f>
        <v>1293399.7883804652</v>
      </c>
      <c r="M922" s="1">
        <f>SUMIF('emission-rate'!$A$2:$A$551, $D922&amp;M$1&amp;$E922&amp;$F922, 'emission-rate'!$F$2:$F$551) * IFERROR(VLOOKUP($A922&amp;$B922&amp;$C922&amp;$D922&amp;M$1, 'check of sales'!$A$2:$P$1035, 12 + MATCH($E922,'check of sales'!$M$1:$P$1, 0), 0), 0)</f>
        <v>3095394.6677413085</v>
      </c>
      <c r="N922" s="1">
        <f>SUMIF('emission-rate'!$A$2:$A$551, $D922&amp;N$1&amp;$E922&amp;$F922, 'emission-rate'!$F$2:$F$551) * IFERROR(VLOOKUP($A922&amp;$B922&amp;$C922&amp;$D922&amp;N$1, 'check of sales'!$A$2:$P$1035, 12 + MATCH($E922,'check of sales'!$M$1:$P$1, 0), 0), 0)</f>
        <v>158649.19192297477</v>
      </c>
      <c r="O922" s="1">
        <f>SUMIF('emission-rate'!$A$2:$A$551, $D922&amp;O$1&amp;$E922&amp;$F922, 'emission-rate'!$F$2:$F$551) * IFERROR(VLOOKUP($A922&amp;$B922&amp;$C922&amp;$D922&amp;O$1, 'check of sales'!$A$2:$P$1035, 12 + MATCH($E922,'check of sales'!$M$1:$P$1, 0), 0), 0)</f>
        <v>348096.37856552075</v>
      </c>
      <c r="P922" s="1">
        <f>SUMIF('emission-rate'!$A$2:$A$551, $D922&amp;P$1&amp;$E922&amp;$F922, 'emission-rate'!$F$2:$F$551) * IFERROR(VLOOKUP($A922&amp;$B922&amp;$C922&amp;$D922&amp;P$1, 'check of sales'!$A$2:$P$1035, 12 + MATCH($E922,'check of sales'!$M$1:$P$1, 0), 0), 0)</f>
        <v>4180882.3935000384</v>
      </c>
      <c r="Q922" s="1">
        <f>SUMIF('emission-rate'!$A$2:$A$551, $D922&amp;Q$1&amp;$E922&amp;$F922, 'emission-rate'!$F$2:$F$551) * IFERROR(VLOOKUP($A922&amp;$B922&amp;$C922&amp;$D922&amp;Q$1, 'check of sales'!$A$2:$P$1035, 12 + MATCH($E922,'check of sales'!$M$1:$P$1, 0), 0), 0)</f>
        <v>689408.00346784678</v>
      </c>
      <c r="R922" s="1">
        <f>SUMIF('emission-rate'!$A$2:$A$551, $D922&amp;R$1&amp;$E922&amp;$F922, 'emission-rate'!$F$2:$F$551) * IFERROR(VLOOKUP($A922&amp;$B922&amp;$C922&amp;$D922&amp;R$1, 'check of sales'!$A$2:$P$1035, 12 + MATCH($E922,'check of sales'!$M$1:$P$1, 0), 0), 0)</f>
        <v>266145.3938551349</v>
      </c>
      <c r="S922" s="1">
        <f>SUMIF('emission-rate'!$A$2:$A$551, $D922&amp;S$1&amp;$E922&amp;$F922, 'emission-rate'!$F$2:$F$551) * IFERROR(VLOOKUP($A922&amp;$B922&amp;$C922&amp;$D922&amp;S$1, 'check of sales'!$A$2:$P$1035, 12 + MATCH($E922,'check of sales'!$M$1:$P$1, 0), 0), 0)</f>
        <v>0</v>
      </c>
      <c r="T922" s="1">
        <f>SUMIF('emission-rate'!$A$2:$A$551, $D922&amp;T$1&amp;$E922&amp;$F922, 'emission-rate'!$F$2:$F$551) * IFERROR(VLOOKUP($A922&amp;$B922&amp;$C922&amp;$D922&amp;T$1, 'check of sales'!$A$2:$P$1035, 12 + MATCH($E922,'check of sales'!$M$1:$P$1, 0), 0), 0)</f>
        <v>0</v>
      </c>
      <c r="U922" s="1">
        <f>SUMIF('emission-rate'!$A$2:$A$551, $D922&amp;U$1&amp;$E922&amp;$F922, 'emission-rate'!$F$2:$F$551) * IFERROR(VLOOKUP($A922&amp;$B922&amp;$C922&amp;$D922&amp;U$1, 'check of sales'!$A$2:$P$1035, 12 + MATCH($E922,'check of sales'!$M$1:$P$1, 0), 0), 0)</f>
        <v>0</v>
      </c>
    </row>
    <row r="923" spans="1:21" x14ac:dyDescent="0.2">
      <c r="A923">
        <f>emission!A923</f>
        <v>2018</v>
      </c>
      <c r="B923">
        <f>emission!B923</f>
        <v>2</v>
      </c>
      <c r="C923" t="str">
        <f>emission!C923</f>
        <v>commercial</v>
      </c>
      <c r="D923" t="str">
        <f>emission!D923</f>
        <v>VCC 24724 (NG T7 SWCVng)</v>
      </c>
      <c r="E923" t="str">
        <f>emission!E923</f>
        <v>ELEC</v>
      </c>
      <c r="F923" t="str">
        <f>emission!F923</f>
        <v>HC</v>
      </c>
      <c r="G923" s="1">
        <f>emission!G923 - SUM($K923:$U923)</f>
        <v>3.7368573248386383E-4</v>
      </c>
      <c r="K923" s="1">
        <f>SUMIF('emission-rate'!$A$2:$A$551, $D923&amp;K$1&amp;$E923&amp;$F923, 'emission-rate'!$F$2:$F$551) * IFERROR(VLOOKUP($A923&amp;$B923&amp;$C923&amp;$D923&amp;K$1, 'check of sales'!$A$2:$P$1035, 12 + MATCH($E923,'check of sales'!$M$1:$P$1, 0), 0), 0)</f>
        <v>735.16306578274498</v>
      </c>
      <c r="L923" s="1">
        <f>SUMIF('emission-rate'!$A$2:$A$551, $D923&amp;L$1&amp;$E923&amp;$F923, 'emission-rate'!$F$2:$F$551) * IFERROR(VLOOKUP($A923&amp;$B923&amp;$C923&amp;$D923&amp;L$1, 'check of sales'!$A$2:$P$1035, 12 + MATCH($E923,'check of sales'!$M$1:$P$1, 0), 0), 0)</f>
        <v>1219137.2124255754</v>
      </c>
      <c r="M923" s="1">
        <f>SUMIF('emission-rate'!$A$2:$A$551, $D923&amp;M$1&amp;$E923&amp;$F923, 'emission-rate'!$F$2:$F$551) * IFERROR(VLOOKUP($A923&amp;$B923&amp;$C923&amp;$D923&amp;M$1, 'check of sales'!$A$2:$P$1035, 12 + MATCH($E923,'check of sales'!$M$1:$P$1, 0), 0), 0)</f>
        <v>2902515.1417428828</v>
      </c>
      <c r="N923" s="1">
        <f>SUMIF('emission-rate'!$A$2:$A$551, $D923&amp;N$1&amp;$E923&amp;$F923, 'emission-rate'!$F$2:$F$551) * IFERROR(VLOOKUP($A923&amp;$B923&amp;$C923&amp;$D923&amp;N$1, 'check of sales'!$A$2:$P$1035, 12 + MATCH($E923,'check of sales'!$M$1:$P$1, 0), 0), 0)</f>
        <v>147320.47963780191</v>
      </c>
      <c r="O923" s="1">
        <f>SUMIF('emission-rate'!$A$2:$A$551, $D923&amp;O$1&amp;$E923&amp;$F923, 'emission-rate'!$F$2:$F$551) * IFERROR(VLOOKUP($A923&amp;$B923&amp;$C923&amp;$D923&amp;O$1, 'check of sales'!$A$2:$P$1035, 12 + MATCH($E923,'check of sales'!$M$1:$P$1, 0), 0), 0)</f>
        <v>321988.87194948457</v>
      </c>
      <c r="P923" s="1">
        <f>SUMIF('emission-rate'!$A$2:$A$551, $D923&amp;P$1&amp;$E923&amp;$F923, 'emission-rate'!$F$2:$F$551) * IFERROR(VLOOKUP($A923&amp;$B923&amp;$C923&amp;$D923&amp;P$1, 'check of sales'!$A$2:$P$1035, 12 + MATCH($E923,'check of sales'!$M$1:$P$1, 0), 0), 0)</f>
        <v>3818869.9525552718</v>
      </c>
      <c r="Q923" s="1">
        <f>SUMIF('emission-rate'!$A$2:$A$551, $D923&amp;Q$1&amp;$E923&amp;$F923, 'emission-rate'!$F$2:$F$551) * IFERROR(VLOOKUP($A923&amp;$B923&amp;$C923&amp;$D923&amp;Q$1, 'check of sales'!$A$2:$P$1035, 12 + MATCH($E923,'check of sales'!$M$1:$P$1, 0), 0), 0)</f>
        <v>616018.66929768573</v>
      </c>
      <c r="R923" s="1">
        <f>SUMIF('emission-rate'!$A$2:$A$551, $D923&amp;R$1&amp;$E923&amp;$F923, 'emission-rate'!$F$2:$F$551) * IFERROR(VLOOKUP($A923&amp;$B923&amp;$C923&amp;$D923&amp;R$1, 'check of sales'!$A$2:$P$1035, 12 + MATCH($E923,'check of sales'!$M$1:$P$1, 0), 0), 0)</f>
        <v>225682.77466120289</v>
      </c>
      <c r="S923" s="1">
        <f>SUMIF('emission-rate'!$A$2:$A$551, $D923&amp;S$1&amp;$E923&amp;$F923, 'emission-rate'!$F$2:$F$551) * IFERROR(VLOOKUP($A923&amp;$B923&amp;$C923&amp;$D923&amp;S$1, 'check of sales'!$A$2:$P$1035, 12 + MATCH($E923,'check of sales'!$M$1:$P$1, 0), 0), 0)</f>
        <v>568509.79012649774</v>
      </c>
      <c r="T923" s="1">
        <f>SUMIF('emission-rate'!$A$2:$A$551, $D923&amp;T$1&amp;$E923&amp;$F923, 'emission-rate'!$F$2:$F$551) * IFERROR(VLOOKUP($A923&amp;$B923&amp;$C923&amp;$D923&amp;T$1, 'check of sales'!$A$2:$P$1035, 12 + MATCH($E923,'check of sales'!$M$1:$P$1, 0), 0), 0)</f>
        <v>0</v>
      </c>
      <c r="U923" s="1">
        <f>SUMIF('emission-rate'!$A$2:$A$551, $D923&amp;U$1&amp;$E923&amp;$F923, 'emission-rate'!$F$2:$F$551) * IFERROR(VLOOKUP($A923&amp;$B923&amp;$C923&amp;$D923&amp;U$1, 'check of sales'!$A$2:$P$1035, 12 + MATCH($E923,'check of sales'!$M$1:$P$1, 0), 0), 0)</f>
        <v>0</v>
      </c>
    </row>
    <row r="924" spans="1:21" x14ac:dyDescent="0.2">
      <c r="A924">
        <f>emission!A924</f>
        <v>2019</v>
      </c>
      <c r="B924">
        <f>emission!B924</f>
        <v>2</v>
      </c>
      <c r="C924" t="str">
        <f>emission!C924</f>
        <v>commercial</v>
      </c>
      <c r="D924" t="str">
        <f>emission!D924</f>
        <v>VCC 24724 (NG T7 SWCVng)</v>
      </c>
      <c r="E924" t="str">
        <f>emission!E924</f>
        <v>ELEC</v>
      </c>
      <c r="F924" t="str">
        <f>emission!F924</f>
        <v>HC</v>
      </c>
      <c r="G924" s="1">
        <f>emission!G924 - SUM($K924:$U924)</f>
        <v>2.60205939412117E-4</v>
      </c>
      <c r="K924" s="1">
        <f>SUMIF('emission-rate'!$A$2:$A$551, $D924&amp;K$1&amp;$E924&amp;$F924, 'emission-rate'!$F$2:$F$551) * IFERROR(VLOOKUP($A924&amp;$B924&amp;$C924&amp;$D924&amp;K$1, 'check of sales'!$A$2:$P$1035, 12 + MATCH($E924,'check of sales'!$M$1:$P$1, 0), 0), 0)</f>
        <v>684.331093449332</v>
      </c>
      <c r="L924" s="1">
        <f>SUMIF('emission-rate'!$A$2:$A$551, $D924&amp;L$1&amp;$E924&amp;$F924, 'emission-rate'!$F$2:$F$551) * IFERROR(VLOOKUP($A924&amp;$B924&amp;$C924&amp;$D924&amp;L$1, 'check of sales'!$A$2:$P$1035, 12 + MATCH($E924,'check of sales'!$M$1:$P$1, 0), 0), 0)</f>
        <v>1154698.1642270552</v>
      </c>
      <c r="M924" s="1">
        <f>SUMIF('emission-rate'!$A$2:$A$551, $D924&amp;M$1&amp;$E924&amp;$F924, 'emission-rate'!$F$2:$F$551) * IFERROR(VLOOKUP($A924&amp;$B924&amp;$C924&amp;$D924&amp;M$1, 'check of sales'!$A$2:$P$1035, 12 + MATCH($E924,'check of sales'!$M$1:$P$1, 0), 0), 0)</f>
        <v>2735862.6858585337</v>
      </c>
      <c r="N924" s="1">
        <f>SUMIF('emission-rate'!$A$2:$A$551, $D924&amp;N$1&amp;$E924&amp;$F924, 'emission-rate'!$F$2:$F$551) * IFERROR(VLOOKUP($A924&amp;$B924&amp;$C924&amp;$D924&amp;N$1, 'check of sales'!$A$2:$P$1035, 12 + MATCH($E924,'check of sales'!$M$1:$P$1, 0), 0), 0)</f>
        <v>138140.6795371795</v>
      </c>
      <c r="O924" s="1">
        <f>SUMIF('emission-rate'!$A$2:$A$551, $D924&amp;O$1&amp;$E924&amp;$F924, 'emission-rate'!$F$2:$F$551) * IFERROR(VLOOKUP($A924&amp;$B924&amp;$C924&amp;$D924&amp;O$1, 'check of sales'!$A$2:$P$1035, 12 + MATCH($E924,'check of sales'!$M$1:$P$1, 0), 0), 0)</f>
        <v>298996.51223350159</v>
      </c>
      <c r="P924" s="1">
        <f>SUMIF('emission-rate'!$A$2:$A$551, $D924&amp;P$1&amp;$E924&amp;$F924, 'emission-rate'!$F$2:$F$551) * IFERROR(VLOOKUP($A924&amp;$B924&amp;$C924&amp;$D924&amp;P$1, 'check of sales'!$A$2:$P$1035, 12 + MATCH($E924,'check of sales'!$M$1:$P$1, 0), 0), 0)</f>
        <v>3532451.6537985341</v>
      </c>
      <c r="Q924" s="1">
        <f>SUMIF('emission-rate'!$A$2:$A$551, $D924&amp;Q$1&amp;$E924&amp;$F924, 'emission-rate'!$F$2:$F$551) * IFERROR(VLOOKUP($A924&amp;$B924&amp;$C924&amp;$D924&amp;Q$1, 'check of sales'!$A$2:$P$1035, 12 + MATCH($E924,'check of sales'!$M$1:$P$1, 0), 0), 0)</f>
        <v>562679.11052733997</v>
      </c>
      <c r="R924" s="1">
        <f>SUMIF('emission-rate'!$A$2:$A$551, $D924&amp;R$1&amp;$E924&amp;$F924, 'emission-rate'!$F$2:$F$551) * IFERROR(VLOOKUP($A924&amp;$B924&amp;$C924&amp;$D924&amp;R$1, 'check of sales'!$A$2:$P$1035, 12 + MATCH($E924,'check of sales'!$M$1:$P$1, 0), 0), 0)</f>
        <v>201658.23696691077</v>
      </c>
      <c r="S924" s="1">
        <f>SUMIF('emission-rate'!$A$2:$A$551, $D924&amp;S$1&amp;$E924&amp;$F924, 'emission-rate'!$F$2:$F$551) * IFERROR(VLOOKUP($A924&amp;$B924&amp;$C924&amp;$D924&amp;S$1, 'check of sales'!$A$2:$P$1035, 12 + MATCH($E924,'check of sales'!$M$1:$P$1, 0), 0), 0)</f>
        <v>482078.10399920895</v>
      </c>
      <c r="T924" s="1">
        <f>SUMIF('emission-rate'!$A$2:$A$551, $D924&amp;T$1&amp;$E924&amp;$F924, 'emission-rate'!$F$2:$F$551) * IFERROR(VLOOKUP($A924&amp;$B924&amp;$C924&amp;$D924&amp;T$1, 'check of sales'!$A$2:$P$1035, 12 + MATCH($E924,'check of sales'!$M$1:$P$1, 0), 0), 0)</f>
        <v>232317.57139177233</v>
      </c>
      <c r="U924" s="1">
        <f>SUMIF('emission-rate'!$A$2:$A$551, $D924&amp;U$1&amp;$E924&amp;$F924, 'emission-rate'!$F$2:$F$551) * IFERROR(VLOOKUP($A924&amp;$B924&amp;$C924&amp;$D924&amp;U$1, 'check of sales'!$A$2:$P$1035, 12 + MATCH($E924,'check of sales'!$M$1:$P$1, 0), 0), 0)</f>
        <v>0</v>
      </c>
    </row>
    <row r="925" spans="1:21" x14ac:dyDescent="0.2">
      <c r="A925">
        <f>emission!A925</f>
        <v>2020</v>
      </c>
      <c r="B925">
        <f>emission!B925</f>
        <v>2</v>
      </c>
      <c r="C925" t="str">
        <f>emission!C925</f>
        <v>commercial</v>
      </c>
      <c r="D925" t="str">
        <f>emission!D925</f>
        <v>VCC 24724 (NG T7 SWCVng)</v>
      </c>
      <c r="E925" t="str">
        <f>emission!E925</f>
        <v>ELEC</v>
      </c>
      <c r="F925" t="str">
        <f>emission!F925</f>
        <v>HC</v>
      </c>
      <c r="G925" s="1">
        <f>emission!G925 - SUM($K925:$U925)</f>
        <v>1.4589168131351471E-4</v>
      </c>
      <c r="K925" s="1">
        <f>SUMIF('emission-rate'!$A$2:$A$551, $D925&amp;K$1&amp;$E925&amp;$F925, 'emission-rate'!$F$2:$F$551) * IFERROR(VLOOKUP($A925&amp;$B925&amp;$C925&amp;$D925&amp;K$1, 'check of sales'!$A$2:$P$1035, 12 + MATCH($E925,'check of sales'!$M$1:$P$1, 0), 0), 0)</f>
        <v>638.60616806508597</v>
      </c>
      <c r="L925" s="1">
        <f>SUMIF('emission-rate'!$A$2:$A$551, $D925&amp;L$1&amp;$E925&amp;$F925, 'emission-rate'!$F$2:$F$551) * IFERROR(VLOOKUP($A925&amp;$B925&amp;$C925&amp;$D925&amp;L$1, 'check of sales'!$A$2:$P$1035, 12 + MATCH($E925,'check of sales'!$M$1:$P$1, 0), 0), 0)</f>
        <v>1074857.9384739602</v>
      </c>
      <c r="M925" s="1">
        <f>SUMIF('emission-rate'!$A$2:$A$551, $D925&amp;M$1&amp;$E925&amp;$F925, 'emission-rate'!$F$2:$F$551) * IFERROR(VLOOKUP($A925&amp;$B925&amp;$C925&amp;$D925&amp;M$1, 'check of sales'!$A$2:$P$1035, 12 + MATCH($E925,'check of sales'!$M$1:$P$1, 0), 0), 0)</f>
        <v>2591255.1833709264</v>
      </c>
      <c r="N925" s="1">
        <f>SUMIF('emission-rate'!$A$2:$A$551, $D925&amp;N$1&amp;$E925&amp;$F925, 'emission-rate'!$F$2:$F$551) * IFERROR(VLOOKUP($A925&amp;$B925&amp;$C925&amp;$D925&amp;N$1, 'check of sales'!$A$2:$P$1035, 12 + MATCH($E925,'check of sales'!$M$1:$P$1, 0), 0), 0)</f>
        <v>130209.11591798707</v>
      </c>
      <c r="O925" s="1">
        <f>SUMIF('emission-rate'!$A$2:$A$551, $D925&amp;O$1&amp;$E925&amp;$F925, 'emission-rate'!$F$2:$F$551) * IFERROR(VLOOKUP($A925&amp;$B925&amp;$C925&amp;$D925&amp;O$1, 'check of sales'!$A$2:$P$1035, 12 + MATCH($E925,'check of sales'!$M$1:$P$1, 0), 0), 0)</f>
        <v>280365.50981051737</v>
      </c>
      <c r="P925" s="1">
        <f>SUMIF('emission-rate'!$A$2:$A$551, $D925&amp;P$1&amp;$E925&amp;$F925, 'emission-rate'!$F$2:$F$551) * IFERROR(VLOOKUP($A925&amp;$B925&amp;$C925&amp;$D925&amp;P$1, 'check of sales'!$A$2:$P$1035, 12 + MATCH($E925,'check of sales'!$M$1:$P$1, 0), 0), 0)</f>
        <v>3280208.7777894647</v>
      </c>
      <c r="Q925" s="1">
        <f>SUMIF('emission-rate'!$A$2:$A$551, $D925&amp;Q$1&amp;$E925&amp;$F925, 'emission-rate'!$F$2:$F$551) * IFERROR(VLOOKUP($A925&amp;$B925&amp;$C925&amp;$D925&amp;Q$1, 'check of sales'!$A$2:$P$1035, 12 + MATCH($E925,'check of sales'!$M$1:$P$1, 0), 0), 0)</f>
        <v>520477.72750423924</v>
      </c>
      <c r="R925" s="1">
        <f>SUMIF('emission-rate'!$A$2:$A$551, $D925&amp;R$1&amp;$E925&amp;$F925, 'emission-rate'!$F$2:$F$551) * IFERROR(VLOOKUP($A925&amp;$B925&amp;$C925&amp;$D925&amp;R$1, 'check of sales'!$A$2:$P$1035, 12 + MATCH($E925,'check of sales'!$M$1:$P$1, 0), 0), 0)</f>
        <v>184197.14054513493</v>
      </c>
      <c r="S925" s="1">
        <f>SUMIF('emission-rate'!$A$2:$A$551, $D925&amp;S$1&amp;$E925&amp;$F925, 'emission-rate'!$F$2:$F$551) * IFERROR(VLOOKUP($A925&amp;$B925&amp;$C925&amp;$D925&amp;S$1, 'check of sales'!$A$2:$P$1035, 12 + MATCH($E925,'check of sales'!$M$1:$P$1, 0), 0), 0)</f>
        <v>430759.594651261</v>
      </c>
      <c r="T925" s="1">
        <f>SUMIF('emission-rate'!$A$2:$A$551, $D925&amp;T$1&amp;$E925&amp;$F925, 'emission-rate'!$F$2:$F$551) * IFERROR(VLOOKUP($A925&amp;$B925&amp;$C925&amp;$D925&amp;T$1, 'check of sales'!$A$2:$P$1035, 12 + MATCH($E925,'check of sales'!$M$1:$P$1, 0), 0), 0)</f>
        <v>196997.86404263513</v>
      </c>
      <c r="U925" s="1">
        <f>SUMIF('emission-rate'!$A$2:$A$551, $D925&amp;U$1&amp;$E925&amp;$F925, 'emission-rate'!$F$2:$F$551) * IFERROR(VLOOKUP($A925&amp;$B925&amp;$C925&amp;$D925&amp;U$1, 'check of sales'!$A$2:$P$1035, 12 + MATCH($E925,'check of sales'!$M$1:$P$1, 0), 0), 0)</f>
        <v>629813.81750744663</v>
      </c>
    </row>
    <row r="926" spans="1:21" x14ac:dyDescent="0.2">
      <c r="A926">
        <f>emission!A926</f>
        <v>2010</v>
      </c>
      <c r="B926">
        <f>emission!B926</f>
        <v>2</v>
      </c>
      <c r="C926" t="str">
        <f>emission!C926</f>
        <v>commercial</v>
      </c>
      <c r="D926" t="str">
        <f>emission!D926</f>
        <v>VCC 24724 (NG T7 SWCVng)</v>
      </c>
      <c r="E926" t="str">
        <f>emission!E926</f>
        <v>ELEC</v>
      </c>
      <c r="F926" t="str">
        <f>emission!F926</f>
        <v>NOx</v>
      </c>
      <c r="G926" s="1">
        <f>emission!G926 - SUM($K926:$U926)</f>
        <v>5.5098325901781209E-8</v>
      </c>
      <c r="K926" s="1">
        <f>SUMIF('emission-rate'!$A$2:$A$551, $D926&amp;K$1&amp;$E926&amp;$F926, 'emission-rate'!$F$2:$F$551) * IFERROR(VLOOKUP($A926&amp;$B926&amp;$C926&amp;$D926&amp;K$1, 'check of sales'!$A$2:$P$1035, 12 + MATCH($E926,'check of sales'!$M$1:$P$1, 0), 0), 0)</f>
        <v>1577.2518373961816</v>
      </c>
      <c r="L926" s="1">
        <f>SUMIF('emission-rate'!$A$2:$A$551, $D926&amp;L$1&amp;$E926&amp;$F926, 'emission-rate'!$F$2:$F$551) * IFERROR(VLOOKUP($A926&amp;$B926&amp;$C926&amp;$D926&amp;L$1, 'check of sales'!$A$2:$P$1035, 12 + MATCH($E926,'check of sales'!$M$1:$P$1, 0), 0), 0)</f>
        <v>0</v>
      </c>
      <c r="M926" s="1">
        <f>SUMIF('emission-rate'!$A$2:$A$551, $D926&amp;M$1&amp;$E926&amp;$F926, 'emission-rate'!$F$2:$F$551) * IFERROR(VLOOKUP($A926&amp;$B926&amp;$C926&amp;$D926&amp;M$1, 'check of sales'!$A$2:$P$1035, 12 + MATCH($E926,'check of sales'!$M$1:$P$1, 0), 0), 0)</f>
        <v>0</v>
      </c>
      <c r="N926" s="1">
        <f>SUMIF('emission-rate'!$A$2:$A$551, $D926&amp;N$1&amp;$E926&amp;$F926, 'emission-rate'!$F$2:$F$551) * IFERROR(VLOOKUP($A926&amp;$B926&amp;$C926&amp;$D926&amp;N$1, 'check of sales'!$A$2:$P$1035, 12 + MATCH($E926,'check of sales'!$M$1:$P$1, 0), 0), 0)</f>
        <v>0</v>
      </c>
      <c r="O926" s="1">
        <f>SUMIF('emission-rate'!$A$2:$A$551, $D926&amp;O$1&amp;$E926&amp;$F926, 'emission-rate'!$F$2:$F$551) * IFERROR(VLOOKUP($A926&amp;$B926&amp;$C926&amp;$D926&amp;O$1, 'check of sales'!$A$2:$P$1035, 12 + MATCH($E926,'check of sales'!$M$1:$P$1, 0), 0), 0)</f>
        <v>0</v>
      </c>
      <c r="P926" s="1">
        <f>SUMIF('emission-rate'!$A$2:$A$551, $D926&amp;P$1&amp;$E926&amp;$F926, 'emission-rate'!$F$2:$F$551) * IFERROR(VLOOKUP($A926&amp;$B926&amp;$C926&amp;$D926&amp;P$1, 'check of sales'!$A$2:$P$1035, 12 + MATCH($E926,'check of sales'!$M$1:$P$1, 0), 0), 0)</f>
        <v>0</v>
      </c>
      <c r="Q926" s="1">
        <f>SUMIF('emission-rate'!$A$2:$A$551, $D926&amp;Q$1&amp;$E926&amp;$F926, 'emission-rate'!$F$2:$F$551) * IFERROR(VLOOKUP($A926&amp;$B926&amp;$C926&amp;$D926&amp;Q$1, 'check of sales'!$A$2:$P$1035, 12 + MATCH($E926,'check of sales'!$M$1:$P$1, 0), 0), 0)</f>
        <v>0</v>
      </c>
      <c r="R926" s="1">
        <f>SUMIF('emission-rate'!$A$2:$A$551, $D926&amp;R$1&amp;$E926&amp;$F926, 'emission-rate'!$F$2:$F$551) * IFERROR(VLOOKUP($A926&amp;$B926&amp;$C926&amp;$D926&amp;R$1, 'check of sales'!$A$2:$P$1035, 12 + MATCH($E926,'check of sales'!$M$1:$P$1, 0), 0), 0)</f>
        <v>0</v>
      </c>
      <c r="S926" s="1">
        <f>SUMIF('emission-rate'!$A$2:$A$551, $D926&amp;S$1&amp;$E926&amp;$F926, 'emission-rate'!$F$2:$F$551) * IFERROR(VLOOKUP($A926&amp;$B926&amp;$C926&amp;$D926&amp;S$1, 'check of sales'!$A$2:$P$1035, 12 + MATCH($E926,'check of sales'!$M$1:$P$1, 0), 0), 0)</f>
        <v>0</v>
      </c>
      <c r="T926" s="1">
        <f>SUMIF('emission-rate'!$A$2:$A$551, $D926&amp;T$1&amp;$E926&amp;$F926, 'emission-rate'!$F$2:$F$551) * IFERROR(VLOOKUP($A926&amp;$B926&amp;$C926&amp;$D926&amp;T$1, 'check of sales'!$A$2:$P$1035, 12 + MATCH($E926,'check of sales'!$M$1:$P$1, 0), 0), 0)</f>
        <v>0</v>
      </c>
      <c r="U926" s="1">
        <f>SUMIF('emission-rate'!$A$2:$A$551, $D926&amp;U$1&amp;$E926&amp;$F926, 'emission-rate'!$F$2:$F$551) * IFERROR(VLOOKUP($A926&amp;$B926&amp;$C926&amp;$D926&amp;U$1, 'check of sales'!$A$2:$P$1035, 12 + MATCH($E926,'check of sales'!$M$1:$P$1, 0), 0), 0)</f>
        <v>0</v>
      </c>
    </row>
    <row r="927" spans="1:21" x14ac:dyDescent="0.2">
      <c r="A927">
        <f>emission!A927</f>
        <v>2011</v>
      </c>
      <c r="B927">
        <f>emission!B927</f>
        <v>2</v>
      </c>
      <c r="C927" t="str">
        <f>emission!C927</f>
        <v>commercial</v>
      </c>
      <c r="D927" t="str">
        <f>emission!D927</f>
        <v>VCC 24724 (NG T7 SWCVng)</v>
      </c>
      <c r="E927" t="str">
        <f>emission!E927</f>
        <v>ELEC</v>
      </c>
      <c r="F927" t="str">
        <f>emission!F927</f>
        <v>NOx</v>
      </c>
      <c r="G927" s="1">
        <f>emission!G927 - SUM($K927:$U927)</f>
        <v>-1.5181003254838288E-4</v>
      </c>
      <c r="K927" s="1">
        <f>SUMIF('emission-rate'!$A$2:$A$551, $D927&amp;K$1&amp;$E927&amp;$F927, 'emission-rate'!$F$2:$F$551) * IFERROR(VLOOKUP($A927&amp;$B927&amp;$C927&amp;$D927&amp;K$1, 'check of sales'!$A$2:$P$1035, 12 + MATCH($E927,'check of sales'!$M$1:$P$1, 0), 0), 0)</f>
        <v>1337.4590701983084</v>
      </c>
      <c r="L927" s="1">
        <f>SUMIF('emission-rate'!$A$2:$A$551, $D927&amp;L$1&amp;$E927&amp;$F927, 'emission-rate'!$F$2:$F$551) * IFERROR(VLOOKUP($A927&amp;$B927&amp;$C927&amp;$D927&amp;L$1, 'check of sales'!$A$2:$P$1035, 12 + MATCH($E927,'check of sales'!$M$1:$P$1, 0), 0), 0)</f>
        <v>133345.58219951575</v>
      </c>
      <c r="M927" s="1">
        <f>SUMIF('emission-rate'!$A$2:$A$551, $D927&amp;M$1&amp;$E927&amp;$F927, 'emission-rate'!$F$2:$F$551) * IFERROR(VLOOKUP($A927&amp;$B927&amp;$C927&amp;$D927&amp;M$1, 'check of sales'!$A$2:$P$1035, 12 + MATCH($E927,'check of sales'!$M$1:$P$1, 0), 0), 0)</f>
        <v>0</v>
      </c>
      <c r="N927" s="1">
        <f>SUMIF('emission-rate'!$A$2:$A$551, $D927&amp;N$1&amp;$E927&amp;$F927, 'emission-rate'!$F$2:$F$551) * IFERROR(VLOOKUP($A927&amp;$B927&amp;$C927&amp;$D927&amp;N$1, 'check of sales'!$A$2:$P$1035, 12 + MATCH($E927,'check of sales'!$M$1:$P$1, 0), 0), 0)</f>
        <v>0</v>
      </c>
      <c r="O927" s="1">
        <f>SUMIF('emission-rate'!$A$2:$A$551, $D927&amp;O$1&amp;$E927&amp;$F927, 'emission-rate'!$F$2:$F$551) * IFERROR(VLOOKUP($A927&amp;$B927&amp;$C927&amp;$D927&amp;O$1, 'check of sales'!$A$2:$P$1035, 12 + MATCH($E927,'check of sales'!$M$1:$P$1, 0), 0), 0)</f>
        <v>0</v>
      </c>
      <c r="P927" s="1">
        <f>SUMIF('emission-rate'!$A$2:$A$551, $D927&amp;P$1&amp;$E927&amp;$F927, 'emission-rate'!$F$2:$F$551) * IFERROR(VLOOKUP($A927&amp;$B927&amp;$C927&amp;$D927&amp;P$1, 'check of sales'!$A$2:$P$1035, 12 + MATCH($E927,'check of sales'!$M$1:$P$1, 0), 0), 0)</f>
        <v>0</v>
      </c>
      <c r="Q927" s="1">
        <f>SUMIF('emission-rate'!$A$2:$A$551, $D927&amp;Q$1&amp;$E927&amp;$F927, 'emission-rate'!$F$2:$F$551) * IFERROR(VLOOKUP($A927&amp;$B927&amp;$C927&amp;$D927&amp;Q$1, 'check of sales'!$A$2:$P$1035, 12 + MATCH($E927,'check of sales'!$M$1:$P$1, 0), 0), 0)</f>
        <v>0</v>
      </c>
      <c r="R927" s="1">
        <f>SUMIF('emission-rate'!$A$2:$A$551, $D927&amp;R$1&amp;$E927&amp;$F927, 'emission-rate'!$F$2:$F$551) * IFERROR(VLOOKUP($A927&amp;$B927&amp;$C927&amp;$D927&amp;R$1, 'check of sales'!$A$2:$P$1035, 12 + MATCH($E927,'check of sales'!$M$1:$P$1, 0), 0), 0)</f>
        <v>0</v>
      </c>
      <c r="S927" s="1">
        <f>SUMIF('emission-rate'!$A$2:$A$551, $D927&amp;S$1&amp;$E927&amp;$F927, 'emission-rate'!$F$2:$F$551) * IFERROR(VLOOKUP($A927&amp;$B927&amp;$C927&amp;$D927&amp;S$1, 'check of sales'!$A$2:$P$1035, 12 + MATCH($E927,'check of sales'!$M$1:$P$1, 0), 0), 0)</f>
        <v>0</v>
      </c>
      <c r="T927" s="1">
        <f>SUMIF('emission-rate'!$A$2:$A$551, $D927&amp;T$1&amp;$E927&amp;$F927, 'emission-rate'!$F$2:$F$551) * IFERROR(VLOOKUP($A927&amp;$B927&amp;$C927&amp;$D927&amp;T$1, 'check of sales'!$A$2:$P$1035, 12 + MATCH($E927,'check of sales'!$M$1:$P$1, 0), 0), 0)</f>
        <v>0</v>
      </c>
      <c r="U927" s="1">
        <f>SUMIF('emission-rate'!$A$2:$A$551, $D927&amp;U$1&amp;$E927&amp;$F927, 'emission-rate'!$F$2:$F$551) * IFERROR(VLOOKUP($A927&amp;$B927&amp;$C927&amp;$D927&amp;U$1, 'check of sales'!$A$2:$P$1035, 12 + MATCH($E927,'check of sales'!$M$1:$P$1, 0), 0), 0)</f>
        <v>0</v>
      </c>
    </row>
    <row r="928" spans="1:21" x14ac:dyDescent="0.2">
      <c r="A928">
        <f>emission!A928</f>
        <v>2012</v>
      </c>
      <c r="B928">
        <f>emission!B928</f>
        <v>2</v>
      </c>
      <c r="C928" t="str">
        <f>emission!C928</f>
        <v>commercial</v>
      </c>
      <c r="D928" t="str">
        <f>emission!D928</f>
        <v>VCC 24724 (NG T7 SWCVng)</v>
      </c>
      <c r="E928" t="str">
        <f>emission!E928</f>
        <v>ELEC</v>
      </c>
      <c r="F928" t="str">
        <f>emission!F928</f>
        <v>NOx</v>
      </c>
      <c r="G928" s="1">
        <f>emission!G928 - SUM($K928:$U928)</f>
        <v>-3.5409457050263882E-3</v>
      </c>
      <c r="K928" s="1">
        <f>SUMIF('emission-rate'!$A$2:$A$551, $D928&amp;K$1&amp;$E928&amp;$F928, 'emission-rate'!$F$2:$F$551) * IFERROR(VLOOKUP($A928&amp;$B928&amp;$C928&amp;$D928&amp;K$1, 'check of sales'!$A$2:$P$1035, 12 + MATCH($E928,'check of sales'!$M$1:$P$1, 0), 0), 0)</f>
        <v>1195.0829588854715</v>
      </c>
      <c r="L928" s="1">
        <f>SUMIF('emission-rate'!$A$2:$A$551, $D928&amp;L$1&amp;$E928&amp;$F928, 'emission-rate'!$F$2:$F$551) * IFERROR(VLOOKUP($A928&amp;$B928&amp;$C928&amp;$D928&amp;L$1, 'check of sales'!$A$2:$P$1035, 12 + MATCH($E928,'check of sales'!$M$1:$P$1, 0), 0), 0)</f>
        <v>113072.78530614189</v>
      </c>
      <c r="M928" s="1">
        <f>SUMIF('emission-rate'!$A$2:$A$551, $D928&amp;M$1&amp;$E928&amp;$F928, 'emission-rate'!$F$2:$F$551) * IFERROR(VLOOKUP($A928&amp;$B928&amp;$C928&amp;$D928&amp;M$1, 'check of sales'!$A$2:$P$1035, 12 + MATCH($E928,'check of sales'!$M$1:$P$1, 0), 0), 0)</f>
        <v>2633781.5847916687</v>
      </c>
      <c r="N928" s="1">
        <f>SUMIF('emission-rate'!$A$2:$A$551, $D928&amp;N$1&amp;$E928&amp;$F928, 'emission-rate'!$F$2:$F$551) * IFERROR(VLOOKUP($A928&amp;$B928&amp;$C928&amp;$D928&amp;N$1, 'check of sales'!$A$2:$P$1035, 12 + MATCH($E928,'check of sales'!$M$1:$P$1, 0), 0), 0)</f>
        <v>0</v>
      </c>
      <c r="O928" s="1">
        <f>SUMIF('emission-rate'!$A$2:$A$551, $D928&amp;O$1&amp;$E928&amp;$F928, 'emission-rate'!$F$2:$F$551) * IFERROR(VLOOKUP($A928&amp;$B928&amp;$C928&amp;$D928&amp;O$1, 'check of sales'!$A$2:$P$1035, 12 + MATCH($E928,'check of sales'!$M$1:$P$1, 0), 0), 0)</f>
        <v>0</v>
      </c>
      <c r="P928" s="1">
        <f>SUMIF('emission-rate'!$A$2:$A$551, $D928&amp;P$1&amp;$E928&amp;$F928, 'emission-rate'!$F$2:$F$551) * IFERROR(VLOOKUP($A928&amp;$B928&amp;$C928&amp;$D928&amp;P$1, 'check of sales'!$A$2:$P$1035, 12 + MATCH($E928,'check of sales'!$M$1:$P$1, 0), 0), 0)</f>
        <v>0</v>
      </c>
      <c r="Q928" s="1">
        <f>SUMIF('emission-rate'!$A$2:$A$551, $D928&amp;Q$1&amp;$E928&amp;$F928, 'emission-rate'!$F$2:$F$551) * IFERROR(VLOOKUP($A928&amp;$B928&amp;$C928&amp;$D928&amp;Q$1, 'check of sales'!$A$2:$P$1035, 12 + MATCH($E928,'check of sales'!$M$1:$P$1, 0), 0), 0)</f>
        <v>0</v>
      </c>
      <c r="R928" s="1">
        <f>SUMIF('emission-rate'!$A$2:$A$551, $D928&amp;R$1&amp;$E928&amp;$F928, 'emission-rate'!$F$2:$F$551) * IFERROR(VLOOKUP($A928&amp;$B928&amp;$C928&amp;$D928&amp;R$1, 'check of sales'!$A$2:$P$1035, 12 + MATCH($E928,'check of sales'!$M$1:$P$1, 0), 0), 0)</f>
        <v>0</v>
      </c>
      <c r="S928" s="1">
        <f>SUMIF('emission-rate'!$A$2:$A$551, $D928&amp;S$1&amp;$E928&amp;$F928, 'emission-rate'!$F$2:$F$551) * IFERROR(VLOOKUP($A928&amp;$B928&amp;$C928&amp;$D928&amp;S$1, 'check of sales'!$A$2:$P$1035, 12 + MATCH($E928,'check of sales'!$M$1:$P$1, 0), 0), 0)</f>
        <v>0</v>
      </c>
      <c r="T928" s="1">
        <f>SUMIF('emission-rate'!$A$2:$A$551, $D928&amp;T$1&amp;$E928&amp;$F928, 'emission-rate'!$F$2:$F$551) * IFERROR(VLOOKUP($A928&amp;$B928&amp;$C928&amp;$D928&amp;T$1, 'check of sales'!$A$2:$P$1035, 12 + MATCH($E928,'check of sales'!$M$1:$P$1, 0), 0), 0)</f>
        <v>0</v>
      </c>
      <c r="U928" s="1">
        <f>SUMIF('emission-rate'!$A$2:$A$551, $D928&amp;U$1&amp;$E928&amp;$F928, 'emission-rate'!$F$2:$F$551) * IFERROR(VLOOKUP($A928&amp;$B928&amp;$C928&amp;$D928&amp;U$1, 'check of sales'!$A$2:$P$1035, 12 + MATCH($E928,'check of sales'!$M$1:$P$1, 0), 0), 0)</f>
        <v>0</v>
      </c>
    </row>
    <row r="929" spans="1:21" x14ac:dyDescent="0.2">
      <c r="A929">
        <f>emission!A929</f>
        <v>2013</v>
      </c>
      <c r="B929">
        <f>emission!B929</f>
        <v>2</v>
      </c>
      <c r="C929" t="str">
        <f>emission!C929</f>
        <v>commercial</v>
      </c>
      <c r="D929" t="str">
        <f>emission!D929</f>
        <v>VCC 24724 (NG T7 SWCVng)</v>
      </c>
      <c r="E929" t="str">
        <f>emission!E929</f>
        <v>ELEC</v>
      </c>
      <c r="F929" t="str">
        <f>emission!F929</f>
        <v>NOx</v>
      </c>
      <c r="G929" s="1">
        <f>emission!G929 - SUM($K929:$U929)</f>
        <v>-3.0053243972361088E-3</v>
      </c>
      <c r="K929" s="1">
        <f>SUMIF('emission-rate'!$A$2:$A$551, $D929&amp;K$1&amp;$E929&amp;$F929, 'emission-rate'!$F$2:$F$551) * IFERROR(VLOOKUP($A929&amp;$B929&amp;$C929&amp;$D929&amp;K$1, 'check of sales'!$A$2:$P$1035, 12 + MATCH($E929,'check of sales'!$M$1:$P$1, 0), 0), 0)</f>
        <v>1091.6036312320039</v>
      </c>
      <c r="L929" s="1">
        <f>SUMIF('emission-rate'!$A$2:$A$551, $D929&amp;L$1&amp;$E929&amp;$F929, 'emission-rate'!$F$2:$F$551) * IFERROR(VLOOKUP($A929&amp;$B929&amp;$C929&amp;$D929&amp;L$1, 'check of sales'!$A$2:$P$1035, 12 + MATCH($E929,'check of sales'!$M$1:$P$1, 0), 0), 0)</f>
        <v>101035.88352281296</v>
      </c>
      <c r="M929" s="1">
        <f>SUMIF('emission-rate'!$A$2:$A$551, $D929&amp;M$1&amp;$E929&amp;$F929, 'emission-rate'!$F$2:$F$551) * IFERROR(VLOOKUP($A929&amp;$B929&amp;$C929&amp;$D929&amp;M$1, 'check of sales'!$A$2:$P$1035, 12 + MATCH($E929,'check of sales'!$M$1:$P$1, 0), 0), 0)</f>
        <v>2233362.4764173306</v>
      </c>
      <c r="N929" s="1">
        <f>SUMIF('emission-rate'!$A$2:$A$551, $D929&amp;N$1&amp;$E929&amp;$F929, 'emission-rate'!$F$2:$F$551) * IFERROR(VLOOKUP($A929&amp;$B929&amp;$C929&amp;$D929&amp;N$1, 'check of sales'!$A$2:$P$1035, 12 + MATCH($E929,'check of sales'!$M$1:$P$1, 0), 0), 0)</f>
        <v>31676.644424378963</v>
      </c>
      <c r="O929" s="1">
        <f>SUMIF('emission-rate'!$A$2:$A$551, $D929&amp;O$1&amp;$E929&amp;$F929, 'emission-rate'!$F$2:$F$551) * IFERROR(VLOOKUP($A929&amp;$B929&amp;$C929&amp;$D929&amp;O$1, 'check of sales'!$A$2:$P$1035, 12 + MATCH($E929,'check of sales'!$M$1:$P$1, 0), 0), 0)</f>
        <v>0</v>
      </c>
      <c r="P929" s="1">
        <f>SUMIF('emission-rate'!$A$2:$A$551, $D929&amp;P$1&amp;$E929&amp;$F929, 'emission-rate'!$F$2:$F$551) * IFERROR(VLOOKUP($A929&amp;$B929&amp;$C929&amp;$D929&amp;P$1, 'check of sales'!$A$2:$P$1035, 12 + MATCH($E929,'check of sales'!$M$1:$P$1, 0), 0), 0)</f>
        <v>0</v>
      </c>
      <c r="Q929" s="1">
        <f>SUMIF('emission-rate'!$A$2:$A$551, $D929&amp;Q$1&amp;$E929&amp;$F929, 'emission-rate'!$F$2:$F$551) * IFERROR(VLOOKUP($A929&amp;$B929&amp;$C929&amp;$D929&amp;Q$1, 'check of sales'!$A$2:$P$1035, 12 + MATCH($E929,'check of sales'!$M$1:$P$1, 0), 0), 0)</f>
        <v>0</v>
      </c>
      <c r="R929" s="1">
        <f>SUMIF('emission-rate'!$A$2:$A$551, $D929&amp;R$1&amp;$E929&amp;$F929, 'emission-rate'!$F$2:$F$551) * IFERROR(VLOOKUP($A929&amp;$B929&amp;$C929&amp;$D929&amp;R$1, 'check of sales'!$A$2:$P$1035, 12 + MATCH($E929,'check of sales'!$M$1:$P$1, 0), 0), 0)</f>
        <v>0</v>
      </c>
      <c r="S929" s="1">
        <f>SUMIF('emission-rate'!$A$2:$A$551, $D929&amp;S$1&amp;$E929&amp;$F929, 'emission-rate'!$F$2:$F$551) * IFERROR(VLOOKUP($A929&amp;$B929&amp;$C929&amp;$D929&amp;S$1, 'check of sales'!$A$2:$P$1035, 12 + MATCH($E929,'check of sales'!$M$1:$P$1, 0), 0), 0)</f>
        <v>0</v>
      </c>
      <c r="T929" s="1">
        <f>SUMIF('emission-rate'!$A$2:$A$551, $D929&amp;T$1&amp;$E929&amp;$F929, 'emission-rate'!$F$2:$F$551) * IFERROR(VLOOKUP($A929&amp;$B929&amp;$C929&amp;$D929&amp;T$1, 'check of sales'!$A$2:$P$1035, 12 + MATCH($E929,'check of sales'!$M$1:$P$1, 0), 0), 0)</f>
        <v>0</v>
      </c>
      <c r="U929" s="1">
        <f>SUMIF('emission-rate'!$A$2:$A$551, $D929&amp;U$1&amp;$E929&amp;$F929, 'emission-rate'!$F$2:$F$551) * IFERROR(VLOOKUP($A929&amp;$B929&amp;$C929&amp;$D929&amp;U$1, 'check of sales'!$A$2:$P$1035, 12 + MATCH($E929,'check of sales'!$M$1:$P$1, 0), 0), 0)</f>
        <v>0</v>
      </c>
    </row>
    <row r="930" spans="1:21" x14ac:dyDescent="0.2">
      <c r="A930">
        <f>emission!A930</f>
        <v>2014</v>
      </c>
      <c r="B930">
        <f>emission!B930</f>
        <v>2</v>
      </c>
      <c r="C930" t="str">
        <f>emission!C930</f>
        <v>commercial</v>
      </c>
      <c r="D930" t="str">
        <f>emission!D930</f>
        <v>VCC 24724 (NG T7 SWCVng)</v>
      </c>
      <c r="E930" t="str">
        <f>emission!E930</f>
        <v>ELEC</v>
      </c>
      <c r="F930" t="str">
        <f>emission!F930</f>
        <v>NOx</v>
      </c>
      <c r="G930" s="1">
        <f>emission!G930 - SUM($K930:$U930)</f>
        <v>-2.6816544122993946E-3</v>
      </c>
      <c r="K930" s="1">
        <f>SUMIF('emission-rate'!$A$2:$A$551, $D930&amp;K$1&amp;$E930&amp;$F930, 'emission-rate'!$F$2:$F$551) * IFERROR(VLOOKUP($A930&amp;$B930&amp;$C930&amp;$D930&amp;K$1, 'check of sales'!$A$2:$P$1035, 12 + MATCH($E930,'check of sales'!$M$1:$P$1, 0), 0), 0)</f>
        <v>1009.7324864015942</v>
      </c>
      <c r="L930" s="1">
        <f>SUMIF('emission-rate'!$A$2:$A$551, $D930&amp;L$1&amp;$E930&amp;$F930, 'emission-rate'!$F$2:$F$551) * IFERROR(VLOOKUP($A930&amp;$B930&amp;$C930&amp;$D930&amp;L$1, 'check of sales'!$A$2:$P$1035, 12 + MATCH($E930,'check of sales'!$M$1:$P$1, 0), 0), 0)</f>
        <v>92287.43202990116</v>
      </c>
      <c r="M930" s="1">
        <f>SUMIF('emission-rate'!$A$2:$A$551, $D930&amp;M$1&amp;$E930&amp;$F930, 'emission-rate'!$F$2:$F$551) * IFERROR(VLOOKUP($A930&amp;$B930&amp;$C930&amp;$D930&amp;M$1, 'check of sales'!$A$2:$P$1035, 12 + MATCH($E930,'check of sales'!$M$1:$P$1, 0), 0), 0)</f>
        <v>1995615.0405297007</v>
      </c>
      <c r="N930" s="1">
        <f>SUMIF('emission-rate'!$A$2:$A$551, $D930&amp;N$1&amp;$E930&amp;$F930, 'emission-rate'!$F$2:$F$551) * IFERROR(VLOOKUP($A930&amp;$B930&amp;$C930&amp;$D930&amp;N$1, 'check of sales'!$A$2:$P$1035, 12 + MATCH($E930,'check of sales'!$M$1:$P$1, 0), 0), 0)</f>
        <v>26860.780500831574</v>
      </c>
      <c r="O930" s="1">
        <f>SUMIF('emission-rate'!$A$2:$A$551, $D930&amp;O$1&amp;$E930&amp;$F930, 'emission-rate'!$F$2:$F$551) * IFERROR(VLOOKUP($A930&amp;$B930&amp;$C930&amp;$D930&amp;O$1, 'check of sales'!$A$2:$P$1035, 12 + MATCH($E930,'check of sales'!$M$1:$P$1, 0), 0), 0)</f>
        <v>96846.783999079256</v>
      </c>
      <c r="P930" s="1">
        <f>SUMIF('emission-rate'!$A$2:$A$551, $D930&amp;P$1&amp;$E930&amp;$F930, 'emission-rate'!$F$2:$F$551) * IFERROR(VLOOKUP($A930&amp;$B930&amp;$C930&amp;$D930&amp;P$1, 'check of sales'!$A$2:$P$1035, 12 + MATCH($E930,'check of sales'!$M$1:$P$1, 0), 0), 0)</f>
        <v>0</v>
      </c>
      <c r="Q930" s="1">
        <f>SUMIF('emission-rate'!$A$2:$A$551, $D930&amp;Q$1&amp;$E930&amp;$F930, 'emission-rate'!$F$2:$F$551) * IFERROR(VLOOKUP($A930&amp;$B930&amp;$C930&amp;$D930&amp;Q$1, 'check of sales'!$A$2:$P$1035, 12 + MATCH($E930,'check of sales'!$M$1:$P$1, 0), 0), 0)</f>
        <v>0</v>
      </c>
      <c r="R930" s="1">
        <f>SUMIF('emission-rate'!$A$2:$A$551, $D930&amp;R$1&amp;$E930&amp;$F930, 'emission-rate'!$F$2:$F$551) * IFERROR(VLOOKUP($A930&amp;$B930&amp;$C930&amp;$D930&amp;R$1, 'check of sales'!$A$2:$P$1035, 12 + MATCH($E930,'check of sales'!$M$1:$P$1, 0), 0), 0)</f>
        <v>0</v>
      </c>
      <c r="S930" s="1">
        <f>SUMIF('emission-rate'!$A$2:$A$551, $D930&amp;S$1&amp;$E930&amp;$F930, 'emission-rate'!$F$2:$F$551) * IFERROR(VLOOKUP($A930&amp;$B930&amp;$C930&amp;$D930&amp;S$1, 'check of sales'!$A$2:$P$1035, 12 + MATCH($E930,'check of sales'!$M$1:$P$1, 0), 0), 0)</f>
        <v>0</v>
      </c>
      <c r="T930" s="1">
        <f>SUMIF('emission-rate'!$A$2:$A$551, $D930&amp;T$1&amp;$E930&amp;$F930, 'emission-rate'!$F$2:$F$551) * IFERROR(VLOOKUP($A930&amp;$B930&amp;$C930&amp;$D930&amp;T$1, 'check of sales'!$A$2:$P$1035, 12 + MATCH($E930,'check of sales'!$M$1:$P$1, 0), 0), 0)</f>
        <v>0</v>
      </c>
      <c r="U930" s="1">
        <f>SUMIF('emission-rate'!$A$2:$A$551, $D930&amp;U$1&amp;$E930&amp;$F930, 'emission-rate'!$F$2:$F$551) * IFERROR(VLOOKUP($A930&amp;$B930&amp;$C930&amp;$D930&amp;U$1, 'check of sales'!$A$2:$P$1035, 12 + MATCH($E930,'check of sales'!$M$1:$P$1, 0), 0), 0)</f>
        <v>0</v>
      </c>
    </row>
    <row r="931" spans="1:21" x14ac:dyDescent="0.2">
      <c r="A931">
        <f>emission!A931</f>
        <v>2015</v>
      </c>
      <c r="B931">
        <f>emission!B931</f>
        <v>2</v>
      </c>
      <c r="C931" t="str">
        <f>emission!C931</f>
        <v>commercial</v>
      </c>
      <c r="D931" t="str">
        <f>emission!D931</f>
        <v>VCC 24724 (NG T7 SWCVng)</v>
      </c>
      <c r="E931" t="str">
        <f>emission!E931</f>
        <v>ELEC</v>
      </c>
      <c r="F931" t="str">
        <f>emission!F931</f>
        <v>NOx</v>
      </c>
      <c r="G931" s="1">
        <f>emission!G931 - SUM($K931:$U931)</f>
        <v>-2.4516740813851357E-3</v>
      </c>
      <c r="K931" s="1">
        <f>SUMIF('emission-rate'!$A$2:$A$551, $D931&amp;K$1&amp;$E931&amp;$F931, 'emission-rate'!$F$2:$F$551) * IFERROR(VLOOKUP($A931&amp;$B931&amp;$C931&amp;$D931&amp;K$1, 'check of sales'!$A$2:$P$1035, 12 + MATCH($E931,'check of sales'!$M$1:$P$1, 0), 0), 0)</f>
        <v>937.630204096939</v>
      </c>
      <c r="L931" s="1">
        <f>SUMIF('emission-rate'!$A$2:$A$551, $D931&amp;L$1&amp;$E931&amp;$F931, 'emission-rate'!$F$2:$F$551) * IFERROR(VLOOKUP($A931&amp;$B931&amp;$C931&amp;$D931&amp;L$1, 'check of sales'!$A$2:$P$1035, 12 + MATCH($E931,'check of sales'!$M$1:$P$1, 0), 0), 0)</f>
        <v>85365.800864915829</v>
      </c>
      <c r="M931" s="1">
        <f>SUMIF('emission-rate'!$A$2:$A$551, $D931&amp;M$1&amp;$E931&amp;$F931, 'emission-rate'!$F$2:$F$551) * IFERROR(VLOOKUP($A931&amp;$B931&amp;$C931&amp;$D931&amp;M$1, 'check of sales'!$A$2:$P$1035, 12 + MATCH($E931,'check of sales'!$M$1:$P$1, 0), 0), 0)</f>
        <v>1822819.5863616029</v>
      </c>
      <c r="N931" s="1">
        <f>SUMIF('emission-rate'!$A$2:$A$551, $D931&amp;N$1&amp;$E931&amp;$F931, 'emission-rate'!$F$2:$F$551) * IFERROR(VLOOKUP($A931&amp;$B931&amp;$C931&amp;$D931&amp;N$1, 'check of sales'!$A$2:$P$1035, 12 + MATCH($E931,'check of sales'!$M$1:$P$1, 0), 0), 0)</f>
        <v>24001.378250885376</v>
      </c>
      <c r="O931" s="1">
        <f>SUMIF('emission-rate'!$A$2:$A$551, $D931&amp;O$1&amp;$E931&amp;$F931, 'emission-rate'!$F$2:$F$551) * IFERROR(VLOOKUP($A931&amp;$B931&amp;$C931&amp;$D931&amp;O$1, 'check of sales'!$A$2:$P$1035, 12 + MATCH($E931,'check of sales'!$M$1:$P$1, 0), 0), 0)</f>
        <v>82122.972760607547</v>
      </c>
      <c r="P931" s="1">
        <f>SUMIF('emission-rate'!$A$2:$A$551, $D931&amp;P$1&amp;$E931&amp;$F931, 'emission-rate'!$F$2:$F$551) * IFERROR(VLOOKUP($A931&amp;$B931&amp;$C931&amp;$D931&amp;P$1, 'check of sales'!$A$2:$P$1035, 12 + MATCH($E931,'check of sales'!$M$1:$P$1, 0), 0), 0)</f>
        <v>274661.90186920564</v>
      </c>
      <c r="Q931" s="1">
        <f>SUMIF('emission-rate'!$A$2:$A$551, $D931&amp;Q$1&amp;$E931&amp;$F931, 'emission-rate'!$F$2:$F$551) * IFERROR(VLOOKUP($A931&amp;$B931&amp;$C931&amp;$D931&amp;Q$1, 'check of sales'!$A$2:$P$1035, 12 + MATCH($E931,'check of sales'!$M$1:$P$1, 0), 0), 0)</f>
        <v>0</v>
      </c>
      <c r="R931" s="1">
        <f>SUMIF('emission-rate'!$A$2:$A$551, $D931&amp;R$1&amp;$E931&amp;$F931, 'emission-rate'!$F$2:$F$551) * IFERROR(VLOOKUP($A931&amp;$B931&amp;$C931&amp;$D931&amp;R$1, 'check of sales'!$A$2:$P$1035, 12 + MATCH($E931,'check of sales'!$M$1:$P$1, 0), 0), 0)</f>
        <v>0</v>
      </c>
      <c r="S931" s="1">
        <f>SUMIF('emission-rate'!$A$2:$A$551, $D931&amp;S$1&amp;$E931&amp;$F931, 'emission-rate'!$F$2:$F$551) * IFERROR(VLOOKUP($A931&amp;$B931&amp;$C931&amp;$D931&amp;S$1, 'check of sales'!$A$2:$P$1035, 12 + MATCH($E931,'check of sales'!$M$1:$P$1, 0), 0), 0)</f>
        <v>0</v>
      </c>
      <c r="T931" s="1">
        <f>SUMIF('emission-rate'!$A$2:$A$551, $D931&amp;T$1&amp;$E931&amp;$F931, 'emission-rate'!$F$2:$F$551) * IFERROR(VLOOKUP($A931&amp;$B931&amp;$C931&amp;$D931&amp;T$1, 'check of sales'!$A$2:$P$1035, 12 + MATCH($E931,'check of sales'!$M$1:$P$1, 0), 0), 0)</f>
        <v>0</v>
      </c>
      <c r="U931" s="1">
        <f>SUMIF('emission-rate'!$A$2:$A$551, $D931&amp;U$1&amp;$E931&amp;$F931, 'emission-rate'!$F$2:$F$551) * IFERROR(VLOOKUP($A931&amp;$B931&amp;$C931&amp;$D931&amp;U$1, 'check of sales'!$A$2:$P$1035, 12 + MATCH($E931,'check of sales'!$M$1:$P$1, 0), 0), 0)</f>
        <v>0</v>
      </c>
    </row>
    <row r="932" spans="1:21" x14ac:dyDescent="0.2">
      <c r="A932">
        <f>emission!A932</f>
        <v>2016</v>
      </c>
      <c r="B932">
        <f>emission!B932</f>
        <v>2</v>
      </c>
      <c r="C932" t="str">
        <f>emission!C932</f>
        <v>commercial</v>
      </c>
      <c r="D932" t="str">
        <f>emission!D932</f>
        <v>VCC 24724 (NG T7 SWCVng)</v>
      </c>
      <c r="E932" t="str">
        <f>emission!E932</f>
        <v>ELEC</v>
      </c>
      <c r="F932" t="str">
        <f>emission!F932</f>
        <v>NOx</v>
      </c>
      <c r="G932" s="1">
        <f>emission!G932 - SUM($K932:$U932)</f>
        <v>-2.4875355884432793E-3</v>
      </c>
      <c r="K932" s="1">
        <f>SUMIF('emission-rate'!$A$2:$A$551, $D932&amp;K$1&amp;$E932&amp;$F932, 'emission-rate'!$F$2:$F$551) * IFERROR(VLOOKUP($A932&amp;$B932&amp;$C932&amp;$D932&amp;K$1, 'check of sales'!$A$2:$P$1035, 12 + MATCH($E932,'check of sales'!$M$1:$P$1, 0), 0), 0)</f>
        <v>879.20480483759593</v>
      </c>
      <c r="L932" s="1">
        <f>SUMIF('emission-rate'!$A$2:$A$551, $D932&amp;L$1&amp;$E932&amp;$F932, 'emission-rate'!$F$2:$F$551) * IFERROR(VLOOKUP($A932&amp;$B932&amp;$C932&amp;$D932&amp;L$1, 'check of sales'!$A$2:$P$1035, 12 + MATCH($E932,'check of sales'!$M$1:$P$1, 0), 0), 0)</f>
        <v>79270.05852125799</v>
      </c>
      <c r="M932" s="1">
        <f>SUMIF('emission-rate'!$A$2:$A$551, $D932&amp;M$1&amp;$E932&amp;$F932, 'emission-rate'!$F$2:$F$551) * IFERROR(VLOOKUP($A932&amp;$B932&amp;$C932&amp;$D932&amp;M$1, 'check of sales'!$A$2:$P$1035, 12 + MATCH($E932,'check of sales'!$M$1:$P$1, 0), 0), 0)</f>
        <v>1686106.6604561729</v>
      </c>
      <c r="N932" s="1">
        <f>SUMIF('emission-rate'!$A$2:$A$551, $D932&amp;N$1&amp;$E932&amp;$F932, 'emission-rate'!$F$2:$F$551) * IFERROR(VLOOKUP($A932&amp;$B932&amp;$C932&amp;$D932&amp;N$1, 'check of sales'!$A$2:$P$1035, 12 + MATCH($E932,'check of sales'!$M$1:$P$1, 0), 0), 0)</f>
        <v>21923.157265729304</v>
      </c>
      <c r="O932" s="1">
        <f>SUMIF('emission-rate'!$A$2:$A$551, $D932&amp;O$1&amp;$E932&amp;$F932, 'emission-rate'!$F$2:$F$551) * IFERROR(VLOOKUP($A932&amp;$B932&amp;$C932&amp;$D932&amp;O$1, 'check of sales'!$A$2:$P$1035, 12 + MATCH($E932,'check of sales'!$M$1:$P$1, 0), 0), 0)</f>
        <v>73380.761674199166</v>
      </c>
      <c r="P932" s="1">
        <f>SUMIF('emission-rate'!$A$2:$A$551, $D932&amp;P$1&amp;$E932&amp;$F932, 'emission-rate'!$F$2:$F$551) * IFERROR(VLOOKUP($A932&amp;$B932&amp;$C932&amp;$D932&amp;P$1, 'check of sales'!$A$2:$P$1035, 12 + MATCH($E932,'check of sales'!$M$1:$P$1, 0), 0), 0)</f>
        <v>232904.50084326914</v>
      </c>
      <c r="Q932" s="1">
        <f>SUMIF('emission-rate'!$A$2:$A$551, $D932&amp;Q$1&amp;$E932&amp;$F932, 'emission-rate'!$F$2:$F$551) * IFERROR(VLOOKUP($A932&amp;$B932&amp;$C932&amp;$D932&amp;Q$1, 'check of sales'!$A$2:$P$1035, 12 + MATCH($E932,'check of sales'!$M$1:$P$1, 0), 0), 0)</f>
        <v>386793.34712831955</v>
      </c>
      <c r="R932" s="1">
        <f>SUMIF('emission-rate'!$A$2:$A$551, $D932&amp;R$1&amp;$E932&amp;$F932, 'emission-rate'!$F$2:$F$551) * IFERROR(VLOOKUP($A932&amp;$B932&amp;$C932&amp;$D932&amp;R$1, 'check of sales'!$A$2:$P$1035, 12 + MATCH($E932,'check of sales'!$M$1:$P$1, 0), 0), 0)</f>
        <v>0</v>
      </c>
      <c r="S932" s="1">
        <f>SUMIF('emission-rate'!$A$2:$A$551, $D932&amp;S$1&amp;$E932&amp;$F932, 'emission-rate'!$F$2:$F$551) * IFERROR(VLOOKUP($A932&amp;$B932&amp;$C932&amp;$D932&amp;S$1, 'check of sales'!$A$2:$P$1035, 12 + MATCH($E932,'check of sales'!$M$1:$P$1, 0), 0), 0)</f>
        <v>0</v>
      </c>
      <c r="T932" s="1">
        <f>SUMIF('emission-rate'!$A$2:$A$551, $D932&amp;T$1&amp;$E932&amp;$F932, 'emission-rate'!$F$2:$F$551) * IFERROR(VLOOKUP($A932&amp;$B932&amp;$C932&amp;$D932&amp;T$1, 'check of sales'!$A$2:$P$1035, 12 + MATCH($E932,'check of sales'!$M$1:$P$1, 0), 0), 0)</f>
        <v>0</v>
      </c>
      <c r="U932" s="1">
        <f>SUMIF('emission-rate'!$A$2:$A$551, $D932&amp;U$1&amp;$E932&amp;$F932, 'emission-rate'!$F$2:$F$551) * IFERROR(VLOOKUP($A932&amp;$B932&amp;$C932&amp;$D932&amp;U$1, 'check of sales'!$A$2:$P$1035, 12 + MATCH($E932,'check of sales'!$M$1:$P$1, 0), 0), 0)</f>
        <v>0</v>
      </c>
    </row>
    <row r="933" spans="1:21" x14ac:dyDescent="0.2">
      <c r="A933">
        <f>emission!A933</f>
        <v>2017</v>
      </c>
      <c r="B933">
        <f>emission!B933</f>
        <v>2</v>
      </c>
      <c r="C933" t="str">
        <f>emission!C933</f>
        <v>commercial</v>
      </c>
      <c r="D933" t="str">
        <f>emission!D933</f>
        <v>VCC 24724 (NG T7 SWCVng)</v>
      </c>
      <c r="E933" t="str">
        <f>emission!E933</f>
        <v>ELEC</v>
      </c>
      <c r="F933" t="str">
        <f>emission!F933</f>
        <v>NOx</v>
      </c>
      <c r="G933" s="1">
        <f>emission!G933 - SUM($K933:$U933)</f>
        <v>-2.287836279720068E-3</v>
      </c>
      <c r="K933" s="1">
        <f>SUMIF('emission-rate'!$A$2:$A$551, $D933&amp;K$1&amp;$E933&amp;$F933, 'emission-rate'!$F$2:$F$551) * IFERROR(VLOOKUP($A933&amp;$B933&amp;$C933&amp;$D933&amp;K$1, 'check of sales'!$A$2:$P$1035, 12 + MATCH($E933,'check of sales'!$M$1:$P$1, 0), 0), 0)</f>
        <v>828.72388301766046</v>
      </c>
      <c r="L933" s="1">
        <f>SUMIF('emission-rate'!$A$2:$A$551, $D933&amp;L$1&amp;$E933&amp;$F933, 'emission-rate'!$F$2:$F$551) * IFERROR(VLOOKUP($A933&amp;$B933&amp;$C933&amp;$D933&amp;L$1, 'check of sales'!$A$2:$P$1035, 12 + MATCH($E933,'check of sales'!$M$1:$P$1, 0), 0), 0)</f>
        <v>74330.600728431658</v>
      </c>
      <c r="M933" s="1">
        <f>SUMIF('emission-rate'!$A$2:$A$551, $D933&amp;M$1&amp;$E933&amp;$F933, 'emission-rate'!$F$2:$F$551) * IFERROR(VLOOKUP($A933&amp;$B933&amp;$C933&amp;$D933&amp;M$1, 'check of sales'!$A$2:$P$1035, 12 + MATCH($E933,'check of sales'!$M$1:$P$1, 0), 0), 0)</f>
        <v>1565706.3167362062</v>
      </c>
      <c r="N933" s="1">
        <f>SUMIF('emission-rate'!$A$2:$A$551, $D933&amp;N$1&amp;$E933&amp;$F933, 'emission-rate'!$F$2:$F$551) * IFERROR(VLOOKUP($A933&amp;$B933&amp;$C933&amp;$D933&amp;N$1, 'check of sales'!$A$2:$P$1035, 12 + MATCH($E933,'check of sales'!$M$1:$P$1, 0), 0), 0)</f>
        <v>20278.90294823797</v>
      </c>
      <c r="O933" s="1">
        <f>SUMIF('emission-rate'!$A$2:$A$551, $D933&amp;O$1&amp;$E933&amp;$F933, 'emission-rate'!$F$2:$F$551) * IFERROR(VLOOKUP($A933&amp;$B933&amp;$C933&amp;$D933&amp;O$1, 'check of sales'!$A$2:$P$1035, 12 + MATCH($E933,'check of sales'!$M$1:$P$1, 0), 0), 0)</f>
        <v>67026.899940761577</v>
      </c>
      <c r="P933" s="1">
        <f>SUMIF('emission-rate'!$A$2:$A$551, $D933&amp;P$1&amp;$E933&amp;$F933, 'emission-rate'!$F$2:$F$551) * IFERROR(VLOOKUP($A933&amp;$B933&amp;$C933&amp;$D933&amp;P$1, 'check of sales'!$A$2:$P$1035, 12 + MATCH($E933,'check of sales'!$M$1:$P$1, 0), 0), 0)</f>
        <v>208111.19099461363</v>
      </c>
      <c r="Q933" s="1">
        <f>SUMIF('emission-rate'!$A$2:$A$551, $D933&amp;Q$1&amp;$E933&amp;$F933, 'emission-rate'!$F$2:$F$551) * IFERROR(VLOOKUP($A933&amp;$B933&amp;$C933&amp;$D933&amp;Q$1, 'check of sales'!$A$2:$P$1035, 12 + MATCH($E933,'check of sales'!$M$1:$P$1, 0), 0), 0)</f>
        <v>327988.37708958134</v>
      </c>
      <c r="R933" s="1">
        <f>SUMIF('emission-rate'!$A$2:$A$551, $D933&amp;R$1&amp;$E933&amp;$F933, 'emission-rate'!$F$2:$F$551) * IFERROR(VLOOKUP($A933&amp;$B933&amp;$C933&amp;$D933&amp;R$1, 'check of sales'!$A$2:$P$1035, 12 + MATCH($E933,'check of sales'!$M$1:$P$1, 0), 0), 0)</f>
        <v>23668.885885616077</v>
      </c>
      <c r="S933" s="1">
        <f>SUMIF('emission-rate'!$A$2:$A$551, $D933&amp;S$1&amp;$E933&amp;$F933, 'emission-rate'!$F$2:$F$551) * IFERROR(VLOOKUP($A933&amp;$B933&amp;$C933&amp;$D933&amp;S$1, 'check of sales'!$A$2:$P$1035, 12 + MATCH($E933,'check of sales'!$M$1:$P$1, 0), 0), 0)</f>
        <v>0</v>
      </c>
      <c r="T933" s="1">
        <f>SUMIF('emission-rate'!$A$2:$A$551, $D933&amp;T$1&amp;$E933&amp;$F933, 'emission-rate'!$F$2:$F$551) * IFERROR(VLOOKUP($A933&amp;$B933&amp;$C933&amp;$D933&amp;T$1, 'check of sales'!$A$2:$P$1035, 12 + MATCH($E933,'check of sales'!$M$1:$P$1, 0), 0), 0)</f>
        <v>0</v>
      </c>
      <c r="U933" s="1">
        <f>SUMIF('emission-rate'!$A$2:$A$551, $D933&amp;U$1&amp;$E933&amp;$F933, 'emission-rate'!$F$2:$F$551) * IFERROR(VLOOKUP($A933&amp;$B933&amp;$C933&amp;$D933&amp;U$1, 'check of sales'!$A$2:$P$1035, 12 + MATCH($E933,'check of sales'!$M$1:$P$1, 0), 0), 0)</f>
        <v>0</v>
      </c>
    </row>
    <row r="934" spans="1:21" x14ac:dyDescent="0.2">
      <c r="A934">
        <f>emission!A934</f>
        <v>2018</v>
      </c>
      <c r="B934">
        <f>emission!B934</f>
        <v>2</v>
      </c>
      <c r="C934" t="str">
        <f>emission!C934</f>
        <v>commercial</v>
      </c>
      <c r="D934" t="str">
        <f>emission!D934</f>
        <v>VCC 24724 (NG T7 SWCVng)</v>
      </c>
      <c r="E934" t="str">
        <f>emission!E934</f>
        <v>ELEC</v>
      </c>
      <c r="F934" t="str">
        <f>emission!F934</f>
        <v>NOx</v>
      </c>
      <c r="G934" s="1">
        <f>emission!G934 - SUM($K934:$U934)</f>
        <v>-2.1012281067669392E-3</v>
      </c>
      <c r="K934" s="1">
        <f>SUMIF('emission-rate'!$A$2:$A$551, $D934&amp;K$1&amp;$E934&amp;$F934, 'emission-rate'!$F$2:$F$551) * IFERROR(VLOOKUP($A934&amp;$B934&amp;$C934&amp;$D934&amp;K$1, 'check of sales'!$A$2:$P$1035, 12 + MATCH($E934,'check of sales'!$M$1:$P$1, 0), 0), 0)</f>
        <v>784.9206279806084</v>
      </c>
      <c r="L934" s="1">
        <f>SUMIF('emission-rate'!$A$2:$A$551, $D934&amp;L$1&amp;$E934&amp;$F934, 'emission-rate'!$F$2:$F$551) * IFERROR(VLOOKUP($A934&amp;$B934&amp;$C934&amp;$D934&amp;L$1, 'check of sales'!$A$2:$P$1035, 12 + MATCH($E934,'check of sales'!$M$1:$P$1, 0), 0), 0)</f>
        <v>70062.792791583604</v>
      </c>
      <c r="M934" s="1">
        <f>SUMIF('emission-rate'!$A$2:$A$551, $D934&amp;M$1&amp;$E934&amp;$F934, 'emission-rate'!$F$2:$F$551) * IFERROR(VLOOKUP($A934&amp;$B934&amp;$C934&amp;$D934&amp;M$1, 'check of sales'!$A$2:$P$1035, 12 + MATCH($E934,'check of sales'!$M$1:$P$1, 0), 0), 0)</f>
        <v>1468144.382107307</v>
      </c>
      <c r="N934" s="1">
        <f>SUMIF('emission-rate'!$A$2:$A$551, $D934&amp;N$1&amp;$E934&amp;$F934, 'emission-rate'!$F$2:$F$551) * IFERROR(VLOOKUP($A934&amp;$B934&amp;$C934&amp;$D934&amp;N$1, 'check of sales'!$A$2:$P$1035, 12 + MATCH($E934,'check of sales'!$M$1:$P$1, 0), 0), 0)</f>
        <v>18830.841006194998</v>
      </c>
      <c r="O934" s="1">
        <f>SUMIF('emission-rate'!$A$2:$A$551, $D934&amp;O$1&amp;$E934&amp;$F934, 'emission-rate'!$F$2:$F$551) * IFERROR(VLOOKUP($A934&amp;$B934&amp;$C934&amp;$D934&amp;O$1, 'check of sales'!$A$2:$P$1035, 12 + MATCH($E934,'check of sales'!$M$1:$P$1, 0), 0), 0)</f>
        <v>61999.828872492908</v>
      </c>
      <c r="P934" s="1">
        <f>SUMIF('emission-rate'!$A$2:$A$551, $D934&amp;P$1&amp;$E934&amp;$F934, 'emission-rate'!$F$2:$F$551) * IFERROR(VLOOKUP($A934&amp;$B934&amp;$C934&amp;$D934&amp;P$1, 'check of sales'!$A$2:$P$1035, 12 + MATCH($E934,'check of sales'!$M$1:$P$1, 0), 0), 0)</f>
        <v>190091.34897346259</v>
      </c>
      <c r="Q934" s="1">
        <f>SUMIF('emission-rate'!$A$2:$A$551, $D934&amp;Q$1&amp;$E934&amp;$F934, 'emission-rate'!$F$2:$F$551) * IFERROR(VLOOKUP($A934&amp;$B934&amp;$C934&amp;$D934&amp;Q$1, 'check of sales'!$A$2:$P$1035, 12 + MATCH($E934,'check of sales'!$M$1:$P$1, 0), 0), 0)</f>
        <v>293073.13315699663</v>
      </c>
      <c r="R934" s="1">
        <f>SUMIF('emission-rate'!$A$2:$A$551, $D934&amp;R$1&amp;$E934&amp;$F934, 'emission-rate'!$F$2:$F$551) * IFERROR(VLOOKUP($A934&amp;$B934&amp;$C934&amp;$D934&amp;R$1, 'check of sales'!$A$2:$P$1035, 12 + MATCH($E934,'check of sales'!$M$1:$P$1, 0), 0), 0)</f>
        <v>20070.457588729594</v>
      </c>
      <c r="S934" s="1">
        <f>SUMIF('emission-rate'!$A$2:$A$551, $D934&amp;S$1&amp;$E934&amp;$F934, 'emission-rate'!$F$2:$F$551) * IFERROR(VLOOKUP($A934&amp;$B934&amp;$C934&amp;$D934&amp;S$1, 'check of sales'!$A$2:$P$1035, 12 + MATCH($E934,'check of sales'!$M$1:$P$1, 0), 0), 0)</f>
        <v>71509.171385359776</v>
      </c>
      <c r="T934" s="1">
        <f>SUMIF('emission-rate'!$A$2:$A$551, $D934&amp;T$1&amp;$E934&amp;$F934, 'emission-rate'!$F$2:$F$551) * IFERROR(VLOOKUP($A934&amp;$B934&amp;$C934&amp;$D934&amp;T$1, 'check of sales'!$A$2:$P$1035, 12 + MATCH($E934,'check of sales'!$M$1:$P$1, 0), 0), 0)</f>
        <v>0</v>
      </c>
      <c r="U934" s="1">
        <f>SUMIF('emission-rate'!$A$2:$A$551, $D934&amp;U$1&amp;$E934&amp;$F934, 'emission-rate'!$F$2:$F$551) * IFERROR(VLOOKUP($A934&amp;$B934&amp;$C934&amp;$D934&amp;U$1, 'check of sales'!$A$2:$P$1035, 12 + MATCH($E934,'check of sales'!$M$1:$P$1, 0), 0), 0)</f>
        <v>0</v>
      </c>
    </row>
    <row r="935" spans="1:21" x14ac:dyDescent="0.2">
      <c r="A935">
        <f>emission!A935</f>
        <v>2019</v>
      </c>
      <c r="B935">
        <f>emission!B935</f>
        <v>2</v>
      </c>
      <c r="C935" t="str">
        <f>emission!C935</f>
        <v>commercial</v>
      </c>
      <c r="D935" t="str">
        <f>emission!D935</f>
        <v>VCC 24724 (NG T7 SWCVng)</v>
      </c>
      <c r="E935" t="str">
        <f>emission!E935</f>
        <v>ELEC</v>
      </c>
      <c r="F935" t="str">
        <f>emission!F935</f>
        <v>NOx</v>
      </c>
      <c r="G935" s="1">
        <f>emission!G935 - SUM($K935:$U935)</f>
        <v>-1.9784006290137768E-3</v>
      </c>
      <c r="K935" s="1">
        <f>SUMIF('emission-rate'!$A$2:$A$551, $D935&amp;K$1&amp;$E935&amp;$F935, 'emission-rate'!$F$2:$F$551) * IFERROR(VLOOKUP($A935&amp;$B935&amp;$C935&amp;$D935&amp;K$1, 'check of sales'!$A$2:$P$1035, 12 + MATCH($E935,'check of sales'!$M$1:$P$1, 0), 0), 0)</f>
        <v>730.64822842398212</v>
      </c>
      <c r="L935" s="1">
        <f>SUMIF('emission-rate'!$A$2:$A$551, $D935&amp;L$1&amp;$E935&amp;$F935, 'emission-rate'!$F$2:$F$551) * IFERROR(VLOOKUP($A935&amp;$B935&amp;$C935&amp;$D935&amp;L$1, 'check of sales'!$A$2:$P$1035, 12 + MATCH($E935,'check of sales'!$M$1:$P$1, 0), 0), 0)</f>
        <v>66359.534753354048</v>
      </c>
      <c r="M935" s="1">
        <f>SUMIF('emission-rate'!$A$2:$A$551, $D935&amp;M$1&amp;$E935&amp;$F935, 'emission-rate'!$F$2:$F$551) * IFERROR(VLOOKUP($A935&amp;$B935&amp;$C935&amp;$D935&amp;M$1, 'check of sales'!$A$2:$P$1035, 12 + MATCH($E935,'check of sales'!$M$1:$P$1, 0), 0), 0)</f>
        <v>1383848.5714318543</v>
      </c>
      <c r="N935" s="1">
        <f>SUMIF('emission-rate'!$A$2:$A$551, $D935&amp;N$1&amp;$E935&amp;$F935, 'emission-rate'!$F$2:$F$551) * IFERROR(VLOOKUP($A935&amp;$B935&amp;$C935&amp;$D935&amp;N$1, 'check of sales'!$A$2:$P$1035, 12 + MATCH($E935,'check of sales'!$M$1:$P$1, 0), 0), 0)</f>
        <v>17657.457939641925</v>
      </c>
      <c r="O935" s="1">
        <f>SUMIF('emission-rate'!$A$2:$A$551, $D935&amp;O$1&amp;$E935&amp;$F935, 'emission-rate'!$F$2:$F$551) * IFERROR(VLOOKUP($A935&amp;$B935&amp;$C935&amp;$D935&amp;O$1, 'check of sales'!$A$2:$P$1035, 12 + MATCH($E935,'check of sales'!$M$1:$P$1, 0), 0), 0)</f>
        <v>57572.587772094288</v>
      </c>
      <c r="P935" s="1">
        <f>SUMIF('emission-rate'!$A$2:$A$551, $D935&amp;P$1&amp;$E935&amp;$F935, 'emission-rate'!$F$2:$F$551) * IFERROR(VLOOKUP($A935&amp;$B935&amp;$C935&amp;$D935&amp;P$1, 'check of sales'!$A$2:$P$1035, 12 + MATCH($E935,'check of sales'!$M$1:$P$1, 0), 0), 0)</f>
        <v>175834.34586579667</v>
      </c>
      <c r="Q935" s="1">
        <f>SUMIF('emission-rate'!$A$2:$A$551, $D935&amp;Q$1&amp;$E935&amp;$F935, 'emission-rate'!$F$2:$F$551) * IFERROR(VLOOKUP($A935&amp;$B935&amp;$C935&amp;$D935&amp;Q$1, 'check of sales'!$A$2:$P$1035, 12 + MATCH($E935,'check of sales'!$M$1:$P$1, 0), 0), 0)</f>
        <v>267696.64314272604</v>
      </c>
      <c r="R935" s="1">
        <f>SUMIF('emission-rate'!$A$2:$A$551, $D935&amp;R$1&amp;$E935&amp;$F935, 'emission-rate'!$F$2:$F$551) * IFERROR(VLOOKUP($A935&amp;$B935&amp;$C935&amp;$D935&amp;R$1, 'check of sales'!$A$2:$P$1035, 12 + MATCH($E935,'check of sales'!$M$1:$P$1, 0), 0), 0)</f>
        <v>17933.903456027245</v>
      </c>
      <c r="S935" s="1">
        <f>SUMIF('emission-rate'!$A$2:$A$551, $D935&amp;S$1&amp;$E935&amp;$F935, 'emission-rate'!$F$2:$F$551) * IFERROR(VLOOKUP($A935&amp;$B935&amp;$C935&amp;$D935&amp;S$1, 'check of sales'!$A$2:$P$1035, 12 + MATCH($E935,'check of sales'!$M$1:$P$1, 0), 0), 0)</f>
        <v>60637.488322475881</v>
      </c>
      <c r="T935" s="1">
        <f>SUMIF('emission-rate'!$A$2:$A$551, $D935&amp;T$1&amp;$E935&amp;$F935, 'emission-rate'!$F$2:$F$551) * IFERROR(VLOOKUP($A935&amp;$B935&amp;$C935&amp;$D935&amp;T$1, 'check of sales'!$A$2:$P$1035, 12 + MATCH($E935,'check of sales'!$M$1:$P$1, 0), 0), 0)</f>
        <v>48148.712944566258</v>
      </c>
      <c r="U935" s="1">
        <f>SUMIF('emission-rate'!$A$2:$A$551, $D935&amp;U$1&amp;$E935&amp;$F935, 'emission-rate'!$F$2:$F$551) * IFERROR(VLOOKUP($A935&amp;$B935&amp;$C935&amp;$D935&amp;U$1, 'check of sales'!$A$2:$P$1035, 12 + MATCH($E935,'check of sales'!$M$1:$P$1, 0), 0), 0)</f>
        <v>0</v>
      </c>
    </row>
    <row r="936" spans="1:21" x14ac:dyDescent="0.2">
      <c r="A936">
        <f>emission!A936</f>
        <v>2020</v>
      </c>
      <c r="B936">
        <f>emission!B936</f>
        <v>2</v>
      </c>
      <c r="C936" t="str">
        <f>emission!C936</f>
        <v>commercial</v>
      </c>
      <c r="D936" t="str">
        <f>emission!D936</f>
        <v>VCC 24724 (NG T7 SWCVng)</v>
      </c>
      <c r="E936" t="str">
        <f>emission!E936</f>
        <v>ELEC</v>
      </c>
      <c r="F936" t="str">
        <f>emission!F936</f>
        <v>NOx</v>
      </c>
      <c r="G936" s="1">
        <f>emission!G936 - SUM($K936:$U936)</f>
        <v>-1.8563887570053339E-3</v>
      </c>
      <c r="K936" s="1">
        <f>SUMIF('emission-rate'!$A$2:$A$551, $D936&amp;K$1&amp;$E936&amp;$F936, 'emission-rate'!$F$2:$F$551) * IFERROR(VLOOKUP($A936&amp;$B936&amp;$C936&amp;$D936&amp;K$1, 'check of sales'!$A$2:$P$1035, 12 + MATCH($E936,'check of sales'!$M$1:$P$1, 0), 0), 0)</f>
        <v>681.82853274360195</v>
      </c>
      <c r="L936" s="1">
        <f>SUMIF('emission-rate'!$A$2:$A$551, $D936&amp;L$1&amp;$E936&amp;$F936, 'emission-rate'!$F$2:$F$551) * IFERROR(VLOOKUP($A936&amp;$B936&amp;$C936&amp;$D936&amp;L$1, 'check of sales'!$A$2:$P$1035, 12 + MATCH($E936,'check of sales'!$M$1:$P$1, 0), 0), 0)</f>
        <v>61771.183962024363</v>
      </c>
      <c r="M936" s="1">
        <f>SUMIF('emission-rate'!$A$2:$A$551, $D936&amp;M$1&amp;$E936&amp;$F936, 'emission-rate'!$F$2:$F$551) * IFERROR(VLOOKUP($A936&amp;$B936&amp;$C936&amp;$D936&amp;M$1, 'check of sales'!$A$2:$P$1035, 12 + MATCH($E936,'check of sales'!$M$1:$P$1, 0), 0), 0)</f>
        <v>1310703.4948276144</v>
      </c>
      <c r="N936" s="1">
        <f>SUMIF('emission-rate'!$A$2:$A$551, $D936&amp;N$1&amp;$E936&amp;$F936, 'emission-rate'!$F$2:$F$551) * IFERROR(VLOOKUP($A936&amp;$B936&amp;$C936&amp;$D936&amp;N$1, 'check of sales'!$A$2:$P$1035, 12 + MATCH($E936,'check of sales'!$M$1:$P$1, 0), 0), 0)</f>
        <v>16643.627318055973</v>
      </c>
      <c r="O936" s="1">
        <f>SUMIF('emission-rate'!$A$2:$A$551, $D936&amp;O$1&amp;$E936&amp;$F936, 'emission-rate'!$F$2:$F$551) * IFERROR(VLOOKUP($A936&amp;$B936&amp;$C936&amp;$D936&amp;O$1, 'check of sales'!$A$2:$P$1035, 12 + MATCH($E936,'check of sales'!$M$1:$P$1, 0), 0), 0)</f>
        <v>53985.13782404377</v>
      </c>
      <c r="P936" s="1">
        <f>SUMIF('emission-rate'!$A$2:$A$551, $D936&amp;P$1&amp;$E936&amp;$F936, 'emission-rate'!$F$2:$F$551) * IFERROR(VLOOKUP($A936&amp;$B936&amp;$C936&amp;$D936&amp;P$1, 'check of sales'!$A$2:$P$1035, 12 + MATCH($E936,'check of sales'!$M$1:$P$1, 0), 0), 0)</f>
        <v>163278.48793787055</v>
      </c>
      <c r="Q936" s="1">
        <f>SUMIF('emission-rate'!$A$2:$A$551, $D936&amp;Q$1&amp;$E936&amp;$F936, 'emission-rate'!$F$2:$F$551) * IFERROR(VLOOKUP($A936&amp;$B936&amp;$C936&amp;$D936&amp;Q$1, 'check of sales'!$A$2:$P$1035, 12 + MATCH($E936,'check of sales'!$M$1:$P$1, 0), 0), 0)</f>
        <v>247619.1809446415</v>
      </c>
      <c r="R936" s="1">
        <f>SUMIF('emission-rate'!$A$2:$A$551, $D936&amp;R$1&amp;$E936&amp;$F936, 'emission-rate'!$F$2:$F$551) * IFERROR(VLOOKUP($A936&amp;$B936&amp;$C936&amp;$D936&amp;R$1, 'check of sales'!$A$2:$P$1035, 12 + MATCH($E936,'check of sales'!$M$1:$P$1, 0), 0), 0)</f>
        <v>16381.05036073864</v>
      </c>
      <c r="S936" s="1">
        <f>SUMIF('emission-rate'!$A$2:$A$551, $D936&amp;S$1&amp;$E936&amp;$F936, 'emission-rate'!$F$2:$F$551) * IFERROR(VLOOKUP($A936&amp;$B936&amp;$C936&amp;$D936&amp;S$1, 'check of sales'!$A$2:$P$1035, 12 + MATCH($E936,'check of sales'!$M$1:$P$1, 0), 0), 0)</f>
        <v>54182.464778576927</v>
      </c>
      <c r="T936" s="1">
        <f>SUMIF('emission-rate'!$A$2:$A$551, $D936&amp;T$1&amp;$E936&amp;$F936, 'emission-rate'!$F$2:$F$551) * IFERROR(VLOOKUP($A936&amp;$B936&amp;$C936&amp;$D936&amp;T$1, 'check of sales'!$A$2:$P$1035, 12 + MATCH($E936,'check of sales'!$M$1:$P$1, 0), 0), 0)</f>
        <v>40828.567334177351</v>
      </c>
      <c r="U936" s="1">
        <f>SUMIF('emission-rate'!$A$2:$A$551, $D936&amp;U$1&amp;$E936&amp;$F936, 'emission-rate'!$F$2:$F$551) * IFERROR(VLOOKUP($A936&amp;$B936&amp;$C936&amp;$D936&amp;U$1, 'check of sales'!$A$2:$P$1035, 12 + MATCH($E936,'check of sales'!$M$1:$P$1, 0), 0), 0)</f>
        <v>58148.31383268119</v>
      </c>
    </row>
    <row r="937" spans="1:21" x14ac:dyDescent="0.2">
      <c r="A937">
        <f>emission!A937</f>
        <v>2010</v>
      </c>
      <c r="B937">
        <f>emission!B937</f>
        <v>2</v>
      </c>
      <c r="C937" t="str">
        <f>emission!C937</f>
        <v>commercial</v>
      </c>
      <c r="D937" t="str">
        <f>emission!D937</f>
        <v>VCC 24724 (NG T7 SWCVng)</v>
      </c>
      <c r="E937" t="str">
        <f>emission!E937</f>
        <v>ELEC</v>
      </c>
      <c r="F937" t="str">
        <f>emission!F937</f>
        <v>PM</v>
      </c>
      <c r="G937" s="1">
        <f>emission!G937 - SUM($K937:$U937)</f>
        <v>4.2916653910651803E-6</v>
      </c>
      <c r="K937" s="1">
        <f>SUMIF('emission-rate'!$A$2:$A$551, $D937&amp;K$1&amp;$E937&amp;$F937, 'emission-rate'!$F$2:$F$551) * IFERROR(VLOOKUP($A937&amp;$B937&amp;$C937&amp;$D937&amp;K$1, 'check of sales'!$A$2:$P$1035, 12 + MATCH($E937,'check of sales'!$M$1:$P$1, 0), 0), 0)</f>
        <v>625.29307157175958</v>
      </c>
      <c r="L937" s="1">
        <f>SUMIF('emission-rate'!$A$2:$A$551, $D937&amp;L$1&amp;$E937&amp;$F937, 'emission-rate'!$F$2:$F$551) * IFERROR(VLOOKUP($A937&amp;$B937&amp;$C937&amp;$D937&amp;L$1, 'check of sales'!$A$2:$P$1035, 12 + MATCH($E937,'check of sales'!$M$1:$P$1, 0), 0), 0)</f>
        <v>0</v>
      </c>
      <c r="M937" s="1">
        <f>SUMIF('emission-rate'!$A$2:$A$551, $D937&amp;M$1&amp;$E937&amp;$F937, 'emission-rate'!$F$2:$F$551) * IFERROR(VLOOKUP($A937&amp;$B937&amp;$C937&amp;$D937&amp;M$1, 'check of sales'!$A$2:$P$1035, 12 + MATCH($E937,'check of sales'!$M$1:$P$1, 0), 0), 0)</f>
        <v>0</v>
      </c>
      <c r="N937" s="1">
        <f>SUMIF('emission-rate'!$A$2:$A$551, $D937&amp;N$1&amp;$E937&amp;$F937, 'emission-rate'!$F$2:$F$551) * IFERROR(VLOOKUP($A937&amp;$B937&amp;$C937&amp;$D937&amp;N$1, 'check of sales'!$A$2:$P$1035, 12 + MATCH($E937,'check of sales'!$M$1:$P$1, 0), 0), 0)</f>
        <v>0</v>
      </c>
      <c r="O937" s="1">
        <f>SUMIF('emission-rate'!$A$2:$A$551, $D937&amp;O$1&amp;$E937&amp;$F937, 'emission-rate'!$F$2:$F$551) * IFERROR(VLOOKUP($A937&amp;$B937&amp;$C937&amp;$D937&amp;O$1, 'check of sales'!$A$2:$P$1035, 12 + MATCH($E937,'check of sales'!$M$1:$P$1, 0), 0), 0)</f>
        <v>0</v>
      </c>
      <c r="P937" s="1">
        <f>SUMIF('emission-rate'!$A$2:$A$551, $D937&amp;P$1&amp;$E937&amp;$F937, 'emission-rate'!$F$2:$F$551) * IFERROR(VLOOKUP($A937&amp;$B937&amp;$C937&amp;$D937&amp;P$1, 'check of sales'!$A$2:$P$1035, 12 + MATCH($E937,'check of sales'!$M$1:$P$1, 0), 0), 0)</f>
        <v>0</v>
      </c>
      <c r="Q937" s="1">
        <f>SUMIF('emission-rate'!$A$2:$A$551, $D937&amp;Q$1&amp;$E937&amp;$F937, 'emission-rate'!$F$2:$F$551) * IFERROR(VLOOKUP($A937&amp;$B937&amp;$C937&amp;$D937&amp;Q$1, 'check of sales'!$A$2:$P$1035, 12 + MATCH($E937,'check of sales'!$M$1:$P$1, 0), 0), 0)</f>
        <v>0</v>
      </c>
      <c r="R937" s="1">
        <f>SUMIF('emission-rate'!$A$2:$A$551, $D937&amp;R$1&amp;$E937&amp;$F937, 'emission-rate'!$F$2:$F$551) * IFERROR(VLOOKUP($A937&amp;$B937&amp;$C937&amp;$D937&amp;R$1, 'check of sales'!$A$2:$P$1035, 12 + MATCH($E937,'check of sales'!$M$1:$P$1, 0), 0), 0)</f>
        <v>0</v>
      </c>
      <c r="S937" s="1">
        <f>SUMIF('emission-rate'!$A$2:$A$551, $D937&amp;S$1&amp;$E937&amp;$F937, 'emission-rate'!$F$2:$F$551) * IFERROR(VLOOKUP($A937&amp;$B937&amp;$C937&amp;$D937&amp;S$1, 'check of sales'!$A$2:$P$1035, 12 + MATCH($E937,'check of sales'!$M$1:$P$1, 0), 0), 0)</f>
        <v>0</v>
      </c>
      <c r="T937" s="1">
        <f>SUMIF('emission-rate'!$A$2:$A$551, $D937&amp;T$1&amp;$E937&amp;$F937, 'emission-rate'!$F$2:$F$551) * IFERROR(VLOOKUP($A937&amp;$B937&amp;$C937&amp;$D937&amp;T$1, 'check of sales'!$A$2:$P$1035, 12 + MATCH($E937,'check of sales'!$M$1:$P$1, 0), 0), 0)</f>
        <v>0</v>
      </c>
      <c r="U937" s="1">
        <f>SUMIF('emission-rate'!$A$2:$A$551, $D937&amp;U$1&amp;$E937&amp;$F937, 'emission-rate'!$F$2:$F$551) * IFERROR(VLOOKUP($A937&amp;$B937&amp;$C937&amp;$D937&amp;U$1, 'check of sales'!$A$2:$P$1035, 12 + MATCH($E937,'check of sales'!$M$1:$P$1, 0), 0), 0)</f>
        <v>0</v>
      </c>
    </row>
    <row r="938" spans="1:21" x14ac:dyDescent="0.2">
      <c r="A938">
        <f>emission!A938</f>
        <v>2011</v>
      </c>
      <c r="B938">
        <f>emission!B938</f>
        <v>2</v>
      </c>
      <c r="C938" t="str">
        <f>emission!C938</f>
        <v>commercial</v>
      </c>
      <c r="D938" t="str">
        <f>emission!D938</f>
        <v>VCC 24724 (NG T7 SWCVng)</v>
      </c>
      <c r="E938" t="str">
        <f>emission!E938</f>
        <v>ELEC</v>
      </c>
      <c r="F938" t="str">
        <f>emission!F938</f>
        <v>PM</v>
      </c>
      <c r="G938" s="1">
        <f>emission!G938 - SUM($K938:$U938)</f>
        <v>9.0761544925044291E-5</v>
      </c>
      <c r="K938" s="1">
        <f>SUMIF('emission-rate'!$A$2:$A$551, $D938&amp;K$1&amp;$E938&amp;$F938, 'emission-rate'!$F$2:$F$551) * IFERROR(VLOOKUP($A938&amp;$B938&amp;$C938&amp;$D938&amp;K$1, 'check of sales'!$A$2:$P$1035, 12 + MATCH($E938,'check of sales'!$M$1:$P$1, 0), 0), 0)</f>
        <v>530.22850902898847</v>
      </c>
      <c r="L938" s="1">
        <f>SUMIF('emission-rate'!$A$2:$A$551, $D938&amp;L$1&amp;$E938&amp;$F938, 'emission-rate'!$F$2:$F$551) * IFERROR(VLOOKUP($A938&amp;$B938&amp;$C938&amp;$D938&amp;L$1, 'check of sales'!$A$2:$P$1035, 12 + MATCH($E938,'check of sales'!$M$1:$P$1, 0), 0), 0)</f>
        <v>11337.906153728667</v>
      </c>
      <c r="M938" s="1">
        <f>SUMIF('emission-rate'!$A$2:$A$551, $D938&amp;M$1&amp;$E938&amp;$F938, 'emission-rate'!$F$2:$F$551) * IFERROR(VLOOKUP($A938&amp;$B938&amp;$C938&amp;$D938&amp;M$1, 'check of sales'!$A$2:$P$1035, 12 + MATCH($E938,'check of sales'!$M$1:$P$1, 0), 0), 0)</f>
        <v>0</v>
      </c>
      <c r="N938" s="1">
        <f>SUMIF('emission-rate'!$A$2:$A$551, $D938&amp;N$1&amp;$E938&amp;$F938, 'emission-rate'!$F$2:$F$551) * IFERROR(VLOOKUP($A938&amp;$B938&amp;$C938&amp;$D938&amp;N$1, 'check of sales'!$A$2:$P$1035, 12 + MATCH($E938,'check of sales'!$M$1:$P$1, 0), 0), 0)</f>
        <v>0</v>
      </c>
      <c r="O938" s="1">
        <f>SUMIF('emission-rate'!$A$2:$A$551, $D938&amp;O$1&amp;$E938&amp;$F938, 'emission-rate'!$F$2:$F$551) * IFERROR(VLOOKUP($A938&amp;$B938&amp;$C938&amp;$D938&amp;O$1, 'check of sales'!$A$2:$P$1035, 12 + MATCH($E938,'check of sales'!$M$1:$P$1, 0), 0), 0)</f>
        <v>0</v>
      </c>
      <c r="P938" s="1">
        <f>SUMIF('emission-rate'!$A$2:$A$551, $D938&amp;P$1&amp;$E938&amp;$F938, 'emission-rate'!$F$2:$F$551) * IFERROR(VLOOKUP($A938&amp;$B938&amp;$C938&amp;$D938&amp;P$1, 'check of sales'!$A$2:$P$1035, 12 + MATCH($E938,'check of sales'!$M$1:$P$1, 0), 0), 0)</f>
        <v>0</v>
      </c>
      <c r="Q938" s="1">
        <f>SUMIF('emission-rate'!$A$2:$A$551, $D938&amp;Q$1&amp;$E938&amp;$F938, 'emission-rate'!$F$2:$F$551) * IFERROR(VLOOKUP($A938&amp;$B938&amp;$C938&amp;$D938&amp;Q$1, 'check of sales'!$A$2:$P$1035, 12 + MATCH($E938,'check of sales'!$M$1:$P$1, 0), 0), 0)</f>
        <v>0</v>
      </c>
      <c r="R938" s="1">
        <f>SUMIF('emission-rate'!$A$2:$A$551, $D938&amp;R$1&amp;$E938&amp;$F938, 'emission-rate'!$F$2:$F$551) * IFERROR(VLOOKUP($A938&amp;$B938&amp;$C938&amp;$D938&amp;R$1, 'check of sales'!$A$2:$P$1035, 12 + MATCH($E938,'check of sales'!$M$1:$P$1, 0), 0), 0)</f>
        <v>0</v>
      </c>
      <c r="S938" s="1">
        <f>SUMIF('emission-rate'!$A$2:$A$551, $D938&amp;S$1&amp;$E938&amp;$F938, 'emission-rate'!$F$2:$F$551) * IFERROR(VLOOKUP($A938&amp;$B938&amp;$C938&amp;$D938&amp;S$1, 'check of sales'!$A$2:$P$1035, 12 + MATCH($E938,'check of sales'!$M$1:$P$1, 0), 0), 0)</f>
        <v>0</v>
      </c>
      <c r="T938" s="1">
        <f>SUMIF('emission-rate'!$A$2:$A$551, $D938&amp;T$1&amp;$E938&amp;$F938, 'emission-rate'!$F$2:$F$551) * IFERROR(VLOOKUP($A938&amp;$B938&amp;$C938&amp;$D938&amp;T$1, 'check of sales'!$A$2:$P$1035, 12 + MATCH($E938,'check of sales'!$M$1:$P$1, 0), 0), 0)</f>
        <v>0</v>
      </c>
      <c r="U938" s="1">
        <f>SUMIF('emission-rate'!$A$2:$A$551, $D938&amp;U$1&amp;$E938&amp;$F938, 'emission-rate'!$F$2:$F$551) * IFERROR(VLOOKUP($A938&amp;$B938&amp;$C938&amp;$D938&amp;U$1, 'check of sales'!$A$2:$P$1035, 12 + MATCH($E938,'check of sales'!$M$1:$P$1, 0), 0), 0)</f>
        <v>0</v>
      </c>
    </row>
    <row r="939" spans="1:21" x14ac:dyDescent="0.2">
      <c r="A939">
        <f>emission!A939</f>
        <v>2012</v>
      </c>
      <c r="B939">
        <f>emission!B939</f>
        <v>2</v>
      </c>
      <c r="C939" t="str">
        <f>emission!C939</f>
        <v>commercial</v>
      </c>
      <c r="D939" t="str">
        <f>emission!D939</f>
        <v>VCC 24724 (NG T7 SWCVng)</v>
      </c>
      <c r="E939" t="str">
        <f>emission!E939</f>
        <v>ELEC</v>
      </c>
      <c r="F939" t="str">
        <f>emission!F939</f>
        <v>PM</v>
      </c>
      <c r="G939" s="1">
        <f>emission!G939 - SUM($K939:$U939)</f>
        <v>-6.5752319642342627E-5</v>
      </c>
      <c r="K939" s="1">
        <f>SUMIF('emission-rate'!$A$2:$A$551, $D939&amp;K$1&amp;$E939&amp;$F939, 'emission-rate'!$F$2:$F$551) * IFERROR(VLOOKUP($A939&amp;$B939&amp;$C939&amp;$D939&amp;K$1, 'check of sales'!$A$2:$P$1035, 12 + MATCH($E939,'check of sales'!$M$1:$P$1, 0), 0), 0)</f>
        <v>473.78425970212305</v>
      </c>
      <c r="L939" s="1">
        <f>SUMIF('emission-rate'!$A$2:$A$551, $D939&amp;L$1&amp;$E939&amp;$F939, 'emission-rate'!$F$2:$F$551) * IFERROR(VLOOKUP($A939&amp;$B939&amp;$C939&amp;$D939&amp;L$1, 'check of sales'!$A$2:$P$1035, 12 + MATCH($E939,'check of sales'!$M$1:$P$1, 0), 0), 0)</f>
        <v>9614.1814913940361</v>
      </c>
      <c r="M939" s="1">
        <f>SUMIF('emission-rate'!$A$2:$A$551, $D939&amp;M$1&amp;$E939&amp;$F939, 'emission-rate'!$F$2:$F$551) * IFERROR(VLOOKUP($A939&amp;$B939&amp;$C939&amp;$D939&amp;M$1, 'check of sales'!$A$2:$P$1035, 12 + MATCH($E939,'check of sales'!$M$1:$P$1, 0), 0), 0)</f>
        <v>27246.466596325361</v>
      </c>
      <c r="N939" s="1">
        <f>SUMIF('emission-rate'!$A$2:$A$551, $D939&amp;N$1&amp;$E939&amp;$F939, 'emission-rate'!$F$2:$F$551) * IFERROR(VLOOKUP($A939&amp;$B939&amp;$C939&amp;$D939&amp;N$1, 'check of sales'!$A$2:$P$1035, 12 + MATCH($E939,'check of sales'!$M$1:$P$1, 0), 0), 0)</f>
        <v>0</v>
      </c>
      <c r="O939" s="1">
        <f>SUMIF('emission-rate'!$A$2:$A$551, $D939&amp;O$1&amp;$E939&amp;$F939, 'emission-rate'!$F$2:$F$551) * IFERROR(VLOOKUP($A939&amp;$B939&amp;$C939&amp;$D939&amp;O$1, 'check of sales'!$A$2:$P$1035, 12 + MATCH($E939,'check of sales'!$M$1:$P$1, 0), 0), 0)</f>
        <v>0</v>
      </c>
      <c r="P939" s="1">
        <f>SUMIF('emission-rate'!$A$2:$A$551, $D939&amp;P$1&amp;$E939&amp;$F939, 'emission-rate'!$F$2:$F$551) * IFERROR(VLOOKUP($A939&amp;$B939&amp;$C939&amp;$D939&amp;P$1, 'check of sales'!$A$2:$P$1035, 12 + MATCH($E939,'check of sales'!$M$1:$P$1, 0), 0), 0)</f>
        <v>0</v>
      </c>
      <c r="Q939" s="1">
        <f>SUMIF('emission-rate'!$A$2:$A$551, $D939&amp;Q$1&amp;$E939&amp;$F939, 'emission-rate'!$F$2:$F$551) * IFERROR(VLOOKUP($A939&amp;$B939&amp;$C939&amp;$D939&amp;Q$1, 'check of sales'!$A$2:$P$1035, 12 + MATCH($E939,'check of sales'!$M$1:$P$1, 0), 0), 0)</f>
        <v>0</v>
      </c>
      <c r="R939" s="1">
        <f>SUMIF('emission-rate'!$A$2:$A$551, $D939&amp;R$1&amp;$E939&amp;$F939, 'emission-rate'!$F$2:$F$551) * IFERROR(VLOOKUP($A939&amp;$B939&amp;$C939&amp;$D939&amp;R$1, 'check of sales'!$A$2:$P$1035, 12 + MATCH($E939,'check of sales'!$M$1:$P$1, 0), 0), 0)</f>
        <v>0</v>
      </c>
      <c r="S939" s="1">
        <f>SUMIF('emission-rate'!$A$2:$A$551, $D939&amp;S$1&amp;$E939&amp;$F939, 'emission-rate'!$F$2:$F$551) * IFERROR(VLOOKUP($A939&amp;$B939&amp;$C939&amp;$D939&amp;S$1, 'check of sales'!$A$2:$P$1035, 12 + MATCH($E939,'check of sales'!$M$1:$P$1, 0), 0), 0)</f>
        <v>0</v>
      </c>
      <c r="T939" s="1">
        <f>SUMIF('emission-rate'!$A$2:$A$551, $D939&amp;T$1&amp;$E939&amp;$F939, 'emission-rate'!$F$2:$F$551) * IFERROR(VLOOKUP($A939&amp;$B939&amp;$C939&amp;$D939&amp;T$1, 'check of sales'!$A$2:$P$1035, 12 + MATCH($E939,'check of sales'!$M$1:$P$1, 0), 0), 0)</f>
        <v>0</v>
      </c>
      <c r="U939" s="1">
        <f>SUMIF('emission-rate'!$A$2:$A$551, $D939&amp;U$1&amp;$E939&amp;$F939, 'emission-rate'!$F$2:$F$551) * IFERROR(VLOOKUP($A939&amp;$B939&amp;$C939&amp;$D939&amp;U$1, 'check of sales'!$A$2:$P$1035, 12 + MATCH($E939,'check of sales'!$M$1:$P$1, 0), 0), 0)</f>
        <v>0</v>
      </c>
    </row>
    <row r="940" spans="1:21" x14ac:dyDescent="0.2">
      <c r="A940">
        <f>emission!A940</f>
        <v>2013</v>
      </c>
      <c r="B940">
        <f>emission!B940</f>
        <v>2</v>
      </c>
      <c r="C940" t="str">
        <f>emission!C940</f>
        <v>commercial</v>
      </c>
      <c r="D940" t="str">
        <f>emission!D940</f>
        <v>VCC 24724 (NG T7 SWCVng)</v>
      </c>
      <c r="E940" t="str">
        <f>emission!E940</f>
        <v>ELEC</v>
      </c>
      <c r="F940" t="str">
        <f>emission!F940</f>
        <v>PM</v>
      </c>
      <c r="G940" s="1">
        <f>emission!G940 - SUM($K940:$U940)</f>
        <v>-5.2651776059065014E-5</v>
      </c>
      <c r="K940" s="1">
        <f>SUMIF('emission-rate'!$A$2:$A$551, $D940&amp;K$1&amp;$E940&amp;$F940, 'emission-rate'!$F$2:$F$551) * IFERROR(VLOOKUP($A940&amp;$B940&amp;$C940&amp;$D940&amp;K$1, 'check of sales'!$A$2:$P$1035, 12 + MATCH($E940,'check of sales'!$M$1:$P$1, 0), 0), 0)</f>
        <v>432.76043262614013</v>
      </c>
      <c r="L940" s="1">
        <f>SUMIF('emission-rate'!$A$2:$A$551, $D940&amp;L$1&amp;$E940&amp;$F940, 'emission-rate'!$F$2:$F$551) * IFERROR(VLOOKUP($A940&amp;$B940&amp;$C940&amp;$D940&amp;L$1, 'check of sales'!$A$2:$P$1035, 12 + MATCH($E940,'check of sales'!$M$1:$P$1, 0), 0), 0)</f>
        <v>8590.7260416526497</v>
      </c>
      <c r="M940" s="1">
        <f>SUMIF('emission-rate'!$A$2:$A$551, $D940&amp;M$1&amp;$E940&amp;$F940, 'emission-rate'!$F$2:$F$551) * IFERROR(VLOOKUP($A940&amp;$B940&amp;$C940&amp;$D940&amp;M$1, 'check of sales'!$A$2:$P$1035, 12 + MATCH($E940,'check of sales'!$M$1:$P$1, 0), 0), 0)</f>
        <v>23104.131512865977</v>
      </c>
      <c r="N940" s="1">
        <f>SUMIF('emission-rate'!$A$2:$A$551, $D940&amp;N$1&amp;$E940&amp;$F940, 'emission-rate'!$F$2:$F$551) * IFERROR(VLOOKUP($A940&amp;$B940&amp;$C940&amp;$D940&amp;N$1, 'check of sales'!$A$2:$P$1035, 12 + MATCH($E940,'check of sales'!$M$1:$P$1, 0), 0), 0)</f>
        <v>6626.2502270186105</v>
      </c>
      <c r="O940" s="1">
        <f>SUMIF('emission-rate'!$A$2:$A$551, $D940&amp;O$1&amp;$E940&amp;$F940, 'emission-rate'!$F$2:$F$551) * IFERROR(VLOOKUP($A940&amp;$B940&amp;$C940&amp;$D940&amp;O$1, 'check of sales'!$A$2:$P$1035, 12 + MATCH($E940,'check of sales'!$M$1:$P$1, 0), 0), 0)</f>
        <v>0</v>
      </c>
      <c r="P940" s="1">
        <f>SUMIF('emission-rate'!$A$2:$A$551, $D940&amp;P$1&amp;$E940&amp;$F940, 'emission-rate'!$F$2:$F$551) * IFERROR(VLOOKUP($A940&amp;$B940&amp;$C940&amp;$D940&amp;P$1, 'check of sales'!$A$2:$P$1035, 12 + MATCH($E940,'check of sales'!$M$1:$P$1, 0), 0), 0)</f>
        <v>0</v>
      </c>
      <c r="Q940" s="1">
        <f>SUMIF('emission-rate'!$A$2:$A$551, $D940&amp;Q$1&amp;$E940&amp;$F940, 'emission-rate'!$F$2:$F$551) * IFERROR(VLOOKUP($A940&amp;$B940&amp;$C940&amp;$D940&amp;Q$1, 'check of sales'!$A$2:$P$1035, 12 + MATCH($E940,'check of sales'!$M$1:$P$1, 0), 0), 0)</f>
        <v>0</v>
      </c>
      <c r="R940" s="1">
        <f>SUMIF('emission-rate'!$A$2:$A$551, $D940&amp;R$1&amp;$E940&amp;$F940, 'emission-rate'!$F$2:$F$551) * IFERROR(VLOOKUP($A940&amp;$B940&amp;$C940&amp;$D940&amp;R$1, 'check of sales'!$A$2:$P$1035, 12 + MATCH($E940,'check of sales'!$M$1:$P$1, 0), 0), 0)</f>
        <v>0</v>
      </c>
      <c r="S940" s="1">
        <f>SUMIF('emission-rate'!$A$2:$A$551, $D940&amp;S$1&amp;$E940&amp;$F940, 'emission-rate'!$F$2:$F$551) * IFERROR(VLOOKUP($A940&amp;$B940&amp;$C940&amp;$D940&amp;S$1, 'check of sales'!$A$2:$P$1035, 12 + MATCH($E940,'check of sales'!$M$1:$P$1, 0), 0), 0)</f>
        <v>0</v>
      </c>
      <c r="T940" s="1">
        <f>SUMIF('emission-rate'!$A$2:$A$551, $D940&amp;T$1&amp;$E940&amp;$F940, 'emission-rate'!$F$2:$F$551) * IFERROR(VLOOKUP($A940&amp;$B940&amp;$C940&amp;$D940&amp;T$1, 'check of sales'!$A$2:$P$1035, 12 + MATCH($E940,'check of sales'!$M$1:$P$1, 0), 0), 0)</f>
        <v>0</v>
      </c>
      <c r="U940" s="1">
        <f>SUMIF('emission-rate'!$A$2:$A$551, $D940&amp;U$1&amp;$E940&amp;$F940, 'emission-rate'!$F$2:$F$551) * IFERROR(VLOOKUP($A940&amp;$B940&amp;$C940&amp;$D940&amp;U$1, 'check of sales'!$A$2:$P$1035, 12 + MATCH($E940,'check of sales'!$M$1:$P$1, 0), 0), 0)</f>
        <v>0</v>
      </c>
    </row>
    <row r="941" spans="1:21" x14ac:dyDescent="0.2">
      <c r="A941">
        <f>emission!A941</f>
        <v>2014</v>
      </c>
      <c r="B941">
        <f>emission!B941</f>
        <v>2</v>
      </c>
      <c r="C941" t="str">
        <f>emission!C941</f>
        <v>commercial</v>
      </c>
      <c r="D941" t="str">
        <f>emission!D941</f>
        <v>VCC 24724 (NG T7 SWCVng)</v>
      </c>
      <c r="E941" t="str">
        <f>emission!E941</f>
        <v>ELEC</v>
      </c>
      <c r="F941" t="str">
        <f>emission!F941</f>
        <v>PM</v>
      </c>
      <c r="G941" s="1">
        <f>emission!G941 - SUM($K941:$U941)</f>
        <v>-8.5220606706570834E-5</v>
      </c>
      <c r="K941" s="1">
        <f>SUMIF('emission-rate'!$A$2:$A$551, $D941&amp;K$1&amp;$E941&amp;$F941, 'emission-rate'!$F$2:$F$551) * IFERROR(VLOOKUP($A941&amp;$B941&amp;$C941&amp;$D941&amp;K$1, 'check of sales'!$A$2:$P$1035, 12 + MATCH($E941,'check of sales'!$M$1:$P$1, 0), 0), 0)</f>
        <v>400.30305428596569</v>
      </c>
      <c r="L941" s="1">
        <f>SUMIF('emission-rate'!$A$2:$A$551, $D941&amp;L$1&amp;$E941&amp;$F941, 'emission-rate'!$F$2:$F$551) * IFERROR(VLOOKUP($A941&amp;$B941&amp;$C941&amp;$D941&amp;L$1, 'check of sales'!$A$2:$P$1035, 12 + MATCH($E941,'check of sales'!$M$1:$P$1, 0), 0), 0)</f>
        <v>7846.8759614252322</v>
      </c>
      <c r="M941" s="1">
        <f>SUMIF('emission-rate'!$A$2:$A$551, $D941&amp;M$1&amp;$E941&amp;$F941, 'emission-rate'!$F$2:$F$551) * IFERROR(VLOOKUP($A941&amp;$B941&amp;$C941&amp;$D941&amp;M$1, 'check of sales'!$A$2:$P$1035, 12 + MATCH($E941,'check of sales'!$M$1:$P$1, 0), 0), 0)</f>
        <v>20644.634640506039</v>
      </c>
      <c r="N941" s="1">
        <f>SUMIF('emission-rate'!$A$2:$A$551, $D941&amp;N$1&amp;$E941&amp;$F941, 'emission-rate'!$F$2:$F$551) * IFERROR(VLOOKUP($A941&amp;$B941&amp;$C941&amp;$D941&amp;N$1, 'check of sales'!$A$2:$P$1035, 12 + MATCH($E941,'check of sales'!$M$1:$P$1, 0), 0), 0)</f>
        <v>5618.8480858960738</v>
      </c>
      <c r="O941" s="1">
        <f>SUMIF('emission-rate'!$A$2:$A$551, $D941&amp;O$1&amp;$E941&amp;$F941, 'emission-rate'!$F$2:$F$551) * IFERROR(VLOOKUP($A941&amp;$B941&amp;$C941&amp;$D941&amp;O$1, 'check of sales'!$A$2:$P$1035, 12 + MATCH($E941,'check of sales'!$M$1:$P$1, 0), 0), 0)</f>
        <v>5289.1255702891913</v>
      </c>
      <c r="P941" s="1">
        <f>SUMIF('emission-rate'!$A$2:$A$551, $D941&amp;P$1&amp;$E941&amp;$F941, 'emission-rate'!$F$2:$F$551) * IFERROR(VLOOKUP($A941&amp;$B941&amp;$C941&amp;$D941&amp;P$1, 'check of sales'!$A$2:$P$1035, 12 + MATCH($E941,'check of sales'!$M$1:$P$1, 0), 0), 0)</f>
        <v>0</v>
      </c>
      <c r="Q941" s="1">
        <f>SUMIF('emission-rate'!$A$2:$A$551, $D941&amp;Q$1&amp;$E941&amp;$F941, 'emission-rate'!$F$2:$F$551) * IFERROR(VLOOKUP($A941&amp;$B941&amp;$C941&amp;$D941&amp;Q$1, 'check of sales'!$A$2:$P$1035, 12 + MATCH($E941,'check of sales'!$M$1:$P$1, 0), 0), 0)</f>
        <v>0</v>
      </c>
      <c r="R941" s="1">
        <f>SUMIF('emission-rate'!$A$2:$A$551, $D941&amp;R$1&amp;$E941&amp;$F941, 'emission-rate'!$F$2:$F$551) * IFERROR(VLOOKUP($A941&amp;$B941&amp;$C941&amp;$D941&amp;R$1, 'check of sales'!$A$2:$P$1035, 12 + MATCH($E941,'check of sales'!$M$1:$P$1, 0), 0), 0)</f>
        <v>0</v>
      </c>
      <c r="S941" s="1">
        <f>SUMIF('emission-rate'!$A$2:$A$551, $D941&amp;S$1&amp;$E941&amp;$F941, 'emission-rate'!$F$2:$F$551) * IFERROR(VLOOKUP($A941&amp;$B941&amp;$C941&amp;$D941&amp;S$1, 'check of sales'!$A$2:$P$1035, 12 + MATCH($E941,'check of sales'!$M$1:$P$1, 0), 0), 0)</f>
        <v>0</v>
      </c>
      <c r="T941" s="1">
        <f>SUMIF('emission-rate'!$A$2:$A$551, $D941&amp;T$1&amp;$E941&amp;$F941, 'emission-rate'!$F$2:$F$551) * IFERROR(VLOOKUP($A941&amp;$B941&amp;$C941&amp;$D941&amp;T$1, 'check of sales'!$A$2:$P$1035, 12 + MATCH($E941,'check of sales'!$M$1:$P$1, 0), 0), 0)</f>
        <v>0</v>
      </c>
      <c r="U941" s="1">
        <f>SUMIF('emission-rate'!$A$2:$A$551, $D941&amp;U$1&amp;$E941&amp;$F941, 'emission-rate'!$F$2:$F$551) * IFERROR(VLOOKUP($A941&amp;$B941&amp;$C941&amp;$D941&amp;U$1, 'check of sales'!$A$2:$P$1035, 12 + MATCH($E941,'check of sales'!$M$1:$P$1, 0), 0), 0)</f>
        <v>0</v>
      </c>
    </row>
    <row r="942" spans="1:21" x14ac:dyDescent="0.2">
      <c r="A942">
        <f>emission!A942</f>
        <v>2015</v>
      </c>
      <c r="B942">
        <f>emission!B942</f>
        <v>2</v>
      </c>
      <c r="C942" t="str">
        <f>emission!C942</f>
        <v>commercial</v>
      </c>
      <c r="D942" t="str">
        <f>emission!D942</f>
        <v>VCC 24724 (NG T7 SWCVng)</v>
      </c>
      <c r="E942" t="str">
        <f>emission!E942</f>
        <v>ELEC</v>
      </c>
      <c r="F942" t="str">
        <f>emission!F942</f>
        <v>PM</v>
      </c>
      <c r="G942" s="1">
        <f>emission!G942 - SUM($K942:$U942)</f>
        <v>1.9584590336307883E-4</v>
      </c>
      <c r="K942" s="1">
        <f>SUMIF('emission-rate'!$A$2:$A$551, $D942&amp;K$1&amp;$E942&amp;$F942, 'emission-rate'!$F$2:$F$551) * IFERROR(VLOOKUP($A942&amp;$B942&amp;$C942&amp;$D942&amp;K$1, 'check of sales'!$A$2:$P$1035, 12 + MATCH($E942,'check of sales'!$M$1:$P$1, 0), 0), 0)</f>
        <v>371.71848934797771</v>
      </c>
      <c r="L942" s="1">
        <f>SUMIF('emission-rate'!$A$2:$A$551, $D942&amp;L$1&amp;$E942&amp;$F942, 'emission-rate'!$F$2:$F$551) * IFERROR(VLOOKUP($A942&amp;$B942&amp;$C942&amp;$D942&amp;L$1, 'check of sales'!$A$2:$P$1035, 12 + MATCH($E942,'check of sales'!$M$1:$P$1, 0), 0), 0)</f>
        <v>7258.3539925315945</v>
      </c>
      <c r="M942" s="1">
        <f>SUMIF('emission-rate'!$A$2:$A$551, $D942&amp;M$1&amp;$E942&amp;$F942, 'emission-rate'!$F$2:$F$551) * IFERROR(VLOOKUP($A942&amp;$B942&amp;$C942&amp;$D942&amp;M$1, 'check of sales'!$A$2:$P$1035, 12 + MATCH($E942,'check of sales'!$M$1:$P$1, 0), 0), 0)</f>
        <v>18857.065922897149</v>
      </c>
      <c r="N942" s="1">
        <f>SUMIF('emission-rate'!$A$2:$A$551, $D942&amp;N$1&amp;$E942&amp;$F942, 'emission-rate'!$F$2:$F$551) * IFERROR(VLOOKUP($A942&amp;$B942&amp;$C942&amp;$D942&amp;N$1, 'check of sales'!$A$2:$P$1035, 12 + MATCH($E942,'check of sales'!$M$1:$P$1, 0), 0), 0)</f>
        <v>5020.706611249806</v>
      </c>
      <c r="O942" s="1">
        <f>SUMIF('emission-rate'!$A$2:$A$551, $D942&amp;O$1&amp;$E942&amp;$F942, 'emission-rate'!$F$2:$F$551) * IFERROR(VLOOKUP($A942&amp;$B942&amp;$C942&amp;$D942&amp;O$1, 'check of sales'!$A$2:$P$1035, 12 + MATCH($E942,'check of sales'!$M$1:$P$1, 0), 0), 0)</f>
        <v>4485.009178419612</v>
      </c>
      <c r="P942" s="1">
        <f>SUMIF('emission-rate'!$A$2:$A$551, $D942&amp;P$1&amp;$E942&amp;$F942, 'emission-rate'!$F$2:$F$551) * IFERROR(VLOOKUP($A942&amp;$B942&amp;$C942&amp;$D942&amp;P$1, 'check of sales'!$A$2:$P$1035, 12 + MATCH($E942,'check of sales'!$M$1:$P$1, 0), 0), 0)</f>
        <v>94233.496639781966</v>
      </c>
      <c r="Q942" s="1">
        <f>SUMIF('emission-rate'!$A$2:$A$551, $D942&amp;Q$1&amp;$E942&amp;$F942, 'emission-rate'!$F$2:$F$551) * IFERROR(VLOOKUP($A942&amp;$B942&amp;$C942&amp;$D942&amp;Q$1, 'check of sales'!$A$2:$P$1035, 12 + MATCH($E942,'check of sales'!$M$1:$P$1, 0), 0), 0)</f>
        <v>0</v>
      </c>
      <c r="R942" s="1">
        <f>SUMIF('emission-rate'!$A$2:$A$551, $D942&amp;R$1&amp;$E942&amp;$F942, 'emission-rate'!$F$2:$F$551) * IFERROR(VLOOKUP($A942&amp;$B942&amp;$C942&amp;$D942&amp;R$1, 'check of sales'!$A$2:$P$1035, 12 + MATCH($E942,'check of sales'!$M$1:$P$1, 0), 0), 0)</f>
        <v>0</v>
      </c>
      <c r="S942" s="1">
        <f>SUMIF('emission-rate'!$A$2:$A$551, $D942&amp;S$1&amp;$E942&amp;$F942, 'emission-rate'!$F$2:$F$551) * IFERROR(VLOOKUP($A942&amp;$B942&amp;$C942&amp;$D942&amp;S$1, 'check of sales'!$A$2:$P$1035, 12 + MATCH($E942,'check of sales'!$M$1:$P$1, 0), 0), 0)</f>
        <v>0</v>
      </c>
      <c r="T942" s="1">
        <f>SUMIF('emission-rate'!$A$2:$A$551, $D942&amp;T$1&amp;$E942&amp;$F942, 'emission-rate'!$F$2:$F$551) * IFERROR(VLOOKUP($A942&amp;$B942&amp;$C942&amp;$D942&amp;T$1, 'check of sales'!$A$2:$P$1035, 12 + MATCH($E942,'check of sales'!$M$1:$P$1, 0), 0), 0)</f>
        <v>0</v>
      </c>
      <c r="U942" s="1">
        <f>SUMIF('emission-rate'!$A$2:$A$551, $D942&amp;U$1&amp;$E942&amp;$F942, 'emission-rate'!$F$2:$F$551) * IFERROR(VLOOKUP($A942&amp;$B942&amp;$C942&amp;$D942&amp;U$1, 'check of sales'!$A$2:$P$1035, 12 + MATCH($E942,'check of sales'!$M$1:$P$1, 0), 0), 0)</f>
        <v>0</v>
      </c>
    </row>
    <row r="943" spans="1:21" x14ac:dyDescent="0.2">
      <c r="A943">
        <f>emission!A943</f>
        <v>2016</v>
      </c>
      <c r="B943">
        <f>emission!B943</f>
        <v>2</v>
      </c>
      <c r="C943" t="str">
        <f>emission!C943</f>
        <v>commercial</v>
      </c>
      <c r="D943" t="str">
        <f>emission!D943</f>
        <v>VCC 24724 (NG T7 SWCVng)</v>
      </c>
      <c r="E943" t="str">
        <f>emission!E943</f>
        <v>ELEC</v>
      </c>
      <c r="F943" t="str">
        <f>emission!F943</f>
        <v>PM</v>
      </c>
      <c r="G943" s="1">
        <f>emission!G943 - SUM($K943:$U943)</f>
        <v>8.204940240830183E-5</v>
      </c>
      <c r="K943" s="1">
        <f>SUMIF('emission-rate'!$A$2:$A$551, $D943&amp;K$1&amp;$E943&amp;$F943, 'emission-rate'!$F$2:$F$551) * IFERROR(VLOOKUP($A943&amp;$B943&amp;$C943&amp;$D943&amp;K$1, 'check of sales'!$A$2:$P$1035, 12 + MATCH($E943,'check of sales'!$M$1:$P$1, 0), 0), 0)</f>
        <v>348.5560516861571</v>
      </c>
      <c r="L943" s="1">
        <f>SUMIF('emission-rate'!$A$2:$A$551, $D943&amp;L$1&amp;$E943&amp;$F943, 'emission-rate'!$F$2:$F$551) * IFERROR(VLOOKUP($A943&amp;$B943&amp;$C943&amp;$D943&amp;L$1, 'check of sales'!$A$2:$P$1035, 12 + MATCH($E943,'check of sales'!$M$1:$P$1, 0), 0), 0)</f>
        <v>6740.0544471721269</v>
      </c>
      <c r="M943" s="1">
        <f>SUMIF('emission-rate'!$A$2:$A$551, $D943&amp;M$1&amp;$E943&amp;$F943, 'emission-rate'!$F$2:$F$551) * IFERROR(VLOOKUP($A943&amp;$B943&amp;$C943&amp;$D943&amp;M$1, 'check of sales'!$A$2:$P$1035, 12 + MATCH($E943,'check of sales'!$M$1:$P$1, 0), 0), 0)</f>
        <v>17442.770906758655</v>
      </c>
      <c r="N943" s="1">
        <f>SUMIF('emission-rate'!$A$2:$A$551, $D943&amp;N$1&amp;$E943&amp;$F943, 'emission-rate'!$F$2:$F$551) * IFERROR(VLOOKUP($A943&amp;$B943&amp;$C943&amp;$D943&amp;N$1, 'check of sales'!$A$2:$P$1035, 12 + MATCH($E943,'check of sales'!$M$1:$P$1, 0), 0), 0)</f>
        <v>4585.9758332609927</v>
      </c>
      <c r="O943" s="1">
        <f>SUMIF('emission-rate'!$A$2:$A$551, $D943&amp;O$1&amp;$E943&amp;$F943, 'emission-rate'!$F$2:$F$551) * IFERROR(VLOOKUP($A943&amp;$B943&amp;$C943&amp;$D943&amp;O$1, 'check of sales'!$A$2:$P$1035, 12 + MATCH($E943,'check of sales'!$M$1:$P$1, 0), 0), 0)</f>
        <v>4007.5679017074417</v>
      </c>
      <c r="P943" s="1">
        <f>SUMIF('emission-rate'!$A$2:$A$551, $D943&amp;P$1&amp;$E943&amp;$F943, 'emission-rate'!$F$2:$F$551) * IFERROR(VLOOKUP($A943&amp;$B943&amp;$C943&amp;$D943&amp;P$1, 'check of sales'!$A$2:$P$1035, 12 + MATCH($E943,'check of sales'!$M$1:$P$1, 0), 0), 0)</f>
        <v>79906.988731388323</v>
      </c>
      <c r="Q943" s="1">
        <f>SUMIF('emission-rate'!$A$2:$A$551, $D943&amp;Q$1&amp;$E943&amp;$F943, 'emission-rate'!$F$2:$F$551) * IFERROR(VLOOKUP($A943&amp;$B943&amp;$C943&amp;$D943&amp;Q$1, 'check of sales'!$A$2:$P$1035, 12 + MATCH($E943,'check of sales'!$M$1:$P$1, 0), 0), 0)</f>
        <v>36053.367671531909</v>
      </c>
      <c r="R943" s="1">
        <f>SUMIF('emission-rate'!$A$2:$A$551, $D943&amp;R$1&amp;$E943&amp;$F943, 'emission-rate'!$F$2:$F$551) * IFERROR(VLOOKUP($A943&amp;$B943&amp;$C943&amp;$D943&amp;R$1, 'check of sales'!$A$2:$P$1035, 12 + MATCH($E943,'check of sales'!$M$1:$P$1, 0), 0), 0)</f>
        <v>0</v>
      </c>
      <c r="S943" s="1">
        <f>SUMIF('emission-rate'!$A$2:$A$551, $D943&amp;S$1&amp;$E943&amp;$F943, 'emission-rate'!$F$2:$F$551) * IFERROR(VLOOKUP($A943&amp;$B943&amp;$C943&amp;$D943&amp;S$1, 'check of sales'!$A$2:$P$1035, 12 + MATCH($E943,'check of sales'!$M$1:$P$1, 0), 0), 0)</f>
        <v>0</v>
      </c>
      <c r="T943" s="1">
        <f>SUMIF('emission-rate'!$A$2:$A$551, $D943&amp;T$1&amp;$E943&amp;$F943, 'emission-rate'!$F$2:$F$551) * IFERROR(VLOOKUP($A943&amp;$B943&amp;$C943&amp;$D943&amp;T$1, 'check of sales'!$A$2:$P$1035, 12 + MATCH($E943,'check of sales'!$M$1:$P$1, 0), 0), 0)</f>
        <v>0</v>
      </c>
      <c r="U943" s="1">
        <f>SUMIF('emission-rate'!$A$2:$A$551, $D943&amp;U$1&amp;$E943&amp;$F943, 'emission-rate'!$F$2:$F$551) * IFERROR(VLOOKUP($A943&amp;$B943&amp;$C943&amp;$D943&amp;U$1, 'check of sales'!$A$2:$P$1035, 12 + MATCH($E943,'check of sales'!$M$1:$P$1, 0), 0), 0)</f>
        <v>0</v>
      </c>
    </row>
    <row r="944" spans="1:21" x14ac:dyDescent="0.2">
      <c r="A944">
        <f>emission!A944</f>
        <v>2017</v>
      </c>
      <c r="B944">
        <f>emission!B944</f>
        <v>2</v>
      </c>
      <c r="C944" t="str">
        <f>emission!C944</f>
        <v>commercial</v>
      </c>
      <c r="D944" t="str">
        <f>emission!D944</f>
        <v>VCC 24724 (NG T7 SWCVng)</v>
      </c>
      <c r="E944" t="str">
        <f>emission!E944</f>
        <v>ELEC</v>
      </c>
      <c r="F944" t="str">
        <f>emission!F944</f>
        <v>PM</v>
      </c>
      <c r="G944" s="1">
        <f>emission!G944 - SUM($K944:$U944)</f>
        <v>7.2788825491443276E-5</v>
      </c>
      <c r="K944" s="1">
        <f>SUMIF('emission-rate'!$A$2:$A$551, $D944&amp;K$1&amp;$E944&amp;$F944, 'emission-rate'!$F$2:$F$551) * IFERROR(VLOOKUP($A944&amp;$B944&amp;$C944&amp;$D944&amp;K$1, 'check of sales'!$A$2:$P$1035, 12 + MATCH($E944,'check of sales'!$M$1:$P$1, 0), 0), 0)</f>
        <v>328.54315969760108</v>
      </c>
      <c r="L944" s="1">
        <f>SUMIF('emission-rate'!$A$2:$A$551, $D944&amp;L$1&amp;$E944&amp;$F944, 'emission-rate'!$F$2:$F$551) * IFERROR(VLOOKUP($A944&amp;$B944&amp;$C944&amp;$D944&amp;L$1, 'check of sales'!$A$2:$P$1035, 12 + MATCH($E944,'check of sales'!$M$1:$P$1, 0), 0), 0)</f>
        <v>6320.0697129079263</v>
      </c>
      <c r="M944" s="1">
        <f>SUMIF('emission-rate'!$A$2:$A$551, $D944&amp;M$1&amp;$E944&amp;$F944, 'emission-rate'!$F$2:$F$551) * IFERROR(VLOOKUP($A944&amp;$B944&amp;$C944&amp;$D944&amp;M$1, 'check of sales'!$A$2:$P$1035, 12 + MATCH($E944,'check of sales'!$M$1:$P$1, 0), 0), 0)</f>
        <v>16197.229529184004</v>
      </c>
      <c r="N944" s="1">
        <f>SUMIF('emission-rate'!$A$2:$A$551, $D944&amp;N$1&amp;$E944&amp;$F944, 'emission-rate'!$F$2:$F$551) * IFERROR(VLOOKUP($A944&amp;$B944&amp;$C944&amp;$D944&amp;N$1, 'check of sales'!$A$2:$P$1035, 12 + MATCH($E944,'check of sales'!$M$1:$P$1, 0), 0), 0)</f>
        <v>4242.0239803252034</v>
      </c>
      <c r="O944" s="1">
        <f>SUMIF('emission-rate'!$A$2:$A$551, $D944&amp;O$1&amp;$E944&amp;$F944, 'emission-rate'!$F$2:$F$551) * IFERROR(VLOOKUP($A944&amp;$B944&amp;$C944&amp;$D944&amp;O$1, 'check of sales'!$A$2:$P$1035, 12 + MATCH($E944,'check of sales'!$M$1:$P$1, 0), 0), 0)</f>
        <v>3660.5623412055434</v>
      </c>
      <c r="P944" s="1">
        <f>SUMIF('emission-rate'!$A$2:$A$551, $D944&amp;P$1&amp;$E944&amp;$F944, 'emission-rate'!$F$2:$F$551) * IFERROR(VLOOKUP($A944&amp;$B944&amp;$C944&amp;$D944&amp;P$1, 'check of sales'!$A$2:$P$1035, 12 + MATCH($E944,'check of sales'!$M$1:$P$1, 0), 0), 0)</f>
        <v>71400.675098473439</v>
      </c>
      <c r="Q944" s="1">
        <f>SUMIF('emission-rate'!$A$2:$A$551, $D944&amp;Q$1&amp;$E944&amp;$F944, 'emission-rate'!$F$2:$F$551) * IFERROR(VLOOKUP($A944&amp;$B944&amp;$C944&amp;$D944&amp;Q$1, 'check of sales'!$A$2:$P$1035, 12 + MATCH($E944,'check of sales'!$M$1:$P$1, 0), 0), 0)</f>
        <v>30572.101715277775</v>
      </c>
      <c r="R944" s="1">
        <f>SUMIF('emission-rate'!$A$2:$A$551, $D944&amp;R$1&amp;$E944&amp;$F944, 'emission-rate'!$F$2:$F$551) * IFERROR(VLOOKUP($A944&amp;$B944&amp;$C944&amp;$D944&amp;R$1, 'check of sales'!$A$2:$P$1035, 12 + MATCH($E944,'check of sales'!$M$1:$P$1, 0), 0), 0)</f>
        <v>4474.0178240397127</v>
      </c>
      <c r="S944" s="1">
        <f>SUMIF('emission-rate'!$A$2:$A$551, $D944&amp;S$1&amp;$E944&amp;$F944, 'emission-rate'!$F$2:$F$551) * IFERROR(VLOOKUP($A944&amp;$B944&amp;$C944&amp;$D944&amp;S$1, 'check of sales'!$A$2:$P$1035, 12 + MATCH($E944,'check of sales'!$M$1:$P$1, 0), 0), 0)</f>
        <v>0</v>
      </c>
      <c r="T944" s="1">
        <f>SUMIF('emission-rate'!$A$2:$A$551, $D944&amp;T$1&amp;$E944&amp;$F944, 'emission-rate'!$F$2:$F$551) * IFERROR(VLOOKUP($A944&amp;$B944&amp;$C944&amp;$D944&amp;T$1, 'check of sales'!$A$2:$P$1035, 12 + MATCH($E944,'check of sales'!$M$1:$P$1, 0), 0), 0)</f>
        <v>0</v>
      </c>
      <c r="U944" s="1">
        <f>SUMIF('emission-rate'!$A$2:$A$551, $D944&amp;U$1&amp;$E944&amp;$F944, 'emission-rate'!$F$2:$F$551) * IFERROR(VLOOKUP($A944&amp;$B944&amp;$C944&amp;$D944&amp;U$1, 'check of sales'!$A$2:$P$1035, 12 + MATCH($E944,'check of sales'!$M$1:$P$1, 0), 0), 0)</f>
        <v>0</v>
      </c>
    </row>
    <row r="945" spans="1:21" x14ac:dyDescent="0.2">
      <c r="A945">
        <f>emission!A945</f>
        <v>2018</v>
      </c>
      <c r="B945">
        <f>emission!B945</f>
        <v>2</v>
      </c>
      <c r="C945" t="str">
        <f>emission!C945</f>
        <v>commercial</v>
      </c>
      <c r="D945" t="str">
        <f>emission!D945</f>
        <v>VCC 24724 (NG T7 SWCVng)</v>
      </c>
      <c r="E945" t="str">
        <f>emission!E945</f>
        <v>ELEC</v>
      </c>
      <c r="F945" t="str">
        <f>emission!F945</f>
        <v>PM</v>
      </c>
      <c r="G945" s="1">
        <f>emission!G945 - SUM($K945:$U945)</f>
        <v>6.1908067436888814E-5</v>
      </c>
      <c r="K945" s="1">
        <f>SUMIF('emission-rate'!$A$2:$A$551, $D945&amp;K$1&amp;$E945&amp;$F945, 'emission-rate'!$F$2:$F$551) * IFERROR(VLOOKUP($A945&amp;$B945&amp;$C945&amp;$D945&amp;K$1, 'check of sales'!$A$2:$P$1035, 12 + MATCH($E945,'check of sales'!$M$1:$P$1, 0), 0), 0)</f>
        <v>311.1775930597608</v>
      </c>
      <c r="L945" s="1">
        <f>SUMIF('emission-rate'!$A$2:$A$551, $D945&amp;L$1&amp;$E945&amp;$F945, 'emission-rate'!$F$2:$F$551) * IFERROR(VLOOKUP($A945&amp;$B945&amp;$C945&amp;$D945&amp;L$1, 'check of sales'!$A$2:$P$1035, 12 + MATCH($E945,'check of sales'!$M$1:$P$1, 0), 0), 0)</f>
        <v>5957.1930050937754</v>
      </c>
      <c r="M945" s="1">
        <f>SUMIF('emission-rate'!$A$2:$A$551, $D945&amp;M$1&amp;$E945&amp;$F945, 'emission-rate'!$F$2:$F$551) * IFERROR(VLOOKUP($A945&amp;$B945&amp;$C945&amp;$D945&amp;M$1, 'check of sales'!$A$2:$P$1035, 12 + MATCH($E945,'check of sales'!$M$1:$P$1, 0), 0), 0)</f>
        <v>15187.951459852584</v>
      </c>
      <c r="N945" s="1">
        <f>SUMIF('emission-rate'!$A$2:$A$551, $D945&amp;N$1&amp;$E945&amp;$F945, 'emission-rate'!$F$2:$F$551) * IFERROR(VLOOKUP($A945&amp;$B945&amp;$C945&amp;$D945&amp;N$1, 'check of sales'!$A$2:$P$1035, 12 + MATCH($E945,'check of sales'!$M$1:$P$1, 0), 0), 0)</f>
        <v>3939.1124520821868</v>
      </c>
      <c r="O945" s="1">
        <f>SUMIF('emission-rate'!$A$2:$A$551, $D945&amp;O$1&amp;$E945&amp;$F945, 'emission-rate'!$F$2:$F$551) * IFERROR(VLOOKUP($A945&amp;$B945&amp;$C945&amp;$D945&amp;O$1, 'check of sales'!$A$2:$P$1035, 12 + MATCH($E945,'check of sales'!$M$1:$P$1, 0), 0), 0)</f>
        <v>3386.0172398308441</v>
      </c>
      <c r="P945" s="1">
        <f>SUMIF('emission-rate'!$A$2:$A$551, $D945&amp;P$1&amp;$E945&amp;$F945, 'emission-rate'!$F$2:$F$551) * IFERROR(VLOOKUP($A945&amp;$B945&amp;$C945&amp;$D945&amp;P$1, 'check of sales'!$A$2:$P$1035, 12 + MATCH($E945,'check of sales'!$M$1:$P$1, 0), 0), 0)</f>
        <v>65218.264247192856</v>
      </c>
      <c r="Q945" s="1">
        <f>SUMIF('emission-rate'!$A$2:$A$551, $D945&amp;Q$1&amp;$E945&amp;$F945, 'emission-rate'!$F$2:$F$551) * IFERROR(VLOOKUP($A945&amp;$B945&amp;$C945&amp;$D945&amp;Q$1, 'check of sales'!$A$2:$P$1035, 12 + MATCH($E945,'check of sales'!$M$1:$P$1, 0), 0), 0)</f>
        <v>27317.619351016514</v>
      </c>
      <c r="R945" s="1">
        <f>SUMIF('emission-rate'!$A$2:$A$551, $D945&amp;R$1&amp;$E945&amp;$F945, 'emission-rate'!$F$2:$F$551) * IFERROR(VLOOKUP($A945&amp;$B945&amp;$C945&amp;$D945&amp;R$1, 'check of sales'!$A$2:$P$1035, 12 + MATCH($E945,'check of sales'!$M$1:$P$1, 0), 0), 0)</f>
        <v>3793.823901241562</v>
      </c>
      <c r="S945" s="1">
        <f>SUMIF('emission-rate'!$A$2:$A$551, $D945&amp;S$1&amp;$E945&amp;$F945, 'emission-rate'!$F$2:$F$551) * IFERROR(VLOOKUP($A945&amp;$B945&amp;$C945&amp;$D945&amp;S$1, 'check of sales'!$A$2:$P$1035, 12 + MATCH($E945,'check of sales'!$M$1:$P$1, 0), 0), 0)</f>
        <v>20073.341033731846</v>
      </c>
      <c r="T945" s="1">
        <f>SUMIF('emission-rate'!$A$2:$A$551, $D945&amp;T$1&amp;$E945&amp;$F945, 'emission-rate'!$F$2:$F$551) * IFERROR(VLOOKUP($A945&amp;$B945&amp;$C945&amp;$D945&amp;T$1, 'check of sales'!$A$2:$P$1035, 12 + MATCH($E945,'check of sales'!$M$1:$P$1, 0), 0), 0)</f>
        <v>0</v>
      </c>
      <c r="U945" s="1">
        <f>SUMIF('emission-rate'!$A$2:$A$551, $D945&amp;U$1&amp;$E945&amp;$F945, 'emission-rate'!$F$2:$F$551) * IFERROR(VLOOKUP($A945&amp;$B945&amp;$C945&amp;$D945&amp;U$1, 'check of sales'!$A$2:$P$1035, 12 + MATCH($E945,'check of sales'!$M$1:$P$1, 0), 0), 0)</f>
        <v>0</v>
      </c>
    </row>
    <row r="946" spans="1:21" x14ac:dyDescent="0.2">
      <c r="A946">
        <f>emission!A946</f>
        <v>2019</v>
      </c>
      <c r="B946">
        <f>emission!B946</f>
        <v>2</v>
      </c>
      <c r="C946" t="str">
        <f>emission!C946</f>
        <v>commercial</v>
      </c>
      <c r="D946" t="str">
        <f>emission!D946</f>
        <v>VCC 24724 (NG T7 SWCVng)</v>
      </c>
      <c r="E946" t="str">
        <f>emission!E946</f>
        <v>ELEC</v>
      </c>
      <c r="F946" t="str">
        <f>emission!F946</f>
        <v>PM</v>
      </c>
      <c r="G946" s="1">
        <f>emission!G946 - SUM($K946:$U946)</f>
        <v>3.1567004043608904E-5</v>
      </c>
      <c r="K946" s="1">
        <f>SUMIF('emission-rate'!$A$2:$A$551, $D946&amp;K$1&amp;$E946&amp;$F946, 'emission-rate'!$F$2:$F$551) * IFERROR(VLOOKUP($A946&amp;$B946&amp;$C946&amp;$D946&amp;K$1, 'check of sales'!$A$2:$P$1035, 12 + MATCH($E946,'check of sales'!$M$1:$P$1, 0), 0), 0)</f>
        <v>289.6615899613866</v>
      </c>
      <c r="L946" s="1">
        <f>SUMIF('emission-rate'!$A$2:$A$551, $D946&amp;L$1&amp;$E946&amp;$F946, 'emission-rate'!$F$2:$F$551) * IFERROR(VLOOKUP($A946&amp;$B946&amp;$C946&amp;$D946&amp;L$1, 'check of sales'!$A$2:$P$1035, 12 + MATCH($E946,'check of sales'!$M$1:$P$1, 0), 0), 0)</f>
        <v>5642.3179908044713</v>
      </c>
      <c r="M946" s="1">
        <f>SUMIF('emission-rate'!$A$2:$A$551, $D946&amp;M$1&amp;$E946&amp;$F946, 'emission-rate'!$F$2:$F$551) * IFERROR(VLOOKUP($A946&amp;$B946&amp;$C946&amp;$D946&amp;M$1, 'check of sales'!$A$2:$P$1035, 12 + MATCH($E946,'check of sales'!$M$1:$P$1, 0), 0), 0)</f>
        <v>14315.911423183954</v>
      </c>
      <c r="N946" s="1">
        <f>SUMIF('emission-rate'!$A$2:$A$551, $D946&amp;N$1&amp;$E946&amp;$F946, 'emission-rate'!$F$2:$F$551) * IFERROR(VLOOKUP($A946&amp;$B946&amp;$C946&amp;$D946&amp;N$1, 'check of sales'!$A$2:$P$1035, 12 + MATCH($E946,'check of sales'!$M$1:$P$1, 0), 0), 0)</f>
        <v>3693.6593760883425</v>
      </c>
      <c r="O946" s="1">
        <f>SUMIF('emission-rate'!$A$2:$A$551, $D946&amp;O$1&amp;$E946&amp;$F946, 'emission-rate'!$F$2:$F$551) * IFERROR(VLOOKUP($A946&amp;$B946&amp;$C946&amp;$D946&amp;O$1, 'check of sales'!$A$2:$P$1035, 12 + MATCH($E946,'check of sales'!$M$1:$P$1, 0), 0), 0)</f>
        <v>3144.2308516511785</v>
      </c>
      <c r="P946" s="1">
        <f>SUMIF('emission-rate'!$A$2:$A$551, $D946&amp;P$1&amp;$E946&amp;$F946, 'emission-rate'!$F$2:$F$551) * IFERROR(VLOOKUP($A946&amp;$B946&amp;$C946&amp;$D946&amp;P$1, 'check of sales'!$A$2:$P$1035, 12 + MATCH($E946,'check of sales'!$M$1:$P$1, 0), 0), 0)</f>
        <v>60326.842301533397</v>
      </c>
      <c r="Q946" s="1">
        <f>SUMIF('emission-rate'!$A$2:$A$551, $D946&amp;Q$1&amp;$E946&amp;$F946, 'emission-rate'!$F$2:$F$551) * IFERROR(VLOOKUP($A946&amp;$B946&amp;$C946&amp;$D946&amp;Q$1, 'check of sales'!$A$2:$P$1035, 12 + MATCH($E946,'check of sales'!$M$1:$P$1, 0), 0), 0)</f>
        <v>24952.253112196657</v>
      </c>
      <c r="R946" s="1">
        <f>SUMIF('emission-rate'!$A$2:$A$551, $D946&amp;R$1&amp;$E946&amp;$F946, 'emission-rate'!$F$2:$F$551) * IFERROR(VLOOKUP($A946&amp;$B946&amp;$C946&amp;$D946&amp;R$1, 'check of sales'!$A$2:$P$1035, 12 + MATCH($E946,'check of sales'!$M$1:$P$1, 0), 0), 0)</f>
        <v>3389.96115426093</v>
      </c>
      <c r="S946" s="1">
        <f>SUMIF('emission-rate'!$A$2:$A$551, $D946&amp;S$1&amp;$E946&amp;$F946, 'emission-rate'!$F$2:$F$551) * IFERROR(VLOOKUP($A946&amp;$B946&amp;$C946&amp;$D946&amp;S$1, 'check of sales'!$A$2:$P$1035, 12 + MATCH($E946,'check of sales'!$M$1:$P$1, 0), 0), 0)</f>
        <v>17021.550647910179</v>
      </c>
      <c r="T946" s="1">
        <f>SUMIF('emission-rate'!$A$2:$A$551, $D946&amp;T$1&amp;$E946&amp;$F946, 'emission-rate'!$F$2:$F$551) * IFERROR(VLOOKUP($A946&amp;$B946&amp;$C946&amp;$D946&amp;T$1, 'check of sales'!$A$2:$P$1035, 12 + MATCH($E946,'check of sales'!$M$1:$P$1, 0), 0), 0)</f>
        <v>13311.499199220472</v>
      </c>
      <c r="U946" s="1">
        <f>SUMIF('emission-rate'!$A$2:$A$551, $D946&amp;U$1&amp;$E946&amp;$F946, 'emission-rate'!$F$2:$F$551) * IFERROR(VLOOKUP($A946&amp;$B946&amp;$C946&amp;$D946&amp;U$1, 'check of sales'!$A$2:$P$1035, 12 + MATCH($E946,'check of sales'!$M$1:$P$1, 0), 0), 0)</f>
        <v>0</v>
      </c>
    </row>
    <row r="947" spans="1:21" x14ac:dyDescent="0.2">
      <c r="A947">
        <f>emission!A947</f>
        <v>2020</v>
      </c>
      <c r="B947">
        <f>emission!B947</f>
        <v>2</v>
      </c>
      <c r="C947" t="str">
        <f>emission!C947</f>
        <v>commercial</v>
      </c>
      <c r="D947" t="str">
        <f>emission!D947</f>
        <v>VCC 24724 (NG T7 SWCVng)</v>
      </c>
      <c r="E947" t="str">
        <f>emission!E947</f>
        <v>ELEC</v>
      </c>
      <c r="F947" t="str">
        <f>emission!F947</f>
        <v>PM</v>
      </c>
      <c r="G947" s="1">
        <f>emission!G947 - SUM($K947:$U947)</f>
        <v>2.2563704987987876E-5</v>
      </c>
      <c r="K947" s="1">
        <f>SUMIF('emission-rate'!$A$2:$A$551, $D947&amp;K$1&amp;$E947&amp;$F947, 'emission-rate'!$F$2:$F$551) * IFERROR(VLOOKUP($A947&amp;$B947&amp;$C947&amp;$D947&amp;K$1, 'check of sales'!$A$2:$P$1035, 12 + MATCH($E947,'check of sales'!$M$1:$P$1, 0), 0), 0)</f>
        <v>270.30728220823886</v>
      </c>
      <c r="L947" s="1">
        <f>SUMIF('emission-rate'!$A$2:$A$551, $D947&amp;L$1&amp;$E947&amp;$F947, 'emission-rate'!$F$2:$F$551) * IFERROR(VLOOKUP($A947&amp;$B947&amp;$C947&amp;$D947&amp;L$1, 'check of sales'!$A$2:$P$1035, 12 + MATCH($E947,'check of sales'!$M$1:$P$1, 0), 0), 0)</f>
        <v>5252.1866507601844</v>
      </c>
      <c r="M947" s="1">
        <f>SUMIF('emission-rate'!$A$2:$A$551, $D947&amp;M$1&amp;$E947&amp;$F947, 'emission-rate'!$F$2:$F$551) * IFERROR(VLOOKUP($A947&amp;$B947&amp;$C947&amp;$D947&amp;M$1, 'check of sales'!$A$2:$P$1035, 12 + MATCH($E947,'check of sales'!$M$1:$P$1, 0), 0), 0)</f>
        <v>13559.225713977463</v>
      </c>
      <c r="N947" s="1">
        <f>SUMIF('emission-rate'!$A$2:$A$551, $D947&amp;N$1&amp;$E947&amp;$F947, 'emission-rate'!$F$2:$F$551) * IFERROR(VLOOKUP($A947&amp;$B947&amp;$C947&amp;$D947&amp;N$1, 'check of sales'!$A$2:$P$1035, 12 + MATCH($E947,'check of sales'!$M$1:$P$1, 0), 0), 0)</f>
        <v>3481.5821340534467</v>
      </c>
      <c r="O947" s="1">
        <f>SUMIF('emission-rate'!$A$2:$A$551, $D947&amp;O$1&amp;$E947&amp;$F947, 'emission-rate'!$F$2:$F$551) * IFERROR(VLOOKUP($A947&amp;$B947&amp;$C947&amp;$D947&amp;O$1, 'check of sales'!$A$2:$P$1035, 12 + MATCH($E947,'check of sales'!$M$1:$P$1, 0), 0), 0)</f>
        <v>2948.3082565080399</v>
      </c>
      <c r="P947" s="1">
        <f>SUMIF('emission-rate'!$A$2:$A$551, $D947&amp;P$1&amp;$E947&amp;$F947, 'emission-rate'!$F$2:$F$551) * IFERROR(VLOOKUP($A947&amp;$B947&amp;$C947&amp;$D947&amp;P$1, 'check of sales'!$A$2:$P$1035, 12 + MATCH($E947,'check of sales'!$M$1:$P$1, 0), 0), 0)</f>
        <v>56019.064674535693</v>
      </c>
      <c r="Q947" s="1">
        <f>SUMIF('emission-rate'!$A$2:$A$551, $D947&amp;Q$1&amp;$E947&amp;$F947, 'emission-rate'!$F$2:$F$551) * IFERROR(VLOOKUP($A947&amp;$B947&amp;$C947&amp;$D947&amp;Q$1, 'check of sales'!$A$2:$P$1035, 12 + MATCH($E947,'check of sales'!$M$1:$P$1, 0), 0), 0)</f>
        <v>23080.81418514944</v>
      </c>
      <c r="R947" s="1">
        <f>SUMIF('emission-rate'!$A$2:$A$551, $D947&amp;R$1&amp;$E947&amp;$F947, 'emission-rate'!$F$2:$F$551) * IFERROR(VLOOKUP($A947&amp;$B947&amp;$C947&amp;$D947&amp;R$1, 'check of sales'!$A$2:$P$1035, 12 + MATCH($E947,'check of sales'!$M$1:$P$1, 0), 0), 0)</f>
        <v>3096.4326603549894</v>
      </c>
      <c r="S947" s="1">
        <f>SUMIF('emission-rate'!$A$2:$A$551, $D947&amp;S$1&amp;$E947&amp;$F947, 'emission-rate'!$F$2:$F$551) * IFERROR(VLOOKUP($A947&amp;$B947&amp;$C947&amp;$D947&amp;S$1, 'check of sales'!$A$2:$P$1035, 12 + MATCH($E947,'check of sales'!$M$1:$P$1, 0), 0), 0)</f>
        <v>15209.560850417156</v>
      </c>
      <c r="T947" s="1">
        <f>SUMIF('emission-rate'!$A$2:$A$551, $D947&amp;T$1&amp;$E947&amp;$F947, 'emission-rate'!$F$2:$F$551) * IFERROR(VLOOKUP($A947&amp;$B947&amp;$C947&amp;$D947&amp;T$1, 'check of sales'!$A$2:$P$1035, 12 + MATCH($E947,'check of sales'!$M$1:$P$1, 0), 0), 0)</f>
        <v>11287.7252191547</v>
      </c>
      <c r="U947" s="1">
        <f>SUMIF('emission-rate'!$A$2:$A$551, $D947&amp;U$1&amp;$E947&amp;$F947, 'emission-rate'!$F$2:$F$551) * IFERROR(VLOOKUP($A947&amp;$B947&amp;$C947&amp;$D947&amp;U$1, 'check of sales'!$A$2:$P$1035, 12 + MATCH($E947,'check of sales'!$M$1:$P$1, 0), 0), 0)</f>
        <v>10601.258987513944</v>
      </c>
    </row>
    <row r="948" spans="1:21" x14ac:dyDescent="0.2">
      <c r="A948">
        <f>emission!A948</f>
        <v>2010</v>
      </c>
      <c r="B948">
        <f>emission!B948</f>
        <v>2</v>
      </c>
      <c r="C948" t="str">
        <f>emission!C948</f>
        <v>commercial</v>
      </c>
      <c r="D948" t="str">
        <f>emission!D948</f>
        <v>VCC 24724 (NG T7 SWCVng)</v>
      </c>
      <c r="E948" t="str">
        <f>emission!E948</f>
        <v>ELEC</v>
      </c>
      <c r="F948" t="str">
        <f>emission!F948</f>
        <v>PM10</v>
      </c>
      <c r="G948" s="1">
        <f>emission!G948 - SUM($K948:$U948)</f>
        <v>4.4961404910281999E-6</v>
      </c>
      <c r="K948" s="1">
        <f>SUMIF('emission-rate'!$A$2:$A$551, $D948&amp;K$1&amp;$E948&amp;$F948, 'emission-rate'!$F$2:$F$551) * IFERROR(VLOOKUP($A948&amp;$B948&amp;$C948&amp;$D948&amp;K$1, 'check of sales'!$A$2:$P$1035, 12 + MATCH($E948,'check of sales'!$M$1:$P$1, 0), 0), 0)</f>
        <v>1374.5306775767995</v>
      </c>
      <c r="L948" s="1">
        <f>SUMIF('emission-rate'!$A$2:$A$551, $D948&amp;L$1&amp;$E948&amp;$F948, 'emission-rate'!$F$2:$F$551) * IFERROR(VLOOKUP($A948&amp;$B948&amp;$C948&amp;$D948&amp;L$1, 'check of sales'!$A$2:$P$1035, 12 + MATCH($E948,'check of sales'!$M$1:$P$1, 0), 0), 0)</f>
        <v>0</v>
      </c>
      <c r="M948" s="1">
        <f>SUMIF('emission-rate'!$A$2:$A$551, $D948&amp;M$1&amp;$E948&amp;$F948, 'emission-rate'!$F$2:$F$551) * IFERROR(VLOOKUP($A948&amp;$B948&amp;$C948&amp;$D948&amp;M$1, 'check of sales'!$A$2:$P$1035, 12 + MATCH($E948,'check of sales'!$M$1:$P$1, 0), 0), 0)</f>
        <v>0</v>
      </c>
      <c r="N948" s="1">
        <f>SUMIF('emission-rate'!$A$2:$A$551, $D948&amp;N$1&amp;$E948&amp;$F948, 'emission-rate'!$F$2:$F$551) * IFERROR(VLOOKUP($A948&amp;$B948&amp;$C948&amp;$D948&amp;N$1, 'check of sales'!$A$2:$P$1035, 12 + MATCH($E948,'check of sales'!$M$1:$P$1, 0), 0), 0)</f>
        <v>0</v>
      </c>
      <c r="O948" s="1">
        <f>SUMIF('emission-rate'!$A$2:$A$551, $D948&amp;O$1&amp;$E948&amp;$F948, 'emission-rate'!$F$2:$F$551) * IFERROR(VLOOKUP($A948&amp;$B948&amp;$C948&amp;$D948&amp;O$1, 'check of sales'!$A$2:$P$1035, 12 + MATCH($E948,'check of sales'!$M$1:$P$1, 0), 0), 0)</f>
        <v>0</v>
      </c>
      <c r="P948" s="1">
        <f>SUMIF('emission-rate'!$A$2:$A$551, $D948&amp;P$1&amp;$E948&amp;$F948, 'emission-rate'!$F$2:$F$551) * IFERROR(VLOOKUP($A948&amp;$B948&amp;$C948&amp;$D948&amp;P$1, 'check of sales'!$A$2:$P$1035, 12 + MATCH($E948,'check of sales'!$M$1:$P$1, 0), 0), 0)</f>
        <v>0</v>
      </c>
      <c r="Q948" s="1">
        <f>SUMIF('emission-rate'!$A$2:$A$551, $D948&amp;Q$1&amp;$E948&amp;$F948, 'emission-rate'!$F$2:$F$551) * IFERROR(VLOOKUP($A948&amp;$B948&amp;$C948&amp;$D948&amp;Q$1, 'check of sales'!$A$2:$P$1035, 12 + MATCH($E948,'check of sales'!$M$1:$P$1, 0), 0), 0)</f>
        <v>0</v>
      </c>
      <c r="R948" s="1">
        <f>SUMIF('emission-rate'!$A$2:$A$551, $D948&amp;R$1&amp;$E948&amp;$F948, 'emission-rate'!$F$2:$F$551) * IFERROR(VLOOKUP($A948&amp;$B948&amp;$C948&amp;$D948&amp;R$1, 'check of sales'!$A$2:$P$1035, 12 + MATCH($E948,'check of sales'!$M$1:$P$1, 0), 0), 0)</f>
        <v>0</v>
      </c>
      <c r="S948" s="1">
        <f>SUMIF('emission-rate'!$A$2:$A$551, $D948&amp;S$1&amp;$E948&amp;$F948, 'emission-rate'!$F$2:$F$551) * IFERROR(VLOOKUP($A948&amp;$B948&amp;$C948&amp;$D948&amp;S$1, 'check of sales'!$A$2:$P$1035, 12 + MATCH($E948,'check of sales'!$M$1:$P$1, 0), 0), 0)</f>
        <v>0</v>
      </c>
      <c r="T948" s="1">
        <f>SUMIF('emission-rate'!$A$2:$A$551, $D948&amp;T$1&amp;$E948&amp;$F948, 'emission-rate'!$F$2:$F$551) * IFERROR(VLOOKUP($A948&amp;$B948&amp;$C948&amp;$D948&amp;T$1, 'check of sales'!$A$2:$P$1035, 12 + MATCH($E948,'check of sales'!$M$1:$P$1, 0), 0), 0)</f>
        <v>0</v>
      </c>
      <c r="U948" s="1">
        <f>SUMIF('emission-rate'!$A$2:$A$551, $D948&amp;U$1&amp;$E948&amp;$F948, 'emission-rate'!$F$2:$F$551) * IFERROR(VLOOKUP($A948&amp;$B948&amp;$C948&amp;$D948&amp;U$1, 'check of sales'!$A$2:$P$1035, 12 + MATCH($E948,'check of sales'!$M$1:$P$1, 0), 0), 0)</f>
        <v>0</v>
      </c>
    </row>
    <row r="949" spans="1:21" x14ac:dyDescent="0.2">
      <c r="A949">
        <f>emission!A949</f>
        <v>2011</v>
      </c>
      <c r="B949">
        <f>emission!B949</f>
        <v>2</v>
      </c>
      <c r="C949" t="str">
        <f>emission!C949</f>
        <v>commercial</v>
      </c>
      <c r="D949" t="str">
        <f>emission!D949</f>
        <v>VCC 24724 (NG T7 SWCVng)</v>
      </c>
      <c r="E949" t="str">
        <f>emission!E949</f>
        <v>ELEC</v>
      </c>
      <c r="F949" t="str">
        <f>emission!F949</f>
        <v>PM10</v>
      </c>
      <c r="G949" s="1">
        <f>emission!G949 - SUM($K949:$U949)</f>
        <v>4.5764907554257661E-5</v>
      </c>
      <c r="K949" s="1">
        <f>SUMIF('emission-rate'!$A$2:$A$551, $D949&amp;K$1&amp;$E949&amp;$F949, 'emission-rate'!$F$2:$F$551) * IFERROR(VLOOKUP($A949&amp;$B949&amp;$C949&amp;$D949&amp;K$1, 'check of sales'!$A$2:$P$1035, 12 + MATCH($E949,'check of sales'!$M$1:$P$1, 0), 0), 0)</f>
        <v>1165.558015786381</v>
      </c>
      <c r="L949" s="1">
        <f>SUMIF('emission-rate'!$A$2:$A$551, $D949&amp;L$1&amp;$E949&amp;$F949, 'emission-rate'!$F$2:$F$551) * IFERROR(VLOOKUP($A949&amp;$B949&amp;$C949&amp;$D949&amp;L$1, 'check of sales'!$A$2:$P$1035, 12 + MATCH($E949,'check of sales'!$M$1:$P$1, 0), 0), 0)</f>
        <v>35032.42015855611</v>
      </c>
      <c r="M949" s="1">
        <f>SUMIF('emission-rate'!$A$2:$A$551, $D949&amp;M$1&amp;$E949&amp;$F949, 'emission-rate'!$F$2:$F$551) * IFERROR(VLOOKUP($A949&amp;$B949&amp;$C949&amp;$D949&amp;M$1, 'check of sales'!$A$2:$P$1035, 12 + MATCH($E949,'check of sales'!$M$1:$P$1, 0), 0), 0)</f>
        <v>0</v>
      </c>
      <c r="N949" s="1">
        <f>SUMIF('emission-rate'!$A$2:$A$551, $D949&amp;N$1&amp;$E949&amp;$F949, 'emission-rate'!$F$2:$F$551) * IFERROR(VLOOKUP($A949&amp;$B949&amp;$C949&amp;$D949&amp;N$1, 'check of sales'!$A$2:$P$1035, 12 + MATCH($E949,'check of sales'!$M$1:$P$1, 0), 0), 0)</f>
        <v>0</v>
      </c>
      <c r="O949" s="1">
        <f>SUMIF('emission-rate'!$A$2:$A$551, $D949&amp;O$1&amp;$E949&amp;$F949, 'emission-rate'!$F$2:$F$551) * IFERROR(VLOOKUP($A949&amp;$B949&amp;$C949&amp;$D949&amp;O$1, 'check of sales'!$A$2:$P$1035, 12 + MATCH($E949,'check of sales'!$M$1:$P$1, 0), 0), 0)</f>
        <v>0</v>
      </c>
      <c r="P949" s="1">
        <f>SUMIF('emission-rate'!$A$2:$A$551, $D949&amp;P$1&amp;$E949&amp;$F949, 'emission-rate'!$F$2:$F$551) * IFERROR(VLOOKUP($A949&amp;$B949&amp;$C949&amp;$D949&amp;P$1, 'check of sales'!$A$2:$P$1035, 12 + MATCH($E949,'check of sales'!$M$1:$P$1, 0), 0), 0)</f>
        <v>0</v>
      </c>
      <c r="Q949" s="1">
        <f>SUMIF('emission-rate'!$A$2:$A$551, $D949&amp;Q$1&amp;$E949&amp;$F949, 'emission-rate'!$F$2:$F$551) * IFERROR(VLOOKUP($A949&amp;$B949&amp;$C949&amp;$D949&amp;Q$1, 'check of sales'!$A$2:$P$1035, 12 + MATCH($E949,'check of sales'!$M$1:$P$1, 0), 0), 0)</f>
        <v>0</v>
      </c>
      <c r="R949" s="1">
        <f>SUMIF('emission-rate'!$A$2:$A$551, $D949&amp;R$1&amp;$E949&amp;$F949, 'emission-rate'!$F$2:$F$551) * IFERROR(VLOOKUP($A949&amp;$B949&amp;$C949&amp;$D949&amp;R$1, 'check of sales'!$A$2:$P$1035, 12 + MATCH($E949,'check of sales'!$M$1:$P$1, 0), 0), 0)</f>
        <v>0</v>
      </c>
      <c r="S949" s="1">
        <f>SUMIF('emission-rate'!$A$2:$A$551, $D949&amp;S$1&amp;$E949&amp;$F949, 'emission-rate'!$F$2:$F$551) * IFERROR(VLOOKUP($A949&amp;$B949&amp;$C949&amp;$D949&amp;S$1, 'check of sales'!$A$2:$P$1035, 12 + MATCH($E949,'check of sales'!$M$1:$P$1, 0), 0), 0)</f>
        <v>0</v>
      </c>
      <c r="T949" s="1">
        <f>SUMIF('emission-rate'!$A$2:$A$551, $D949&amp;T$1&amp;$E949&amp;$F949, 'emission-rate'!$F$2:$F$551) * IFERROR(VLOOKUP($A949&amp;$B949&amp;$C949&amp;$D949&amp;T$1, 'check of sales'!$A$2:$P$1035, 12 + MATCH($E949,'check of sales'!$M$1:$P$1, 0), 0), 0)</f>
        <v>0</v>
      </c>
      <c r="U949" s="1">
        <f>SUMIF('emission-rate'!$A$2:$A$551, $D949&amp;U$1&amp;$E949&amp;$F949, 'emission-rate'!$F$2:$F$551) * IFERROR(VLOOKUP($A949&amp;$B949&amp;$C949&amp;$D949&amp;U$1, 'check of sales'!$A$2:$P$1035, 12 + MATCH($E949,'check of sales'!$M$1:$P$1, 0), 0), 0)</f>
        <v>0</v>
      </c>
    </row>
    <row r="950" spans="1:21" x14ac:dyDescent="0.2">
      <c r="A950">
        <f>emission!A950</f>
        <v>2012</v>
      </c>
      <c r="B950">
        <f>emission!B950</f>
        <v>2</v>
      </c>
      <c r="C950" t="str">
        <f>emission!C950</f>
        <v>commercial</v>
      </c>
      <c r="D950" t="str">
        <f>emission!D950</f>
        <v>VCC 24724 (NG T7 SWCVng)</v>
      </c>
      <c r="E950" t="str">
        <f>emission!E950</f>
        <v>ELEC</v>
      </c>
      <c r="F950" t="str">
        <f>emission!F950</f>
        <v>PM10</v>
      </c>
      <c r="G950" s="1">
        <f>emission!G950 - SUM($K950:$U950)</f>
        <v>6.1344118876149878E-4</v>
      </c>
      <c r="K950" s="1">
        <f>SUMIF('emission-rate'!$A$2:$A$551, $D950&amp;K$1&amp;$E950&amp;$F950, 'emission-rate'!$F$2:$F$551) * IFERROR(VLOOKUP($A950&amp;$B950&amp;$C950&amp;$D950&amp;K$1, 'check of sales'!$A$2:$P$1035, 12 + MATCH($E950,'check of sales'!$M$1:$P$1, 0), 0), 0)</f>
        <v>1041.4812335544091</v>
      </c>
      <c r="L950" s="1">
        <f>SUMIF('emission-rate'!$A$2:$A$551, $D950&amp;L$1&amp;$E950&amp;$F950, 'emission-rate'!$F$2:$F$551) * IFERROR(VLOOKUP($A950&amp;$B950&amp;$C950&amp;$D950&amp;L$1, 'check of sales'!$A$2:$P$1035, 12 + MATCH($E950,'check of sales'!$M$1:$P$1, 0), 0), 0)</f>
        <v>29706.370904857446</v>
      </c>
      <c r="M950" s="1">
        <f>SUMIF('emission-rate'!$A$2:$A$551, $D950&amp;M$1&amp;$E950&amp;$F950, 'emission-rate'!$F$2:$F$551) * IFERROR(VLOOKUP($A950&amp;$B950&amp;$C950&amp;$D950&amp;M$1, 'check of sales'!$A$2:$P$1035, 12 + MATCH($E950,'check of sales'!$M$1:$P$1, 0), 0), 0)</f>
        <v>27969.772972998551</v>
      </c>
      <c r="N950" s="1">
        <f>SUMIF('emission-rate'!$A$2:$A$551, $D950&amp;N$1&amp;$E950&amp;$F950, 'emission-rate'!$F$2:$F$551) * IFERROR(VLOOKUP($A950&amp;$B950&amp;$C950&amp;$D950&amp;N$1, 'check of sales'!$A$2:$P$1035, 12 + MATCH($E950,'check of sales'!$M$1:$P$1, 0), 0), 0)</f>
        <v>0</v>
      </c>
      <c r="O950" s="1">
        <f>SUMIF('emission-rate'!$A$2:$A$551, $D950&amp;O$1&amp;$E950&amp;$F950, 'emission-rate'!$F$2:$F$551) * IFERROR(VLOOKUP($A950&amp;$B950&amp;$C950&amp;$D950&amp;O$1, 'check of sales'!$A$2:$P$1035, 12 + MATCH($E950,'check of sales'!$M$1:$P$1, 0), 0), 0)</f>
        <v>0</v>
      </c>
      <c r="P950" s="1">
        <f>SUMIF('emission-rate'!$A$2:$A$551, $D950&amp;P$1&amp;$E950&amp;$F950, 'emission-rate'!$F$2:$F$551) * IFERROR(VLOOKUP($A950&amp;$B950&amp;$C950&amp;$D950&amp;P$1, 'check of sales'!$A$2:$P$1035, 12 + MATCH($E950,'check of sales'!$M$1:$P$1, 0), 0), 0)</f>
        <v>0</v>
      </c>
      <c r="Q950" s="1">
        <f>SUMIF('emission-rate'!$A$2:$A$551, $D950&amp;Q$1&amp;$E950&amp;$F950, 'emission-rate'!$F$2:$F$551) * IFERROR(VLOOKUP($A950&amp;$B950&amp;$C950&amp;$D950&amp;Q$1, 'check of sales'!$A$2:$P$1035, 12 + MATCH($E950,'check of sales'!$M$1:$P$1, 0), 0), 0)</f>
        <v>0</v>
      </c>
      <c r="R950" s="1">
        <f>SUMIF('emission-rate'!$A$2:$A$551, $D950&amp;R$1&amp;$E950&amp;$F950, 'emission-rate'!$F$2:$F$551) * IFERROR(VLOOKUP($A950&amp;$B950&amp;$C950&amp;$D950&amp;R$1, 'check of sales'!$A$2:$P$1035, 12 + MATCH($E950,'check of sales'!$M$1:$P$1, 0), 0), 0)</f>
        <v>0</v>
      </c>
      <c r="S950" s="1">
        <f>SUMIF('emission-rate'!$A$2:$A$551, $D950&amp;S$1&amp;$E950&amp;$F950, 'emission-rate'!$F$2:$F$551) * IFERROR(VLOOKUP($A950&amp;$B950&amp;$C950&amp;$D950&amp;S$1, 'check of sales'!$A$2:$P$1035, 12 + MATCH($E950,'check of sales'!$M$1:$P$1, 0), 0), 0)</f>
        <v>0</v>
      </c>
      <c r="T950" s="1">
        <f>SUMIF('emission-rate'!$A$2:$A$551, $D950&amp;T$1&amp;$E950&amp;$F950, 'emission-rate'!$F$2:$F$551) * IFERROR(VLOOKUP($A950&amp;$B950&amp;$C950&amp;$D950&amp;T$1, 'check of sales'!$A$2:$P$1035, 12 + MATCH($E950,'check of sales'!$M$1:$P$1, 0), 0), 0)</f>
        <v>0</v>
      </c>
      <c r="U950" s="1">
        <f>SUMIF('emission-rate'!$A$2:$A$551, $D950&amp;U$1&amp;$E950&amp;$F950, 'emission-rate'!$F$2:$F$551) * IFERROR(VLOOKUP($A950&amp;$B950&amp;$C950&amp;$D950&amp;U$1, 'check of sales'!$A$2:$P$1035, 12 + MATCH($E950,'check of sales'!$M$1:$P$1, 0), 0), 0)</f>
        <v>0</v>
      </c>
    </row>
    <row r="951" spans="1:21" x14ac:dyDescent="0.2">
      <c r="A951">
        <f>emission!A951</f>
        <v>2013</v>
      </c>
      <c r="B951">
        <f>emission!B951</f>
        <v>2</v>
      </c>
      <c r="C951" t="str">
        <f>emission!C951</f>
        <v>commercial</v>
      </c>
      <c r="D951" t="str">
        <f>emission!D951</f>
        <v>VCC 24724 (NG T7 SWCVng)</v>
      </c>
      <c r="E951" t="str">
        <f>emission!E951</f>
        <v>ELEC</v>
      </c>
      <c r="F951" t="str">
        <f>emission!F951</f>
        <v>PM10</v>
      </c>
      <c r="G951" s="1">
        <f>emission!G951 - SUM($K951:$U951)</f>
        <v>5.1619611622299999E-4</v>
      </c>
      <c r="K951" s="1">
        <f>SUMIF('emission-rate'!$A$2:$A$551, $D951&amp;K$1&amp;$E951&amp;$F951, 'emission-rate'!$F$2:$F$551) * IFERROR(VLOOKUP($A951&amp;$B951&amp;$C951&amp;$D951&amp;K$1, 'check of sales'!$A$2:$P$1035, 12 + MATCH($E951,'check of sales'!$M$1:$P$1, 0), 0), 0)</f>
        <v>951.30190582604644</v>
      </c>
      <c r="L951" s="1">
        <f>SUMIF('emission-rate'!$A$2:$A$551, $D951&amp;L$1&amp;$E951&amp;$F951, 'emission-rate'!$F$2:$F$551) * IFERROR(VLOOKUP($A951&amp;$B951&amp;$C951&amp;$D951&amp;L$1, 'check of sales'!$A$2:$P$1035, 12 + MATCH($E951,'check of sales'!$M$1:$P$1, 0), 0), 0)</f>
        <v>26544.047911284859</v>
      </c>
      <c r="M951" s="1">
        <f>SUMIF('emission-rate'!$A$2:$A$551, $D951&amp;M$1&amp;$E951&amp;$F951, 'emission-rate'!$F$2:$F$551) * IFERROR(VLOOKUP($A951&amp;$B951&amp;$C951&amp;$D951&amp;M$1, 'check of sales'!$A$2:$P$1035, 12 + MATCH($E951,'check of sales'!$M$1:$P$1, 0), 0), 0)</f>
        <v>23717.472167209969</v>
      </c>
      <c r="N951" s="1">
        <f>SUMIF('emission-rate'!$A$2:$A$551, $D951&amp;N$1&amp;$E951&amp;$F951, 'emission-rate'!$F$2:$F$551) * IFERROR(VLOOKUP($A951&amp;$B951&amp;$C951&amp;$D951&amp;N$1, 'check of sales'!$A$2:$P$1035, 12 + MATCH($E951,'check of sales'!$M$1:$P$1, 0), 0), 0)</f>
        <v>8412.4784274487065</v>
      </c>
      <c r="O951" s="1">
        <f>SUMIF('emission-rate'!$A$2:$A$551, $D951&amp;O$1&amp;$E951&amp;$F951, 'emission-rate'!$F$2:$F$551) * IFERROR(VLOOKUP($A951&amp;$B951&amp;$C951&amp;$D951&amp;O$1, 'check of sales'!$A$2:$P$1035, 12 + MATCH($E951,'check of sales'!$M$1:$P$1, 0), 0), 0)</f>
        <v>0</v>
      </c>
      <c r="P951" s="1">
        <f>SUMIF('emission-rate'!$A$2:$A$551, $D951&amp;P$1&amp;$E951&amp;$F951, 'emission-rate'!$F$2:$F$551) * IFERROR(VLOOKUP($A951&amp;$B951&amp;$C951&amp;$D951&amp;P$1, 'check of sales'!$A$2:$P$1035, 12 + MATCH($E951,'check of sales'!$M$1:$P$1, 0), 0), 0)</f>
        <v>0</v>
      </c>
      <c r="Q951" s="1">
        <f>SUMIF('emission-rate'!$A$2:$A$551, $D951&amp;Q$1&amp;$E951&amp;$F951, 'emission-rate'!$F$2:$F$551) * IFERROR(VLOOKUP($A951&amp;$B951&amp;$C951&amp;$D951&amp;Q$1, 'check of sales'!$A$2:$P$1035, 12 + MATCH($E951,'check of sales'!$M$1:$P$1, 0), 0), 0)</f>
        <v>0</v>
      </c>
      <c r="R951" s="1">
        <f>SUMIF('emission-rate'!$A$2:$A$551, $D951&amp;R$1&amp;$E951&amp;$F951, 'emission-rate'!$F$2:$F$551) * IFERROR(VLOOKUP($A951&amp;$B951&amp;$C951&amp;$D951&amp;R$1, 'check of sales'!$A$2:$P$1035, 12 + MATCH($E951,'check of sales'!$M$1:$P$1, 0), 0), 0)</f>
        <v>0</v>
      </c>
      <c r="S951" s="1">
        <f>SUMIF('emission-rate'!$A$2:$A$551, $D951&amp;S$1&amp;$E951&amp;$F951, 'emission-rate'!$F$2:$F$551) * IFERROR(VLOOKUP($A951&amp;$B951&amp;$C951&amp;$D951&amp;S$1, 'check of sales'!$A$2:$P$1035, 12 + MATCH($E951,'check of sales'!$M$1:$P$1, 0), 0), 0)</f>
        <v>0</v>
      </c>
      <c r="T951" s="1">
        <f>SUMIF('emission-rate'!$A$2:$A$551, $D951&amp;T$1&amp;$E951&amp;$F951, 'emission-rate'!$F$2:$F$551) * IFERROR(VLOOKUP($A951&amp;$B951&amp;$C951&amp;$D951&amp;T$1, 'check of sales'!$A$2:$P$1035, 12 + MATCH($E951,'check of sales'!$M$1:$P$1, 0), 0), 0)</f>
        <v>0</v>
      </c>
      <c r="U951" s="1">
        <f>SUMIF('emission-rate'!$A$2:$A$551, $D951&amp;U$1&amp;$E951&amp;$F951, 'emission-rate'!$F$2:$F$551) * IFERROR(VLOOKUP($A951&amp;$B951&amp;$C951&amp;$D951&amp;U$1, 'check of sales'!$A$2:$P$1035, 12 + MATCH($E951,'check of sales'!$M$1:$P$1, 0), 0), 0)</f>
        <v>0</v>
      </c>
    </row>
    <row r="952" spans="1:21" x14ac:dyDescent="0.2">
      <c r="A952">
        <f>emission!A952</f>
        <v>2014</v>
      </c>
      <c r="B952">
        <f>emission!B952</f>
        <v>2</v>
      </c>
      <c r="C952" t="str">
        <f>emission!C952</f>
        <v>commercial</v>
      </c>
      <c r="D952" t="str">
        <f>emission!D952</f>
        <v>VCC 24724 (NG T7 SWCVng)</v>
      </c>
      <c r="E952" t="str">
        <f>emission!E952</f>
        <v>ELEC</v>
      </c>
      <c r="F952" t="str">
        <f>emission!F952</f>
        <v>PM10</v>
      </c>
      <c r="G952" s="1">
        <f>emission!G952 - SUM($K952:$U952)</f>
        <v>4.8771670117275789E-4</v>
      </c>
      <c r="K952" s="1">
        <f>SUMIF('emission-rate'!$A$2:$A$551, $D952&amp;K$1&amp;$E952&amp;$F952, 'emission-rate'!$F$2:$F$551) * IFERROR(VLOOKUP($A952&amp;$B952&amp;$C952&amp;$D952&amp;K$1, 'check of sales'!$A$2:$P$1035, 12 + MATCH($E952,'check of sales'!$M$1:$P$1, 0), 0), 0)</f>
        <v>879.95350254029745</v>
      </c>
      <c r="L952" s="1">
        <f>SUMIF('emission-rate'!$A$2:$A$551, $D952&amp;L$1&amp;$E952&amp;$F952, 'emission-rate'!$F$2:$F$551) * IFERROR(VLOOKUP($A952&amp;$B952&amp;$C952&amp;$D952&amp;L$1, 'check of sales'!$A$2:$P$1035, 12 + MATCH($E952,'check of sales'!$M$1:$P$1, 0), 0), 0)</f>
        <v>24245.663342549244</v>
      </c>
      <c r="M952" s="1">
        <f>SUMIF('emission-rate'!$A$2:$A$551, $D952&amp;M$1&amp;$E952&amp;$F952, 'emission-rate'!$F$2:$F$551) * IFERROR(VLOOKUP($A952&amp;$B952&amp;$C952&amp;$D952&amp;M$1, 'check of sales'!$A$2:$P$1035, 12 + MATCH($E952,'check of sales'!$M$1:$P$1, 0), 0), 0)</f>
        <v>21192.683534360778</v>
      </c>
      <c r="N952" s="1">
        <f>SUMIF('emission-rate'!$A$2:$A$551, $D952&amp;N$1&amp;$E952&amp;$F952, 'emission-rate'!$F$2:$F$551) * IFERROR(VLOOKUP($A952&amp;$B952&amp;$C952&amp;$D952&amp;N$1, 'check of sales'!$A$2:$P$1035, 12 + MATCH($E952,'check of sales'!$M$1:$P$1, 0), 0), 0)</f>
        <v>7133.5124226028456</v>
      </c>
      <c r="O952" s="1">
        <f>SUMIF('emission-rate'!$A$2:$A$551, $D952&amp;O$1&amp;$E952&amp;$F952, 'emission-rate'!$F$2:$F$551) * IFERROR(VLOOKUP($A952&amp;$B952&amp;$C952&amp;$D952&amp;O$1, 'check of sales'!$A$2:$P$1035, 12 + MATCH($E952,'check of sales'!$M$1:$P$1, 0), 0), 0)</f>
        <v>9516.8411076546417</v>
      </c>
      <c r="P952" s="1">
        <f>SUMIF('emission-rate'!$A$2:$A$551, $D952&amp;P$1&amp;$E952&amp;$F952, 'emission-rate'!$F$2:$F$551) * IFERROR(VLOOKUP($A952&amp;$B952&amp;$C952&amp;$D952&amp;P$1, 'check of sales'!$A$2:$P$1035, 12 + MATCH($E952,'check of sales'!$M$1:$P$1, 0), 0), 0)</f>
        <v>0</v>
      </c>
      <c r="Q952" s="1">
        <f>SUMIF('emission-rate'!$A$2:$A$551, $D952&amp;Q$1&amp;$E952&amp;$F952, 'emission-rate'!$F$2:$F$551) * IFERROR(VLOOKUP($A952&amp;$B952&amp;$C952&amp;$D952&amp;Q$1, 'check of sales'!$A$2:$P$1035, 12 + MATCH($E952,'check of sales'!$M$1:$P$1, 0), 0), 0)</f>
        <v>0</v>
      </c>
      <c r="R952" s="1">
        <f>SUMIF('emission-rate'!$A$2:$A$551, $D952&amp;R$1&amp;$E952&amp;$F952, 'emission-rate'!$F$2:$F$551) * IFERROR(VLOOKUP($A952&amp;$B952&amp;$C952&amp;$D952&amp;R$1, 'check of sales'!$A$2:$P$1035, 12 + MATCH($E952,'check of sales'!$M$1:$P$1, 0), 0), 0)</f>
        <v>0</v>
      </c>
      <c r="S952" s="1">
        <f>SUMIF('emission-rate'!$A$2:$A$551, $D952&amp;S$1&amp;$E952&amp;$F952, 'emission-rate'!$F$2:$F$551) * IFERROR(VLOOKUP($A952&amp;$B952&amp;$C952&amp;$D952&amp;S$1, 'check of sales'!$A$2:$P$1035, 12 + MATCH($E952,'check of sales'!$M$1:$P$1, 0), 0), 0)</f>
        <v>0</v>
      </c>
      <c r="T952" s="1">
        <f>SUMIF('emission-rate'!$A$2:$A$551, $D952&amp;T$1&amp;$E952&amp;$F952, 'emission-rate'!$F$2:$F$551) * IFERROR(VLOOKUP($A952&amp;$B952&amp;$C952&amp;$D952&amp;T$1, 'check of sales'!$A$2:$P$1035, 12 + MATCH($E952,'check of sales'!$M$1:$P$1, 0), 0), 0)</f>
        <v>0</v>
      </c>
      <c r="U952" s="1">
        <f>SUMIF('emission-rate'!$A$2:$A$551, $D952&amp;U$1&amp;$E952&amp;$F952, 'emission-rate'!$F$2:$F$551) * IFERROR(VLOOKUP($A952&amp;$B952&amp;$C952&amp;$D952&amp;U$1, 'check of sales'!$A$2:$P$1035, 12 + MATCH($E952,'check of sales'!$M$1:$P$1, 0), 0), 0)</f>
        <v>0</v>
      </c>
    </row>
    <row r="953" spans="1:21" x14ac:dyDescent="0.2">
      <c r="A953">
        <f>emission!A953</f>
        <v>2015</v>
      </c>
      <c r="B953">
        <f>emission!B953</f>
        <v>2</v>
      </c>
      <c r="C953" t="str">
        <f>emission!C953</f>
        <v>commercial</v>
      </c>
      <c r="D953" t="str">
        <f>emission!D953</f>
        <v>VCC 24724 (NG T7 SWCVng)</v>
      </c>
      <c r="E953" t="str">
        <f>emission!E953</f>
        <v>ELEC</v>
      </c>
      <c r="F953" t="str">
        <f>emission!F953</f>
        <v>PM10</v>
      </c>
      <c r="G953" s="1">
        <f>emission!G953 - SUM($K953:$U953)</f>
        <v>6.8022352934349328E-4</v>
      </c>
      <c r="K953" s="1">
        <f>SUMIF('emission-rate'!$A$2:$A$551, $D953&amp;K$1&amp;$E953&amp;$F953, 'emission-rate'!$F$2:$F$551) * IFERROR(VLOOKUP($A953&amp;$B953&amp;$C953&amp;$D953&amp;K$1, 'check of sales'!$A$2:$P$1035, 12 + MATCH($E953,'check of sales'!$M$1:$P$1, 0), 0), 0)</f>
        <v>817.11838857735381</v>
      </c>
      <c r="L953" s="1">
        <f>SUMIF('emission-rate'!$A$2:$A$551, $D953&amp;L$1&amp;$E953&amp;$F953, 'emission-rate'!$F$2:$F$551) * IFERROR(VLOOKUP($A953&amp;$B953&amp;$C953&amp;$D953&amp;L$1, 'check of sales'!$A$2:$P$1035, 12 + MATCH($E953,'check of sales'!$M$1:$P$1, 0), 0), 0)</f>
        <v>22427.219212982851</v>
      </c>
      <c r="M953" s="1">
        <f>SUMIF('emission-rate'!$A$2:$A$551, $D953&amp;M$1&amp;$E953&amp;$F953, 'emission-rate'!$F$2:$F$551) * IFERROR(VLOOKUP($A953&amp;$B953&amp;$C953&amp;$D953&amp;M$1, 'check of sales'!$A$2:$P$1035, 12 + MATCH($E953,'check of sales'!$M$1:$P$1, 0), 0), 0)</f>
        <v>19357.66059557363</v>
      </c>
      <c r="N953" s="1">
        <f>SUMIF('emission-rate'!$A$2:$A$551, $D953&amp;N$1&amp;$E953&amp;$F953, 'emission-rate'!$F$2:$F$551) * IFERROR(VLOOKUP($A953&amp;$B953&amp;$C953&amp;$D953&amp;N$1, 'check of sales'!$A$2:$P$1035, 12 + MATCH($E953,'check of sales'!$M$1:$P$1, 0), 0), 0)</f>
        <v>6374.1308599346185</v>
      </c>
      <c r="O953" s="1">
        <f>SUMIF('emission-rate'!$A$2:$A$551, $D953&amp;O$1&amp;$E953&amp;$F953, 'emission-rate'!$F$2:$F$551) * IFERROR(VLOOKUP($A953&amp;$B953&amp;$C953&amp;$D953&amp;O$1, 'check of sales'!$A$2:$P$1035, 12 + MATCH($E953,'check of sales'!$M$1:$P$1, 0), 0), 0)</f>
        <v>8069.9766247104562</v>
      </c>
      <c r="P953" s="1">
        <f>SUMIF('emission-rate'!$A$2:$A$551, $D953&amp;P$1&amp;$E953&amp;$F953, 'emission-rate'!$F$2:$F$551) * IFERROR(VLOOKUP($A953&amp;$B953&amp;$C953&amp;$D953&amp;P$1, 'check of sales'!$A$2:$P$1035, 12 + MATCH($E953,'check of sales'!$M$1:$P$1, 0), 0), 0)</f>
        <v>6265.2977030730617</v>
      </c>
      <c r="Q953" s="1">
        <f>SUMIF('emission-rate'!$A$2:$A$551, $D953&amp;Q$1&amp;$E953&amp;$F953, 'emission-rate'!$F$2:$F$551) * IFERROR(VLOOKUP($A953&amp;$B953&amp;$C953&amp;$D953&amp;Q$1, 'check of sales'!$A$2:$P$1035, 12 + MATCH($E953,'check of sales'!$M$1:$P$1, 0), 0), 0)</f>
        <v>0</v>
      </c>
      <c r="R953" s="1">
        <f>SUMIF('emission-rate'!$A$2:$A$551, $D953&amp;R$1&amp;$E953&amp;$F953, 'emission-rate'!$F$2:$F$551) * IFERROR(VLOOKUP($A953&amp;$B953&amp;$C953&amp;$D953&amp;R$1, 'check of sales'!$A$2:$P$1035, 12 + MATCH($E953,'check of sales'!$M$1:$P$1, 0), 0), 0)</f>
        <v>0</v>
      </c>
      <c r="S953" s="1">
        <f>SUMIF('emission-rate'!$A$2:$A$551, $D953&amp;S$1&amp;$E953&amp;$F953, 'emission-rate'!$F$2:$F$551) * IFERROR(VLOOKUP($A953&amp;$B953&amp;$C953&amp;$D953&amp;S$1, 'check of sales'!$A$2:$P$1035, 12 + MATCH($E953,'check of sales'!$M$1:$P$1, 0), 0), 0)</f>
        <v>0</v>
      </c>
      <c r="T953" s="1">
        <f>SUMIF('emission-rate'!$A$2:$A$551, $D953&amp;T$1&amp;$E953&amp;$F953, 'emission-rate'!$F$2:$F$551) * IFERROR(VLOOKUP($A953&amp;$B953&amp;$C953&amp;$D953&amp;T$1, 'check of sales'!$A$2:$P$1035, 12 + MATCH($E953,'check of sales'!$M$1:$P$1, 0), 0), 0)</f>
        <v>0</v>
      </c>
      <c r="U953" s="1">
        <f>SUMIF('emission-rate'!$A$2:$A$551, $D953&amp;U$1&amp;$E953&amp;$F953, 'emission-rate'!$F$2:$F$551) * IFERROR(VLOOKUP($A953&amp;$B953&amp;$C953&amp;$D953&amp;U$1, 'check of sales'!$A$2:$P$1035, 12 + MATCH($E953,'check of sales'!$M$1:$P$1, 0), 0), 0)</f>
        <v>0</v>
      </c>
    </row>
    <row r="954" spans="1:21" x14ac:dyDescent="0.2">
      <c r="A954">
        <f>emission!A954</f>
        <v>2016</v>
      </c>
      <c r="B954">
        <f>emission!B954</f>
        <v>2</v>
      </c>
      <c r="C954" t="str">
        <f>emission!C954</f>
        <v>commercial</v>
      </c>
      <c r="D954" t="str">
        <f>emission!D954</f>
        <v>VCC 24724 (NG T7 SWCVng)</v>
      </c>
      <c r="E954" t="str">
        <f>emission!E954</f>
        <v>ELEC</v>
      </c>
      <c r="F954" t="str">
        <f>emission!F954</f>
        <v>PM10</v>
      </c>
      <c r="G954" s="1">
        <f>emission!G954 - SUM($K954:$U954)</f>
        <v>5.6462787324562669E-4</v>
      </c>
      <c r="K954" s="1">
        <f>SUMIF('emission-rate'!$A$2:$A$551, $D954&amp;K$1&amp;$E954&amp;$F954, 'emission-rate'!$F$2:$F$551) * IFERROR(VLOOKUP($A954&amp;$B954&amp;$C954&amp;$D954&amp;K$1, 'check of sales'!$A$2:$P$1035, 12 + MATCH($E954,'check of sales'!$M$1:$P$1, 0), 0), 0)</f>
        <v>766.20229405929877</v>
      </c>
      <c r="L954" s="1">
        <f>SUMIF('emission-rate'!$A$2:$A$551, $D954&amp;L$1&amp;$E954&amp;$F954, 'emission-rate'!$F$2:$F$551) * IFERROR(VLOOKUP($A954&amp;$B954&amp;$C954&amp;$D954&amp;L$1, 'check of sales'!$A$2:$P$1035, 12 + MATCH($E954,'check of sales'!$M$1:$P$1, 0), 0), 0)</f>
        <v>20825.751781974865</v>
      </c>
      <c r="M954" s="1">
        <f>SUMIF('emission-rate'!$A$2:$A$551, $D954&amp;M$1&amp;$E954&amp;$F954, 'emission-rate'!$F$2:$F$551) * IFERROR(VLOOKUP($A954&amp;$B954&amp;$C954&amp;$D954&amp;M$1, 'check of sales'!$A$2:$P$1035, 12 + MATCH($E954,'check of sales'!$M$1:$P$1, 0), 0), 0)</f>
        <v>17905.82057887319</v>
      </c>
      <c r="N954" s="1">
        <f>SUMIF('emission-rate'!$A$2:$A$551, $D954&amp;N$1&amp;$E954&amp;$F954, 'emission-rate'!$F$2:$F$551) * IFERROR(VLOOKUP($A954&amp;$B954&amp;$C954&amp;$D954&amp;N$1, 'check of sales'!$A$2:$P$1035, 12 + MATCH($E954,'check of sales'!$M$1:$P$1, 0), 0), 0)</f>
        <v>5822.2103670038259</v>
      </c>
      <c r="O954" s="1">
        <f>SUMIF('emission-rate'!$A$2:$A$551, $D954&amp;O$1&amp;$E954&amp;$F954, 'emission-rate'!$F$2:$F$551) * IFERROR(VLOOKUP($A954&amp;$B954&amp;$C954&amp;$D954&amp;O$1, 'check of sales'!$A$2:$P$1035, 12 + MATCH($E954,'check of sales'!$M$1:$P$1, 0), 0), 0)</f>
        <v>7210.9059317722549</v>
      </c>
      <c r="P954" s="1">
        <f>SUMIF('emission-rate'!$A$2:$A$551, $D954&amp;P$1&amp;$E954&amp;$F954, 'emission-rate'!$F$2:$F$551) * IFERROR(VLOOKUP($A954&amp;$B954&amp;$C954&amp;$D954&amp;P$1, 'check of sales'!$A$2:$P$1035, 12 + MATCH($E954,'check of sales'!$M$1:$P$1, 0), 0), 0)</f>
        <v>5312.771899699409</v>
      </c>
      <c r="Q954" s="1">
        <f>SUMIF('emission-rate'!$A$2:$A$551, $D954&amp;Q$1&amp;$E954&amp;$F954, 'emission-rate'!$F$2:$F$551) * IFERROR(VLOOKUP($A954&amp;$B954&amp;$C954&amp;$D954&amp;Q$1, 'check of sales'!$A$2:$P$1035, 12 + MATCH($E954,'check of sales'!$M$1:$P$1, 0), 0), 0)</f>
        <v>46500.041028422282</v>
      </c>
      <c r="R954" s="1">
        <f>SUMIF('emission-rate'!$A$2:$A$551, $D954&amp;R$1&amp;$E954&amp;$F954, 'emission-rate'!$F$2:$F$551) * IFERROR(VLOOKUP($A954&amp;$B954&amp;$C954&amp;$D954&amp;R$1, 'check of sales'!$A$2:$P$1035, 12 + MATCH($E954,'check of sales'!$M$1:$P$1, 0), 0), 0)</f>
        <v>0</v>
      </c>
      <c r="S954" s="1">
        <f>SUMIF('emission-rate'!$A$2:$A$551, $D954&amp;S$1&amp;$E954&amp;$F954, 'emission-rate'!$F$2:$F$551) * IFERROR(VLOOKUP($A954&amp;$B954&amp;$C954&amp;$D954&amp;S$1, 'check of sales'!$A$2:$P$1035, 12 + MATCH($E954,'check of sales'!$M$1:$P$1, 0), 0), 0)</f>
        <v>0</v>
      </c>
      <c r="T954" s="1">
        <f>SUMIF('emission-rate'!$A$2:$A$551, $D954&amp;T$1&amp;$E954&amp;$F954, 'emission-rate'!$F$2:$F$551) * IFERROR(VLOOKUP($A954&amp;$B954&amp;$C954&amp;$D954&amp;T$1, 'check of sales'!$A$2:$P$1035, 12 + MATCH($E954,'check of sales'!$M$1:$P$1, 0), 0), 0)</f>
        <v>0</v>
      </c>
      <c r="U954" s="1">
        <f>SUMIF('emission-rate'!$A$2:$A$551, $D954&amp;U$1&amp;$E954&amp;$F954, 'emission-rate'!$F$2:$F$551) * IFERROR(VLOOKUP($A954&amp;$B954&amp;$C954&amp;$D954&amp;U$1, 'check of sales'!$A$2:$P$1035, 12 + MATCH($E954,'check of sales'!$M$1:$P$1, 0), 0), 0)</f>
        <v>0</v>
      </c>
    </row>
    <row r="955" spans="1:21" x14ac:dyDescent="0.2">
      <c r="A955">
        <f>emission!A955</f>
        <v>2017</v>
      </c>
      <c r="B955">
        <f>emission!B955</f>
        <v>2</v>
      </c>
      <c r="C955" t="str">
        <f>emission!C955</f>
        <v>commercial</v>
      </c>
      <c r="D955" t="str">
        <f>emission!D955</f>
        <v>VCC 24724 (NG T7 SWCVng)</v>
      </c>
      <c r="E955" t="str">
        <f>emission!E955</f>
        <v>ELEC</v>
      </c>
      <c r="F955" t="str">
        <f>emission!F955</f>
        <v>PM10</v>
      </c>
      <c r="G955" s="1">
        <f>emission!G955 - SUM($K955:$U955)</f>
        <v>5.2294695342425257E-4</v>
      </c>
      <c r="K955" s="1">
        <f>SUMIF('emission-rate'!$A$2:$A$551, $D955&amp;K$1&amp;$E955&amp;$F955, 'emission-rate'!$F$2:$F$551) * IFERROR(VLOOKUP($A955&amp;$B955&amp;$C955&amp;$D955&amp;K$1, 'check of sales'!$A$2:$P$1035, 12 + MATCH($E955,'check of sales'!$M$1:$P$1, 0), 0), 0)</f>
        <v>722.20958850099919</v>
      </c>
      <c r="L955" s="1">
        <f>SUMIF('emission-rate'!$A$2:$A$551, $D955&amp;L$1&amp;$E955&amp;$F955, 'emission-rate'!$F$2:$F$551) * IFERROR(VLOOKUP($A955&amp;$B955&amp;$C955&amp;$D955&amp;L$1, 'check of sales'!$A$2:$P$1035, 12 + MATCH($E955,'check of sales'!$M$1:$P$1, 0), 0), 0)</f>
        <v>19528.062290508722</v>
      </c>
      <c r="M955" s="1">
        <f>SUMIF('emission-rate'!$A$2:$A$551, $D955&amp;M$1&amp;$E955&amp;$F955, 'emission-rate'!$F$2:$F$551) * IFERROR(VLOOKUP($A955&amp;$B955&amp;$C955&amp;$D955&amp;M$1, 'check of sales'!$A$2:$P$1035, 12 + MATCH($E955,'check of sales'!$M$1:$P$1, 0), 0), 0)</f>
        <v>16627.214069068457</v>
      </c>
      <c r="N955" s="1">
        <f>SUMIF('emission-rate'!$A$2:$A$551, $D955&amp;N$1&amp;$E955&amp;$F955, 'emission-rate'!$F$2:$F$551) * IFERROR(VLOOKUP($A955&amp;$B955&amp;$C955&amp;$D955&amp;N$1, 'check of sales'!$A$2:$P$1035, 12 + MATCH($E955,'check of sales'!$M$1:$P$1, 0), 0), 0)</f>
        <v>5385.5399359499088</v>
      </c>
      <c r="O955" s="1">
        <f>SUMIF('emission-rate'!$A$2:$A$551, $D955&amp;O$1&amp;$E955&amp;$F955, 'emission-rate'!$F$2:$F$551) * IFERROR(VLOOKUP($A955&amp;$B955&amp;$C955&amp;$D955&amp;O$1, 'check of sales'!$A$2:$P$1035, 12 + MATCH($E955,'check of sales'!$M$1:$P$1, 0), 0), 0)</f>
        <v>6586.5311199281414</v>
      </c>
      <c r="P955" s="1">
        <f>SUMIF('emission-rate'!$A$2:$A$551, $D955&amp;P$1&amp;$E955&amp;$F955, 'emission-rate'!$F$2:$F$551) * IFERROR(VLOOKUP($A955&amp;$B955&amp;$C955&amp;$D955&amp;P$1, 'check of sales'!$A$2:$P$1035, 12 + MATCH($E955,'check of sales'!$M$1:$P$1, 0), 0), 0)</f>
        <v>4747.2130573946906</v>
      </c>
      <c r="Q955" s="1">
        <f>SUMIF('emission-rate'!$A$2:$A$551, $D955&amp;Q$1&amp;$E955&amp;$F955, 'emission-rate'!$F$2:$F$551) * IFERROR(VLOOKUP($A955&amp;$B955&amp;$C955&amp;$D955&amp;Q$1, 'check of sales'!$A$2:$P$1035, 12 + MATCH($E955,'check of sales'!$M$1:$P$1, 0), 0), 0)</f>
        <v>39430.546323361297</v>
      </c>
      <c r="R955" s="1">
        <f>SUMIF('emission-rate'!$A$2:$A$551, $D955&amp;R$1&amp;$E955&amp;$F955, 'emission-rate'!$F$2:$F$551) * IFERROR(VLOOKUP($A955&amp;$B955&amp;$C955&amp;$D955&amp;R$1, 'check of sales'!$A$2:$P$1035, 12 + MATCH($E955,'check of sales'!$M$1:$P$1, 0), 0), 0)</f>
        <v>6255.2284275256343</v>
      </c>
      <c r="S955" s="1">
        <f>SUMIF('emission-rate'!$A$2:$A$551, $D955&amp;S$1&amp;$E955&amp;$F955, 'emission-rate'!$F$2:$F$551) * IFERROR(VLOOKUP($A955&amp;$B955&amp;$C955&amp;$D955&amp;S$1, 'check of sales'!$A$2:$P$1035, 12 + MATCH($E955,'check of sales'!$M$1:$P$1, 0), 0), 0)</f>
        <v>0</v>
      </c>
      <c r="T955" s="1">
        <f>SUMIF('emission-rate'!$A$2:$A$551, $D955&amp;T$1&amp;$E955&amp;$F955, 'emission-rate'!$F$2:$F$551) * IFERROR(VLOOKUP($A955&amp;$B955&amp;$C955&amp;$D955&amp;T$1, 'check of sales'!$A$2:$P$1035, 12 + MATCH($E955,'check of sales'!$M$1:$P$1, 0), 0), 0)</f>
        <v>0</v>
      </c>
      <c r="U955" s="1">
        <f>SUMIF('emission-rate'!$A$2:$A$551, $D955&amp;U$1&amp;$E955&amp;$F955, 'emission-rate'!$F$2:$F$551) * IFERROR(VLOOKUP($A955&amp;$B955&amp;$C955&amp;$D955&amp;U$1, 'check of sales'!$A$2:$P$1035, 12 + MATCH($E955,'check of sales'!$M$1:$P$1, 0), 0), 0)</f>
        <v>0</v>
      </c>
    </row>
    <row r="956" spans="1:21" x14ac:dyDescent="0.2">
      <c r="A956">
        <f>emission!A956</f>
        <v>2018</v>
      </c>
      <c r="B956">
        <f>emission!B956</f>
        <v>2</v>
      </c>
      <c r="C956" t="str">
        <f>emission!C956</f>
        <v>commercial</v>
      </c>
      <c r="D956" t="str">
        <f>emission!D956</f>
        <v>VCC 24724 (NG T7 SWCVng)</v>
      </c>
      <c r="E956" t="str">
        <f>emission!E956</f>
        <v>ELEC</v>
      </c>
      <c r="F956" t="str">
        <f>emission!F956</f>
        <v>PM10</v>
      </c>
      <c r="G956" s="1">
        <f>emission!G956 - SUM($K956:$U956)</f>
        <v>5.610543885268271E-4</v>
      </c>
      <c r="K956" s="1">
        <f>SUMIF('emission-rate'!$A$2:$A$551, $D956&amp;K$1&amp;$E956&amp;$F956, 'emission-rate'!$F$2:$F$551) * IFERROR(VLOOKUP($A956&amp;$B956&amp;$C956&amp;$D956&amp;K$1, 'check of sales'!$A$2:$P$1035, 12 + MATCH($E956,'check of sales'!$M$1:$P$1, 0), 0), 0)</f>
        <v>684.03628199495324</v>
      </c>
      <c r="L956" s="1">
        <f>SUMIF('emission-rate'!$A$2:$A$551, $D956&amp;L$1&amp;$E956&amp;$F956, 'emission-rate'!$F$2:$F$551) * IFERROR(VLOOKUP($A956&amp;$B956&amp;$C956&amp;$D956&amp;L$1, 'check of sales'!$A$2:$P$1035, 12 + MATCH($E956,'check of sales'!$M$1:$P$1, 0), 0), 0)</f>
        <v>18406.827988378056</v>
      </c>
      <c r="M956" s="1">
        <f>SUMIF('emission-rate'!$A$2:$A$551, $D956&amp;M$1&amp;$E956&amp;$F956, 'emission-rate'!$F$2:$F$551) * IFERROR(VLOOKUP($A956&amp;$B956&amp;$C956&amp;$D956&amp;M$1, 'check of sales'!$A$2:$P$1035, 12 + MATCH($E956,'check of sales'!$M$1:$P$1, 0), 0), 0)</f>
        <v>15591.142901233678</v>
      </c>
      <c r="N956" s="1">
        <f>SUMIF('emission-rate'!$A$2:$A$551, $D956&amp;N$1&amp;$E956&amp;$F956, 'emission-rate'!$F$2:$F$551) * IFERROR(VLOOKUP($A956&amp;$B956&amp;$C956&amp;$D956&amp;N$1, 'check of sales'!$A$2:$P$1035, 12 + MATCH($E956,'check of sales'!$M$1:$P$1, 0), 0), 0)</f>
        <v>5000.9730075264342</v>
      </c>
      <c r="O956" s="1">
        <f>SUMIF('emission-rate'!$A$2:$A$551, $D956&amp;O$1&amp;$E956&amp;$F956, 'emission-rate'!$F$2:$F$551) * IFERROR(VLOOKUP($A956&amp;$B956&amp;$C956&amp;$D956&amp;O$1, 'check of sales'!$A$2:$P$1035, 12 + MATCH($E956,'check of sales'!$M$1:$P$1, 0), 0), 0)</f>
        <v>6092.5360215048886</v>
      </c>
      <c r="P956" s="1">
        <f>SUMIF('emission-rate'!$A$2:$A$551, $D956&amp;P$1&amp;$E956&amp;$F956, 'emission-rate'!$F$2:$F$551) * IFERROR(VLOOKUP($A956&amp;$B956&amp;$C956&amp;$D956&amp;P$1, 'check of sales'!$A$2:$P$1035, 12 + MATCH($E956,'check of sales'!$M$1:$P$1, 0), 0), 0)</f>
        <v>4336.1634212546915</v>
      </c>
      <c r="Q956" s="1">
        <f>SUMIF('emission-rate'!$A$2:$A$551, $D956&amp;Q$1&amp;$E956&amp;$F956, 'emission-rate'!$F$2:$F$551) * IFERROR(VLOOKUP($A956&amp;$B956&amp;$C956&amp;$D956&amp;Q$1, 'check of sales'!$A$2:$P$1035, 12 + MATCH($E956,'check of sales'!$M$1:$P$1, 0), 0), 0)</f>
        <v>35233.058730990844</v>
      </c>
      <c r="R956" s="1">
        <f>SUMIF('emission-rate'!$A$2:$A$551, $D956&amp;R$1&amp;$E956&amp;$F956, 'emission-rate'!$F$2:$F$551) * IFERROR(VLOOKUP($A956&amp;$B956&amp;$C956&amp;$D956&amp;R$1, 'check of sales'!$A$2:$P$1035, 12 + MATCH($E956,'check of sales'!$M$1:$P$1, 0), 0), 0)</f>
        <v>5304.2334763532172</v>
      </c>
      <c r="S956" s="1">
        <f>SUMIF('emission-rate'!$A$2:$A$551, $D956&amp;S$1&amp;$E956&amp;$F956, 'emission-rate'!$F$2:$F$551) * IFERROR(VLOOKUP($A956&amp;$B956&amp;$C956&amp;$D956&amp;S$1, 'check of sales'!$A$2:$P$1035, 12 + MATCH($E956,'check of sales'!$M$1:$P$1, 0), 0), 0)</f>
        <v>6042.9758078644454</v>
      </c>
      <c r="T956" s="1">
        <f>SUMIF('emission-rate'!$A$2:$A$551, $D956&amp;T$1&amp;$E956&amp;$F956, 'emission-rate'!$F$2:$F$551) * IFERROR(VLOOKUP($A956&amp;$B956&amp;$C956&amp;$D956&amp;T$1, 'check of sales'!$A$2:$P$1035, 12 + MATCH($E956,'check of sales'!$M$1:$P$1, 0), 0), 0)</f>
        <v>0</v>
      </c>
      <c r="U956" s="1">
        <f>SUMIF('emission-rate'!$A$2:$A$551, $D956&amp;U$1&amp;$E956&amp;$F956, 'emission-rate'!$F$2:$F$551) * IFERROR(VLOOKUP($A956&amp;$B956&amp;$C956&amp;$D956&amp;U$1, 'check of sales'!$A$2:$P$1035, 12 + MATCH($E956,'check of sales'!$M$1:$P$1, 0), 0), 0)</f>
        <v>0</v>
      </c>
    </row>
    <row r="957" spans="1:21" x14ac:dyDescent="0.2">
      <c r="A957">
        <f>emission!A957</f>
        <v>2019</v>
      </c>
      <c r="B957">
        <f>emission!B957</f>
        <v>2</v>
      </c>
      <c r="C957" t="str">
        <f>emission!C957</f>
        <v>commercial</v>
      </c>
      <c r="D957" t="str">
        <f>emission!D957</f>
        <v>VCC 24724 (NG T7 SWCVng)</v>
      </c>
      <c r="E957" t="str">
        <f>emission!E957</f>
        <v>ELEC</v>
      </c>
      <c r="F957" t="str">
        <f>emission!F957</f>
        <v>PM10</v>
      </c>
      <c r="G957" s="1">
        <f>emission!G957 - SUM($K957:$U957)</f>
        <v>5.3253944497555494E-4</v>
      </c>
      <c r="K957" s="1">
        <f>SUMIF('emission-rate'!$A$2:$A$551, $D957&amp;K$1&amp;$E957&amp;$F957, 'emission-rate'!$F$2:$F$551) * IFERROR(VLOOKUP($A957&amp;$B957&amp;$C957&amp;$D957&amp;K$1, 'check of sales'!$A$2:$P$1035, 12 + MATCH($E957,'check of sales'!$M$1:$P$1, 0), 0), 0)</f>
        <v>636.73941007661654</v>
      </c>
      <c r="L957" s="1">
        <f>SUMIF('emission-rate'!$A$2:$A$551, $D957&amp;L$1&amp;$E957&amp;$F957, 'emission-rate'!$F$2:$F$551) * IFERROR(VLOOKUP($A957&amp;$B957&amp;$C957&amp;$D957&amp;L$1, 'check of sales'!$A$2:$P$1035, 12 + MATCH($E957,'check of sales'!$M$1:$P$1, 0), 0), 0)</f>
        <v>17433.91168015949</v>
      </c>
      <c r="M957" s="1">
        <f>SUMIF('emission-rate'!$A$2:$A$551, $D957&amp;M$1&amp;$E957&amp;$F957, 'emission-rate'!$F$2:$F$551) * IFERROR(VLOOKUP($A957&amp;$B957&amp;$C957&amp;$D957&amp;M$1, 'check of sales'!$A$2:$P$1035, 12 + MATCH($E957,'check of sales'!$M$1:$P$1, 0), 0), 0)</f>
        <v>14695.95299604882</v>
      </c>
      <c r="N957" s="1">
        <f>SUMIF('emission-rate'!$A$2:$A$551, $D957&amp;N$1&amp;$E957&amp;$F957, 'emission-rate'!$F$2:$F$551) * IFERROR(VLOOKUP($A957&amp;$B957&amp;$C957&amp;$D957&amp;N$1, 'check of sales'!$A$2:$P$1035, 12 + MATCH($E957,'check of sales'!$M$1:$P$1, 0), 0), 0)</f>
        <v>4689.3535189762406</v>
      </c>
      <c r="O957" s="1">
        <f>SUMIF('emission-rate'!$A$2:$A$551, $D957&amp;O$1&amp;$E957&amp;$F957, 'emission-rate'!$F$2:$F$551) * IFERROR(VLOOKUP($A957&amp;$B957&amp;$C957&amp;$D957&amp;O$1, 'check of sales'!$A$2:$P$1035, 12 + MATCH($E957,'check of sales'!$M$1:$P$1, 0), 0), 0)</f>
        <v>5657.4844032893343</v>
      </c>
      <c r="P957" s="1">
        <f>SUMIF('emission-rate'!$A$2:$A$551, $D957&amp;P$1&amp;$E957&amp;$F957, 'emission-rate'!$F$2:$F$551) * IFERROR(VLOOKUP($A957&amp;$B957&amp;$C957&amp;$D957&amp;P$1, 'check of sales'!$A$2:$P$1035, 12 + MATCH($E957,'check of sales'!$M$1:$P$1, 0), 0), 0)</f>
        <v>4010.9476988874112</v>
      </c>
      <c r="Q957" s="1">
        <f>SUMIF('emission-rate'!$A$2:$A$551, $D957&amp;Q$1&amp;$E957&amp;$F957, 'emission-rate'!$F$2:$F$551) * IFERROR(VLOOKUP($A957&amp;$B957&amp;$C957&amp;$D957&amp;Q$1, 'check of sales'!$A$2:$P$1035, 12 + MATCH($E957,'check of sales'!$M$1:$P$1, 0), 0), 0)</f>
        <v>32182.313842068383</v>
      </c>
      <c r="R957" s="1">
        <f>SUMIF('emission-rate'!$A$2:$A$551, $D957&amp;R$1&amp;$E957&amp;$F957, 'emission-rate'!$F$2:$F$551) * IFERROR(VLOOKUP($A957&amp;$B957&amp;$C957&amp;$D957&amp;R$1, 'check of sales'!$A$2:$P$1035, 12 + MATCH($E957,'check of sales'!$M$1:$P$1, 0), 0), 0)</f>
        <v>4739.5835721535022</v>
      </c>
      <c r="S957" s="1">
        <f>SUMIF('emission-rate'!$A$2:$A$551, $D957&amp;S$1&amp;$E957&amp;$F957, 'emission-rate'!$F$2:$F$551) * IFERROR(VLOOKUP($A957&amp;$B957&amp;$C957&amp;$D957&amp;S$1, 'check of sales'!$A$2:$P$1035, 12 + MATCH($E957,'check of sales'!$M$1:$P$1, 0), 0), 0)</f>
        <v>5124.2500490979646</v>
      </c>
      <c r="T957" s="1">
        <f>SUMIF('emission-rate'!$A$2:$A$551, $D957&amp;T$1&amp;$E957&amp;$F957, 'emission-rate'!$F$2:$F$551) * IFERROR(VLOOKUP($A957&amp;$B957&amp;$C957&amp;$D957&amp;T$1, 'check of sales'!$A$2:$P$1035, 12 + MATCH($E957,'check of sales'!$M$1:$P$1, 0), 0), 0)</f>
        <v>13366.598909226817</v>
      </c>
      <c r="U957" s="1">
        <f>SUMIF('emission-rate'!$A$2:$A$551, $D957&amp;U$1&amp;$E957&amp;$F957, 'emission-rate'!$F$2:$F$551) * IFERROR(VLOOKUP($A957&amp;$B957&amp;$C957&amp;$D957&amp;U$1, 'check of sales'!$A$2:$P$1035, 12 + MATCH($E957,'check of sales'!$M$1:$P$1, 0), 0), 0)</f>
        <v>0</v>
      </c>
    </row>
    <row r="958" spans="1:21" x14ac:dyDescent="0.2">
      <c r="A958">
        <f>emission!A958</f>
        <v>2020</v>
      </c>
      <c r="B958">
        <f>emission!B958</f>
        <v>2</v>
      </c>
      <c r="C958" t="str">
        <f>emission!C958</f>
        <v>commercial</v>
      </c>
      <c r="D958" t="str">
        <f>emission!D958</f>
        <v>VCC 24724 (NG T7 SWCVng)</v>
      </c>
      <c r="E958" t="str">
        <f>emission!E958</f>
        <v>ELEC</v>
      </c>
      <c r="F958" t="str">
        <f>emission!F958</f>
        <v>PM10</v>
      </c>
      <c r="G958" s="1">
        <f>emission!G958 - SUM($K958:$U958)</f>
        <v>4.7819600149523467E-4</v>
      </c>
      <c r="K958" s="1">
        <f>SUMIF('emission-rate'!$A$2:$A$551, $D958&amp;K$1&amp;$E958&amp;$F958, 'emission-rate'!$F$2:$F$551) * IFERROR(VLOOKUP($A958&amp;$B958&amp;$C958&amp;$D958&amp;K$1, 'check of sales'!$A$2:$P$1035, 12 + MATCH($E958,'check of sales'!$M$1:$P$1, 0), 0), 0)</f>
        <v>594.19441644172218</v>
      </c>
      <c r="L958" s="1">
        <f>SUMIF('emission-rate'!$A$2:$A$551, $D958&amp;L$1&amp;$E958&amp;$F958, 'emission-rate'!$F$2:$F$551) * IFERROR(VLOOKUP($A958&amp;$B958&amp;$C958&amp;$D958&amp;L$1, 'check of sales'!$A$2:$P$1035, 12 + MATCH($E958,'check of sales'!$M$1:$P$1, 0), 0), 0)</f>
        <v>16228.464674677152</v>
      </c>
      <c r="M958" s="1">
        <f>SUMIF('emission-rate'!$A$2:$A$551, $D958&amp;M$1&amp;$E958&amp;$F958, 'emission-rate'!$F$2:$F$551) * IFERROR(VLOOKUP($A958&amp;$B958&amp;$C958&amp;$D958&amp;M$1, 'check of sales'!$A$2:$P$1035, 12 + MATCH($E958,'check of sales'!$M$1:$P$1, 0), 0), 0)</f>
        <v>13919.179706066614</v>
      </c>
      <c r="N958" s="1">
        <f>SUMIF('emission-rate'!$A$2:$A$551, $D958&amp;N$1&amp;$E958&amp;$F958, 'emission-rate'!$F$2:$F$551) * IFERROR(VLOOKUP($A958&amp;$B958&amp;$C958&amp;$D958&amp;N$1, 'check of sales'!$A$2:$P$1035, 12 + MATCH($E958,'check of sales'!$M$1:$P$1, 0), 0), 0)</f>
        <v>4420.1069372071561</v>
      </c>
      <c r="O958" s="1">
        <f>SUMIF('emission-rate'!$A$2:$A$551, $D958&amp;O$1&amp;$E958&amp;$F958, 'emission-rate'!$F$2:$F$551) * IFERROR(VLOOKUP($A958&amp;$B958&amp;$C958&amp;$D958&amp;O$1, 'check of sales'!$A$2:$P$1035, 12 + MATCH($E958,'check of sales'!$M$1:$P$1, 0), 0), 0)</f>
        <v>5304.9565264980374</v>
      </c>
      <c r="P958" s="1">
        <f>SUMIF('emission-rate'!$A$2:$A$551, $D958&amp;P$1&amp;$E958&amp;$F958, 'emission-rate'!$F$2:$F$551) * IFERROR(VLOOKUP($A958&amp;$B958&amp;$C958&amp;$D958&amp;P$1, 'check of sales'!$A$2:$P$1035, 12 + MATCH($E958,'check of sales'!$M$1:$P$1, 0), 0), 0)</f>
        <v>3724.5367066799513</v>
      </c>
      <c r="Q958" s="1">
        <f>SUMIF('emission-rate'!$A$2:$A$551, $D958&amp;Q$1&amp;$E958&amp;$F958, 'emission-rate'!$F$2:$F$551) * IFERROR(VLOOKUP($A958&amp;$B958&amp;$C958&amp;$D958&amp;Q$1, 'check of sales'!$A$2:$P$1035, 12 + MATCH($E958,'check of sales'!$M$1:$P$1, 0), 0), 0)</f>
        <v>29768.61458149707</v>
      </c>
      <c r="R958" s="1">
        <f>SUMIF('emission-rate'!$A$2:$A$551, $D958&amp;R$1&amp;$E958&amp;$F958, 'emission-rate'!$F$2:$F$551) * IFERROR(VLOOKUP($A958&amp;$B958&amp;$C958&amp;$D958&amp;R$1, 'check of sales'!$A$2:$P$1035, 12 + MATCH($E958,'check of sales'!$M$1:$P$1, 0), 0), 0)</f>
        <v>4329.1945545900071</v>
      </c>
      <c r="S958" s="1">
        <f>SUMIF('emission-rate'!$A$2:$A$551, $D958&amp;S$1&amp;$E958&amp;$F958, 'emission-rate'!$F$2:$F$551) * IFERROR(VLOOKUP($A958&amp;$B958&amp;$C958&amp;$D958&amp;S$1, 'check of sales'!$A$2:$P$1035, 12 + MATCH($E958,'check of sales'!$M$1:$P$1, 0), 0), 0)</f>
        <v>4578.7598642828334</v>
      </c>
      <c r="T958" s="1">
        <f>SUMIF('emission-rate'!$A$2:$A$551, $D958&amp;T$1&amp;$E958&amp;$F958, 'emission-rate'!$F$2:$F$551) * IFERROR(VLOOKUP($A958&amp;$B958&amp;$C958&amp;$D958&amp;T$1, 'check of sales'!$A$2:$P$1035, 12 + MATCH($E958,'check of sales'!$M$1:$P$1, 0), 0), 0)</f>
        <v>11334.448009495487</v>
      </c>
      <c r="U958" s="1">
        <f>SUMIF('emission-rate'!$A$2:$A$551, $D958&amp;U$1&amp;$E958&amp;$F958, 'emission-rate'!$F$2:$F$551) * IFERROR(VLOOKUP($A958&amp;$B958&amp;$C958&amp;$D958&amp;U$1, 'check of sales'!$A$2:$P$1035, 12 + MATCH($E958,'check of sales'!$M$1:$P$1, 0), 0), 0)</f>
        <v>4342.1411628520609</v>
      </c>
    </row>
    <row r="959" spans="1:21" x14ac:dyDescent="0.2">
      <c r="A959">
        <f>emission!A959</f>
        <v>2010</v>
      </c>
      <c r="B959">
        <f>emission!B959</f>
        <v>2</v>
      </c>
      <c r="C959" t="str">
        <f>emission!C959</f>
        <v>commercial</v>
      </c>
      <c r="D959" t="str">
        <f>emission!D959</f>
        <v>VCC 24724 (NG T7 SWCVng)</v>
      </c>
      <c r="E959" t="str">
        <f>emission!E959</f>
        <v>ELEC</v>
      </c>
      <c r="F959" t="str">
        <f>emission!F959</f>
        <v>PM25</v>
      </c>
      <c r="G959" s="1">
        <f>emission!G959 - SUM($K959:$U959)</f>
        <v>-6.7462547121976968E-6</v>
      </c>
      <c r="K959" s="1">
        <f>SUMIF('emission-rate'!$A$2:$A$551, $D959&amp;K$1&amp;$E959&amp;$F959, 'emission-rate'!$F$2:$F$551) * IFERROR(VLOOKUP($A959&amp;$B959&amp;$C959&amp;$D959&amp;K$1, 'check of sales'!$A$2:$P$1035, 12 + MATCH($E959,'check of sales'!$M$1:$P$1, 0), 0), 0)</f>
        <v>1035.7407045202146</v>
      </c>
      <c r="L959" s="1">
        <f>SUMIF('emission-rate'!$A$2:$A$551, $D959&amp;L$1&amp;$E959&amp;$F959, 'emission-rate'!$F$2:$F$551) * IFERROR(VLOOKUP($A959&amp;$B959&amp;$C959&amp;$D959&amp;L$1, 'check of sales'!$A$2:$P$1035, 12 + MATCH($E959,'check of sales'!$M$1:$P$1, 0), 0), 0)</f>
        <v>0</v>
      </c>
      <c r="M959" s="1">
        <f>SUMIF('emission-rate'!$A$2:$A$551, $D959&amp;M$1&amp;$E959&amp;$F959, 'emission-rate'!$F$2:$F$551) * IFERROR(VLOOKUP($A959&amp;$B959&amp;$C959&amp;$D959&amp;M$1, 'check of sales'!$A$2:$P$1035, 12 + MATCH($E959,'check of sales'!$M$1:$P$1, 0), 0), 0)</f>
        <v>0</v>
      </c>
      <c r="N959" s="1">
        <f>SUMIF('emission-rate'!$A$2:$A$551, $D959&amp;N$1&amp;$E959&amp;$F959, 'emission-rate'!$F$2:$F$551) * IFERROR(VLOOKUP($A959&amp;$B959&amp;$C959&amp;$D959&amp;N$1, 'check of sales'!$A$2:$P$1035, 12 + MATCH($E959,'check of sales'!$M$1:$P$1, 0), 0), 0)</f>
        <v>0</v>
      </c>
      <c r="O959" s="1">
        <f>SUMIF('emission-rate'!$A$2:$A$551, $D959&amp;O$1&amp;$E959&amp;$F959, 'emission-rate'!$F$2:$F$551) * IFERROR(VLOOKUP($A959&amp;$B959&amp;$C959&amp;$D959&amp;O$1, 'check of sales'!$A$2:$P$1035, 12 + MATCH($E959,'check of sales'!$M$1:$P$1, 0), 0), 0)</f>
        <v>0</v>
      </c>
      <c r="P959" s="1">
        <f>SUMIF('emission-rate'!$A$2:$A$551, $D959&amp;P$1&amp;$E959&amp;$F959, 'emission-rate'!$F$2:$F$551) * IFERROR(VLOOKUP($A959&amp;$B959&amp;$C959&amp;$D959&amp;P$1, 'check of sales'!$A$2:$P$1035, 12 + MATCH($E959,'check of sales'!$M$1:$P$1, 0), 0), 0)</f>
        <v>0</v>
      </c>
      <c r="Q959" s="1">
        <f>SUMIF('emission-rate'!$A$2:$A$551, $D959&amp;Q$1&amp;$E959&amp;$F959, 'emission-rate'!$F$2:$F$551) * IFERROR(VLOOKUP($A959&amp;$B959&amp;$C959&amp;$D959&amp;Q$1, 'check of sales'!$A$2:$P$1035, 12 + MATCH($E959,'check of sales'!$M$1:$P$1, 0), 0), 0)</f>
        <v>0</v>
      </c>
      <c r="R959" s="1">
        <f>SUMIF('emission-rate'!$A$2:$A$551, $D959&amp;R$1&amp;$E959&amp;$F959, 'emission-rate'!$F$2:$F$551) * IFERROR(VLOOKUP($A959&amp;$B959&amp;$C959&amp;$D959&amp;R$1, 'check of sales'!$A$2:$P$1035, 12 + MATCH($E959,'check of sales'!$M$1:$P$1, 0), 0), 0)</f>
        <v>0</v>
      </c>
      <c r="S959" s="1">
        <f>SUMIF('emission-rate'!$A$2:$A$551, $D959&amp;S$1&amp;$E959&amp;$F959, 'emission-rate'!$F$2:$F$551) * IFERROR(VLOOKUP($A959&amp;$B959&amp;$C959&amp;$D959&amp;S$1, 'check of sales'!$A$2:$P$1035, 12 + MATCH($E959,'check of sales'!$M$1:$P$1, 0), 0), 0)</f>
        <v>0</v>
      </c>
      <c r="T959" s="1">
        <f>SUMIF('emission-rate'!$A$2:$A$551, $D959&amp;T$1&amp;$E959&amp;$F959, 'emission-rate'!$F$2:$F$551) * IFERROR(VLOOKUP($A959&amp;$B959&amp;$C959&amp;$D959&amp;T$1, 'check of sales'!$A$2:$P$1035, 12 + MATCH($E959,'check of sales'!$M$1:$P$1, 0), 0), 0)</f>
        <v>0</v>
      </c>
      <c r="U959" s="1">
        <f>SUMIF('emission-rate'!$A$2:$A$551, $D959&amp;U$1&amp;$E959&amp;$F959, 'emission-rate'!$F$2:$F$551) * IFERROR(VLOOKUP($A959&amp;$B959&amp;$C959&amp;$D959&amp;U$1, 'check of sales'!$A$2:$P$1035, 12 + MATCH($E959,'check of sales'!$M$1:$P$1, 0), 0), 0)</f>
        <v>0</v>
      </c>
    </row>
    <row r="960" spans="1:21" x14ac:dyDescent="0.2">
      <c r="A960">
        <f>emission!A960</f>
        <v>2011</v>
      </c>
      <c r="B960">
        <f>emission!B960</f>
        <v>2</v>
      </c>
      <c r="C960" t="str">
        <f>emission!C960</f>
        <v>commercial</v>
      </c>
      <c r="D960" t="str">
        <f>emission!D960</f>
        <v>VCC 24724 (NG T7 SWCVng)</v>
      </c>
      <c r="E960" t="str">
        <f>emission!E960</f>
        <v>ELEC</v>
      </c>
      <c r="F960" t="str">
        <f>emission!F960</f>
        <v>PM25</v>
      </c>
      <c r="G960" s="1">
        <f>emission!G960 - SUM($K960:$U960)</f>
        <v>-9.8005662039213348E-5</v>
      </c>
      <c r="K960" s="1">
        <f>SUMIF('emission-rate'!$A$2:$A$551, $D960&amp;K$1&amp;$E960&amp;$F960, 'emission-rate'!$F$2:$F$551) * IFERROR(VLOOKUP($A960&amp;$B960&amp;$C960&amp;$D960&amp;K$1, 'check of sales'!$A$2:$P$1035, 12 + MATCH($E960,'check of sales'!$M$1:$P$1, 0), 0), 0)</f>
        <v>878.27496331912073</v>
      </c>
      <c r="L960" s="1">
        <f>SUMIF('emission-rate'!$A$2:$A$551, $D960&amp;L$1&amp;$E960&amp;$F960, 'emission-rate'!$F$2:$F$551) * IFERROR(VLOOKUP($A960&amp;$B960&amp;$C960&amp;$D960&amp;L$1, 'check of sales'!$A$2:$P$1035, 12 + MATCH($E960,'check of sales'!$M$1:$P$1, 0), 0), 0)</f>
        <v>378.43756175702146</v>
      </c>
      <c r="M960" s="1">
        <f>SUMIF('emission-rate'!$A$2:$A$551, $D960&amp;M$1&amp;$E960&amp;$F960, 'emission-rate'!$F$2:$F$551) * IFERROR(VLOOKUP($A960&amp;$B960&amp;$C960&amp;$D960&amp;M$1, 'check of sales'!$A$2:$P$1035, 12 + MATCH($E960,'check of sales'!$M$1:$P$1, 0), 0), 0)</f>
        <v>0</v>
      </c>
      <c r="N960" s="1">
        <f>SUMIF('emission-rate'!$A$2:$A$551, $D960&amp;N$1&amp;$E960&amp;$F960, 'emission-rate'!$F$2:$F$551) * IFERROR(VLOOKUP($A960&amp;$B960&amp;$C960&amp;$D960&amp;N$1, 'check of sales'!$A$2:$P$1035, 12 + MATCH($E960,'check of sales'!$M$1:$P$1, 0), 0), 0)</f>
        <v>0</v>
      </c>
      <c r="O960" s="1">
        <f>SUMIF('emission-rate'!$A$2:$A$551, $D960&amp;O$1&amp;$E960&amp;$F960, 'emission-rate'!$F$2:$F$551) * IFERROR(VLOOKUP($A960&amp;$B960&amp;$C960&amp;$D960&amp;O$1, 'check of sales'!$A$2:$P$1035, 12 + MATCH($E960,'check of sales'!$M$1:$P$1, 0), 0), 0)</f>
        <v>0</v>
      </c>
      <c r="P960" s="1">
        <f>SUMIF('emission-rate'!$A$2:$A$551, $D960&amp;P$1&amp;$E960&amp;$F960, 'emission-rate'!$F$2:$F$551) * IFERROR(VLOOKUP($A960&amp;$B960&amp;$C960&amp;$D960&amp;P$1, 'check of sales'!$A$2:$P$1035, 12 + MATCH($E960,'check of sales'!$M$1:$P$1, 0), 0), 0)</f>
        <v>0</v>
      </c>
      <c r="Q960" s="1">
        <f>SUMIF('emission-rate'!$A$2:$A$551, $D960&amp;Q$1&amp;$E960&amp;$F960, 'emission-rate'!$F$2:$F$551) * IFERROR(VLOOKUP($A960&amp;$B960&amp;$C960&amp;$D960&amp;Q$1, 'check of sales'!$A$2:$P$1035, 12 + MATCH($E960,'check of sales'!$M$1:$P$1, 0), 0), 0)</f>
        <v>0</v>
      </c>
      <c r="R960" s="1">
        <f>SUMIF('emission-rate'!$A$2:$A$551, $D960&amp;R$1&amp;$E960&amp;$F960, 'emission-rate'!$F$2:$F$551) * IFERROR(VLOOKUP($A960&amp;$B960&amp;$C960&amp;$D960&amp;R$1, 'check of sales'!$A$2:$P$1035, 12 + MATCH($E960,'check of sales'!$M$1:$P$1, 0), 0), 0)</f>
        <v>0</v>
      </c>
      <c r="S960" s="1">
        <f>SUMIF('emission-rate'!$A$2:$A$551, $D960&amp;S$1&amp;$E960&amp;$F960, 'emission-rate'!$F$2:$F$551) * IFERROR(VLOOKUP($A960&amp;$B960&amp;$C960&amp;$D960&amp;S$1, 'check of sales'!$A$2:$P$1035, 12 + MATCH($E960,'check of sales'!$M$1:$P$1, 0), 0), 0)</f>
        <v>0</v>
      </c>
      <c r="T960" s="1">
        <f>SUMIF('emission-rate'!$A$2:$A$551, $D960&amp;T$1&amp;$E960&amp;$F960, 'emission-rate'!$F$2:$F$551) * IFERROR(VLOOKUP($A960&amp;$B960&amp;$C960&amp;$D960&amp;T$1, 'check of sales'!$A$2:$P$1035, 12 + MATCH($E960,'check of sales'!$M$1:$P$1, 0), 0), 0)</f>
        <v>0</v>
      </c>
      <c r="U960" s="1">
        <f>SUMIF('emission-rate'!$A$2:$A$551, $D960&amp;U$1&amp;$E960&amp;$F960, 'emission-rate'!$F$2:$F$551) * IFERROR(VLOOKUP($A960&amp;$B960&amp;$C960&amp;$D960&amp;U$1, 'check of sales'!$A$2:$P$1035, 12 + MATCH($E960,'check of sales'!$M$1:$P$1, 0), 0), 0)</f>
        <v>0</v>
      </c>
    </row>
    <row r="961" spans="1:21" x14ac:dyDescent="0.2">
      <c r="A961">
        <f>emission!A961</f>
        <v>2012</v>
      </c>
      <c r="B961">
        <f>emission!B961</f>
        <v>2</v>
      </c>
      <c r="C961" t="str">
        <f>emission!C961</f>
        <v>commercial</v>
      </c>
      <c r="D961" t="str">
        <f>emission!D961</f>
        <v>VCC 24724 (NG T7 SWCVng)</v>
      </c>
      <c r="E961" t="str">
        <f>emission!E961</f>
        <v>ELEC</v>
      </c>
      <c r="F961" t="str">
        <f>emission!F961</f>
        <v>PM25</v>
      </c>
      <c r="G961" s="1">
        <f>emission!G961 - SUM($K961:$U961)</f>
        <v>-2.1461743745021522E-4</v>
      </c>
      <c r="K961" s="1">
        <f>SUMIF('emission-rate'!$A$2:$A$551, $D961&amp;K$1&amp;$E961&amp;$F961, 'emission-rate'!$F$2:$F$551) * IFERROR(VLOOKUP($A961&amp;$B961&amp;$C961&amp;$D961&amp;K$1, 'check of sales'!$A$2:$P$1035, 12 + MATCH($E961,'check of sales'!$M$1:$P$1, 0), 0), 0)</f>
        <v>784.78023385255085</v>
      </c>
      <c r="L961" s="1">
        <f>SUMIF('emission-rate'!$A$2:$A$551, $D961&amp;L$1&amp;$E961&amp;$F961, 'emission-rate'!$F$2:$F$551) * IFERROR(VLOOKUP($A961&amp;$B961&amp;$C961&amp;$D961&amp;L$1, 'check of sales'!$A$2:$P$1035, 12 + MATCH($E961,'check of sales'!$M$1:$P$1, 0), 0), 0)</f>
        <v>320.90293856384608</v>
      </c>
      <c r="M961" s="1">
        <f>SUMIF('emission-rate'!$A$2:$A$551, $D961&amp;M$1&amp;$E961&amp;$F961, 'emission-rate'!$F$2:$F$551) * IFERROR(VLOOKUP($A961&amp;$B961&amp;$C961&amp;$D961&amp;M$1, 'check of sales'!$A$2:$P$1035, 12 + MATCH($E961,'check of sales'!$M$1:$P$1, 0), 0), 0)</f>
        <v>75849.832778992451</v>
      </c>
      <c r="N961" s="1">
        <f>SUMIF('emission-rate'!$A$2:$A$551, $D961&amp;N$1&amp;$E961&amp;$F961, 'emission-rate'!$F$2:$F$551) * IFERROR(VLOOKUP($A961&amp;$B961&amp;$C961&amp;$D961&amp;N$1, 'check of sales'!$A$2:$P$1035, 12 + MATCH($E961,'check of sales'!$M$1:$P$1, 0), 0), 0)</f>
        <v>0</v>
      </c>
      <c r="O961" s="1">
        <f>SUMIF('emission-rate'!$A$2:$A$551, $D961&amp;O$1&amp;$E961&amp;$F961, 'emission-rate'!$F$2:$F$551) * IFERROR(VLOOKUP($A961&amp;$B961&amp;$C961&amp;$D961&amp;O$1, 'check of sales'!$A$2:$P$1035, 12 + MATCH($E961,'check of sales'!$M$1:$P$1, 0), 0), 0)</f>
        <v>0</v>
      </c>
      <c r="P961" s="1">
        <f>SUMIF('emission-rate'!$A$2:$A$551, $D961&amp;P$1&amp;$E961&amp;$F961, 'emission-rate'!$F$2:$F$551) * IFERROR(VLOOKUP($A961&amp;$B961&amp;$C961&amp;$D961&amp;P$1, 'check of sales'!$A$2:$P$1035, 12 + MATCH($E961,'check of sales'!$M$1:$P$1, 0), 0), 0)</f>
        <v>0</v>
      </c>
      <c r="Q961" s="1">
        <f>SUMIF('emission-rate'!$A$2:$A$551, $D961&amp;Q$1&amp;$E961&amp;$F961, 'emission-rate'!$F$2:$F$551) * IFERROR(VLOOKUP($A961&amp;$B961&amp;$C961&amp;$D961&amp;Q$1, 'check of sales'!$A$2:$P$1035, 12 + MATCH($E961,'check of sales'!$M$1:$P$1, 0), 0), 0)</f>
        <v>0</v>
      </c>
      <c r="R961" s="1">
        <f>SUMIF('emission-rate'!$A$2:$A$551, $D961&amp;R$1&amp;$E961&amp;$F961, 'emission-rate'!$F$2:$F$551) * IFERROR(VLOOKUP($A961&amp;$B961&amp;$C961&amp;$D961&amp;R$1, 'check of sales'!$A$2:$P$1035, 12 + MATCH($E961,'check of sales'!$M$1:$P$1, 0), 0), 0)</f>
        <v>0</v>
      </c>
      <c r="S961" s="1">
        <f>SUMIF('emission-rate'!$A$2:$A$551, $D961&amp;S$1&amp;$E961&amp;$F961, 'emission-rate'!$F$2:$F$551) * IFERROR(VLOOKUP($A961&amp;$B961&amp;$C961&amp;$D961&amp;S$1, 'check of sales'!$A$2:$P$1035, 12 + MATCH($E961,'check of sales'!$M$1:$P$1, 0), 0), 0)</f>
        <v>0</v>
      </c>
      <c r="T961" s="1">
        <f>SUMIF('emission-rate'!$A$2:$A$551, $D961&amp;T$1&amp;$E961&amp;$F961, 'emission-rate'!$F$2:$F$551) * IFERROR(VLOOKUP($A961&amp;$B961&amp;$C961&amp;$D961&amp;T$1, 'check of sales'!$A$2:$P$1035, 12 + MATCH($E961,'check of sales'!$M$1:$P$1, 0), 0), 0)</f>
        <v>0</v>
      </c>
      <c r="U961" s="1">
        <f>SUMIF('emission-rate'!$A$2:$A$551, $D961&amp;U$1&amp;$E961&amp;$F961, 'emission-rate'!$F$2:$F$551) * IFERROR(VLOOKUP($A961&amp;$B961&amp;$C961&amp;$D961&amp;U$1, 'check of sales'!$A$2:$P$1035, 12 + MATCH($E961,'check of sales'!$M$1:$P$1, 0), 0), 0)</f>
        <v>0</v>
      </c>
    </row>
    <row r="962" spans="1:21" x14ac:dyDescent="0.2">
      <c r="A962">
        <f>emission!A962</f>
        <v>2013</v>
      </c>
      <c r="B962">
        <f>emission!B962</f>
        <v>2</v>
      </c>
      <c r="C962" t="str">
        <f>emission!C962</f>
        <v>commercial</v>
      </c>
      <c r="D962" t="str">
        <f>emission!D962</f>
        <v>VCC 24724 (NG T7 SWCVng)</v>
      </c>
      <c r="E962" t="str">
        <f>emission!E962</f>
        <v>ELEC</v>
      </c>
      <c r="F962" t="str">
        <f>emission!F962</f>
        <v>PM25</v>
      </c>
      <c r="G962" s="1">
        <f>emission!G962 - SUM($K962:$U962)</f>
        <v>-1.9141117809340358E-4</v>
      </c>
      <c r="K962" s="1">
        <f>SUMIF('emission-rate'!$A$2:$A$551, $D962&amp;K$1&amp;$E962&amp;$F962, 'emission-rate'!$F$2:$F$551) * IFERROR(VLOOKUP($A962&amp;$B962&amp;$C962&amp;$D962&amp;K$1, 'check of sales'!$A$2:$P$1035, 12 + MATCH($E962,'check of sales'!$M$1:$P$1, 0), 0), 0)</f>
        <v>716.8280215387482</v>
      </c>
      <c r="L962" s="1">
        <f>SUMIF('emission-rate'!$A$2:$A$551, $D962&amp;L$1&amp;$E962&amp;$F962, 'emission-rate'!$F$2:$F$551) * IFERROR(VLOOKUP($A962&amp;$B962&amp;$C962&amp;$D962&amp;L$1, 'check of sales'!$A$2:$P$1035, 12 + MATCH($E962,'check of sales'!$M$1:$P$1, 0), 0), 0)</f>
        <v>286.74195859845003</v>
      </c>
      <c r="M962" s="1">
        <f>SUMIF('emission-rate'!$A$2:$A$551, $D962&amp;M$1&amp;$E962&amp;$F962, 'emission-rate'!$F$2:$F$551) * IFERROR(VLOOKUP($A962&amp;$B962&amp;$C962&amp;$D962&amp;M$1, 'check of sales'!$A$2:$P$1035, 12 + MATCH($E962,'check of sales'!$M$1:$P$1, 0), 0), 0)</f>
        <v>64318.230239479228</v>
      </c>
      <c r="N962" s="1">
        <f>SUMIF('emission-rate'!$A$2:$A$551, $D962&amp;N$1&amp;$E962&amp;$F962, 'emission-rate'!$F$2:$F$551) * IFERROR(VLOOKUP($A962&amp;$B962&amp;$C962&amp;$D962&amp;N$1, 'check of sales'!$A$2:$P$1035, 12 + MATCH($E962,'check of sales'!$M$1:$P$1, 0), 0), 0)</f>
        <v>1151.6517677039592</v>
      </c>
      <c r="O962" s="1">
        <f>SUMIF('emission-rate'!$A$2:$A$551, $D962&amp;O$1&amp;$E962&amp;$F962, 'emission-rate'!$F$2:$F$551) * IFERROR(VLOOKUP($A962&amp;$B962&amp;$C962&amp;$D962&amp;O$1, 'check of sales'!$A$2:$P$1035, 12 + MATCH($E962,'check of sales'!$M$1:$P$1, 0), 0), 0)</f>
        <v>0</v>
      </c>
      <c r="P962" s="1">
        <f>SUMIF('emission-rate'!$A$2:$A$551, $D962&amp;P$1&amp;$E962&amp;$F962, 'emission-rate'!$F$2:$F$551) * IFERROR(VLOOKUP($A962&amp;$B962&amp;$C962&amp;$D962&amp;P$1, 'check of sales'!$A$2:$P$1035, 12 + MATCH($E962,'check of sales'!$M$1:$P$1, 0), 0), 0)</f>
        <v>0</v>
      </c>
      <c r="Q962" s="1">
        <f>SUMIF('emission-rate'!$A$2:$A$551, $D962&amp;Q$1&amp;$E962&amp;$F962, 'emission-rate'!$F$2:$F$551) * IFERROR(VLOOKUP($A962&amp;$B962&amp;$C962&amp;$D962&amp;Q$1, 'check of sales'!$A$2:$P$1035, 12 + MATCH($E962,'check of sales'!$M$1:$P$1, 0), 0), 0)</f>
        <v>0</v>
      </c>
      <c r="R962" s="1">
        <f>SUMIF('emission-rate'!$A$2:$A$551, $D962&amp;R$1&amp;$E962&amp;$F962, 'emission-rate'!$F$2:$F$551) * IFERROR(VLOOKUP($A962&amp;$B962&amp;$C962&amp;$D962&amp;R$1, 'check of sales'!$A$2:$P$1035, 12 + MATCH($E962,'check of sales'!$M$1:$P$1, 0), 0), 0)</f>
        <v>0</v>
      </c>
      <c r="S962" s="1">
        <f>SUMIF('emission-rate'!$A$2:$A$551, $D962&amp;S$1&amp;$E962&amp;$F962, 'emission-rate'!$F$2:$F$551) * IFERROR(VLOOKUP($A962&amp;$B962&amp;$C962&amp;$D962&amp;S$1, 'check of sales'!$A$2:$P$1035, 12 + MATCH($E962,'check of sales'!$M$1:$P$1, 0), 0), 0)</f>
        <v>0</v>
      </c>
      <c r="T962" s="1">
        <f>SUMIF('emission-rate'!$A$2:$A$551, $D962&amp;T$1&amp;$E962&amp;$F962, 'emission-rate'!$F$2:$F$551) * IFERROR(VLOOKUP($A962&amp;$B962&amp;$C962&amp;$D962&amp;T$1, 'check of sales'!$A$2:$P$1035, 12 + MATCH($E962,'check of sales'!$M$1:$P$1, 0), 0), 0)</f>
        <v>0</v>
      </c>
      <c r="U962" s="1">
        <f>SUMIF('emission-rate'!$A$2:$A$551, $D962&amp;U$1&amp;$E962&amp;$F962, 'emission-rate'!$F$2:$F$551) * IFERROR(VLOOKUP($A962&amp;$B962&amp;$C962&amp;$D962&amp;U$1, 'check of sales'!$A$2:$P$1035, 12 + MATCH($E962,'check of sales'!$M$1:$P$1, 0), 0), 0)</f>
        <v>0</v>
      </c>
    </row>
    <row r="963" spans="1:21" x14ac:dyDescent="0.2">
      <c r="A963">
        <f>emission!A963</f>
        <v>2014</v>
      </c>
      <c r="B963">
        <f>emission!B963</f>
        <v>2</v>
      </c>
      <c r="C963" t="str">
        <f>emission!C963</f>
        <v>commercial</v>
      </c>
      <c r="D963" t="str">
        <f>emission!D963</f>
        <v>VCC 24724 (NG T7 SWCVng)</v>
      </c>
      <c r="E963" t="str">
        <f>emission!E963</f>
        <v>ELEC</v>
      </c>
      <c r="F963" t="str">
        <f>emission!F963</f>
        <v>PM25</v>
      </c>
      <c r="G963" s="1">
        <f>emission!G963 - SUM($K963:$U963)</f>
        <v>-1.8595475557958707E-4</v>
      </c>
      <c r="K963" s="1">
        <f>SUMIF('emission-rate'!$A$2:$A$551, $D963&amp;K$1&amp;$E963&amp;$F963, 'emission-rate'!$F$2:$F$551) * IFERROR(VLOOKUP($A963&amp;$B963&amp;$C963&amp;$D963&amp;K$1, 'check of sales'!$A$2:$P$1035, 12 + MATCH($E963,'check of sales'!$M$1:$P$1, 0), 0), 0)</f>
        <v>663.06534698291239</v>
      </c>
      <c r="L963" s="1">
        <f>SUMIF('emission-rate'!$A$2:$A$551, $D963&amp;L$1&amp;$E963&amp;$F963, 'emission-rate'!$F$2:$F$551) * IFERROR(VLOOKUP($A963&amp;$B963&amp;$C963&amp;$D963&amp;L$1, 'check of sales'!$A$2:$P$1035, 12 + MATCH($E963,'check of sales'!$M$1:$P$1, 0), 0), 0)</f>
        <v>261.91366959541813</v>
      </c>
      <c r="M963" s="1">
        <f>SUMIF('emission-rate'!$A$2:$A$551, $D963&amp;M$1&amp;$E963&amp;$F963, 'emission-rate'!$F$2:$F$551) * IFERROR(VLOOKUP($A963&amp;$B963&amp;$C963&amp;$D963&amp;M$1, 'check of sales'!$A$2:$P$1035, 12 + MATCH($E963,'check of sales'!$M$1:$P$1, 0), 0), 0)</f>
        <v>57471.381829633814</v>
      </c>
      <c r="N963" s="1">
        <f>SUMIF('emission-rate'!$A$2:$A$551, $D963&amp;N$1&amp;$E963&amp;$F963, 'emission-rate'!$F$2:$F$551) * IFERROR(VLOOKUP($A963&amp;$B963&amp;$C963&amp;$D963&amp;N$1, 'check of sales'!$A$2:$P$1035, 12 + MATCH($E963,'check of sales'!$M$1:$P$1, 0), 0), 0)</f>
        <v>976.56383457974812</v>
      </c>
      <c r="O963" s="1">
        <f>SUMIF('emission-rate'!$A$2:$A$551, $D963&amp;O$1&amp;$E963&amp;$F963, 'emission-rate'!$F$2:$F$551) * IFERROR(VLOOKUP($A963&amp;$B963&amp;$C963&amp;$D963&amp;O$1, 'check of sales'!$A$2:$P$1035, 12 + MATCH($E963,'check of sales'!$M$1:$P$1, 0), 0), 0)</f>
        <v>5273.4789048509601</v>
      </c>
      <c r="P963" s="1">
        <f>SUMIF('emission-rate'!$A$2:$A$551, $D963&amp;P$1&amp;$E963&amp;$F963, 'emission-rate'!$F$2:$F$551) * IFERROR(VLOOKUP($A963&amp;$B963&amp;$C963&amp;$D963&amp;P$1, 'check of sales'!$A$2:$P$1035, 12 + MATCH($E963,'check of sales'!$M$1:$P$1, 0), 0), 0)</f>
        <v>0</v>
      </c>
      <c r="Q963" s="1">
        <f>SUMIF('emission-rate'!$A$2:$A$551, $D963&amp;Q$1&amp;$E963&amp;$F963, 'emission-rate'!$F$2:$F$551) * IFERROR(VLOOKUP($A963&amp;$B963&amp;$C963&amp;$D963&amp;Q$1, 'check of sales'!$A$2:$P$1035, 12 + MATCH($E963,'check of sales'!$M$1:$P$1, 0), 0), 0)</f>
        <v>0</v>
      </c>
      <c r="R963" s="1">
        <f>SUMIF('emission-rate'!$A$2:$A$551, $D963&amp;R$1&amp;$E963&amp;$F963, 'emission-rate'!$F$2:$F$551) * IFERROR(VLOOKUP($A963&amp;$B963&amp;$C963&amp;$D963&amp;R$1, 'check of sales'!$A$2:$P$1035, 12 + MATCH($E963,'check of sales'!$M$1:$P$1, 0), 0), 0)</f>
        <v>0</v>
      </c>
      <c r="S963" s="1">
        <f>SUMIF('emission-rate'!$A$2:$A$551, $D963&amp;S$1&amp;$E963&amp;$F963, 'emission-rate'!$F$2:$F$551) * IFERROR(VLOOKUP($A963&amp;$B963&amp;$C963&amp;$D963&amp;S$1, 'check of sales'!$A$2:$P$1035, 12 + MATCH($E963,'check of sales'!$M$1:$P$1, 0), 0), 0)</f>
        <v>0</v>
      </c>
      <c r="T963" s="1">
        <f>SUMIF('emission-rate'!$A$2:$A$551, $D963&amp;T$1&amp;$E963&amp;$F963, 'emission-rate'!$F$2:$F$551) * IFERROR(VLOOKUP($A963&amp;$B963&amp;$C963&amp;$D963&amp;T$1, 'check of sales'!$A$2:$P$1035, 12 + MATCH($E963,'check of sales'!$M$1:$P$1, 0), 0), 0)</f>
        <v>0</v>
      </c>
      <c r="U963" s="1">
        <f>SUMIF('emission-rate'!$A$2:$A$551, $D963&amp;U$1&amp;$E963&amp;$F963, 'emission-rate'!$F$2:$F$551) * IFERROR(VLOOKUP($A963&amp;$B963&amp;$C963&amp;$D963&amp;U$1, 'check of sales'!$A$2:$P$1035, 12 + MATCH($E963,'check of sales'!$M$1:$P$1, 0), 0), 0)</f>
        <v>0</v>
      </c>
    </row>
    <row r="964" spans="1:21" x14ac:dyDescent="0.2">
      <c r="A964">
        <f>emission!A964</f>
        <v>2015</v>
      </c>
      <c r="B964">
        <f>emission!B964</f>
        <v>2</v>
      </c>
      <c r="C964" t="str">
        <f>emission!C964</f>
        <v>commercial</v>
      </c>
      <c r="D964" t="str">
        <f>emission!D964</f>
        <v>VCC 24724 (NG T7 SWCVng)</v>
      </c>
      <c r="E964" t="str">
        <f>emission!E964</f>
        <v>ELEC</v>
      </c>
      <c r="F964" t="str">
        <f>emission!F964</f>
        <v>PM25</v>
      </c>
      <c r="G964" s="1">
        <f>emission!G964 - SUM($K964:$U964)</f>
        <v>-4.9478813889436424E-4</v>
      </c>
      <c r="K964" s="1">
        <f>SUMIF('emission-rate'!$A$2:$A$551, $D964&amp;K$1&amp;$E964&amp;$F964, 'emission-rate'!$F$2:$F$551) * IFERROR(VLOOKUP($A964&amp;$B964&amp;$C964&amp;$D964&amp;K$1, 'check of sales'!$A$2:$P$1035, 12 + MATCH($E964,'check of sales'!$M$1:$P$1, 0), 0), 0)</f>
        <v>615.71763312954079</v>
      </c>
      <c r="L964" s="1">
        <f>SUMIF('emission-rate'!$A$2:$A$551, $D964&amp;L$1&amp;$E964&amp;$F964, 'emission-rate'!$F$2:$F$551) * IFERROR(VLOOKUP($A964&amp;$B964&amp;$C964&amp;$D964&amp;L$1, 'check of sales'!$A$2:$P$1035, 12 + MATCH($E964,'check of sales'!$M$1:$P$1, 0), 0), 0)</f>
        <v>242.26993503554928</v>
      </c>
      <c r="M964" s="1">
        <f>SUMIF('emission-rate'!$A$2:$A$551, $D964&amp;M$1&amp;$E964&amp;$F964, 'emission-rate'!$F$2:$F$551) * IFERROR(VLOOKUP($A964&amp;$B964&amp;$C964&amp;$D964&amp;M$1, 'check of sales'!$A$2:$P$1035, 12 + MATCH($E964,'check of sales'!$M$1:$P$1, 0), 0), 0)</f>
        <v>52495.074614448771</v>
      </c>
      <c r="N964" s="1">
        <f>SUMIF('emission-rate'!$A$2:$A$551, $D964&amp;N$1&amp;$E964&amp;$F964, 'emission-rate'!$F$2:$F$551) * IFERROR(VLOOKUP($A964&amp;$B964&amp;$C964&amp;$D964&amp;N$1, 'check of sales'!$A$2:$P$1035, 12 + MATCH($E964,'check of sales'!$M$1:$P$1, 0), 0), 0)</f>
        <v>872.60599069926332</v>
      </c>
      <c r="O964" s="1">
        <f>SUMIF('emission-rate'!$A$2:$A$551, $D964&amp;O$1&amp;$E964&amp;$F964, 'emission-rate'!$F$2:$F$551) * IFERROR(VLOOKUP($A964&amp;$B964&amp;$C964&amp;$D964&amp;O$1, 'check of sales'!$A$2:$P$1035, 12 + MATCH($E964,'check of sales'!$M$1:$P$1, 0), 0), 0)</f>
        <v>4471.7413069785689</v>
      </c>
      <c r="P964" s="1">
        <f>SUMIF('emission-rate'!$A$2:$A$551, $D964&amp;P$1&amp;$E964&amp;$F964, 'emission-rate'!$F$2:$F$551) * IFERROR(VLOOKUP($A964&amp;$B964&amp;$C964&amp;$D964&amp;P$1, 'check of sales'!$A$2:$P$1035, 12 + MATCH($E964,'check of sales'!$M$1:$P$1, 0), 0), 0)</f>
        <v>47858.147929908446</v>
      </c>
      <c r="Q964" s="1">
        <f>SUMIF('emission-rate'!$A$2:$A$551, $D964&amp;Q$1&amp;$E964&amp;$F964, 'emission-rate'!$F$2:$F$551) * IFERROR(VLOOKUP($A964&amp;$B964&amp;$C964&amp;$D964&amp;Q$1, 'check of sales'!$A$2:$P$1035, 12 + MATCH($E964,'check of sales'!$M$1:$P$1, 0), 0), 0)</f>
        <v>0</v>
      </c>
      <c r="R964" s="1">
        <f>SUMIF('emission-rate'!$A$2:$A$551, $D964&amp;R$1&amp;$E964&amp;$F964, 'emission-rate'!$F$2:$F$551) * IFERROR(VLOOKUP($A964&amp;$B964&amp;$C964&amp;$D964&amp;R$1, 'check of sales'!$A$2:$P$1035, 12 + MATCH($E964,'check of sales'!$M$1:$P$1, 0), 0), 0)</f>
        <v>0</v>
      </c>
      <c r="S964" s="1">
        <f>SUMIF('emission-rate'!$A$2:$A$551, $D964&amp;S$1&amp;$E964&amp;$F964, 'emission-rate'!$F$2:$F$551) * IFERROR(VLOOKUP($A964&amp;$B964&amp;$C964&amp;$D964&amp;S$1, 'check of sales'!$A$2:$P$1035, 12 + MATCH($E964,'check of sales'!$M$1:$P$1, 0), 0), 0)</f>
        <v>0</v>
      </c>
      <c r="T964" s="1">
        <f>SUMIF('emission-rate'!$A$2:$A$551, $D964&amp;T$1&amp;$E964&amp;$F964, 'emission-rate'!$F$2:$F$551) * IFERROR(VLOOKUP($A964&amp;$B964&amp;$C964&amp;$D964&amp;T$1, 'check of sales'!$A$2:$P$1035, 12 + MATCH($E964,'check of sales'!$M$1:$P$1, 0), 0), 0)</f>
        <v>0</v>
      </c>
      <c r="U964" s="1">
        <f>SUMIF('emission-rate'!$A$2:$A$551, $D964&amp;U$1&amp;$E964&amp;$F964, 'emission-rate'!$F$2:$F$551) * IFERROR(VLOOKUP($A964&amp;$B964&amp;$C964&amp;$D964&amp;U$1, 'check of sales'!$A$2:$P$1035, 12 + MATCH($E964,'check of sales'!$M$1:$P$1, 0), 0), 0)</f>
        <v>0</v>
      </c>
    </row>
    <row r="965" spans="1:21" x14ac:dyDescent="0.2">
      <c r="A965">
        <f>emission!A965</f>
        <v>2016</v>
      </c>
      <c r="B965">
        <f>emission!B965</f>
        <v>2</v>
      </c>
      <c r="C965" t="str">
        <f>emission!C965</f>
        <v>commercial</v>
      </c>
      <c r="D965" t="str">
        <f>emission!D965</f>
        <v>VCC 24724 (NG T7 SWCVng)</v>
      </c>
      <c r="E965" t="str">
        <f>emission!E965</f>
        <v>ELEC</v>
      </c>
      <c r="F965" t="str">
        <f>emission!F965</f>
        <v>PM25</v>
      </c>
      <c r="G965" s="1">
        <f>emission!G965 - SUM($K965:$U965)</f>
        <v>-4.2615916754584759E-4</v>
      </c>
      <c r="K965" s="1">
        <f>SUMIF('emission-rate'!$A$2:$A$551, $D965&amp;K$1&amp;$E965&amp;$F965, 'emission-rate'!$F$2:$F$551) * IFERROR(VLOOKUP($A965&amp;$B965&amp;$C965&amp;$D965&amp;K$1, 'check of sales'!$A$2:$P$1035, 12 + MATCH($E965,'check of sales'!$M$1:$P$1, 0), 0), 0)</f>
        <v>577.35117651431437</v>
      </c>
      <c r="L965" s="1">
        <f>SUMIF('emission-rate'!$A$2:$A$551, $D965&amp;L$1&amp;$E965&amp;$F965, 'emission-rate'!$F$2:$F$551) * IFERROR(VLOOKUP($A965&amp;$B965&amp;$C965&amp;$D965&amp;L$1, 'check of sales'!$A$2:$P$1035, 12 + MATCH($E965,'check of sales'!$M$1:$P$1, 0), 0), 0)</f>
        <v>224.97009028942705</v>
      </c>
      <c r="M965" s="1">
        <f>SUMIF('emission-rate'!$A$2:$A$551, $D965&amp;M$1&amp;$E965&amp;$F965, 'emission-rate'!$F$2:$F$551) * IFERROR(VLOOKUP($A965&amp;$B965&amp;$C965&amp;$D965&amp;M$1, 'check of sales'!$A$2:$P$1035, 12 + MATCH($E965,'check of sales'!$M$1:$P$1, 0), 0), 0)</f>
        <v>48557.902060531815</v>
      </c>
      <c r="N965" s="1">
        <f>SUMIF('emission-rate'!$A$2:$A$551, $D965&amp;N$1&amp;$E965&amp;$F965, 'emission-rate'!$F$2:$F$551) * IFERROR(VLOOKUP($A965&amp;$B965&amp;$C965&amp;$D965&amp;N$1, 'check of sales'!$A$2:$P$1035, 12 + MATCH($E965,'check of sales'!$M$1:$P$1, 0), 0), 0)</f>
        <v>797.04915964197949</v>
      </c>
      <c r="O965" s="1">
        <f>SUMIF('emission-rate'!$A$2:$A$551, $D965&amp;O$1&amp;$E965&amp;$F965, 'emission-rate'!$F$2:$F$551) * IFERROR(VLOOKUP($A965&amp;$B965&amp;$C965&amp;$D965&amp;O$1, 'check of sales'!$A$2:$P$1035, 12 + MATCH($E965,'check of sales'!$M$1:$P$1, 0), 0), 0)</f>
        <v>3995.7124308274824</v>
      </c>
      <c r="P965" s="1">
        <f>SUMIF('emission-rate'!$A$2:$A$551, $D965&amp;P$1&amp;$E965&amp;$F965, 'emission-rate'!$F$2:$F$551) * IFERROR(VLOOKUP($A965&amp;$B965&amp;$C965&amp;$D965&amp;P$1, 'check of sales'!$A$2:$P$1035, 12 + MATCH($E965,'check of sales'!$M$1:$P$1, 0), 0), 0)</f>
        <v>40582.177502748746</v>
      </c>
      <c r="Q965" s="1">
        <f>SUMIF('emission-rate'!$A$2:$A$551, $D965&amp;Q$1&amp;$E965&amp;$F965, 'emission-rate'!$F$2:$F$551) * IFERROR(VLOOKUP($A965&amp;$B965&amp;$C965&amp;$D965&amp;Q$1, 'check of sales'!$A$2:$P$1035, 12 + MATCH($E965,'check of sales'!$M$1:$P$1, 0), 0), 0)</f>
        <v>7373.6955645514017</v>
      </c>
      <c r="R965" s="1">
        <f>SUMIF('emission-rate'!$A$2:$A$551, $D965&amp;R$1&amp;$E965&amp;$F965, 'emission-rate'!$F$2:$F$551) * IFERROR(VLOOKUP($A965&amp;$B965&amp;$C965&amp;$D965&amp;R$1, 'check of sales'!$A$2:$P$1035, 12 + MATCH($E965,'check of sales'!$M$1:$P$1, 0), 0), 0)</f>
        <v>0</v>
      </c>
      <c r="S965" s="1">
        <f>SUMIF('emission-rate'!$A$2:$A$551, $D965&amp;S$1&amp;$E965&amp;$F965, 'emission-rate'!$F$2:$F$551) * IFERROR(VLOOKUP($A965&amp;$B965&amp;$C965&amp;$D965&amp;S$1, 'check of sales'!$A$2:$P$1035, 12 + MATCH($E965,'check of sales'!$M$1:$P$1, 0), 0), 0)</f>
        <v>0</v>
      </c>
      <c r="T965" s="1">
        <f>SUMIF('emission-rate'!$A$2:$A$551, $D965&amp;T$1&amp;$E965&amp;$F965, 'emission-rate'!$F$2:$F$551) * IFERROR(VLOOKUP($A965&amp;$B965&amp;$C965&amp;$D965&amp;T$1, 'check of sales'!$A$2:$P$1035, 12 + MATCH($E965,'check of sales'!$M$1:$P$1, 0), 0), 0)</f>
        <v>0</v>
      </c>
      <c r="U965" s="1">
        <f>SUMIF('emission-rate'!$A$2:$A$551, $D965&amp;U$1&amp;$E965&amp;$F965, 'emission-rate'!$F$2:$F$551) * IFERROR(VLOOKUP($A965&amp;$B965&amp;$C965&amp;$D965&amp;U$1, 'check of sales'!$A$2:$P$1035, 12 + MATCH($E965,'check of sales'!$M$1:$P$1, 0), 0), 0)</f>
        <v>0</v>
      </c>
    </row>
    <row r="966" spans="1:21" x14ac:dyDescent="0.2">
      <c r="A966">
        <f>emission!A966</f>
        <v>2017</v>
      </c>
      <c r="B966">
        <f>emission!B966</f>
        <v>2</v>
      </c>
      <c r="C966" t="str">
        <f>emission!C966</f>
        <v>commercial</v>
      </c>
      <c r="D966" t="str">
        <f>emission!D966</f>
        <v>VCC 24724 (NG T7 SWCVng)</v>
      </c>
      <c r="E966" t="str">
        <f>emission!E966</f>
        <v>ELEC</v>
      </c>
      <c r="F966" t="str">
        <f>emission!F966</f>
        <v>PM25</v>
      </c>
      <c r="G966" s="1">
        <f>emission!G966 - SUM($K966:$U966)</f>
        <v>-3.799599944613874E-4</v>
      </c>
      <c r="K966" s="1">
        <f>SUMIF('emission-rate'!$A$2:$A$551, $D966&amp;K$1&amp;$E966&amp;$F966, 'emission-rate'!$F$2:$F$551) * IFERROR(VLOOKUP($A966&amp;$B966&amp;$C966&amp;$D966&amp;K$1, 'check of sales'!$A$2:$P$1035, 12 + MATCH($E966,'check of sales'!$M$1:$P$1, 0), 0), 0)</f>
        <v>544.20165385030828</v>
      </c>
      <c r="L966" s="1">
        <f>SUMIF('emission-rate'!$A$2:$A$551, $D966&amp;L$1&amp;$E966&amp;$F966, 'emission-rate'!$F$2:$F$551) * IFERROR(VLOOKUP($A966&amp;$B966&amp;$C966&amp;$D966&amp;L$1, 'check of sales'!$A$2:$P$1035, 12 + MATCH($E966,'check of sales'!$M$1:$P$1, 0), 0), 0)</f>
        <v>210.95180537375546</v>
      </c>
      <c r="M966" s="1">
        <f>SUMIF('emission-rate'!$A$2:$A$551, $D966&amp;M$1&amp;$E966&amp;$F966, 'emission-rate'!$F$2:$F$551) * IFERROR(VLOOKUP($A966&amp;$B966&amp;$C966&amp;$D966&amp;M$1, 'check of sales'!$A$2:$P$1035, 12 + MATCH($E966,'check of sales'!$M$1:$P$1, 0), 0), 0)</f>
        <v>45090.512816706178</v>
      </c>
      <c r="N966" s="1">
        <f>SUMIF('emission-rate'!$A$2:$A$551, $D966&amp;N$1&amp;$E966&amp;$F966, 'emission-rate'!$F$2:$F$551) * IFERROR(VLOOKUP($A966&amp;$B966&amp;$C966&amp;$D966&amp;N$1, 'check of sales'!$A$2:$P$1035, 12 + MATCH($E966,'check of sales'!$M$1:$P$1, 0), 0), 0)</f>
        <v>737.26983560990493</v>
      </c>
      <c r="O966" s="1">
        <f>SUMIF('emission-rate'!$A$2:$A$551, $D966&amp;O$1&amp;$E966&amp;$F966, 'emission-rate'!$F$2:$F$551) * IFERROR(VLOOKUP($A966&amp;$B966&amp;$C966&amp;$D966&amp;O$1, 'check of sales'!$A$2:$P$1035, 12 + MATCH($E966,'check of sales'!$M$1:$P$1, 0), 0), 0)</f>
        <v>3649.7334067233733</v>
      </c>
      <c r="P966" s="1">
        <f>SUMIF('emission-rate'!$A$2:$A$551, $D966&amp;P$1&amp;$E966&amp;$F966, 'emission-rate'!$F$2:$F$551) * IFERROR(VLOOKUP($A966&amp;$B966&amp;$C966&amp;$D966&amp;P$1, 'check of sales'!$A$2:$P$1035, 12 + MATCH($E966,'check of sales'!$M$1:$P$1, 0), 0), 0)</f>
        <v>36262.09567729757</v>
      </c>
      <c r="Q966" s="1">
        <f>SUMIF('emission-rate'!$A$2:$A$551, $D966&amp;Q$1&amp;$E966&amp;$F966, 'emission-rate'!$F$2:$F$551) * IFERROR(VLOOKUP($A966&amp;$B966&amp;$C966&amp;$D966&amp;Q$1, 'check of sales'!$A$2:$P$1035, 12 + MATCH($E966,'check of sales'!$M$1:$P$1, 0), 0), 0)</f>
        <v>6252.6578063596326</v>
      </c>
      <c r="R966" s="1">
        <f>SUMIF('emission-rate'!$A$2:$A$551, $D966&amp;R$1&amp;$E966&amp;$F966, 'emission-rate'!$F$2:$F$551) * IFERROR(VLOOKUP($A966&amp;$B966&amp;$C966&amp;$D966&amp;R$1, 'check of sales'!$A$2:$P$1035, 12 + MATCH($E966,'check of sales'!$M$1:$P$1, 0), 0), 0)</f>
        <v>276.47150987446929</v>
      </c>
      <c r="S966" s="1">
        <f>SUMIF('emission-rate'!$A$2:$A$551, $D966&amp;S$1&amp;$E966&amp;$F966, 'emission-rate'!$F$2:$F$551) * IFERROR(VLOOKUP($A966&amp;$B966&amp;$C966&amp;$D966&amp;S$1, 'check of sales'!$A$2:$P$1035, 12 + MATCH($E966,'check of sales'!$M$1:$P$1, 0), 0), 0)</f>
        <v>0</v>
      </c>
      <c r="T966" s="1">
        <f>SUMIF('emission-rate'!$A$2:$A$551, $D966&amp;T$1&amp;$E966&amp;$F966, 'emission-rate'!$F$2:$F$551) * IFERROR(VLOOKUP($A966&amp;$B966&amp;$C966&amp;$D966&amp;T$1, 'check of sales'!$A$2:$P$1035, 12 + MATCH($E966,'check of sales'!$M$1:$P$1, 0), 0), 0)</f>
        <v>0</v>
      </c>
      <c r="U966" s="1">
        <f>SUMIF('emission-rate'!$A$2:$A$551, $D966&amp;U$1&amp;$E966&amp;$F966, 'emission-rate'!$F$2:$F$551) * IFERROR(VLOOKUP($A966&amp;$B966&amp;$C966&amp;$D966&amp;U$1, 'check of sales'!$A$2:$P$1035, 12 + MATCH($E966,'check of sales'!$M$1:$P$1, 0), 0), 0)</f>
        <v>0</v>
      </c>
    </row>
    <row r="967" spans="1:21" x14ac:dyDescent="0.2">
      <c r="A967">
        <f>emission!A967</f>
        <v>2018</v>
      </c>
      <c r="B967">
        <f>emission!B967</f>
        <v>2</v>
      </c>
      <c r="C967" t="str">
        <f>emission!C967</f>
        <v>commercial</v>
      </c>
      <c r="D967" t="str">
        <f>emission!D967</f>
        <v>VCC 24724 (NG T7 SWCVng)</v>
      </c>
      <c r="E967" t="str">
        <f>emission!E967</f>
        <v>ELEC</v>
      </c>
      <c r="F967" t="str">
        <f>emission!F967</f>
        <v>PM25</v>
      </c>
      <c r="G967" s="1">
        <f>emission!G967 - SUM($K967:$U967)</f>
        <v>-3.8745853817090392E-4</v>
      </c>
      <c r="K967" s="1">
        <f>SUMIF('emission-rate'!$A$2:$A$551, $D967&amp;K$1&amp;$E967&amp;$F967, 'emission-rate'!$F$2:$F$551) * IFERROR(VLOOKUP($A967&amp;$B967&amp;$C967&amp;$D967&amp;K$1, 'check of sales'!$A$2:$P$1035, 12 + MATCH($E967,'check of sales'!$M$1:$P$1, 0), 0), 0)</f>
        <v>515.43718316993022</v>
      </c>
      <c r="L967" s="1">
        <f>SUMIF('emission-rate'!$A$2:$A$551, $D967&amp;L$1&amp;$E967&amp;$F967, 'emission-rate'!$F$2:$F$551) * IFERROR(VLOOKUP($A967&amp;$B967&amp;$C967&amp;$D967&amp;L$1, 'check of sales'!$A$2:$P$1035, 12 + MATCH($E967,'check of sales'!$M$1:$P$1, 0), 0), 0)</f>
        <v>198.83967685005621</v>
      </c>
      <c r="M967" s="1">
        <f>SUMIF('emission-rate'!$A$2:$A$551, $D967&amp;M$1&amp;$E967&amp;$F967, 'emission-rate'!$F$2:$F$551) * IFERROR(VLOOKUP($A967&amp;$B967&amp;$C967&amp;$D967&amp;M$1, 'check of sales'!$A$2:$P$1035, 12 + MATCH($E967,'check of sales'!$M$1:$P$1, 0), 0), 0)</f>
        <v>42280.843074185614</v>
      </c>
      <c r="N967" s="1">
        <f>SUMIF('emission-rate'!$A$2:$A$551, $D967&amp;N$1&amp;$E967&amp;$F967, 'emission-rate'!$F$2:$F$551) * IFERROR(VLOOKUP($A967&amp;$B967&amp;$C967&amp;$D967&amp;N$1, 'check of sales'!$A$2:$P$1035, 12 + MATCH($E967,'check of sales'!$M$1:$P$1, 0), 0), 0)</f>
        <v>684.62337871388479</v>
      </c>
      <c r="O967" s="1">
        <f>SUMIF('emission-rate'!$A$2:$A$551, $D967&amp;O$1&amp;$E967&amp;$F967, 'emission-rate'!$F$2:$F$551) * IFERROR(VLOOKUP($A967&amp;$B967&amp;$C967&amp;$D967&amp;O$1, 'check of sales'!$A$2:$P$1035, 12 + MATCH($E967,'check of sales'!$M$1:$P$1, 0), 0), 0)</f>
        <v>3376.0004840900988</v>
      </c>
      <c r="P967" s="1">
        <f>SUMIF('emission-rate'!$A$2:$A$551, $D967&amp;P$1&amp;$E967&amp;$F967, 'emission-rate'!$F$2:$F$551) * IFERROR(VLOOKUP($A967&amp;$B967&amp;$C967&amp;$D967&amp;P$1, 'check of sales'!$A$2:$P$1035, 12 + MATCH($E967,'check of sales'!$M$1:$P$1, 0), 0), 0)</f>
        <v>33122.248981222103</v>
      </c>
      <c r="Q967" s="1">
        <f>SUMIF('emission-rate'!$A$2:$A$551, $D967&amp;Q$1&amp;$E967&amp;$F967, 'emission-rate'!$F$2:$F$551) * IFERROR(VLOOKUP($A967&amp;$B967&amp;$C967&amp;$D967&amp;Q$1, 'check of sales'!$A$2:$P$1035, 12 + MATCH($E967,'check of sales'!$M$1:$P$1, 0), 0), 0)</f>
        <v>5587.04558414238</v>
      </c>
      <c r="R967" s="1">
        <f>SUMIF('emission-rate'!$A$2:$A$551, $D967&amp;R$1&amp;$E967&amp;$F967, 'emission-rate'!$F$2:$F$551) * IFERROR(VLOOKUP($A967&amp;$B967&amp;$C967&amp;$D967&amp;R$1, 'check of sales'!$A$2:$P$1035, 12 + MATCH($E967,'check of sales'!$M$1:$P$1, 0), 0), 0)</f>
        <v>234.43899050608562</v>
      </c>
      <c r="S967" s="1">
        <f>SUMIF('emission-rate'!$A$2:$A$551, $D967&amp;S$1&amp;$E967&amp;$F967, 'emission-rate'!$F$2:$F$551) * IFERROR(VLOOKUP($A967&amp;$B967&amp;$C967&amp;$D967&amp;S$1, 'check of sales'!$A$2:$P$1035, 12 + MATCH($E967,'check of sales'!$M$1:$P$1, 0), 0), 0)</f>
        <v>9367.5425090241934</v>
      </c>
      <c r="T967" s="1">
        <f>SUMIF('emission-rate'!$A$2:$A$551, $D967&amp;T$1&amp;$E967&amp;$F967, 'emission-rate'!$F$2:$F$551) * IFERROR(VLOOKUP($A967&amp;$B967&amp;$C967&amp;$D967&amp;T$1, 'check of sales'!$A$2:$P$1035, 12 + MATCH($E967,'check of sales'!$M$1:$P$1, 0), 0), 0)</f>
        <v>0</v>
      </c>
      <c r="U967" s="1">
        <f>SUMIF('emission-rate'!$A$2:$A$551, $D967&amp;U$1&amp;$E967&amp;$F967, 'emission-rate'!$F$2:$F$551) * IFERROR(VLOOKUP($A967&amp;$B967&amp;$C967&amp;$D967&amp;U$1, 'check of sales'!$A$2:$P$1035, 12 + MATCH($E967,'check of sales'!$M$1:$P$1, 0), 0), 0)</f>
        <v>0</v>
      </c>
    </row>
    <row r="968" spans="1:21" x14ac:dyDescent="0.2">
      <c r="A968">
        <f>emission!A968</f>
        <v>2019</v>
      </c>
      <c r="B968">
        <f>emission!B968</f>
        <v>2</v>
      </c>
      <c r="C968" t="str">
        <f>emission!C968</f>
        <v>commercial</v>
      </c>
      <c r="D968" t="str">
        <f>emission!D968</f>
        <v>VCC 24724 (NG T7 SWCVng)</v>
      </c>
      <c r="E968" t="str">
        <f>emission!E968</f>
        <v>ELEC</v>
      </c>
      <c r="F968" t="str">
        <f>emission!F968</f>
        <v>PM25</v>
      </c>
      <c r="G968" s="1">
        <f>emission!G968 - SUM($K968:$U968)</f>
        <v>-3.7079530011396855E-4</v>
      </c>
      <c r="K968" s="1">
        <f>SUMIF('emission-rate'!$A$2:$A$551, $D968&amp;K$1&amp;$E968&amp;$F968, 'emission-rate'!$F$2:$F$551) * IFERROR(VLOOKUP($A968&amp;$B968&amp;$C968&amp;$D968&amp;K$1, 'check of sales'!$A$2:$P$1035, 12 + MATCH($E968,'check of sales'!$M$1:$P$1, 0), 0), 0)</f>
        <v>479.79789461751938</v>
      </c>
      <c r="L968" s="1">
        <f>SUMIF('emission-rate'!$A$2:$A$551, $D968&amp;L$1&amp;$E968&amp;$F968, 'emission-rate'!$F$2:$F$551) * IFERROR(VLOOKUP($A968&amp;$B968&amp;$C968&amp;$D968&amp;L$1, 'check of sales'!$A$2:$P$1035, 12 + MATCH($E968,'check of sales'!$M$1:$P$1, 0), 0), 0)</f>
        <v>188.32975279087148</v>
      </c>
      <c r="M968" s="1">
        <f>SUMIF('emission-rate'!$A$2:$A$551, $D968&amp;M$1&amp;$E968&amp;$F968, 'emission-rate'!$F$2:$F$551) * IFERROR(VLOOKUP($A968&amp;$B968&amp;$C968&amp;$D968&amp;M$1, 'check of sales'!$A$2:$P$1035, 12 + MATCH($E968,'check of sales'!$M$1:$P$1, 0), 0), 0)</f>
        <v>39853.222203638579</v>
      </c>
      <c r="N968" s="1">
        <f>SUMIF('emission-rate'!$A$2:$A$551, $D968&amp;N$1&amp;$E968&amp;$F968, 'emission-rate'!$F$2:$F$551) * IFERROR(VLOOKUP($A968&amp;$B968&amp;$C968&amp;$D968&amp;N$1, 'check of sales'!$A$2:$P$1035, 12 + MATCH($E968,'check of sales'!$M$1:$P$1, 0), 0), 0)</f>
        <v>641.96328300785967</v>
      </c>
      <c r="O968" s="1">
        <f>SUMIF('emission-rate'!$A$2:$A$551, $D968&amp;O$1&amp;$E968&amp;$F968, 'emission-rate'!$F$2:$F$551) * IFERROR(VLOOKUP($A968&amp;$B968&amp;$C968&amp;$D968&amp;O$1, 'check of sales'!$A$2:$P$1035, 12 + MATCH($E968,'check of sales'!$M$1:$P$1, 0), 0), 0)</f>
        <v>3134.9293655089882</v>
      </c>
      <c r="P968" s="1">
        <f>SUMIF('emission-rate'!$A$2:$A$551, $D968&amp;P$1&amp;$E968&amp;$F968, 'emission-rate'!$F$2:$F$551) * IFERROR(VLOOKUP($A968&amp;$B968&amp;$C968&amp;$D968&amp;P$1, 'check of sales'!$A$2:$P$1035, 12 + MATCH($E968,'check of sales'!$M$1:$P$1, 0), 0), 0)</f>
        <v>30638.053833950613</v>
      </c>
      <c r="Q968" s="1">
        <f>SUMIF('emission-rate'!$A$2:$A$551, $D968&amp;Q$1&amp;$E968&amp;$F968, 'emission-rate'!$F$2:$F$551) * IFERROR(VLOOKUP($A968&amp;$B968&amp;$C968&amp;$D968&amp;Q$1, 'check of sales'!$A$2:$P$1035, 12 + MATCH($E968,'check of sales'!$M$1:$P$1, 0), 0), 0)</f>
        <v>5103.2768915023971</v>
      </c>
      <c r="R968" s="1">
        <f>SUMIF('emission-rate'!$A$2:$A$551, $D968&amp;R$1&amp;$E968&amp;$F968, 'emission-rate'!$F$2:$F$551) * IFERROR(VLOOKUP($A968&amp;$B968&amp;$C968&amp;$D968&amp;R$1, 'check of sales'!$A$2:$P$1035, 12 + MATCH($E968,'check of sales'!$M$1:$P$1, 0), 0), 0)</f>
        <v>209.48233011018038</v>
      </c>
      <c r="S968" s="1">
        <f>SUMIF('emission-rate'!$A$2:$A$551, $D968&amp;S$1&amp;$E968&amp;$F968, 'emission-rate'!$F$2:$F$551) * IFERROR(VLOOKUP($A968&amp;$B968&amp;$C968&amp;$D968&amp;S$1, 'check of sales'!$A$2:$P$1035, 12 + MATCH($E968,'check of sales'!$M$1:$P$1, 0), 0), 0)</f>
        <v>7943.3761921277664</v>
      </c>
      <c r="T968" s="1">
        <f>SUMIF('emission-rate'!$A$2:$A$551, $D968&amp;T$1&amp;$E968&amp;$F968, 'emission-rate'!$F$2:$F$551) * IFERROR(VLOOKUP($A968&amp;$B968&amp;$C968&amp;$D968&amp;T$1, 'check of sales'!$A$2:$P$1035, 12 + MATCH($E968,'check of sales'!$M$1:$P$1, 0), 0), 0)</f>
        <v>6702.3091936826258</v>
      </c>
      <c r="U968" s="1">
        <f>SUMIF('emission-rate'!$A$2:$A$551, $D968&amp;U$1&amp;$E968&amp;$F968, 'emission-rate'!$F$2:$F$551) * IFERROR(VLOOKUP($A968&amp;$B968&amp;$C968&amp;$D968&amp;U$1, 'check of sales'!$A$2:$P$1035, 12 + MATCH($E968,'check of sales'!$M$1:$P$1, 0), 0), 0)</f>
        <v>0</v>
      </c>
    </row>
    <row r="969" spans="1:21" x14ac:dyDescent="0.2">
      <c r="A969">
        <f>emission!A969</f>
        <v>2020</v>
      </c>
      <c r="B969">
        <f>emission!B969</f>
        <v>2</v>
      </c>
      <c r="C969" t="str">
        <f>emission!C969</f>
        <v>commercial</v>
      </c>
      <c r="D969" t="str">
        <f>emission!D969</f>
        <v>VCC 24724 (NG T7 SWCVng)</v>
      </c>
      <c r="E969" t="str">
        <f>emission!E969</f>
        <v>ELEC</v>
      </c>
      <c r="F969" t="str">
        <f>emission!F969</f>
        <v>PM25</v>
      </c>
      <c r="G969" s="1">
        <f>emission!G969 - SUM($K969:$U969)</f>
        <v>-3.4336565295234323E-4</v>
      </c>
      <c r="K969" s="1">
        <f>SUMIF('emission-rate'!$A$2:$A$551, $D969&amp;K$1&amp;$E969&amp;$F969, 'emission-rate'!$F$2:$F$551) * IFERROR(VLOOKUP($A969&amp;$B969&amp;$C969&amp;$D969&amp;K$1, 'check of sales'!$A$2:$P$1035, 12 + MATCH($E969,'check of sales'!$M$1:$P$1, 0), 0), 0)</f>
        <v>447.73925642190045</v>
      </c>
      <c r="L969" s="1">
        <f>SUMIF('emission-rate'!$A$2:$A$551, $D969&amp;L$1&amp;$E969&amp;$F969, 'emission-rate'!$F$2:$F$551) * IFERROR(VLOOKUP($A969&amp;$B969&amp;$C969&amp;$D969&amp;L$1, 'check of sales'!$A$2:$P$1035, 12 + MATCH($E969,'check of sales'!$M$1:$P$1, 0), 0), 0)</f>
        <v>175.30791691663421</v>
      </c>
      <c r="M969" s="1">
        <f>SUMIF('emission-rate'!$A$2:$A$551, $D969&amp;M$1&amp;$E969&amp;$F969, 'emission-rate'!$F$2:$F$551) * IFERROR(VLOOKUP($A969&amp;$B969&amp;$C969&amp;$D969&amp;M$1, 'check of sales'!$A$2:$P$1035, 12 + MATCH($E969,'check of sales'!$M$1:$P$1, 0), 0), 0)</f>
        <v>37746.72944771895</v>
      </c>
      <c r="N969" s="1">
        <f>SUMIF('emission-rate'!$A$2:$A$551, $D969&amp;N$1&amp;$E969&amp;$F969, 'emission-rate'!$F$2:$F$551) * IFERROR(VLOOKUP($A969&amp;$B969&amp;$C969&amp;$D969&amp;N$1, 'check of sales'!$A$2:$P$1035, 12 + MATCH($E969,'check of sales'!$M$1:$P$1, 0), 0), 0)</f>
        <v>605.10395498499383</v>
      </c>
      <c r="O969" s="1">
        <f>SUMIF('emission-rate'!$A$2:$A$551, $D969&amp;O$1&amp;$E969&amp;$F969, 'emission-rate'!$F$2:$F$551) * IFERROR(VLOOKUP($A969&amp;$B969&amp;$C969&amp;$D969&amp;O$1, 'check of sales'!$A$2:$P$1035, 12 + MATCH($E969,'check of sales'!$M$1:$P$1, 0), 0), 0)</f>
        <v>2939.5863624472349</v>
      </c>
      <c r="P969" s="1">
        <f>SUMIF('emission-rate'!$A$2:$A$551, $D969&amp;P$1&amp;$E969&amp;$F969, 'emission-rate'!$F$2:$F$551) * IFERROR(VLOOKUP($A969&amp;$B969&amp;$C969&amp;$D969&amp;P$1, 'check of sales'!$A$2:$P$1035, 12 + MATCH($E969,'check of sales'!$M$1:$P$1, 0), 0), 0)</f>
        <v>28450.272776540798</v>
      </c>
      <c r="Q969" s="1">
        <f>SUMIF('emission-rate'!$A$2:$A$551, $D969&amp;Q$1&amp;$E969&amp;$F969, 'emission-rate'!$F$2:$F$551) * IFERROR(VLOOKUP($A969&amp;$B969&amp;$C969&amp;$D969&amp;Q$1, 'check of sales'!$A$2:$P$1035, 12 + MATCH($E969,'check of sales'!$M$1:$P$1, 0), 0), 0)</f>
        <v>4720.5270457343677</v>
      </c>
      <c r="R969" s="1">
        <f>SUMIF('emission-rate'!$A$2:$A$551, $D969&amp;R$1&amp;$E969&amp;$F969, 'emission-rate'!$F$2:$F$551) * IFERROR(VLOOKUP($A969&amp;$B969&amp;$C969&amp;$D969&amp;R$1, 'check of sales'!$A$2:$P$1035, 12 + MATCH($E969,'check of sales'!$M$1:$P$1, 0), 0), 0)</f>
        <v>191.34376448683653</v>
      </c>
      <c r="S969" s="1">
        <f>SUMIF('emission-rate'!$A$2:$A$551, $D969&amp;S$1&amp;$E969&amp;$F969, 'emission-rate'!$F$2:$F$551) * IFERROR(VLOOKUP($A969&amp;$B969&amp;$C969&amp;$D969&amp;S$1, 'check of sales'!$A$2:$P$1035, 12 + MATCH($E969,'check of sales'!$M$1:$P$1, 0), 0), 0)</f>
        <v>7097.7824553696146</v>
      </c>
      <c r="T969" s="1">
        <f>SUMIF('emission-rate'!$A$2:$A$551, $D969&amp;T$1&amp;$E969&amp;$F969, 'emission-rate'!$F$2:$F$551) * IFERROR(VLOOKUP($A969&amp;$B969&amp;$C969&amp;$D969&amp;T$1, 'check of sales'!$A$2:$P$1035, 12 + MATCH($E969,'check of sales'!$M$1:$P$1, 0), 0), 0)</f>
        <v>5683.3436549756998</v>
      </c>
      <c r="U969" s="1">
        <f>SUMIF('emission-rate'!$A$2:$A$551, $D969&amp;U$1&amp;$E969&amp;$F969, 'emission-rate'!$F$2:$F$551) * IFERROR(VLOOKUP($A969&amp;$B969&amp;$C969&amp;$D969&amp;U$1, 'check of sales'!$A$2:$P$1035, 12 + MATCH($E969,'check of sales'!$M$1:$P$1, 0), 0), 0)</f>
        <v>3466.4533245248122</v>
      </c>
    </row>
    <row r="970" spans="1:21" x14ac:dyDescent="0.2">
      <c r="A970">
        <f>emission!A970</f>
        <v>2010</v>
      </c>
      <c r="B970">
        <f>emission!B970</f>
        <v>2</v>
      </c>
      <c r="C970" t="str">
        <f>emission!C970</f>
        <v>commercial</v>
      </c>
      <c r="D970" t="str">
        <f>emission!D970</f>
        <v>VCC 24724 (NG T7 SWCVng)</v>
      </c>
      <c r="E970" t="str">
        <f>emission!E970</f>
        <v>ELEC</v>
      </c>
      <c r="F970" t="str">
        <f>emission!F970</f>
        <v>ROG</v>
      </c>
      <c r="G970" s="1">
        <f>emission!G970 - SUM($K970:$U970)</f>
        <v>2.5519675546092913E-6</v>
      </c>
      <c r="K970" s="1">
        <f>SUMIF('emission-rate'!$A$2:$A$551, $D970&amp;K$1&amp;$E970&amp;$F970, 'emission-rate'!$F$2:$F$551) * IFERROR(VLOOKUP($A970&amp;$B970&amp;$C970&amp;$D970&amp;K$1, 'check of sales'!$A$2:$P$1035, 12 + MATCH($E970,'check of sales'!$M$1:$P$1, 0), 0), 0)</f>
        <v>1412.1880319399124</v>
      </c>
      <c r="L970" s="1">
        <f>SUMIF('emission-rate'!$A$2:$A$551, $D970&amp;L$1&amp;$E970&amp;$F970, 'emission-rate'!$F$2:$F$551) * IFERROR(VLOOKUP($A970&amp;$B970&amp;$C970&amp;$D970&amp;L$1, 'check of sales'!$A$2:$P$1035, 12 + MATCH($E970,'check of sales'!$M$1:$P$1, 0), 0), 0)</f>
        <v>0</v>
      </c>
      <c r="M970" s="1">
        <f>SUMIF('emission-rate'!$A$2:$A$551, $D970&amp;M$1&amp;$E970&amp;$F970, 'emission-rate'!$F$2:$F$551) * IFERROR(VLOOKUP($A970&amp;$B970&amp;$C970&amp;$D970&amp;M$1, 'check of sales'!$A$2:$P$1035, 12 + MATCH($E970,'check of sales'!$M$1:$P$1, 0), 0), 0)</f>
        <v>0</v>
      </c>
      <c r="N970" s="1">
        <f>SUMIF('emission-rate'!$A$2:$A$551, $D970&amp;N$1&amp;$E970&amp;$F970, 'emission-rate'!$F$2:$F$551) * IFERROR(VLOOKUP($A970&amp;$B970&amp;$C970&amp;$D970&amp;N$1, 'check of sales'!$A$2:$P$1035, 12 + MATCH($E970,'check of sales'!$M$1:$P$1, 0), 0), 0)</f>
        <v>0</v>
      </c>
      <c r="O970" s="1">
        <f>SUMIF('emission-rate'!$A$2:$A$551, $D970&amp;O$1&amp;$E970&amp;$F970, 'emission-rate'!$F$2:$F$551) * IFERROR(VLOOKUP($A970&amp;$B970&amp;$C970&amp;$D970&amp;O$1, 'check of sales'!$A$2:$P$1035, 12 + MATCH($E970,'check of sales'!$M$1:$P$1, 0), 0), 0)</f>
        <v>0</v>
      </c>
      <c r="P970" s="1">
        <f>SUMIF('emission-rate'!$A$2:$A$551, $D970&amp;P$1&amp;$E970&amp;$F970, 'emission-rate'!$F$2:$F$551) * IFERROR(VLOOKUP($A970&amp;$B970&amp;$C970&amp;$D970&amp;P$1, 'check of sales'!$A$2:$P$1035, 12 + MATCH($E970,'check of sales'!$M$1:$P$1, 0), 0), 0)</f>
        <v>0</v>
      </c>
      <c r="Q970" s="1">
        <f>SUMIF('emission-rate'!$A$2:$A$551, $D970&amp;Q$1&amp;$E970&amp;$F970, 'emission-rate'!$F$2:$F$551) * IFERROR(VLOOKUP($A970&amp;$B970&amp;$C970&amp;$D970&amp;Q$1, 'check of sales'!$A$2:$P$1035, 12 + MATCH($E970,'check of sales'!$M$1:$P$1, 0), 0), 0)</f>
        <v>0</v>
      </c>
      <c r="R970" s="1">
        <f>SUMIF('emission-rate'!$A$2:$A$551, $D970&amp;R$1&amp;$E970&amp;$F970, 'emission-rate'!$F$2:$F$551) * IFERROR(VLOOKUP($A970&amp;$B970&amp;$C970&amp;$D970&amp;R$1, 'check of sales'!$A$2:$P$1035, 12 + MATCH($E970,'check of sales'!$M$1:$P$1, 0), 0), 0)</f>
        <v>0</v>
      </c>
      <c r="S970" s="1">
        <f>SUMIF('emission-rate'!$A$2:$A$551, $D970&amp;S$1&amp;$E970&amp;$F970, 'emission-rate'!$F$2:$F$551) * IFERROR(VLOOKUP($A970&amp;$B970&amp;$C970&amp;$D970&amp;S$1, 'check of sales'!$A$2:$P$1035, 12 + MATCH($E970,'check of sales'!$M$1:$P$1, 0), 0), 0)</f>
        <v>0</v>
      </c>
      <c r="T970" s="1">
        <f>SUMIF('emission-rate'!$A$2:$A$551, $D970&amp;T$1&amp;$E970&amp;$F970, 'emission-rate'!$F$2:$F$551) * IFERROR(VLOOKUP($A970&amp;$B970&amp;$C970&amp;$D970&amp;T$1, 'check of sales'!$A$2:$P$1035, 12 + MATCH($E970,'check of sales'!$M$1:$P$1, 0), 0), 0)</f>
        <v>0</v>
      </c>
      <c r="U970" s="1">
        <f>SUMIF('emission-rate'!$A$2:$A$551, $D970&amp;U$1&amp;$E970&amp;$F970, 'emission-rate'!$F$2:$F$551) * IFERROR(VLOOKUP($A970&amp;$B970&amp;$C970&amp;$D970&amp;U$1, 'check of sales'!$A$2:$P$1035, 12 + MATCH($E970,'check of sales'!$M$1:$P$1, 0), 0), 0)</f>
        <v>0</v>
      </c>
    </row>
    <row r="971" spans="1:21" x14ac:dyDescent="0.2">
      <c r="A971">
        <f>emission!A971</f>
        <v>2011</v>
      </c>
      <c r="B971">
        <f>emission!B971</f>
        <v>2</v>
      </c>
      <c r="C971" t="str">
        <f>emission!C971</f>
        <v>commercial</v>
      </c>
      <c r="D971" t="str">
        <f>emission!D971</f>
        <v>VCC 24724 (NG T7 SWCVng)</v>
      </c>
      <c r="E971" t="str">
        <f>emission!E971</f>
        <v>ELEC</v>
      </c>
      <c r="F971" t="str">
        <f>emission!F971</f>
        <v>ROG</v>
      </c>
      <c r="G971" s="1">
        <f>emission!G971 - SUM($K971:$U971)</f>
        <v>-5.3831827244721353E-5</v>
      </c>
      <c r="K971" s="1">
        <f>SUMIF('emission-rate'!$A$2:$A$551, $D971&amp;K$1&amp;$E971&amp;$F971, 'emission-rate'!$F$2:$F$551) * IFERROR(VLOOKUP($A971&amp;$B971&amp;$C971&amp;$D971&amp;K$1, 'check of sales'!$A$2:$P$1035, 12 + MATCH($E971,'check of sales'!$M$1:$P$1, 0), 0), 0)</f>
        <v>1197.4902468724217</v>
      </c>
      <c r="L971" s="1">
        <f>SUMIF('emission-rate'!$A$2:$A$551, $D971&amp;L$1&amp;$E971&amp;$F971, 'emission-rate'!$F$2:$F$551) * IFERROR(VLOOKUP($A971&amp;$B971&amp;$C971&amp;$D971&amp;L$1, 'check of sales'!$A$2:$P$1035, 12 + MATCH($E971,'check of sales'!$M$1:$P$1, 0), 0), 0)</f>
        <v>3601.274858143106</v>
      </c>
      <c r="M971" s="1">
        <f>SUMIF('emission-rate'!$A$2:$A$551, $D971&amp;M$1&amp;$E971&amp;$F971, 'emission-rate'!$F$2:$F$551) * IFERROR(VLOOKUP($A971&amp;$B971&amp;$C971&amp;$D971&amp;M$1, 'check of sales'!$A$2:$P$1035, 12 + MATCH($E971,'check of sales'!$M$1:$P$1, 0), 0), 0)</f>
        <v>0</v>
      </c>
      <c r="N971" s="1">
        <f>SUMIF('emission-rate'!$A$2:$A$551, $D971&amp;N$1&amp;$E971&amp;$F971, 'emission-rate'!$F$2:$F$551) * IFERROR(VLOOKUP($A971&amp;$B971&amp;$C971&amp;$D971&amp;N$1, 'check of sales'!$A$2:$P$1035, 12 + MATCH($E971,'check of sales'!$M$1:$P$1, 0), 0), 0)</f>
        <v>0</v>
      </c>
      <c r="O971" s="1">
        <f>SUMIF('emission-rate'!$A$2:$A$551, $D971&amp;O$1&amp;$E971&amp;$F971, 'emission-rate'!$F$2:$F$551) * IFERROR(VLOOKUP($A971&amp;$B971&amp;$C971&amp;$D971&amp;O$1, 'check of sales'!$A$2:$P$1035, 12 + MATCH($E971,'check of sales'!$M$1:$P$1, 0), 0), 0)</f>
        <v>0</v>
      </c>
      <c r="P971" s="1">
        <f>SUMIF('emission-rate'!$A$2:$A$551, $D971&amp;P$1&amp;$E971&amp;$F971, 'emission-rate'!$F$2:$F$551) * IFERROR(VLOOKUP($A971&amp;$B971&amp;$C971&amp;$D971&amp;P$1, 'check of sales'!$A$2:$P$1035, 12 + MATCH($E971,'check of sales'!$M$1:$P$1, 0), 0), 0)</f>
        <v>0</v>
      </c>
      <c r="Q971" s="1">
        <f>SUMIF('emission-rate'!$A$2:$A$551, $D971&amp;Q$1&amp;$E971&amp;$F971, 'emission-rate'!$F$2:$F$551) * IFERROR(VLOOKUP($A971&amp;$B971&amp;$C971&amp;$D971&amp;Q$1, 'check of sales'!$A$2:$P$1035, 12 + MATCH($E971,'check of sales'!$M$1:$P$1, 0), 0), 0)</f>
        <v>0</v>
      </c>
      <c r="R971" s="1">
        <f>SUMIF('emission-rate'!$A$2:$A$551, $D971&amp;R$1&amp;$E971&amp;$F971, 'emission-rate'!$F$2:$F$551) * IFERROR(VLOOKUP($A971&amp;$B971&amp;$C971&amp;$D971&amp;R$1, 'check of sales'!$A$2:$P$1035, 12 + MATCH($E971,'check of sales'!$M$1:$P$1, 0), 0), 0)</f>
        <v>0</v>
      </c>
      <c r="S971" s="1">
        <f>SUMIF('emission-rate'!$A$2:$A$551, $D971&amp;S$1&amp;$E971&amp;$F971, 'emission-rate'!$F$2:$F$551) * IFERROR(VLOOKUP($A971&amp;$B971&amp;$C971&amp;$D971&amp;S$1, 'check of sales'!$A$2:$P$1035, 12 + MATCH($E971,'check of sales'!$M$1:$P$1, 0), 0), 0)</f>
        <v>0</v>
      </c>
      <c r="T971" s="1">
        <f>SUMIF('emission-rate'!$A$2:$A$551, $D971&amp;T$1&amp;$E971&amp;$F971, 'emission-rate'!$F$2:$F$551) * IFERROR(VLOOKUP($A971&amp;$B971&amp;$C971&amp;$D971&amp;T$1, 'check of sales'!$A$2:$P$1035, 12 + MATCH($E971,'check of sales'!$M$1:$P$1, 0), 0), 0)</f>
        <v>0</v>
      </c>
      <c r="U971" s="1">
        <f>SUMIF('emission-rate'!$A$2:$A$551, $D971&amp;U$1&amp;$E971&amp;$F971, 'emission-rate'!$F$2:$F$551) * IFERROR(VLOOKUP($A971&amp;$B971&amp;$C971&amp;$D971&amp;U$1, 'check of sales'!$A$2:$P$1035, 12 + MATCH($E971,'check of sales'!$M$1:$P$1, 0), 0), 0)</f>
        <v>0</v>
      </c>
    </row>
    <row r="972" spans="1:21" x14ac:dyDescent="0.2">
      <c r="A972">
        <f>emission!A972</f>
        <v>2012</v>
      </c>
      <c r="B972">
        <f>emission!B972</f>
        <v>2</v>
      </c>
      <c r="C972" t="str">
        <f>emission!C972</f>
        <v>commercial</v>
      </c>
      <c r="D972" t="str">
        <f>emission!D972</f>
        <v>VCC 24724 (NG T7 SWCVng)</v>
      </c>
      <c r="E972" t="str">
        <f>emission!E972</f>
        <v>ELEC</v>
      </c>
      <c r="F972" t="str">
        <f>emission!F972</f>
        <v>ROG</v>
      </c>
      <c r="G972" s="1">
        <f>emission!G972 - SUM($K972:$U972)</f>
        <v>1.0794016998261213E-4</v>
      </c>
      <c r="K972" s="1">
        <f>SUMIF('emission-rate'!$A$2:$A$551, $D972&amp;K$1&amp;$E972&amp;$F972, 'emission-rate'!$F$2:$F$551) * IFERROR(VLOOKUP($A972&amp;$B972&amp;$C972&amp;$D972&amp;K$1, 'check of sales'!$A$2:$P$1035, 12 + MATCH($E972,'check of sales'!$M$1:$P$1, 0), 0), 0)</f>
        <v>1070.0141928504731</v>
      </c>
      <c r="L972" s="1">
        <f>SUMIF('emission-rate'!$A$2:$A$551, $D972&amp;L$1&amp;$E972&amp;$F972, 'emission-rate'!$F$2:$F$551) * IFERROR(VLOOKUP($A972&amp;$B972&amp;$C972&amp;$D972&amp;L$1, 'check of sales'!$A$2:$P$1035, 12 + MATCH($E972,'check of sales'!$M$1:$P$1, 0), 0), 0)</f>
        <v>3053.7658027091411</v>
      </c>
      <c r="M972" s="1">
        <f>SUMIF('emission-rate'!$A$2:$A$551, $D972&amp;M$1&amp;$E972&amp;$F972, 'emission-rate'!$F$2:$F$551) * IFERROR(VLOOKUP($A972&amp;$B972&amp;$C972&amp;$D972&amp;M$1, 'check of sales'!$A$2:$P$1035, 12 + MATCH($E972,'check of sales'!$M$1:$P$1, 0), 0), 0)</f>
        <v>136092.7052971042</v>
      </c>
      <c r="N972" s="1">
        <f>SUMIF('emission-rate'!$A$2:$A$551, $D972&amp;N$1&amp;$E972&amp;$F972, 'emission-rate'!$F$2:$F$551) * IFERROR(VLOOKUP($A972&amp;$B972&amp;$C972&amp;$D972&amp;N$1, 'check of sales'!$A$2:$P$1035, 12 + MATCH($E972,'check of sales'!$M$1:$P$1, 0), 0), 0)</f>
        <v>0</v>
      </c>
      <c r="O972" s="1">
        <f>SUMIF('emission-rate'!$A$2:$A$551, $D972&amp;O$1&amp;$E972&amp;$F972, 'emission-rate'!$F$2:$F$551) * IFERROR(VLOOKUP($A972&amp;$B972&amp;$C972&amp;$D972&amp;O$1, 'check of sales'!$A$2:$P$1035, 12 + MATCH($E972,'check of sales'!$M$1:$P$1, 0), 0), 0)</f>
        <v>0</v>
      </c>
      <c r="P972" s="1">
        <f>SUMIF('emission-rate'!$A$2:$A$551, $D972&amp;P$1&amp;$E972&amp;$F972, 'emission-rate'!$F$2:$F$551) * IFERROR(VLOOKUP($A972&amp;$B972&amp;$C972&amp;$D972&amp;P$1, 'check of sales'!$A$2:$P$1035, 12 + MATCH($E972,'check of sales'!$M$1:$P$1, 0), 0), 0)</f>
        <v>0</v>
      </c>
      <c r="Q972" s="1">
        <f>SUMIF('emission-rate'!$A$2:$A$551, $D972&amp;Q$1&amp;$E972&amp;$F972, 'emission-rate'!$F$2:$F$551) * IFERROR(VLOOKUP($A972&amp;$B972&amp;$C972&amp;$D972&amp;Q$1, 'check of sales'!$A$2:$P$1035, 12 + MATCH($E972,'check of sales'!$M$1:$P$1, 0), 0), 0)</f>
        <v>0</v>
      </c>
      <c r="R972" s="1">
        <f>SUMIF('emission-rate'!$A$2:$A$551, $D972&amp;R$1&amp;$E972&amp;$F972, 'emission-rate'!$F$2:$F$551) * IFERROR(VLOOKUP($A972&amp;$B972&amp;$C972&amp;$D972&amp;R$1, 'check of sales'!$A$2:$P$1035, 12 + MATCH($E972,'check of sales'!$M$1:$P$1, 0), 0), 0)</f>
        <v>0</v>
      </c>
      <c r="S972" s="1">
        <f>SUMIF('emission-rate'!$A$2:$A$551, $D972&amp;S$1&amp;$E972&amp;$F972, 'emission-rate'!$F$2:$F$551) * IFERROR(VLOOKUP($A972&amp;$B972&amp;$C972&amp;$D972&amp;S$1, 'check of sales'!$A$2:$P$1035, 12 + MATCH($E972,'check of sales'!$M$1:$P$1, 0), 0), 0)</f>
        <v>0</v>
      </c>
      <c r="T972" s="1">
        <f>SUMIF('emission-rate'!$A$2:$A$551, $D972&amp;T$1&amp;$E972&amp;$F972, 'emission-rate'!$F$2:$F$551) * IFERROR(VLOOKUP($A972&amp;$B972&amp;$C972&amp;$D972&amp;T$1, 'check of sales'!$A$2:$P$1035, 12 + MATCH($E972,'check of sales'!$M$1:$P$1, 0), 0), 0)</f>
        <v>0</v>
      </c>
      <c r="U972" s="1">
        <f>SUMIF('emission-rate'!$A$2:$A$551, $D972&amp;U$1&amp;$E972&amp;$F972, 'emission-rate'!$F$2:$F$551) * IFERROR(VLOOKUP($A972&amp;$B972&amp;$C972&amp;$D972&amp;U$1, 'check of sales'!$A$2:$P$1035, 12 + MATCH($E972,'check of sales'!$M$1:$P$1, 0), 0), 0)</f>
        <v>0</v>
      </c>
    </row>
    <row r="973" spans="1:21" x14ac:dyDescent="0.2">
      <c r="A973">
        <f>emission!A973</f>
        <v>2013</v>
      </c>
      <c r="B973">
        <f>emission!B973</f>
        <v>2</v>
      </c>
      <c r="C973" t="str">
        <f>emission!C973</f>
        <v>commercial</v>
      </c>
      <c r="D973" t="str">
        <f>emission!D973</f>
        <v>VCC 24724 (NG T7 SWCVng)</v>
      </c>
      <c r="E973" t="str">
        <f>emission!E973</f>
        <v>ELEC</v>
      </c>
      <c r="F973" t="str">
        <f>emission!F973</f>
        <v>ROG</v>
      </c>
      <c r="G973" s="1">
        <f>emission!G973 - SUM($K973:$U973)</f>
        <v>9.5864321338012815E-5</v>
      </c>
      <c r="K973" s="1">
        <f>SUMIF('emission-rate'!$A$2:$A$551, $D973&amp;K$1&amp;$E973&amp;$F973, 'emission-rate'!$F$2:$F$551) * IFERROR(VLOOKUP($A973&amp;$B973&amp;$C973&amp;$D973&amp;K$1, 'check of sales'!$A$2:$P$1035, 12 + MATCH($E973,'check of sales'!$M$1:$P$1, 0), 0), 0)</f>
        <v>977.36426555245896</v>
      </c>
      <c r="L973" s="1">
        <f>SUMIF('emission-rate'!$A$2:$A$551, $D973&amp;L$1&amp;$E973&amp;$F973, 'emission-rate'!$F$2:$F$551) * IFERROR(VLOOKUP($A973&amp;$B973&amp;$C973&amp;$D973&amp;L$1, 'check of sales'!$A$2:$P$1035, 12 + MATCH($E973,'check of sales'!$M$1:$P$1, 0), 0), 0)</f>
        <v>2728.6842285975863</v>
      </c>
      <c r="M973" s="1">
        <f>SUMIF('emission-rate'!$A$2:$A$551, $D973&amp;M$1&amp;$E973&amp;$F973, 'emission-rate'!$F$2:$F$551) * IFERROR(VLOOKUP($A973&amp;$B973&amp;$C973&amp;$D973&amp;M$1, 'check of sales'!$A$2:$P$1035, 12 + MATCH($E973,'check of sales'!$M$1:$P$1, 0), 0), 0)</f>
        <v>115402.2577573442</v>
      </c>
      <c r="N973" s="1">
        <f>SUMIF('emission-rate'!$A$2:$A$551, $D973&amp;N$1&amp;$E973&amp;$F973, 'emission-rate'!$F$2:$F$551) * IFERROR(VLOOKUP($A973&amp;$B973&amp;$C973&amp;$D973&amp;N$1, 'check of sales'!$A$2:$P$1035, 12 + MATCH($E973,'check of sales'!$M$1:$P$1, 0), 0), 0)</f>
        <v>856.32410294643944</v>
      </c>
      <c r="O973" s="1">
        <f>SUMIF('emission-rate'!$A$2:$A$551, $D973&amp;O$1&amp;$E973&amp;$F973, 'emission-rate'!$F$2:$F$551) * IFERROR(VLOOKUP($A973&amp;$B973&amp;$C973&amp;$D973&amp;O$1, 'check of sales'!$A$2:$P$1035, 12 + MATCH($E973,'check of sales'!$M$1:$P$1, 0), 0), 0)</f>
        <v>0</v>
      </c>
      <c r="P973" s="1">
        <f>SUMIF('emission-rate'!$A$2:$A$551, $D973&amp;P$1&amp;$E973&amp;$F973, 'emission-rate'!$F$2:$F$551) * IFERROR(VLOOKUP($A973&amp;$B973&amp;$C973&amp;$D973&amp;P$1, 'check of sales'!$A$2:$P$1035, 12 + MATCH($E973,'check of sales'!$M$1:$P$1, 0), 0), 0)</f>
        <v>0</v>
      </c>
      <c r="Q973" s="1">
        <f>SUMIF('emission-rate'!$A$2:$A$551, $D973&amp;Q$1&amp;$E973&amp;$F973, 'emission-rate'!$F$2:$F$551) * IFERROR(VLOOKUP($A973&amp;$B973&amp;$C973&amp;$D973&amp;Q$1, 'check of sales'!$A$2:$P$1035, 12 + MATCH($E973,'check of sales'!$M$1:$P$1, 0), 0), 0)</f>
        <v>0</v>
      </c>
      <c r="R973" s="1">
        <f>SUMIF('emission-rate'!$A$2:$A$551, $D973&amp;R$1&amp;$E973&amp;$F973, 'emission-rate'!$F$2:$F$551) * IFERROR(VLOOKUP($A973&amp;$B973&amp;$C973&amp;$D973&amp;R$1, 'check of sales'!$A$2:$P$1035, 12 + MATCH($E973,'check of sales'!$M$1:$P$1, 0), 0), 0)</f>
        <v>0</v>
      </c>
      <c r="S973" s="1">
        <f>SUMIF('emission-rate'!$A$2:$A$551, $D973&amp;S$1&amp;$E973&amp;$F973, 'emission-rate'!$F$2:$F$551) * IFERROR(VLOOKUP($A973&amp;$B973&amp;$C973&amp;$D973&amp;S$1, 'check of sales'!$A$2:$P$1035, 12 + MATCH($E973,'check of sales'!$M$1:$P$1, 0), 0), 0)</f>
        <v>0</v>
      </c>
      <c r="T973" s="1">
        <f>SUMIF('emission-rate'!$A$2:$A$551, $D973&amp;T$1&amp;$E973&amp;$F973, 'emission-rate'!$F$2:$F$551) * IFERROR(VLOOKUP($A973&amp;$B973&amp;$C973&amp;$D973&amp;T$1, 'check of sales'!$A$2:$P$1035, 12 + MATCH($E973,'check of sales'!$M$1:$P$1, 0), 0), 0)</f>
        <v>0</v>
      </c>
      <c r="U973" s="1">
        <f>SUMIF('emission-rate'!$A$2:$A$551, $D973&amp;U$1&amp;$E973&amp;$F973, 'emission-rate'!$F$2:$F$551) * IFERROR(VLOOKUP($A973&amp;$B973&amp;$C973&amp;$D973&amp;U$1, 'check of sales'!$A$2:$P$1035, 12 + MATCH($E973,'check of sales'!$M$1:$P$1, 0), 0), 0)</f>
        <v>0</v>
      </c>
    </row>
    <row r="974" spans="1:21" x14ac:dyDescent="0.2">
      <c r="A974">
        <f>emission!A974</f>
        <v>2014</v>
      </c>
      <c r="B974">
        <f>emission!B974</f>
        <v>2</v>
      </c>
      <c r="C974" t="str">
        <f>emission!C974</f>
        <v>commercial</v>
      </c>
      <c r="D974" t="str">
        <f>emission!D974</f>
        <v>VCC 24724 (NG T7 SWCVng)</v>
      </c>
      <c r="E974" t="str">
        <f>emission!E974</f>
        <v>ELEC</v>
      </c>
      <c r="F974" t="str">
        <f>emission!F974</f>
        <v>ROG</v>
      </c>
      <c r="G974" s="1">
        <f>emission!G974 - SUM($K974:$U974)</f>
        <v>8.9032546384260058E-5</v>
      </c>
      <c r="K974" s="1">
        <f>SUMIF('emission-rate'!$A$2:$A$551, $D974&amp;K$1&amp;$E974&amp;$F974, 'emission-rate'!$F$2:$F$551) * IFERROR(VLOOKUP($A974&amp;$B974&amp;$C974&amp;$D974&amp;K$1, 'check of sales'!$A$2:$P$1035, 12 + MATCH($E974,'check of sales'!$M$1:$P$1, 0), 0), 0)</f>
        <v>904.06116445631972</v>
      </c>
      <c r="L974" s="1">
        <f>SUMIF('emission-rate'!$A$2:$A$551, $D974&amp;L$1&amp;$E974&amp;$F974, 'emission-rate'!$F$2:$F$551) * IFERROR(VLOOKUP($A974&amp;$B974&amp;$C974&amp;$D974&amp;L$1, 'check of sales'!$A$2:$P$1035, 12 + MATCH($E974,'check of sales'!$M$1:$P$1, 0), 0), 0)</f>
        <v>2492.4140958385706</v>
      </c>
      <c r="M974" s="1">
        <f>SUMIF('emission-rate'!$A$2:$A$551, $D974&amp;M$1&amp;$E974&amp;$F974, 'emission-rate'!$F$2:$F$551) * IFERROR(VLOOKUP($A974&amp;$B974&amp;$C974&amp;$D974&amp;M$1, 'check of sales'!$A$2:$P$1035, 12 + MATCH($E974,'check of sales'!$M$1:$P$1, 0), 0), 0)</f>
        <v>103117.37737309748</v>
      </c>
      <c r="N974" s="1">
        <f>SUMIF('emission-rate'!$A$2:$A$551, $D974&amp;N$1&amp;$E974&amp;$F974, 'emission-rate'!$F$2:$F$551) * IFERROR(VLOOKUP($A974&amp;$B974&amp;$C974&amp;$D974&amp;N$1, 'check of sales'!$A$2:$P$1035, 12 + MATCH($E974,'check of sales'!$M$1:$P$1, 0), 0), 0)</f>
        <v>726.13542831933864</v>
      </c>
      <c r="O974" s="1">
        <f>SUMIF('emission-rate'!$A$2:$A$551, $D974&amp;O$1&amp;$E974&amp;$F974, 'emission-rate'!$F$2:$F$551) * IFERROR(VLOOKUP($A974&amp;$B974&amp;$C974&amp;$D974&amp;O$1, 'check of sales'!$A$2:$P$1035, 12 + MATCH($E974,'check of sales'!$M$1:$P$1, 0), 0), 0)</f>
        <v>13220.382419143747</v>
      </c>
      <c r="P974" s="1">
        <f>SUMIF('emission-rate'!$A$2:$A$551, $D974&amp;P$1&amp;$E974&amp;$F974, 'emission-rate'!$F$2:$F$551) * IFERROR(VLOOKUP($A974&amp;$B974&amp;$C974&amp;$D974&amp;P$1, 'check of sales'!$A$2:$P$1035, 12 + MATCH($E974,'check of sales'!$M$1:$P$1, 0), 0), 0)</f>
        <v>0</v>
      </c>
      <c r="Q974" s="1">
        <f>SUMIF('emission-rate'!$A$2:$A$551, $D974&amp;Q$1&amp;$E974&amp;$F974, 'emission-rate'!$F$2:$F$551) * IFERROR(VLOOKUP($A974&amp;$B974&amp;$C974&amp;$D974&amp;Q$1, 'check of sales'!$A$2:$P$1035, 12 + MATCH($E974,'check of sales'!$M$1:$P$1, 0), 0), 0)</f>
        <v>0</v>
      </c>
      <c r="R974" s="1">
        <f>SUMIF('emission-rate'!$A$2:$A$551, $D974&amp;R$1&amp;$E974&amp;$F974, 'emission-rate'!$F$2:$F$551) * IFERROR(VLOOKUP($A974&amp;$B974&amp;$C974&amp;$D974&amp;R$1, 'check of sales'!$A$2:$P$1035, 12 + MATCH($E974,'check of sales'!$M$1:$P$1, 0), 0), 0)</f>
        <v>0</v>
      </c>
      <c r="S974" s="1">
        <f>SUMIF('emission-rate'!$A$2:$A$551, $D974&amp;S$1&amp;$E974&amp;$F974, 'emission-rate'!$F$2:$F$551) * IFERROR(VLOOKUP($A974&amp;$B974&amp;$C974&amp;$D974&amp;S$1, 'check of sales'!$A$2:$P$1035, 12 + MATCH($E974,'check of sales'!$M$1:$P$1, 0), 0), 0)</f>
        <v>0</v>
      </c>
      <c r="T974" s="1">
        <f>SUMIF('emission-rate'!$A$2:$A$551, $D974&amp;T$1&amp;$E974&amp;$F974, 'emission-rate'!$F$2:$F$551) * IFERROR(VLOOKUP($A974&amp;$B974&amp;$C974&amp;$D974&amp;T$1, 'check of sales'!$A$2:$P$1035, 12 + MATCH($E974,'check of sales'!$M$1:$P$1, 0), 0), 0)</f>
        <v>0</v>
      </c>
      <c r="U974" s="1">
        <f>SUMIF('emission-rate'!$A$2:$A$551, $D974&amp;U$1&amp;$E974&amp;$F974, 'emission-rate'!$F$2:$F$551) * IFERROR(VLOOKUP($A974&amp;$B974&amp;$C974&amp;$D974&amp;U$1, 'check of sales'!$A$2:$P$1035, 12 + MATCH($E974,'check of sales'!$M$1:$P$1, 0), 0), 0)</f>
        <v>0</v>
      </c>
    </row>
    <row r="975" spans="1:21" x14ac:dyDescent="0.2">
      <c r="A975">
        <f>emission!A975</f>
        <v>2015</v>
      </c>
      <c r="B975">
        <f>emission!B975</f>
        <v>2</v>
      </c>
      <c r="C975" t="str">
        <f>emission!C975</f>
        <v>commercial</v>
      </c>
      <c r="D975" t="str">
        <f>emission!D975</f>
        <v>VCC 24724 (NG T7 SWCVng)</v>
      </c>
      <c r="E975" t="str">
        <f>emission!E975</f>
        <v>ELEC</v>
      </c>
      <c r="F975" t="str">
        <f>emission!F975</f>
        <v>ROG</v>
      </c>
      <c r="G975" s="1">
        <f>emission!G975 - SUM($K975:$U975)</f>
        <v>4.680453275796026E-4</v>
      </c>
      <c r="K975" s="1">
        <f>SUMIF('emission-rate'!$A$2:$A$551, $D975&amp;K$1&amp;$E975&amp;$F975, 'emission-rate'!$F$2:$F$551) * IFERROR(VLOOKUP($A975&amp;$B975&amp;$C975&amp;$D975&amp;K$1, 'check of sales'!$A$2:$P$1035, 12 + MATCH($E975,'check of sales'!$M$1:$P$1, 0), 0), 0)</f>
        <v>839.50458716662024</v>
      </c>
      <c r="L975" s="1">
        <f>SUMIF('emission-rate'!$A$2:$A$551, $D975&amp;L$1&amp;$E975&amp;$F975, 'emission-rate'!$F$2:$F$551) * IFERROR(VLOOKUP($A975&amp;$B975&amp;$C975&amp;$D975&amp;L$1, 'check of sales'!$A$2:$P$1035, 12 + MATCH($E975,'check of sales'!$M$1:$P$1, 0), 0), 0)</f>
        <v>2305.4810465343548</v>
      </c>
      <c r="M975" s="1">
        <f>SUMIF('emission-rate'!$A$2:$A$551, $D975&amp;M$1&amp;$E975&amp;$F975, 'emission-rate'!$F$2:$F$551) * IFERROR(VLOOKUP($A975&amp;$B975&amp;$C975&amp;$D975&amp;M$1, 'check of sales'!$A$2:$P$1035, 12 + MATCH($E975,'check of sales'!$M$1:$P$1, 0), 0), 0)</f>
        <v>94188.694388688833</v>
      </c>
      <c r="N975" s="1">
        <f>SUMIF('emission-rate'!$A$2:$A$551, $D975&amp;N$1&amp;$E975&amp;$F975, 'emission-rate'!$F$2:$F$551) * IFERROR(VLOOKUP($A975&amp;$B975&amp;$C975&amp;$D975&amp;N$1, 'check of sales'!$A$2:$P$1035, 12 + MATCH($E975,'check of sales'!$M$1:$P$1, 0), 0), 0)</f>
        <v>648.83636109984059</v>
      </c>
      <c r="O975" s="1">
        <f>SUMIF('emission-rate'!$A$2:$A$551, $D975&amp;O$1&amp;$E975&amp;$F975, 'emission-rate'!$F$2:$F$551) * IFERROR(VLOOKUP($A975&amp;$B975&amp;$C975&amp;$D975&amp;O$1, 'check of sales'!$A$2:$P$1035, 12 + MATCH($E975,'check of sales'!$M$1:$P$1, 0), 0), 0)</f>
        <v>11210.461106302493</v>
      </c>
      <c r="P975" s="1">
        <f>SUMIF('emission-rate'!$A$2:$A$551, $D975&amp;P$1&amp;$E975&amp;$F975, 'emission-rate'!$F$2:$F$551) * IFERROR(VLOOKUP($A975&amp;$B975&amp;$C975&amp;$D975&amp;P$1, 'check of sales'!$A$2:$P$1035, 12 + MATCH($E975,'check of sales'!$M$1:$P$1, 0), 0), 0)</f>
        <v>24651.77485992252</v>
      </c>
      <c r="Q975" s="1">
        <f>SUMIF('emission-rate'!$A$2:$A$551, $D975&amp;Q$1&amp;$E975&amp;$F975, 'emission-rate'!$F$2:$F$551) * IFERROR(VLOOKUP($A975&amp;$B975&amp;$C975&amp;$D975&amp;Q$1, 'check of sales'!$A$2:$P$1035, 12 + MATCH($E975,'check of sales'!$M$1:$P$1, 0), 0), 0)</f>
        <v>0</v>
      </c>
      <c r="R975" s="1">
        <f>SUMIF('emission-rate'!$A$2:$A$551, $D975&amp;R$1&amp;$E975&amp;$F975, 'emission-rate'!$F$2:$F$551) * IFERROR(VLOOKUP($A975&amp;$B975&amp;$C975&amp;$D975&amp;R$1, 'check of sales'!$A$2:$P$1035, 12 + MATCH($E975,'check of sales'!$M$1:$P$1, 0), 0), 0)</f>
        <v>0</v>
      </c>
      <c r="S975" s="1">
        <f>SUMIF('emission-rate'!$A$2:$A$551, $D975&amp;S$1&amp;$E975&amp;$F975, 'emission-rate'!$F$2:$F$551) * IFERROR(VLOOKUP($A975&amp;$B975&amp;$C975&amp;$D975&amp;S$1, 'check of sales'!$A$2:$P$1035, 12 + MATCH($E975,'check of sales'!$M$1:$P$1, 0), 0), 0)</f>
        <v>0</v>
      </c>
      <c r="T975" s="1">
        <f>SUMIF('emission-rate'!$A$2:$A$551, $D975&amp;T$1&amp;$E975&amp;$F975, 'emission-rate'!$F$2:$F$551) * IFERROR(VLOOKUP($A975&amp;$B975&amp;$C975&amp;$D975&amp;T$1, 'check of sales'!$A$2:$P$1035, 12 + MATCH($E975,'check of sales'!$M$1:$P$1, 0), 0), 0)</f>
        <v>0</v>
      </c>
      <c r="U975" s="1">
        <f>SUMIF('emission-rate'!$A$2:$A$551, $D975&amp;U$1&amp;$E975&amp;$F975, 'emission-rate'!$F$2:$F$551) * IFERROR(VLOOKUP($A975&amp;$B975&amp;$C975&amp;$D975&amp;U$1, 'check of sales'!$A$2:$P$1035, 12 + MATCH($E975,'check of sales'!$M$1:$P$1, 0), 0), 0)</f>
        <v>0</v>
      </c>
    </row>
    <row r="976" spans="1:21" x14ac:dyDescent="0.2">
      <c r="A976">
        <f>emission!A976</f>
        <v>2016</v>
      </c>
      <c r="B976">
        <f>emission!B976</f>
        <v>2</v>
      </c>
      <c r="C976" t="str">
        <f>emission!C976</f>
        <v>commercial</v>
      </c>
      <c r="D976" t="str">
        <f>emission!D976</f>
        <v>VCC 24724 (NG T7 SWCVng)</v>
      </c>
      <c r="E976" t="str">
        <f>emission!E976</f>
        <v>ELEC</v>
      </c>
      <c r="F976" t="str">
        <f>emission!F976</f>
        <v>ROG</v>
      </c>
      <c r="G976" s="1">
        <f>emission!G976 - SUM($K976:$U976)</f>
        <v>4.3274235213175416E-4</v>
      </c>
      <c r="K976" s="1">
        <f>SUMIF('emission-rate'!$A$2:$A$551, $D976&amp;K$1&amp;$E976&amp;$F976, 'emission-rate'!$F$2:$F$551) * IFERROR(VLOOKUP($A976&amp;$B976&amp;$C976&amp;$D976&amp;K$1, 'check of sales'!$A$2:$P$1035, 12 + MATCH($E976,'check of sales'!$M$1:$P$1, 0), 0), 0)</f>
        <v>787.19356895182227</v>
      </c>
      <c r="L976" s="1">
        <f>SUMIF('emission-rate'!$A$2:$A$551, $D976&amp;L$1&amp;$E976&amp;$F976, 'emission-rate'!$F$2:$F$551) * IFERROR(VLOOKUP($A976&amp;$B976&amp;$C976&amp;$D976&amp;L$1, 'check of sales'!$A$2:$P$1035, 12 + MATCH($E976,'check of sales'!$M$1:$P$1, 0), 0), 0)</f>
        <v>2140.8528430211149</v>
      </c>
      <c r="M976" s="1">
        <f>SUMIF('emission-rate'!$A$2:$A$551, $D976&amp;M$1&amp;$E976&amp;$F976, 'emission-rate'!$F$2:$F$551) * IFERROR(VLOOKUP($A976&amp;$B976&amp;$C976&amp;$D976&amp;M$1, 'check of sales'!$A$2:$P$1035, 12 + MATCH($E976,'check of sales'!$M$1:$P$1, 0), 0), 0)</f>
        <v>87124.467027168939</v>
      </c>
      <c r="N976" s="1">
        <f>SUMIF('emission-rate'!$A$2:$A$551, $D976&amp;N$1&amp;$E976&amp;$F976, 'emission-rate'!$F$2:$F$551) * IFERROR(VLOOKUP($A976&amp;$B976&amp;$C976&amp;$D976&amp;N$1, 'check of sales'!$A$2:$P$1035, 12 + MATCH($E976,'check of sales'!$M$1:$P$1, 0), 0), 0)</f>
        <v>592.65519819015424</v>
      </c>
      <c r="O976" s="1">
        <f>SUMIF('emission-rate'!$A$2:$A$551, $D976&amp;O$1&amp;$E976&amp;$F976, 'emission-rate'!$F$2:$F$551) * IFERROR(VLOOKUP($A976&amp;$B976&amp;$C976&amp;$D976&amp;O$1, 'check of sales'!$A$2:$P$1035, 12 + MATCH($E976,'check of sales'!$M$1:$P$1, 0), 0), 0)</f>
        <v>10017.077402902538</v>
      </c>
      <c r="P976" s="1">
        <f>SUMIF('emission-rate'!$A$2:$A$551, $D976&amp;P$1&amp;$E976&amp;$F976, 'emission-rate'!$F$2:$F$551) * IFERROR(VLOOKUP($A976&amp;$B976&amp;$C976&amp;$D976&amp;P$1, 'check of sales'!$A$2:$P$1035, 12 + MATCH($E976,'check of sales'!$M$1:$P$1, 0), 0), 0)</f>
        <v>20903.915976614117</v>
      </c>
      <c r="Q976" s="1">
        <f>SUMIF('emission-rate'!$A$2:$A$551, $D976&amp;Q$1&amp;$E976&amp;$F976, 'emission-rate'!$F$2:$F$551) * IFERROR(VLOOKUP($A976&amp;$B976&amp;$C976&amp;$D976&amp;Q$1, 'check of sales'!$A$2:$P$1035, 12 + MATCH($E976,'check of sales'!$M$1:$P$1, 0), 0), 0)</f>
        <v>19812.165672322975</v>
      </c>
      <c r="R976" s="1">
        <f>SUMIF('emission-rate'!$A$2:$A$551, $D976&amp;R$1&amp;$E976&amp;$F976, 'emission-rate'!$F$2:$F$551) * IFERROR(VLOOKUP($A976&amp;$B976&amp;$C976&amp;$D976&amp;R$1, 'check of sales'!$A$2:$P$1035, 12 + MATCH($E976,'check of sales'!$M$1:$P$1, 0), 0), 0)</f>
        <v>0</v>
      </c>
      <c r="S976" s="1">
        <f>SUMIF('emission-rate'!$A$2:$A$551, $D976&amp;S$1&amp;$E976&amp;$F976, 'emission-rate'!$F$2:$F$551) * IFERROR(VLOOKUP($A976&amp;$B976&amp;$C976&amp;$D976&amp;S$1, 'check of sales'!$A$2:$P$1035, 12 + MATCH($E976,'check of sales'!$M$1:$P$1, 0), 0), 0)</f>
        <v>0</v>
      </c>
      <c r="T976" s="1">
        <f>SUMIF('emission-rate'!$A$2:$A$551, $D976&amp;T$1&amp;$E976&amp;$F976, 'emission-rate'!$F$2:$F$551) * IFERROR(VLOOKUP($A976&amp;$B976&amp;$C976&amp;$D976&amp;T$1, 'check of sales'!$A$2:$P$1035, 12 + MATCH($E976,'check of sales'!$M$1:$P$1, 0), 0), 0)</f>
        <v>0</v>
      </c>
      <c r="U976" s="1">
        <f>SUMIF('emission-rate'!$A$2:$A$551, $D976&amp;U$1&amp;$E976&amp;$F976, 'emission-rate'!$F$2:$F$551) * IFERROR(VLOOKUP($A976&amp;$B976&amp;$C976&amp;$D976&amp;U$1, 'check of sales'!$A$2:$P$1035, 12 + MATCH($E976,'check of sales'!$M$1:$P$1, 0), 0), 0)</f>
        <v>0</v>
      </c>
    </row>
    <row r="977" spans="1:21" x14ac:dyDescent="0.2">
      <c r="A977">
        <f>emission!A977</f>
        <v>2017</v>
      </c>
      <c r="B977">
        <f>emission!B977</f>
        <v>2</v>
      </c>
      <c r="C977" t="str">
        <f>emission!C977</f>
        <v>commercial</v>
      </c>
      <c r="D977" t="str">
        <f>emission!D977</f>
        <v>VCC 24724 (NG T7 SWCVng)</v>
      </c>
      <c r="E977" t="str">
        <f>emission!E977</f>
        <v>ELEC</v>
      </c>
      <c r="F977" t="str">
        <f>emission!F977</f>
        <v>ROG</v>
      </c>
      <c r="G977" s="1">
        <f>emission!G977 - SUM($K977:$U977)</f>
        <v>4.0112624992616475E-4</v>
      </c>
      <c r="K977" s="1">
        <f>SUMIF('emission-rate'!$A$2:$A$551, $D977&amp;K$1&amp;$E977&amp;$F977, 'emission-rate'!$F$2:$F$551) * IFERROR(VLOOKUP($A977&amp;$B977&amp;$C977&amp;$D977&amp;K$1, 'check of sales'!$A$2:$P$1035, 12 + MATCH($E977,'check of sales'!$M$1:$P$1, 0), 0), 0)</f>
        <v>741.99561644659991</v>
      </c>
      <c r="L977" s="1">
        <f>SUMIF('emission-rate'!$A$2:$A$551, $D977&amp;L$1&amp;$E977&amp;$F977, 'emission-rate'!$F$2:$F$551) * IFERROR(VLOOKUP($A977&amp;$B977&amp;$C977&amp;$D977&amp;L$1, 'check of sales'!$A$2:$P$1035, 12 + MATCH($E977,'check of sales'!$M$1:$P$1, 0), 0), 0)</f>
        <v>2007.452509326152</v>
      </c>
      <c r="M977" s="1">
        <f>SUMIF('emission-rate'!$A$2:$A$551, $D977&amp;M$1&amp;$E977&amp;$F977, 'emission-rate'!$F$2:$F$551) * IFERROR(VLOOKUP($A977&amp;$B977&amp;$C977&amp;$D977&amp;M$1, 'check of sales'!$A$2:$P$1035, 12 + MATCH($E977,'check of sales'!$M$1:$P$1, 0), 0), 0)</f>
        <v>80903.143060835719</v>
      </c>
      <c r="N977" s="1">
        <f>SUMIF('emission-rate'!$A$2:$A$551, $D977&amp;N$1&amp;$E977&amp;$F977, 'emission-rate'!$F$2:$F$551) * IFERROR(VLOOKUP($A977&amp;$B977&amp;$C977&amp;$D977&amp;N$1, 'check of sales'!$A$2:$P$1035, 12 + MATCH($E977,'check of sales'!$M$1:$P$1, 0), 0), 0)</f>
        <v>548.20558463329849</v>
      </c>
      <c r="O977" s="1">
        <f>SUMIF('emission-rate'!$A$2:$A$551, $D977&amp;O$1&amp;$E977&amp;$F977, 'emission-rate'!$F$2:$F$551) * IFERROR(VLOOKUP($A977&amp;$B977&amp;$C977&amp;$D977&amp;O$1, 'check of sales'!$A$2:$P$1035, 12 + MATCH($E977,'check of sales'!$M$1:$P$1, 0), 0), 0)</f>
        <v>9149.723026373038</v>
      </c>
      <c r="P977" s="1">
        <f>SUMIF('emission-rate'!$A$2:$A$551, $D977&amp;P$1&amp;$E977&amp;$F977, 'emission-rate'!$F$2:$F$551) * IFERROR(VLOOKUP($A977&amp;$B977&amp;$C977&amp;$D977&amp;P$1, 'check of sales'!$A$2:$P$1035, 12 + MATCH($E977,'check of sales'!$M$1:$P$1, 0), 0), 0)</f>
        <v>18678.637959306827</v>
      </c>
      <c r="Q977" s="1">
        <f>SUMIF('emission-rate'!$A$2:$A$551, $D977&amp;Q$1&amp;$E977&amp;$F977, 'emission-rate'!$F$2:$F$551) * IFERROR(VLOOKUP($A977&amp;$B977&amp;$C977&amp;$D977&amp;Q$1, 'check of sales'!$A$2:$P$1035, 12 + MATCH($E977,'check of sales'!$M$1:$P$1, 0), 0), 0)</f>
        <v>16800.082301672446</v>
      </c>
      <c r="R977" s="1">
        <f>SUMIF('emission-rate'!$A$2:$A$551, $D977&amp;R$1&amp;$E977&amp;$F977, 'emission-rate'!$F$2:$F$551) * IFERROR(VLOOKUP($A977&amp;$B977&amp;$C977&amp;$D977&amp;R$1, 'check of sales'!$A$2:$P$1035, 12 + MATCH($E977,'check of sales'!$M$1:$P$1, 0), 0), 0)</f>
        <v>5478.0776242726997</v>
      </c>
      <c r="S977" s="1">
        <f>SUMIF('emission-rate'!$A$2:$A$551, $D977&amp;S$1&amp;$E977&amp;$F977, 'emission-rate'!$F$2:$F$551) * IFERROR(VLOOKUP($A977&amp;$B977&amp;$C977&amp;$D977&amp;S$1, 'check of sales'!$A$2:$P$1035, 12 + MATCH($E977,'check of sales'!$M$1:$P$1, 0), 0), 0)</f>
        <v>0</v>
      </c>
      <c r="T977" s="1">
        <f>SUMIF('emission-rate'!$A$2:$A$551, $D977&amp;T$1&amp;$E977&amp;$F977, 'emission-rate'!$F$2:$F$551) * IFERROR(VLOOKUP($A977&amp;$B977&amp;$C977&amp;$D977&amp;T$1, 'check of sales'!$A$2:$P$1035, 12 + MATCH($E977,'check of sales'!$M$1:$P$1, 0), 0), 0)</f>
        <v>0</v>
      </c>
      <c r="U977" s="1">
        <f>SUMIF('emission-rate'!$A$2:$A$551, $D977&amp;U$1&amp;$E977&amp;$F977, 'emission-rate'!$F$2:$F$551) * IFERROR(VLOOKUP($A977&amp;$B977&amp;$C977&amp;$D977&amp;U$1, 'check of sales'!$A$2:$P$1035, 12 + MATCH($E977,'check of sales'!$M$1:$P$1, 0), 0), 0)</f>
        <v>0</v>
      </c>
    </row>
    <row r="978" spans="1:21" x14ac:dyDescent="0.2">
      <c r="A978">
        <f>emission!A978</f>
        <v>2018</v>
      </c>
      <c r="B978">
        <f>emission!B978</f>
        <v>2</v>
      </c>
      <c r="C978" t="str">
        <f>emission!C978</f>
        <v>commercial</v>
      </c>
      <c r="D978" t="str">
        <f>emission!D978</f>
        <v>VCC 24724 (NG T7 SWCVng)</v>
      </c>
      <c r="E978" t="str">
        <f>emission!E978</f>
        <v>ELEC</v>
      </c>
      <c r="F978" t="str">
        <f>emission!F978</f>
        <v>ROG</v>
      </c>
      <c r="G978" s="1">
        <f>emission!G978 - SUM($K978:$U978)</f>
        <v>4.365564527688548E-4</v>
      </c>
      <c r="K978" s="1">
        <f>SUMIF('emission-rate'!$A$2:$A$551, $D978&amp;K$1&amp;$E978&amp;$F978, 'emission-rate'!$F$2:$F$551) * IFERROR(VLOOKUP($A978&amp;$B978&amp;$C978&amp;$D978&amp;K$1, 'check of sales'!$A$2:$P$1035, 12 + MATCH($E978,'check of sales'!$M$1:$P$1, 0), 0), 0)</f>
        <v>702.7764942641486</v>
      </c>
      <c r="L978" s="1">
        <f>SUMIF('emission-rate'!$A$2:$A$551, $D978&amp;L$1&amp;$E978&amp;$F978, 'emission-rate'!$F$2:$F$551) * IFERROR(VLOOKUP($A978&amp;$B978&amp;$C978&amp;$D978&amp;L$1, 'check of sales'!$A$2:$P$1035, 12 + MATCH($E978,'check of sales'!$M$1:$P$1, 0), 0), 0)</f>
        <v>1892.1914772856749</v>
      </c>
      <c r="M978" s="1">
        <f>SUMIF('emission-rate'!$A$2:$A$551, $D978&amp;M$1&amp;$E978&amp;$F978, 'emission-rate'!$F$2:$F$551) * IFERROR(VLOOKUP($A978&amp;$B978&amp;$C978&amp;$D978&amp;M$1, 'check of sales'!$A$2:$P$1035, 12 + MATCH($E978,'check of sales'!$M$1:$P$1, 0), 0), 0)</f>
        <v>75861.924876938225</v>
      </c>
      <c r="N978" s="1">
        <f>SUMIF('emission-rate'!$A$2:$A$551, $D978&amp;N$1&amp;$E978&amp;$F978, 'emission-rate'!$F$2:$F$551) * IFERROR(VLOOKUP($A978&amp;$B978&amp;$C978&amp;$D978&amp;N$1, 'check of sales'!$A$2:$P$1035, 12 + MATCH($E978,'check of sales'!$M$1:$P$1, 0), 0), 0)</f>
        <v>509.05969762209435</v>
      </c>
      <c r="O978" s="1">
        <f>SUMIF('emission-rate'!$A$2:$A$551, $D978&amp;O$1&amp;$E978&amp;$F978, 'emission-rate'!$F$2:$F$551) * IFERROR(VLOOKUP($A978&amp;$B978&amp;$C978&amp;$D978&amp;O$1, 'check of sales'!$A$2:$P$1035, 12 + MATCH($E978,'check of sales'!$M$1:$P$1, 0), 0), 0)</f>
        <v>8463.4864862793875</v>
      </c>
      <c r="P978" s="1">
        <f>SUMIF('emission-rate'!$A$2:$A$551, $D978&amp;P$1&amp;$E978&amp;$F978, 'emission-rate'!$F$2:$F$551) * IFERROR(VLOOKUP($A978&amp;$B978&amp;$C978&amp;$D978&amp;P$1, 'check of sales'!$A$2:$P$1035, 12 + MATCH($E978,'check of sales'!$M$1:$P$1, 0), 0), 0)</f>
        <v>17061.300114146467</v>
      </c>
      <c r="Q978" s="1">
        <f>SUMIF('emission-rate'!$A$2:$A$551, $D978&amp;Q$1&amp;$E978&amp;$F978, 'emission-rate'!$F$2:$F$551) * IFERROR(VLOOKUP($A978&amp;$B978&amp;$C978&amp;$D978&amp;Q$1, 'check of sales'!$A$2:$P$1035, 12 + MATCH($E978,'check of sales'!$M$1:$P$1, 0), 0), 0)</f>
        <v>15011.668404645283</v>
      </c>
      <c r="R978" s="1">
        <f>SUMIF('emission-rate'!$A$2:$A$551, $D978&amp;R$1&amp;$E978&amp;$F978, 'emission-rate'!$F$2:$F$551) * IFERROR(VLOOKUP($A978&amp;$B978&amp;$C978&amp;$D978&amp;R$1, 'check of sales'!$A$2:$P$1035, 12 + MATCH($E978,'check of sales'!$M$1:$P$1, 0), 0), 0)</f>
        <v>4645.234471832513</v>
      </c>
      <c r="S978" s="1">
        <f>SUMIF('emission-rate'!$A$2:$A$551, $D978&amp;S$1&amp;$E978&amp;$F978, 'emission-rate'!$F$2:$F$551) * IFERROR(VLOOKUP($A978&amp;$B978&amp;$C978&amp;$D978&amp;S$1, 'check of sales'!$A$2:$P$1035, 12 + MATCH($E978,'check of sales'!$M$1:$P$1, 0), 0), 0)</f>
        <v>5899.6571453347487</v>
      </c>
      <c r="T978" s="1">
        <f>SUMIF('emission-rate'!$A$2:$A$551, $D978&amp;T$1&amp;$E978&amp;$F978, 'emission-rate'!$F$2:$F$551) * IFERROR(VLOOKUP($A978&amp;$B978&amp;$C978&amp;$D978&amp;T$1, 'check of sales'!$A$2:$P$1035, 12 + MATCH($E978,'check of sales'!$M$1:$P$1, 0), 0), 0)</f>
        <v>0</v>
      </c>
      <c r="U978" s="1">
        <f>SUMIF('emission-rate'!$A$2:$A$551, $D978&amp;U$1&amp;$E978&amp;$F978, 'emission-rate'!$F$2:$F$551) * IFERROR(VLOOKUP($A978&amp;$B978&amp;$C978&amp;$D978&amp;U$1, 'check of sales'!$A$2:$P$1035, 12 + MATCH($E978,'check of sales'!$M$1:$P$1, 0), 0), 0)</f>
        <v>0</v>
      </c>
    </row>
    <row r="979" spans="1:21" x14ac:dyDescent="0.2">
      <c r="A979">
        <f>emission!A979</f>
        <v>2019</v>
      </c>
      <c r="B979">
        <f>emission!B979</f>
        <v>2</v>
      </c>
      <c r="C979" t="str">
        <f>emission!C979</f>
        <v>commercial</v>
      </c>
      <c r="D979" t="str">
        <f>emission!D979</f>
        <v>VCC 24724 (NG T7 SWCVng)</v>
      </c>
      <c r="E979" t="str">
        <f>emission!E979</f>
        <v>ELEC</v>
      </c>
      <c r="F979" t="str">
        <f>emission!F979</f>
        <v>ROG</v>
      </c>
      <c r="G979" s="1">
        <f>emission!G979 - SUM($K979:$U979)</f>
        <v>4.2140485311392695E-4</v>
      </c>
      <c r="K979" s="1">
        <f>SUMIF('emission-rate'!$A$2:$A$551, $D979&amp;K$1&amp;$E979&amp;$F979, 'emission-rate'!$F$2:$F$551) * IFERROR(VLOOKUP($A979&amp;$B979&amp;$C979&amp;$D979&amp;K$1, 'check of sales'!$A$2:$P$1035, 12 + MATCH($E979,'check of sales'!$M$1:$P$1, 0), 0), 0)</f>
        <v>654.18385274593993</v>
      </c>
      <c r="L979" s="1">
        <f>SUMIF('emission-rate'!$A$2:$A$551, $D979&amp;L$1&amp;$E979&amp;$F979, 'emission-rate'!$F$2:$F$551) * IFERROR(VLOOKUP($A979&amp;$B979&amp;$C979&amp;$D979&amp;L$1, 'check of sales'!$A$2:$P$1035, 12 + MATCH($E979,'check of sales'!$M$1:$P$1, 0), 0), 0)</f>
        <v>1792.177289741478</v>
      </c>
      <c r="M979" s="1">
        <f>SUMIF('emission-rate'!$A$2:$A$551, $D979&amp;M$1&amp;$E979&amp;$F979, 'emission-rate'!$F$2:$F$551) * IFERROR(VLOOKUP($A979&amp;$B979&amp;$C979&amp;$D979&amp;M$1, 'check of sales'!$A$2:$P$1035, 12 + MATCH($E979,'check of sales'!$M$1:$P$1, 0), 0), 0)</f>
        <v>71506.193564107176</v>
      </c>
      <c r="N979" s="1">
        <f>SUMIF('emission-rate'!$A$2:$A$551, $D979&amp;N$1&amp;$E979&amp;$F979, 'emission-rate'!$F$2:$F$551) * IFERROR(VLOOKUP($A979&amp;$B979&amp;$C979&amp;$D979&amp;N$1, 'check of sales'!$A$2:$P$1035, 12 + MATCH($E979,'check of sales'!$M$1:$P$1, 0), 0), 0)</f>
        <v>477.33928593905352</v>
      </c>
      <c r="O979" s="1">
        <f>SUMIF('emission-rate'!$A$2:$A$551, $D979&amp;O$1&amp;$E979&amp;$F979, 'emission-rate'!$F$2:$F$551) * IFERROR(VLOOKUP($A979&amp;$B979&amp;$C979&amp;$D979&amp;O$1, 'check of sales'!$A$2:$P$1035, 12 + MATCH($E979,'check of sales'!$M$1:$P$1, 0), 0), 0)</f>
        <v>7859.1316694010384</v>
      </c>
      <c r="P979" s="1">
        <f>SUMIF('emission-rate'!$A$2:$A$551, $D979&amp;P$1&amp;$E979&amp;$F979, 'emission-rate'!$F$2:$F$551) * IFERROR(VLOOKUP($A979&amp;$B979&amp;$C979&amp;$D979&amp;P$1, 'check of sales'!$A$2:$P$1035, 12 + MATCH($E979,'check of sales'!$M$1:$P$1, 0), 0), 0)</f>
        <v>15781.688968969289</v>
      </c>
      <c r="Q979" s="1">
        <f>SUMIF('emission-rate'!$A$2:$A$551, $D979&amp;Q$1&amp;$E979&amp;$F979, 'emission-rate'!$F$2:$F$551) * IFERROR(VLOOKUP($A979&amp;$B979&amp;$C979&amp;$D979&amp;Q$1, 'check of sales'!$A$2:$P$1035, 12 + MATCH($E979,'check of sales'!$M$1:$P$1, 0), 0), 0)</f>
        <v>13711.844537255996</v>
      </c>
      <c r="R979" s="1">
        <f>SUMIF('emission-rate'!$A$2:$A$551, $D979&amp;R$1&amp;$E979&amp;$F979, 'emission-rate'!$F$2:$F$551) * IFERROR(VLOOKUP($A979&amp;$B979&amp;$C979&amp;$D979&amp;R$1, 'check of sales'!$A$2:$P$1035, 12 + MATCH($E979,'check of sales'!$M$1:$P$1, 0), 0), 0)</f>
        <v>4150.7367821665657</v>
      </c>
      <c r="S979" s="1">
        <f>SUMIF('emission-rate'!$A$2:$A$551, $D979&amp;S$1&amp;$E979&amp;$F979, 'emission-rate'!$F$2:$F$551) * IFERROR(VLOOKUP($A979&amp;$B979&amp;$C979&amp;$D979&amp;S$1, 'check of sales'!$A$2:$P$1035, 12 + MATCH($E979,'check of sales'!$M$1:$P$1, 0), 0), 0)</f>
        <v>5002.7204109106515</v>
      </c>
      <c r="T979" s="1">
        <f>SUMIF('emission-rate'!$A$2:$A$551, $D979&amp;T$1&amp;$E979&amp;$F979, 'emission-rate'!$F$2:$F$551) * IFERROR(VLOOKUP($A979&amp;$B979&amp;$C979&amp;$D979&amp;T$1, 'check of sales'!$A$2:$P$1035, 12 + MATCH($E979,'check of sales'!$M$1:$P$1, 0), 0), 0)</f>
        <v>3582.6684090059457</v>
      </c>
      <c r="U979" s="1">
        <f>SUMIF('emission-rate'!$A$2:$A$551, $D979&amp;U$1&amp;$E979&amp;$F979, 'emission-rate'!$F$2:$F$551) * IFERROR(VLOOKUP($A979&amp;$B979&amp;$C979&amp;$D979&amp;U$1, 'check of sales'!$A$2:$P$1035, 12 + MATCH($E979,'check of sales'!$M$1:$P$1, 0), 0), 0)</f>
        <v>0</v>
      </c>
    </row>
    <row r="980" spans="1:21" x14ac:dyDescent="0.2">
      <c r="A980">
        <f>emission!A980</f>
        <v>2020</v>
      </c>
      <c r="B980">
        <f>emission!B980</f>
        <v>2</v>
      </c>
      <c r="C980" t="str">
        <f>emission!C980</f>
        <v>commercial</v>
      </c>
      <c r="D980" t="str">
        <f>emission!D980</f>
        <v>VCC 24724 (NG T7 SWCVng)</v>
      </c>
      <c r="E980" t="str">
        <f>emission!E980</f>
        <v>ELEC</v>
      </c>
      <c r="F980" t="str">
        <f>emission!F980</f>
        <v>ROG</v>
      </c>
      <c r="G980" s="1">
        <f>emission!G980 - SUM($K980:$U980)</f>
        <v>3.9046515303198248E-4</v>
      </c>
      <c r="K980" s="1">
        <f>SUMIF('emission-rate'!$A$2:$A$551, $D980&amp;K$1&amp;$E980&amp;$F980, 'emission-rate'!$F$2:$F$551) * IFERROR(VLOOKUP($A980&amp;$B980&amp;$C980&amp;$D980&amp;K$1, 'check of sales'!$A$2:$P$1035, 12 + MATCH($E980,'check of sales'!$M$1:$P$1, 0), 0), 0)</f>
        <v>610.47327442979997</v>
      </c>
      <c r="L980" s="1">
        <f>SUMIF('emission-rate'!$A$2:$A$551, $D980&amp;L$1&amp;$E980&amp;$F980, 'emission-rate'!$F$2:$F$551) * IFERROR(VLOOKUP($A980&amp;$B980&amp;$C980&amp;$D980&amp;L$1, 'check of sales'!$A$2:$P$1035, 12 + MATCH($E980,'check of sales'!$M$1:$P$1, 0), 0), 0)</f>
        <v>1668.2593310615043</v>
      </c>
      <c r="M980" s="1">
        <f>SUMIF('emission-rate'!$A$2:$A$551, $D980&amp;M$1&amp;$E980&amp;$F980, 'emission-rate'!$F$2:$F$551) * IFERROR(VLOOKUP($A980&amp;$B980&amp;$C980&amp;$D980&amp;M$1, 'check of sales'!$A$2:$P$1035, 12 + MATCH($E980,'check of sales'!$M$1:$P$1, 0), 0), 0)</f>
        <v>67726.642741929827</v>
      </c>
      <c r="N980" s="1">
        <f>SUMIF('emission-rate'!$A$2:$A$551, $D980&amp;N$1&amp;$E980&amp;$F980, 'emission-rate'!$F$2:$F$551) * IFERROR(VLOOKUP($A980&amp;$B980&amp;$C980&amp;$D980&amp;N$1, 'check of sales'!$A$2:$P$1035, 12 + MATCH($E980,'check of sales'!$M$1:$P$1, 0), 0), 0)</f>
        <v>449.93210271793356</v>
      </c>
      <c r="O980" s="1">
        <f>SUMIF('emission-rate'!$A$2:$A$551, $D980&amp;O$1&amp;$E980&amp;$F980, 'emission-rate'!$F$2:$F$551) * IFERROR(VLOOKUP($A980&amp;$B980&amp;$C980&amp;$D980&amp;O$1, 'check of sales'!$A$2:$P$1035, 12 + MATCH($E980,'check of sales'!$M$1:$P$1, 0), 0), 0)</f>
        <v>7369.4152506997616</v>
      </c>
      <c r="P980" s="1">
        <f>SUMIF('emission-rate'!$A$2:$A$551, $D980&amp;P$1&amp;$E980&amp;$F980, 'emission-rate'!$F$2:$F$551) * IFERROR(VLOOKUP($A980&amp;$B980&amp;$C980&amp;$D980&amp;P$1, 'check of sales'!$A$2:$P$1035, 12 + MATCH($E980,'check of sales'!$M$1:$P$1, 0), 0), 0)</f>
        <v>14654.760986945033</v>
      </c>
      <c r="Q980" s="1">
        <f>SUMIF('emission-rate'!$A$2:$A$551, $D980&amp;Q$1&amp;$E980&amp;$F980, 'emission-rate'!$F$2:$F$551) * IFERROR(VLOOKUP($A980&amp;$B980&amp;$C980&amp;$D980&amp;Q$1, 'check of sales'!$A$2:$P$1035, 12 + MATCH($E980,'check of sales'!$M$1:$P$1, 0), 0), 0)</f>
        <v>12683.445237471016</v>
      </c>
      <c r="R980" s="1">
        <f>SUMIF('emission-rate'!$A$2:$A$551, $D980&amp;R$1&amp;$E980&amp;$F980, 'emission-rate'!$F$2:$F$551) * IFERROR(VLOOKUP($A980&amp;$B980&amp;$C980&amp;$D980&amp;R$1, 'check of sales'!$A$2:$P$1035, 12 + MATCH($E980,'check of sales'!$M$1:$P$1, 0), 0), 0)</f>
        <v>3791.3345764103269</v>
      </c>
      <c r="S980" s="1">
        <f>SUMIF('emission-rate'!$A$2:$A$551, $D980&amp;S$1&amp;$E980&amp;$F980, 'emission-rate'!$F$2:$F$551) * IFERROR(VLOOKUP($A980&amp;$B980&amp;$C980&amp;$D980&amp;S$1, 'check of sales'!$A$2:$P$1035, 12 + MATCH($E980,'check of sales'!$M$1:$P$1, 0), 0), 0)</f>
        <v>4470.1673825886901</v>
      </c>
      <c r="T980" s="1">
        <f>SUMIF('emission-rate'!$A$2:$A$551, $D980&amp;T$1&amp;$E980&amp;$F980, 'emission-rate'!$F$2:$F$551) * IFERROR(VLOOKUP($A980&amp;$B980&amp;$C980&amp;$D980&amp;T$1, 'check of sales'!$A$2:$P$1035, 12 + MATCH($E980,'check of sales'!$M$1:$P$1, 0), 0), 0)</f>
        <v>3037.9881294342454</v>
      </c>
      <c r="U980" s="1">
        <f>SUMIF('emission-rate'!$A$2:$A$551, $D980&amp;U$1&amp;$E980&amp;$F980, 'emission-rate'!$F$2:$F$551) * IFERROR(VLOOKUP($A980&amp;$B980&amp;$C980&amp;$D980&amp;U$1, 'check of sales'!$A$2:$P$1035, 12 + MATCH($E980,'check of sales'!$M$1:$P$1, 0), 0), 0)</f>
        <v>2537.2052323096982</v>
      </c>
    </row>
    <row r="981" spans="1:21" x14ac:dyDescent="0.2">
      <c r="A981">
        <f>emission!A981</f>
        <v>2010</v>
      </c>
      <c r="B981">
        <f>emission!B981</f>
        <v>2</v>
      </c>
      <c r="C981" t="str">
        <f>emission!C981</f>
        <v>commercial</v>
      </c>
      <c r="D981" t="str">
        <f>emission!D981</f>
        <v>VCC 24724 (NG T7 SWCVng)</v>
      </c>
      <c r="E981" t="str">
        <f>emission!E981</f>
        <v>ELEC</v>
      </c>
      <c r="F981" t="str">
        <f>emission!F981</f>
        <v>TOG</v>
      </c>
      <c r="G981" s="1">
        <f>emission!G981 - SUM($K981:$U981)</f>
        <v>-1.0909032425843179E-5</v>
      </c>
      <c r="K981" s="1">
        <f>SUMIF('emission-rate'!$A$2:$A$551, $D981&amp;K$1&amp;$E981&amp;$F981, 'emission-rate'!$F$2:$F$551) * IFERROR(VLOOKUP($A981&amp;$B981&amp;$C981&amp;$D981&amp;K$1, 'check of sales'!$A$2:$P$1035, 12 + MATCH($E981,'check of sales'!$M$1:$P$1, 0), 0), 0)</f>
        <v>16804.431415824831</v>
      </c>
      <c r="L981" s="1">
        <f>SUMIF('emission-rate'!$A$2:$A$551, $D981&amp;L$1&amp;$E981&amp;$F981, 'emission-rate'!$F$2:$F$551) * IFERROR(VLOOKUP($A981&amp;$B981&amp;$C981&amp;$D981&amp;L$1, 'check of sales'!$A$2:$P$1035, 12 + MATCH($E981,'check of sales'!$M$1:$P$1, 0), 0), 0)</f>
        <v>0</v>
      </c>
      <c r="M981" s="1">
        <f>SUMIF('emission-rate'!$A$2:$A$551, $D981&amp;M$1&amp;$E981&amp;$F981, 'emission-rate'!$F$2:$F$551) * IFERROR(VLOOKUP($A981&amp;$B981&amp;$C981&amp;$D981&amp;M$1, 'check of sales'!$A$2:$P$1035, 12 + MATCH($E981,'check of sales'!$M$1:$P$1, 0), 0), 0)</f>
        <v>0</v>
      </c>
      <c r="N981" s="1">
        <f>SUMIF('emission-rate'!$A$2:$A$551, $D981&amp;N$1&amp;$E981&amp;$F981, 'emission-rate'!$F$2:$F$551) * IFERROR(VLOOKUP($A981&amp;$B981&amp;$C981&amp;$D981&amp;N$1, 'check of sales'!$A$2:$P$1035, 12 + MATCH($E981,'check of sales'!$M$1:$P$1, 0), 0), 0)</f>
        <v>0</v>
      </c>
      <c r="O981" s="1">
        <f>SUMIF('emission-rate'!$A$2:$A$551, $D981&amp;O$1&amp;$E981&amp;$F981, 'emission-rate'!$F$2:$F$551) * IFERROR(VLOOKUP($A981&amp;$B981&amp;$C981&amp;$D981&amp;O$1, 'check of sales'!$A$2:$P$1035, 12 + MATCH($E981,'check of sales'!$M$1:$P$1, 0), 0), 0)</f>
        <v>0</v>
      </c>
      <c r="P981" s="1">
        <f>SUMIF('emission-rate'!$A$2:$A$551, $D981&amp;P$1&amp;$E981&amp;$F981, 'emission-rate'!$F$2:$F$551) * IFERROR(VLOOKUP($A981&amp;$B981&amp;$C981&amp;$D981&amp;P$1, 'check of sales'!$A$2:$P$1035, 12 + MATCH($E981,'check of sales'!$M$1:$P$1, 0), 0), 0)</f>
        <v>0</v>
      </c>
      <c r="Q981" s="1">
        <f>SUMIF('emission-rate'!$A$2:$A$551, $D981&amp;Q$1&amp;$E981&amp;$F981, 'emission-rate'!$F$2:$F$551) * IFERROR(VLOOKUP($A981&amp;$B981&amp;$C981&amp;$D981&amp;Q$1, 'check of sales'!$A$2:$P$1035, 12 + MATCH($E981,'check of sales'!$M$1:$P$1, 0), 0), 0)</f>
        <v>0</v>
      </c>
      <c r="R981" s="1">
        <f>SUMIF('emission-rate'!$A$2:$A$551, $D981&amp;R$1&amp;$E981&amp;$F981, 'emission-rate'!$F$2:$F$551) * IFERROR(VLOOKUP($A981&amp;$B981&amp;$C981&amp;$D981&amp;R$1, 'check of sales'!$A$2:$P$1035, 12 + MATCH($E981,'check of sales'!$M$1:$P$1, 0), 0), 0)</f>
        <v>0</v>
      </c>
      <c r="S981" s="1">
        <f>SUMIF('emission-rate'!$A$2:$A$551, $D981&amp;S$1&amp;$E981&amp;$F981, 'emission-rate'!$F$2:$F$551) * IFERROR(VLOOKUP($A981&amp;$B981&amp;$C981&amp;$D981&amp;S$1, 'check of sales'!$A$2:$P$1035, 12 + MATCH($E981,'check of sales'!$M$1:$P$1, 0), 0), 0)</f>
        <v>0</v>
      </c>
      <c r="T981" s="1">
        <f>SUMIF('emission-rate'!$A$2:$A$551, $D981&amp;T$1&amp;$E981&amp;$F981, 'emission-rate'!$F$2:$F$551) * IFERROR(VLOOKUP($A981&amp;$B981&amp;$C981&amp;$D981&amp;T$1, 'check of sales'!$A$2:$P$1035, 12 + MATCH($E981,'check of sales'!$M$1:$P$1, 0), 0), 0)</f>
        <v>0</v>
      </c>
      <c r="U981" s="1">
        <f>SUMIF('emission-rate'!$A$2:$A$551, $D981&amp;U$1&amp;$E981&amp;$F981, 'emission-rate'!$F$2:$F$551) * IFERROR(VLOOKUP($A981&amp;$B981&amp;$C981&amp;$D981&amp;U$1, 'check of sales'!$A$2:$P$1035, 12 + MATCH($E981,'check of sales'!$M$1:$P$1, 0), 0), 0)</f>
        <v>0</v>
      </c>
    </row>
    <row r="982" spans="1:21" x14ac:dyDescent="0.2">
      <c r="A982">
        <f>emission!A982</f>
        <v>2011</v>
      </c>
      <c r="B982">
        <f>emission!B982</f>
        <v>2</v>
      </c>
      <c r="C982" t="str">
        <f>emission!C982</f>
        <v>commercial</v>
      </c>
      <c r="D982" t="str">
        <f>emission!D982</f>
        <v>VCC 24724 (NG T7 SWCVng)</v>
      </c>
      <c r="E982" t="str">
        <f>emission!E982</f>
        <v>ELEC</v>
      </c>
      <c r="F982" t="str">
        <f>emission!F982</f>
        <v>TOG</v>
      </c>
      <c r="G982" s="1">
        <f>emission!G982 - SUM($K982:$U982)</f>
        <v>-3.1610601581633091E-4</v>
      </c>
      <c r="K982" s="1">
        <f>SUMIF('emission-rate'!$A$2:$A$551, $D982&amp;K$1&amp;$E982&amp;$F982, 'emission-rate'!$F$2:$F$551) * IFERROR(VLOOKUP($A982&amp;$B982&amp;$C982&amp;$D982&amp;K$1, 'check of sales'!$A$2:$P$1035, 12 + MATCH($E982,'check of sales'!$M$1:$P$1, 0), 0), 0)</f>
        <v>14249.619929892582</v>
      </c>
      <c r="L982" s="1">
        <f>SUMIF('emission-rate'!$A$2:$A$551, $D982&amp;L$1&amp;$E982&amp;$F982, 'emission-rate'!$F$2:$F$551) * IFERROR(VLOOKUP($A982&amp;$B982&amp;$C982&amp;$D982&amp;L$1, 'check of sales'!$A$2:$P$1035, 12 + MATCH($E982,'check of sales'!$M$1:$P$1, 0), 0), 0)</f>
        <v>941436.57616288145</v>
      </c>
      <c r="M982" s="1">
        <f>SUMIF('emission-rate'!$A$2:$A$551, $D982&amp;M$1&amp;$E982&amp;$F982, 'emission-rate'!$F$2:$F$551) * IFERROR(VLOOKUP($A982&amp;$B982&amp;$C982&amp;$D982&amp;M$1, 'check of sales'!$A$2:$P$1035, 12 + MATCH($E982,'check of sales'!$M$1:$P$1, 0), 0), 0)</f>
        <v>0</v>
      </c>
      <c r="N982" s="1">
        <f>SUMIF('emission-rate'!$A$2:$A$551, $D982&amp;N$1&amp;$E982&amp;$F982, 'emission-rate'!$F$2:$F$551) * IFERROR(VLOOKUP($A982&amp;$B982&amp;$C982&amp;$D982&amp;N$1, 'check of sales'!$A$2:$P$1035, 12 + MATCH($E982,'check of sales'!$M$1:$P$1, 0), 0), 0)</f>
        <v>0</v>
      </c>
      <c r="O982" s="1">
        <f>SUMIF('emission-rate'!$A$2:$A$551, $D982&amp;O$1&amp;$E982&amp;$F982, 'emission-rate'!$F$2:$F$551) * IFERROR(VLOOKUP($A982&amp;$B982&amp;$C982&amp;$D982&amp;O$1, 'check of sales'!$A$2:$P$1035, 12 + MATCH($E982,'check of sales'!$M$1:$P$1, 0), 0), 0)</f>
        <v>0</v>
      </c>
      <c r="P982" s="1">
        <f>SUMIF('emission-rate'!$A$2:$A$551, $D982&amp;P$1&amp;$E982&amp;$F982, 'emission-rate'!$F$2:$F$551) * IFERROR(VLOOKUP($A982&amp;$B982&amp;$C982&amp;$D982&amp;P$1, 'check of sales'!$A$2:$P$1035, 12 + MATCH($E982,'check of sales'!$M$1:$P$1, 0), 0), 0)</f>
        <v>0</v>
      </c>
      <c r="Q982" s="1">
        <f>SUMIF('emission-rate'!$A$2:$A$551, $D982&amp;Q$1&amp;$E982&amp;$F982, 'emission-rate'!$F$2:$F$551) * IFERROR(VLOOKUP($A982&amp;$B982&amp;$C982&amp;$D982&amp;Q$1, 'check of sales'!$A$2:$P$1035, 12 + MATCH($E982,'check of sales'!$M$1:$P$1, 0), 0), 0)</f>
        <v>0</v>
      </c>
      <c r="R982" s="1">
        <f>SUMIF('emission-rate'!$A$2:$A$551, $D982&amp;R$1&amp;$E982&amp;$F982, 'emission-rate'!$F$2:$F$551) * IFERROR(VLOOKUP($A982&amp;$B982&amp;$C982&amp;$D982&amp;R$1, 'check of sales'!$A$2:$P$1035, 12 + MATCH($E982,'check of sales'!$M$1:$P$1, 0), 0), 0)</f>
        <v>0</v>
      </c>
      <c r="S982" s="1">
        <f>SUMIF('emission-rate'!$A$2:$A$551, $D982&amp;S$1&amp;$E982&amp;$F982, 'emission-rate'!$F$2:$F$551) * IFERROR(VLOOKUP($A982&amp;$B982&amp;$C982&amp;$D982&amp;S$1, 'check of sales'!$A$2:$P$1035, 12 + MATCH($E982,'check of sales'!$M$1:$P$1, 0), 0), 0)</f>
        <v>0</v>
      </c>
      <c r="T982" s="1">
        <f>SUMIF('emission-rate'!$A$2:$A$551, $D982&amp;T$1&amp;$E982&amp;$F982, 'emission-rate'!$F$2:$F$551) * IFERROR(VLOOKUP($A982&amp;$B982&amp;$C982&amp;$D982&amp;T$1, 'check of sales'!$A$2:$P$1035, 12 + MATCH($E982,'check of sales'!$M$1:$P$1, 0), 0), 0)</f>
        <v>0</v>
      </c>
      <c r="U982" s="1">
        <f>SUMIF('emission-rate'!$A$2:$A$551, $D982&amp;U$1&amp;$E982&amp;$F982, 'emission-rate'!$F$2:$F$551) * IFERROR(VLOOKUP($A982&amp;$B982&amp;$C982&amp;$D982&amp;U$1, 'check of sales'!$A$2:$P$1035, 12 + MATCH($E982,'check of sales'!$M$1:$P$1, 0), 0), 0)</f>
        <v>0</v>
      </c>
    </row>
    <row r="983" spans="1:21" x14ac:dyDescent="0.2">
      <c r="A983">
        <f>emission!A983</f>
        <v>2012</v>
      </c>
      <c r="B983">
        <f>emission!B983</f>
        <v>2</v>
      </c>
      <c r="C983" t="str">
        <f>emission!C983</f>
        <v>commercial</v>
      </c>
      <c r="D983" t="str">
        <f>emission!D983</f>
        <v>VCC 24724 (NG T7 SWCVng)</v>
      </c>
      <c r="E983" t="str">
        <f>emission!E983</f>
        <v>ELEC</v>
      </c>
      <c r="F983" t="str">
        <f>emission!F983</f>
        <v>TOG</v>
      </c>
      <c r="G983" s="1">
        <f>emission!G983 - SUM($K983:$U983)</f>
        <v>-1.1261023581027985E-2</v>
      </c>
      <c r="K983" s="1">
        <f>SUMIF('emission-rate'!$A$2:$A$551, $D983&amp;K$1&amp;$E983&amp;$F983, 'emission-rate'!$F$2:$F$551) * IFERROR(VLOOKUP($A983&amp;$B983&amp;$C983&amp;$D983&amp;K$1, 'check of sales'!$A$2:$P$1035, 12 + MATCH($E983,'check of sales'!$M$1:$P$1, 0), 0), 0)</f>
        <v>12732.709604552165</v>
      </c>
      <c r="L983" s="1">
        <f>SUMIF('emission-rate'!$A$2:$A$551, $D983&amp;L$1&amp;$E983&amp;$F983, 'emission-rate'!$F$2:$F$551) * IFERROR(VLOOKUP($A983&amp;$B983&amp;$C983&amp;$D983&amp;L$1, 'check of sales'!$A$2:$P$1035, 12 + MATCH($E983,'check of sales'!$M$1:$P$1, 0), 0), 0)</f>
        <v>798308.08115217299</v>
      </c>
      <c r="M983" s="1">
        <f>SUMIF('emission-rate'!$A$2:$A$551, $D983&amp;M$1&amp;$E983&amp;$F983, 'emission-rate'!$F$2:$F$551) * IFERROR(VLOOKUP($A983&amp;$B983&amp;$C983&amp;$D983&amp;M$1, 'check of sales'!$A$2:$P$1035, 12 + MATCH($E983,'check of sales'!$M$1:$P$1, 0), 0), 0)</f>
        <v>9462107.4001273997</v>
      </c>
      <c r="N983" s="1">
        <f>SUMIF('emission-rate'!$A$2:$A$551, $D983&amp;N$1&amp;$E983&amp;$F983, 'emission-rate'!$F$2:$F$551) * IFERROR(VLOOKUP($A983&amp;$B983&amp;$C983&amp;$D983&amp;N$1, 'check of sales'!$A$2:$P$1035, 12 + MATCH($E983,'check of sales'!$M$1:$P$1, 0), 0), 0)</f>
        <v>0</v>
      </c>
      <c r="O983" s="1">
        <f>SUMIF('emission-rate'!$A$2:$A$551, $D983&amp;O$1&amp;$E983&amp;$F983, 'emission-rate'!$F$2:$F$551) * IFERROR(VLOOKUP($A983&amp;$B983&amp;$C983&amp;$D983&amp;O$1, 'check of sales'!$A$2:$P$1035, 12 + MATCH($E983,'check of sales'!$M$1:$P$1, 0), 0), 0)</f>
        <v>0</v>
      </c>
      <c r="P983" s="1">
        <f>SUMIF('emission-rate'!$A$2:$A$551, $D983&amp;P$1&amp;$E983&amp;$F983, 'emission-rate'!$F$2:$F$551) * IFERROR(VLOOKUP($A983&amp;$B983&amp;$C983&amp;$D983&amp;P$1, 'check of sales'!$A$2:$P$1035, 12 + MATCH($E983,'check of sales'!$M$1:$P$1, 0), 0), 0)</f>
        <v>0</v>
      </c>
      <c r="Q983" s="1">
        <f>SUMIF('emission-rate'!$A$2:$A$551, $D983&amp;Q$1&amp;$E983&amp;$F983, 'emission-rate'!$F$2:$F$551) * IFERROR(VLOOKUP($A983&amp;$B983&amp;$C983&amp;$D983&amp;Q$1, 'check of sales'!$A$2:$P$1035, 12 + MATCH($E983,'check of sales'!$M$1:$P$1, 0), 0), 0)</f>
        <v>0</v>
      </c>
      <c r="R983" s="1">
        <f>SUMIF('emission-rate'!$A$2:$A$551, $D983&amp;R$1&amp;$E983&amp;$F983, 'emission-rate'!$F$2:$F$551) * IFERROR(VLOOKUP($A983&amp;$B983&amp;$C983&amp;$D983&amp;R$1, 'check of sales'!$A$2:$P$1035, 12 + MATCH($E983,'check of sales'!$M$1:$P$1, 0), 0), 0)</f>
        <v>0</v>
      </c>
      <c r="S983" s="1">
        <f>SUMIF('emission-rate'!$A$2:$A$551, $D983&amp;S$1&amp;$E983&amp;$F983, 'emission-rate'!$F$2:$F$551) * IFERROR(VLOOKUP($A983&amp;$B983&amp;$C983&amp;$D983&amp;S$1, 'check of sales'!$A$2:$P$1035, 12 + MATCH($E983,'check of sales'!$M$1:$P$1, 0), 0), 0)</f>
        <v>0</v>
      </c>
      <c r="T983" s="1">
        <f>SUMIF('emission-rate'!$A$2:$A$551, $D983&amp;T$1&amp;$E983&amp;$F983, 'emission-rate'!$F$2:$F$551) * IFERROR(VLOOKUP($A983&amp;$B983&amp;$C983&amp;$D983&amp;T$1, 'check of sales'!$A$2:$P$1035, 12 + MATCH($E983,'check of sales'!$M$1:$P$1, 0), 0), 0)</f>
        <v>0</v>
      </c>
      <c r="U983" s="1">
        <f>SUMIF('emission-rate'!$A$2:$A$551, $D983&amp;U$1&amp;$E983&amp;$F983, 'emission-rate'!$F$2:$F$551) * IFERROR(VLOOKUP($A983&amp;$B983&amp;$C983&amp;$D983&amp;U$1, 'check of sales'!$A$2:$P$1035, 12 + MATCH($E983,'check of sales'!$M$1:$P$1, 0), 0), 0)</f>
        <v>0</v>
      </c>
    </row>
    <row r="984" spans="1:21" x14ac:dyDescent="0.2">
      <c r="A984">
        <f>emission!A984</f>
        <v>2013</v>
      </c>
      <c r="B984">
        <f>emission!B984</f>
        <v>2</v>
      </c>
      <c r="C984" t="str">
        <f>emission!C984</f>
        <v>commercial</v>
      </c>
      <c r="D984" t="str">
        <f>emission!D984</f>
        <v>VCC 24724 (NG T7 SWCVng)</v>
      </c>
      <c r="E984" t="str">
        <f>emission!E984</f>
        <v>ELEC</v>
      </c>
      <c r="F984" t="str">
        <f>emission!F984</f>
        <v>TOG</v>
      </c>
      <c r="G984" s="1">
        <f>emission!G984 - SUM($K984:$U984)</f>
        <v>-9.6114892512559891E-3</v>
      </c>
      <c r="K984" s="1">
        <f>SUMIF('emission-rate'!$A$2:$A$551, $D984&amp;K$1&amp;$E984&amp;$F984, 'emission-rate'!$F$2:$F$551) * IFERROR(VLOOKUP($A984&amp;$B984&amp;$C984&amp;$D984&amp;K$1, 'check of sales'!$A$2:$P$1035, 12 + MATCH($E984,'check of sales'!$M$1:$P$1, 0), 0), 0)</f>
        <v>11630.21523854207</v>
      </c>
      <c r="L984" s="1">
        <f>SUMIF('emission-rate'!$A$2:$A$551, $D984&amp;L$1&amp;$E984&amp;$F984, 'emission-rate'!$F$2:$F$551) * IFERROR(VLOOKUP($A984&amp;$B984&amp;$C984&amp;$D984&amp;L$1, 'check of sales'!$A$2:$P$1035, 12 + MATCH($E984,'check of sales'!$M$1:$P$1, 0), 0), 0)</f>
        <v>713326.04113564815</v>
      </c>
      <c r="M984" s="1">
        <f>SUMIF('emission-rate'!$A$2:$A$551, $D984&amp;M$1&amp;$E984&amp;$F984, 'emission-rate'!$F$2:$F$551) * IFERROR(VLOOKUP($A984&amp;$B984&amp;$C984&amp;$D984&amp;M$1, 'check of sales'!$A$2:$P$1035, 12 + MATCH($E984,'check of sales'!$M$1:$P$1, 0), 0), 0)</f>
        <v>8023564.1927562645</v>
      </c>
      <c r="N984" s="1">
        <f>SUMIF('emission-rate'!$A$2:$A$551, $D984&amp;N$1&amp;$E984&amp;$F984, 'emission-rate'!$F$2:$F$551) * IFERROR(VLOOKUP($A984&amp;$B984&amp;$C984&amp;$D984&amp;N$1, 'check of sales'!$A$2:$P$1035, 12 + MATCH($E984,'check of sales'!$M$1:$P$1, 0), 0), 0)</f>
        <v>264890.81567652407</v>
      </c>
      <c r="O984" s="1">
        <f>SUMIF('emission-rate'!$A$2:$A$551, $D984&amp;O$1&amp;$E984&amp;$F984, 'emission-rate'!$F$2:$F$551) * IFERROR(VLOOKUP($A984&amp;$B984&amp;$C984&amp;$D984&amp;O$1, 'check of sales'!$A$2:$P$1035, 12 + MATCH($E984,'check of sales'!$M$1:$P$1, 0), 0), 0)</f>
        <v>0</v>
      </c>
      <c r="P984" s="1">
        <f>SUMIF('emission-rate'!$A$2:$A$551, $D984&amp;P$1&amp;$E984&amp;$F984, 'emission-rate'!$F$2:$F$551) * IFERROR(VLOOKUP($A984&amp;$B984&amp;$C984&amp;$D984&amp;P$1, 'check of sales'!$A$2:$P$1035, 12 + MATCH($E984,'check of sales'!$M$1:$P$1, 0), 0), 0)</f>
        <v>0</v>
      </c>
      <c r="Q984" s="1">
        <f>SUMIF('emission-rate'!$A$2:$A$551, $D984&amp;Q$1&amp;$E984&amp;$F984, 'emission-rate'!$F$2:$F$551) * IFERROR(VLOOKUP($A984&amp;$B984&amp;$C984&amp;$D984&amp;Q$1, 'check of sales'!$A$2:$P$1035, 12 + MATCH($E984,'check of sales'!$M$1:$P$1, 0), 0), 0)</f>
        <v>0</v>
      </c>
      <c r="R984" s="1">
        <f>SUMIF('emission-rate'!$A$2:$A$551, $D984&amp;R$1&amp;$E984&amp;$F984, 'emission-rate'!$F$2:$F$551) * IFERROR(VLOOKUP($A984&amp;$B984&amp;$C984&amp;$D984&amp;R$1, 'check of sales'!$A$2:$P$1035, 12 + MATCH($E984,'check of sales'!$M$1:$P$1, 0), 0), 0)</f>
        <v>0</v>
      </c>
      <c r="S984" s="1">
        <f>SUMIF('emission-rate'!$A$2:$A$551, $D984&amp;S$1&amp;$E984&amp;$F984, 'emission-rate'!$F$2:$F$551) * IFERROR(VLOOKUP($A984&amp;$B984&amp;$C984&amp;$D984&amp;S$1, 'check of sales'!$A$2:$P$1035, 12 + MATCH($E984,'check of sales'!$M$1:$P$1, 0), 0), 0)</f>
        <v>0</v>
      </c>
      <c r="T984" s="1">
        <f>SUMIF('emission-rate'!$A$2:$A$551, $D984&amp;T$1&amp;$E984&amp;$F984, 'emission-rate'!$F$2:$F$551) * IFERROR(VLOOKUP($A984&amp;$B984&amp;$C984&amp;$D984&amp;T$1, 'check of sales'!$A$2:$P$1035, 12 + MATCH($E984,'check of sales'!$M$1:$P$1, 0), 0), 0)</f>
        <v>0</v>
      </c>
      <c r="U984" s="1">
        <f>SUMIF('emission-rate'!$A$2:$A$551, $D984&amp;U$1&amp;$E984&amp;$F984, 'emission-rate'!$F$2:$F$551) * IFERROR(VLOOKUP($A984&amp;$B984&amp;$C984&amp;$D984&amp;U$1, 'check of sales'!$A$2:$P$1035, 12 + MATCH($E984,'check of sales'!$M$1:$P$1, 0), 0), 0)</f>
        <v>0</v>
      </c>
    </row>
    <row r="985" spans="1:21" x14ac:dyDescent="0.2">
      <c r="A985">
        <f>emission!A985</f>
        <v>2014</v>
      </c>
      <c r="B985">
        <f>emission!B985</f>
        <v>2</v>
      </c>
      <c r="C985" t="str">
        <f>emission!C985</f>
        <v>commercial</v>
      </c>
      <c r="D985" t="str">
        <f>emission!D985</f>
        <v>VCC 24724 (NG T7 SWCVng)</v>
      </c>
      <c r="E985" t="str">
        <f>emission!E985</f>
        <v>ELEC</v>
      </c>
      <c r="F985" t="str">
        <f>emission!F985</f>
        <v>TOG</v>
      </c>
      <c r="G985" s="1">
        <f>emission!G985 - SUM($K985:$U985)</f>
        <v>-8.5694491863250732E-3</v>
      </c>
      <c r="K985" s="1">
        <f>SUMIF('emission-rate'!$A$2:$A$551, $D985&amp;K$1&amp;$E985&amp;$F985, 'emission-rate'!$F$2:$F$551) * IFERROR(VLOOKUP($A985&amp;$B985&amp;$C985&amp;$D985&amp;K$1, 'check of sales'!$A$2:$P$1035, 12 + MATCH($E985,'check of sales'!$M$1:$P$1, 0), 0), 0)</f>
        <v>10757.939799948239</v>
      </c>
      <c r="L985" s="1">
        <f>SUMIF('emission-rate'!$A$2:$A$551, $D985&amp;L$1&amp;$E985&amp;$F985, 'emission-rate'!$F$2:$F$551) * IFERROR(VLOOKUP($A985&amp;$B985&amp;$C985&amp;$D985&amp;L$1, 'check of sales'!$A$2:$P$1035, 12 + MATCH($E985,'check of sales'!$M$1:$P$1, 0), 0), 0)</f>
        <v>651560.87363357958</v>
      </c>
      <c r="M985" s="1">
        <f>SUMIF('emission-rate'!$A$2:$A$551, $D985&amp;M$1&amp;$E985&amp;$F985, 'emission-rate'!$F$2:$F$551) * IFERROR(VLOOKUP($A985&amp;$B985&amp;$C985&amp;$D985&amp;M$1, 'check of sales'!$A$2:$P$1035, 12 + MATCH($E985,'check of sales'!$M$1:$P$1, 0), 0), 0)</f>
        <v>7169434.2278937455</v>
      </c>
      <c r="N985" s="1">
        <f>SUMIF('emission-rate'!$A$2:$A$551, $D985&amp;N$1&amp;$E985&amp;$F985, 'emission-rate'!$F$2:$F$551) * IFERROR(VLOOKUP($A985&amp;$B985&amp;$C985&amp;$D985&amp;N$1, 'check of sales'!$A$2:$P$1035, 12 + MATCH($E985,'check of sales'!$M$1:$P$1, 0), 0), 0)</f>
        <v>224618.93252485327</v>
      </c>
      <c r="O985" s="1">
        <f>SUMIF('emission-rate'!$A$2:$A$551, $D985&amp;O$1&amp;$E985&amp;$F985, 'emission-rate'!$F$2:$F$551) * IFERROR(VLOOKUP($A985&amp;$B985&amp;$C985&amp;$D985&amp;O$1, 'check of sales'!$A$2:$P$1035, 12 + MATCH($E985,'check of sales'!$M$1:$P$1, 0), 0), 0)</f>
        <v>336966.54892587184</v>
      </c>
      <c r="P985" s="1">
        <f>SUMIF('emission-rate'!$A$2:$A$551, $D985&amp;P$1&amp;$E985&amp;$F985, 'emission-rate'!$F$2:$F$551) * IFERROR(VLOOKUP($A985&amp;$B985&amp;$C985&amp;$D985&amp;P$1, 'check of sales'!$A$2:$P$1035, 12 + MATCH($E985,'check of sales'!$M$1:$P$1, 0), 0), 0)</f>
        <v>0</v>
      </c>
      <c r="Q985" s="1">
        <f>SUMIF('emission-rate'!$A$2:$A$551, $D985&amp;Q$1&amp;$E985&amp;$F985, 'emission-rate'!$F$2:$F$551) * IFERROR(VLOOKUP($A985&amp;$B985&amp;$C985&amp;$D985&amp;Q$1, 'check of sales'!$A$2:$P$1035, 12 + MATCH($E985,'check of sales'!$M$1:$P$1, 0), 0), 0)</f>
        <v>0</v>
      </c>
      <c r="R985" s="1">
        <f>SUMIF('emission-rate'!$A$2:$A$551, $D985&amp;R$1&amp;$E985&amp;$F985, 'emission-rate'!$F$2:$F$551) * IFERROR(VLOOKUP($A985&amp;$B985&amp;$C985&amp;$D985&amp;R$1, 'check of sales'!$A$2:$P$1035, 12 + MATCH($E985,'check of sales'!$M$1:$P$1, 0), 0), 0)</f>
        <v>0</v>
      </c>
      <c r="S985" s="1">
        <f>SUMIF('emission-rate'!$A$2:$A$551, $D985&amp;S$1&amp;$E985&amp;$F985, 'emission-rate'!$F$2:$F$551) * IFERROR(VLOOKUP($A985&amp;$B985&amp;$C985&amp;$D985&amp;S$1, 'check of sales'!$A$2:$P$1035, 12 + MATCH($E985,'check of sales'!$M$1:$P$1, 0), 0), 0)</f>
        <v>0</v>
      </c>
      <c r="T985" s="1">
        <f>SUMIF('emission-rate'!$A$2:$A$551, $D985&amp;T$1&amp;$E985&amp;$F985, 'emission-rate'!$F$2:$F$551) * IFERROR(VLOOKUP($A985&amp;$B985&amp;$C985&amp;$D985&amp;T$1, 'check of sales'!$A$2:$P$1035, 12 + MATCH($E985,'check of sales'!$M$1:$P$1, 0), 0), 0)</f>
        <v>0</v>
      </c>
      <c r="U985" s="1">
        <f>SUMIF('emission-rate'!$A$2:$A$551, $D985&amp;U$1&amp;$E985&amp;$F985, 'emission-rate'!$F$2:$F$551) * IFERROR(VLOOKUP($A985&amp;$B985&amp;$C985&amp;$D985&amp;U$1, 'check of sales'!$A$2:$P$1035, 12 + MATCH($E985,'check of sales'!$M$1:$P$1, 0), 0), 0)</f>
        <v>0</v>
      </c>
    </row>
    <row r="986" spans="1:21" x14ac:dyDescent="0.2">
      <c r="A986">
        <f>emission!A986</f>
        <v>2015</v>
      </c>
      <c r="B986">
        <f>emission!B986</f>
        <v>2</v>
      </c>
      <c r="C986" t="str">
        <f>emission!C986</f>
        <v>commercial</v>
      </c>
      <c r="D986" t="str">
        <f>emission!D986</f>
        <v>VCC 24724 (NG T7 SWCVng)</v>
      </c>
      <c r="E986" t="str">
        <f>emission!E986</f>
        <v>ELEC</v>
      </c>
      <c r="F986" t="str">
        <f>emission!F986</f>
        <v>TOG</v>
      </c>
      <c r="G986" s="1">
        <f>emission!G986 - SUM($K986:$U986)</f>
        <v>-1.4479644596576691E-4</v>
      </c>
      <c r="K986" s="1">
        <f>SUMIF('emission-rate'!$A$2:$A$551, $D986&amp;K$1&amp;$E986&amp;$F986, 'emission-rate'!$F$2:$F$551) * IFERROR(VLOOKUP($A986&amp;$B986&amp;$C986&amp;$D986&amp;K$1, 'check of sales'!$A$2:$P$1035, 12 + MATCH($E986,'check of sales'!$M$1:$P$1, 0), 0), 0)</f>
        <v>9989.744240313792</v>
      </c>
      <c r="L986" s="1">
        <f>SUMIF('emission-rate'!$A$2:$A$551, $D986&amp;L$1&amp;$E986&amp;$F986, 'emission-rate'!$F$2:$F$551) * IFERROR(VLOOKUP($A986&amp;$B986&amp;$C986&amp;$D986&amp;L$1, 'check of sales'!$A$2:$P$1035, 12 + MATCH($E986,'check of sales'!$M$1:$P$1, 0), 0), 0)</f>
        <v>602693.28733682306</v>
      </c>
      <c r="M986" s="1">
        <f>SUMIF('emission-rate'!$A$2:$A$551, $D986&amp;M$1&amp;$E986&amp;$F986, 'emission-rate'!$F$2:$F$551) * IFERROR(VLOOKUP($A986&amp;$B986&amp;$C986&amp;$D986&amp;M$1, 'check of sales'!$A$2:$P$1035, 12 + MATCH($E986,'check of sales'!$M$1:$P$1, 0), 0), 0)</f>
        <v>6548650.3500530692</v>
      </c>
      <c r="N986" s="1">
        <f>SUMIF('emission-rate'!$A$2:$A$551, $D986&amp;N$1&amp;$E986&amp;$F986, 'emission-rate'!$F$2:$F$551) * IFERROR(VLOOKUP($A986&amp;$B986&amp;$C986&amp;$D986&amp;N$1, 'check of sales'!$A$2:$P$1035, 12 + MATCH($E986,'check of sales'!$M$1:$P$1, 0), 0), 0)</f>
        <v>200707.64368415132</v>
      </c>
      <c r="O986" s="1">
        <f>SUMIF('emission-rate'!$A$2:$A$551, $D986&amp;O$1&amp;$E986&amp;$F986, 'emission-rate'!$F$2:$F$551) * IFERROR(VLOOKUP($A986&amp;$B986&amp;$C986&amp;$D986&amp;O$1, 'check of sales'!$A$2:$P$1035, 12 + MATCH($E986,'check of sales'!$M$1:$P$1, 0), 0), 0)</f>
        <v>285736.84717231698</v>
      </c>
      <c r="P986" s="1">
        <f>SUMIF('emission-rate'!$A$2:$A$551, $D986&amp;P$1&amp;$E986&amp;$F986, 'emission-rate'!$F$2:$F$551) * IFERROR(VLOOKUP($A986&amp;$B986&amp;$C986&amp;$D986&amp;P$1, 'check of sales'!$A$2:$P$1035, 12 + MATCH($E986,'check of sales'!$M$1:$P$1, 0), 0), 0)</f>
        <v>5807618.2198019214</v>
      </c>
      <c r="Q986" s="1">
        <f>SUMIF('emission-rate'!$A$2:$A$551, $D986&amp;Q$1&amp;$E986&amp;$F986, 'emission-rate'!$F$2:$F$551) * IFERROR(VLOOKUP($A986&amp;$B986&amp;$C986&amp;$D986&amp;Q$1, 'check of sales'!$A$2:$P$1035, 12 + MATCH($E986,'check of sales'!$M$1:$P$1, 0), 0), 0)</f>
        <v>0</v>
      </c>
      <c r="R986" s="1">
        <f>SUMIF('emission-rate'!$A$2:$A$551, $D986&amp;R$1&amp;$E986&amp;$F986, 'emission-rate'!$F$2:$F$551) * IFERROR(VLOOKUP($A986&amp;$B986&amp;$C986&amp;$D986&amp;R$1, 'check of sales'!$A$2:$P$1035, 12 + MATCH($E986,'check of sales'!$M$1:$P$1, 0), 0), 0)</f>
        <v>0</v>
      </c>
      <c r="S986" s="1">
        <f>SUMIF('emission-rate'!$A$2:$A$551, $D986&amp;S$1&amp;$E986&amp;$F986, 'emission-rate'!$F$2:$F$551) * IFERROR(VLOOKUP($A986&amp;$B986&amp;$C986&amp;$D986&amp;S$1, 'check of sales'!$A$2:$P$1035, 12 + MATCH($E986,'check of sales'!$M$1:$P$1, 0), 0), 0)</f>
        <v>0</v>
      </c>
      <c r="T986" s="1">
        <f>SUMIF('emission-rate'!$A$2:$A$551, $D986&amp;T$1&amp;$E986&amp;$F986, 'emission-rate'!$F$2:$F$551) * IFERROR(VLOOKUP($A986&amp;$B986&amp;$C986&amp;$D986&amp;T$1, 'check of sales'!$A$2:$P$1035, 12 + MATCH($E986,'check of sales'!$M$1:$P$1, 0), 0), 0)</f>
        <v>0</v>
      </c>
      <c r="U986" s="1">
        <f>SUMIF('emission-rate'!$A$2:$A$551, $D986&amp;U$1&amp;$E986&amp;$F986, 'emission-rate'!$F$2:$F$551) * IFERROR(VLOOKUP($A986&amp;$B986&amp;$C986&amp;$D986&amp;U$1, 'check of sales'!$A$2:$P$1035, 12 + MATCH($E986,'check of sales'!$M$1:$P$1, 0), 0), 0)</f>
        <v>0</v>
      </c>
    </row>
    <row r="987" spans="1:21" x14ac:dyDescent="0.2">
      <c r="A987">
        <f>emission!A987</f>
        <v>2016</v>
      </c>
      <c r="B987">
        <f>emission!B987</f>
        <v>2</v>
      </c>
      <c r="C987" t="str">
        <f>emission!C987</f>
        <v>commercial</v>
      </c>
      <c r="D987" t="str">
        <f>emission!D987</f>
        <v>VCC 24724 (NG T7 SWCVng)</v>
      </c>
      <c r="E987" t="str">
        <f>emission!E987</f>
        <v>ELEC</v>
      </c>
      <c r="F987" t="str">
        <f>emission!F987</f>
        <v>TOG</v>
      </c>
      <c r="G987" s="1">
        <f>emission!G987 - SUM($K987:$U987)</f>
        <v>-8.1927701830863953E-4</v>
      </c>
      <c r="K987" s="1">
        <f>SUMIF('emission-rate'!$A$2:$A$551, $D987&amp;K$1&amp;$E987&amp;$F987, 'emission-rate'!$F$2:$F$551) * IFERROR(VLOOKUP($A987&amp;$B987&amp;$C987&amp;$D987&amp;K$1, 'check of sales'!$A$2:$P$1035, 12 + MATCH($E987,'check of sales'!$M$1:$P$1, 0), 0), 0)</f>
        <v>9367.2655774157756</v>
      </c>
      <c r="L987" s="1">
        <f>SUMIF('emission-rate'!$A$2:$A$551, $D987&amp;L$1&amp;$E987&amp;$F987, 'emission-rate'!$F$2:$F$551) * IFERROR(VLOOKUP($A987&amp;$B987&amp;$C987&amp;$D987&amp;L$1, 'check of sales'!$A$2:$P$1035, 12 + MATCH($E987,'check of sales'!$M$1:$P$1, 0), 0), 0)</f>
        <v>559656.57995946251</v>
      </c>
      <c r="M987" s="1">
        <f>SUMIF('emission-rate'!$A$2:$A$551, $D987&amp;M$1&amp;$E987&amp;$F987, 'emission-rate'!$F$2:$F$551) * IFERROR(VLOOKUP($A987&amp;$B987&amp;$C987&amp;$D987&amp;M$1, 'check of sales'!$A$2:$P$1035, 12 + MATCH($E987,'check of sales'!$M$1:$P$1, 0), 0), 0)</f>
        <v>6057496.3396474719</v>
      </c>
      <c r="N987" s="1">
        <f>SUMIF('emission-rate'!$A$2:$A$551, $D987&amp;N$1&amp;$E987&amp;$F987, 'emission-rate'!$F$2:$F$551) * IFERROR(VLOOKUP($A987&amp;$B987&amp;$C987&amp;$D987&amp;N$1, 'check of sales'!$A$2:$P$1035, 12 + MATCH($E987,'check of sales'!$M$1:$P$1, 0), 0), 0)</f>
        <v>183328.85682343243</v>
      </c>
      <c r="O987" s="1">
        <f>SUMIF('emission-rate'!$A$2:$A$551, $D987&amp;O$1&amp;$E987&amp;$F987, 'emission-rate'!$F$2:$F$551) * IFERROR(VLOOKUP($A987&amp;$B987&amp;$C987&amp;$D987&amp;O$1, 'check of sales'!$A$2:$P$1035, 12 + MATCH($E987,'check of sales'!$M$1:$P$1, 0), 0), 0)</f>
        <v>255319.39211468148</v>
      </c>
      <c r="P987" s="1">
        <f>SUMIF('emission-rate'!$A$2:$A$551, $D987&amp;P$1&amp;$E987&amp;$F987, 'emission-rate'!$F$2:$F$551) * IFERROR(VLOOKUP($A987&amp;$B987&amp;$C987&amp;$D987&amp;P$1, 'check of sales'!$A$2:$P$1035, 12 + MATCH($E987,'check of sales'!$M$1:$P$1, 0), 0), 0)</f>
        <v>4924674.3482296336</v>
      </c>
      <c r="Q987" s="1">
        <f>SUMIF('emission-rate'!$A$2:$A$551, $D987&amp;Q$1&amp;$E987&amp;$F987, 'emission-rate'!$F$2:$F$551) * IFERROR(VLOOKUP($A987&amp;$B987&amp;$C987&amp;$D987&amp;Q$1, 'check of sales'!$A$2:$P$1035, 12 + MATCH($E987,'check of sales'!$M$1:$P$1, 0), 0), 0)</f>
        <v>122395.78058587921</v>
      </c>
      <c r="R987" s="1">
        <f>SUMIF('emission-rate'!$A$2:$A$551, $D987&amp;R$1&amp;$E987&amp;$F987, 'emission-rate'!$F$2:$F$551) * IFERROR(VLOOKUP($A987&amp;$B987&amp;$C987&amp;$D987&amp;R$1, 'check of sales'!$A$2:$P$1035, 12 + MATCH($E987,'check of sales'!$M$1:$P$1, 0), 0), 0)</f>
        <v>0</v>
      </c>
      <c r="S987" s="1">
        <f>SUMIF('emission-rate'!$A$2:$A$551, $D987&amp;S$1&amp;$E987&amp;$F987, 'emission-rate'!$F$2:$F$551) * IFERROR(VLOOKUP($A987&amp;$B987&amp;$C987&amp;$D987&amp;S$1, 'check of sales'!$A$2:$P$1035, 12 + MATCH($E987,'check of sales'!$M$1:$P$1, 0), 0), 0)</f>
        <v>0</v>
      </c>
      <c r="T987" s="1">
        <f>SUMIF('emission-rate'!$A$2:$A$551, $D987&amp;T$1&amp;$E987&amp;$F987, 'emission-rate'!$F$2:$F$551) * IFERROR(VLOOKUP($A987&amp;$B987&amp;$C987&amp;$D987&amp;T$1, 'check of sales'!$A$2:$P$1035, 12 + MATCH($E987,'check of sales'!$M$1:$P$1, 0), 0), 0)</f>
        <v>0</v>
      </c>
      <c r="U987" s="1">
        <f>SUMIF('emission-rate'!$A$2:$A$551, $D987&amp;U$1&amp;$E987&amp;$F987, 'emission-rate'!$F$2:$F$551) * IFERROR(VLOOKUP($A987&amp;$B987&amp;$C987&amp;$D987&amp;U$1, 'check of sales'!$A$2:$P$1035, 12 + MATCH($E987,'check of sales'!$M$1:$P$1, 0), 0), 0)</f>
        <v>0</v>
      </c>
    </row>
    <row r="988" spans="1:21" x14ac:dyDescent="0.2">
      <c r="A988">
        <f>emission!A988</f>
        <v>2017</v>
      </c>
      <c r="B988">
        <f>emission!B988</f>
        <v>2</v>
      </c>
      <c r="C988" t="str">
        <f>emission!C988</f>
        <v>commercial</v>
      </c>
      <c r="D988" t="str">
        <f>emission!D988</f>
        <v>VCC 24724 (NG T7 SWCVng)</v>
      </c>
      <c r="E988" t="str">
        <f>emission!E988</f>
        <v>ELEC</v>
      </c>
      <c r="F988" t="str">
        <f>emission!F988</f>
        <v>TOG</v>
      </c>
      <c r="G988" s="1">
        <f>emission!G988 - SUM($K988:$U988)</f>
        <v>-1.0094903409481049E-3</v>
      </c>
      <c r="K988" s="1">
        <f>SUMIF('emission-rate'!$A$2:$A$551, $D988&amp;K$1&amp;$E988&amp;$F988, 'emission-rate'!$F$2:$F$551) * IFERROR(VLOOKUP($A988&amp;$B988&amp;$C988&amp;$D988&amp;K$1, 'check of sales'!$A$2:$P$1035, 12 + MATCH($E988,'check of sales'!$M$1:$P$1, 0), 0), 0)</f>
        <v>8829.4293432661634</v>
      </c>
      <c r="L988" s="1">
        <f>SUMIF('emission-rate'!$A$2:$A$551, $D988&amp;L$1&amp;$E988&amp;$F988, 'emission-rate'!$F$2:$F$551) * IFERROR(VLOOKUP($A988&amp;$B988&amp;$C988&amp;$D988&amp;L$1, 'check of sales'!$A$2:$P$1035, 12 + MATCH($E988,'check of sales'!$M$1:$P$1, 0), 0), 0)</f>
        <v>524783.38689318055</v>
      </c>
      <c r="M988" s="1">
        <f>SUMIF('emission-rate'!$A$2:$A$551, $D988&amp;M$1&amp;$E988&amp;$F988, 'emission-rate'!$F$2:$F$551) * IFERROR(VLOOKUP($A988&amp;$B988&amp;$C988&amp;$D988&amp;M$1, 'check of sales'!$A$2:$P$1035, 12 + MATCH($E988,'check of sales'!$M$1:$P$1, 0), 0), 0)</f>
        <v>5624946.8109132228</v>
      </c>
      <c r="N988" s="1">
        <f>SUMIF('emission-rate'!$A$2:$A$551, $D988&amp;N$1&amp;$E988&amp;$F988, 'emission-rate'!$F$2:$F$551) * IFERROR(VLOOKUP($A988&amp;$B988&amp;$C988&amp;$D988&amp;N$1, 'check of sales'!$A$2:$P$1035, 12 + MATCH($E988,'check of sales'!$M$1:$P$1, 0), 0), 0)</f>
        <v>169579.04603208738</v>
      </c>
      <c r="O988" s="1">
        <f>SUMIF('emission-rate'!$A$2:$A$551, $D988&amp;O$1&amp;$E988&amp;$F988, 'emission-rate'!$F$2:$F$551) * IFERROR(VLOOKUP($A988&amp;$B988&amp;$C988&amp;$D988&amp;O$1, 'check of sales'!$A$2:$P$1035, 12 + MATCH($E988,'check of sales'!$M$1:$P$1, 0), 0), 0)</f>
        <v>233211.90674181687</v>
      </c>
      <c r="P988" s="1">
        <f>SUMIF('emission-rate'!$A$2:$A$551, $D988&amp;P$1&amp;$E988&amp;$F988, 'emission-rate'!$F$2:$F$551) * IFERROR(VLOOKUP($A988&amp;$B988&amp;$C988&amp;$D988&amp;P$1, 'check of sales'!$A$2:$P$1035, 12 + MATCH($E988,'check of sales'!$M$1:$P$1, 0), 0), 0)</f>
        <v>4400429.5329628466</v>
      </c>
      <c r="Q988" s="1">
        <f>SUMIF('emission-rate'!$A$2:$A$551, $D988&amp;Q$1&amp;$E988&amp;$F988, 'emission-rate'!$F$2:$F$551) * IFERROR(VLOOKUP($A988&amp;$B988&amp;$C988&amp;$D988&amp;Q$1, 'check of sales'!$A$2:$P$1035, 12 + MATCH($E988,'check of sales'!$M$1:$P$1, 0), 0), 0)</f>
        <v>103787.7040414995</v>
      </c>
      <c r="R988" s="1">
        <f>SUMIF('emission-rate'!$A$2:$A$551, $D988&amp;R$1&amp;$E988&amp;$F988, 'emission-rate'!$F$2:$F$551) * IFERROR(VLOOKUP($A988&amp;$B988&amp;$C988&amp;$D988&amp;R$1, 'check of sales'!$A$2:$P$1035, 12 + MATCH($E988,'check of sales'!$M$1:$P$1, 0), 0), 0)</f>
        <v>13689.446961371737</v>
      </c>
      <c r="S988" s="1">
        <f>SUMIF('emission-rate'!$A$2:$A$551, $D988&amp;S$1&amp;$E988&amp;$F988, 'emission-rate'!$F$2:$F$551) * IFERROR(VLOOKUP($A988&amp;$B988&amp;$C988&amp;$D988&amp;S$1, 'check of sales'!$A$2:$P$1035, 12 + MATCH($E988,'check of sales'!$M$1:$P$1, 0), 0), 0)</f>
        <v>0</v>
      </c>
      <c r="T988" s="1">
        <f>SUMIF('emission-rate'!$A$2:$A$551, $D988&amp;T$1&amp;$E988&amp;$F988, 'emission-rate'!$F$2:$F$551) * IFERROR(VLOOKUP($A988&amp;$B988&amp;$C988&amp;$D988&amp;T$1, 'check of sales'!$A$2:$P$1035, 12 + MATCH($E988,'check of sales'!$M$1:$P$1, 0), 0), 0)</f>
        <v>0</v>
      </c>
      <c r="U988" s="1">
        <f>SUMIF('emission-rate'!$A$2:$A$551, $D988&amp;U$1&amp;$E988&amp;$F988, 'emission-rate'!$F$2:$F$551) * IFERROR(VLOOKUP($A988&amp;$B988&amp;$C988&amp;$D988&amp;U$1, 'check of sales'!$A$2:$P$1035, 12 + MATCH($E988,'check of sales'!$M$1:$P$1, 0), 0), 0)</f>
        <v>0</v>
      </c>
    </row>
    <row r="989" spans="1:21" x14ac:dyDescent="0.2">
      <c r="A989">
        <f>emission!A989</f>
        <v>2018</v>
      </c>
      <c r="B989">
        <f>emission!B989</f>
        <v>2</v>
      </c>
      <c r="C989" t="str">
        <f>emission!C989</f>
        <v>commercial</v>
      </c>
      <c r="D989" t="str">
        <f>emission!D989</f>
        <v>VCC 24724 (NG T7 SWCVng)</v>
      </c>
      <c r="E989" t="str">
        <f>emission!E989</f>
        <v>ELEC</v>
      </c>
      <c r="F989" t="str">
        <f>emission!F989</f>
        <v>TOG</v>
      </c>
      <c r="G989" s="1">
        <f>emission!G989 - SUM($K989:$U989)</f>
        <v>-1.8255971372127533E-3</v>
      </c>
      <c r="K989" s="1">
        <f>SUMIF('emission-rate'!$A$2:$A$551, $D989&amp;K$1&amp;$E989&amp;$F989, 'emission-rate'!$F$2:$F$551) * IFERROR(VLOOKUP($A989&amp;$B989&amp;$C989&amp;$D989&amp;K$1, 'check of sales'!$A$2:$P$1035, 12 + MATCH($E989,'check of sales'!$M$1:$P$1, 0), 0), 0)</f>
        <v>8362.7386236184975</v>
      </c>
      <c r="L989" s="1">
        <f>SUMIF('emission-rate'!$A$2:$A$551, $D989&amp;L$1&amp;$E989&amp;$F989, 'emission-rate'!$F$2:$F$551) * IFERROR(VLOOKUP($A989&amp;$B989&amp;$C989&amp;$D989&amp;L$1, 'check of sales'!$A$2:$P$1035, 12 + MATCH($E989,'check of sales'!$M$1:$P$1, 0), 0), 0)</f>
        <v>494652.12625812372</v>
      </c>
      <c r="M989" s="1">
        <f>SUMIF('emission-rate'!$A$2:$A$551, $D989&amp;M$1&amp;$E989&amp;$F989, 'emission-rate'!$F$2:$F$551) * IFERROR(VLOOKUP($A989&amp;$B989&amp;$C989&amp;$D989&amp;M$1, 'check of sales'!$A$2:$P$1035, 12 + MATCH($E989,'check of sales'!$M$1:$P$1, 0), 0), 0)</f>
        <v>5274446.409151217</v>
      </c>
      <c r="N989" s="1">
        <f>SUMIF('emission-rate'!$A$2:$A$551, $D989&amp;N$1&amp;$E989&amp;$F989, 'emission-rate'!$F$2:$F$551) * IFERROR(VLOOKUP($A989&amp;$B989&amp;$C989&amp;$D989&amp;N$1, 'check of sales'!$A$2:$P$1035, 12 + MATCH($E989,'check of sales'!$M$1:$P$1, 0), 0), 0)</f>
        <v>157469.86224863442</v>
      </c>
      <c r="O989" s="1">
        <f>SUMIF('emission-rate'!$A$2:$A$551, $D989&amp;O$1&amp;$E989&amp;$F989, 'emission-rate'!$F$2:$F$551) * IFERROR(VLOOKUP($A989&amp;$B989&amp;$C989&amp;$D989&amp;O$1, 'check of sales'!$A$2:$P$1035, 12 + MATCH($E989,'check of sales'!$M$1:$P$1, 0), 0), 0)</f>
        <v>215720.82733647808</v>
      </c>
      <c r="P989" s="1">
        <f>SUMIF('emission-rate'!$A$2:$A$551, $D989&amp;P$1&amp;$E989&amp;$F989, 'emission-rate'!$F$2:$F$551) * IFERROR(VLOOKUP($A989&amp;$B989&amp;$C989&amp;$D989&amp;P$1, 'check of sales'!$A$2:$P$1035, 12 + MATCH($E989,'check of sales'!$M$1:$P$1, 0), 0), 0)</f>
        <v>4019407.0390247367</v>
      </c>
      <c r="Q989" s="1">
        <f>SUMIF('emission-rate'!$A$2:$A$551, $D989&amp;Q$1&amp;$E989&amp;$F989, 'emission-rate'!$F$2:$F$551) * IFERROR(VLOOKUP($A989&amp;$B989&amp;$C989&amp;$D989&amp;Q$1, 'check of sales'!$A$2:$P$1035, 12 + MATCH($E989,'check of sales'!$M$1:$P$1, 0), 0), 0)</f>
        <v>92739.224104595749</v>
      </c>
      <c r="R989" s="1">
        <f>SUMIF('emission-rate'!$A$2:$A$551, $D989&amp;R$1&amp;$E989&amp;$F989, 'emission-rate'!$F$2:$F$551) * IFERROR(VLOOKUP($A989&amp;$B989&amp;$C989&amp;$D989&amp;R$1, 'check of sales'!$A$2:$P$1035, 12 + MATCH($E989,'check of sales'!$M$1:$P$1, 0), 0), 0)</f>
        <v>11608.21282333134</v>
      </c>
      <c r="S989" s="1">
        <f>SUMIF('emission-rate'!$A$2:$A$551, $D989&amp;S$1&amp;$E989&amp;$F989, 'emission-rate'!$F$2:$F$551) * IFERROR(VLOOKUP($A989&amp;$B989&amp;$C989&amp;$D989&amp;S$1, 'check of sales'!$A$2:$P$1035, 12 + MATCH($E989,'check of sales'!$M$1:$P$1, 0), 0), 0)</f>
        <v>2145038.1363737625</v>
      </c>
      <c r="T989" s="1">
        <f>SUMIF('emission-rate'!$A$2:$A$551, $D989&amp;T$1&amp;$E989&amp;$F989, 'emission-rate'!$F$2:$F$551) * IFERROR(VLOOKUP($A989&amp;$B989&amp;$C989&amp;$D989&amp;T$1, 'check of sales'!$A$2:$P$1035, 12 + MATCH($E989,'check of sales'!$M$1:$P$1, 0), 0), 0)</f>
        <v>0</v>
      </c>
      <c r="U989" s="1">
        <f>SUMIF('emission-rate'!$A$2:$A$551, $D989&amp;U$1&amp;$E989&amp;$F989, 'emission-rate'!$F$2:$F$551) * IFERROR(VLOOKUP($A989&amp;$B989&amp;$C989&amp;$D989&amp;U$1, 'check of sales'!$A$2:$P$1035, 12 + MATCH($E989,'check of sales'!$M$1:$P$1, 0), 0), 0)</f>
        <v>0</v>
      </c>
    </row>
    <row r="990" spans="1:21" x14ac:dyDescent="0.2">
      <c r="A990">
        <f>emission!A990</f>
        <v>2019</v>
      </c>
      <c r="B990">
        <f>emission!B990</f>
        <v>2</v>
      </c>
      <c r="C990" t="str">
        <f>emission!C990</f>
        <v>commercial</v>
      </c>
      <c r="D990" t="str">
        <f>emission!D990</f>
        <v>VCC 24724 (NG T7 SWCVng)</v>
      </c>
      <c r="E990" t="str">
        <f>emission!E990</f>
        <v>ELEC</v>
      </c>
      <c r="F990" t="str">
        <f>emission!F990</f>
        <v>TOG</v>
      </c>
      <c r="G990" s="1">
        <f>emission!G990 - SUM($K990:$U990)</f>
        <v>-1.7757415771484375E-3</v>
      </c>
      <c r="K990" s="1">
        <f>SUMIF('emission-rate'!$A$2:$A$551, $D990&amp;K$1&amp;$E990&amp;$F990, 'emission-rate'!$F$2:$F$551) * IFERROR(VLOOKUP($A990&amp;$B990&amp;$C990&amp;$D990&amp;K$1, 'check of sales'!$A$2:$P$1035, 12 + MATCH($E990,'check of sales'!$M$1:$P$1, 0), 0), 0)</f>
        <v>7784.5070473426522</v>
      </c>
      <c r="L990" s="1">
        <f>SUMIF('emission-rate'!$A$2:$A$551, $D990&amp;L$1&amp;$E990&amp;$F990, 'emission-rate'!$F$2:$F$551) * IFERROR(VLOOKUP($A990&amp;$B990&amp;$C990&amp;$D990&amp;L$1, 'check of sales'!$A$2:$P$1035, 12 + MATCH($E990,'check of sales'!$M$1:$P$1, 0), 0), 0)</f>
        <v>468506.658889418</v>
      </c>
      <c r="M990" s="1">
        <f>SUMIF('emission-rate'!$A$2:$A$551, $D990&amp;M$1&amp;$E990&amp;$F990, 'emission-rate'!$F$2:$F$551) * IFERROR(VLOOKUP($A990&amp;$B990&amp;$C990&amp;$D990&amp;M$1, 'check of sales'!$A$2:$P$1035, 12 + MATCH($E990,'check of sales'!$M$1:$P$1, 0), 0), 0)</f>
        <v>4971605.8020949448</v>
      </c>
      <c r="N990" s="1">
        <f>SUMIF('emission-rate'!$A$2:$A$551, $D990&amp;N$1&amp;$E990&amp;$F990, 'emission-rate'!$F$2:$F$551) * IFERROR(VLOOKUP($A990&amp;$B990&amp;$C990&amp;$D990&amp;N$1, 'check of sales'!$A$2:$P$1035, 12 + MATCH($E990,'check of sales'!$M$1:$P$1, 0), 0), 0)</f>
        <v>147657.63613540851</v>
      </c>
      <c r="O990" s="1">
        <f>SUMIF('emission-rate'!$A$2:$A$551, $D990&amp;O$1&amp;$E990&amp;$F990, 'emission-rate'!$F$2:$F$551) * IFERROR(VLOOKUP($A990&amp;$B990&amp;$C990&amp;$D990&amp;O$1, 'check of sales'!$A$2:$P$1035, 12 + MATCH($E990,'check of sales'!$M$1:$P$1, 0), 0), 0)</f>
        <v>200316.78299693362</v>
      </c>
      <c r="P990" s="1">
        <f>SUMIF('emission-rate'!$A$2:$A$551, $D990&amp;P$1&amp;$E990&amp;$F990, 'emission-rate'!$F$2:$F$551) * IFERROR(VLOOKUP($A990&amp;$B990&amp;$C990&amp;$D990&amp;P$1, 'check of sales'!$A$2:$P$1035, 12 + MATCH($E990,'check of sales'!$M$1:$P$1, 0), 0), 0)</f>
        <v>3717948.2984991493</v>
      </c>
      <c r="Q990" s="1">
        <f>SUMIF('emission-rate'!$A$2:$A$551, $D990&amp;Q$1&amp;$E990&amp;$F990, 'emission-rate'!$F$2:$F$551) * IFERROR(VLOOKUP($A990&amp;$B990&amp;$C990&amp;$D990&amp;Q$1, 'check of sales'!$A$2:$P$1035, 12 + MATCH($E990,'check of sales'!$M$1:$P$1, 0), 0), 0)</f>
        <v>84709.16017798947</v>
      </c>
      <c r="R990" s="1">
        <f>SUMIF('emission-rate'!$A$2:$A$551, $D990&amp;R$1&amp;$E990&amp;$F990, 'emission-rate'!$F$2:$F$551) * IFERROR(VLOOKUP($A990&amp;$B990&amp;$C990&amp;$D990&amp;R$1, 'check of sales'!$A$2:$P$1035, 12 + MATCH($E990,'check of sales'!$M$1:$P$1, 0), 0), 0)</f>
        <v>10372.487381032302</v>
      </c>
      <c r="S990" s="1">
        <f>SUMIF('emission-rate'!$A$2:$A$551, $D990&amp;S$1&amp;$E990&amp;$F990, 'emission-rate'!$F$2:$F$551) * IFERROR(VLOOKUP($A990&amp;$B990&amp;$C990&amp;$D990&amp;S$1, 'check of sales'!$A$2:$P$1035, 12 + MATCH($E990,'check of sales'!$M$1:$P$1, 0), 0), 0)</f>
        <v>1818923.6768622228</v>
      </c>
      <c r="T990" s="1">
        <f>SUMIF('emission-rate'!$A$2:$A$551, $D990&amp;T$1&amp;$E990&amp;$F990, 'emission-rate'!$F$2:$F$551) * IFERROR(VLOOKUP($A990&amp;$B990&amp;$C990&amp;$D990&amp;T$1, 'check of sales'!$A$2:$P$1035, 12 + MATCH($E990,'check of sales'!$M$1:$P$1, 0), 0), 0)</f>
        <v>238750.92099000176</v>
      </c>
      <c r="U990" s="1">
        <f>SUMIF('emission-rate'!$A$2:$A$551, $D990&amp;U$1&amp;$E990&amp;$F990, 'emission-rate'!$F$2:$F$551) * IFERROR(VLOOKUP($A990&amp;$B990&amp;$C990&amp;$D990&amp;U$1, 'check of sales'!$A$2:$P$1035, 12 + MATCH($E990,'check of sales'!$M$1:$P$1, 0), 0), 0)</f>
        <v>0</v>
      </c>
    </row>
    <row r="991" spans="1:21" x14ac:dyDescent="0.2">
      <c r="A991">
        <f>emission!A991</f>
        <v>2020</v>
      </c>
      <c r="B991">
        <f>emission!B991</f>
        <v>2</v>
      </c>
      <c r="C991" t="str">
        <f>emission!C991</f>
        <v>commercial</v>
      </c>
      <c r="D991" t="str">
        <f>emission!D991</f>
        <v>VCC 24724 (NG T7 SWCVng)</v>
      </c>
      <c r="E991" t="str">
        <f>emission!E991</f>
        <v>ELEC</v>
      </c>
      <c r="F991" t="str">
        <f>emission!F991</f>
        <v>TOG</v>
      </c>
      <c r="G991" s="1">
        <f>emission!G991 - SUM($K991:$U991)</f>
        <v>-1.7207544296979904E-3</v>
      </c>
      <c r="K991" s="1">
        <f>SUMIF('emission-rate'!$A$2:$A$551, $D991&amp;K$1&amp;$E991&amp;$F991, 'emission-rate'!$F$2:$F$551) * IFERROR(VLOOKUP($A991&amp;$B991&amp;$C991&amp;$D991&amp;K$1, 'check of sales'!$A$2:$P$1035, 12 + MATCH($E991,'check of sales'!$M$1:$P$1, 0), 0), 0)</f>
        <v>7264.3699276061297</v>
      </c>
      <c r="L991" s="1">
        <f>SUMIF('emission-rate'!$A$2:$A$551, $D991&amp;L$1&amp;$E991&amp;$F991, 'emission-rate'!$F$2:$F$551) * IFERROR(VLOOKUP($A991&amp;$B991&amp;$C991&amp;$D991&amp;L$1, 'check of sales'!$A$2:$P$1035, 12 + MATCH($E991,'check of sales'!$M$1:$P$1, 0), 0), 0)</f>
        <v>436112.32539916039</v>
      </c>
      <c r="M991" s="1">
        <f>SUMIF('emission-rate'!$A$2:$A$551, $D991&amp;M$1&amp;$E991&amp;$F991, 'emission-rate'!$F$2:$F$551) * IFERROR(VLOOKUP($A991&amp;$B991&amp;$C991&amp;$D991&amp;M$1, 'check of sales'!$A$2:$P$1035, 12 + MATCH($E991,'check of sales'!$M$1:$P$1, 0), 0), 0)</f>
        <v>4708825.2531624455</v>
      </c>
      <c r="N991" s="1">
        <f>SUMIF('emission-rate'!$A$2:$A$551, $D991&amp;N$1&amp;$E991&amp;$F991, 'emission-rate'!$F$2:$F$551) * IFERROR(VLOOKUP($A991&amp;$B991&amp;$C991&amp;$D991&amp;N$1, 'check of sales'!$A$2:$P$1035, 12 + MATCH($E991,'check of sales'!$M$1:$P$1, 0), 0), 0)</f>
        <v>139179.6415375004</v>
      </c>
      <c r="O991" s="1">
        <f>SUMIF('emission-rate'!$A$2:$A$551, $D991&amp;O$1&amp;$E991&amp;$F991, 'emission-rate'!$F$2:$F$551) * IFERROR(VLOOKUP($A991&amp;$B991&amp;$C991&amp;$D991&amp;O$1, 'check of sales'!$A$2:$P$1035, 12 + MATCH($E991,'check of sales'!$M$1:$P$1, 0), 0), 0)</f>
        <v>187834.68933804275</v>
      </c>
      <c r="P991" s="1">
        <f>SUMIF('emission-rate'!$A$2:$A$551, $D991&amp;P$1&amp;$E991&amp;$F991, 'emission-rate'!$F$2:$F$551) * IFERROR(VLOOKUP($A991&amp;$B991&amp;$C991&amp;$D991&amp;P$1, 'check of sales'!$A$2:$P$1035, 12 + MATCH($E991,'check of sales'!$M$1:$P$1, 0), 0), 0)</f>
        <v>3452459.6057783351</v>
      </c>
      <c r="Q991" s="1">
        <f>SUMIF('emission-rate'!$A$2:$A$551, $D991&amp;Q$1&amp;$E991&amp;$F991, 'emission-rate'!$F$2:$F$551) * IFERROR(VLOOKUP($A991&amp;$B991&amp;$C991&amp;$D991&amp;Q$1, 'check of sales'!$A$2:$P$1035, 12 + MATCH($E991,'check of sales'!$M$1:$P$1, 0), 0), 0)</f>
        <v>78355.905458996611</v>
      </c>
      <c r="R991" s="1">
        <f>SUMIF('emission-rate'!$A$2:$A$551, $D991&amp;R$1&amp;$E991&amp;$F991, 'emission-rate'!$F$2:$F$551) * IFERROR(VLOOKUP($A991&amp;$B991&amp;$C991&amp;$D991&amp;R$1, 'check of sales'!$A$2:$P$1035, 12 + MATCH($E991,'check of sales'!$M$1:$P$1, 0), 0), 0)</f>
        <v>9474.3589186497975</v>
      </c>
      <c r="S991" s="1">
        <f>SUMIF('emission-rate'!$A$2:$A$551, $D991&amp;S$1&amp;$E991&amp;$F991, 'emission-rate'!$F$2:$F$551) * IFERROR(VLOOKUP($A991&amp;$B991&amp;$C991&amp;$D991&amp;S$1, 'check of sales'!$A$2:$P$1035, 12 + MATCH($E991,'check of sales'!$M$1:$P$1, 0), 0), 0)</f>
        <v>1625294.3646410417</v>
      </c>
      <c r="T991" s="1">
        <f>SUMIF('emission-rate'!$A$2:$A$551, $D991&amp;T$1&amp;$E991&amp;$F991, 'emission-rate'!$F$2:$F$551) * IFERROR(VLOOKUP($A991&amp;$B991&amp;$C991&amp;$D991&amp;T$1, 'check of sales'!$A$2:$P$1035, 12 + MATCH($E991,'check of sales'!$M$1:$P$1, 0), 0), 0)</f>
        <v>202453.13857007722</v>
      </c>
      <c r="U991" s="1">
        <f>SUMIF('emission-rate'!$A$2:$A$551, $D991&amp;U$1&amp;$E991&amp;$F991, 'emission-rate'!$F$2:$F$551) * IFERROR(VLOOKUP($A991&amp;$B991&amp;$C991&amp;$D991&amp;U$1, 'check of sales'!$A$2:$P$1035, 12 + MATCH($E991,'check of sales'!$M$1:$P$1, 0), 0), 0)</f>
        <v>360552.86464709806</v>
      </c>
    </row>
    <row r="992" spans="1:21" x14ac:dyDescent="0.2">
      <c r="A992">
        <f>emission!A992</f>
        <v>2010</v>
      </c>
      <c r="B992">
        <f>emission!B992</f>
        <v>2</v>
      </c>
      <c r="C992" t="str">
        <f>emission!C992</f>
        <v>commercial</v>
      </c>
      <c r="D992" t="str">
        <f>emission!D992</f>
        <v>VCC 24724 (NG T7 SWCVng)</v>
      </c>
      <c r="E992" t="str">
        <f>emission!E992</f>
        <v>NG</v>
      </c>
      <c r="F992" t="str">
        <f>emission!F992</f>
        <v>CH4</v>
      </c>
      <c r="G992" s="1">
        <f>emission!G992 - SUM($K992:$U992)</f>
        <v>-1.6944759408943355E-6</v>
      </c>
      <c r="K992" s="1">
        <f>SUMIF('emission-rate'!$A$2:$A$551, $D992&amp;K$1&amp;$E992&amp;$F992, 'emission-rate'!$F$2:$F$551) * IFERROR(VLOOKUP($A992&amp;$B992&amp;$C992&amp;$D992&amp;K$1, 'check of sales'!$A$2:$P$1035, 12 + MATCH($E992,'check of sales'!$M$1:$P$1, 0), 0), 0)</f>
        <v>37161.590909746978</v>
      </c>
      <c r="L992" s="1">
        <f>SUMIF('emission-rate'!$A$2:$A$551, $D992&amp;L$1&amp;$E992&amp;$F992, 'emission-rate'!$F$2:$F$551) * IFERROR(VLOOKUP($A992&amp;$B992&amp;$C992&amp;$D992&amp;L$1, 'check of sales'!$A$2:$P$1035, 12 + MATCH($E992,'check of sales'!$M$1:$P$1, 0), 0), 0)</f>
        <v>0</v>
      </c>
      <c r="M992" s="1">
        <f>SUMIF('emission-rate'!$A$2:$A$551, $D992&amp;M$1&amp;$E992&amp;$F992, 'emission-rate'!$F$2:$F$551) * IFERROR(VLOOKUP($A992&amp;$B992&amp;$C992&amp;$D992&amp;M$1, 'check of sales'!$A$2:$P$1035, 12 + MATCH($E992,'check of sales'!$M$1:$P$1, 0), 0), 0)</f>
        <v>0</v>
      </c>
      <c r="N992" s="1">
        <f>SUMIF('emission-rate'!$A$2:$A$551, $D992&amp;N$1&amp;$E992&amp;$F992, 'emission-rate'!$F$2:$F$551) * IFERROR(VLOOKUP($A992&amp;$B992&amp;$C992&amp;$D992&amp;N$1, 'check of sales'!$A$2:$P$1035, 12 + MATCH($E992,'check of sales'!$M$1:$P$1, 0), 0), 0)</f>
        <v>0</v>
      </c>
      <c r="O992" s="1">
        <f>SUMIF('emission-rate'!$A$2:$A$551, $D992&amp;O$1&amp;$E992&amp;$F992, 'emission-rate'!$F$2:$F$551) * IFERROR(VLOOKUP($A992&amp;$B992&amp;$C992&amp;$D992&amp;O$1, 'check of sales'!$A$2:$P$1035, 12 + MATCH($E992,'check of sales'!$M$1:$P$1, 0), 0), 0)</f>
        <v>0</v>
      </c>
      <c r="P992" s="1">
        <f>SUMIF('emission-rate'!$A$2:$A$551, $D992&amp;P$1&amp;$E992&amp;$F992, 'emission-rate'!$F$2:$F$551) * IFERROR(VLOOKUP($A992&amp;$B992&amp;$C992&amp;$D992&amp;P$1, 'check of sales'!$A$2:$P$1035, 12 + MATCH($E992,'check of sales'!$M$1:$P$1, 0), 0), 0)</f>
        <v>0</v>
      </c>
      <c r="Q992" s="1">
        <f>SUMIF('emission-rate'!$A$2:$A$551, $D992&amp;Q$1&amp;$E992&amp;$F992, 'emission-rate'!$F$2:$F$551) * IFERROR(VLOOKUP($A992&amp;$B992&amp;$C992&amp;$D992&amp;Q$1, 'check of sales'!$A$2:$P$1035, 12 + MATCH($E992,'check of sales'!$M$1:$P$1, 0), 0), 0)</f>
        <v>0</v>
      </c>
      <c r="R992" s="1">
        <f>SUMIF('emission-rate'!$A$2:$A$551, $D992&amp;R$1&amp;$E992&amp;$F992, 'emission-rate'!$F$2:$F$551) * IFERROR(VLOOKUP($A992&amp;$B992&amp;$C992&amp;$D992&amp;R$1, 'check of sales'!$A$2:$P$1035, 12 + MATCH($E992,'check of sales'!$M$1:$P$1, 0), 0), 0)</f>
        <v>0</v>
      </c>
      <c r="S992" s="1">
        <f>SUMIF('emission-rate'!$A$2:$A$551, $D992&amp;S$1&amp;$E992&amp;$F992, 'emission-rate'!$F$2:$F$551) * IFERROR(VLOOKUP($A992&amp;$B992&amp;$C992&amp;$D992&amp;S$1, 'check of sales'!$A$2:$P$1035, 12 + MATCH($E992,'check of sales'!$M$1:$P$1, 0), 0), 0)</f>
        <v>0</v>
      </c>
      <c r="T992" s="1">
        <f>SUMIF('emission-rate'!$A$2:$A$551, $D992&amp;T$1&amp;$E992&amp;$F992, 'emission-rate'!$F$2:$F$551) * IFERROR(VLOOKUP($A992&amp;$B992&amp;$C992&amp;$D992&amp;T$1, 'check of sales'!$A$2:$P$1035, 12 + MATCH($E992,'check of sales'!$M$1:$P$1, 0), 0), 0)</f>
        <v>0</v>
      </c>
      <c r="U992" s="1">
        <f>SUMIF('emission-rate'!$A$2:$A$551, $D992&amp;U$1&amp;$E992&amp;$F992, 'emission-rate'!$F$2:$F$551) * IFERROR(VLOOKUP($A992&amp;$B992&amp;$C992&amp;$D992&amp;U$1, 'check of sales'!$A$2:$P$1035, 12 + MATCH($E992,'check of sales'!$M$1:$P$1, 0), 0), 0)</f>
        <v>0</v>
      </c>
    </row>
    <row r="993" spans="1:21" x14ac:dyDescent="0.2">
      <c r="A993">
        <f>emission!A993</f>
        <v>2011</v>
      </c>
      <c r="B993">
        <f>emission!B993</f>
        <v>2</v>
      </c>
      <c r="C993" t="str">
        <f>emission!C993</f>
        <v>commercial</v>
      </c>
      <c r="D993" t="str">
        <f>emission!D993</f>
        <v>VCC 24724 (NG T7 SWCVng)</v>
      </c>
      <c r="E993" t="str">
        <f>emission!E993</f>
        <v>NG</v>
      </c>
      <c r="F993" t="str">
        <f>emission!F993</f>
        <v>CH4</v>
      </c>
      <c r="G993" s="1">
        <f>emission!G993 - SUM($K993:$U993)</f>
        <v>-6.6539947874844074E-4</v>
      </c>
      <c r="K993" s="1">
        <f>SUMIF('emission-rate'!$A$2:$A$551, $D993&amp;K$1&amp;$E993&amp;$F993, 'emission-rate'!$F$2:$F$551) * IFERROR(VLOOKUP($A993&amp;$B993&amp;$C993&amp;$D993&amp;K$1, 'check of sales'!$A$2:$P$1035, 12 + MATCH($E993,'check of sales'!$M$1:$P$1, 0), 0), 0)</f>
        <v>31511.839547000433</v>
      </c>
      <c r="L993" s="1">
        <f>SUMIF('emission-rate'!$A$2:$A$551, $D993&amp;L$1&amp;$E993&amp;$F993, 'emission-rate'!$F$2:$F$551) * IFERROR(VLOOKUP($A993&amp;$B993&amp;$C993&amp;$D993&amp;L$1, 'check of sales'!$A$2:$P$1035, 12 + MATCH($E993,'check of sales'!$M$1:$P$1, 0), 0), 0)</f>
        <v>1420738.4291007391</v>
      </c>
      <c r="M993" s="1">
        <f>SUMIF('emission-rate'!$A$2:$A$551, $D993&amp;M$1&amp;$E993&amp;$F993, 'emission-rate'!$F$2:$F$551) * IFERROR(VLOOKUP($A993&amp;$B993&amp;$C993&amp;$D993&amp;M$1, 'check of sales'!$A$2:$P$1035, 12 + MATCH($E993,'check of sales'!$M$1:$P$1, 0), 0), 0)</f>
        <v>0</v>
      </c>
      <c r="N993" s="1">
        <f>SUMIF('emission-rate'!$A$2:$A$551, $D993&amp;N$1&amp;$E993&amp;$F993, 'emission-rate'!$F$2:$F$551) * IFERROR(VLOOKUP($A993&amp;$B993&amp;$C993&amp;$D993&amp;N$1, 'check of sales'!$A$2:$P$1035, 12 + MATCH($E993,'check of sales'!$M$1:$P$1, 0), 0), 0)</f>
        <v>0</v>
      </c>
      <c r="O993" s="1">
        <f>SUMIF('emission-rate'!$A$2:$A$551, $D993&amp;O$1&amp;$E993&amp;$F993, 'emission-rate'!$F$2:$F$551) * IFERROR(VLOOKUP($A993&amp;$B993&amp;$C993&amp;$D993&amp;O$1, 'check of sales'!$A$2:$P$1035, 12 + MATCH($E993,'check of sales'!$M$1:$P$1, 0), 0), 0)</f>
        <v>0</v>
      </c>
      <c r="P993" s="1">
        <f>SUMIF('emission-rate'!$A$2:$A$551, $D993&amp;P$1&amp;$E993&amp;$F993, 'emission-rate'!$F$2:$F$551) * IFERROR(VLOOKUP($A993&amp;$B993&amp;$C993&amp;$D993&amp;P$1, 'check of sales'!$A$2:$P$1035, 12 + MATCH($E993,'check of sales'!$M$1:$P$1, 0), 0), 0)</f>
        <v>0</v>
      </c>
      <c r="Q993" s="1">
        <f>SUMIF('emission-rate'!$A$2:$A$551, $D993&amp;Q$1&amp;$E993&amp;$F993, 'emission-rate'!$F$2:$F$551) * IFERROR(VLOOKUP($A993&amp;$B993&amp;$C993&amp;$D993&amp;Q$1, 'check of sales'!$A$2:$P$1035, 12 + MATCH($E993,'check of sales'!$M$1:$P$1, 0), 0), 0)</f>
        <v>0</v>
      </c>
      <c r="R993" s="1">
        <f>SUMIF('emission-rate'!$A$2:$A$551, $D993&amp;R$1&amp;$E993&amp;$F993, 'emission-rate'!$F$2:$F$551) * IFERROR(VLOOKUP($A993&amp;$B993&amp;$C993&amp;$D993&amp;R$1, 'check of sales'!$A$2:$P$1035, 12 + MATCH($E993,'check of sales'!$M$1:$P$1, 0), 0), 0)</f>
        <v>0</v>
      </c>
      <c r="S993" s="1">
        <f>SUMIF('emission-rate'!$A$2:$A$551, $D993&amp;S$1&amp;$E993&amp;$F993, 'emission-rate'!$F$2:$F$551) * IFERROR(VLOOKUP($A993&amp;$B993&amp;$C993&amp;$D993&amp;S$1, 'check of sales'!$A$2:$P$1035, 12 + MATCH($E993,'check of sales'!$M$1:$P$1, 0), 0), 0)</f>
        <v>0</v>
      </c>
      <c r="T993" s="1">
        <f>SUMIF('emission-rate'!$A$2:$A$551, $D993&amp;T$1&amp;$E993&amp;$F993, 'emission-rate'!$F$2:$F$551) * IFERROR(VLOOKUP($A993&amp;$B993&amp;$C993&amp;$D993&amp;T$1, 'check of sales'!$A$2:$P$1035, 12 + MATCH($E993,'check of sales'!$M$1:$P$1, 0), 0), 0)</f>
        <v>0</v>
      </c>
      <c r="U993" s="1">
        <f>SUMIF('emission-rate'!$A$2:$A$551, $D993&amp;U$1&amp;$E993&amp;$F993, 'emission-rate'!$F$2:$F$551) * IFERROR(VLOOKUP($A993&amp;$B993&amp;$C993&amp;$D993&amp;U$1, 'check of sales'!$A$2:$P$1035, 12 + MATCH($E993,'check of sales'!$M$1:$P$1, 0), 0), 0)</f>
        <v>0</v>
      </c>
    </row>
    <row r="994" spans="1:21" x14ac:dyDescent="0.2">
      <c r="A994">
        <f>emission!A994</f>
        <v>2012</v>
      </c>
      <c r="B994">
        <f>emission!B994</f>
        <v>2</v>
      </c>
      <c r="C994" t="str">
        <f>emission!C994</f>
        <v>commercial</v>
      </c>
      <c r="D994" t="str">
        <f>emission!D994</f>
        <v>VCC 24724 (NG T7 SWCVng)</v>
      </c>
      <c r="E994" t="str">
        <f>emission!E994</f>
        <v>NG</v>
      </c>
      <c r="F994" t="str">
        <f>emission!F994</f>
        <v>CH4</v>
      </c>
      <c r="G994" s="1">
        <f>emission!G994 - SUM($K994:$U994)</f>
        <v>-1.2926468625664711E-3</v>
      </c>
      <c r="K994" s="1">
        <f>SUMIF('emission-rate'!$A$2:$A$551, $D994&amp;K$1&amp;$E994&amp;$F994, 'emission-rate'!$F$2:$F$551) * IFERROR(VLOOKUP($A994&amp;$B994&amp;$C994&amp;$D994&amp;K$1, 'check of sales'!$A$2:$P$1035, 12 + MATCH($E994,'check of sales'!$M$1:$P$1, 0), 0), 0)</f>
        <v>28157.319565801488</v>
      </c>
      <c r="L994" s="1">
        <f>SUMIF('emission-rate'!$A$2:$A$551, $D994&amp;L$1&amp;$E994&amp;$F994, 'emission-rate'!$F$2:$F$551) * IFERROR(VLOOKUP($A994&amp;$B994&amp;$C994&amp;$D994&amp;L$1, 'check of sales'!$A$2:$P$1035, 12 + MATCH($E994,'check of sales'!$M$1:$P$1, 0), 0), 0)</f>
        <v>1204740.709966142</v>
      </c>
      <c r="M994" s="1">
        <f>SUMIF('emission-rate'!$A$2:$A$551, $D994&amp;M$1&amp;$E994&amp;$F994, 'emission-rate'!$F$2:$F$551) * IFERROR(VLOOKUP($A994&amp;$B994&amp;$C994&amp;$D994&amp;M$1, 'check of sales'!$A$2:$P$1035, 12 + MATCH($E994,'check of sales'!$M$1:$P$1, 0), 0), 0)</f>
        <v>2513655.971321403</v>
      </c>
      <c r="N994" s="1">
        <f>SUMIF('emission-rate'!$A$2:$A$551, $D994&amp;N$1&amp;$E994&amp;$F994, 'emission-rate'!$F$2:$F$551) * IFERROR(VLOOKUP($A994&amp;$B994&amp;$C994&amp;$D994&amp;N$1, 'check of sales'!$A$2:$P$1035, 12 + MATCH($E994,'check of sales'!$M$1:$P$1, 0), 0), 0)</f>
        <v>0</v>
      </c>
      <c r="O994" s="1">
        <f>SUMIF('emission-rate'!$A$2:$A$551, $D994&amp;O$1&amp;$E994&amp;$F994, 'emission-rate'!$F$2:$F$551) * IFERROR(VLOOKUP($A994&amp;$B994&amp;$C994&amp;$D994&amp;O$1, 'check of sales'!$A$2:$P$1035, 12 + MATCH($E994,'check of sales'!$M$1:$P$1, 0), 0), 0)</f>
        <v>0</v>
      </c>
      <c r="P994" s="1">
        <f>SUMIF('emission-rate'!$A$2:$A$551, $D994&amp;P$1&amp;$E994&amp;$F994, 'emission-rate'!$F$2:$F$551) * IFERROR(VLOOKUP($A994&amp;$B994&amp;$C994&amp;$D994&amp;P$1, 'check of sales'!$A$2:$P$1035, 12 + MATCH($E994,'check of sales'!$M$1:$P$1, 0), 0), 0)</f>
        <v>0</v>
      </c>
      <c r="Q994" s="1">
        <f>SUMIF('emission-rate'!$A$2:$A$551, $D994&amp;Q$1&amp;$E994&amp;$F994, 'emission-rate'!$F$2:$F$551) * IFERROR(VLOOKUP($A994&amp;$B994&amp;$C994&amp;$D994&amp;Q$1, 'check of sales'!$A$2:$P$1035, 12 + MATCH($E994,'check of sales'!$M$1:$P$1, 0), 0), 0)</f>
        <v>0</v>
      </c>
      <c r="R994" s="1">
        <f>SUMIF('emission-rate'!$A$2:$A$551, $D994&amp;R$1&amp;$E994&amp;$F994, 'emission-rate'!$F$2:$F$551) * IFERROR(VLOOKUP($A994&amp;$B994&amp;$C994&amp;$D994&amp;R$1, 'check of sales'!$A$2:$P$1035, 12 + MATCH($E994,'check of sales'!$M$1:$P$1, 0), 0), 0)</f>
        <v>0</v>
      </c>
      <c r="S994" s="1">
        <f>SUMIF('emission-rate'!$A$2:$A$551, $D994&amp;S$1&amp;$E994&amp;$F994, 'emission-rate'!$F$2:$F$551) * IFERROR(VLOOKUP($A994&amp;$B994&amp;$C994&amp;$D994&amp;S$1, 'check of sales'!$A$2:$P$1035, 12 + MATCH($E994,'check of sales'!$M$1:$P$1, 0), 0), 0)</f>
        <v>0</v>
      </c>
      <c r="T994" s="1">
        <f>SUMIF('emission-rate'!$A$2:$A$551, $D994&amp;T$1&amp;$E994&amp;$F994, 'emission-rate'!$F$2:$F$551) * IFERROR(VLOOKUP($A994&amp;$B994&amp;$C994&amp;$D994&amp;T$1, 'check of sales'!$A$2:$P$1035, 12 + MATCH($E994,'check of sales'!$M$1:$P$1, 0), 0), 0)</f>
        <v>0</v>
      </c>
      <c r="U994" s="1">
        <f>SUMIF('emission-rate'!$A$2:$A$551, $D994&amp;U$1&amp;$E994&amp;$F994, 'emission-rate'!$F$2:$F$551) * IFERROR(VLOOKUP($A994&amp;$B994&amp;$C994&amp;$D994&amp;U$1, 'check of sales'!$A$2:$P$1035, 12 + MATCH($E994,'check of sales'!$M$1:$P$1, 0), 0), 0)</f>
        <v>0</v>
      </c>
    </row>
    <row r="995" spans="1:21" x14ac:dyDescent="0.2">
      <c r="A995">
        <f>emission!A995</f>
        <v>2013</v>
      </c>
      <c r="B995">
        <f>emission!B995</f>
        <v>2</v>
      </c>
      <c r="C995" t="str">
        <f>emission!C995</f>
        <v>commercial</v>
      </c>
      <c r="D995" t="str">
        <f>emission!D995</f>
        <v>VCC 24724 (NG T7 SWCVng)</v>
      </c>
      <c r="E995" t="str">
        <f>emission!E995</f>
        <v>NG</v>
      </c>
      <c r="F995" t="str">
        <f>emission!F995</f>
        <v>CH4</v>
      </c>
      <c r="G995" s="1">
        <f>emission!G995 - SUM($K995:$U995)</f>
        <v>-1.078728586435318E-3</v>
      </c>
      <c r="K995" s="1">
        <f>SUMIF('emission-rate'!$A$2:$A$551, $D995&amp;K$1&amp;$E995&amp;$F995, 'emission-rate'!$F$2:$F$551) * IFERROR(VLOOKUP($A995&amp;$B995&amp;$C995&amp;$D995&amp;K$1, 'check of sales'!$A$2:$P$1035, 12 + MATCH($E995,'check of sales'!$M$1:$P$1, 0), 0), 0)</f>
        <v>25719.245727052865</v>
      </c>
      <c r="L995" s="1">
        <f>SUMIF('emission-rate'!$A$2:$A$551, $D995&amp;L$1&amp;$E995&amp;$F995, 'emission-rate'!$F$2:$F$551) * IFERROR(VLOOKUP($A995&amp;$B995&amp;$C995&amp;$D995&amp;L$1, 'check of sales'!$A$2:$P$1035, 12 + MATCH($E995,'check of sales'!$M$1:$P$1, 0), 0), 0)</f>
        <v>1076492.8246683814</v>
      </c>
      <c r="M995" s="1">
        <f>SUMIF('emission-rate'!$A$2:$A$551, $D995&amp;M$1&amp;$E995&amp;$F995, 'emission-rate'!$F$2:$F$551) * IFERROR(VLOOKUP($A995&amp;$B995&amp;$C995&amp;$D995&amp;M$1, 'check of sales'!$A$2:$P$1035, 12 + MATCH($E995,'check of sales'!$M$1:$P$1, 0), 0), 0)</f>
        <v>2131499.8014217033</v>
      </c>
      <c r="N995" s="1">
        <f>SUMIF('emission-rate'!$A$2:$A$551, $D995&amp;N$1&amp;$E995&amp;$F995, 'emission-rate'!$F$2:$F$551) * IFERROR(VLOOKUP($A995&amp;$B995&amp;$C995&amp;$D995&amp;N$1, 'check of sales'!$A$2:$P$1035, 12 + MATCH($E995,'check of sales'!$M$1:$P$1, 0), 0), 0)</f>
        <v>415601.38711419114</v>
      </c>
      <c r="O995" s="1">
        <f>SUMIF('emission-rate'!$A$2:$A$551, $D995&amp;O$1&amp;$E995&amp;$F995, 'emission-rate'!$F$2:$F$551) * IFERROR(VLOOKUP($A995&amp;$B995&amp;$C995&amp;$D995&amp;O$1, 'check of sales'!$A$2:$P$1035, 12 + MATCH($E995,'check of sales'!$M$1:$P$1, 0), 0), 0)</f>
        <v>0</v>
      </c>
      <c r="P995" s="1">
        <f>SUMIF('emission-rate'!$A$2:$A$551, $D995&amp;P$1&amp;$E995&amp;$F995, 'emission-rate'!$F$2:$F$551) * IFERROR(VLOOKUP($A995&amp;$B995&amp;$C995&amp;$D995&amp;P$1, 'check of sales'!$A$2:$P$1035, 12 + MATCH($E995,'check of sales'!$M$1:$P$1, 0), 0), 0)</f>
        <v>0</v>
      </c>
      <c r="Q995" s="1">
        <f>SUMIF('emission-rate'!$A$2:$A$551, $D995&amp;Q$1&amp;$E995&amp;$F995, 'emission-rate'!$F$2:$F$551) * IFERROR(VLOOKUP($A995&amp;$B995&amp;$C995&amp;$D995&amp;Q$1, 'check of sales'!$A$2:$P$1035, 12 + MATCH($E995,'check of sales'!$M$1:$P$1, 0), 0), 0)</f>
        <v>0</v>
      </c>
      <c r="R995" s="1">
        <f>SUMIF('emission-rate'!$A$2:$A$551, $D995&amp;R$1&amp;$E995&amp;$F995, 'emission-rate'!$F$2:$F$551) * IFERROR(VLOOKUP($A995&amp;$B995&amp;$C995&amp;$D995&amp;R$1, 'check of sales'!$A$2:$P$1035, 12 + MATCH($E995,'check of sales'!$M$1:$P$1, 0), 0), 0)</f>
        <v>0</v>
      </c>
      <c r="S995" s="1">
        <f>SUMIF('emission-rate'!$A$2:$A$551, $D995&amp;S$1&amp;$E995&amp;$F995, 'emission-rate'!$F$2:$F$551) * IFERROR(VLOOKUP($A995&amp;$B995&amp;$C995&amp;$D995&amp;S$1, 'check of sales'!$A$2:$P$1035, 12 + MATCH($E995,'check of sales'!$M$1:$P$1, 0), 0), 0)</f>
        <v>0</v>
      </c>
      <c r="T995" s="1">
        <f>SUMIF('emission-rate'!$A$2:$A$551, $D995&amp;T$1&amp;$E995&amp;$F995, 'emission-rate'!$F$2:$F$551) * IFERROR(VLOOKUP($A995&amp;$B995&amp;$C995&amp;$D995&amp;T$1, 'check of sales'!$A$2:$P$1035, 12 + MATCH($E995,'check of sales'!$M$1:$P$1, 0), 0), 0)</f>
        <v>0</v>
      </c>
      <c r="U995" s="1">
        <f>SUMIF('emission-rate'!$A$2:$A$551, $D995&amp;U$1&amp;$E995&amp;$F995, 'emission-rate'!$F$2:$F$551) * IFERROR(VLOOKUP($A995&amp;$B995&amp;$C995&amp;$D995&amp;U$1, 'check of sales'!$A$2:$P$1035, 12 + MATCH($E995,'check of sales'!$M$1:$P$1, 0), 0), 0)</f>
        <v>0</v>
      </c>
    </row>
    <row r="996" spans="1:21" x14ac:dyDescent="0.2">
      <c r="A996">
        <f>emission!A996</f>
        <v>2014</v>
      </c>
      <c r="B996">
        <f>emission!B996</f>
        <v>2</v>
      </c>
      <c r="C996" t="str">
        <f>emission!C996</f>
        <v>commercial</v>
      </c>
      <c r="D996" t="str">
        <f>emission!D996</f>
        <v>VCC 24724 (NG T7 SWCVng)</v>
      </c>
      <c r="E996" t="str">
        <f>emission!E996</f>
        <v>NG</v>
      </c>
      <c r="F996" t="str">
        <f>emission!F996</f>
        <v>CH4</v>
      </c>
      <c r="G996" s="1">
        <f>emission!G996 - SUM($K996:$U996)</f>
        <v>-1.1338964104652405E-3</v>
      </c>
      <c r="K996" s="1">
        <f>SUMIF('emission-rate'!$A$2:$A$551, $D996&amp;K$1&amp;$E996&amp;$F996, 'emission-rate'!$F$2:$F$551) * IFERROR(VLOOKUP($A996&amp;$B996&amp;$C996&amp;$D996&amp;K$1, 'check of sales'!$A$2:$P$1035, 12 + MATCH($E996,'check of sales'!$M$1:$P$1, 0), 0), 0)</f>
        <v>23790.281740855833</v>
      </c>
      <c r="L996" s="1">
        <f>SUMIF('emission-rate'!$A$2:$A$551, $D996&amp;L$1&amp;$E996&amp;$F996, 'emission-rate'!$F$2:$F$551) * IFERROR(VLOOKUP($A996&amp;$B996&amp;$C996&amp;$D996&amp;L$1, 'check of sales'!$A$2:$P$1035, 12 + MATCH($E996,'check of sales'!$M$1:$P$1, 0), 0), 0)</f>
        <v>983281.92839356861</v>
      </c>
      <c r="M996" s="1">
        <f>SUMIF('emission-rate'!$A$2:$A$551, $D996&amp;M$1&amp;$E996&amp;$F996, 'emission-rate'!$F$2:$F$551) * IFERROR(VLOOKUP($A996&amp;$B996&amp;$C996&amp;$D996&amp;M$1, 'check of sales'!$A$2:$P$1035, 12 + MATCH($E996,'check of sales'!$M$1:$P$1, 0), 0), 0)</f>
        <v>1904595.920957156</v>
      </c>
      <c r="N996" s="1">
        <f>SUMIF('emission-rate'!$A$2:$A$551, $D996&amp;N$1&amp;$E996&amp;$F996, 'emission-rate'!$F$2:$F$551) * IFERROR(VLOOKUP($A996&amp;$B996&amp;$C996&amp;$D996&amp;N$1, 'check of sales'!$A$2:$P$1035, 12 + MATCH($E996,'check of sales'!$M$1:$P$1, 0), 0), 0)</f>
        <v>352416.6728507349</v>
      </c>
      <c r="O996" s="1">
        <f>SUMIF('emission-rate'!$A$2:$A$551, $D996&amp;O$1&amp;$E996&amp;$F996, 'emission-rate'!$F$2:$F$551) * IFERROR(VLOOKUP($A996&amp;$B996&amp;$C996&amp;$D996&amp;O$1, 'check of sales'!$A$2:$P$1035, 12 + MATCH($E996,'check of sales'!$M$1:$P$1, 0), 0), 0)</f>
        <v>1359842.2239672004</v>
      </c>
      <c r="P996" s="1">
        <f>SUMIF('emission-rate'!$A$2:$A$551, $D996&amp;P$1&amp;$E996&amp;$F996, 'emission-rate'!$F$2:$F$551) * IFERROR(VLOOKUP($A996&amp;$B996&amp;$C996&amp;$D996&amp;P$1, 'check of sales'!$A$2:$P$1035, 12 + MATCH($E996,'check of sales'!$M$1:$P$1, 0), 0), 0)</f>
        <v>0</v>
      </c>
      <c r="Q996" s="1">
        <f>SUMIF('emission-rate'!$A$2:$A$551, $D996&amp;Q$1&amp;$E996&amp;$F996, 'emission-rate'!$F$2:$F$551) * IFERROR(VLOOKUP($A996&amp;$B996&amp;$C996&amp;$D996&amp;Q$1, 'check of sales'!$A$2:$P$1035, 12 + MATCH($E996,'check of sales'!$M$1:$P$1, 0), 0), 0)</f>
        <v>0</v>
      </c>
      <c r="R996" s="1">
        <f>SUMIF('emission-rate'!$A$2:$A$551, $D996&amp;R$1&amp;$E996&amp;$F996, 'emission-rate'!$F$2:$F$551) * IFERROR(VLOOKUP($A996&amp;$B996&amp;$C996&amp;$D996&amp;R$1, 'check of sales'!$A$2:$P$1035, 12 + MATCH($E996,'check of sales'!$M$1:$P$1, 0), 0), 0)</f>
        <v>0</v>
      </c>
      <c r="S996" s="1">
        <f>SUMIF('emission-rate'!$A$2:$A$551, $D996&amp;S$1&amp;$E996&amp;$F996, 'emission-rate'!$F$2:$F$551) * IFERROR(VLOOKUP($A996&amp;$B996&amp;$C996&amp;$D996&amp;S$1, 'check of sales'!$A$2:$P$1035, 12 + MATCH($E996,'check of sales'!$M$1:$P$1, 0), 0), 0)</f>
        <v>0</v>
      </c>
      <c r="T996" s="1">
        <f>SUMIF('emission-rate'!$A$2:$A$551, $D996&amp;T$1&amp;$E996&amp;$F996, 'emission-rate'!$F$2:$F$551) * IFERROR(VLOOKUP($A996&amp;$B996&amp;$C996&amp;$D996&amp;T$1, 'check of sales'!$A$2:$P$1035, 12 + MATCH($E996,'check of sales'!$M$1:$P$1, 0), 0), 0)</f>
        <v>0</v>
      </c>
      <c r="U996" s="1">
        <f>SUMIF('emission-rate'!$A$2:$A$551, $D996&amp;U$1&amp;$E996&amp;$F996, 'emission-rate'!$F$2:$F$551) * IFERROR(VLOOKUP($A996&amp;$B996&amp;$C996&amp;$D996&amp;U$1, 'check of sales'!$A$2:$P$1035, 12 + MATCH($E996,'check of sales'!$M$1:$P$1, 0), 0), 0)</f>
        <v>0</v>
      </c>
    </row>
    <row r="997" spans="1:21" x14ac:dyDescent="0.2">
      <c r="A997">
        <f>emission!A997</f>
        <v>2015</v>
      </c>
      <c r="B997">
        <f>emission!B997</f>
        <v>2</v>
      </c>
      <c r="C997" t="str">
        <f>emission!C997</f>
        <v>commercial</v>
      </c>
      <c r="D997" t="str">
        <f>emission!D997</f>
        <v>VCC 24724 (NG T7 SWCVng)</v>
      </c>
      <c r="E997" t="str">
        <f>emission!E997</f>
        <v>NG</v>
      </c>
      <c r="F997" t="str">
        <f>emission!F997</f>
        <v>CH4</v>
      </c>
      <c r="G997" s="1">
        <f>emission!G997 - SUM($K997:$U997)</f>
        <v>-1.3643782585859299E-3</v>
      </c>
      <c r="K997" s="1">
        <f>SUMIF('emission-rate'!$A$2:$A$551, $D997&amp;K$1&amp;$E997&amp;$F997, 'emission-rate'!$F$2:$F$551) * IFERROR(VLOOKUP($A997&amp;$B997&amp;$C997&amp;$D997&amp;K$1, 'check of sales'!$A$2:$P$1035, 12 + MATCH($E997,'check of sales'!$M$1:$P$1, 0), 0), 0)</f>
        <v>22091.481679168759</v>
      </c>
      <c r="L997" s="1">
        <f>SUMIF('emission-rate'!$A$2:$A$551, $D997&amp;L$1&amp;$E997&amp;$F997, 'emission-rate'!$F$2:$F$551) * IFERROR(VLOOKUP($A997&amp;$B997&amp;$C997&amp;$D997&amp;L$1, 'check of sales'!$A$2:$P$1035, 12 + MATCH($E997,'check of sales'!$M$1:$P$1, 0), 0), 0)</f>
        <v>909534.99785452557</v>
      </c>
      <c r="M997" s="1">
        <f>SUMIF('emission-rate'!$A$2:$A$551, $D997&amp;M$1&amp;$E997&amp;$F997, 'emission-rate'!$F$2:$F$551) * IFERROR(VLOOKUP($A997&amp;$B997&amp;$C997&amp;$D997&amp;M$1, 'check of sales'!$A$2:$P$1035, 12 + MATCH($E997,'check of sales'!$M$1:$P$1, 0), 0), 0)</f>
        <v>1739681.5910465419</v>
      </c>
      <c r="N997" s="1">
        <f>SUMIF('emission-rate'!$A$2:$A$551, $D997&amp;N$1&amp;$E997&amp;$F997, 'emission-rate'!$F$2:$F$551) * IFERROR(VLOOKUP($A997&amp;$B997&amp;$C997&amp;$D997&amp;N$1, 'check of sales'!$A$2:$P$1035, 12 + MATCH($E997,'check of sales'!$M$1:$P$1, 0), 0), 0)</f>
        <v>314900.97120398842</v>
      </c>
      <c r="O997" s="1">
        <f>SUMIF('emission-rate'!$A$2:$A$551, $D997&amp;O$1&amp;$E997&amp;$F997, 'emission-rate'!$F$2:$F$551) * IFERROR(VLOOKUP($A997&amp;$B997&amp;$C997&amp;$D997&amp;O$1, 'check of sales'!$A$2:$P$1035, 12 + MATCH($E997,'check of sales'!$M$1:$P$1, 0), 0), 0)</f>
        <v>1153102.6773036064</v>
      </c>
      <c r="P997" s="1">
        <f>SUMIF('emission-rate'!$A$2:$A$551, $D997&amp;P$1&amp;$E997&amp;$F997, 'emission-rate'!$F$2:$F$551) * IFERROR(VLOOKUP($A997&amp;$B997&amp;$C997&amp;$D997&amp;P$1, 'check of sales'!$A$2:$P$1035, 12 + MATCH($E997,'check of sales'!$M$1:$P$1, 0), 0), 0)</f>
        <v>1560962.6867542076</v>
      </c>
      <c r="Q997" s="1">
        <f>SUMIF('emission-rate'!$A$2:$A$551, $D997&amp;Q$1&amp;$E997&amp;$F997, 'emission-rate'!$F$2:$F$551) * IFERROR(VLOOKUP($A997&amp;$B997&amp;$C997&amp;$D997&amp;Q$1, 'check of sales'!$A$2:$P$1035, 12 + MATCH($E997,'check of sales'!$M$1:$P$1, 0), 0), 0)</f>
        <v>0</v>
      </c>
      <c r="R997" s="1">
        <f>SUMIF('emission-rate'!$A$2:$A$551, $D997&amp;R$1&amp;$E997&amp;$F997, 'emission-rate'!$F$2:$F$551) * IFERROR(VLOOKUP($A997&amp;$B997&amp;$C997&amp;$D997&amp;R$1, 'check of sales'!$A$2:$P$1035, 12 + MATCH($E997,'check of sales'!$M$1:$P$1, 0), 0), 0)</f>
        <v>0</v>
      </c>
      <c r="S997" s="1">
        <f>SUMIF('emission-rate'!$A$2:$A$551, $D997&amp;S$1&amp;$E997&amp;$F997, 'emission-rate'!$F$2:$F$551) * IFERROR(VLOOKUP($A997&amp;$B997&amp;$C997&amp;$D997&amp;S$1, 'check of sales'!$A$2:$P$1035, 12 + MATCH($E997,'check of sales'!$M$1:$P$1, 0), 0), 0)</f>
        <v>0</v>
      </c>
      <c r="T997" s="1">
        <f>SUMIF('emission-rate'!$A$2:$A$551, $D997&amp;T$1&amp;$E997&amp;$F997, 'emission-rate'!$F$2:$F$551) * IFERROR(VLOOKUP($A997&amp;$B997&amp;$C997&amp;$D997&amp;T$1, 'check of sales'!$A$2:$P$1035, 12 + MATCH($E997,'check of sales'!$M$1:$P$1, 0), 0), 0)</f>
        <v>0</v>
      </c>
      <c r="U997" s="1">
        <f>SUMIF('emission-rate'!$A$2:$A$551, $D997&amp;U$1&amp;$E997&amp;$F997, 'emission-rate'!$F$2:$F$551) * IFERROR(VLOOKUP($A997&amp;$B997&amp;$C997&amp;$D997&amp;U$1, 'check of sales'!$A$2:$P$1035, 12 + MATCH($E997,'check of sales'!$M$1:$P$1, 0), 0), 0)</f>
        <v>0</v>
      </c>
    </row>
    <row r="998" spans="1:21" x14ac:dyDescent="0.2">
      <c r="A998">
        <f>emission!A998</f>
        <v>2016</v>
      </c>
      <c r="B998">
        <f>emission!B998</f>
        <v>2</v>
      </c>
      <c r="C998" t="str">
        <f>emission!C998</f>
        <v>commercial</v>
      </c>
      <c r="D998" t="str">
        <f>emission!D998</f>
        <v>VCC 24724 (NG T7 SWCVng)</v>
      </c>
      <c r="E998" t="str">
        <f>emission!E998</f>
        <v>NG</v>
      </c>
      <c r="F998" t="str">
        <f>emission!F998</f>
        <v>CH4</v>
      </c>
      <c r="G998" s="1">
        <f>emission!G998 - SUM($K998:$U998)</f>
        <v>-1.2468388304114342E-3</v>
      </c>
      <c r="K998" s="1">
        <f>SUMIF('emission-rate'!$A$2:$A$551, $D998&amp;K$1&amp;$E998&amp;$F998, 'emission-rate'!$F$2:$F$551) * IFERROR(VLOOKUP($A998&amp;$B998&amp;$C998&amp;$D998&amp;K$1, 'check of sales'!$A$2:$P$1035, 12 + MATCH($E998,'check of sales'!$M$1:$P$1, 0), 0), 0)</f>
        <v>20714.922315257256</v>
      </c>
      <c r="L998" s="1">
        <f>SUMIF('emission-rate'!$A$2:$A$551, $D998&amp;L$1&amp;$E998&amp;$F998, 'emission-rate'!$F$2:$F$551) * IFERROR(VLOOKUP($A998&amp;$B998&amp;$C998&amp;$D998&amp;L$1, 'check of sales'!$A$2:$P$1035, 12 + MATCH($E998,'check of sales'!$M$1:$P$1, 0), 0), 0)</f>
        <v>844587.54883763019</v>
      </c>
      <c r="M998" s="1">
        <f>SUMIF('emission-rate'!$A$2:$A$551, $D998&amp;M$1&amp;$E998&amp;$F998, 'emission-rate'!$F$2:$F$551) * IFERROR(VLOOKUP($A998&amp;$B998&amp;$C998&amp;$D998&amp;M$1, 'check of sales'!$A$2:$P$1035, 12 + MATCH($E998,'check of sales'!$M$1:$P$1, 0), 0), 0)</f>
        <v>1609204.0812395976</v>
      </c>
      <c r="N998" s="1">
        <f>SUMIF('emission-rate'!$A$2:$A$551, $D998&amp;N$1&amp;$E998&amp;$F998, 'emission-rate'!$F$2:$F$551) * IFERROR(VLOOKUP($A998&amp;$B998&amp;$C998&amp;$D998&amp;N$1, 'check of sales'!$A$2:$P$1035, 12 + MATCH($E998,'check of sales'!$M$1:$P$1, 0), 0), 0)</f>
        <v>287634.46176601411</v>
      </c>
      <c r="O998" s="1">
        <f>SUMIF('emission-rate'!$A$2:$A$551, $D998&amp;O$1&amp;$E998&amp;$F998, 'emission-rate'!$F$2:$F$551) * IFERROR(VLOOKUP($A998&amp;$B998&amp;$C998&amp;$D998&amp;O$1, 'check of sales'!$A$2:$P$1035, 12 + MATCH($E998,'check of sales'!$M$1:$P$1, 0), 0), 0)</f>
        <v>1030351.7993163177</v>
      </c>
      <c r="P998" s="1">
        <f>SUMIF('emission-rate'!$A$2:$A$551, $D998&amp;P$1&amp;$E998&amp;$F998, 'emission-rate'!$F$2:$F$551) * IFERROR(VLOOKUP($A998&amp;$B998&amp;$C998&amp;$D998&amp;P$1, 'check of sales'!$A$2:$P$1035, 12 + MATCH($E998,'check of sales'!$M$1:$P$1, 0), 0), 0)</f>
        <v>1323646.3918704768</v>
      </c>
      <c r="Q998" s="1">
        <f>SUMIF('emission-rate'!$A$2:$A$551, $D998&amp;Q$1&amp;$E998&amp;$F998, 'emission-rate'!$F$2:$F$551) * IFERROR(VLOOKUP($A998&amp;$B998&amp;$C998&amp;$D998&amp;Q$1, 'check of sales'!$A$2:$P$1035, 12 + MATCH($E998,'check of sales'!$M$1:$P$1, 0), 0), 0)</f>
        <v>983559.55572397565</v>
      </c>
      <c r="R998" s="1">
        <f>SUMIF('emission-rate'!$A$2:$A$551, $D998&amp;R$1&amp;$E998&amp;$F998, 'emission-rate'!$F$2:$F$551) * IFERROR(VLOOKUP($A998&amp;$B998&amp;$C998&amp;$D998&amp;R$1, 'check of sales'!$A$2:$P$1035, 12 + MATCH($E998,'check of sales'!$M$1:$P$1, 0), 0), 0)</f>
        <v>0</v>
      </c>
      <c r="S998" s="1">
        <f>SUMIF('emission-rate'!$A$2:$A$551, $D998&amp;S$1&amp;$E998&amp;$F998, 'emission-rate'!$F$2:$F$551) * IFERROR(VLOOKUP($A998&amp;$B998&amp;$C998&amp;$D998&amp;S$1, 'check of sales'!$A$2:$P$1035, 12 + MATCH($E998,'check of sales'!$M$1:$P$1, 0), 0), 0)</f>
        <v>0</v>
      </c>
      <c r="T998" s="1">
        <f>SUMIF('emission-rate'!$A$2:$A$551, $D998&amp;T$1&amp;$E998&amp;$F998, 'emission-rate'!$F$2:$F$551) * IFERROR(VLOOKUP($A998&amp;$B998&amp;$C998&amp;$D998&amp;T$1, 'check of sales'!$A$2:$P$1035, 12 + MATCH($E998,'check of sales'!$M$1:$P$1, 0), 0), 0)</f>
        <v>0</v>
      </c>
      <c r="U998" s="1">
        <f>SUMIF('emission-rate'!$A$2:$A$551, $D998&amp;U$1&amp;$E998&amp;$F998, 'emission-rate'!$F$2:$F$551) * IFERROR(VLOOKUP($A998&amp;$B998&amp;$C998&amp;$D998&amp;U$1, 'check of sales'!$A$2:$P$1035, 12 + MATCH($E998,'check of sales'!$M$1:$P$1, 0), 0), 0)</f>
        <v>0</v>
      </c>
    </row>
    <row r="999" spans="1:21" x14ac:dyDescent="0.2">
      <c r="A999">
        <f>emission!A999</f>
        <v>2017</v>
      </c>
      <c r="B999">
        <f>emission!B999</f>
        <v>2</v>
      </c>
      <c r="C999" t="str">
        <f>emission!C999</f>
        <v>commercial</v>
      </c>
      <c r="D999" t="str">
        <f>emission!D999</f>
        <v>VCC 24724 (NG T7 SWCVng)</v>
      </c>
      <c r="E999" t="str">
        <f>emission!E999</f>
        <v>NG</v>
      </c>
      <c r="F999" t="str">
        <f>emission!F999</f>
        <v>CH4</v>
      </c>
      <c r="G999" s="1">
        <f>emission!G999 - SUM($K999:$U999)</f>
        <v>-9.8497048020362854E-4</v>
      </c>
      <c r="K999" s="1">
        <f>SUMIF('emission-rate'!$A$2:$A$551, $D999&amp;K$1&amp;$E999&amp;$F999, 'emission-rate'!$F$2:$F$551) * IFERROR(VLOOKUP($A999&amp;$B999&amp;$C999&amp;$D999&amp;K$1, 'check of sales'!$A$2:$P$1035, 12 + MATCH($E999,'check of sales'!$M$1:$P$1, 0), 0), 0)</f>
        <v>19525.542584677078</v>
      </c>
      <c r="L999" s="1">
        <f>SUMIF('emission-rate'!$A$2:$A$551, $D999&amp;L$1&amp;$E999&amp;$F999, 'emission-rate'!$F$2:$F$551) * IFERROR(VLOOKUP($A999&amp;$B999&amp;$C999&amp;$D999&amp;L$1, 'check of sales'!$A$2:$P$1035, 12 + MATCH($E999,'check of sales'!$M$1:$P$1, 0), 0), 0)</f>
        <v>791959.80227539758</v>
      </c>
      <c r="M999" s="1">
        <f>SUMIF('emission-rate'!$A$2:$A$551, $D999&amp;M$1&amp;$E999&amp;$F999, 'emission-rate'!$F$2:$F$551) * IFERROR(VLOOKUP($A999&amp;$B999&amp;$C999&amp;$D999&amp;M$1, 'check of sales'!$A$2:$P$1035, 12 + MATCH($E999,'check of sales'!$M$1:$P$1, 0), 0), 0)</f>
        <v>1494295.1439577753</v>
      </c>
      <c r="N999" s="1">
        <f>SUMIF('emission-rate'!$A$2:$A$551, $D999&amp;N$1&amp;$E999&amp;$F999, 'emission-rate'!$F$2:$F$551) * IFERROR(VLOOKUP($A999&amp;$B999&amp;$C999&amp;$D999&amp;N$1, 'check of sales'!$A$2:$P$1035, 12 + MATCH($E999,'check of sales'!$M$1:$P$1, 0), 0), 0)</f>
        <v>266061.64723544562</v>
      </c>
      <c r="O999" s="1">
        <f>SUMIF('emission-rate'!$A$2:$A$551, $D999&amp;O$1&amp;$E999&amp;$F999, 'emission-rate'!$F$2:$F$551) * IFERROR(VLOOKUP($A999&amp;$B999&amp;$C999&amp;$D999&amp;O$1, 'check of sales'!$A$2:$P$1035, 12 + MATCH($E999,'check of sales'!$M$1:$P$1, 0), 0), 0)</f>
        <v>941136.14223822602</v>
      </c>
      <c r="P999" s="1">
        <f>SUMIF('emission-rate'!$A$2:$A$551, $D999&amp;P$1&amp;$E999&amp;$F999, 'emission-rate'!$F$2:$F$551) * IFERROR(VLOOKUP($A999&amp;$B999&amp;$C999&amp;$D999&amp;P$1, 'check of sales'!$A$2:$P$1035, 12 + MATCH($E999,'check of sales'!$M$1:$P$1, 0), 0), 0)</f>
        <v>1182740.6772755326</v>
      </c>
      <c r="Q999" s="1">
        <f>SUMIF('emission-rate'!$A$2:$A$551, $D999&amp;Q$1&amp;$E999&amp;$F999, 'emission-rate'!$F$2:$F$551) * IFERROR(VLOOKUP($A999&amp;$B999&amp;$C999&amp;$D999&amp;Q$1, 'check of sales'!$A$2:$P$1035, 12 + MATCH($E999,'check of sales'!$M$1:$P$1, 0), 0), 0)</f>
        <v>834027.01946120744</v>
      </c>
      <c r="R999" s="1">
        <f>SUMIF('emission-rate'!$A$2:$A$551, $D999&amp;R$1&amp;$E999&amp;$F999, 'emission-rate'!$F$2:$F$551) * IFERROR(VLOOKUP($A999&amp;$B999&amp;$C999&amp;$D999&amp;R$1, 'check of sales'!$A$2:$P$1035, 12 + MATCH($E999,'check of sales'!$M$1:$P$1, 0), 0), 0)</f>
        <v>721021.45207151852</v>
      </c>
      <c r="S999" s="1">
        <f>SUMIF('emission-rate'!$A$2:$A$551, $D999&amp;S$1&amp;$E999&amp;$F999, 'emission-rate'!$F$2:$F$551) * IFERROR(VLOOKUP($A999&amp;$B999&amp;$C999&amp;$D999&amp;S$1, 'check of sales'!$A$2:$P$1035, 12 + MATCH($E999,'check of sales'!$M$1:$P$1, 0), 0), 0)</f>
        <v>0</v>
      </c>
      <c r="T999" s="1">
        <f>SUMIF('emission-rate'!$A$2:$A$551, $D999&amp;T$1&amp;$E999&amp;$F999, 'emission-rate'!$F$2:$F$551) * IFERROR(VLOOKUP($A999&amp;$B999&amp;$C999&amp;$D999&amp;T$1, 'check of sales'!$A$2:$P$1035, 12 + MATCH($E999,'check of sales'!$M$1:$P$1, 0), 0), 0)</f>
        <v>0</v>
      </c>
      <c r="U999" s="1">
        <f>SUMIF('emission-rate'!$A$2:$A$551, $D999&amp;U$1&amp;$E999&amp;$F999, 'emission-rate'!$F$2:$F$551) * IFERROR(VLOOKUP($A999&amp;$B999&amp;$C999&amp;$D999&amp;U$1, 'check of sales'!$A$2:$P$1035, 12 + MATCH($E999,'check of sales'!$M$1:$P$1, 0), 0), 0)</f>
        <v>0</v>
      </c>
    </row>
    <row r="1000" spans="1:21" x14ac:dyDescent="0.2">
      <c r="A1000">
        <f>emission!A1000</f>
        <v>2018</v>
      </c>
      <c r="B1000">
        <f>emission!B1000</f>
        <v>2</v>
      </c>
      <c r="C1000" t="str">
        <f>emission!C1000</f>
        <v>commercial</v>
      </c>
      <c r="D1000" t="str">
        <f>emission!D1000</f>
        <v>VCC 24724 (NG T7 SWCVng)</v>
      </c>
      <c r="E1000" t="str">
        <f>emission!E1000</f>
        <v>NG</v>
      </c>
      <c r="F1000" t="str">
        <f>emission!F1000</f>
        <v>CH4</v>
      </c>
      <c r="G1000" s="1">
        <f>emission!G1000 - SUM($K1000:$U1000)</f>
        <v>-1.4047529548406601E-3</v>
      </c>
      <c r="K1000" s="1">
        <f>SUMIF('emission-rate'!$A$2:$A$551, $D1000&amp;K$1&amp;$E1000&amp;$F1000, 'emission-rate'!$F$2:$F$551) * IFERROR(VLOOKUP($A1000&amp;$B1000&amp;$C1000&amp;$D1000&amp;K$1, 'check of sales'!$A$2:$P$1035, 12 + MATCH($E1000,'check of sales'!$M$1:$P$1, 0), 0), 0)</f>
        <v>18493.495193380633</v>
      </c>
      <c r="L1000" s="1">
        <f>SUMIF('emission-rate'!$A$2:$A$551, $D1000&amp;L$1&amp;$E1000&amp;$F1000, 'emission-rate'!$F$2:$F$551) * IFERROR(VLOOKUP($A1000&amp;$B1000&amp;$C1000&amp;$D1000&amp;L$1, 'check of sales'!$A$2:$P$1035, 12 + MATCH($E1000,'check of sales'!$M$1:$P$1, 0), 0), 0)</f>
        <v>746488.18901393318</v>
      </c>
      <c r="M1000" s="1">
        <f>SUMIF('emission-rate'!$A$2:$A$551, $D1000&amp;M$1&amp;$E1000&amp;$F1000, 'emission-rate'!$F$2:$F$551) * IFERROR(VLOOKUP($A1000&amp;$B1000&amp;$C1000&amp;$D1000&amp;M$1, 'check of sales'!$A$2:$P$1035, 12 + MATCH($E1000,'check of sales'!$M$1:$P$1, 0), 0), 0)</f>
        <v>1401182.9660271218</v>
      </c>
      <c r="N1000" s="1">
        <f>SUMIF('emission-rate'!$A$2:$A$551, $D1000&amp;N$1&amp;$E1000&amp;$F1000, 'emission-rate'!$F$2:$F$551) * IFERROR(VLOOKUP($A1000&amp;$B1000&amp;$C1000&amp;$D1000&amp;N$1, 'check of sales'!$A$2:$P$1035, 12 + MATCH($E1000,'check of sales'!$M$1:$P$1, 0), 0), 0)</f>
        <v>247062.9002824015</v>
      </c>
      <c r="O1000" s="1">
        <f>SUMIF('emission-rate'!$A$2:$A$551, $D1000&amp;O$1&amp;$E1000&amp;$F1000, 'emission-rate'!$F$2:$F$551) * IFERROR(VLOOKUP($A1000&amp;$B1000&amp;$C1000&amp;$D1000&amp;O$1, 'check of sales'!$A$2:$P$1035, 12 + MATCH($E1000,'check of sales'!$M$1:$P$1, 0), 0), 0)</f>
        <v>870550.17934677249</v>
      </c>
      <c r="P1000" s="1">
        <f>SUMIF('emission-rate'!$A$2:$A$551, $D1000&amp;P$1&amp;$E1000&amp;$F1000, 'emission-rate'!$F$2:$F$551) * IFERROR(VLOOKUP($A1000&amp;$B1000&amp;$C1000&amp;$D1000&amp;P$1, 'check of sales'!$A$2:$P$1035, 12 + MATCH($E1000,'check of sales'!$M$1:$P$1, 0), 0), 0)</f>
        <v>1080330.037777314</v>
      </c>
      <c r="Q1000" s="1">
        <f>SUMIF('emission-rate'!$A$2:$A$551, $D1000&amp;Q$1&amp;$E1000&amp;$F1000, 'emission-rate'!$F$2:$F$551) * IFERROR(VLOOKUP($A1000&amp;$B1000&amp;$C1000&amp;$D1000&amp;Q$1, 'check of sales'!$A$2:$P$1035, 12 + MATCH($E1000,'check of sales'!$M$1:$P$1, 0), 0), 0)</f>
        <v>745242.6024972453</v>
      </c>
      <c r="R1000" s="1">
        <f>SUMIF('emission-rate'!$A$2:$A$551, $D1000&amp;R$1&amp;$E1000&amp;$F1000, 'emission-rate'!$F$2:$F$551) * IFERROR(VLOOKUP($A1000&amp;$B1000&amp;$C1000&amp;$D1000&amp;R$1, 'check of sales'!$A$2:$P$1035, 12 + MATCH($E1000,'check of sales'!$M$1:$P$1, 0), 0), 0)</f>
        <v>611403.11142232572</v>
      </c>
      <c r="S1000" s="1">
        <f>SUMIF('emission-rate'!$A$2:$A$551, $D1000&amp;S$1&amp;$E1000&amp;$F1000, 'emission-rate'!$F$2:$F$551) * IFERROR(VLOOKUP($A1000&amp;$B1000&amp;$C1000&amp;$D1000&amp;S$1, 'check of sales'!$A$2:$P$1035, 12 + MATCH($E1000,'check of sales'!$M$1:$P$1, 0), 0), 0)</f>
        <v>856273.07432832848</v>
      </c>
      <c r="T1000" s="1">
        <f>SUMIF('emission-rate'!$A$2:$A$551, $D1000&amp;T$1&amp;$E1000&amp;$F1000, 'emission-rate'!$F$2:$F$551) * IFERROR(VLOOKUP($A1000&amp;$B1000&amp;$C1000&amp;$D1000&amp;T$1, 'check of sales'!$A$2:$P$1035, 12 + MATCH($E1000,'check of sales'!$M$1:$P$1, 0), 0), 0)</f>
        <v>0</v>
      </c>
      <c r="U1000" s="1">
        <f>SUMIF('emission-rate'!$A$2:$A$551, $D1000&amp;U$1&amp;$E1000&amp;$F1000, 'emission-rate'!$F$2:$F$551) * IFERROR(VLOOKUP($A1000&amp;$B1000&amp;$C1000&amp;$D1000&amp;U$1, 'check of sales'!$A$2:$P$1035, 12 + MATCH($E1000,'check of sales'!$M$1:$P$1, 0), 0), 0)</f>
        <v>0</v>
      </c>
    </row>
    <row r="1001" spans="1:21" x14ac:dyDescent="0.2">
      <c r="A1001">
        <f>emission!A1001</f>
        <v>2019</v>
      </c>
      <c r="B1001">
        <f>emission!B1001</f>
        <v>2</v>
      </c>
      <c r="C1001" t="str">
        <f>emission!C1001</f>
        <v>commercial</v>
      </c>
      <c r="D1001" t="str">
        <f>emission!D1001</f>
        <v>VCC 24724 (NG T7 SWCVng)</v>
      </c>
      <c r="E1001" t="str">
        <f>emission!E1001</f>
        <v>NG</v>
      </c>
      <c r="F1001" t="str">
        <f>emission!F1001</f>
        <v>CH4</v>
      </c>
      <c r="G1001" s="1">
        <f>emission!G1001 - SUM($K1001:$U1001)</f>
        <v>-1.1899163946509361E-3</v>
      </c>
      <c r="K1001" s="1">
        <f>SUMIF('emission-rate'!$A$2:$A$551, $D1001&amp;K$1&amp;$E1001&amp;$F1001, 'emission-rate'!$F$2:$F$551) * IFERROR(VLOOKUP($A1001&amp;$B1001&amp;$C1001&amp;$D1001&amp;K$1, 'check of sales'!$A$2:$P$1035, 12 + MATCH($E1001,'check of sales'!$M$1:$P$1, 0), 0), 0)</f>
        <v>17214.784551113633</v>
      </c>
      <c r="L1001" s="1">
        <f>SUMIF('emission-rate'!$A$2:$A$551, $D1001&amp;L$1&amp;$E1001&amp;$F1001, 'emission-rate'!$F$2:$F$551) * IFERROR(VLOOKUP($A1001&amp;$B1001&amp;$C1001&amp;$D1001&amp;L$1, 'check of sales'!$A$2:$P$1035, 12 + MATCH($E1001,'check of sales'!$M$1:$P$1, 0), 0), 0)</f>
        <v>707031.60619353841</v>
      </c>
      <c r="M1001" s="1">
        <f>SUMIF('emission-rate'!$A$2:$A$551, $D1001&amp;M$1&amp;$E1001&amp;$F1001, 'emission-rate'!$F$2:$F$551) * IFERROR(VLOOKUP($A1001&amp;$B1001&amp;$C1001&amp;$D1001&amp;M$1, 'check of sales'!$A$2:$P$1035, 12 + MATCH($E1001,'check of sales'!$M$1:$P$1, 0), 0), 0)</f>
        <v>1320731.8500024457</v>
      </c>
      <c r="N1001" s="1">
        <f>SUMIF('emission-rate'!$A$2:$A$551, $D1001&amp;N$1&amp;$E1001&amp;$F1001, 'emission-rate'!$F$2:$F$551) * IFERROR(VLOOKUP($A1001&amp;$B1001&amp;$C1001&amp;$D1001&amp;N$1, 'check of sales'!$A$2:$P$1035, 12 + MATCH($E1001,'check of sales'!$M$1:$P$1, 0), 0), 0)</f>
        <v>231667.97323323321</v>
      </c>
      <c r="O1001" s="1">
        <f>SUMIF('emission-rate'!$A$2:$A$551, $D1001&amp;O$1&amp;$E1001&amp;$F1001, 'emission-rate'!$F$2:$F$551) * IFERROR(VLOOKUP($A1001&amp;$B1001&amp;$C1001&amp;$D1001&amp;O$1, 'check of sales'!$A$2:$P$1035, 12 + MATCH($E1001,'check of sales'!$M$1:$P$1, 0), 0), 0)</f>
        <v>808386.53141332872</v>
      </c>
      <c r="P1001" s="1">
        <f>SUMIF('emission-rate'!$A$2:$A$551, $D1001&amp;P$1&amp;$E1001&amp;$F1001, 'emission-rate'!$F$2:$F$551) * IFERROR(VLOOKUP($A1001&amp;$B1001&amp;$C1001&amp;$D1001&amp;P$1, 'check of sales'!$A$2:$P$1035, 12 + MATCH($E1001,'check of sales'!$M$1:$P$1, 0), 0), 0)</f>
        <v>999304.42146667279</v>
      </c>
      <c r="Q1001" s="1">
        <f>SUMIF('emission-rate'!$A$2:$A$551, $D1001&amp;Q$1&amp;$E1001&amp;$F1001, 'emission-rate'!$F$2:$F$551) * IFERROR(VLOOKUP($A1001&amp;$B1001&amp;$C1001&amp;$D1001&amp;Q$1, 'check of sales'!$A$2:$P$1035, 12 + MATCH($E1001,'check of sales'!$M$1:$P$1, 0), 0), 0)</f>
        <v>680713.85754965013</v>
      </c>
      <c r="R1001" s="1">
        <f>SUMIF('emission-rate'!$A$2:$A$551, $D1001&amp;R$1&amp;$E1001&amp;$F1001, 'emission-rate'!$F$2:$F$551) * IFERROR(VLOOKUP($A1001&amp;$B1001&amp;$C1001&amp;$D1001&amp;R$1, 'check of sales'!$A$2:$P$1035, 12 + MATCH($E1001,'check of sales'!$M$1:$P$1, 0), 0), 0)</f>
        <v>546317.60758259357</v>
      </c>
      <c r="S1001" s="1">
        <f>SUMIF('emission-rate'!$A$2:$A$551, $D1001&amp;S$1&amp;$E1001&amp;$F1001, 'emission-rate'!$F$2:$F$551) * IFERROR(VLOOKUP($A1001&amp;$B1001&amp;$C1001&amp;$D1001&amp;S$1, 'check of sales'!$A$2:$P$1035, 12 + MATCH($E1001,'check of sales'!$M$1:$P$1, 0), 0), 0)</f>
        <v>726092.15768461127</v>
      </c>
      <c r="T1001" s="1">
        <f>SUMIF('emission-rate'!$A$2:$A$551, $D1001&amp;T$1&amp;$E1001&amp;$F1001, 'emission-rate'!$F$2:$F$551) * IFERROR(VLOOKUP($A1001&amp;$B1001&amp;$C1001&amp;$D1001&amp;T$1, 'check of sales'!$A$2:$P$1035, 12 + MATCH($E1001,'check of sales'!$M$1:$P$1, 0), 0), 0)</f>
        <v>742265.19784643862</v>
      </c>
      <c r="U1001" s="1">
        <f>SUMIF('emission-rate'!$A$2:$A$551, $D1001&amp;U$1&amp;$E1001&amp;$F1001, 'emission-rate'!$F$2:$F$551) * IFERROR(VLOOKUP($A1001&amp;$B1001&amp;$C1001&amp;$D1001&amp;U$1, 'check of sales'!$A$2:$P$1035, 12 + MATCH($E1001,'check of sales'!$M$1:$P$1, 0), 0), 0)</f>
        <v>0</v>
      </c>
    </row>
    <row r="1002" spans="1:21" x14ac:dyDescent="0.2">
      <c r="A1002">
        <f>emission!A1002</f>
        <v>2020</v>
      </c>
      <c r="B1002">
        <f>emission!B1002</f>
        <v>2</v>
      </c>
      <c r="C1002" t="str">
        <f>emission!C1002</f>
        <v>commercial</v>
      </c>
      <c r="D1002" t="str">
        <f>emission!D1002</f>
        <v>VCC 24724 (NG T7 SWCVng)</v>
      </c>
      <c r="E1002" t="str">
        <f>emission!E1002</f>
        <v>NG</v>
      </c>
      <c r="F1002" t="str">
        <f>emission!F1002</f>
        <v>CH4</v>
      </c>
      <c r="G1002" s="1">
        <f>emission!G1002 - SUM($K1002:$U1002)</f>
        <v>-1.1420883238315582E-3</v>
      </c>
      <c r="K1002" s="1">
        <f>SUMIF('emission-rate'!$A$2:$A$551, $D1002&amp;K$1&amp;$E1002&amp;$F1002, 'emission-rate'!$F$2:$F$551) * IFERROR(VLOOKUP($A1002&amp;$B1002&amp;$C1002&amp;$D1002&amp;K$1, 'check of sales'!$A$2:$P$1035, 12 + MATCH($E1002,'check of sales'!$M$1:$P$1, 0), 0), 0)</f>
        <v>16064.544927866378</v>
      </c>
      <c r="L1002" s="1">
        <f>SUMIF('emission-rate'!$A$2:$A$551, $D1002&amp;L$1&amp;$E1002&amp;$F1002, 'emission-rate'!$F$2:$F$551) * IFERROR(VLOOKUP($A1002&amp;$B1002&amp;$C1002&amp;$D1002&amp;L$1, 'check of sales'!$A$2:$P$1035, 12 + MATCH($E1002,'check of sales'!$M$1:$P$1, 0), 0), 0)</f>
        <v>658144.75004195492</v>
      </c>
      <c r="M1002" s="1">
        <f>SUMIF('emission-rate'!$A$2:$A$551, $D1002&amp;M$1&amp;$E1002&amp;$F1002, 'emission-rate'!$F$2:$F$551) * IFERROR(VLOOKUP($A1002&amp;$B1002&amp;$C1002&amp;$D1002&amp;M$1, 'check of sales'!$A$2:$P$1035, 12 + MATCH($E1002,'check of sales'!$M$1:$P$1, 0), 0), 0)</f>
        <v>1250922.8879986536</v>
      </c>
      <c r="N1002" s="1">
        <f>SUMIF('emission-rate'!$A$2:$A$551, $D1002&amp;N$1&amp;$E1002&amp;$F1002, 'emission-rate'!$F$2:$F$551) * IFERROR(VLOOKUP($A1002&amp;$B1002&amp;$C1002&amp;$D1002&amp;N$1, 'check of sales'!$A$2:$P$1035, 12 + MATCH($E1002,'check of sales'!$M$1:$P$1, 0), 0), 0)</f>
        <v>218366.39346408044</v>
      </c>
      <c r="O1002" s="1">
        <f>SUMIF('emission-rate'!$A$2:$A$551, $D1002&amp;O$1&amp;$E1002&amp;$F1002, 'emission-rate'!$F$2:$F$551) * IFERROR(VLOOKUP($A1002&amp;$B1002&amp;$C1002&amp;$D1002&amp;O$1, 'check of sales'!$A$2:$P$1035, 12 + MATCH($E1002,'check of sales'!$M$1:$P$1, 0), 0), 0)</f>
        <v>758014.53438579279</v>
      </c>
      <c r="P1002" s="1">
        <f>SUMIF('emission-rate'!$A$2:$A$551, $D1002&amp;P$1&amp;$E1002&amp;$F1002, 'emission-rate'!$F$2:$F$551) * IFERROR(VLOOKUP($A1002&amp;$B1002&amp;$C1002&amp;$D1002&amp;P$1, 'check of sales'!$A$2:$P$1035, 12 + MATCH($E1002,'check of sales'!$M$1:$P$1, 0), 0), 0)</f>
        <v>927946.77924437122</v>
      </c>
      <c r="Q1002" s="1">
        <f>SUMIF('emission-rate'!$A$2:$A$551, $D1002&amp;Q$1&amp;$E1002&amp;$F1002, 'emission-rate'!$F$2:$F$551) * IFERROR(VLOOKUP($A1002&amp;$B1002&amp;$C1002&amp;$D1002&amp;Q$1, 'check of sales'!$A$2:$P$1035, 12 + MATCH($E1002,'check of sales'!$M$1:$P$1, 0), 0), 0)</f>
        <v>629659.77415803052</v>
      </c>
      <c r="R1002" s="1">
        <f>SUMIF('emission-rate'!$A$2:$A$551, $D1002&amp;R$1&amp;$E1002&amp;$F1002, 'emission-rate'!$F$2:$F$551) * IFERROR(VLOOKUP($A1002&amp;$B1002&amp;$C1002&amp;$D1002&amp;R$1, 'check of sales'!$A$2:$P$1035, 12 + MATCH($E1002,'check of sales'!$M$1:$P$1, 0), 0), 0)</f>
        <v>499013.29427314596</v>
      </c>
      <c r="S1002" s="1">
        <f>SUMIF('emission-rate'!$A$2:$A$551, $D1002&amp;S$1&amp;$E1002&amp;$F1002, 'emission-rate'!$F$2:$F$551) * IFERROR(VLOOKUP($A1002&amp;$B1002&amp;$C1002&amp;$D1002&amp;S$1, 'check of sales'!$A$2:$P$1035, 12 + MATCH($E1002,'check of sales'!$M$1:$P$1, 0), 0), 0)</f>
        <v>648797.69674043509</v>
      </c>
      <c r="T1002" s="1">
        <f>SUMIF('emission-rate'!$A$2:$A$551, $D1002&amp;T$1&amp;$E1002&amp;$F1002, 'emission-rate'!$F$2:$F$551) * IFERROR(VLOOKUP($A1002&amp;$B1002&amp;$C1002&amp;$D1002&amp;T$1, 'check of sales'!$A$2:$P$1035, 12 + MATCH($E1002,'check of sales'!$M$1:$P$1, 0), 0), 0)</f>
        <v>629417.12782604876</v>
      </c>
      <c r="U1002" s="1">
        <f>SUMIF('emission-rate'!$A$2:$A$551, $D1002&amp;U$1&amp;$E1002&amp;$F1002, 'emission-rate'!$F$2:$F$551) * IFERROR(VLOOKUP($A1002&amp;$B1002&amp;$C1002&amp;$D1002&amp;U$1, 'check of sales'!$A$2:$P$1035, 12 + MATCH($E1002,'check of sales'!$M$1:$P$1, 0), 0), 0)</f>
        <v>900881.00662976771</v>
      </c>
    </row>
    <row r="1003" spans="1:21" x14ac:dyDescent="0.2">
      <c r="A1003">
        <f>emission!A1003</f>
        <v>2010</v>
      </c>
      <c r="B1003">
        <f>emission!B1003</f>
        <v>2</v>
      </c>
      <c r="C1003" t="str">
        <f>emission!C1003</f>
        <v>commercial</v>
      </c>
      <c r="D1003" t="str">
        <f>emission!D1003</f>
        <v>VCC 24724 (NG T7 SWCVng)</v>
      </c>
      <c r="E1003" t="str">
        <f>emission!E1003</f>
        <v>NG</v>
      </c>
      <c r="F1003" t="str">
        <f>emission!F1003</f>
        <v>CO</v>
      </c>
      <c r="G1003" s="1">
        <f>emission!G1003 - SUM($K1003:$U1003)</f>
        <v>-3.0923576559871435E-5</v>
      </c>
      <c r="K1003" s="1">
        <f>SUMIF('emission-rate'!$A$2:$A$551, $D1003&amp;K$1&amp;$E1003&amp;$F1003, 'emission-rate'!$F$2:$F$551) * IFERROR(VLOOKUP($A1003&amp;$B1003&amp;$C1003&amp;$D1003&amp;K$1, 'check of sales'!$A$2:$P$1035, 12 + MATCH($E1003,'check of sales'!$M$1:$P$1, 0), 0), 0)</f>
        <v>137236.61016779958</v>
      </c>
      <c r="L1003" s="1">
        <f>SUMIF('emission-rate'!$A$2:$A$551, $D1003&amp;L$1&amp;$E1003&amp;$F1003, 'emission-rate'!$F$2:$F$551) * IFERROR(VLOOKUP($A1003&amp;$B1003&amp;$C1003&amp;$D1003&amp;L$1, 'check of sales'!$A$2:$P$1035, 12 + MATCH($E1003,'check of sales'!$M$1:$P$1, 0), 0), 0)</f>
        <v>0</v>
      </c>
      <c r="M1003" s="1">
        <f>SUMIF('emission-rate'!$A$2:$A$551, $D1003&amp;M$1&amp;$E1003&amp;$F1003, 'emission-rate'!$F$2:$F$551) * IFERROR(VLOOKUP($A1003&amp;$B1003&amp;$C1003&amp;$D1003&amp;M$1, 'check of sales'!$A$2:$P$1035, 12 + MATCH($E1003,'check of sales'!$M$1:$P$1, 0), 0), 0)</f>
        <v>0</v>
      </c>
      <c r="N1003" s="1">
        <f>SUMIF('emission-rate'!$A$2:$A$551, $D1003&amp;N$1&amp;$E1003&amp;$F1003, 'emission-rate'!$F$2:$F$551) * IFERROR(VLOOKUP($A1003&amp;$B1003&amp;$C1003&amp;$D1003&amp;N$1, 'check of sales'!$A$2:$P$1035, 12 + MATCH($E1003,'check of sales'!$M$1:$P$1, 0), 0), 0)</f>
        <v>0</v>
      </c>
      <c r="O1003" s="1">
        <f>SUMIF('emission-rate'!$A$2:$A$551, $D1003&amp;O$1&amp;$E1003&amp;$F1003, 'emission-rate'!$F$2:$F$551) * IFERROR(VLOOKUP($A1003&amp;$B1003&amp;$C1003&amp;$D1003&amp;O$1, 'check of sales'!$A$2:$P$1035, 12 + MATCH($E1003,'check of sales'!$M$1:$P$1, 0), 0), 0)</f>
        <v>0</v>
      </c>
      <c r="P1003" s="1">
        <f>SUMIF('emission-rate'!$A$2:$A$551, $D1003&amp;P$1&amp;$E1003&amp;$F1003, 'emission-rate'!$F$2:$F$551) * IFERROR(VLOOKUP($A1003&amp;$B1003&amp;$C1003&amp;$D1003&amp;P$1, 'check of sales'!$A$2:$P$1035, 12 + MATCH($E1003,'check of sales'!$M$1:$P$1, 0), 0), 0)</f>
        <v>0</v>
      </c>
      <c r="Q1003" s="1">
        <f>SUMIF('emission-rate'!$A$2:$A$551, $D1003&amp;Q$1&amp;$E1003&amp;$F1003, 'emission-rate'!$F$2:$F$551) * IFERROR(VLOOKUP($A1003&amp;$B1003&amp;$C1003&amp;$D1003&amp;Q$1, 'check of sales'!$A$2:$P$1035, 12 + MATCH($E1003,'check of sales'!$M$1:$P$1, 0), 0), 0)</f>
        <v>0</v>
      </c>
      <c r="R1003" s="1">
        <f>SUMIF('emission-rate'!$A$2:$A$551, $D1003&amp;R$1&amp;$E1003&amp;$F1003, 'emission-rate'!$F$2:$F$551) * IFERROR(VLOOKUP($A1003&amp;$B1003&amp;$C1003&amp;$D1003&amp;R$1, 'check of sales'!$A$2:$P$1035, 12 + MATCH($E1003,'check of sales'!$M$1:$P$1, 0), 0), 0)</f>
        <v>0</v>
      </c>
      <c r="S1003" s="1">
        <f>SUMIF('emission-rate'!$A$2:$A$551, $D1003&amp;S$1&amp;$E1003&amp;$F1003, 'emission-rate'!$F$2:$F$551) * IFERROR(VLOOKUP($A1003&amp;$B1003&amp;$C1003&amp;$D1003&amp;S$1, 'check of sales'!$A$2:$P$1035, 12 + MATCH($E1003,'check of sales'!$M$1:$P$1, 0), 0), 0)</f>
        <v>0</v>
      </c>
      <c r="T1003" s="1">
        <f>SUMIF('emission-rate'!$A$2:$A$551, $D1003&amp;T$1&amp;$E1003&amp;$F1003, 'emission-rate'!$F$2:$F$551) * IFERROR(VLOOKUP($A1003&amp;$B1003&amp;$C1003&amp;$D1003&amp;T$1, 'check of sales'!$A$2:$P$1035, 12 + MATCH($E1003,'check of sales'!$M$1:$P$1, 0), 0), 0)</f>
        <v>0</v>
      </c>
      <c r="U1003" s="1">
        <f>SUMIF('emission-rate'!$A$2:$A$551, $D1003&amp;U$1&amp;$E1003&amp;$F1003, 'emission-rate'!$F$2:$F$551) * IFERROR(VLOOKUP($A1003&amp;$B1003&amp;$C1003&amp;$D1003&amp;U$1, 'check of sales'!$A$2:$P$1035, 12 + MATCH($E1003,'check of sales'!$M$1:$P$1, 0), 0), 0)</f>
        <v>0</v>
      </c>
    </row>
    <row r="1004" spans="1:21" x14ac:dyDescent="0.2">
      <c r="A1004">
        <f>emission!A1004</f>
        <v>2011</v>
      </c>
      <c r="B1004">
        <f>emission!B1004</f>
        <v>2</v>
      </c>
      <c r="C1004" t="str">
        <f>emission!C1004</f>
        <v>commercial</v>
      </c>
      <c r="D1004" t="str">
        <f>emission!D1004</f>
        <v>VCC 24724 (NG T7 SWCVng)</v>
      </c>
      <c r="E1004" t="str">
        <f>emission!E1004</f>
        <v>NG</v>
      </c>
      <c r="F1004" t="str">
        <f>emission!F1004</f>
        <v>CO</v>
      </c>
      <c r="G1004" s="1">
        <f>emission!G1004 - SUM($K1004:$U1004)</f>
        <v>-5.2213110029697418E-4</v>
      </c>
      <c r="K1004" s="1">
        <f>SUMIF('emission-rate'!$A$2:$A$551, $D1004&amp;K$1&amp;$E1004&amp;$F1004, 'emission-rate'!$F$2:$F$551) * IFERROR(VLOOKUP($A1004&amp;$B1004&amp;$C1004&amp;$D1004&amp;K$1, 'check of sales'!$A$2:$P$1035, 12 + MATCH($E1004,'check of sales'!$M$1:$P$1, 0), 0), 0)</f>
        <v>116372.25247123826</v>
      </c>
      <c r="L1004" s="1">
        <f>SUMIF('emission-rate'!$A$2:$A$551, $D1004&amp;L$1&amp;$E1004&amp;$F1004, 'emission-rate'!$F$2:$F$551) * IFERROR(VLOOKUP($A1004&amp;$B1004&amp;$C1004&amp;$D1004&amp;L$1, 'check of sales'!$A$2:$P$1035, 12 + MATCH($E1004,'check of sales'!$M$1:$P$1, 0), 0), 0)</f>
        <v>5243534.0645112926</v>
      </c>
      <c r="M1004" s="1">
        <f>SUMIF('emission-rate'!$A$2:$A$551, $D1004&amp;M$1&amp;$E1004&amp;$F1004, 'emission-rate'!$F$2:$F$551) * IFERROR(VLOOKUP($A1004&amp;$B1004&amp;$C1004&amp;$D1004&amp;M$1, 'check of sales'!$A$2:$P$1035, 12 + MATCH($E1004,'check of sales'!$M$1:$P$1, 0), 0), 0)</f>
        <v>0</v>
      </c>
      <c r="N1004" s="1">
        <f>SUMIF('emission-rate'!$A$2:$A$551, $D1004&amp;N$1&amp;$E1004&amp;$F1004, 'emission-rate'!$F$2:$F$551) * IFERROR(VLOOKUP($A1004&amp;$B1004&amp;$C1004&amp;$D1004&amp;N$1, 'check of sales'!$A$2:$P$1035, 12 + MATCH($E1004,'check of sales'!$M$1:$P$1, 0), 0), 0)</f>
        <v>0</v>
      </c>
      <c r="O1004" s="1">
        <f>SUMIF('emission-rate'!$A$2:$A$551, $D1004&amp;O$1&amp;$E1004&amp;$F1004, 'emission-rate'!$F$2:$F$551) * IFERROR(VLOOKUP($A1004&amp;$B1004&amp;$C1004&amp;$D1004&amp;O$1, 'check of sales'!$A$2:$P$1035, 12 + MATCH($E1004,'check of sales'!$M$1:$P$1, 0), 0), 0)</f>
        <v>0</v>
      </c>
      <c r="P1004" s="1">
        <f>SUMIF('emission-rate'!$A$2:$A$551, $D1004&amp;P$1&amp;$E1004&amp;$F1004, 'emission-rate'!$F$2:$F$551) * IFERROR(VLOOKUP($A1004&amp;$B1004&amp;$C1004&amp;$D1004&amp;P$1, 'check of sales'!$A$2:$P$1035, 12 + MATCH($E1004,'check of sales'!$M$1:$P$1, 0), 0), 0)</f>
        <v>0</v>
      </c>
      <c r="Q1004" s="1">
        <f>SUMIF('emission-rate'!$A$2:$A$551, $D1004&amp;Q$1&amp;$E1004&amp;$F1004, 'emission-rate'!$F$2:$F$551) * IFERROR(VLOOKUP($A1004&amp;$B1004&amp;$C1004&amp;$D1004&amp;Q$1, 'check of sales'!$A$2:$P$1035, 12 + MATCH($E1004,'check of sales'!$M$1:$P$1, 0), 0), 0)</f>
        <v>0</v>
      </c>
      <c r="R1004" s="1">
        <f>SUMIF('emission-rate'!$A$2:$A$551, $D1004&amp;R$1&amp;$E1004&amp;$F1004, 'emission-rate'!$F$2:$F$551) * IFERROR(VLOOKUP($A1004&amp;$B1004&amp;$C1004&amp;$D1004&amp;R$1, 'check of sales'!$A$2:$P$1035, 12 + MATCH($E1004,'check of sales'!$M$1:$P$1, 0), 0), 0)</f>
        <v>0</v>
      </c>
      <c r="S1004" s="1">
        <f>SUMIF('emission-rate'!$A$2:$A$551, $D1004&amp;S$1&amp;$E1004&amp;$F1004, 'emission-rate'!$F$2:$F$551) * IFERROR(VLOOKUP($A1004&amp;$B1004&amp;$C1004&amp;$D1004&amp;S$1, 'check of sales'!$A$2:$P$1035, 12 + MATCH($E1004,'check of sales'!$M$1:$P$1, 0), 0), 0)</f>
        <v>0</v>
      </c>
      <c r="T1004" s="1">
        <f>SUMIF('emission-rate'!$A$2:$A$551, $D1004&amp;T$1&amp;$E1004&amp;$F1004, 'emission-rate'!$F$2:$F$551) * IFERROR(VLOOKUP($A1004&amp;$B1004&amp;$C1004&amp;$D1004&amp;T$1, 'check of sales'!$A$2:$P$1035, 12 + MATCH($E1004,'check of sales'!$M$1:$P$1, 0), 0), 0)</f>
        <v>0</v>
      </c>
      <c r="U1004" s="1">
        <f>SUMIF('emission-rate'!$A$2:$A$551, $D1004&amp;U$1&amp;$E1004&amp;$F1004, 'emission-rate'!$F$2:$F$551) * IFERROR(VLOOKUP($A1004&amp;$B1004&amp;$C1004&amp;$D1004&amp;U$1, 'check of sales'!$A$2:$P$1035, 12 + MATCH($E1004,'check of sales'!$M$1:$P$1, 0), 0), 0)</f>
        <v>0</v>
      </c>
    </row>
    <row r="1005" spans="1:21" x14ac:dyDescent="0.2">
      <c r="A1005">
        <f>emission!A1005</f>
        <v>2012</v>
      </c>
      <c r="B1005">
        <f>emission!B1005</f>
        <v>2</v>
      </c>
      <c r="C1005" t="str">
        <f>emission!C1005</f>
        <v>commercial</v>
      </c>
      <c r="D1005" t="str">
        <f>emission!D1005</f>
        <v>VCC 24724 (NG T7 SWCVng)</v>
      </c>
      <c r="E1005" t="str">
        <f>emission!E1005</f>
        <v>NG</v>
      </c>
      <c r="F1005" t="str">
        <f>emission!F1005</f>
        <v>CO</v>
      </c>
      <c r="G1005" s="1">
        <f>emission!G1005 - SUM($K1005:$U1005)</f>
        <v>-2.0243432372808456E-3</v>
      </c>
      <c r="K1005" s="1">
        <f>SUMIF('emission-rate'!$A$2:$A$551, $D1005&amp;K$1&amp;$E1005&amp;$F1005, 'emission-rate'!$F$2:$F$551) * IFERROR(VLOOKUP($A1005&amp;$B1005&amp;$C1005&amp;$D1005&amp;K$1, 'check of sales'!$A$2:$P$1035, 12 + MATCH($E1005,'check of sales'!$M$1:$P$1, 0), 0), 0)</f>
        <v>103984.1135436568</v>
      </c>
      <c r="L1005" s="1">
        <f>SUMIF('emission-rate'!$A$2:$A$551, $D1005&amp;L$1&amp;$E1005&amp;$F1005, 'emission-rate'!$F$2:$F$551) * IFERROR(VLOOKUP($A1005&amp;$B1005&amp;$C1005&amp;$D1005&amp;L$1, 'check of sales'!$A$2:$P$1035, 12 + MATCH($E1005,'check of sales'!$M$1:$P$1, 0), 0), 0)</f>
        <v>4446349.040906433</v>
      </c>
      <c r="M1005" s="1">
        <f>SUMIF('emission-rate'!$A$2:$A$551, $D1005&amp;M$1&amp;$E1005&amp;$F1005, 'emission-rate'!$F$2:$F$551) * IFERROR(VLOOKUP($A1005&amp;$B1005&amp;$C1005&amp;$D1005&amp;M$1, 'check of sales'!$A$2:$P$1035, 12 + MATCH($E1005,'check of sales'!$M$1:$P$1, 0), 0), 0)</f>
        <v>9275572.1762184538</v>
      </c>
      <c r="N1005" s="1">
        <f>SUMIF('emission-rate'!$A$2:$A$551, $D1005&amp;N$1&amp;$E1005&amp;$F1005, 'emission-rate'!$F$2:$F$551) * IFERROR(VLOOKUP($A1005&amp;$B1005&amp;$C1005&amp;$D1005&amp;N$1, 'check of sales'!$A$2:$P$1035, 12 + MATCH($E1005,'check of sales'!$M$1:$P$1, 0), 0), 0)</f>
        <v>0</v>
      </c>
      <c r="O1005" s="1">
        <f>SUMIF('emission-rate'!$A$2:$A$551, $D1005&amp;O$1&amp;$E1005&amp;$F1005, 'emission-rate'!$F$2:$F$551) * IFERROR(VLOOKUP($A1005&amp;$B1005&amp;$C1005&amp;$D1005&amp;O$1, 'check of sales'!$A$2:$P$1035, 12 + MATCH($E1005,'check of sales'!$M$1:$P$1, 0), 0), 0)</f>
        <v>0</v>
      </c>
      <c r="P1005" s="1">
        <f>SUMIF('emission-rate'!$A$2:$A$551, $D1005&amp;P$1&amp;$E1005&amp;$F1005, 'emission-rate'!$F$2:$F$551) * IFERROR(VLOOKUP($A1005&amp;$B1005&amp;$C1005&amp;$D1005&amp;P$1, 'check of sales'!$A$2:$P$1035, 12 + MATCH($E1005,'check of sales'!$M$1:$P$1, 0), 0), 0)</f>
        <v>0</v>
      </c>
      <c r="Q1005" s="1">
        <f>SUMIF('emission-rate'!$A$2:$A$551, $D1005&amp;Q$1&amp;$E1005&amp;$F1005, 'emission-rate'!$F$2:$F$551) * IFERROR(VLOOKUP($A1005&amp;$B1005&amp;$C1005&amp;$D1005&amp;Q$1, 'check of sales'!$A$2:$P$1035, 12 + MATCH($E1005,'check of sales'!$M$1:$P$1, 0), 0), 0)</f>
        <v>0</v>
      </c>
      <c r="R1005" s="1">
        <f>SUMIF('emission-rate'!$A$2:$A$551, $D1005&amp;R$1&amp;$E1005&amp;$F1005, 'emission-rate'!$F$2:$F$551) * IFERROR(VLOOKUP($A1005&amp;$B1005&amp;$C1005&amp;$D1005&amp;R$1, 'check of sales'!$A$2:$P$1035, 12 + MATCH($E1005,'check of sales'!$M$1:$P$1, 0), 0), 0)</f>
        <v>0</v>
      </c>
      <c r="S1005" s="1">
        <f>SUMIF('emission-rate'!$A$2:$A$551, $D1005&amp;S$1&amp;$E1005&amp;$F1005, 'emission-rate'!$F$2:$F$551) * IFERROR(VLOOKUP($A1005&amp;$B1005&amp;$C1005&amp;$D1005&amp;S$1, 'check of sales'!$A$2:$P$1035, 12 + MATCH($E1005,'check of sales'!$M$1:$P$1, 0), 0), 0)</f>
        <v>0</v>
      </c>
      <c r="T1005" s="1">
        <f>SUMIF('emission-rate'!$A$2:$A$551, $D1005&amp;T$1&amp;$E1005&amp;$F1005, 'emission-rate'!$F$2:$F$551) * IFERROR(VLOOKUP($A1005&amp;$B1005&amp;$C1005&amp;$D1005&amp;T$1, 'check of sales'!$A$2:$P$1035, 12 + MATCH($E1005,'check of sales'!$M$1:$P$1, 0), 0), 0)</f>
        <v>0</v>
      </c>
      <c r="U1005" s="1">
        <f>SUMIF('emission-rate'!$A$2:$A$551, $D1005&amp;U$1&amp;$E1005&amp;$F1005, 'emission-rate'!$F$2:$F$551) * IFERROR(VLOOKUP($A1005&amp;$B1005&amp;$C1005&amp;$D1005&amp;U$1, 'check of sales'!$A$2:$P$1035, 12 + MATCH($E1005,'check of sales'!$M$1:$P$1, 0), 0), 0)</f>
        <v>0</v>
      </c>
    </row>
    <row r="1006" spans="1:21" x14ac:dyDescent="0.2">
      <c r="A1006">
        <f>emission!A1006</f>
        <v>2013</v>
      </c>
      <c r="B1006">
        <f>emission!B1006</f>
        <v>2</v>
      </c>
      <c r="C1006" t="str">
        <f>emission!C1006</f>
        <v>commercial</v>
      </c>
      <c r="D1006" t="str">
        <f>emission!D1006</f>
        <v>VCC 24724 (NG T7 SWCVng)</v>
      </c>
      <c r="E1006" t="str">
        <f>emission!E1006</f>
        <v>NG</v>
      </c>
      <c r="F1006" t="str">
        <f>emission!F1006</f>
        <v>CO</v>
      </c>
      <c r="G1006" s="1">
        <f>emission!G1006 - SUM($K1006:$U1006)</f>
        <v>-1.7220117151737213E-3</v>
      </c>
      <c r="K1006" s="1">
        <f>SUMIF('emission-rate'!$A$2:$A$551, $D1006&amp;K$1&amp;$E1006&amp;$F1006, 'emission-rate'!$F$2:$F$551) * IFERROR(VLOOKUP($A1006&amp;$B1006&amp;$C1006&amp;$D1006&amp;K$1, 'check of sales'!$A$2:$P$1035, 12 + MATCH($E1006,'check of sales'!$M$1:$P$1, 0), 0), 0)</f>
        <v>94980.381981645114</v>
      </c>
      <c r="L1006" s="1">
        <f>SUMIF('emission-rate'!$A$2:$A$551, $D1006&amp;L$1&amp;$E1006&amp;$F1006, 'emission-rate'!$F$2:$F$551) * IFERROR(VLOOKUP($A1006&amp;$B1006&amp;$C1006&amp;$D1006&amp;L$1, 'check of sales'!$A$2:$P$1035, 12 + MATCH($E1006,'check of sales'!$M$1:$P$1, 0), 0), 0)</f>
        <v>3973023.2396989665</v>
      </c>
      <c r="M1006" s="1">
        <f>SUMIF('emission-rate'!$A$2:$A$551, $D1006&amp;M$1&amp;$E1006&amp;$F1006, 'emission-rate'!$F$2:$F$551) * IFERROR(VLOOKUP($A1006&amp;$B1006&amp;$C1006&amp;$D1006&amp;M$1, 'check of sales'!$A$2:$P$1035, 12 + MATCH($E1006,'check of sales'!$M$1:$P$1, 0), 0), 0)</f>
        <v>7865388.2938837335</v>
      </c>
      <c r="N1006" s="1">
        <f>SUMIF('emission-rate'!$A$2:$A$551, $D1006&amp;N$1&amp;$E1006&amp;$F1006, 'emission-rate'!$F$2:$F$551) * IFERROR(VLOOKUP($A1006&amp;$B1006&amp;$C1006&amp;$D1006&amp;N$1, 'check of sales'!$A$2:$P$1035, 12 + MATCH($E1006,'check of sales'!$M$1:$P$1, 0), 0), 0)</f>
        <v>1533599.1542339667</v>
      </c>
      <c r="O1006" s="1">
        <f>SUMIF('emission-rate'!$A$2:$A$551, $D1006&amp;O$1&amp;$E1006&amp;$F1006, 'emission-rate'!$F$2:$F$551) * IFERROR(VLOOKUP($A1006&amp;$B1006&amp;$C1006&amp;$D1006&amp;O$1, 'check of sales'!$A$2:$P$1035, 12 + MATCH($E1006,'check of sales'!$M$1:$P$1, 0), 0), 0)</f>
        <v>0</v>
      </c>
      <c r="P1006" s="1">
        <f>SUMIF('emission-rate'!$A$2:$A$551, $D1006&amp;P$1&amp;$E1006&amp;$F1006, 'emission-rate'!$F$2:$F$551) * IFERROR(VLOOKUP($A1006&amp;$B1006&amp;$C1006&amp;$D1006&amp;P$1, 'check of sales'!$A$2:$P$1035, 12 + MATCH($E1006,'check of sales'!$M$1:$P$1, 0), 0), 0)</f>
        <v>0</v>
      </c>
      <c r="Q1006" s="1">
        <f>SUMIF('emission-rate'!$A$2:$A$551, $D1006&amp;Q$1&amp;$E1006&amp;$F1006, 'emission-rate'!$F$2:$F$551) * IFERROR(VLOOKUP($A1006&amp;$B1006&amp;$C1006&amp;$D1006&amp;Q$1, 'check of sales'!$A$2:$P$1035, 12 + MATCH($E1006,'check of sales'!$M$1:$P$1, 0), 0), 0)</f>
        <v>0</v>
      </c>
      <c r="R1006" s="1">
        <f>SUMIF('emission-rate'!$A$2:$A$551, $D1006&amp;R$1&amp;$E1006&amp;$F1006, 'emission-rate'!$F$2:$F$551) * IFERROR(VLOOKUP($A1006&amp;$B1006&amp;$C1006&amp;$D1006&amp;R$1, 'check of sales'!$A$2:$P$1035, 12 + MATCH($E1006,'check of sales'!$M$1:$P$1, 0), 0), 0)</f>
        <v>0</v>
      </c>
      <c r="S1006" s="1">
        <f>SUMIF('emission-rate'!$A$2:$A$551, $D1006&amp;S$1&amp;$E1006&amp;$F1006, 'emission-rate'!$F$2:$F$551) * IFERROR(VLOOKUP($A1006&amp;$B1006&amp;$C1006&amp;$D1006&amp;S$1, 'check of sales'!$A$2:$P$1035, 12 + MATCH($E1006,'check of sales'!$M$1:$P$1, 0), 0), 0)</f>
        <v>0</v>
      </c>
      <c r="T1006" s="1">
        <f>SUMIF('emission-rate'!$A$2:$A$551, $D1006&amp;T$1&amp;$E1006&amp;$F1006, 'emission-rate'!$F$2:$F$551) * IFERROR(VLOOKUP($A1006&amp;$B1006&amp;$C1006&amp;$D1006&amp;T$1, 'check of sales'!$A$2:$P$1035, 12 + MATCH($E1006,'check of sales'!$M$1:$P$1, 0), 0), 0)</f>
        <v>0</v>
      </c>
      <c r="U1006" s="1">
        <f>SUMIF('emission-rate'!$A$2:$A$551, $D1006&amp;U$1&amp;$E1006&amp;$F1006, 'emission-rate'!$F$2:$F$551) * IFERROR(VLOOKUP($A1006&amp;$B1006&amp;$C1006&amp;$D1006&amp;U$1, 'check of sales'!$A$2:$P$1035, 12 + MATCH($E1006,'check of sales'!$M$1:$P$1, 0), 0), 0)</f>
        <v>0</v>
      </c>
    </row>
    <row r="1007" spans="1:21" x14ac:dyDescent="0.2">
      <c r="A1007">
        <f>emission!A1007</f>
        <v>2014</v>
      </c>
      <c r="B1007">
        <f>emission!B1007</f>
        <v>2</v>
      </c>
      <c r="C1007" t="str">
        <f>emission!C1007</f>
        <v>commercial</v>
      </c>
      <c r="D1007" t="str">
        <f>emission!D1007</f>
        <v>VCC 24724 (NG T7 SWCVng)</v>
      </c>
      <c r="E1007" t="str">
        <f>emission!E1007</f>
        <v>NG</v>
      </c>
      <c r="F1007" t="str">
        <f>emission!F1007</f>
        <v>CO</v>
      </c>
      <c r="G1007" s="1">
        <f>emission!G1007 - SUM($K1007:$U1007)</f>
        <v>-1.142989844083786E-3</v>
      </c>
      <c r="K1007" s="1">
        <f>SUMIF('emission-rate'!$A$2:$A$551, $D1007&amp;K$1&amp;$E1007&amp;$F1007, 'emission-rate'!$F$2:$F$551) * IFERROR(VLOOKUP($A1007&amp;$B1007&amp;$C1007&amp;$D1007&amp;K$1, 'check of sales'!$A$2:$P$1035, 12 + MATCH($E1007,'check of sales'!$M$1:$P$1, 0), 0), 0)</f>
        <v>87856.777417879974</v>
      </c>
      <c r="L1007" s="1">
        <f>SUMIF('emission-rate'!$A$2:$A$551, $D1007&amp;L$1&amp;$E1007&amp;$F1007, 'emission-rate'!$F$2:$F$551) * IFERROR(VLOOKUP($A1007&amp;$B1007&amp;$C1007&amp;$D1007&amp;L$1, 'check of sales'!$A$2:$P$1035, 12 + MATCH($E1007,'check of sales'!$M$1:$P$1, 0), 0), 0)</f>
        <v>3629008.8174875765</v>
      </c>
      <c r="M1007" s="1">
        <f>SUMIF('emission-rate'!$A$2:$A$551, $D1007&amp;M$1&amp;$E1007&amp;$F1007, 'emission-rate'!$F$2:$F$551) * IFERROR(VLOOKUP($A1007&amp;$B1007&amp;$C1007&amp;$D1007&amp;M$1, 'check of sales'!$A$2:$P$1035, 12 + MATCH($E1007,'check of sales'!$M$1:$P$1, 0), 0), 0)</f>
        <v>7028096.5784201603</v>
      </c>
      <c r="N1007" s="1">
        <f>SUMIF('emission-rate'!$A$2:$A$551, $D1007&amp;N$1&amp;$E1007&amp;$F1007, 'emission-rate'!$F$2:$F$551) * IFERROR(VLOOKUP($A1007&amp;$B1007&amp;$C1007&amp;$D1007&amp;N$1, 'check of sales'!$A$2:$P$1035, 12 + MATCH($E1007,'check of sales'!$M$1:$P$1, 0), 0), 0)</f>
        <v>1300442.9922014107</v>
      </c>
      <c r="O1007" s="1">
        <f>SUMIF('emission-rate'!$A$2:$A$551, $D1007&amp;O$1&amp;$E1007&amp;$F1007, 'emission-rate'!$F$2:$F$551) * IFERROR(VLOOKUP($A1007&amp;$B1007&amp;$C1007&amp;$D1007&amp;O$1, 'check of sales'!$A$2:$P$1035, 12 + MATCH($E1007,'check of sales'!$M$1:$P$1, 0), 0), 0)</f>
        <v>5017916.083899064</v>
      </c>
      <c r="P1007" s="1">
        <f>SUMIF('emission-rate'!$A$2:$A$551, $D1007&amp;P$1&amp;$E1007&amp;$F1007, 'emission-rate'!$F$2:$F$551) * IFERROR(VLOOKUP($A1007&amp;$B1007&amp;$C1007&amp;$D1007&amp;P$1, 'check of sales'!$A$2:$P$1035, 12 + MATCH($E1007,'check of sales'!$M$1:$P$1, 0), 0), 0)</f>
        <v>0</v>
      </c>
      <c r="Q1007" s="1">
        <f>SUMIF('emission-rate'!$A$2:$A$551, $D1007&amp;Q$1&amp;$E1007&amp;$F1007, 'emission-rate'!$F$2:$F$551) * IFERROR(VLOOKUP($A1007&amp;$B1007&amp;$C1007&amp;$D1007&amp;Q$1, 'check of sales'!$A$2:$P$1035, 12 + MATCH($E1007,'check of sales'!$M$1:$P$1, 0), 0), 0)</f>
        <v>0</v>
      </c>
      <c r="R1007" s="1">
        <f>SUMIF('emission-rate'!$A$2:$A$551, $D1007&amp;R$1&amp;$E1007&amp;$F1007, 'emission-rate'!$F$2:$F$551) * IFERROR(VLOOKUP($A1007&amp;$B1007&amp;$C1007&amp;$D1007&amp;R$1, 'check of sales'!$A$2:$P$1035, 12 + MATCH($E1007,'check of sales'!$M$1:$P$1, 0), 0), 0)</f>
        <v>0</v>
      </c>
      <c r="S1007" s="1">
        <f>SUMIF('emission-rate'!$A$2:$A$551, $D1007&amp;S$1&amp;$E1007&amp;$F1007, 'emission-rate'!$F$2:$F$551) * IFERROR(VLOOKUP($A1007&amp;$B1007&amp;$C1007&amp;$D1007&amp;S$1, 'check of sales'!$A$2:$P$1035, 12 + MATCH($E1007,'check of sales'!$M$1:$P$1, 0), 0), 0)</f>
        <v>0</v>
      </c>
      <c r="T1007" s="1">
        <f>SUMIF('emission-rate'!$A$2:$A$551, $D1007&amp;T$1&amp;$E1007&amp;$F1007, 'emission-rate'!$F$2:$F$551) * IFERROR(VLOOKUP($A1007&amp;$B1007&amp;$C1007&amp;$D1007&amp;T$1, 'check of sales'!$A$2:$P$1035, 12 + MATCH($E1007,'check of sales'!$M$1:$P$1, 0), 0), 0)</f>
        <v>0</v>
      </c>
      <c r="U1007" s="1">
        <f>SUMIF('emission-rate'!$A$2:$A$551, $D1007&amp;U$1&amp;$E1007&amp;$F1007, 'emission-rate'!$F$2:$F$551) * IFERROR(VLOOKUP($A1007&amp;$B1007&amp;$C1007&amp;$D1007&amp;U$1, 'check of sales'!$A$2:$P$1035, 12 + MATCH($E1007,'check of sales'!$M$1:$P$1, 0), 0), 0)</f>
        <v>0</v>
      </c>
    </row>
    <row r="1008" spans="1:21" x14ac:dyDescent="0.2">
      <c r="A1008">
        <f>emission!A1008</f>
        <v>2015</v>
      </c>
      <c r="B1008">
        <f>emission!B1008</f>
        <v>2</v>
      </c>
      <c r="C1008" t="str">
        <f>emission!C1008</f>
        <v>commercial</v>
      </c>
      <c r="D1008" t="str">
        <f>emission!D1008</f>
        <v>VCC 24724 (NG T7 SWCVng)</v>
      </c>
      <c r="E1008" t="str">
        <f>emission!E1008</f>
        <v>NG</v>
      </c>
      <c r="F1008" t="str">
        <f>emission!F1008</f>
        <v>CO</v>
      </c>
      <c r="G1008" s="1">
        <f>emission!G1008 - SUM($K1008:$U1008)</f>
        <v>-1.879815012216568E-3</v>
      </c>
      <c r="K1008" s="1">
        <f>SUMIF('emission-rate'!$A$2:$A$551, $D1008&amp;K$1&amp;$E1008&amp;$F1008, 'emission-rate'!$F$2:$F$551) * IFERROR(VLOOKUP($A1008&amp;$B1008&amp;$C1008&amp;$D1008&amp;K$1, 'check of sales'!$A$2:$P$1035, 12 + MATCH($E1008,'check of sales'!$M$1:$P$1, 0), 0), 0)</f>
        <v>81583.161135277973</v>
      </c>
      <c r="L1008" s="1">
        <f>SUMIF('emission-rate'!$A$2:$A$551, $D1008&amp;L$1&amp;$E1008&amp;$F1008, 'emission-rate'!$F$2:$F$551) * IFERROR(VLOOKUP($A1008&amp;$B1008&amp;$C1008&amp;$D1008&amp;L$1, 'check of sales'!$A$2:$P$1035, 12 + MATCH($E1008,'check of sales'!$M$1:$P$1, 0), 0), 0)</f>
        <v>3356830.2556115668</v>
      </c>
      <c r="M1008" s="1">
        <f>SUMIF('emission-rate'!$A$2:$A$551, $D1008&amp;M$1&amp;$E1008&amp;$F1008, 'emission-rate'!$F$2:$F$551) * IFERROR(VLOOKUP($A1008&amp;$B1008&amp;$C1008&amp;$D1008&amp;M$1, 'check of sales'!$A$2:$P$1035, 12 + MATCH($E1008,'check of sales'!$M$1:$P$1, 0), 0), 0)</f>
        <v>6419550.7839952903</v>
      </c>
      <c r="N1008" s="1">
        <f>SUMIF('emission-rate'!$A$2:$A$551, $D1008&amp;N$1&amp;$E1008&amp;$F1008, 'emission-rate'!$F$2:$F$551) * IFERROR(VLOOKUP($A1008&amp;$B1008&amp;$C1008&amp;$D1008&amp;N$1, 'check of sales'!$A$2:$P$1035, 12 + MATCH($E1008,'check of sales'!$M$1:$P$1, 0), 0), 0)</f>
        <v>1162007.3418407538</v>
      </c>
      <c r="O1008" s="1">
        <f>SUMIF('emission-rate'!$A$2:$A$551, $D1008&amp;O$1&amp;$E1008&amp;$F1008, 'emission-rate'!$F$2:$F$551) * IFERROR(VLOOKUP($A1008&amp;$B1008&amp;$C1008&amp;$D1008&amp;O$1, 'check of sales'!$A$2:$P$1035, 12 + MATCH($E1008,'check of sales'!$M$1:$P$1, 0), 0), 0)</f>
        <v>4255032.2153906021</v>
      </c>
      <c r="P1008" s="1">
        <f>SUMIF('emission-rate'!$A$2:$A$551, $D1008&amp;P$1&amp;$E1008&amp;$F1008, 'emission-rate'!$F$2:$F$551) * IFERROR(VLOOKUP($A1008&amp;$B1008&amp;$C1008&amp;$D1008&amp;P$1, 'check of sales'!$A$2:$P$1035, 12 + MATCH($E1008,'check of sales'!$M$1:$P$1, 0), 0), 0)</f>
        <v>5760065.1379741272</v>
      </c>
      <c r="Q1008" s="1">
        <f>SUMIF('emission-rate'!$A$2:$A$551, $D1008&amp;Q$1&amp;$E1008&amp;$F1008, 'emission-rate'!$F$2:$F$551) * IFERROR(VLOOKUP($A1008&amp;$B1008&amp;$C1008&amp;$D1008&amp;Q$1, 'check of sales'!$A$2:$P$1035, 12 + MATCH($E1008,'check of sales'!$M$1:$P$1, 0), 0), 0)</f>
        <v>0</v>
      </c>
      <c r="R1008" s="1">
        <f>SUMIF('emission-rate'!$A$2:$A$551, $D1008&amp;R$1&amp;$E1008&amp;$F1008, 'emission-rate'!$F$2:$F$551) * IFERROR(VLOOKUP($A1008&amp;$B1008&amp;$C1008&amp;$D1008&amp;R$1, 'check of sales'!$A$2:$P$1035, 12 + MATCH($E1008,'check of sales'!$M$1:$P$1, 0), 0), 0)</f>
        <v>0</v>
      </c>
      <c r="S1008" s="1">
        <f>SUMIF('emission-rate'!$A$2:$A$551, $D1008&amp;S$1&amp;$E1008&amp;$F1008, 'emission-rate'!$F$2:$F$551) * IFERROR(VLOOKUP($A1008&amp;$B1008&amp;$C1008&amp;$D1008&amp;S$1, 'check of sales'!$A$2:$P$1035, 12 + MATCH($E1008,'check of sales'!$M$1:$P$1, 0), 0), 0)</f>
        <v>0</v>
      </c>
      <c r="T1008" s="1">
        <f>SUMIF('emission-rate'!$A$2:$A$551, $D1008&amp;T$1&amp;$E1008&amp;$F1008, 'emission-rate'!$F$2:$F$551) * IFERROR(VLOOKUP($A1008&amp;$B1008&amp;$C1008&amp;$D1008&amp;T$1, 'check of sales'!$A$2:$P$1035, 12 + MATCH($E1008,'check of sales'!$M$1:$P$1, 0), 0), 0)</f>
        <v>0</v>
      </c>
      <c r="U1008" s="1">
        <f>SUMIF('emission-rate'!$A$2:$A$551, $D1008&amp;U$1&amp;$E1008&amp;$F1008, 'emission-rate'!$F$2:$F$551) * IFERROR(VLOOKUP($A1008&amp;$B1008&amp;$C1008&amp;$D1008&amp;U$1, 'check of sales'!$A$2:$P$1035, 12 + MATCH($E1008,'check of sales'!$M$1:$P$1, 0), 0), 0)</f>
        <v>0</v>
      </c>
    </row>
    <row r="1009" spans="1:21" x14ac:dyDescent="0.2">
      <c r="A1009">
        <f>emission!A1009</f>
        <v>2016</v>
      </c>
      <c r="B1009">
        <f>emission!B1009</f>
        <v>2</v>
      </c>
      <c r="C1009" t="str">
        <f>emission!C1009</f>
        <v>commercial</v>
      </c>
      <c r="D1009" t="str">
        <f>emission!D1009</f>
        <v>VCC 24724 (NG T7 SWCVng)</v>
      </c>
      <c r="E1009" t="str">
        <f>emission!E1009</f>
        <v>NG</v>
      </c>
      <c r="F1009" t="str">
        <f>emission!F1009</f>
        <v>CO</v>
      </c>
      <c r="G1009" s="1">
        <f>emission!G1009 - SUM($K1009:$U1009)</f>
        <v>-1.0810084640979767E-3</v>
      </c>
      <c r="K1009" s="1">
        <f>SUMIF('emission-rate'!$A$2:$A$551, $D1009&amp;K$1&amp;$E1009&amp;$F1009, 'emission-rate'!$F$2:$F$551) * IFERROR(VLOOKUP($A1009&amp;$B1009&amp;$C1009&amp;$D1009&amp;K$1, 'check of sales'!$A$2:$P$1035, 12 + MATCH($E1009,'check of sales'!$M$1:$P$1, 0), 0), 0)</f>
        <v>76499.569820342978</v>
      </c>
      <c r="L1009" s="1">
        <f>SUMIF('emission-rate'!$A$2:$A$551, $D1009&amp;L$1&amp;$E1009&amp;$F1009, 'emission-rate'!$F$2:$F$551) * IFERROR(VLOOKUP($A1009&amp;$B1009&amp;$C1009&amp;$D1009&amp;L$1, 'check of sales'!$A$2:$P$1035, 12 + MATCH($E1009,'check of sales'!$M$1:$P$1, 0), 0), 0)</f>
        <v>3117128.0315091638</v>
      </c>
      <c r="M1009" s="1">
        <f>SUMIF('emission-rate'!$A$2:$A$551, $D1009&amp;M$1&amp;$E1009&amp;$F1009, 'emission-rate'!$F$2:$F$551) * IFERROR(VLOOKUP($A1009&amp;$B1009&amp;$C1009&amp;$D1009&amp;M$1, 'check of sales'!$A$2:$P$1035, 12 + MATCH($E1009,'check of sales'!$M$1:$P$1, 0), 0), 0)</f>
        <v>5938079.3442296702</v>
      </c>
      <c r="N1009" s="1">
        <f>SUMIF('emission-rate'!$A$2:$A$551, $D1009&amp;N$1&amp;$E1009&amp;$F1009, 'emission-rate'!$F$2:$F$551) * IFERROR(VLOOKUP($A1009&amp;$B1009&amp;$C1009&amp;$D1009&amp;N$1, 'check of sales'!$A$2:$P$1035, 12 + MATCH($E1009,'check of sales'!$M$1:$P$1, 0), 0), 0)</f>
        <v>1061391.9514462543</v>
      </c>
      <c r="O1009" s="1">
        <f>SUMIF('emission-rate'!$A$2:$A$551, $D1009&amp;O$1&amp;$E1009&amp;$F1009, 'emission-rate'!$F$2:$F$551) * IFERROR(VLOOKUP($A1009&amp;$B1009&amp;$C1009&amp;$D1009&amp;O$1, 'check of sales'!$A$2:$P$1035, 12 + MATCH($E1009,'check of sales'!$M$1:$P$1, 0), 0), 0)</f>
        <v>3802072.6042614761</v>
      </c>
      <c r="P1009" s="1">
        <f>SUMIF('emission-rate'!$A$2:$A$551, $D1009&amp;P$1&amp;$E1009&amp;$F1009, 'emission-rate'!$F$2:$F$551) * IFERROR(VLOOKUP($A1009&amp;$B1009&amp;$C1009&amp;$D1009&amp;P$1, 'check of sales'!$A$2:$P$1035, 12 + MATCH($E1009,'check of sales'!$M$1:$P$1, 0), 0), 0)</f>
        <v>4884350.8570162961</v>
      </c>
      <c r="Q1009" s="1">
        <f>SUMIF('emission-rate'!$A$2:$A$551, $D1009&amp;Q$1&amp;$E1009&amp;$F1009, 'emission-rate'!$F$2:$F$551) * IFERROR(VLOOKUP($A1009&amp;$B1009&amp;$C1009&amp;$D1009&amp;Q$1, 'check of sales'!$A$2:$P$1035, 12 + MATCH($E1009,'check of sales'!$M$1:$P$1, 0), 0), 0)</f>
        <v>3629405.8340858077</v>
      </c>
      <c r="R1009" s="1">
        <f>SUMIF('emission-rate'!$A$2:$A$551, $D1009&amp;R$1&amp;$E1009&amp;$F1009, 'emission-rate'!$F$2:$F$551) * IFERROR(VLOOKUP($A1009&amp;$B1009&amp;$C1009&amp;$D1009&amp;R$1, 'check of sales'!$A$2:$P$1035, 12 + MATCH($E1009,'check of sales'!$M$1:$P$1, 0), 0), 0)</f>
        <v>0</v>
      </c>
      <c r="S1009" s="1">
        <f>SUMIF('emission-rate'!$A$2:$A$551, $D1009&amp;S$1&amp;$E1009&amp;$F1009, 'emission-rate'!$F$2:$F$551) * IFERROR(VLOOKUP($A1009&amp;$B1009&amp;$C1009&amp;$D1009&amp;S$1, 'check of sales'!$A$2:$P$1035, 12 + MATCH($E1009,'check of sales'!$M$1:$P$1, 0), 0), 0)</f>
        <v>0</v>
      </c>
      <c r="T1009" s="1">
        <f>SUMIF('emission-rate'!$A$2:$A$551, $D1009&amp;T$1&amp;$E1009&amp;$F1009, 'emission-rate'!$F$2:$F$551) * IFERROR(VLOOKUP($A1009&amp;$B1009&amp;$C1009&amp;$D1009&amp;T$1, 'check of sales'!$A$2:$P$1035, 12 + MATCH($E1009,'check of sales'!$M$1:$P$1, 0), 0), 0)</f>
        <v>0</v>
      </c>
      <c r="U1009" s="1">
        <f>SUMIF('emission-rate'!$A$2:$A$551, $D1009&amp;U$1&amp;$E1009&amp;$F1009, 'emission-rate'!$F$2:$F$551) * IFERROR(VLOOKUP($A1009&amp;$B1009&amp;$C1009&amp;$D1009&amp;U$1, 'check of sales'!$A$2:$P$1035, 12 + MATCH($E1009,'check of sales'!$M$1:$P$1, 0), 0), 0)</f>
        <v>0</v>
      </c>
    </row>
    <row r="1010" spans="1:21" x14ac:dyDescent="0.2">
      <c r="A1010">
        <f>emission!A1010</f>
        <v>2017</v>
      </c>
      <c r="B1010">
        <f>emission!B1010</f>
        <v>2</v>
      </c>
      <c r="C1010" t="str">
        <f>emission!C1010</f>
        <v>commercial</v>
      </c>
      <c r="D1010" t="str">
        <f>emission!D1010</f>
        <v>VCC 24724 (NG T7 SWCVng)</v>
      </c>
      <c r="E1010" t="str">
        <f>emission!E1010</f>
        <v>NG</v>
      </c>
      <c r="F1010" t="str">
        <f>emission!F1010</f>
        <v>CO</v>
      </c>
      <c r="G1010" s="1">
        <f>emission!G1010 - SUM($K1010:$U1010)</f>
        <v>-7.9896301031112671E-4</v>
      </c>
      <c r="K1010" s="1">
        <f>SUMIF('emission-rate'!$A$2:$A$551, $D1010&amp;K$1&amp;$E1010&amp;$F1010, 'emission-rate'!$F$2:$F$551) * IFERROR(VLOOKUP($A1010&amp;$B1010&amp;$C1010&amp;$D1010&amp;K$1, 'check of sales'!$A$2:$P$1035, 12 + MATCH($E1010,'check of sales'!$M$1:$P$1, 0), 0), 0)</f>
        <v>72107.227123725475</v>
      </c>
      <c r="L1010" s="1">
        <f>SUMIF('emission-rate'!$A$2:$A$551, $D1010&amp;L$1&amp;$E1010&amp;$F1010, 'emission-rate'!$F$2:$F$551) * IFERROR(VLOOKUP($A1010&amp;$B1010&amp;$C1010&amp;$D1010&amp;L$1, 'check of sales'!$A$2:$P$1035, 12 + MATCH($E1010,'check of sales'!$M$1:$P$1, 0), 0), 0)</f>
        <v>2922894.2611083724</v>
      </c>
      <c r="M1010" s="1">
        <f>SUMIF('emission-rate'!$A$2:$A$551, $D1010&amp;M$1&amp;$E1010&amp;$F1010, 'emission-rate'!$F$2:$F$551) * IFERROR(VLOOKUP($A1010&amp;$B1010&amp;$C1010&amp;$D1010&amp;M$1, 'check of sales'!$A$2:$P$1035, 12 + MATCH($E1010,'check of sales'!$M$1:$P$1, 0), 0), 0)</f>
        <v>5514057.0620993925</v>
      </c>
      <c r="N1010" s="1">
        <f>SUMIF('emission-rate'!$A$2:$A$551, $D1010&amp;N$1&amp;$E1010&amp;$F1010, 'emission-rate'!$F$2:$F$551) * IFERROR(VLOOKUP($A1010&amp;$B1010&amp;$C1010&amp;$D1010&amp;N$1, 'check of sales'!$A$2:$P$1035, 12 + MATCH($E1010,'check of sales'!$M$1:$P$1, 0), 0), 0)</f>
        <v>981786.70674711687</v>
      </c>
      <c r="O1010" s="1">
        <f>SUMIF('emission-rate'!$A$2:$A$551, $D1010&amp;O$1&amp;$E1010&amp;$F1010, 'emission-rate'!$F$2:$F$551) * IFERROR(VLOOKUP($A1010&amp;$B1010&amp;$C1010&amp;$D1010&amp;O$1, 'check of sales'!$A$2:$P$1035, 12 + MATCH($E1010,'check of sales'!$M$1:$P$1, 0), 0), 0)</f>
        <v>3472860.3819187041</v>
      </c>
      <c r="P1010" s="1">
        <f>SUMIF('emission-rate'!$A$2:$A$551, $D1010&amp;P$1&amp;$E1010&amp;$F1010, 'emission-rate'!$F$2:$F$551) * IFERROR(VLOOKUP($A1010&amp;$B1010&amp;$C1010&amp;$D1010&amp;P$1, 'check of sales'!$A$2:$P$1035, 12 + MATCH($E1010,'check of sales'!$M$1:$P$1, 0), 0), 0)</f>
        <v>4364398.5857244516</v>
      </c>
      <c r="Q1010" s="1">
        <f>SUMIF('emission-rate'!$A$2:$A$551, $D1010&amp;Q$1&amp;$E1010&amp;$F1010, 'emission-rate'!$F$2:$F$551) * IFERROR(VLOOKUP($A1010&amp;$B1010&amp;$C1010&amp;$D1010&amp;Q$1, 'check of sales'!$A$2:$P$1035, 12 + MATCH($E1010,'check of sales'!$M$1:$P$1, 0), 0), 0)</f>
        <v>3077619.9698345484</v>
      </c>
      <c r="R1010" s="1">
        <f>SUMIF('emission-rate'!$A$2:$A$551, $D1010&amp;R$1&amp;$E1010&amp;$F1010, 'emission-rate'!$F$2:$F$551) * IFERROR(VLOOKUP($A1010&amp;$B1010&amp;$C1010&amp;$D1010&amp;R$1, 'check of sales'!$A$2:$P$1035, 12 + MATCH($E1010,'check of sales'!$M$1:$P$1, 0), 0), 0)</f>
        <v>2660621.262556755</v>
      </c>
      <c r="S1010" s="1">
        <f>SUMIF('emission-rate'!$A$2:$A$551, $D1010&amp;S$1&amp;$E1010&amp;$F1010, 'emission-rate'!$F$2:$F$551) * IFERROR(VLOOKUP($A1010&amp;$B1010&amp;$C1010&amp;$D1010&amp;S$1, 'check of sales'!$A$2:$P$1035, 12 + MATCH($E1010,'check of sales'!$M$1:$P$1, 0), 0), 0)</f>
        <v>0</v>
      </c>
      <c r="T1010" s="1">
        <f>SUMIF('emission-rate'!$A$2:$A$551, $D1010&amp;T$1&amp;$E1010&amp;$F1010, 'emission-rate'!$F$2:$F$551) * IFERROR(VLOOKUP($A1010&amp;$B1010&amp;$C1010&amp;$D1010&amp;T$1, 'check of sales'!$A$2:$P$1035, 12 + MATCH($E1010,'check of sales'!$M$1:$P$1, 0), 0), 0)</f>
        <v>0</v>
      </c>
      <c r="U1010" s="1">
        <f>SUMIF('emission-rate'!$A$2:$A$551, $D1010&amp;U$1&amp;$E1010&amp;$F1010, 'emission-rate'!$F$2:$F$551) * IFERROR(VLOOKUP($A1010&amp;$B1010&amp;$C1010&amp;$D1010&amp;U$1, 'check of sales'!$A$2:$P$1035, 12 + MATCH($E1010,'check of sales'!$M$1:$P$1, 0), 0), 0)</f>
        <v>0</v>
      </c>
    </row>
    <row r="1011" spans="1:21" x14ac:dyDescent="0.2">
      <c r="A1011">
        <f>emission!A1011</f>
        <v>2018</v>
      </c>
      <c r="B1011">
        <f>emission!B1011</f>
        <v>2</v>
      </c>
      <c r="C1011" t="str">
        <f>emission!C1011</f>
        <v>commercial</v>
      </c>
      <c r="D1011" t="str">
        <f>emission!D1011</f>
        <v>VCC 24724 (NG T7 SWCVng)</v>
      </c>
      <c r="E1011" t="str">
        <f>emission!E1011</f>
        <v>NG</v>
      </c>
      <c r="F1011" t="str">
        <f>emission!F1011</f>
        <v>CO</v>
      </c>
      <c r="G1011" s="1">
        <f>emission!G1011 - SUM($K1011:$U1011)</f>
        <v>-1.1254772543907166E-3</v>
      </c>
      <c r="K1011" s="1">
        <f>SUMIF('emission-rate'!$A$2:$A$551, $D1011&amp;K$1&amp;$E1011&amp;$F1011, 'emission-rate'!$F$2:$F$551) * IFERROR(VLOOKUP($A1011&amp;$B1011&amp;$C1011&amp;$D1011&amp;K$1, 'check of sales'!$A$2:$P$1035, 12 + MATCH($E1011,'check of sales'!$M$1:$P$1, 0), 0), 0)</f>
        <v>68295.90790819384</v>
      </c>
      <c r="L1011" s="1">
        <f>SUMIF('emission-rate'!$A$2:$A$551, $D1011&amp;L$1&amp;$E1011&amp;$F1011, 'emission-rate'!$F$2:$F$551) * IFERROR(VLOOKUP($A1011&amp;$B1011&amp;$C1011&amp;$D1011&amp;L$1, 'check of sales'!$A$2:$P$1035, 12 + MATCH($E1011,'check of sales'!$M$1:$P$1, 0), 0), 0)</f>
        <v>2755071.7061460996</v>
      </c>
      <c r="M1011" s="1">
        <f>SUMIF('emission-rate'!$A$2:$A$551, $D1011&amp;M$1&amp;$E1011&amp;$F1011, 'emission-rate'!$F$2:$F$551) * IFERROR(VLOOKUP($A1011&amp;$B1011&amp;$C1011&amp;$D1011&amp;M$1, 'check of sales'!$A$2:$P$1035, 12 + MATCH($E1011,'check of sales'!$M$1:$P$1, 0), 0), 0)</f>
        <v>5170466.3970543863</v>
      </c>
      <c r="N1011" s="1">
        <f>SUMIF('emission-rate'!$A$2:$A$551, $D1011&amp;N$1&amp;$E1011&amp;$F1011, 'emission-rate'!$F$2:$F$551) * IFERROR(VLOOKUP($A1011&amp;$B1011&amp;$C1011&amp;$D1011&amp;N$1, 'check of sales'!$A$2:$P$1035, 12 + MATCH($E1011,'check of sales'!$M$1:$P$1, 0), 0), 0)</f>
        <v>911679.95743858279</v>
      </c>
      <c r="O1011" s="1">
        <f>SUMIF('emission-rate'!$A$2:$A$551, $D1011&amp;O$1&amp;$E1011&amp;$F1011, 'emission-rate'!$F$2:$F$551) * IFERROR(VLOOKUP($A1011&amp;$B1011&amp;$C1011&amp;$D1011&amp;O$1, 'check of sales'!$A$2:$P$1035, 12 + MATCH($E1011,'check of sales'!$M$1:$P$1, 0), 0), 0)</f>
        <v>3212393.0775154028</v>
      </c>
      <c r="P1011" s="1">
        <f>SUMIF('emission-rate'!$A$2:$A$551, $D1011&amp;P$1&amp;$E1011&amp;$F1011, 'emission-rate'!$F$2:$F$551) * IFERROR(VLOOKUP($A1011&amp;$B1011&amp;$C1011&amp;$D1011&amp;P$1, 'check of sales'!$A$2:$P$1035, 12 + MATCH($E1011,'check of sales'!$M$1:$P$1, 0), 0), 0)</f>
        <v>3986495.9239011128</v>
      </c>
      <c r="Q1011" s="1">
        <f>SUMIF('emission-rate'!$A$2:$A$551, $D1011&amp;Q$1&amp;$E1011&amp;$F1011, 'emission-rate'!$F$2:$F$551) * IFERROR(VLOOKUP($A1011&amp;$B1011&amp;$C1011&amp;$D1011&amp;Q$1, 'check of sales'!$A$2:$P$1035, 12 + MATCH($E1011,'check of sales'!$M$1:$P$1, 0), 0), 0)</f>
        <v>2749999.0555445929</v>
      </c>
      <c r="R1011" s="1">
        <f>SUMIF('emission-rate'!$A$2:$A$551, $D1011&amp;R$1&amp;$E1011&amp;$F1011, 'emission-rate'!$F$2:$F$551) * IFERROR(VLOOKUP($A1011&amp;$B1011&amp;$C1011&amp;$D1011&amp;R$1, 'check of sales'!$A$2:$P$1035, 12 + MATCH($E1011,'check of sales'!$M$1:$P$1, 0), 0), 0)</f>
        <v>2256121.6640226152</v>
      </c>
      <c r="S1011" s="1">
        <f>SUMIF('emission-rate'!$A$2:$A$551, $D1011&amp;S$1&amp;$E1011&amp;$F1011, 'emission-rate'!$F$2:$F$551) * IFERROR(VLOOKUP($A1011&amp;$B1011&amp;$C1011&amp;$D1011&amp;S$1, 'check of sales'!$A$2:$P$1035, 12 + MATCH($E1011,'check of sales'!$M$1:$P$1, 0), 0), 0)</f>
        <v>3159709.5241939933</v>
      </c>
      <c r="T1011" s="1">
        <f>SUMIF('emission-rate'!$A$2:$A$551, $D1011&amp;T$1&amp;$E1011&amp;$F1011, 'emission-rate'!$F$2:$F$551) * IFERROR(VLOOKUP($A1011&amp;$B1011&amp;$C1011&amp;$D1011&amp;T$1, 'check of sales'!$A$2:$P$1035, 12 + MATCH($E1011,'check of sales'!$M$1:$P$1, 0), 0), 0)</f>
        <v>0</v>
      </c>
      <c r="U1011" s="1">
        <f>SUMIF('emission-rate'!$A$2:$A$551, $D1011&amp;U$1&amp;$E1011&amp;$F1011, 'emission-rate'!$F$2:$F$551) * IFERROR(VLOOKUP($A1011&amp;$B1011&amp;$C1011&amp;$D1011&amp;U$1, 'check of sales'!$A$2:$P$1035, 12 + MATCH($E1011,'check of sales'!$M$1:$P$1, 0), 0), 0)</f>
        <v>0</v>
      </c>
    </row>
    <row r="1012" spans="1:21" x14ac:dyDescent="0.2">
      <c r="A1012">
        <f>emission!A1012</f>
        <v>2019</v>
      </c>
      <c r="B1012">
        <f>emission!B1012</f>
        <v>2</v>
      </c>
      <c r="C1012" t="str">
        <f>emission!C1012</f>
        <v>commercial</v>
      </c>
      <c r="D1012" t="str">
        <f>emission!D1012</f>
        <v>VCC 24724 (NG T7 SWCVng)</v>
      </c>
      <c r="E1012" t="str">
        <f>emission!E1012</f>
        <v>NG</v>
      </c>
      <c r="F1012" t="str">
        <f>emission!F1012</f>
        <v>CO</v>
      </c>
      <c r="G1012" s="1">
        <f>emission!G1012 - SUM($K1012:$U1012)</f>
        <v>-1.0361149907112122E-3</v>
      </c>
      <c r="K1012" s="1">
        <f>SUMIF('emission-rate'!$A$2:$A$551, $D1012&amp;K$1&amp;$E1012&amp;$F1012, 'emission-rate'!$F$2:$F$551) * IFERROR(VLOOKUP($A1012&amp;$B1012&amp;$C1012&amp;$D1012&amp;K$1, 'check of sales'!$A$2:$P$1035, 12 + MATCH($E1012,'check of sales'!$M$1:$P$1, 0), 0), 0)</f>
        <v>63573.668907274609</v>
      </c>
      <c r="L1012" s="1">
        <f>SUMIF('emission-rate'!$A$2:$A$551, $D1012&amp;L$1&amp;$E1012&amp;$F1012, 'emission-rate'!$F$2:$F$551) * IFERROR(VLOOKUP($A1012&amp;$B1012&amp;$C1012&amp;$D1012&amp;L$1, 'check of sales'!$A$2:$P$1035, 12 + MATCH($E1012,'check of sales'!$M$1:$P$1, 0), 0), 0)</f>
        <v>2609448.886455846</v>
      </c>
      <c r="M1012" s="1">
        <f>SUMIF('emission-rate'!$A$2:$A$551, $D1012&amp;M$1&amp;$E1012&amp;$F1012, 'emission-rate'!$F$2:$F$551) * IFERROR(VLOOKUP($A1012&amp;$B1012&amp;$C1012&amp;$D1012&amp;M$1, 'check of sales'!$A$2:$P$1035, 12 + MATCH($E1012,'check of sales'!$M$1:$P$1, 0), 0), 0)</f>
        <v>4873595.9653572738</v>
      </c>
      <c r="N1012" s="1">
        <f>SUMIF('emission-rate'!$A$2:$A$551, $D1012&amp;N$1&amp;$E1012&amp;$F1012, 'emission-rate'!$F$2:$F$551) * IFERROR(VLOOKUP($A1012&amp;$B1012&amp;$C1012&amp;$D1012&amp;N$1, 'check of sales'!$A$2:$P$1035, 12 + MATCH($E1012,'check of sales'!$M$1:$P$1, 0), 0), 0)</f>
        <v>854871.56402575946</v>
      </c>
      <c r="O1012" s="1">
        <f>SUMIF('emission-rate'!$A$2:$A$551, $D1012&amp;O$1&amp;$E1012&amp;$F1012, 'emission-rate'!$F$2:$F$551) * IFERROR(VLOOKUP($A1012&amp;$B1012&amp;$C1012&amp;$D1012&amp;O$1, 'check of sales'!$A$2:$P$1035, 12 + MATCH($E1012,'check of sales'!$M$1:$P$1, 0), 0), 0)</f>
        <v>2983004.7239981568</v>
      </c>
      <c r="P1012" s="1">
        <f>SUMIF('emission-rate'!$A$2:$A$551, $D1012&amp;P$1&amp;$E1012&amp;$F1012, 'emission-rate'!$F$2:$F$551) * IFERROR(VLOOKUP($A1012&amp;$B1012&amp;$C1012&amp;$D1012&amp;P$1, 'check of sales'!$A$2:$P$1035, 12 + MATCH($E1012,'check of sales'!$M$1:$P$1, 0), 0), 0)</f>
        <v>3687505.5433147242</v>
      </c>
      <c r="Q1012" s="1">
        <f>SUMIF('emission-rate'!$A$2:$A$551, $D1012&amp;Q$1&amp;$E1012&amp;$F1012, 'emission-rate'!$F$2:$F$551) * IFERROR(VLOOKUP($A1012&amp;$B1012&amp;$C1012&amp;$D1012&amp;Q$1, 'check of sales'!$A$2:$P$1035, 12 + MATCH($E1012,'check of sales'!$M$1:$P$1, 0), 0), 0)</f>
        <v>2511883.3237456712</v>
      </c>
      <c r="R1012" s="1">
        <f>SUMIF('emission-rate'!$A$2:$A$551, $D1012&amp;R$1&amp;$E1012&amp;$F1012, 'emission-rate'!$F$2:$F$551) * IFERROR(VLOOKUP($A1012&amp;$B1012&amp;$C1012&amp;$D1012&amp;R$1, 'check of sales'!$A$2:$P$1035, 12 + MATCH($E1012,'check of sales'!$M$1:$P$1, 0), 0), 0)</f>
        <v>2015951.4514683373</v>
      </c>
      <c r="S1012" s="1">
        <f>SUMIF('emission-rate'!$A$2:$A$551, $D1012&amp;S$1&amp;$E1012&amp;$F1012, 'emission-rate'!$F$2:$F$551) * IFERROR(VLOOKUP($A1012&amp;$B1012&amp;$C1012&amp;$D1012&amp;S$1, 'check of sales'!$A$2:$P$1035, 12 + MATCH($E1012,'check of sales'!$M$1:$P$1, 0), 0), 0)</f>
        <v>2679332.5340496828</v>
      </c>
      <c r="T1012" s="1">
        <f>SUMIF('emission-rate'!$A$2:$A$551, $D1012&amp;T$1&amp;$E1012&amp;$F1012, 'emission-rate'!$F$2:$F$551) * IFERROR(VLOOKUP($A1012&amp;$B1012&amp;$C1012&amp;$D1012&amp;T$1, 'check of sales'!$A$2:$P$1035, 12 + MATCH($E1012,'check of sales'!$M$1:$P$1, 0), 0), 0)</f>
        <v>2739012.2320469874</v>
      </c>
      <c r="U1012" s="1">
        <f>SUMIF('emission-rate'!$A$2:$A$551, $D1012&amp;U$1&amp;$E1012&amp;$F1012, 'emission-rate'!$F$2:$F$551) * IFERROR(VLOOKUP($A1012&amp;$B1012&amp;$C1012&amp;$D1012&amp;U$1, 'check of sales'!$A$2:$P$1035, 12 + MATCH($E1012,'check of sales'!$M$1:$P$1, 0), 0), 0)</f>
        <v>0</v>
      </c>
    </row>
    <row r="1013" spans="1:21" x14ac:dyDescent="0.2">
      <c r="A1013">
        <f>emission!A1013</f>
        <v>2020</v>
      </c>
      <c r="B1013">
        <f>emission!B1013</f>
        <v>2</v>
      </c>
      <c r="C1013" t="str">
        <f>emission!C1013</f>
        <v>commercial</v>
      </c>
      <c r="D1013" t="str">
        <f>emission!D1013</f>
        <v>VCC 24724 (NG T7 SWCVng)</v>
      </c>
      <c r="E1013" t="str">
        <f>emission!E1013</f>
        <v>NG</v>
      </c>
      <c r="F1013" t="str">
        <f>emission!F1013</f>
        <v>CO</v>
      </c>
      <c r="G1013" s="1">
        <f>emission!G1013 - SUM($K1013:$U1013)</f>
        <v>-7.123015820980072E-4</v>
      </c>
      <c r="K1013" s="1">
        <f>SUMIF('emission-rate'!$A$2:$A$551, $D1013&amp;K$1&amp;$E1013&amp;$F1013, 'emission-rate'!$F$2:$F$551) * IFERROR(VLOOKUP($A1013&amp;$B1013&amp;$C1013&amp;$D1013&amp;K$1, 'check of sales'!$A$2:$P$1035, 12 + MATCH($E1013,'check of sales'!$M$1:$P$1, 0), 0), 0)</f>
        <v>59325.869421011572</v>
      </c>
      <c r="L1013" s="1">
        <f>SUMIF('emission-rate'!$A$2:$A$551, $D1013&amp;L$1&amp;$E1013&amp;$F1013, 'emission-rate'!$F$2:$F$551) * IFERROR(VLOOKUP($A1013&amp;$B1013&amp;$C1013&amp;$D1013&amp;L$1, 'check of sales'!$A$2:$P$1035, 12 + MATCH($E1013,'check of sales'!$M$1:$P$1, 0), 0), 0)</f>
        <v>2429021.659116087</v>
      </c>
      <c r="M1013" s="1">
        <f>SUMIF('emission-rate'!$A$2:$A$551, $D1013&amp;M$1&amp;$E1013&amp;$F1013, 'emission-rate'!$F$2:$F$551) * IFERROR(VLOOKUP($A1013&amp;$B1013&amp;$C1013&amp;$D1013&amp;M$1, 'check of sales'!$A$2:$P$1035, 12 + MATCH($E1013,'check of sales'!$M$1:$P$1, 0), 0), 0)</f>
        <v>4615995.8510215515</v>
      </c>
      <c r="N1013" s="1">
        <f>SUMIF('emission-rate'!$A$2:$A$551, $D1013&amp;N$1&amp;$E1013&amp;$F1013, 'emission-rate'!$F$2:$F$551) * IFERROR(VLOOKUP($A1013&amp;$B1013&amp;$C1013&amp;$D1013&amp;N$1, 'check of sales'!$A$2:$P$1035, 12 + MATCH($E1013,'check of sales'!$M$1:$P$1, 0), 0), 0)</f>
        <v>805787.77336376288</v>
      </c>
      <c r="O1013" s="1">
        <f>SUMIF('emission-rate'!$A$2:$A$551, $D1013&amp;O$1&amp;$E1013&amp;$F1013, 'emission-rate'!$F$2:$F$551) * IFERROR(VLOOKUP($A1013&amp;$B1013&amp;$C1013&amp;$D1013&amp;O$1, 'check of sales'!$A$2:$P$1035, 12 + MATCH($E1013,'check of sales'!$M$1:$P$1, 0), 0), 0)</f>
        <v>2797128.4145207382</v>
      </c>
      <c r="P1013" s="1">
        <f>SUMIF('emission-rate'!$A$2:$A$551, $D1013&amp;P$1&amp;$E1013&amp;$F1013, 'emission-rate'!$F$2:$F$551) * IFERROR(VLOOKUP($A1013&amp;$B1013&amp;$C1013&amp;$D1013&amp;P$1, 'check of sales'!$A$2:$P$1035, 12 + MATCH($E1013,'check of sales'!$M$1:$P$1, 0), 0), 0)</f>
        <v>3424190.6858997946</v>
      </c>
      <c r="Q1013" s="1">
        <f>SUMIF('emission-rate'!$A$2:$A$551, $D1013&amp;Q$1&amp;$E1013&amp;$F1013, 'emission-rate'!$F$2:$F$551) * IFERROR(VLOOKUP($A1013&amp;$B1013&amp;$C1013&amp;$D1013&amp;Q$1, 'check of sales'!$A$2:$P$1035, 12 + MATCH($E1013,'check of sales'!$M$1:$P$1, 0), 0), 0)</f>
        <v>2323490.0667872196</v>
      </c>
      <c r="R1013" s="1">
        <f>SUMIF('emission-rate'!$A$2:$A$551, $D1013&amp;R$1&amp;$E1013&amp;$F1013, 'emission-rate'!$F$2:$F$551) * IFERROR(VLOOKUP($A1013&amp;$B1013&amp;$C1013&amp;$D1013&amp;R$1, 'check of sales'!$A$2:$P$1035, 12 + MATCH($E1013,'check of sales'!$M$1:$P$1, 0), 0), 0)</f>
        <v>1841395.116923552</v>
      </c>
      <c r="S1013" s="1">
        <f>SUMIF('emission-rate'!$A$2:$A$551, $D1013&amp;S$1&amp;$E1013&amp;$F1013, 'emission-rate'!$F$2:$F$551) * IFERROR(VLOOKUP($A1013&amp;$B1013&amp;$C1013&amp;$D1013&amp;S$1, 'check of sales'!$A$2:$P$1035, 12 + MATCH($E1013,'check of sales'!$M$1:$P$1, 0), 0), 0)</f>
        <v>2394110.3873597034</v>
      </c>
      <c r="T1013" s="1">
        <f>SUMIF('emission-rate'!$A$2:$A$551, $D1013&amp;T$1&amp;$E1013&amp;$F1013, 'emission-rate'!$F$2:$F$551) * IFERROR(VLOOKUP($A1013&amp;$B1013&amp;$C1013&amp;$D1013&amp;T$1, 'check of sales'!$A$2:$P$1035, 12 + MATCH($E1013,'check of sales'!$M$1:$P$1, 0), 0), 0)</f>
        <v>2322594.696851314</v>
      </c>
      <c r="U1013" s="1">
        <f>SUMIF('emission-rate'!$A$2:$A$551, $D1013&amp;U$1&amp;$E1013&amp;$F1013, 'emission-rate'!$F$2:$F$551) * IFERROR(VLOOKUP($A1013&amp;$B1013&amp;$C1013&amp;$D1013&amp;U$1, 'check of sales'!$A$2:$P$1035, 12 + MATCH($E1013,'check of sales'!$M$1:$P$1, 0), 0), 0)</f>
        <v>3324316.0218868651</v>
      </c>
    </row>
    <row r="1014" spans="1:21" x14ac:dyDescent="0.2">
      <c r="A1014">
        <f>emission!A1014</f>
        <v>2010</v>
      </c>
      <c r="B1014">
        <f>emission!B1014</f>
        <v>2</v>
      </c>
      <c r="C1014" t="str">
        <f>emission!C1014</f>
        <v>commercial</v>
      </c>
      <c r="D1014" t="str">
        <f>emission!D1014</f>
        <v>VCC 24724 (NG T7 SWCVng)</v>
      </c>
      <c r="E1014" t="str">
        <f>emission!E1014</f>
        <v>NG</v>
      </c>
      <c r="F1014" t="str">
        <f>emission!F1014</f>
        <v>CO2</v>
      </c>
      <c r="G1014" s="1">
        <f>emission!G1014 - SUM($K1014:$U1014)</f>
        <v>-1.7709940671920776E-2</v>
      </c>
      <c r="K1014" s="1">
        <f>SUMIF('emission-rate'!$A$2:$A$551, $D1014&amp;K$1&amp;$E1014&amp;$F1014, 'emission-rate'!$F$2:$F$551) * IFERROR(VLOOKUP($A1014&amp;$B1014&amp;$C1014&amp;$D1014&amp;K$1, 'check of sales'!$A$2:$P$1035, 12 + MATCH($E1014,'check of sales'!$M$1:$P$1, 0), 0), 0)</f>
        <v>35065230.606231444</v>
      </c>
      <c r="L1014" s="1">
        <f>SUMIF('emission-rate'!$A$2:$A$551, $D1014&amp;L$1&amp;$E1014&amp;$F1014, 'emission-rate'!$F$2:$F$551) * IFERROR(VLOOKUP($A1014&amp;$B1014&amp;$C1014&amp;$D1014&amp;L$1, 'check of sales'!$A$2:$P$1035, 12 + MATCH($E1014,'check of sales'!$M$1:$P$1, 0), 0), 0)</f>
        <v>0</v>
      </c>
      <c r="M1014" s="1">
        <f>SUMIF('emission-rate'!$A$2:$A$551, $D1014&amp;M$1&amp;$E1014&amp;$F1014, 'emission-rate'!$F$2:$F$551) * IFERROR(VLOOKUP($A1014&amp;$B1014&amp;$C1014&amp;$D1014&amp;M$1, 'check of sales'!$A$2:$P$1035, 12 + MATCH($E1014,'check of sales'!$M$1:$P$1, 0), 0), 0)</f>
        <v>0</v>
      </c>
      <c r="N1014" s="1">
        <f>SUMIF('emission-rate'!$A$2:$A$551, $D1014&amp;N$1&amp;$E1014&amp;$F1014, 'emission-rate'!$F$2:$F$551) * IFERROR(VLOOKUP($A1014&amp;$B1014&amp;$C1014&amp;$D1014&amp;N$1, 'check of sales'!$A$2:$P$1035, 12 + MATCH($E1014,'check of sales'!$M$1:$P$1, 0), 0), 0)</f>
        <v>0</v>
      </c>
      <c r="O1014" s="1">
        <f>SUMIF('emission-rate'!$A$2:$A$551, $D1014&amp;O$1&amp;$E1014&amp;$F1014, 'emission-rate'!$F$2:$F$551) * IFERROR(VLOOKUP($A1014&amp;$B1014&amp;$C1014&amp;$D1014&amp;O$1, 'check of sales'!$A$2:$P$1035, 12 + MATCH($E1014,'check of sales'!$M$1:$P$1, 0), 0), 0)</f>
        <v>0</v>
      </c>
      <c r="P1014" s="1">
        <f>SUMIF('emission-rate'!$A$2:$A$551, $D1014&amp;P$1&amp;$E1014&amp;$F1014, 'emission-rate'!$F$2:$F$551) * IFERROR(VLOOKUP($A1014&amp;$B1014&amp;$C1014&amp;$D1014&amp;P$1, 'check of sales'!$A$2:$P$1035, 12 + MATCH($E1014,'check of sales'!$M$1:$P$1, 0), 0), 0)</f>
        <v>0</v>
      </c>
      <c r="Q1014" s="1">
        <f>SUMIF('emission-rate'!$A$2:$A$551, $D1014&amp;Q$1&amp;$E1014&amp;$F1014, 'emission-rate'!$F$2:$F$551) * IFERROR(VLOOKUP($A1014&amp;$B1014&amp;$C1014&amp;$D1014&amp;Q$1, 'check of sales'!$A$2:$P$1035, 12 + MATCH($E1014,'check of sales'!$M$1:$P$1, 0), 0), 0)</f>
        <v>0</v>
      </c>
      <c r="R1014" s="1">
        <f>SUMIF('emission-rate'!$A$2:$A$551, $D1014&amp;R$1&amp;$E1014&amp;$F1014, 'emission-rate'!$F$2:$F$551) * IFERROR(VLOOKUP($A1014&amp;$B1014&amp;$C1014&amp;$D1014&amp;R$1, 'check of sales'!$A$2:$P$1035, 12 + MATCH($E1014,'check of sales'!$M$1:$P$1, 0), 0), 0)</f>
        <v>0</v>
      </c>
      <c r="S1014" s="1">
        <f>SUMIF('emission-rate'!$A$2:$A$551, $D1014&amp;S$1&amp;$E1014&amp;$F1014, 'emission-rate'!$F$2:$F$551) * IFERROR(VLOOKUP($A1014&amp;$B1014&amp;$C1014&amp;$D1014&amp;S$1, 'check of sales'!$A$2:$P$1035, 12 + MATCH($E1014,'check of sales'!$M$1:$P$1, 0), 0), 0)</f>
        <v>0</v>
      </c>
      <c r="T1014" s="1">
        <f>SUMIF('emission-rate'!$A$2:$A$551, $D1014&amp;T$1&amp;$E1014&amp;$F1014, 'emission-rate'!$F$2:$F$551) * IFERROR(VLOOKUP($A1014&amp;$B1014&amp;$C1014&amp;$D1014&amp;T$1, 'check of sales'!$A$2:$P$1035, 12 + MATCH($E1014,'check of sales'!$M$1:$P$1, 0), 0), 0)</f>
        <v>0</v>
      </c>
      <c r="U1014" s="1">
        <f>SUMIF('emission-rate'!$A$2:$A$551, $D1014&amp;U$1&amp;$E1014&amp;$F1014, 'emission-rate'!$F$2:$F$551) * IFERROR(VLOOKUP($A1014&amp;$B1014&amp;$C1014&amp;$D1014&amp;U$1, 'check of sales'!$A$2:$P$1035, 12 + MATCH($E1014,'check of sales'!$M$1:$P$1, 0), 0), 0)</f>
        <v>0</v>
      </c>
    </row>
    <row r="1015" spans="1:21" x14ac:dyDescent="0.2">
      <c r="A1015">
        <f>emission!A1015</f>
        <v>2011</v>
      </c>
      <c r="B1015">
        <f>emission!B1015</f>
        <v>2</v>
      </c>
      <c r="C1015" t="str">
        <f>emission!C1015</f>
        <v>commercial</v>
      </c>
      <c r="D1015" t="str">
        <f>emission!D1015</f>
        <v>VCC 24724 (NG T7 SWCVng)</v>
      </c>
      <c r="E1015" t="str">
        <f>emission!E1015</f>
        <v>NG</v>
      </c>
      <c r="F1015" t="str">
        <f>emission!F1015</f>
        <v>CO2</v>
      </c>
      <c r="G1015" s="1">
        <f>emission!G1015 - SUM($K1015:$U1015)</f>
        <v>-0.53685641288757324</v>
      </c>
      <c r="K1015" s="1">
        <f>SUMIF('emission-rate'!$A$2:$A$551, $D1015&amp;K$1&amp;$E1015&amp;$F1015, 'emission-rate'!$F$2:$F$551) * IFERROR(VLOOKUP($A1015&amp;$B1015&amp;$C1015&amp;$D1015&amp;K$1, 'check of sales'!$A$2:$P$1035, 12 + MATCH($E1015,'check of sales'!$M$1:$P$1, 0), 0), 0)</f>
        <v>29734193.114222012</v>
      </c>
      <c r="L1015" s="1">
        <f>SUMIF('emission-rate'!$A$2:$A$551, $D1015&amp;L$1&amp;$E1015&amp;$F1015, 'emission-rate'!$F$2:$F$551) * IFERROR(VLOOKUP($A1015&amp;$B1015&amp;$C1015&amp;$D1015&amp;L$1, 'check of sales'!$A$2:$P$1035, 12 + MATCH($E1015,'check of sales'!$M$1:$P$1, 0), 0), 0)</f>
        <v>1341752604.9913743</v>
      </c>
      <c r="M1015" s="1">
        <f>SUMIF('emission-rate'!$A$2:$A$551, $D1015&amp;M$1&amp;$E1015&amp;$F1015, 'emission-rate'!$F$2:$F$551) * IFERROR(VLOOKUP($A1015&amp;$B1015&amp;$C1015&amp;$D1015&amp;M$1, 'check of sales'!$A$2:$P$1035, 12 + MATCH($E1015,'check of sales'!$M$1:$P$1, 0), 0), 0)</f>
        <v>0</v>
      </c>
      <c r="N1015" s="1">
        <f>SUMIF('emission-rate'!$A$2:$A$551, $D1015&amp;N$1&amp;$E1015&amp;$F1015, 'emission-rate'!$F$2:$F$551) * IFERROR(VLOOKUP($A1015&amp;$B1015&amp;$C1015&amp;$D1015&amp;N$1, 'check of sales'!$A$2:$P$1035, 12 + MATCH($E1015,'check of sales'!$M$1:$P$1, 0), 0), 0)</f>
        <v>0</v>
      </c>
      <c r="O1015" s="1">
        <f>SUMIF('emission-rate'!$A$2:$A$551, $D1015&amp;O$1&amp;$E1015&amp;$F1015, 'emission-rate'!$F$2:$F$551) * IFERROR(VLOOKUP($A1015&amp;$B1015&amp;$C1015&amp;$D1015&amp;O$1, 'check of sales'!$A$2:$P$1035, 12 + MATCH($E1015,'check of sales'!$M$1:$P$1, 0), 0), 0)</f>
        <v>0</v>
      </c>
      <c r="P1015" s="1">
        <f>SUMIF('emission-rate'!$A$2:$A$551, $D1015&amp;P$1&amp;$E1015&amp;$F1015, 'emission-rate'!$F$2:$F$551) * IFERROR(VLOOKUP($A1015&amp;$B1015&amp;$C1015&amp;$D1015&amp;P$1, 'check of sales'!$A$2:$P$1035, 12 + MATCH($E1015,'check of sales'!$M$1:$P$1, 0), 0), 0)</f>
        <v>0</v>
      </c>
      <c r="Q1015" s="1">
        <f>SUMIF('emission-rate'!$A$2:$A$551, $D1015&amp;Q$1&amp;$E1015&amp;$F1015, 'emission-rate'!$F$2:$F$551) * IFERROR(VLOOKUP($A1015&amp;$B1015&amp;$C1015&amp;$D1015&amp;Q$1, 'check of sales'!$A$2:$P$1035, 12 + MATCH($E1015,'check of sales'!$M$1:$P$1, 0), 0), 0)</f>
        <v>0</v>
      </c>
      <c r="R1015" s="1">
        <f>SUMIF('emission-rate'!$A$2:$A$551, $D1015&amp;R$1&amp;$E1015&amp;$F1015, 'emission-rate'!$F$2:$F$551) * IFERROR(VLOOKUP($A1015&amp;$B1015&amp;$C1015&amp;$D1015&amp;R$1, 'check of sales'!$A$2:$P$1035, 12 + MATCH($E1015,'check of sales'!$M$1:$P$1, 0), 0), 0)</f>
        <v>0</v>
      </c>
      <c r="S1015" s="1">
        <f>SUMIF('emission-rate'!$A$2:$A$551, $D1015&amp;S$1&amp;$E1015&amp;$F1015, 'emission-rate'!$F$2:$F$551) * IFERROR(VLOOKUP($A1015&amp;$B1015&amp;$C1015&amp;$D1015&amp;S$1, 'check of sales'!$A$2:$P$1035, 12 + MATCH($E1015,'check of sales'!$M$1:$P$1, 0), 0), 0)</f>
        <v>0</v>
      </c>
      <c r="T1015" s="1">
        <f>SUMIF('emission-rate'!$A$2:$A$551, $D1015&amp;T$1&amp;$E1015&amp;$F1015, 'emission-rate'!$F$2:$F$551) * IFERROR(VLOOKUP($A1015&amp;$B1015&amp;$C1015&amp;$D1015&amp;T$1, 'check of sales'!$A$2:$P$1035, 12 + MATCH($E1015,'check of sales'!$M$1:$P$1, 0), 0), 0)</f>
        <v>0</v>
      </c>
      <c r="U1015" s="1">
        <f>SUMIF('emission-rate'!$A$2:$A$551, $D1015&amp;U$1&amp;$E1015&amp;$F1015, 'emission-rate'!$F$2:$F$551) * IFERROR(VLOOKUP($A1015&amp;$B1015&amp;$C1015&amp;$D1015&amp;U$1, 'check of sales'!$A$2:$P$1035, 12 + MATCH($E1015,'check of sales'!$M$1:$P$1, 0), 0), 0)</f>
        <v>0</v>
      </c>
    </row>
    <row r="1016" spans="1:21" x14ac:dyDescent="0.2">
      <c r="A1016">
        <f>emission!A1016</f>
        <v>2012</v>
      </c>
      <c r="B1016">
        <f>emission!B1016</f>
        <v>2</v>
      </c>
      <c r="C1016" t="str">
        <f>emission!C1016</f>
        <v>commercial</v>
      </c>
      <c r="D1016" t="str">
        <f>emission!D1016</f>
        <v>VCC 24724 (NG T7 SWCVng)</v>
      </c>
      <c r="E1016" t="str">
        <f>emission!E1016</f>
        <v>NG</v>
      </c>
      <c r="F1016" t="str">
        <f>emission!F1016</f>
        <v>CO2</v>
      </c>
      <c r="G1016" s="1">
        <f>emission!G1016 - SUM($K1016:$U1016)</f>
        <v>-1.4321646690368652</v>
      </c>
      <c r="K1016" s="1">
        <f>SUMIF('emission-rate'!$A$2:$A$551, $D1016&amp;K$1&amp;$E1016&amp;$F1016, 'emission-rate'!$F$2:$F$551) * IFERROR(VLOOKUP($A1016&amp;$B1016&amp;$C1016&amp;$D1016&amp;K$1, 'check of sales'!$A$2:$P$1035, 12 + MATCH($E1016,'check of sales'!$M$1:$P$1, 0), 0), 0)</f>
        <v>26568908.371713851</v>
      </c>
      <c r="L1016" s="1">
        <f>SUMIF('emission-rate'!$A$2:$A$551, $D1016&amp;L$1&amp;$E1016&amp;$F1016, 'emission-rate'!$F$2:$F$551) * IFERROR(VLOOKUP($A1016&amp;$B1016&amp;$C1016&amp;$D1016&amp;L$1, 'check of sales'!$A$2:$P$1035, 12 + MATCH($E1016,'check of sales'!$M$1:$P$1, 0), 0), 0)</f>
        <v>1137763259.4617538</v>
      </c>
      <c r="M1016" s="1">
        <f>SUMIF('emission-rate'!$A$2:$A$551, $D1016&amp;M$1&amp;$E1016&amp;$F1016, 'emission-rate'!$F$2:$F$551) * IFERROR(VLOOKUP($A1016&amp;$B1016&amp;$C1016&amp;$D1016&amp;M$1, 'check of sales'!$A$2:$P$1035, 12 + MATCH($E1016,'check of sales'!$M$1:$P$1, 0), 0), 0)</f>
        <v>2373864739.8036671</v>
      </c>
      <c r="N1016" s="1">
        <f>SUMIF('emission-rate'!$A$2:$A$551, $D1016&amp;N$1&amp;$E1016&amp;$F1016, 'emission-rate'!$F$2:$F$551) * IFERROR(VLOOKUP($A1016&amp;$B1016&amp;$C1016&amp;$D1016&amp;N$1, 'check of sales'!$A$2:$P$1035, 12 + MATCH($E1016,'check of sales'!$M$1:$P$1, 0), 0), 0)</f>
        <v>0</v>
      </c>
      <c r="O1016" s="1">
        <f>SUMIF('emission-rate'!$A$2:$A$551, $D1016&amp;O$1&amp;$E1016&amp;$F1016, 'emission-rate'!$F$2:$F$551) * IFERROR(VLOOKUP($A1016&amp;$B1016&amp;$C1016&amp;$D1016&amp;O$1, 'check of sales'!$A$2:$P$1035, 12 + MATCH($E1016,'check of sales'!$M$1:$P$1, 0), 0), 0)</f>
        <v>0</v>
      </c>
      <c r="P1016" s="1">
        <f>SUMIF('emission-rate'!$A$2:$A$551, $D1016&amp;P$1&amp;$E1016&amp;$F1016, 'emission-rate'!$F$2:$F$551) * IFERROR(VLOOKUP($A1016&amp;$B1016&amp;$C1016&amp;$D1016&amp;P$1, 'check of sales'!$A$2:$P$1035, 12 + MATCH($E1016,'check of sales'!$M$1:$P$1, 0), 0), 0)</f>
        <v>0</v>
      </c>
      <c r="Q1016" s="1">
        <f>SUMIF('emission-rate'!$A$2:$A$551, $D1016&amp;Q$1&amp;$E1016&amp;$F1016, 'emission-rate'!$F$2:$F$551) * IFERROR(VLOOKUP($A1016&amp;$B1016&amp;$C1016&amp;$D1016&amp;Q$1, 'check of sales'!$A$2:$P$1035, 12 + MATCH($E1016,'check of sales'!$M$1:$P$1, 0), 0), 0)</f>
        <v>0</v>
      </c>
      <c r="R1016" s="1">
        <f>SUMIF('emission-rate'!$A$2:$A$551, $D1016&amp;R$1&amp;$E1016&amp;$F1016, 'emission-rate'!$F$2:$F$551) * IFERROR(VLOOKUP($A1016&amp;$B1016&amp;$C1016&amp;$D1016&amp;R$1, 'check of sales'!$A$2:$P$1035, 12 + MATCH($E1016,'check of sales'!$M$1:$P$1, 0), 0), 0)</f>
        <v>0</v>
      </c>
      <c r="S1016" s="1">
        <f>SUMIF('emission-rate'!$A$2:$A$551, $D1016&amp;S$1&amp;$E1016&amp;$F1016, 'emission-rate'!$F$2:$F$551) * IFERROR(VLOOKUP($A1016&amp;$B1016&amp;$C1016&amp;$D1016&amp;S$1, 'check of sales'!$A$2:$P$1035, 12 + MATCH($E1016,'check of sales'!$M$1:$P$1, 0), 0), 0)</f>
        <v>0</v>
      </c>
      <c r="T1016" s="1">
        <f>SUMIF('emission-rate'!$A$2:$A$551, $D1016&amp;T$1&amp;$E1016&amp;$F1016, 'emission-rate'!$F$2:$F$551) * IFERROR(VLOOKUP($A1016&amp;$B1016&amp;$C1016&amp;$D1016&amp;T$1, 'check of sales'!$A$2:$P$1035, 12 + MATCH($E1016,'check of sales'!$M$1:$P$1, 0), 0), 0)</f>
        <v>0</v>
      </c>
      <c r="U1016" s="1">
        <f>SUMIF('emission-rate'!$A$2:$A$551, $D1016&amp;U$1&amp;$E1016&amp;$F1016, 'emission-rate'!$F$2:$F$551) * IFERROR(VLOOKUP($A1016&amp;$B1016&amp;$C1016&amp;$D1016&amp;U$1, 'check of sales'!$A$2:$P$1035, 12 + MATCH($E1016,'check of sales'!$M$1:$P$1, 0), 0), 0)</f>
        <v>0</v>
      </c>
    </row>
    <row r="1017" spans="1:21" x14ac:dyDescent="0.2">
      <c r="A1017">
        <f>emission!A1017</f>
        <v>2013</v>
      </c>
      <c r="B1017">
        <f>emission!B1017</f>
        <v>2</v>
      </c>
      <c r="C1017" t="str">
        <f>emission!C1017</f>
        <v>commercial</v>
      </c>
      <c r="D1017" t="str">
        <f>emission!D1017</f>
        <v>VCC 24724 (NG T7 SWCVng)</v>
      </c>
      <c r="E1017" t="str">
        <f>emission!E1017</f>
        <v>NG</v>
      </c>
      <c r="F1017" t="str">
        <f>emission!F1017</f>
        <v>CO2</v>
      </c>
      <c r="G1017" s="1">
        <f>emission!G1017 - SUM($K1017:$U1017)</f>
        <v>-1.3996872901916504</v>
      </c>
      <c r="K1017" s="1">
        <f>SUMIF('emission-rate'!$A$2:$A$551, $D1017&amp;K$1&amp;$E1017&amp;$F1017, 'emission-rate'!$F$2:$F$551) * IFERROR(VLOOKUP($A1017&amp;$B1017&amp;$C1017&amp;$D1017&amp;K$1, 'check of sales'!$A$2:$P$1035, 12 + MATCH($E1017,'check of sales'!$M$1:$P$1, 0), 0), 0)</f>
        <v>24268371.19615614</v>
      </c>
      <c r="L1017" s="1">
        <f>SUMIF('emission-rate'!$A$2:$A$551, $D1017&amp;L$1&amp;$E1017&amp;$F1017, 'emission-rate'!$F$2:$F$551) * IFERROR(VLOOKUP($A1017&amp;$B1017&amp;$C1017&amp;$D1017&amp;L$1, 'check of sales'!$A$2:$P$1035, 12 + MATCH($E1017,'check of sales'!$M$1:$P$1, 0), 0), 0)</f>
        <v>1016645303.7154437</v>
      </c>
      <c r="M1017" s="1">
        <f>SUMIF('emission-rate'!$A$2:$A$551, $D1017&amp;M$1&amp;$E1017&amp;$F1017, 'emission-rate'!$F$2:$F$551) * IFERROR(VLOOKUP($A1017&amp;$B1017&amp;$C1017&amp;$D1017&amp;M$1, 'check of sales'!$A$2:$P$1035, 12 + MATCH($E1017,'check of sales'!$M$1:$P$1, 0), 0), 0)</f>
        <v>2012961311.8192804</v>
      </c>
      <c r="N1017" s="1">
        <f>SUMIF('emission-rate'!$A$2:$A$551, $D1017&amp;N$1&amp;$E1017&amp;$F1017, 'emission-rate'!$F$2:$F$551) * IFERROR(VLOOKUP($A1017&amp;$B1017&amp;$C1017&amp;$D1017&amp;N$1, 'check of sales'!$A$2:$P$1035, 12 + MATCH($E1017,'check of sales'!$M$1:$P$1, 0), 0), 0)</f>
        <v>392499930.53945702</v>
      </c>
      <c r="O1017" s="1">
        <f>SUMIF('emission-rate'!$A$2:$A$551, $D1017&amp;O$1&amp;$E1017&amp;$F1017, 'emission-rate'!$F$2:$F$551) * IFERROR(VLOOKUP($A1017&amp;$B1017&amp;$C1017&amp;$D1017&amp;O$1, 'check of sales'!$A$2:$P$1035, 12 + MATCH($E1017,'check of sales'!$M$1:$P$1, 0), 0), 0)</f>
        <v>0</v>
      </c>
      <c r="P1017" s="1">
        <f>SUMIF('emission-rate'!$A$2:$A$551, $D1017&amp;P$1&amp;$E1017&amp;$F1017, 'emission-rate'!$F$2:$F$551) * IFERROR(VLOOKUP($A1017&amp;$B1017&amp;$C1017&amp;$D1017&amp;P$1, 'check of sales'!$A$2:$P$1035, 12 + MATCH($E1017,'check of sales'!$M$1:$P$1, 0), 0), 0)</f>
        <v>0</v>
      </c>
      <c r="Q1017" s="1">
        <f>SUMIF('emission-rate'!$A$2:$A$551, $D1017&amp;Q$1&amp;$E1017&amp;$F1017, 'emission-rate'!$F$2:$F$551) * IFERROR(VLOOKUP($A1017&amp;$B1017&amp;$C1017&amp;$D1017&amp;Q$1, 'check of sales'!$A$2:$P$1035, 12 + MATCH($E1017,'check of sales'!$M$1:$P$1, 0), 0), 0)</f>
        <v>0</v>
      </c>
      <c r="R1017" s="1">
        <f>SUMIF('emission-rate'!$A$2:$A$551, $D1017&amp;R$1&amp;$E1017&amp;$F1017, 'emission-rate'!$F$2:$F$551) * IFERROR(VLOOKUP($A1017&amp;$B1017&amp;$C1017&amp;$D1017&amp;R$1, 'check of sales'!$A$2:$P$1035, 12 + MATCH($E1017,'check of sales'!$M$1:$P$1, 0), 0), 0)</f>
        <v>0</v>
      </c>
      <c r="S1017" s="1">
        <f>SUMIF('emission-rate'!$A$2:$A$551, $D1017&amp;S$1&amp;$E1017&amp;$F1017, 'emission-rate'!$F$2:$F$551) * IFERROR(VLOOKUP($A1017&amp;$B1017&amp;$C1017&amp;$D1017&amp;S$1, 'check of sales'!$A$2:$P$1035, 12 + MATCH($E1017,'check of sales'!$M$1:$P$1, 0), 0), 0)</f>
        <v>0</v>
      </c>
      <c r="T1017" s="1">
        <f>SUMIF('emission-rate'!$A$2:$A$551, $D1017&amp;T$1&amp;$E1017&amp;$F1017, 'emission-rate'!$F$2:$F$551) * IFERROR(VLOOKUP($A1017&amp;$B1017&amp;$C1017&amp;$D1017&amp;T$1, 'check of sales'!$A$2:$P$1035, 12 + MATCH($E1017,'check of sales'!$M$1:$P$1, 0), 0), 0)</f>
        <v>0</v>
      </c>
      <c r="U1017" s="1">
        <f>SUMIF('emission-rate'!$A$2:$A$551, $D1017&amp;U$1&amp;$E1017&amp;$F1017, 'emission-rate'!$F$2:$F$551) * IFERROR(VLOOKUP($A1017&amp;$B1017&amp;$C1017&amp;$D1017&amp;U$1, 'check of sales'!$A$2:$P$1035, 12 + MATCH($E1017,'check of sales'!$M$1:$P$1, 0), 0), 0)</f>
        <v>0</v>
      </c>
    </row>
    <row r="1018" spans="1:21" x14ac:dyDescent="0.2">
      <c r="A1018">
        <f>emission!A1018</f>
        <v>2014</v>
      </c>
      <c r="B1018">
        <f>emission!B1018</f>
        <v>2</v>
      </c>
      <c r="C1018" t="str">
        <f>emission!C1018</f>
        <v>commercial</v>
      </c>
      <c r="D1018" t="str">
        <f>emission!D1018</f>
        <v>VCC 24724 (NG T7 SWCVng)</v>
      </c>
      <c r="E1018" t="str">
        <f>emission!E1018</f>
        <v>NG</v>
      </c>
      <c r="F1018" t="str">
        <f>emission!F1018</f>
        <v>CO2</v>
      </c>
      <c r="G1018" s="1">
        <f>emission!G1018 - SUM($K1018:$U1018)</f>
        <v>-1.4732584953308105</v>
      </c>
      <c r="K1018" s="1">
        <f>SUMIF('emission-rate'!$A$2:$A$551, $D1018&amp;K$1&amp;$E1018&amp;$F1018, 'emission-rate'!$F$2:$F$551) * IFERROR(VLOOKUP($A1018&amp;$B1018&amp;$C1018&amp;$D1018&amp;K$1, 'check of sales'!$A$2:$P$1035, 12 + MATCH($E1018,'check of sales'!$M$1:$P$1, 0), 0), 0)</f>
        <v>22448223.959419474</v>
      </c>
      <c r="L1018" s="1">
        <f>SUMIF('emission-rate'!$A$2:$A$551, $D1018&amp;L$1&amp;$E1018&amp;$F1018, 'emission-rate'!$F$2:$F$551) * IFERROR(VLOOKUP($A1018&amp;$B1018&amp;$C1018&amp;$D1018&amp;L$1, 'check of sales'!$A$2:$P$1035, 12 + MATCH($E1018,'check of sales'!$M$1:$P$1, 0), 0), 0)</f>
        <v>928616458.76509523</v>
      </c>
      <c r="M1018" s="1">
        <f>SUMIF('emission-rate'!$A$2:$A$551, $D1018&amp;M$1&amp;$E1018&amp;$F1018, 'emission-rate'!$F$2:$F$551) * IFERROR(VLOOKUP($A1018&amp;$B1018&amp;$C1018&amp;$D1018&amp;M$1, 'check of sales'!$A$2:$P$1035, 12 + MATCH($E1018,'check of sales'!$M$1:$P$1, 0), 0), 0)</f>
        <v>1798676172.0448594</v>
      </c>
      <c r="N1018" s="1">
        <f>SUMIF('emission-rate'!$A$2:$A$551, $D1018&amp;N$1&amp;$E1018&amp;$F1018, 'emission-rate'!$F$2:$F$551) * IFERROR(VLOOKUP($A1018&amp;$B1018&amp;$C1018&amp;$D1018&amp;N$1, 'check of sales'!$A$2:$P$1035, 12 + MATCH($E1018,'check of sales'!$M$1:$P$1, 0), 0), 0)</f>
        <v>332827377.15419143</v>
      </c>
      <c r="O1018" s="1">
        <f>SUMIF('emission-rate'!$A$2:$A$551, $D1018&amp;O$1&amp;$E1018&amp;$F1018, 'emission-rate'!$F$2:$F$551) * IFERROR(VLOOKUP($A1018&amp;$B1018&amp;$C1018&amp;$D1018&amp;O$1, 'check of sales'!$A$2:$P$1035, 12 + MATCH($E1018,'check of sales'!$M$1:$P$1, 0), 0), 0)</f>
        <v>1127892267.3974926</v>
      </c>
      <c r="P1018" s="1">
        <f>SUMIF('emission-rate'!$A$2:$A$551, $D1018&amp;P$1&amp;$E1018&amp;$F1018, 'emission-rate'!$F$2:$F$551) * IFERROR(VLOOKUP($A1018&amp;$B1018&amp;$C1018&amp;$D1018&amp;P$1, 'check of sales'!$A$2:$P$1035, 12 + MATCH($E1018,'check of sales'!$M$1:$P$1, 0), 0), 0)</f>
        <v>0</v>
      </c>
      <c r="Q1018" s="1">
        <f>SUMIF('emission-rate'!$A$2:$A$551, $D1018&amp;Q$1&amp;$E1018&amp;$F1018, 'emission-rate'!$F$2:$F$551) * IFERROR(VLOOKUP($A1018&amp;$B1018&amp;$C1018&amp;$D1018&amp;Q$1, 'check of sales'!$A$2:$P$1035, 12 + MATCH($E1018,'check of sales'!$M$1:$P$1, 0), 0), 0)</f>
        <v>0</v>
      </c>
      <c r="R1018" s="1">
        <f>SUMIF('emission-rate'!$A$2:$A$551, $D1018&amp;R$1&amp;$E1018&amp;$F1018, 'emission-rate'!$F$2:$F$551) * IFERROR(VLOOKUP($A1018&amp;$B1018&amp;$C1018&amp;$D1018&amp;R$1, 'check of sales'!$A$2:$P$1035, 12 + MATCH($E1018,'check of sales'!$M$1:$P$1, 0), 0), 0)</f>
        <v>0</v>
      </c>
      <c r="S1018" s="1">
        <f>SUMIF('emission-rate'!$A$2:$A$551, $D1018&amp;S$1&amp;$E1018&amp;$F1018, 'emission-rate'!$F$2:$F$551) * IFERROR(VLOOKUP($A1018&amp;$B1018&amp;$C1018&amp;$D1018&amp;S$1, 'check of sales'!$A$2:$P$1035, 12 + MATCH($E1018,'check of sales'!$M$1:$P$1, 0), 0), 0)</f>
        <v>0</v>
      </c>
      <c r="T1018" s="1">
        <f>SUMIF('emission-rate'!$A$2:$A$551, $D1018&amp;T$1&amp;$E1018&amp;$F1018, 'emission-rate'!$F$2:$F$551) * IFERROR(VLOOKUP($A1018&amp;$B1018&amp;$C1018&amp;$D1018&amp;T$1, 'check of sales'!$A$2:$P$1035, 12 + MATCH($E1018,'check of sales'!$M$1:$P$1, 0), 0), 0)</f>
        <v>0</v>
      </c>
      <c r="U1018" s="1">
        <f>SUMIF('emission-rate'!$A$2:$A$551, $D1018&amp;U$1&amp;$E1018&amp;$F1018, 'emission-rate'!$F$2:$F$551) * IFERROR(VLOOKUP($A1018&amp;$B1018&amp;$C1018&amp;$D1018&amp;U$1, 'check of sales'!$A$2:$P$1035, 12 + MATCH($E1018,'check of sales'!$M$1:$P$1, 0), 0), 0)</f>
        <v>0</v>
      </c>
    </row>
    <row r="1019" spans="1:21" x14ac:dyDescent="0.2">
      <c r="A1019">
        <f>emission!A1019</f>
        <v>2015</v>
      </c>
      <c r="B1019">
        <f>emission!B1019</f>
        <v>2</v>
      </c>
      <c r="C1019" t="str">
        <f>emission!C1019</f>
        <v>commercial</v>
      </c>
      <c r="D1019" t="str">
        <f>emission!D1019</f>
        <v>VCC 24724 (NG T7 SWCVng)</v>
      </c>
      <c r="E1019" t="str">
        <f>emission!E1019</f>
        <v>NG</v>
      </c>
      <c r="F1019" t="str">
        <f>emission!F1019</f>
        <v>CO2</v>
      </c>
      <c r="G1019" s="1">
        <f>emission!G1019 - SUM($K1019:$U1019)</f>
        <v>-1.9449234008789063</v>
      </c>
      <c r="K1019" s="1">
        <f>SUMIF('emission-rate'!$A$2:$A$551, $D1019&amp;K$1&amp;$E1019&amp;$F1019, 'emission-rate'!$F$2:$F$551) * IFERROR(VLOOKUP($A1019&amp;$B1019&amp;$C1019&amp;$D1019&amp;K$1, 'check of sales'!$A$2:$P$1035, 12 + MATCH($E1019,'check of sales'!$M$1:$P$1, 0), 0), 0)</f>
        <v>20845256.635937277</v>
      </c>
      <c r="L1019" s="1">
        <f>SUMIF('emission-rate'!$A$2:$A$551, $D1019&amp;L$1&amp;$E1019&amp;$F1019, 'emission-rate'!$F$2:$F$551) * IFERROR(VLOOKUP($A1019&amp;$B1019&amp;$C1019&amp;$D1019&amp;L$1, 'check of sales'!$A$2:$P$1035, 12 + MATCH($E1019,'check of sales'!$M$1:$P$1, 0), 0), 0)</f>
        <v>858969482.14075649</v>
      </c>
      <c r="M1019" s="1">
        <f>SUMIF('emission-rate'!$A$2:$A$551, $D1019&amp;M$1&amp;$E1019&amp;$F1019, 'emission-rate'!$F$2:$F$551) * IFERROR(VLOOKUP($A1019&amp;$B1019&amp;$C1019&amp;$D1019&amp;M$1, 'check of sales'!$A$2:$P$1035, 12 + MATCH($E1019,'check of sales'!$M$1:$P$1, 0), 0), 0)</f>
        <v>1642933175.6564729</v>
      </c>
      <c r="N1019" s="1">
        <f>SUMIF('emission-rate'!$A$2:$A$551, $D1019&amp;N$1&amp;$E1019&amp;$F1019, 'emission-rate'!$F$2:$F$551) * IFERROR(VLOOKUP($A1019&amp;$B1019&amp;$C1019&amp;$D1019&amp;N$1, 'check of sales'!$A$2:$P$1035, 12 + MATCH($E1019,'check of sales'!$M$1:$P$1, 0), 0), 0)</f>
        <v>297397008.66400838</v>
      </c>
      <c r="O1019" s="1">
        <f>SUMIF('emission-rate'!$A$2:$A$551, $D1019&amp;O$1&amp;$E1019&amp;$F1019, 'emission-rate'!$F$2:$F$551) * IFERROR(VLOOKUP($A1019&amp;$B1019&amp;$C1019&amp;$D1019&amp;O$1, 'check of sales'!$A$2:$P$1035, 12 + MATCH($E1019,'check of sales'!$M$1:$P$1, 0), 0), 0)</f>
        <v>956416538.86271298</v>
      </c>
      <c r="P1019" s="1">
        <f>SUMIF('emission-rate'!$A$2:$A$551, $D1019&amp;P$1&amp;$E1019&amp;$F1019, 'emission-rate'!$F$2:$F$551) * IFERROR(VLOOKUP($A1019&amp;$B1019&amp;$C1019&amp;$D1019&amp;P$1, 'check of sales'!$A$2:$P$1035, 12 + MATCH($E1019,'check of sales'!$M$1:$P$1, 0), 0), 0)</f>
        <v>1294721119.2278459</v>
      </c>
      <c r="Q1019" s="1">
        <f>SUMIF('emission-rate'!$A$2:$A$551, $D1019&amp;Q$1&amp;$E1019&amp;$F1019, 'emission-rate'!$F$2:$F$551) * IFERROR(VLOOKUP($A1019&amp;$B1019&amp;$C1019&amp;$D1019&amp;Q$1, 'check of sales'!$A$2:$P$1035, 12 + MATCH($E1019,'check of sales'!$M$1:$P$1, 0), 0), 0)</f>
        <v>0</v>
      </c>
      <c r="R1019" s="1">
        <f>SUMIF('emission-rate'!$A$2:$A$551, $D1019&amp;R$1&amp;$E1019&amp;$F1019, 'emission-rate'!$F$2:$F$551) * IFERROR(VLOOKUP($A1019&amp;$B1019&amp;$C1019&amp;$D1019&amp;R$1, 'check of sales'!$A$2:$P$1035, 12 + MATCH($E1019,'check of sales'!$M$1:$P$1, 0), 0), 0)</f>
        <v>0</v>
      </c>
      <c r="S1019" s="1">
        <f>SUMIF('emission-rate'!$A$2:$A$551, $D1019&amp;S$1&amp;$E1019&amp;$F1019, 'emission-rate'!$F$2:$F$551) * IFERROR(VLOOKUP($A1019&amp;$B1019&amp;$C1019&amp;$D1019&amp;S$1, 'check of sales'!$A$2:$P$1035, 12 + MATCH($E1019,'check of sales'!$M$1:$P$1, 0), 0), 0)</f>
        <v>0</v>
      </c>
      <c r="T1019" s="1">
        <f>SUMIF('emission-rate'!$A$2:$A$551, $D1019&amp;T$1&amp;$E1019&amp;$F1019, 'emission-rate'!$F$2:$F$551) * IFERROR(VLOOKUP($A1019&amp;$B1019&amp;$C1019&amp;$D1019&amp;T$1, 'check of sales'!$A$2:$P$1035, 12 + MATCH($E1019,'check of sales'!$M$1:$P$1, 0), 0), 0)</f>
        <v>0</v>
      </c>
      <c r="U1019" s="1">
        <f>SUMIF('emission-rate'!$A$2:$A$551, $D1019&amp;U$1&amp;$E1019&amp;$F1019, 'emission-rate'!$F$2:$F$551) * IFERROR(VLOOKUP($A1019&amp;$B1019&amp;$C1019&amp;$D1019&amp;U$1, 'check of sales'!$A$2:$P$1035, 12 + MATCH($E1019,'check of sales'!$M$1:$P$1, 0), 0), 0)</f>
        <v>0</v>
      </c>
    </row>
    <row r="1020" spans="1:21" x14ac:dyDescent="0.2">
      <c r="A1020">
        <f>emission!A1020</f>
        <v>2016</v>
      </c>
      <c r="B1020">
        <f>emission!B1020</f>
        <v>2</v>
      </c>
      <c r="C1020" t="str">
        <f>emission!C1020</f>
        <v>commercial</v>
      </c>
      <c r="D1020" t="str">
        <f>emission!D1020</f>
        <v>VCC 24724 (NG T7 SWCVng)</v>
      </c>
      <c r="E1020" t="str">
        <f>emission!E1020</f>
        <v>NG</v>
      </c>
      <c r="F1020" t="str">
        <f>emission!F1020</f>
        <v>CO2</v>
      </c>
      <c r="G1020" s="1">
        <f>emission!G1020 - SUM($K1020:$U1020)</f>
        <v>-1.9439573287963867</v>
      </c>
      <c r="K1020" s="1">
        <f>SUMIF('emission-rate'!$A$2:$A$551, $D1020&amp;K$1&amp;$E1020&amp;$F1020, 'emission-rate'!$F$2:$F$551) * IFERROR(VLOOKUP($A1020&amp;$B1020&amp;$C1020&amp;$D1020&amp;K$1, 'check of sales'!$A$2:$P$1035, 12 + MATCH($E1020,'check of sales'!$M$1:$P$1, 0), 0), 0)</f>
        <v>19546351.762463097</v>
      </c>
      <c r="L1020" s="1">
        <f>SUMIF('emission-rate'!$A$2:$A$551, $D1020&amp;L$1&amp;$E1020&amp;$F1020, 'emission-rate'!$F$2:$F$551) * IFERROR(VLOOKUP($A1020&amp;$B1020&amp;$C1020&amp;$D1020&amp;L$1, 'check of sales'!$A$2:$P$1035, 12 + MATCH($E1020,'check of sales'!$M$1:$P$1, 0), 0), 0)</f>
        <v>797632780.6614269</v>
      </c>
      <c r="M1020" s="1">
        <f>SUMIF('emission-rate'!$A$2:$A$551, $D1020&amp;M$1&amp;$E1020&amp;$F1020, 'emission-rate'!$F$2:$F$551) * IFERROR(VLOOKUP($A1020&amp;$B1020&amp;$C1020&amp;$D1020&amp;M$1, 'check of sales'!$A$2:$P$1035, 12 + MATCH($E1020,'check of sales'!$M$1:$P$1, 0), 0), 0)</f>
        <v>1519711874.3320646</v>
      </c>
      <c r="N1020" s="1">
        <f>SUMIF('emission-rate'!$A$2:$A$551, $D1020&amp;N$1&amp;$E1020&amp;$F1020, 'emission-rate'!$F$2:$F$551) * IFERROR(VLOOKUP($A1020&amp;$B1020&amp;$C1020&amp;$D1020&amp;N$1, 'check of sales'!$A$2:$P$1035, 12 + MATCH($E1020,'check of sales'!$M$1:$P$1, 0), 0), 0)</f>
        <v>271646124.78277189</v>
      </c>
      <c r="O1020" s="1">
        <f>SUMIF('emission-rate'!$A$2:$A$551, $D1020&amp;O$1&amp;$E1020&amp;$F1020, 'emission-rate'!$F$2:$F$551) * IFERROR(VLOOKUP($A1020&amp;$B1020&amp;$C1020&amp;$D1020&amp;O$1, 'check of sales'!$A$2:$P$1035, 12 + MATCH($E1020,'check of sales'!$M$1:$P$1, 0), 0), 0)</f>
        <v>854603428.74012601</v>
      </c>
      <c r="P1020" s="1">
        <f>SUMIF('emission-rate'!$A$2:$A$551, $D1020&amp;P$1&amp;$E1020&amp;$F1020, 'emission-rate'!$F$2:$F$551) * IFERROR(VLOOKUP($A1020&amp;$B1020&amp;$C1020&amp;$D1020&amp;P$1, 'check of sales'!$A$2:$P$1035, 12 + MATCH($E1020,'check of sales'!$M$1:$P$1, 0), 0), 0)</f>
        <v>1097882065.0145974</v>
      </c>
      <c r="Q1020" s="1">
        <f>SUMIF('emission-rate'!$A$2:$A$551, $D1020&amp;Q$1&amp;$E1020&amp;$F1020, 'emission-rate'!$F$2:$F$551) * IFERROR(VLOOKUP($A1020&amp;$B1020&amp;$C1020&amp;$D1020&amp;Q$1, 'check of sales'!$A$2:$P$1035, 12 + MATCH($E1020,'check of sales'!$M$1:$P$1, 0), 0), 0)</f>
        <v>815799385.75169659</v>
      </c>
      <c r="R1020" s="1">
        <f>SUMIF('emission-rate'!$A$2:$A$551, $D1020&amp;R$1&amp;$E1020&amp;$F1020, 'emission-rate'!$F$2:$F$551) * IFERROR(VLOOKUP($A1020&amp;$B1020&amp;$C1020&amp;$D1020&amp;R$1, 'check of sales'!$A$2:$P$1035, 12 + MATCH($E1020,'check of sales'!$M$1:$P$1, 0), 0), 0)</f>
        <v>0</v>
      </c>
      <c r="S1020" s="1">
        <f>SUMIF('emission-rate'!$A$2:$A$551, $D1020&amp;S$1&amp;$E1020&amp;$F1020, 'emission-rate'!$F$2:$F$551) * IFERROR(VLOOKUP($A1020&amp;$B1020&amp;$C1020&amp;$D1020&amp;S$1, 'check of sales'!$A$2:$P$1035, 12 + MATCH($E1020,'check of sales'!$M$1:$P$1, 0), 0), 0)</f>
        <v>0</v>
      </c>
      <c r="T1020" s="1">
        <f>SUMIF('emission-rate'!$A$2:$A$551, $D1020&amp;T$1&amp;$E1020&amp;$F1020, 'emission-rate'!$F$2:$F$551) * IFERROR(VLOOKUP($A1020&amp;$B1020&amp;$C1020&amp;$D1020&amp;T$1, 'check of sales'!$A$2:$P$1035, 12 + MATCH($E1020,'check of sales'!$M$1:$P$1, 0), 0), 0)</f>
        <v>0</v>
      </c>
      <c r="U1020" s="1">
        <f>SUMIF('emission-rate'!$A$2:$A$551, $D1020&amp;U$1&amp;$E1020&amp;$F1020, 'emission-rate'!$F$2:$F$551) * IFERROR(VLOOKUP($A1020&amp;$B1020&amp;$C1020&amp;$D1020&amp;U$1, 'check of sales'!$A$2:$P$1035, 12 + MATCH($E1020,'check of sales'!$M$1:$P$1, 0), 0), 0)</f>
        <v>0</v>
      </c>
    </row>
    <row r="1021" spans="1:21" x14ac:dyDescent="0.2">
      <c r="A1021">
        <f>emission!A1021</f>
        <v>2017</v>
      </c>
      <c r="B1021">
        <f>emission!B1021</f>
        <v>2</v>
      </c>
      <c r="C1021" t="str">
        <f>emission!C1021</f>
        <v>commercial</v>
      </c>
      <c r="D1021" t="str">
        <f>emission!D1021</f>
        <v>VCC 24724 (NG T7 SWCVng)</v>
      </c>
      <c r="E1021" t="str">
        <f>emission!E1021</f>
        <v>NG</v>
      </c>
      <c r="F1021" t="str">
        <f>emission!F1021</f>
        <v>CO2</v>
      </c>
      <c r="G1021" s="1">
        <f>emission!G1021 - SUM($K1021:$U1021)</f>
        <v>-1.9495172500610352</v>
      </c>
      <c r="K1021" s="1">
        <f>SUMIF('emission-rate'!$A$2:$A$551, $D1021&amp;K$1&amp;$E1021&amp;$F1021, 'emission-rate'!$F$2:$F$551) * IFERROR(VLOOKUP($A1021&amp;$B1021&amp;$C1021&amp;$D1021&amp;K$1, 'check of sales'!$A$2:$P$1035, 12 + MATCH($E1021,'check of sales'!$M$1:$P$1, 0), 0), 0)</f>
        <v>18424067.341635663</v>
      </c>
      <c r="L1021" s="1">
        <f>SUMIF('emission-rate'!$A$2:$A$551, $D1021&amp;L$1&amp;$E1021&amp;$F1021, 'emission-rate'!$F$2:$F$551) * IFERROR(VLOOKUP($A1021&amp;$B1021&amp;$C1021&amp;$D1021&amp;L$1, 'check of sales'!$A$2:$P$1035, 12 + MATCH($E1021,'check of sales'!$M$1:$P$1, 0), 0), 0)</f>
        <v>747930868.89615095</v>
      </c>
      <c r="M1021" s="1">
        <f>SUMIF('emission-rate'!$A$2:$A$551, $D1021&amp;M$1&amp;$E1021&amp;$F1021, 'emission-rate'!$F$2:$F$551) * IFERROR(VLOOKUP($A1021&amp;$B1021&amp;$C1021&amp;$D1021&amp;M$1, 'check of sales'!$A$2:$P$1035, 12 + MATCH($E1021,'check of sales'!$M$1:$P$1, 0), 0), 0)</f>
        <v>1411193334.956037</v>
      </c>
      <c r="N1021" s="1">
        <f>SUMIF('emission-rate'!$A$2:$A$551, $D1021&amp;N$1&amp;$E1021&amp;$F1021, 'emission-rate'!$F$2:$F$551) * IFERROR(VLOOKUP($A1021&amp;$B1021&amp;$C1021&amp;$D1021&amp;N$1, 'check of sales'!$A$2:$P$1035, 12 + MATCH($E1021,'check of sales'!$M$1:$P$1, 0), 0), 0)</f>
        <v>251272448.3049736</v>
      </c>
      <c r="O1021" s="1">
        <f>SUMIF('emission-rate'!$A$2:$A$551, $D1021&amp;O$1&amp;$E1021&amp;$F1021, 'emission-rate'!$F$2:$F$551) * IFERROR(VLOOKUP($A1021&amp;$B1021&amp;$C1021&amp;$D1021&amp;O$1, 'check of sales'!$A$2:$P$1035, 12 + MATCH($E1021,'check of sales'!$M$1:$P$1, 0), 0), 0)</f>
        <v>780605395.75097454</v>
      </c>
      <c r="P1021" s="1">
        <f>SUMIF('emission-rate'!$A$2:$A$551, $D1021&amp;P$1&amp;$E1021&amp;$F1021, 'emission-rate'!$F$2:$F$551) * IFERROR(VLOOKUP($A1021&amp;$B1021&amp;$C1021&amp;$D1021&amp;P$1, 'check of sales'!$A$2:$P$1035, 12 + MATCH($E1021,'check of sales'!$M$1:$P$1, 0), 0), 0)</f>
        <v>981009569.56417179</v>
      </c>
      <c r="Q1021" s="1">
        <f>SUMIF('emission-rate'!$A$2:$A$551, $D1021&amp;Q$1&amp;$E1021&amp;$F1021, 'emission-rate'!$F$2:$F$551) * IFERROR(VLOOKUP($A1021&amp;$B1021&amp;$C1021&amp;$D1021&amp;Q$1, 'check of sales'!$A$2:$P$1035, 12 + MATCH($E1021,'check of sales'!$M$1:$P$1, 0), 0), 0)</f>
        <v>691771765.33651328</v>
      </c>
      <c r="R1021" s="1">
        <f>SUMIF('emission-rate'!$A$2:$A$551, $D1021&amp;R$1&amp;$E1021&amp;$F1021, 'emission-rate'!$F$2:$F$551) * IFERROR(VLOOKUP($A1021&amp;$B1021&amp;$C1021&amp;$D1021&amp;R$1, 'check of sales'!$A$2:$P$1035, 12 + MATCH($E1021,'check of sales'!$M$1:$P$1, 0), 0), 0)</f>
        <v>581080907.28135049</v>
      </c>
      <c r="S1021" s="1">
        <f>SUMIF('emission-rate'!$A$2:$A$551, $D1021&amp;S$1&amp;$E1021&amp;$F1021, 'emission-rate'!$F$2:$F$551) * IFERROR(VLOOKUP($A1021&amp;$B1021&amp;$C1021&amp;$D1021&amp;S$1, 'check of sales'!$A$2:$P$1035, 12 + MATCH($E1021,'check of sales'!$M$1:$P$1, 0), 0), 0)</f>
        <v>0</v>
      </c>
      <c r="T1021" s="1">
        <f>SUMIF('emission-rate'!$A$2:$A$551, $D1021&amp;T$1&amp;$E1021&amp;$F1021, 'emission-rate'!$F$2:$F$551) * IFERROR(VLOOKUP($A1021&amp;$B1021&amp;$C1021&amp;$D1021&amp;T$1, 'check of sales'!$A$2:$P$1035, 12 + MATCH($E1021,'check of sales'!$M$1:$P$1, 0), 0), 0)</f>
        <v>0</v>
      </c>
      <c r="U1021" s="1">
        <f>SUMIF('emission-rate'!$A$2:$A$551, $D1021&amp;U$1&amp;$E1021&amp;$F1021, 'emission-rate'!$F$2:$F$551) * IFERROR(VLOOKUP($A1021&amp;$B1021&amp;$C1021&amp;$D1021&amp;U$1, 'check of sales'!$A$2:$P$1035, 12 + MATCH($E1021,'check of sales'!$M$1:$P$1, 0), 0), 0)</f>
        <v>0</v>
      </c>
    </row>
    <row r="1022" spans="1:21" x14ac:dyDescent="0.2">
      <c r="A1022">
        <f>emission!A1022</f>
        <v>2018</v>
      </c>
      <c r="B1022">
        <f>emission!B1022</f>
        <v>2</v>
      </c>
      <c r="C1022" t="str">
        <f>emission!C1022</f>
        <v>commercial</v>
      </c>
      <c r="D1022" t="str">
        <f>emission!D1022</f>
        <v>VCC 24724 (NG T7 SWCVng)</v>
      </c>
      <c r="E1022" t="str">
        <f>emission!E1022</f>
        <v>NG</v>
      </c>
      <c r="F1022" t="str">
        <f>emission!F1022</f>
        <v>CO2</v>
      </c>
      <c r="G1022" s="1">
        <f>emission!G1022 - SUM($K1022:$U1022)</f>
        <v>-2.1051931381225586</v>
      </c>
      <c r="K1022" s="1">
        <f>SUMIF('emission-rate'!$A$2:$A$551, $D1022&amp;K$1&amp;$E1022&amp;$F1022, 'emission-rate'!$F$2:$F$551) * IFERROR(VLOOKUP($A1022&amp;$B1022&amp;$C1022&amp;$D1022&amp;K$1, 'check of sales'!$A$2:$P$1035, 12 + MATCH($E1022,'check of sales'!$M$1:$P$1, 0), 0), 0)</f>
        <v>17450239.825470917</v>
      </c>
      <c r="L1022" s="1">
        <f>SUMIF('emission-rate'!$A$2:$A$551, $D1022&amp;L$1&amp;$E1022&amp;$F1022, 'emission-rate'!$F$2:$F$551) * IFERROR(VLOOKUP($A1022&amp;$B1022&amp;$C1022&amp;$D1022&amp;L$1, 'check of sales'!$A$2:$P$1035, 12 + MATCH($E1022,'check of sales'!$M$1:$P$1, 0), 0), 0)</f>
        <v>704987245.84982586</v>
      </c>
      <c r="M1022" s="1">
        <f>SUMIF('emission-rate'!$A$2:$A$551, $D1022&amp;M$1&amp;$E1022&amp;$F1022, 'emission-rate'!$F$2:$F$551) * IFERROR(VLOOKUP($A1022&amp;$B1022&amp;$C1022&amp;$D1022&amp;M$1, 'check of sales'!$A$2:$P$1035, 12 + MATCH($E1022,'check of sales'!$M$1:$P$1, 0), 0), 0)</f>
        <v>1323259377.9795349</v>
      </c>
      <c r="N1022" s="1">
        <f>SUMIF('emission-rate'!$A$2:$A$551, $D1022&amp;N$1&amp;$E1022&amp;$F1022, 'emission-rate'!$F$2:$F$551) * IFERROR(VLOOKUP($A1022&amp;$B1022&amp;$C1022&amp;$D1022&amp;N$1, 'check of sales'!$A$2:$P$1035, 12 + MATCH($E1022,'check of sales'!$M$1:$P$1, 0), 0), 0)</f>
        <v>233329758.28849962</v>
      </c>
      <c r="O1022" s="1">
        <f>SUMIF('emission-rate'!$A$2:$A$551, $D1022&amp;O$1&amp;$E1022&amp;$F1022, 'emission-rate'!$F$2:$F$551) * IFERROR(VLOOKUP($A1022&amp;$B1022&amp;$C1022&amp;$D1022&amp;O$1, 'check of sales'!$A$2:$P$1035, 12 + MATCH($E1022,'check of sales'!$M$1:$P$1, 0), 0), 0)</f>
        <v>722059367.15376496</v>
      </c>
      <c r="P1022" s="1">
        <f>SUMIF('emission-rate'!$A$2:$A$551, $D1022&amp;P$1&amp;$E1022&amp;$F1022, 'emission-rate'!$F$2:$F$551) * IFERROR(VLOOKUP($A1022&amp;$B1022&amp;$C1022&amp;$D1022&amp;P$1, 'check of sales'!$A$2:$P$1035, 12 + MATCH($E1022,'check of sales'!$M$1:$P$1, 0), 0), 0)</f>
        <v>896066336.18831098</v>
      </c>
      <c r="Q1022" s="1">
        <f>SUMIF('emission-rate'!$A$2:$A$551, $D1022&amp;Q$1&amp;$E1022&amp;$F1022, 'emission-rate'!$F$2:$F$551) * IFERROR(VLOOKUP($A1022&amp;$B1022&amp;$C1022&amp;$D1022&amp;Q$1, 'check of sales'!$A$2:$P$1035, 12 + MATCH($E1022,'check of sales'!$M$1:$P$1, 0), 0), 0)</f>
        <v>618130802.36482155</v>
      </c>
      <c r="R1022" s="1">
        <f>SUMIF('emission-rate'!$A$2:$A$551, $D1022&amp;R$1&amp;$E1022&amp;$F1022, 'emission-rate'!$F$2:$F$551) * IFERROR(VLOOKUP($A1022&amp;$B1022&amp;$C1022&amp;$D1022&amp;R$1, 'check of sales'!$A$2:$P$1035, 12 + MATCH($E1022,'check of sales'!$M$1:$P$1, 0), 0), 0)</f>
        <v>492738008.94440764</v>
      </c>
      <c r="S1022" s="1">
        <f>SUMIF('emission-rate'!$A$2:$A$551, $D1022&amp;S$1&amp;$E1022&amp;$F1022, 'emission-rate'!$F$2:$F$551) * IFERROR(VLOOKUP($A1022&amp;$B1022&amp;$C1022&amp;$D1022&amp;S$1, 'check of sales'!$A$2:$P$1035, 12 + MATCH($E1022,'check of sales'!$M$1:$P$1, 0), 0), 0)</f>
        <v>690086397.07394588</v>
      </c>
      <c r="T1022" s="1">
        <f>SUMIF('emission-rate'!$A$2:$A$551, $D1022&amp;T$1&amp;$E1022&amp;$F1022, 'emission-rate'!$F$2:$F$551) * IFERROR(VLOOKUP($A1022&amp;$B1022&amp;$C1022&amp;$D1022&amp;T$1, 'check of sales'!$A$2:$P$1035, 12 + MATCH($E1022,'check of sales'!$M$1:$P$1, 0), 0), 0)</f>
        <v>0</v>
      </c>
      <c r="U1022" s="1">
        <f>SUMIF('emission-rate'!$A$2:$A$551, $D1022&amp;U$1&amp;$E1022&amp;$F1022, 'emission-rate'!$F$2:$F$551) * IFERROR(VLOOKUP($A1022&amp;$B1022&amp;$C1022&amp;$D1022&amp;U$1, 'check of sales'!$A$2:$P$1035, 12 + MATCH($E1022,'check of sales'!$M$1:$P$1, 0), 0), 0)</f>
        <v>0</v>
      </c>
    </row>
    <row r="1023" spans="1:21" x14ac:dyDescent="0.2">
      <c r="A1023">
        <f>emission!A1023</f>
        <v>2019</v>
      </c>
      <c r="B1023">
        <f>emission!B1023</f>
        <v>2</v>
      </c>
      <c r="C1023" t="str">
        <f>emission!C1023</f>
        <v>commercial</v>
      </c>
      <c r="D1023" t="str">
        <f>emission!D1023</f>
        <v>VCC 24724 (NG T7 SWCVng)</v>
      </c>
      <c r="E1023" t="str">
        <f>emission!E1023</f>
        <v>NG</v>
      </c>
      <c r="F1023" t="str">
        <f>emission!F1023</f>
        <v>CO2</v>
      </c>
      <c r="G1023" s="1">
        <f>emission!G1023 - SUM($K1023:$U1023)</f>
        <v>-2.1214494705200195</v>
      </c>
      <c r="K1023" s="1">
        <f>SUMIF('emission-rate'!$A$2:$A$551, $D1023&amp;K$1&amp;$E1023&amp;$F1023, 'emission-rate'!$F$2:$F$551) * IFERROR(VLOOKUP($A1023&amp;$B1023&amp;$C1023&amp;$D1023&amp;K$1, 'check of sales'!$A$2:$P$1035, 12 + MATCH($E1023,'check of sales'!$M$1:$P$1, 0), 0), 0)</f>
        <v>16243663.829878267</v>
      </c>
      <c r="L1023" s="1">
        <f>SUMIF('emission-rate'!$A$2:$A$551, $D1023&amp;L$1&amp;$E1023&amp;$F1023, 'emission-rate'!$F$2:$F$551) * IFERROR(VLOOKUP($A1023&amp;$B1023&amp;$C1023&amp;$D1023&amp;L$1, 'check of sales'!$A$2:$P$1035, 12 + MATCH($E1023,'check of sales'!$M$1:$P$1, 0), 0), 0)</f>
        <v>667724248.17274356</v>
      </c>
      <c r="M1023" s="1">
        <f>SUMIF('emission-rate'!$A$2:$A$551, $D1023&amp;M$1&amp;$E1023&amp;$F1023, 'emission-rate'!$F$2:$F$551) * IFERROR(VLOOKUP($A1023&amp;$B1023&amp;$C1023&amp;$D1023&amp;M$1, 'check of sales'!$A$2:$P$1035, 12 + MATCH($E1023,'check of sales'!$M$1:$P$1, 0), 0), 0)</f>
        <v>1247282366.8898129</v>
      </c>
      <c r="N1023" s="1">
        <f>SUMIF('emission-rate'!$A$2:$A$551, $D1023&amp;N$1&amp;$E1023&amp;$F1023, 'emission-rate'!$F$2:$F$551) * IFERROR(VLOOKUP($A1023&amp;$B1023&amp;$C1023&amp;$D1023&amp;N$1, 'check of sales'!$A$2:$P$1035, 12 + MATCH($E1023,'check of sales'!$M$1:$P$1, 0), 0), 0)</f>
        <v>218790567.64860335</v>
      </c>
      <c r="O1023" s="1">
        <f>SUMIF('emission-rate'!$A$2:$A$551, $D1023&amp;O$1&amp;$E1023&amp;$F1023, 'emission-rate'!$F$2:$F$551) * IFERROR(VLOOKUP($A1023&amp;$B1023&amp;$C1023&amp;$D1023&amp;O$1, 'check of sales'!$A$2:$P$1035, 12 + MATCH($E1023,'check of sales'!$M$1:$P$1, 0), 0), 0)</f>
        <v>670499048.91860878</v>
      </c>
      <c r="P1023" s="1">
        <f>SUMIF('emission-rate'!$A$2:$A$551, $D1023&amp;P$1&amp;$E1023&amp;$F1023, 'emission-rate'!$F$2:$F$551) * IFERROR(VLOOKUP($A1023&amp;$B1023&amp;$C1023&amp;$D1023&amp;P$1, 'check of sales'!$A$2:$P$1035, 12 + MATCH($E1023,'check of sales'!$M$1:$P$1, 0), 0), 0)</f>
        <v>828860644.77362704</v>
      </c>
      <c r="Q1023" s="1">
        <f>SUMIF('emission-rate'!$A$2:$A$551, $D1023&amp;Q$1&amp;$E1023&amp;$F1023, 'emission-rate'!$F$2:$F$551) * IFERROR(VLOOKUP($A1023&amp;$B1023&amp;$C1023&amp;$D1023&amp;Q$1, 'check of sales'!$A$2:$P$1035, 12 + MATCH($E1023,'check of sales'!$M$1:$P$1, 0), 0), 0)</f>
        <v>564608359.12768877</v>
      </c>
      <c r="R1023" s="1">
        <f>SUMIF('emission-rate'!$A$2:$A$551, $D1023&amp;R$1&amp;$E1023&amp;$F1023, 'emission-rate'!$F$2:$F$551) * IFERROR(VLOOKUP($A1023&amp;$B1023&amp;$C1023&amp;$D1023&amp;R$1, 'check of sales'!$A$2:$P$1035, 12 + MATCH($E1023,'check of sales'!$M$1:$P$1, 0), 0), 0)</f>
        <v>440284724.07556295</v>
      </c>
      <c r="S1023" s="1">
        <f>SUMIF('emission-rate'!$A$2:$A$551, $D1023&amp;S$1&amp;$E1023&amp;$F1023, 'emission-rate'!$F$2:$F$551) * IFERROR(VLOOKUP($A1023&amp;$B1023&amp;$C1023&amp;$D1023&amp;S$1, 'check of sales'!$A$2:$P$1035, 12 + MATCH($E1023,'check of sales'!$M$1:$P$1, 0), 0), 0)</f>
        <v>585171175.01710951</v>
      </c>
      <c r="T1023" s="1">
        <f>SUMIF('emission-rate'!$A$2:$A$551, $D1023&amp;T$1&amp;$E1023&amp;$F1023, 'emission-rate'!$F$2:$F$551) * IFERROR(VLOOKUP($A1023&amp;$B1023&amp;$C1023&amp;$D1023&amp;T$1, 'check of sales'!$A$2:$P$1035, 12 + MATCH($E1023,'check of sales'!$M$1:$P$1, 0), 0), 0)</f>
        <v>598202107.01968348</v>
      </c>
      <c r="U1023" s="1">
        <f>SUMIF('emission-rate'!$A$2:$A$551, $D1023&amp;U$1&amp;$E1023&amp;$F1023, 'emission-rate'!$F$2:$F$551) * IFERROR(VLOOKUP($A1023&amp;$B1023&amp;$C1023&amp;$D1023&amp;U$1, 'check of sales'!$A$2:$P$1035, 12 + MATCH($E1023,'check of sales'!$M$1:$P$1, 0), 0), 0)</f>
        <v>0</v>
      </c>
    </row>
    <row r="1024" spans="1:21" x14ac:dyDescent="0.2">
      <c r="A1024">
        <f>emission!A1024</f>
        <v>2020</v>
      </c>
      <c r="B1024">
        <f>emission!B1024</f>
        <v>2</v>
      </c>
      <c r="C1024" t="str">
        <f>emission!C1024</f>
        <v>commercial</v>
      </c>
      <c r="D1024" t="str">
        <f>emission!D1024</f>
        <v>VCC 24724 (NG T7 SWCVng)</v>
      </c>
      <c r="E1024" t="str">
        <f>emission!E1024</f>
        <v>NG</v>
      </c>
      <c r="F1024" t="str">
        <f>emission!F1024</f>
        <v>CO2</v>
      </c>
      <c r="G1024" s="1">
        <f>emission!G1024 - SUM($K1024:$U1024)</f>
        <v>-2.1546592712402344</v>
      </c>
      <c r="K1024" s="1">
        <f>SUMIF('emission-rate'!$A$2:$A$551, $D1024&amp;K$1&amp;$E1024&amp;$F1024, 'emission-rate'!$F$2:$F$551) * IFERROR(VLOOKUP($A1024&amp;$B1024&amp;$C1024&amp;$D1024&amp;K$1, 'check of sales'!$A$2:$P$1035, 12 + MATCH($E1024,'check of sales'!$M$1:$P$1, 0), 0), 0)</f>
        <v>15158311.543977857</v>
      </c>
      <c r="L1024" s="1">
        <f>SUMIF('emission-rate'!$A$2:$A$551, $D1024&amp;L$1&amp;$E1024&amp;$F1024, 'emission-rate'!$F$2:$F$551) * IFERROR(VLOOKUP($A1024&amp;$B1024&amp;$C1024&amp;$D1024&amp;L$1, 'check of sales'!$A$2:$P$1035, 12 + MATCH($E1024,'check of sales'!$M$1:$P$1, 0), 0), 0)</f>
        <v>621555252.35502386</v>
      </c>
      <c r="M1024" s="1">
        <f>SUMIF('emission-rate'!$A$2:$A$551, $D1024&amp;M$1&amp;$E1024&amp;$F1024, 'emission-rate'!$F$2:$F$551) * IFERROR(VLOOKUP($A1024&amp;$B1024&amp;$C1024&amp;$D1024&amp;M$1, 'check of sales'!$A$2:$P$1035, 12 + MATCH($E1024,'check of sales'!$M$1:$P$1, 0), 0), 0)</f>
        <v>1181355670.7492983</v>
      </c>
      <c r="N1024" s="1">
        <f>SUMIF('emission-rate'!$A$2:$A$551, $D1024&amp;N$1&amp;$E1024&amp;$F1024, 'emission-rate'!$F$2:$F$551) * IFERROR(VLOOKUP($A1024&amp;$B1024&amp;$C1024&amp;$D1024&amp;N$1, 'check of sales'!$A$2:$P$1035, 12 + MATCH($E1024,'check of sales'!$M$1:$P$1, 0), 0), 0)</f>
        <v>206228364.30344698</v>
      </c>
      <c r="O1024" s="1">
        <f>SUMIF('emission-rate'!$A$2:$A$551, $D1024&amp;O$1&amp;$E1024&amp;$F1024, 'emission-rate'!$F$2:$F$551) * IFERROR(VLOOKUP($A1024&amp;$B1024&amp;$C1024&amp;$D1024&amp;O$1, 'check of sales'!$A$2:$P$1035, 12 + MATCH($E1024,'check of sales'!$M$1:$P$1, 0), 0), 0)</f>
        <v>628719065.22684073</v>
      </c>
      <c r="P1024" s="1">
        <f>SUMIF('emission-rate'!$A$2:$A$551, $D1024&amp;P$1&amp;$E1024&amp;$F1024, 'emission-rate'!$F$2:$F$551) * IFERROR(VLOOKUP($A1024&amp;$B1024&amp;$C1024&amp;$D1024&amp;P$1, 'check of sales'!$A$2:$P$1035, 12 + MATCH($E1024,'check of sales'!$M$1:$P$1, 0), 0), 0)</f>
        <v>769673934.42654872</v>
      </c>
      <c r="Q1024" s="1">
        <f>SUMIF('emission-rate'!$A$2:$A$551, $D1024&amp;Q$1&amp;$E1024&amp;$F1024, 'emission-rate'!$F$2:$F$551) * IFERROR(VLOOKUP($A1024&amp;$B1024&amp;$C1024&amp;$D1024&amp;Q$1, 'check of sales'!$A$2:$P$1035, 12 + MATCH($E1024,'check of sales'!$M$1:$P$1, 0), 0), 0)</f>
        <v>522262280.91756797</v>
      </c>
      <c r="R1024" s="1">
        <f>SUMIF('emission-rate'!$A$2:$A$551, $D1024&amp;R$1&amp;$E1024&amp;$F1024, 'emission-rate'!$F$2:$F$551) * IFERROR(VLOOKUP($A1024&amp;$B1024&amp;$C1024&amp;$D1024&amp;R$1, 'check of sales'!$A$2:$P$1035, 12 + MATCH($E1024,'check of sales'!$M$1:$P$1, 0), 0), 0)</f>
        <v>402161540.33782226</v>
      </c>
      <c r="S1024" s="1">
        <f>SUMIF('emission-rate'!$A$2:$A$551, $D1024&amp;S$1&amp;$E1024&amp;$F1024, 'emission-rate'!$F$2:$F$551) * IFERROR(VLOOKUP($A1024&amp;$B1024&amp;$C1024&amp;$D1024&amp;S$1, 'check of sales'!$A$2:$P$1035, 12 + MATCH($E1024,'check of sales'!$M$1:$P$1, 0), 0), 0)</f>
        <v>522878131.28385907</v>
      </c>
      <c r="T1024" s="1">
        <f>SUMIF('emission-rate'!$A$2:$A$551, $D1024&amp;T$1&amp;$E1024&amp;$F1024, 'emission-rate'!$F$2:$F$551) * IFERROR(VLOOKUP($A1024&amp;$B1024&amp;$C1024&amp;$D1024&amp;T$1, 'check of sales'!$A$2:$P$1035, 12 + MATCH($E1024,'check of sales'!$M$1:$P$1, 0), 0), 0)</f>
        <v>507256238.27201825</v>
      </c>
      <c r="U1024" s="1">
        <f>SUMIF('emission-rate'!$A$2:$A$551, $D1024&amp;U$1&amp;$E1024&amp;$F1024, 'emission-rate'!$F$2:$F$551) * IFERROR(VLOOKUP($A1024&amp;$B1024&amp;$C1024&amp;$D1024&amp;U$1, 'check of sales'!$A$2:$P$1035, 12 + MATCH($E1024,'check of sales'!$M$1:$P$1, 0), 0), 0)</f>
        <v>726035010.63648415</v>
      </c>
    </row>
    <row r="1025" spans="1:21" x14ac:dyDescent="0.2">
      <c r="A1025">
        <f>emission!A1025</f>
        <v>2010</v>
      </c>
      <c r="B1025">
        <f>emission!B1025</f>
        <v>2</v>
      </c>
      <c r="C1025" t="str">
        <f>emission!C1025</f>
        <v>commercial</v>
      </c>
      <c r="D1025" t="str">
        <f>emission!D1025</f>
        <v>VCC 24724 (NG T7 SWCVng)</v>
      </c>
      <c r="E1025" t="str">
        <f>emission!E1025</f>
        <v>NG</v>
      </c>
      <c r="F1025" t="str">
        <f>emission!F1025</f>
        <v>HC</v>
      </c>
      <c r="G1025" s="1">
        <f>emission!G1025 - SUM($K1025:$U1025)</f>
        <v>-5.3377880249172449E-6</v>
      </c>
      <c r="K1025" s="1">
        <f>SUMIF('emission-rate'!$A$2:$A$551, $D1025&amp;K$1&amp;$E1025&amp;$F1025, 'emission-rate'!$F$2:$F$551) * IFERROR(VLOOKUP($A1025&amp;$B1025&amp;$C1025&amp;$D1025&amp;K$1, 'check of sales'!$A$2:$P$1035, 12 + MATCH($E1025,'check of sales'!$M$1:$P$1, 0), 0), 0)</f>
        <v>38002.133590627491</v>
      </c>
      <c r="L1025" s="1">
        <f>SUMIF('emission-rate'!$A$2:$A$551, $D1025&amp;L$1&amp;$E1025&amp;$F1025, 'emission-rate'!$F$2:$F$551) * IFERROR(VLOOKUP($A1025&amp;$B1025&amp;$C1025&amp;$D1025&amp;L$1, 'check of sales'!$A$2:$P$1035, 12 + MATCH($E1025,'check of sales'!$M$1:$P$1, 0), 0), 0)</f>
        <v>0</v>
      </c>
      <c r="M1025" s="1">
        <f>SUMIF('emission-rate'!$A$2:$A$551, $D1025&amp;M$1&amp;$E1025&amp;$F1025, 'emission-rate'!$F$2:$F$551) * IFERROR(VLOOKUP($A1025&amp;$B1025&amp;$C1025&amp;$D1025&amp;M$1, 'check of sales'!$A$2:$P$1035, 12 + MATCH($E1025,'check of sales'!$M$1:$P$1, 0), 0), 0)</f>
        <v>0</v>
      </c>
      <c r="N1025" s="1">
        <f>SUMIF('emission-rate'!$A$2:$A$551, $D1025&amp;N$1&amp;$E1025&amp;$F1025, 'emission-rate'!$F$2:$F$551) * IFERROR(VLOOKUP($A1025&amp;$B1025&amp;$C1025&amp;$D1025&amp;N$1, 'check of sales'!$A$2:$P$1035, 12 + MATCH($E1025,'check of sales'!$M$1:$P$1, 0), 0), 0)</f>
        <v>0</v>
      </c>
      <c r="O1025" s="1">
        <f>SUMIF('emission-rate'!$A$2:$A$551, $D1025&amp;O$1&amp;$E1025&amp;$F1025, 'emission-rate'!$F$2:$F$551) * IFERROR(VLOOKUP($A1025&amp;$B1025&amp;$C1025&amp;$D1025&amp;O$1, 'check of sales'!$A$2:$P$1035, 12 + MATCH($E1025,'check of sales'!$M$1:$P$1, 0), 0), 0)</f>
        <v>0</v>
      </c>
      <c r="P1025" s="1">
        <f>SUMIF('emission-rate'!$A$2:$A$551, $D1025&amp;P$1&amp;$E1025&amp;$F1025, 'emission-rate'!$F$2:$F$551) * IFERROR(VLOOKUP($A1025&amp;$B1025&amp;$C1025&amp;$D1025&amp;P$1, 'check of sales'!$A$2:$P$1035, 12 + MATCH($E1025,'check of sales'!$M$1:$P$1, 0), 0), 0)</f>
        <v>0</v>
      </c>
      <c r="Q1025" s="1">
        <f>SUMIF('emission-rate'!$A$2:$A$551, $D1025&amp;Q$1&amp;$E1025&amp;$F1025, 'emission-rate'!$F$2:$F$551) * IFERROR(VLOOKUP($A1025&amp;$B1025&amp;$C1025&amp;$D1025&amp;Q$1, 'check of sales'!$A$2:$P$1035, 12 + MATCH($E1025,'check of sales'!$M$1:$P$1, 0), 0), 0)</f>
        <v>0</v>
      </c>
      <c r="R1025" s="1">
        <f>SUMIF('emission-rate'!$A$2:$A$551, $D1025&amp;R$1&amp;$E1025&amp;$F1025, 'emission-rate'!$F$2:$F$551) * IFERROR(VLOOKUP($A1025&amp;$B1025&amp;$C1025&amp;$D1025&amp;R$1, 'check of sales'!$A$2:$P$1035, 12 + MATCH($E1025,'check of sales'!$M$1:$P$1, 0), 0), 0)</f>
        <v>0</v>
      </c>
      <c r="S1025" s="1">
        <f>SUMIF('emission-rate'!$A$2:$A$551, $D1025&amp;S$1&amp;$E1025&amp;$F1025, 'emission-rate'!$F$2:$F$551) * IFERROR(VLOOKUP($A1025&amp;$B1025&amp;$C1025&amp;$D1025&amp;S$1, 'check of sales'!$A$2:$P$1035, 12 + MATCH($E1025,'check of sales'!$M$1:$P$1, 0), 0), 0)</f>
        <v>0</v>
      </c>
      <c r="T1025" s="1">
        <f>SUMIF('emission-rate'!$A$2:$A$551, $D1025&amp;T$1&amp;$E1025&amp;$F1025, 'emission-rate'!$F$2:$F$551) * IFERROR(VLOOKUP($A1025&amp;$B1025&amp;$C1025&amp;$D1025&amp;T$1, 'check of sales'!$A$2:$P$1035, 12 + MATCH($E1025,'check of sales'!$M$1:$P$1, 0), 0), 0)</f>
        <v>0</v>
      </c>
      <c r="U1025" s="1">
        <f>SUMIF('emission-rate'!$A$2:$A$551, $D1025&amp;U$1&amp;$E1025&amp;$F1025, 'emission-rate'!$F$2:$F$551) * IFERROR(VLOOKUP($A1025&amp;$B1025&amp;$C1025&amp;$D1025&amp;U$1, 'check of sales'!$A$2:$P$1035, 12 + MATCH($E1025,'check of sales'!$M$1:$P$1, 0), 0), 0)</f>
        <v>0</v>
      </c>
    </row>
    <row r="1026" spans="1:21" x14ac:dyDescent="0.2">
      <c r="A1026">
        <f>emission!A1026</f>
        <v>2011</v>
      </c>
      <c r="B1026">
        <f>emission!B1026</f>
        <v>2</v>
      </c>
      <c r="C1026" t="str">
        <f>emission!C1026</f>
        <v>commercial</v>
      </c>
      <c r="D1026" t="str">
        <f>emission!D1026</f>
        <v>VCC 24724 (NG T7 SWCVng)</v>
      </c>
      <c r="E1026" t="str">
        <f>emission!E1026</f>
        <v>NG</v>
      </c>
      <c r="F1026" t="str">
        <f>emission!F1026</f>
        <v>HC</v>
      </c>
      <c r="G1026" s="1">
        <f>emission!G1026 - SUM($K1026:$U1026)</f>
        <v>-3.5371631383895874E-5</v>
      </c>
      <c r="K1026" s="1">
        <f>SUMIF('emission-rate'!$A$2:$A$551, $D1026&amp;K$1&amp;$E1026&amp;$F1026, 'emission-rate'!$F$2:$F$551) * IFERROR(VLOOKUP($A1026&amp;$B1026&amp;$C1026&amp;$D1026&amp;K$1, 'check of sales'!$A$2:$P$1035, 12 + MATCH($E1026,'check of sales'!$M$1:$P$1, 0), 0), 0)</f>
        <v>32224.592834572013</v>
      </c>
      <c r="L1026" s="1">
        <f>SUMIF('emission-rate'!$A$2:$A$551, $D1026&amp;L$1&amp;$E1026&amp;$F1026, 'emission-rate'!$F$2:$F$551) * IFERROR(VLOOKUP($A1026&amp;$B1026&amp;$C1026&amp;$D1026&amp;L$1, 'check of sales'!$A$2:$P$1035, 12 + MATCH($E1026,'check of sales'!$M$1:$P$1, 0), 0), 0)</f>
        <v>1452873.5326963495</v>
      </c>
      <c r="M1026" s="1">
        <f>SUMIF('emission-rate'!$A$2:$A$551, $D1026&amp;M$1&amp;$E1026&amp;$F1026, 'emission-rate'!$F$2:$F$551) * IFERROR(VLOOKUP($A1026&amp;$B1026&amp;$C1026&amp;$D1026&amp;M$1, 'check of sales'!$A$2:$P$1035, 12 + MATCH($E1026,'check of sales'!$M$1:$P$1, 0), 0), 0)</f>
        <v>0</v>
      </c>
      <c r="N1026" s="1">
        <f>SUMIF('emission-rate'!$A$2:$A$551, $D1026&amp;N$1&amp;$E1026&amp;$F1026, 'emission-rate'!$F$2:$F$551) * IFERROR(VLOOKUP($A1026&amp;$B1026&amp;$C1026&amp;$D1026&amp;N$1, 'check of sales'!$A$2:$P$1035, 12 + MATCH($E1026,'check of sales'!$M$1:$P$1, 0), 0), 0)</f>
        <v>0</v>
      </c>
      <c r="O1026" s="1">
        <f>SUMIF('emission-rate'!$A$2:$A$551, $D1026&amp;O$1&amp;$E1026&amp;$F1026, 'emission-rate'!$F$2:$F$551) * IFERROR(VLOOKUP($A1026&amp;$B1026&amp;$C1026&amp;$D1026&amp;O$1, 'check of sales'!$A$2:$P$1035, 12 + MATCH($E1026,'check of sales'!$M$1:$P$1, 0), 0), 0)</f>
        <v>0</v>
      </c>
      <c r="P1026" s="1">
        <f>SUMIF('emission-rate'!$A$2:$A$551, $D1026&amp;P$1&amp;$E1026&amp;$F1026, 'emission-rate'!$F$2:$F$551) * IFERROR(VLOOKUP($A1026&amp;$B1026&amp;$C1026&amp;$D1026&amp;P$1, 'check of sales'!$A$2:$P$1035, 12 + MATCH($E1026,'check of sales'!$M$1:$P$1, 0), 0), 0)</f>
        <v>0</v>
      </c>
      <c r="Q1026" s="1">
        <f>SUMIF('emission-rate'!$A$2:$A$551, $D1026&amp;Q$1&amp;$E1026&amp;$F1026, 'emission-rate'!$F$2:$F$551) * IFERROR(VLOOKUP($A1026&amp;$B1026&amp;$C1026&amp;$D1026&amp;Q$1, 'check of sales'!$A$2:$P$1035, 12 + MATCH($E1026,'check of sales'!$M$1:$P$1, 0), 0), 0)</f>
        <v>0</v>
      </c>
      <c r="R1026" s="1">
        <f>SUMIF('emission-rate'!$A$2:$A$551, $D1026&amp;R$1&amp;$E1026&amp;$F1026, 'emission-rate'!$F$2:$F$551) * IFERROR(VLOOKUP($A1026&amp;$B1026&amp;$C1026&amp;$D1026&amp;R$1, 'check of sales'!$A$2:$P$1035, 12 + MATCH($E1026,'check of sales'!$M$1:$P$1, 0), 0), 0)</f>
        <v>0</v>
      </c>
      <c r="S1026" s="1">
        <f>SUMIF('emission-rate'!$A$2:$A$551, $D1026&amp;S$1&amp;$E1026&amp;$F1026, 'emission-rate'!$F$2:$F$551) * IFERROR(VLOOKUP($A1026&amp;$B1026&amp;$C1026&amp;$D1026&amp;S$1, 'check of sales'!$A$2:$P$1035, 12 + MATCH($E1026,'check of sales'!$M$1:$P$1, 0), 0), 0)</f>
        <v>0</v>
      </c>
      <c r="T1026" s="1">
        <f>SUMIF('emission-rate'!$A$2:$A$551, $D1026&amp;T$1&amp;$E1026&amp;$F1026, 'emission-rate'!$F$2:$F$551) * IFERROR(VLOOKUP($A1026&amp;$B1026&amp;$C1026&amp;$D1026&amp;T$1, 'check of sales'!$A$2:$P$1035, 12 + MATCH($E1026,'check of sales'!$M$1:$P$1, 0), 0), 0)</f>
        <v>0</v>
      </c>
      <c r="U1026" s="1">
        <f>SUMIF('emission-rate'!$A$2:$A$551, $D1026&amp;U$1&amp;$E1026&amp;$F1026, 'emission-rate'!$F$2:$F$551) * IFERROR(VLOOKUP($A1026&amp;$B1026&amp;$C1026&amp;$D1026&amp;U$1, 'check of sales'!$A$2:$P$1035, 12 + MATCH($E1026,'check of sales'!$M$1:$P$1, 0), 0), 0)</f>
        <v>0</v>
      </c>
    </row>
    <row r="1027" spans="1:21" x14ac:dyDescent="0.2">
      <c r="A1027">
        <f>emission!A1027</f>
        <v>2012</v>
      </c>
      <c r="B1027">
        <f>emission!B1027</f>
        <v>2</v>
      </c>
      <c r="C1027" t="str">
        <f>emission!C1027</f>
        <v>commercial</v>
      </c>
      <c r="D1027" t="str">
        <f>emission!D1027</f>
        <v>VCC 24724 (NG T7 SWCVng)</v>
      </c>
      <c r="E1027" t="str">
        <f>emission!E1027</f>
        <v>NG</v>
      </c>
      <c r="F1027" t="str">
        <f>emission!F1027</f>
        <v>HC</v>
      </c>
      <c r="G1027" s="1">
        <f>emission!G1027 - SUM($K1027:$U1027)</f>
        <v>-5.549304187297821E-4</v>
      </c>
      <c r="K1027" s="1">
        <f>SUMIF('emission-rate'!$A$2:$A$551, $D1027&amp;K$1&amp;$E1027&amp;$F1027, 'emission-rate'!$F$2:$F$551) * IFERROR(VLOOKUP($A1027&amp;$B1027&amp;$C1027&amp;$D1027&amp;K$1, 'check of sales'!$A$2:$P$1035, 12 + MATCH($E1027,'check of sales'!$M$1:$P$1, 0), 0), 0)</f>
        <v>28794.198350989354</v>
      </c>
      <c r="L1027" s="1">
        <f>SUMIF('emission-rate'!$A$2:$A$551, $D1027&amp;L$1&amp;$E1027&amp;$F1027, 'emission-rate'!$F$2:$F$551) * IFERROR(VLOOKUP($A1027&amp;$B1027&amp;$C1027&amp;$D1027&amp;L$1, 'check of sales'!$A$2:$P$1035, 12 + MATCH($E1027,'check of sales'!$M$1:$P$1, 0), 0), 0)</f>
        <v>1231990.2491688759</v>
      </c>
      <c r="M1027" s="1">
        <f>SUMIF('emission-rate'!$A$2:$A$551, $D1027&amp;M$1&amp;$E1027&amp;$F1027, 'emission-rate'!$F$2:$F$551) * IFERROR(VLOOKUP($A1027&amp;$B1027&amp;$C1027&amp;$D1027&amp;M$1, 'check of sales'!$A$2:$P$1035, 12 + MATCH($E1027,'check of sales'!$M$1:$P$1, 0), 0), 0)</f>
        <v>2570511.3155336152</v>
      </c>
      <c r="N1027" s="1">
        <f>SUMIF('emission-rate'!$A$2:$A$551, $D1027&amp;N$1&amp;$E1027&amp;$F1027, 'emission-rate'!$F$2:$F$551) * IFERROR(VLOOKUP($A1027&amp;$B1027&amp;$C1027&amp;$D1027&amp;N$1, 'check of sales'!$A$2:$P$1035, 12 + MATCH($E1027,'check of sales'!$M$1:$P$1, 0), 0), 0)</f>
        <v>0</v>
      </c>
      <c r="O1027" s="1">
        <f>SUMIF('emission-rate'!$A$2:$A$551, $D1027&amp;O$1&amp;$E1027&amp;$F1027, 'emission-rate'!$F$2:$F$551) * IFERROR(VLOOKUP($A1027&amp;$B1027&amp;$C1027&amp;$D1027&amp;O$1, 'check of sales'!$A$2:$P$1035, 12 + MATCH($E1027,'check of sales'!$M$1:$P$1, 0), 0), 0)</f>
        <v>0</v>
      </c>
      <c r="P1027" s="1">
        <f>SUMIF('emission-rate'!$A$2:$A$551, $D1027&amp;P$1&amp;$E1027&amp;$F1027, 'emission-rate'!$F$2:$F$551) * IFERROR(VLOOKUP($A1027&amp;$B1027&amp;$C1027&amp;$D1027&amp;P$1, 'check of sales'!$A$2:$P$1035, 12 + MATCH($E1027,'check of sales'!$M$1:$P$1, 0), 0), 0)</f>
        <v>0</v>
      </c>
      <c r="Q1027" s="1">
        <f>SUMIF('emission-rate'!$A$2:$A$551, $D1027&amp;Q$1&amp;$E1027&amp;$F1027, 'emission-rate'!$F$2:$F$551) * IFERROR(VLOOKUP($A1027&amp;$B1027&amp;$C1027&amp;$D1027&amp;Q$1, 'check of sales'!$A$2:$P$1035, 12 + MATCH($E1027,'check of sales'!$M$1:$P$1, 0), 0), 0)</f>
        <v>0</v>
      </c>
      <c r="R1027" s="1">
        <f>SUMIF('emission-rate'!$A$2:$A$551, $D1027&amp;R$1&amp;$E1027&amp;$F1027, 'emission-rate'!$F$2:$F$551) * IFERROR(VLOOKUP($A1027&amp;$B1027&amp;$C1027&amp;$D1027&amp;R$1, 'check of sales'!$A$2:$P$1035, 12 + MATCH($E1027,'check of sales'!$M$1:$P$1, 0), 0), 0)</f>
        <v>0</v>
      </c>
      <c r="S1027" s="1">
        <f>SUMIF('emission-rate'!$A$2:$A$551, $D1027&amp;S$1&amp;$E1027&amp;$F1027, 'emission-rate'!$F$2:$F$551) * IFERROR(VLOOKUP($A1027&amp;$B1027&amp;$C1027&amp;$D1027&amp;S$1, 'check of sales'!$A$2:$P$1035, 12 + MATCH($E1027,'check of sales'!$M$1:$P$1, 0), 0), 0)</f>
        <v>0</v>
      </c>
      <c r="T1027" s="1">
        <f>SUMIF('emission-rate'!$A$2:$A$551, $D1027&amp;T$1&amp;$E1027&amp;$F1027, 'emission-rate'!$F$2:$F$551) * IFERROR(VLOOKUP($A1027&amp;$B1027&amp;$C1027&amp;$D1027&amp;T$1, 'check of sales'!$A$2:$P$1035, 12 + MATCH($E1027,'check of sales'!$M$1:$P$1, 0), 0), 0)</f>
        <v>0</v>
      </c>
      <c r="U1027" s="1">
        <f>SUMIF('emission-rate'!$A$2:$A$551, $D1027&amp;U$1&amp;$E1027&amp;$F1027, 'emission-rate'!$F$2:$F$551) * IFERROR(VLOOKUP($A1027&amp;$B1027&amp;$C1027&amp;$D1027&amp;U$1, 'check of sales'!$A$2:$P$1035, 12 + MATCH($E1027,'check of sales'!$M$1:$P$1, 0), 0), 0)</f>
        <v>0</v>
      </c>
    </row>
    <row r="1028" spans="1:21" x14ac:dyDescent="0.2">
      <c r="A1028">
        <f>emission!A1028</f>
        <v>2013</v>
      </c>
      <c r="B1028">
        <f>emission!B1028</f>
        <v>2</v>
      </c>
      <c r="C1028" t="str">
        <f>emission!C1028</f>
        <v>commercial</v>
      </c>
      <c r="D1028" t="str">
        <f>emission!D1028</f>
        <v>VCC 24724 (NG T7 SWCVng)</v>
      </c>
      <c r="E1028" t="str">
        <f>emission!E1028</f>
        <v>NG</v>
      </c>
      <c r="F1028" t="str">
        <f>emission!F1028</f>
        <v>HC</v>
      </c>
      <c r="G1028" s="1">
        <f>emission!G1028 - SUM($K1028:$U1028)</f>
        <v>-4.4405832886695862E-4</v>
      </c>
      <c r="K1028" s="1">
        <f>SUMIF('emission-rate'!$A$2:$A$551, $D1028&amp;K$1&amp;$E1028&amp;$F1028, 'emission-rate'!$F$2:$F$551) * IFERROR(VLOOKUP($A1028&amp;$B1028&amp;$C1028&amp;$D1028&amp;K$1, 'check of sales'!$A$2:$P$1035, 12 + MATCH($E1028,'check of sales'!$M$1:$P$1, 0), 0), 0)</f>
        <v>26300.978726755297</v>
      </c>
      <c r="L1028" s="1">
        <f>SUMIF('emission-rate'!$A$2:$A$551, $D1028&amp;L$1&amp;$E1028&amp;$F1028, 'emission-rate'!$F$2:$F$551) * IFERROR(VLOOKUP($A1028&amp;$B1028&amp;$C1028&amp;$D1028&amp;L$1, 'check of sales'!$A$2:$P$1035, 12 + MATCH($E1028,'check of sales'!$M$1:$P$1, 0), 0), 0)</f>
        <v>1100841.5772128913</v>
      </c>
      <c r="M1028" s="1">
        <f>SUMIF('emission-rate'!$A$2:$A$551, $D1028&amp;M$1&amp;$E1028&amp;$F1028, 'emission-rate'!$F$2:$F$551) * IFERROR(VLOOKUP($A1028&amp;$B1028&amp;$C1028&amp;$D1028&amp;M$1, 'check of sales'!$A$2:$P$1035, 12 + MATCH($E1028,'check of sales'!$M$1:$P$1, 0), 0), 0)</f>
        <v>2179711.3133711228</v>
      </c>
      <c r="N1028" s="1">
        <f>SUMIF('emission-rate'!$A$2:$A$551, $D1028&amp;N$1&amp;$E1028&amp;$F1028, 'emission-rate'!$F$2:$F$551) * IFERROR(VLOOKUP($A1028&amp;$B1028&amp;$C1028&amp;$D1028&amp;N$1, 'check of sales'!$A$2:$P$1035, 12 + MATCH($E1028,'check of sales'!$M$1:$P$1, 0), 0), 0)</f>
        <v>425001.7032893491</v>
      </c>
      <c r="O1028" s="1">
        <f>SUMIF('emission-rate'!$A$2:$A$551, $D1028&amp;O$1&amp;$E1028&amp;$F1028, 'emission-rate'!$F$2:$F$551) * IFERROR(VLOOKUP($A1028&amp;$B1028&amp;$C1028&amp;$D1028&amp;O$1, 'check of sales'!$A$2:$P$1035, 12 + MATCH($E1028,'check of sales'!$M$1:$P$1, 0), 0), 0)</f>
        <v>0</v>
      </c>
      <c r="P1028" s="1">
        <f>SUMIF('emission-rate'!$A$2:$A$551, $D1028&amp;P$1&amp;$E1028&amp;$F1028, 'emission-rate'!$F$2:$F$551) * IFERROR(VLOOKUP($A1028&amp;$B1028&amp;$C1028&amp;$D1028&amp;P$1, 'check of sales'!$A$2:$P$1035, 12 + MATCH($E1028,'check of sales'!$M$1:$P$1, 0), 0), 0)</f>
        <v>0</v>
      </c>
      <c r="Q1028" s="1">
        <f>SUMIF('emission-rate'!$A$2:$A$551, $D1028&amp;Q$1&amp;$E1028&amp;$F1028, 'emission-rate'!$F$2:$F$551) * IFERROR(VLOOKUP($A1028&amp;$B1028&amp;$C1028&amp;$D1028&amp;Q$1, 'check of sales'!$A$2:$P$1035, 12 + MATCH($E1028,'check of sales'!$M$1:$P$1, 0), 0), 0)</f>
        <v>0</v>
      </c>
      <c r="R1028" s="1">
        <f>SUMIF('emission-rate'!$A$2:$A$551, $D1028&amp;R$1&amp;$E1028&amp;$F1028, 'emission-rate'!$F$2:$F$551) * IFERROR(VLOOKUP($A1028&amp;$B1028&amp;$C1028&amp;$D1028&amp;R$1, 'check of sales'!$A$2:$P$1035, 12 + MATCH($E1028,'check of sales'!$M$1:$P$1, 0), 0), 0)</f>
        <v>0</v>
      </c>
      <c r="S1028" s="1">
        <f>SUMIF('emission-rate'!$A$2:$A$551, $D1028&amp;S$1&amp;$E1028&amp;$F1028, 'emission-rate'!$F$2:$F$551) * IFERROR(VLOOKUP($A1028&amp;$B1028&amp;$C1028&amp;$D1028&amp;S$1, 'check of sales'!$A$2:$P$1035, 12 + MATCH($E1028,'check of sales'!$M$1:$P$1, 0), 0), 0)</f>
        <v>0</v>
      </c>
      <c r="T1028" s="1">
        <f>SUMIF('emission-rate'!$A$2:$A$551, $D1028&amp;T$1&amp;$E1028&amp;$F1028, 'emission-rate'!$F$2:$F$551) * IFERROR(VLOOKUP($A1028&amp;$B1028&amp;$C1028&amp;$D1028&amp;T$1, 'check of sales'!$A$2:$P$1035, 12 + MATCH($E1028,'check of sales'!$M$1:$P$1, 0), 0), 0)</f>
        <v>0</v>
      </c>
      <c r="U1028" s="1">
        <f>SUMIF('emission-rate'!$A$2:$A$551, $D1028&amp;U$1&amp;$E1028&amp;$F1028, 'emission-rate'!$F$2:$F$551) * IFERROR(VLOOKUP($A1028&amp;$B1028&amp;$C1028&amp;$D1028&amp;U$1, 'check of sales'!$A$2:$P$1035, 12 + MATCH($E1028,'check of sales'!$M$1:$P$1, 0), 0), 0)</f>
        <v>0</v>
      </c>
    </row>
    <row r="1029" spans="1:21" x14ac:dyDescent="0.2">
      <c r="A1029">
        <f>emission!A1029</f>
        <v>2014</v>
      </c>
      <c r="B1029">
        <f>emission!B1029</f>
        <v>2</v>
      </c>
      <c r="C1029" t="str">
        <f>emission!C1029</f>
        <v>commercial</v>
      </c>
      <c r="D1029" t="str">
        <f>emission!D1029</f>
        <v>VCC 24724 (NG T7 SWCVng)</v>
      </c>
      <c r="E1029" t="str">
        <f>emission!E1029</f>
        <v>NG</v>
      </c>
      <c r="F1029" t="str">
        <f>emission!F1029</f>
        <v>HC</v>
      </c>
      <c r="G1029" s="1">
        <f>emission!G1029 - SUM($K1029:$U1029)</f>
        <v>-3.934251144528389E-4</v>
      </c>
      <c r="K1029" s="1">
        <f>SUMIF('emission-rate'!$A$2:$A$551, $D1029&amp;K$1&amp;$E1029&amp;$F1029, 'emission-rate'!$F$2:$F$551) * IFERROR(VLOOKUP($A1029&amp;$B1029&amp;$C1029&amp;$D1029&amp;K$1, 'check of sales'!$A$2:$P$1035, 12 + MATCH($E1029,'check of sales'!$M$1:$P$1, 0), 0), 0)</f>
        <v>24328.384300617792</v>
      </c>
      <c r="L1029" s="1">
        <f>SUMIF('emission-rate'!$A$2:$A$551, $D1029&amp;L$1&amp;$E1029&amp;$F1029, 'emission-rate'!$F$2:$F$551) * IFERROR(VLOOKUP($A1029&amp;$B1029&amp;$C1029&amp;$D1029&amp;L$1, 'check of sales'!$A$2:$P$1035, 12 + MATCH($E1029,'check of sales'!$M$1:$P$1, 0), 0), 0)</f>
        <v>1005522.3816574526</v>
      </c>
      <c r="M1029" s="1">
        <f>SUMIF('emission-rate'!$A$2:$A$551, $D1029&amp;M$1&amp;$E1029&amp;$F1029, 'emission-rate'!$F$2:$F$551) * IFERROR(VLOOKUP($A1029&amp;$B1029&amp;$C1029&amp;$D1029&amp;M$1, 'check of sales'!$A$2:$P$1035, 12 + MATCH($E1029,'check of sales'!$M$1:$P$1, 0), 0), 0)</f>
        <v>1947675.1879318918</v>
      </c>
      <c r="N1029" s="1">
        <f>SUMIF('emission-rate'!$A$2:$A$551, $D1029&amp;N$1&amp;$E1029&amp;$F1029, 'emission-rate'!$F$2:$F$551) * IFERROR(VLOOKUP($A1029&amp;$B1029&amp;$C1029&amp;$D1029&amp;N$1, 'check of sales'!$A$2:$P$1035, 12 + MATCH($E1029,'check of sales'!$M$1:$P$1, 0), 0), 0)</f>
        <v>360387.84006265731</v>
      </c>
      <c r="O1029" s="1">
        <f>SUMIF('emission-rate'!$A$2:$A$551, $D1029&amp;O$1&amp;$E1029&amp;$F1029, 'emission-rate'!$F$2:$F$551) * IFERROR(VLOOKUP($A1029&amp;$B1029&amp;$C1029&amp;$D1029&amp;O$1, 'check of sales'!$A$2:$P$1035, 12 + MATCH($E1029,'check of sales'!$M$1:$P$1, 0), 0), 0)</f>
        <v>1390599.9304214458</v>
      </c>
      <c r="P1029" s="1">
        <f>SUMIF('emission-rate'!$A$2:$A$551, $D1029&amp;P$1&amp;$E1029&amp;$F1029, 'emission-rate'!$F$2:$F$551) * IFERROR(VLOOKUP($A1029&amp;$B1029&amp;$C1029&amp;$D1029&amp;P$1, 'check of sales'!$A$2:$P$1035, 12 + MATCH($E1029,'check of sales'!$M$1:$P$1, 0), 0), 0)</f>
        <v>0</v>
      </c>
      <c r="Q1029" s="1">
        <f>SUMIF('emission-rate'!$A$2:$A$551, $D1029&amp;Q$1&amp;$E1029&amp;$F1029, 'emission-rate'!$F$2:$F$551) * IFERROR(VLOOKUP($A1029&amp;$B1029&amp;$C1029&amp;$D1029&amp;Q$1, 'check of sales'!$A$2:$P$1035, 12 + MATCH($E1029,'check of sales'!$M$1:$P$1, 0), 0), 0)</f>
        <v>0</v>
      </c>
      <c r="R1029" s="1">
        <f>SUMIF('emission-rate'!$A$2:$A$551, $D1029&amp;R$1&amp;$E1029&amp;$F1029, 'emission-rate'!$F$2:$F$551) * IFERROR(VLOOKUP($A1029&amp;$B1029&amp;$C1029&amp;$D1029&amp;R$1, 'check of sales'!$A$2:$P$1035, 12 + MATCH($E1029,'check of sales'!$M$1:$P$1, 0), 0), 0)</f>
        <v>0</v>
      </c>
      <c r="S1029" s="1">
        <f>SUMIF('emission-rate'!$A$2:$A$551, $D1029&amp;S$1&amp;$E1029&amp;$F1029, 'emission-rate'!$F$2:$F$551) * IFERROR(VLOOKUP($A1029&amp;$B1029&amp;$C1029&amp;$D1029&amp;S$1, 'check of sales'!$A$2:$P$1035, 12 + MATCH($E1029,'check of sales'!$M$1:$P$1, 0), 0), 0)</f>
        <v>0</v>
      </c>
      <c r="T1029" s="1">
        <f>SUMIF('emission-rate'!$A$2:$A$551, $D1029&amp;T$1&amp;$E1029&amp;$F1029, 'emission-rate'!$F$2:$F$551) * IFERROR(VLOOKUP($A1029&amp;$B1029&amp;$C1029&amp;$D1029&amp;T$1, 'check of sales'!$A$2:$P$1035, 12 + MATCH($E1029,'check of sales'!$M$1:$P$1, 0), 0), 0)</f>
        <v>0</v>
      </c>
      <c r="U1029" s="1">
        <f>SUMIF('emission-rate'!$A$2:$A$551, $D1029&amp;U$1&amp;$E1029&amp;$F1029, 'emission-rate'!$F$2:$F$551) * IFERROR(VLOOKUP($A1029&amp;$B1029&amp;$C1029&amp;$D1029&amp;U$1, 'check of sales'!$A$2:$P$1035, 12 + MATCH($E1029,'check of sales'!$M$1:$P$1, 0), 0), 0)</f>
        <v>0</v>
      </c>
    </row>
    <row r="1030" spans="1:21" x14ac:dyDescent="0.2">
      <c r="A1030">
        <f>emission!A1030</f>
        <v>2015</v>
      </c>
      <c r="B1030">
        <f>emission!B1030</f>
        <v>2</v>
      </c>
      <c r="C1030" t="str">
        <f>emission!C1030</f>
        <v>commercial</v>
      </c>
      <c r="D1030" t="str">
        <f>emission!D1030</f>
        <v>VCC 24724 (NG T7 SWCVng)</v>
      </c>
      <c r="E1030" t="str">
        <f>emission!E1030</f>
        <v>NG</v>
      </c>
      <c r="F1030" t="str">
        <f>emission!F1030</f>
        <v>HC</v>
      </c>
      <c r="G1030" s="1">
        <f>emission!G1030 - SUM($K1030:$U1030)</f>
        <v>-1.4824699610471725E-4</v>
      </c>
      <c r="K1030" s="1">
        <f>SUMIF('emission-rate'!$A$2:$A$551, $D1030&amp;K$1&amp;$E1030&amp;$F1030, 'emission-rate'!$F$2:$F$551) * IFERROR(VLOOKUP($A1030&amp;$B1030&amp;$C1030&amp;$D1030&amp;K$1, 'check of sales'!$A$2:$P$1035, 12 + MATCH($E1030,'check of sales'!$M$1:$P$1, 0), 0), 0)</f>
        <v>22591.159781764763</v>
      </c>
      <c r="L1030" s="1">
        <f>SUMIF('emission-rate'!$A$2:$A$551, $D1030&amp;L$1&amp;$E1030&amp;$F1030, 'emission-rate'!$F$2:$F$551) * IFERROR(VLOOKUP($A1030&amp;$B1030&amp;$C1030&amp;$D1030&amp;L$1, 'check of sales'!$A$2:$P$1035, 12 + MATCH($E1030,'check of sales'!$M$1:$P$1, 0), 0), 0)</f>
        <v>930107.39934745093</v>
      </c>
      <c r="M1030" s="1">
        <f>SUMIF('emission-rate'!$A$2:$A$551, $D1030&amp;M$1&amp;$E1030&amp;$F1030, 'emission-rate'!$F$2:$F$551) * IFERROR(VLOOKUP($A1030&amp;$B1030&amp;$C1030&amp;$D1030&amp;M$1, 'check of sales'!$A$2:$P$1035, 12 + MATCH($E1030,'check of sales'!$M$1:$P$1, 0), 0), 0)</f>
        <v>1779030.7290380085</v>
      </c>
      <c r="N1030" s="1">
        <f>SUMIF('emission-rate'!$A$2:$A$551, $D1030&amp;N$1&amp;$E1030&amp;$F1030, 'emission-rate'!$F$2:$F$551) * IFERROR(VLOOKUP($A1030&amp;$B1030&amp;$C1030&amp;$D1030&amp;N$1, 'check of sales'!$A$2:$P$1035, 12 + MATCH($E1030,'check of sales'!$M$1:$P$1, 0), 0), 0)</f>
        <v>322023.58625043067</v>
      </c>
      <c r="O1030" s="1">
        <f>SUMIF('emission-rate'!$A$2:$A$551, $D1030&amp;O$1&amp;$E1030&amp;$F1030, 'emission-rate'!$F$2:$F$551) * IFERROR(VLOOKUP($A1030&amp;$B1030&amp;$C1030&amp;$D1030&amp;O$1, 'check of sales'!$A$2:$P$1035, 12 + MATCH($E1030,'check of sales'!$M$1:$P$1, 0), 0), 0)</f>
        <v>1179184.2278210174</v>
      </c>
      <c r="P1030" s="1">
        <f>SUMIF('emission-rate'!$A$2:$A$551, $D1030&amp;P$1&amp;$E1030&amp;$F1030, 'emission-rate'!$F$2:$F$551) * IFERROR(VLOOKUP($A1030&amp;$B1030&amp;$C1030&amp;$D1030&amp;P$1, 'check of sales'!$A$2:$P$1035, 12 + MATCH($E1030,'check of sales'!$M$1:$P$1, 0), 0), 0)</f>
        <v>1596269.4568917146</v>
      </c>
      <c r="Q1030" s="1">
        <f>SUMIF('emission-rate'!$A$2:$A$551, $D1030&amp;Q$1&amp;$E1030&amp;$F1030, 'emission-rate'!$F$2:$F$551) * IFERROR(VLOOKUP($A1030&amp;$B1030&amp;$C1030&amp;$D1030&amp;Q$1, 'check of sales'!$A$2:$P$1035, 12 + MATCH($E1030,'check of sales'!$M$1:$P$1, 0), 0), 0)</f>
        <v>0</v>
      </c>
      <c r="R1030" s="1">
        <f>SUMIF('emission-rate'!$A$2:$A$551, $D1030&amp;R$1&amp;$E1030&amp;$F1030, 'emission-rate'!$F$2:$F$551) * IFERROR(VLOOKUP($A1030&amp;$B1030&amp;$C1030&amp;$D1030&amp;R$1, 'check of sales'!$A$2:$P$1035, 12 + MATCH($E1030,'check of sales'!$M$1:$P$1, 0), 0), 0)</f>
        <v>0</v>
      </c>
      <c r="S1030" s="1">
        <f>SUMIF('emission-rate'!$A$2:$A$551, $D1030&amp;S$1&amp;$E1030&amp;$F1030, 'emission-rate'!$F$2:$F$551) * IFERROR(VLOOKUP($A1030&amp;$B1030&amp;$C1030&amp;$D1030&amp;S$1, 'check of sales'!$A$2:$P$1035, 12 + MATCH($E1030,'check of sales'!$M$1:$P$1, 0), 0), 0)</f>
        <v>0</v>
      </c>
      <c r="T1030" s="1">
        <f>SUMIF('emission-rate'!$A$2:$A$551, $D1030&amp;T$1&amp;$E1030&amp;$F1030, 'emission-rate'!$F$2:$F$551) * IFERROR(VLOOKUP($A1030&amp;$B1030&amp;$C1030&amp;$D1030&amp;T$1, 'check of sales'!$A$2:$P$1035, 12 + MATCH($E1030,'check of sales'!$M$1:$P$1, 0), 0), 0)</f>
        <v>0</v>
      </c>
      <c r="U1030" s="1">
        <f>SUMIF('emission-rate'!$A$2:$A$551, $D1030&amp;U$1&amp;$E1030&amp;$F1030, 'emission-rate'!$F$2:$F$551) * IFERROR(VLOOKUP($A1030&amp;$B1030&amp;$C1030&amp;$D1030&amp;U$1, 'check of sales'!$A$2:$P$1035, 12 + MATCH($E1030,'check of sales'!$M$1:$P$1, 0), 0), 0)</f>
        <v>0</v>
      </c>
    </row>
    <row r="1031" spans="1:21" x14ac:dyDescent="0.2">
      <c r="A1031">
        <f>emission!A1031</f>
        <v>2016</v>
      </c>
      <c r="B1031">
        <f>emission!B1031</f>
        <v>2</v>
      </c>
      <c r="C1031" t="str">
        <f>emission!C1031</f>
        <v>commercial</v>
      </c>
      <c r="D1031" t="str">
        <f>emission!D1031</f>
        <v>VCC 24724 (NG T7 SWCVng)</v>
      </c>
      <c r="E1031" t="str">
        <f>emission!E1031</f>
        <v>NG</v>
      </c>
      <c r="F1031" t="str">
        <f>emission!F1031</f>
        <v>HC</v>
      </c>
      <c r="G1031" s="1">
        <f>emission!G1031 - SUM($K1031:$U1031)</f>
        <v>-2.1123606711626053E-4</v>
      </c>
      <c r="K1031" s="1">
        <f>SUMIF('emission-rate'!$A$2:$A$551, $D1031&amp;K$1&amp;$E1031&amp;$F1031, 'emission-rate'!$F$2:$F$551) * IFERROR(VLOOKUP($A1031&amp;$B1031&amp;$C1031&amp;$D1031&amp;K$1, 'check of sales'!$A$2:$P$1035, 12 + MATCH($E1031,'check of sales'!$M$1:$P$1, 0), 0), 0)</f>
        <v>21183.464589978088</v>
      </c>
      <c r="L1031" s="1">
        <f>SUMIF('emission-rate'!$A$2:$A$551, $D1031&amp;L$1&amp;$E1031&amp;$F1031, 'emission-rate'!$F$2:$F$551) * IFERROR(VLOOKUP($A1031&amp;$B1031&amp;$C1031&amp;$D1031&amp;L$1, 'check of sales'!$A$2:$P$1035, 12 + MATCH($E1031,'check of sales'!$M$1:$P$1, 0), 0), 0)</f>
        <v>863690.93044647353</v>
      </c>
      <c r="M1031" s="1">
        <f>SUMIF('emission-rate'!$A$2:$A$551, $D1031&amp;M$1&amp;$E1031&amp;$F1031, 'emission-rate'!$F$2:$F$551) * IFERROR(VLOOKUP($A1031&amp;$B1031&amp;$C1031&amp;$D1031&amp;M$1, 'check of sales'!$A$2:$P$1035, 12 + MATCH($E1031,'check of sales'!$M$1:$P$1, 0), 0), 0)</f>
        <v>1645602.0024310474</v>
      </c>
      <c r="N1031" s="1">
        <f>SUMIF('emission-rate'!$A$2:$A$551, $D1031&amp;N$1&amp;$E1031&amp;$F1031, 'emission-rate'!$F$2:$F$551) * IFERROR(VLOOKUP($A1031&amp;$B1031&amp;$C1031&amp;$D1031&amp;N$1, 'check of sales'!$A$2:$P$1035, 12 + MATCH($E1031,'check of sales'!$M$1:$P$1, 0), 0), 0)</f>
        <v>294140.34689370019</v>
      </c>
      <c r="O1031" s="1">
        <f>SUMIF('emission-rate'!$A$2:$A$551, $D1031&amp;O$1&amp;$E1031&amp;$F1031, 'emission-rate'!$F$2:$F$551) * IFERROR(VLOOKUP($A1031&amp;$B1031&amp;$C1031&amp;$D1031&amp;O$1, 'check of sales'!$A$2:$P$1035, 12 + MATCH($E1031,'check of sales'!$M$1:$P$1, 0), 0), 0)</f>
        <v>1053656.898709039</v>
      </c>
      <c r="P1031" s="1">
        <f>SUMIF('emission-rate'!$A$2:$A$551, $D1031&amp;P$1&amp;$E1031&amp;$F1031, 'emission-rate'!$F$2:$F$551) * IFERROR(VLOOKUP($A1031&amp;$B1031&amp;$C1031&amp;$D1031&amp;P$1, 'check of sales'!$A$2:$P$1035, 12 + MATCH($E1031,'check of sales'!$M$1:$P$1, 0), 0), 0)</f>
        <v>1353585.4027755274</v>
      </c>
      <c r="Q1031" s="1">
        <f>SUMIF('emission-rate'!$A$2:$A$551, $D1031&amp;Q$1&amp;$E1031&amp;$F1031, 'emission-rate'!$F$2:$F$551) * IFERROR(VLOOKUP($A1031&amp;$B1031&amp;$C1031&amp;$D1031&amp;Q$1, 'check of sales'!$A$2:$P$1035, 12 + MATCH($E1031,'check of sales'!$M$1:$P$1, 0), 0), 0)</f>
        <v>1005806.2791678297</v>
      </c>
      <c r="R1031" s="1">
        <f>SUMIF('emission-rate'!$A$2:$A$551, $D1031&amp;R$1&amp;$E1031&amp;$F1031, 'emission-rate'!$F$2:$F$551) * IFERROR(VLOOKUP($A1031&amp;$B1031&amp;$C1031&amp;$D1031&amp;R$1, 'check of sales'!$A$2:$P$1035, 12 + MATCH($E1031,'check of sales'!$M$1:$P$1, 0), 0), 0)</f>
        <v>0</v>
      </c>
      <c r="S1031" s="1">
        <f>SUMIF('emission-rate'!$A$2:$A$551, $D1031&amp;S$1&amp;$E1031&amp;$F1031, 'emission-rate'!$F$2:$F$551) * IFERROR(VLOOKUP($A1031&amp;$B1031&amp;$C1031&amp;$D1031&amp;S$1, 'check of sales'!$A$2:$P$1035, 12 + MATCH($E1031,'check of sales'!$M$1:$P$1, 0), 0), 0)</f>
        <v>0</v>
      </c>
      <c r="T1031" s="1">
        <f>SUMIF('emission-rate'!$A$2:$A$551, $D1031&amp;T$1&amp;$E1031&amp;$F1031, 'emission-rate'!$F$2:$F$551) * IFERROR(VLOOKUP($A1031&amp;$B1031&amp;$C1031&amp;$D1031&amp;T$1, 'check of sales'!$A$2:$P$1035, 12 + MATCH($E1031,'check of sales'!$M$1:$P$1, 0), 0), 0)</f>
        <v>0</v>
      </c>
      <c r="U1031" s="1">
        <f>SUMIF('emission-rate'!$A$2:$A$551, $D1031&amp;U$1&amp;$E1031&amp;$F1031, 'emission-rate'!$F$2:$F$551) * IFERROR(VLOOKUP($A1031&amp;$B1031&amp;$C1031&amp;$D1031&amp;U$1, 'check of sales'!$A$2:$P$1035, 12 + MATCH($E1031,'check of sales'!$M$1:$P$1, 0), 0), 0)</f>
        <v>0</v>
      </c>
    </row>
    <row r="1032" spans="1:21" x14ac:dyDescent="0.2">
      <c r="A1032">
        <f>emission!A1032</f>
        <v>2017</v>
      </c>
      <c r="B1032">
        <f>emission!B1032</f>
        <v>2</v>
      </c>
      <c r="C1032" t="str">
        <f>emission!C1032</f>
        <v>commercial</v>
      </c>
      <c r="D1032" t="str">
        <f>emission!D1032</f>
        <v>VCC 24724 (NG T7 SWCVng)</v>
      </c>
      <c r="E1032" t="str">
        <f>emission!E1032</f>
        <v>NG</v>
      </c>
      <c r="F1032" t="str">
        <f>emission!F1032</f>
        <v>HC</v>
      </c>
      <c r="G1032" s="1">
        <f>emission!G1032 - SUM($K1032:$U1032)</f>
        <v>-4.4198334217071533E-4</v>
      </c>
      <c r="K1032" s="1">
        <f>SUMIF('emission-rate'!$A$2:$A$551, $D1032&amp;K$1&amp;$E1032&amp;$F1032, 'emission-rate'!$F$2:$F$551) * IFERROR(VLOOKUP($A1032&amp;$B1032&amp;$C1032&amp;$D1032&amp;K$1, 'check of sales'!$A$2:$P$1035, 12 + MATCH($E1032,'check of sales'!$M$1:$P$1, 0), 0), 0)</f>
        <v>19967.182770363164</v>
      </c>
      <c r="L1032" s="1">
        <f>SUMIF('emission-rate'!$A$2:$A$551, $D1032&amp;L$1&amp;$E1032&amp;$F1032, 'emission-rate'!$F$2:$F$551) * IFERROR(VLOOKUP($A1032&amp;$B1032&amp;$C1032&amp;$D1032&amp;L$1, 'check of sales'!$A$2:$P$1035, 12 + MATCH($E1032,'check of sales'!$M$1:$P$1, 0), 0), 0)</f>
        <v>809872.81832986407</v>
      </c>
      <c r="M1032" s="1">
        <f>SUMIF('emission-rate'!$A$2:$A$551, $D1032&amp;M$1&amp;$E1032&amp;$F1032, 'emission-rate'!$F$2:$F$551) * IFERROR(VLOOKUP($A1032&amp;$B1032&amp;$C1032&amp;$D1032&amp;M$1, 'check of sales'!$A$2:$P$1035, 12 + MATCH($E1032,'check of sales'!$M$1:$P$1, 0), 0), 0)</f>
        <v>1528093.9874485552</v>
      </c>
      <c r="N1032" s="1">
        <f>SUMIF('emission-rate'!$A$2:$A$551, $D1032&amp;N$1&amp;$E1032&amp;$F1032, 'emission-rate'!$F$2:$F$551) * IFERROR(VLOOKUP($A1032&amp;$B1032&amp;$C1032&amp;$D1032&amp;N$1, 'check of sales'!$A$2:$P$1035, 12 + MATCH($E1032,'check of sales'!$M$1:$P$1, 0), 0), 0)</f>
        <v>272079.58577858459</v>
      </c>
      <c r="O1032" s="1">
        <f>SUMIF('emission-rate'!$A$2:$A$551, $D1032&amp;O$1&amp;$E1032&amp;$F1032, 'emission-rate'!$F$2:$F$551) * IFERROR(VLOOKUP($A1032&amp;$B1032&amp;$C1032&amp;$D1032&amp;O$1, 'check of sales'!$A$2:$P$1035, 12 + MATCH($E1032,'check of sales'!$M$1:$P$1, 0), 0), 0)</f>
        <v>962423.30973916885</v>
      </c>
      <c r="P1032" s="1">
        <f>SUMIF('emission-rate'!$A$2:$A$551, $D1032&amp;P$1&amp;$E1032&amp;$F1032, 'emission-rate'!$F$2:$F$551) * IFERROR(VLOOKUP($A1032&amp;$B1032&amp;$C1032&amp;$D1032&amp;P$1, 'check of sales'!$A$2:$P$1035, 12 + MATCH($E1032,'check of sales'!$M$1:$P$1, 0), 0), 0)</f>
        <v>1209492.6000339671</v>
      </c>
      <c r="Q1032" s="1">
        <f>SUMIF('emission-rate'!$A$2:$A$551, $D1032&amp;Q$1&amp;$E1032&amp;$F1032, 'emission-rate'!$F$2:$F$551) * IFERROR(VLOOKUP($A1032&amp;$B1032&amp;$C1032&amp;$D1032&amp;Q$1, 'check of sales'!$A$2:$P$1035, 12 + MATCH($E1032,'check of sales'!$M$1:$P$1, 0), 0), 0)</f>
        <v>852891.52882281679</v>
      </c>
      <c r="R1032" s="1">
        <f>SUMIF('emission-rate'!$A$2:$A$551, $D1032&amp;R$1&amp;$E1032&amp;$F1032, 'emission-rate'!$F$2:$F$551) * IFERROR(VLOOKUP($A1032&amp;$B1032&amp;$C1032&amp;$D1032&amp;R$1, 'check of sales'!$A$2:$P$1035, 12 + MATCH($E1032,'check of sales'!$M$1:$P$1, 0), 0), 0)</f>
        <v>737329.93476922333</v>
      </c>
      <c r="S1032" s="1">
        <f>SUMIF('emission-rate'!$A$2:$A$551, $D1032&amp;S$1&amp;$E1032&amp;$F1032, 'emission-rate'!$F$2:$F$551) * IFERROR(VLOOKUP($A1032&amp;$B1032&amp;$C1032&amp;$D1032&amp;S$1, 'check of sales'!$A$2:$P$1035, 12 + MATCH($E1032,'check of sales'!$M$1:$P$1, 0), 0), 0)</f>
        <v>0</v>
      </c>
      <c r="T1032" s="1">
        <f>SUMIF('emission-rate'!$A$2:$A$551, $D1032&amp;T$1&amp;$E1032&amp;$F1032, 'emission-rate'!$F$2:$F$551) * IFERROR(VLOOKUP($A1032&amp;$B1032&amp;$C1032&amp;$D1032&amp;T$1, 'check of sales'!$A$2:$P$1035, 12 + MATCH($E1032,'check of sales'!$M$1:$P$1, 0), 0), 0)</f>
        <v>0</v>
      </c>
      <c r="U1032" s="1">
        <f>SUMIF('emission-rate'!$A$2:$A$551, $D1032&amp;U$1&amp;$E1032&amp;$F1032, 'emission-rate'!$F$2:$F$551) * IFERROR(VLOOKUP($A1032&amp;$B1032&amp;$C1032&amp;$D1032&amp;U$1, 'check of sales'!$A$2:$P$1035, 12 + MATCH($E1032,'check of sales'!$M$1:$P$1, 0), 0), 0)</f>
        <v>0</v>
      </c>
    </row>
    <row r="1033" spans="1:21" x14ac:dyDescent="0.2">
      <c r="A1033">
        <f>emission!A1033</f>
        <v>2018</v>
      </c>
      <c r="B1033">
        <f>emission!B1033</f>
        <v>2</v>
      </c>
      <c r="C1033" t="str">
        <f>emission!C1033</f>
        <v>commercial</v>
      </c>
      <c r="D1033" t="str">
        <f>emission!D1033</f>
        <v>VCC 24724 (NG T7 SWCVng)</v>
      </c>
      <c r="E1033" t="str">
        <f>emission!E1033</f>
        <v>NG</v>
      </c>
      <c r="F1033" t="str">
        <f>emission!F1033</f>
        <v>HC</v>
      </c>
      <c r="G1033" s="1">
        <f>emission!G1033 - SUM($K1033:$U1033)</f>
        <v>-2.3518037050962448E-4</v>
      </c>
      <c r="K1033" s="1">
        <f>SUMIF('emission-rate'!$A$2:$A$551, $D1033&amp;K$1&amp;$E1033&amp;$F1033, 'emission-rate'!$F$2:$F$551) * IFERROR(VLOOKUP($A1033&amp;$B1033&amp;$C1033&amp;$D1033&amp;K$1, 'check of sales'!$A$2:$P$1035, 12 + MATCH($E1033,'check of sales'!$M$1:$P$1, 0), 0), 0)</f>
        <v>18911.791925252193</v>
      </c>
      <c r="L1033" s="1">
        <f>SUMIF('emission-rate'!$A$2:$A$551, $D1033&amp;L$1&amp;$E1033&amp;$F1033, 'emission-rate'!$F$2:$F$551) * IFERROR(VLOOKUP($A1033&amp;$B1033&amp;$C1033&amp;$D1033&amp;L$1, 'check of sales'!$A$2:$P$1035, 12 + MATCH($E1033,'check of sales'!$M$1:$P$1, 0), 0), 0)</f>
        <v>763372.70117712277</v>
      </c>
      <c r="M1033" s="1">
        <f>SUMIF('emission-rate'!$A$2:$A$551, $D1033&amp;M$1&amp;$E1033&amp;$F1033, 'emission-rate'!$F$2:$F$551) * IFERROR(VLOOKUP($A1033&amp;$B1033&amp;$C1033&amp;$D1033&amp;M$1, 'check of sales'!$A$2:$P$1035, 12 + MATCH($E1033,'check of sales'!$M$1:$P$1, 0), 0), 0)</f>
        <v>1432875.7436970433</v>
      </c>
      <c r="N1033" s="1">
        <f>SUMIF('emission-rate'!$A$2:$A$551, $D1033&amp;N$1&amp;$E1033&amp;$F1033, 'emission-rate'!$F$2:$F$551) * IFERROR(VLOOKUP($A1033&amp;$B1033&amp;$C1033&amp;$D1033&amp;N$1, 'check of sales'!$A$2:$P$1035, 12 + MATCH($E1033,'check of sales'!$M$1:$P$1, 0), 0), 0)</f>
        <v>252651.11401270833</v>
      </c>
      <c r="O1033" s="1">
        <f>SUMIF('emission-rate'!$A$2:$A$551, $D1033&amp;O$1&amp;$E1033&amp;$F1033, 'emission-rate'!$F$2:$F$551) * IFERROR(VLOOKUP($A1033&amp;$B1033&amp;$C1033&amp;$D1033&amp;O$1, 'check of sales'!$A$2:$P$1035, 12 + MATCH($E1033,'check of sales'!$M$1:$P$1, 0), 0), 0)</f>
        <v>890240.79227091174</v>
      </c>
      <c r="P1033" s="1">
        <f>SUMIF('emission-rate'!$A$2:$A$551, $D1033&amp;P$1&amp;$E1033&amp;$F1033, 'emission-rate'!$F$2:$F$551) * IFERROR(VLOOKUP($A1033&amp;$B1033&amp;$C1033&amp;$D1033&amp;P$1, 'check of sales'!$A$2:$P$1035, 12 + MATCH($E1033,'check of sales'!$M$1:$P$1, 0), 0), 0)</f>
        <v>1104765.5765894302</v>
      </c>
      <c r="Q1033" s="1">
        <f>SUMIF('emission-rate'!$A$2:$A$551, $D1033&amp;Q$1&amp;$E1033&amp;$F1033, 'emission-rate'!$F$2:$F$551) * IFERROR(VLOOKUP($A1033&amp;$B1033&amp;$C1033&amp;$D1033&amp;Q$1, 'check of sales'!$A$2:$P$1035, 12 + MATCH($E1033,'check of sales'!$M$1:$P$1, 0), 0), 0)</f>
        <v>762098.93415489525</v>
      </c>
      <c r="R1033" s="1">
        <f>SUMIF('emission-rate'!$A$2:$A$551, $D1033&amp;R$1&amp;$E1033&amp;$F1033, 'emission-rate'!$F$2:$F$551) * IFERROR(VLOOKUP($A1033&amp;$B1033&amp;$C1033&amp;$D1033&amp;R$1, 'check of sales'!$A$2:$P$1035, 12 + MATCH($E1033,'check of sales'!$M$1:$P$1, 0), 0), 0)</f>
        <v>625232.18271459686</v>
      </c>
      <c r="S1033" s="1">
        <f>SUMIF('emission-rate'!$A$2:$A$551, $D1033&amp;S$1&amp;$E1033&amp;$F1033, 'emission-rate'!$F$2:$F$551) * IFERROR(VLOOKUP($A1033&amp;$B1033&amp;$C1033&amp;$D1033&amp;S$1, 'check of sales'!$A$2:$P$1035, 12 + MATCH($E1033,'check of sales'!$M$1:$P$1, 0), 0), 0)</f>
        <v>875640.75902933034</v>
      </c>
      <c r="T1033" s="1">
        <f>SUMIF('emission-rate'!$A$2:$A$551, $D1033&amp;T$1&amp;$E1033&amp;$F1033, 'emission-rate'!$F$2:$F$551) * IFERROR(VLOOKUP($A1033&amp;$B1033&amp;$C1033&amp;$D1033&amp;T$1, 'check of sales'!$A$2:$P$1035, 12 + MATCH($E1033,'check of sales'!$M$1:$P$1, 0), 0), 0)</f>
        <v>0</v>
      </c>
      <c r="U1033" s="1">
        <f>SUMIF('emission-rate'!$A$2:$A$551, $D1033&amp;U$1&amp;$E1033&amp;$F1033, 'emission-rate'!$F$2:$F$551) * IFERROR(VLOOKUP($A1033&amp;$B1033&amp;$C1033&amp;$D1033&amp;U$1, 'check of sales'!$A$2:$P$1035, 12 + MATCH($E1033,'check of sales'!$M$1:$P$1, 0), 0), 0)</f>
        <v>0</v>
      </c>
    </row>
    <row r="1034" spans="1:21" x14ac:dyDescent="0.2">
      <c r="A1034">
        <f>emission!A1034</f>
        <v>2019</v>
      </c>
      <c r="B1034">
        <f>emission!B1034</f>
        <v>2</v>
      </c>
      <c r="C1034" t="str">
        <f>emission!C1034</f>
        <v>commercial</v>
      </c>
      <c r="D1034" t="str">
        <f>emission!D1034</f>
        <v>VCC 24724 (NG T7 SWCVng)</v>
      </c>
      <c r="E1034" t="str">
        <f>emission!E1034</f>
        <v>NG</v>
      </c>
      <c r="F1034" t="str">
        <f>emission!F1034</f>
        <v>HC</v>
      </c>
      <c r="G1034" s="1">
        <f>emission!G1034 - SUM($K1034:$U1034)</f>
        <v>-4.4620037078857422E-4</v>
      </c>
      <c r="K1034" s="1">
        <f>SUMIF('emission-rate'!$A$2:$A$551, $D1034&amp;K$1&amp;$E1034&amp;$F1034, 'emission-rate'!$F$2:$F$551) * IFERROR(VLOOKUP($A1034&amp;$B1034&amp;$C1034&amp;$D1034&amp;K$1, 'check of sales'!$A$2:$P$1035, 12 + MATCH($E1034,'check of sales'!$M$1:$P$1, 0), 0), 0)</f>
        <v>17604.158654943465</v>
      </c>
      <c r="L1034" s="1">
        <f>SUMIF('emission-rate'!$A$2:$A$551, $D1034&amp;L$1&amp;$E1034&amp;$F1034, 'emission-rate'!$F$2:$F$551) * IFERROR(VLOOKUP($A1034&amp;$B1034&amp;$C1034&amp;$D1034&amp;L$1, 'check of sales'!$A$2:$P$1035, 12 + MATCH($E1034,'check of sales'!$M$1:$P$1, 0), 0), 0)</f>
        <v>723023.66598795191</v>
      </c>
      <c r="M1034" s="1">
        <f>SUMIF('emission-rate'!$A$2:$A$551, $D1034&amp;M$1&amp;$E1034&amp;$F1034, 'emission-rate'!$F$2:$F$551) * IFERROR(VLOOKUP($A1034&amp;$B1034&amp;$C1034&amp;$D1034&amp;M$1, 'check of sales'!$A$2:$P$1035, 12 + MATCH($E1034,'check of sales'!$M$1:$P$1, 0), 0), 0)</f>
        <v>1350604.9371713498</v>
      </c>
      <c r="N1034" s="1">
        <f>SUMIF('emission-rate'!$A$2:$A$551, $D1034&amp;N$1&amp;$E1034&amp;$F1034, 'emission-rate'!$F$2:$F$551) * IFERROR(VLOOKUP($A1034&amp;$B1034&amp;$C1034&amp;$D1034&amp;N$1, 'check of sales'!$A$2:$P$1035, 12 + MATCH($E1034,'check of sales'!$M$1:$P$1, 0), 0), 0)</f>
        <v>236907.97546511234</v>
      </c>
      <c r="O1034" s="1">
        <f>SUMIF('emission-rate'!$A$2:$A$551, $D1034&amp;O$1&amp;$E1034&amp;$F1034, 'emission-rate'!$F$2:$F$551) * IFERROR(VLOOKUP($A1034&amp;$B1034&amp;$C1034&amp;$D1034&amp;O$1, 'check of sales'!$A$2:$P$1035, 12 + MATCH($E1034,'check of sales'!$M$1:$P$1, 0), 0), 0)</f>
        <v>826671.09060449596</v>
      </c>
      <c r="P1034" s="1">
        <f>SUMIF('emission-rate'!$A$2:$A$551, $D1034&amp;P$1&amp;$E1034&amp;$F1034, 'emission-rate'!$F$2:$F$551) * IFERROR(VLOOKUP($A1034&amp;$B1034&amp;$C1034&amp;$D1034&amp;P$1, 'check of sales'!$A$2:$P$1035, 12 + MATCH($E1034,'check of sales'!$M$1:$P$1, 0), 0), 0)</f>
        <v>1021907.2753372431</v>
      </c>
      <c r="Q1034" s="1">
        <f>SUMIF('emission-rate'!$A$2:$A$551, $D1034&amp;Q$1&amp;$E1034&amp;$F1034, 'emission-rate'!$F$2:$F$551) * IFERROR(VLOOKUP($A1034&amp;$B1034&amp;$C1034&amp;$D1034&amp;Q$1, 'check of sales'!$A$2:$P$1035, 12 + MATCH($E1034,'check of sales'!$M$1:$P$1, 0), 0), 0)</f>
        <v>696110.64043399633</v>
      </c>
      <c r="R1034" s="1">
        <f>SUMIF('emission-rate'!$A$2:$A$551, $D1034&amp;R$1&amp;$E1034&amp;$F1034, 'emission-rate'!$F$2:$F$551) * IFERROR(VLOOKUP($A1034&amp;$B1034&amp;$C1034&amp;$D1034&amp;R$1, 'check of sales'!$A$2:$P$1035, 12 + MATCH($E1034,'check of sales'!$M$1:$P$1, 0), 0), 0)</f>
        <v>558674.53708186792</v>
      </c>
      <c r="S1034" s="1">
        <f>SUMIF('emission-rate'!$A$2:$A$551, $D1034&amp;S$1&amp;$E1034&amp;$F1034, 'emission-rate'!$F$2:$F$551) * IFERROR(VLOOKUP($A1034&amp;$B1034&amp;$C1034&amp;$D1034&amp;S$1, 'check of sales'!$A$2:$P$1035, 12 + MATCH($E1034,'check of sales'!$M$1:$P$1, 0), 0), 0)</f>
        <v>742515.33435046242</v>
      </c>
      <c r="T1034" s="1">
        <f>SUMIF('emission-rate'!$A$2:$A$551, $D1034&amp;T$1&amp;$E1034&amp;$F1034, 'emission-rate'!$F$2:$F$551) * IFERROR(VLOOKUP($A1034&amp;$B1034&amp;$C1034&amp;$D1034&amp;T$1, 'check of sales'!$A$2:$P$1035, 12 + MATCH($E1034,'check of sales'!$M$1:$P$1, 0), 0), 0)</f>
        <v>759054.1899881378</v>
      </c>
      <c r="U1034" s="1">
        <f>SUMIF('emission-rate'!$A$2:$A$551, $D1034&amp;U$1&amp;$E1034&amp;$F1034, 'emission-rate'!$F$2:$F$551) * IFERROR(VLOOKUP($A1034&amp;$B1034&amp;$C1034&amp;$D1034&amp;U$1, 'check of sales'!$A$2:$P$1035, 12 + MATCH($E1034,'check of sales'!$M$1:$P$1, 0), 0), 0)</f>
        <v>0</v>
      </c>
    </row>
    <row r="1035" spans="1:21" x14ac:dyDescent="0.2">
      <c r="A1035">
        <f>emission!A1035</f>
        <v>2020</v>
      </c>
      <c r="B1035">
        <f>emission!B1035</f>
        <v>2</v>
      </c>
      <c r="C1035" t="str">
        <f>emission!C1035</f>
        <v>commercial</v>
      </c>
      <c r="D1035" t="str">
        <f>emission!D1035</f>
        <v>VCC 24724 (NG T7 SWCVng)</v>
      </c>
      <c r="E1035" t="str">
        <f>emission!E1035</f>
        <v>NG</v>
      </c>
      <c r="F1035" t="str">
        <f>emission!F1035</f>
        <v>HC</v>
      </c>
      <c r="G1035" s="1">
        <f>emission!G1035 - SUM($K1035:$U1035)</f>
        <v>-3.7869438529014587E-4</v>
      </c>
      <c r="K1035" s="1">
        <f>SUMIF('emission-rate'!$A$2:$A$551, $D1035&amp;K$1&amp;$E1035&amp;$F1035, 'emission-rate'!$F$2:$F$551) * IFERROR(VLOOKUP($A1035&amp;$B1035&amp;$C1035&amp;$D1035&amp;K$1, 'check of sales'!$A$2:$P$1035, 12 + MATCH($E1035,'check of sales'!$M$1:$P$1, 0), 0), 0)</f>
        <v>16427.902236588394</v>
      </c>
      <c r="L1035" s="1">
        <f>SUMIF('emission-rate'!$A$2:$A$551, $D1035&amp;L$1&amp;$E1035&amp;$F1035, 'emission-rate'!$F$2:$F$551) * IFERROR(VLOOKUP($A1035&amp;$B1035&amp;$C1035&amp;$D1035&amp;L$1, 'check of sales'!$A$2:$P$1035, 12 + MATCH($E1035,'check of sales'!$M$1:$P$1, 0), 0), 0)</f>
        <v>673031.05795782653</v>
      </c>
      <c r="M1035" s="1">
        <f>SUMIF('emission-rate'!$A$2:$A$551, $D1035&amp;M$1&amp;$E1035&amp;$F1035, 'emission-rate'!$F$2:$F$551) * IFERROR(VLOOKUP($A1035&amp;$B1035&amp;$C1035&amp;$D1035&amp;M$1, 'check of sales'!$A$2:$P$1035, 12 + MATCH($E1035,'check of sales'!$M$1:$P$1, 0), 0), 0)</f>
        <v>1279216.9951443938</v>
      </c>
      <c r="N1035" s="1">
        <f>SUMIF('emission-rate'!$A$2:$A$551, $D1035&amp;N$1&amp;$E1035&amp;$F1035, 'emission-rate'!$F$2:$F$551) * IFERROR(VLOOKUP($A1035&amp;$B1035&amp;$C1035&amp;$D1035&amp;N$1, 'check of sales'!$A$2:$P$1035, 12 + MATCH($E1035,'check of sales'!$M$1:$P$1, 0), 0), 0)</f>
        <v>223305.53275532465</v>
      </c>
      <c r="O1035" s="1">
        <f>SUMIF('emission-rate'!$A$2:$A$551, $D1035&amp;O$1&amp;$E1035&amp;$F1035, 'emission-rate'!$F$2:$F$551) * IFERROR(VLOOKUP($A1035&amp;$B1035&amp;$C1035&amp;$D1035&amp;O$1, 'check of sales'!$A$2:$P$1035, 12 + MATCH($E1035,'check of sales'!$M$1:$P$1, 0), 0), 0)</f>
        <v>775159.75029817352</v>
      </c>
      <c r="P1035" s="1">
        <f>SUMIF('emission-rate'!$A$2:$A$551, $D1035&amp;P$1&amp;$E1035&amp;$F1035, 'emission-rate'!$F$2:$F$551) * IFERROR(VLOOKUP($A1035&amp;$B1035&amp;$C1035&amp;$D1035&amp;P$1, 'check of sales'!$A$2:$P$1035, 12 + MATCH($E1035,'check of sales'!$M$1:$P$1, 0), 0), 0)</f>
        <v>948935.62408520875</v>
      </c>
      <c r="Q1035" s="1">
        <f>SUMIF('emission-rate'!$A$2:$A$551, $D1035&amp;Q$1&amp;$E1035&amp;$F1035, 'emission-rate'!$F$2:$F$551) * IFERROR(VLOOKUP($A1035&amp;$B1035&amp;$C1035&amp;$D1035&amp;Q$1, 'check of sales'!$A$2:$P$1035, 12 + MATCH($E1035,'check of sales'!$M$1:$P$1, 0), 0), 0)</f>
        <v>643901.78601983632</v>
      </c>
      <c r="R1035" s="1">
        <f>SUMIF('emission-rate'!$A$2:$A$551, $D1035&amp;R$1&amp;$E1035&amp;$F1035, 'emission-rate'!$F$2:$F$551) * IFERROR(VLOOKUP($A1035&amp;$B1035&amp;$C1035&amp;$D1035&amp;R$1, 'check of sales'!$A$2:$P$1035, 12 + MATCH($E1035,'check of sales'!$M$1:$P$1, 0), 0), 0)</f>
        <v>510300.26729204447</v>
      </c>
      <c r="S1035" s="1">
        <f>SUMIF('emission-rate'!$A$2:$A$551, $D1035&amp;S$1&amp;$E1035&amp;$F1035, 'emission-rate'!$F$2:$F$551) * IFERROR(VLOOKUP($A1035&amp;$B1035&amp;$C1035&amp;$D1035&amp;S$1, 'check of sales'!$A$2:$P$1035, 12 + MATCH($E1035,'check of sales'!$M$1:$P$1, 0), 0), 0)</f>
        <v>663472.58212680742</v>
      </c>
      <c r="T1035" s="1">
        <f>SUMIF('emission-rate'!$A$2:$A$551, $D1035&amp;T$1&amp;$E1035&amp;$F1035, 'emission-rate'!$F$2:$F$551) * IFERROR(VLOOKUP($A1035&amp;$B1035&amp;$C1035&amp;$D1035&amp;T$1, 'check of sales'!$A$2:$P$1035, 12 + MATCH($E1035,'check of sales'!$M$1:$P$1, 0), 0), 0)</f>
        <v>643653.65574569476</v>
      </c>
      <c r="U1035" s="1">
        <f>SUMIF('emission-rate'!$A$2:$A$551, $D1035&amp;U$1&amp;$E1035&amp;$F1035, 'emission-rate'!$F$2:$F$551) * IFERROR(VLOOKUP($A1035&amp;$B1035&amp;$C1035&amp;$D1035&amp;U$1, 'check of sales'!$A$2:$P$1035, 12 + MATCH($E1035,'check of sales'!$M$1:$P$1, 0), 0), 0)</f>
        <v>921257.65795542568</v>
      </c>
    </row>
    <row r="1036" spans="1:21" x14ac:dyDescent="0.2">
      <c r="A1036">
        <f>emission!A1036</f>
        <v>2010</v>
      </c>
      <c r="B1036">
        <f>emission!B1036</f>
        <v>2</v>
      </c>
      <c r="C1036" t="str">
        <f>emission!C1036</f>
        <v>commercial</v>
      </c>
      <c r="D1036" t="str">
        <f>emission!D1036</f>
        <v>VCC 24724 (NG T7 SWCVng)</v>
      </c>
      <c r="E1036" t="str">
        <f>emission!E1036</f>
        <v>NG</v>
      </c>
      <c r="F1036" t="str">
        <f>emission!F1036</f>
        <v>NOx</v>
      </c>
      <c r="G1036" s="1">
        <f>emission!G1036 - SUM($K1036:$U1036)</f>
        <v>-1.2006039469270036E-6</v>
      </c>
      <c r="K1036" s="1">
        <f>SUMIF('emission-rate'!$A$2:$A$551, $D1036&amp;K$1&amp;$E1036&amp;$F1036, 'emission-rate'!$F$2:$F$551) * IFERROR(VLOOKUP($A1036&amp;$B1036&amp;$C1036&amp;$D1036&amp;K$1, 'check of sales'!$A$2:$P$1035, 12 + MATCH($E1036,'check of sales'!$M$1:$P$1, 0), 0), 0)</f>
        <v>13356.993288231604</v>
      </c>
      <c r="L1036" s="1">
        <f>SUMIF('emission-rate'!$A$2:$A$551, $D1036&amp;L$1&amp;$E1036&amp;$F1036, 'emission-rate'!$F$2:$F$551) * IFERROR(VLOOKUP($A1036&amp;$B1036&amp;$C1036&amp;$D1036&amp;L$1, 'check of sales'!$A$2:$P$1035, 12 + MATCH($E1036,'check of sales'!$M$1:$P$1, 0), 0), 0)</f>
        <v>0</v>
      </c>
      <c r="M1036" s="1">
        <f>SUMIF('emission-rate'!$A$2:$A$551, $D1036&amp;M$1&amp;$E1036&amp;$F1036, 'emission-rate'!$F$2:$F$551) * IFERROR(VLOOKUP($A1036&amp;$B1036&amp;$C1036&amp;$D1036&amp;M$1, 'check of sales'!$A$2:$P$1035, 12 + MATCH($E1036,'check of sales'!$M$1:$P$1, 0), 0), 0)</f>
        <v>0</v>
      </c>
      <c r="N1036" s="1">
        <f>SUMIF('emission-rate'!$A$2:$A$551, $D1036&amp;N$1&amp;$E1036&amp;$F1036, 'emission-rate'!$F$2:$F$551) * IFERROR(VLOOKUP($A1036&amp;$B1036&amp;$C1036&amp;$D1036&amp;N$1, 'check of sales'!$A$2:$P$1035, 12 + MATCH($E1036,'check of sales'!$M$1:$P$1, 0), 0), 0)</f>
        <v>0</v>
      </c>
      <c r="O1036" s="1">
        <f>SUMIF('emission-rate'!$A$2:$A$551, $D1036&amp;O$1&amp;$E1036&amp;$F1036, 'emission-rate'!$F$2:$F$551) * IFERROR(VLOOKUP($A1036&amp;$B1036&amp;$C1036&amp;$D1036&amp;O$1, 'check of sales'!$A$2:$P$1035, 12 + MATCH($E1036,'check of sales'!$M$1:$P$1, 0), 0), 0)</f>
        <v>0</v>
      </c>
      <c r="P1036" s="1">
        <f>SUMIF('emission-rate'!$A$2:$A$551, $D1036&amp;P$1&amp;$E1036&amp;$F1036, 'emission-rate'!$F$2:$F$551) * IFERROR(VLOOKUP($A1036&amp;$B1036&amp;$C1036&amp;$D1036&amp;P$1, 'check of sales'!$A$2:$P$1035, 12 + MATCH($E1036,'check of sales'!$M$1:$P$1, 0), 0), 0)</f>
        <v>0</v>
      </c>
      <c r="Q1036" s="1">
        <f>SUMIF('emission-rate'!$A$2:$A$551, $D1036&amp;Q$1&amp;$E1036&amp;$F1036, 'emission-rate'!$F$2:$F$551) * IFERROR(VLOOKUP($A1036&amp;$B1036&amp;$C1036&amp;$D1036&amp;Q$1, 'check of sales'!$A$2:$P$1035, 12 + MATCH($E1036,'check of sales'!$M$1:$P$1, 0), 0), 0)</f>
        <v>0</v>
      </c>
      <c r="R1036" s="1">
        <f>SUMIF('emission-rate'!$A$2:$A$551, $D1036&amp;R$1&amp;$E1036&amp;$F1036, 'emission-rate'!$F$2:$F$551) * IFERROR(VLOOKUP($A1036&amp;$B1036&amp;$C1036&amp;$D1036&amp;R$1, 'check of sales'!$A$2:$P$1035, 12 + MATCH($E1036,'check of sales'!$M$1:$P$1, 0), 0), 0)</f>
        <v>0</v>
      </c>
      <c r="S1036" s="1">
        <f>SUMIF('emission-rate'!$A$2:$A$551, $D1036&amp;S$1&amp;$E1036&amp;$F1036, 'emission-rate'!$F$2:$F$551) * IFERROR(VLOOKUP($A1036&amp;$B1036&amp;$C1036&amp;$D1036&amp;S$1, 'check of sales'!$A$2:$P$1035, 12 + MATCH($E1036,'check of sales'!$M$1:$P$1, 0), 0), 0)</f>
        <v>0</v>
      </c>
      <c r="T1036" s="1">
        <f>SUMIF('emission-rate'!$A$2:$A$551, $D1036&amp;T$1&amp;$E1036&amp;$F1036, 'emission-rate'!$F$2:$F$551) * IFERROR(VLOOKUP($A1036&amp;$B1036&amp;$C1036&amp;$D1036&amp;T$1, 'check of sales'!$A$2:$P$1035, 12 + MATCH($E1036,'check of sales'!$M$1:$P$1, 0), 0), 0)</f>
        <v>0</v>
      </c>
      <c r="U1036" s="1">
        <f>SUMIF('emission-rate'!$A$2:$A$551, $D1036&amp;U$1&amp;$E1036&amp;$F1036, 'emission-rate'!$F$2:$F$551) * IFERROR(VLOOKUP($A1036&amp;$B1036&amp;$C1036&amp;$D1036&amp;U$1, 'check of sales'!$A$2:$P$1035, 12 + MATCH($E1036,'check of sales'!$M$1:$P$1, 0), 0), 0)</f>
        <v>0</v>
      </c>
    </row>
    <row r="1037" spans="1:21" x14ac:dyDescent="0.2">
      <c r="A1037">
        <f>emission!A1037</f>
        <v>2011</v>
      </c>
      <c r="B1037">
        <f>emission!B1037</f>
        <v>2</v>
      </c>
      <c r="C1037" t="str">
        <f>emission!C1037</f>
        <v>commercial</v>
      </c>
      <c r="D1037" t="str">
        <f>emission!D1037</f>
        <v>VCC 24724 (NG T7 SWCVng)</v>
      </c>
      <c r="E1037" t="str">
        <f>emission!E1037</f>
        <v>NG</v>
      </c>
      <c r="F1037" t="str">
        <f>emission!F1037</f>
        <v>NOx</v>
      </c>
      <c r="G1037" s="1">
        <f>emission!G1037 - SUM($K1037:$U1037)</f>
        <v>6.0114078223705292E-5</v>
      </c>
      <c r="K1037" s="1">
        <f>SUMIF('emission-rate'!$A$2:$A$551, $D1037&amp;K$1&amp;$E1037&amp;$F1037, 'emission-rate'!$F$2:$F$551) * IFERROR(VLOOKUP($A1037&amp;$B1037&amp;$C1037&amp;$D1037&amp;K$1, 'check of sales'!$A$2:$P$1035, 12 + MATCH($E1037,'check of sales'!$M$1:$P$1, 0), 0), 0)</f>
        <v>11326.302750367957</v>
      </c>
      <c r="L1037" s="1">
        <f>SUMIF('emission-rate'!$A$2:$A$551, $D1037&amp;L$1&amp;$E1037&amp;$F1037, 'emission-rate'!$F$2:$F$551) * IFERROR(VLOOKUP($A1037&amp;$B1037&amp;$C1037&amp;$D1037&amp;L$1, 'check of sales'!$A$2:$P$1035, 12 + MATCH($E1037,'check of sales'!$M$1:$P$1, 0), 0), 0)</f>
        <v>339119.90633824194</v>
      </c>
      <c r="M1037" s="1">
        <f>SUMIF('emission-rate'!$A$2:$A$551, $D1037&amp;M$1&amp;$E1037&amp;$F1037, 'emission-rate'!$F$2:$F$551) * IFERROR(VLOOKUP($A1037&amp;$B1037&amp;$C1037&amp;$D1037&amp;M$1, 'check of sales'!$A$2:$P$1035, 12 + MATCH($E1037,'check of sales'!$M$1:$P$1, 0), 0), 0)</f>
        <v>0</v>
      </c>
      <c r="N1037" s="1">
        <f>SUMIF('emission-rate'!$A$2:$A$551, $D1037&amp;N$1&amp;$E1037&amp;$F1037, 'emission-rate'!$F$2:$F$551) * IFERROR(VLOOKUP($A1037&amp;$B1037&amp;$C1037&amp;$D1037&amp;N$1, 'check of sales'!$A$2:$P$1035, 12 + MATCH($E1037,'check of sales'!$M$1:$P$1, 0), 0), 0)</f>
        <v>0</v>
      </c>
      <c r="O1037" s="1">
        <f>SUMIF('emission-rate'!$A$2:$A$551, $D1037&amp;O$1&amp;$E1037&amp;$F1037, 'emission-rate'!$F$2:$F$551) * IFERROR(VLOOKUP($A1037&amp;$B1037&amp;$C1037&amp;$D1037&amp;O$1, 'check of sales'!$A$2:$P$1035, 12 + MATCH($E1037,'check of sales'!$M$1:$P$1, 0), 0), 0)</f>
        <v>0</v>
      </c>
      <c r="P1037" s="1">
        <f>SUMIF('emission-rate'!$A$2:$A$551, $D1037&amp;P$1&amp;$E1037&amp;$F1037, 'emission-rate'!$F$2:$F$551) * IFERROR(VLOOKUP($A1037&amp;$B1037&amp;$C1037&amp;$D1037&amp;P$1, 'check of sales'!$A$2:$P$1035, 12 + MATCH($E1037,'check of sales'!$M$1:$P$1, 0), 0), 0)</f>
        <v>0</v>
      </c>
      <c r="Q1037" s="1">
        <f>SUMIF('emission-rate'!$A$2:$A$551, $D1037&amp;Q$1&amp;$E1037&amp;$F1037, 'emission-rate'!$F$2:$F$551) * IFERROR(VLOOKUP($A1037&amp;$B1037&amp;$C1037&amp;$D1037&amp;Q$1, 'check of sales'!$A$2:$P$1035, 12 + MATCH($E1037,'check of sales'!$M$1:$P$1, 0), 0), 0)</f>
        <v>0</v>
      </c>
      <c r="R1037" s="1">
        <f>SUMIF('emission-rate'!$A$2:$A$551, $D1037&amp;R$1&amp;$E1037&amp;$F1037, 'emission-rate'!$F$2:$F$551) * IFERROR(VLOOKUP($A1037&amp;$B1037&amp;$C1037&amp;$D1037&amp;R$1, 'check of sales'!$A$2:$P$1035, 12 + MATCH($E1037,'check of sales'!$M$1:$P$1, 0), 0), 0)</f>
        <v>0</v>
      </c>
      <c r="S1037" s="1">
        <f>SUMIF('emission-rate'!$A$2:$A$551, $D1037&amp;S$1&amp;$E1037&amp;$F1037, 'emission-rate'!$F$2:$F$551) * IFERROR(VLOOKUP($A1037&amp;$B1037&amp;$C1037&amp;$D1037&amp;S$1, 'check of sales'!$A$2:$P$1035, 12 + MATCH($E1037,'check of sales'!$M$1:$P$1, 0), 0), 0)</f>
        <v>0</v>
      </c>
      <c r="T1037" s="1">
        <f>SUMIF('emission-rate'!$A$2:$A$551, $D1037&amp;T$1&amp;$E1037&amp;$F1037, 'emission-rate'!$F$2:$F$551) * IFERROR(VLOOKUP($A1037&amp;$B1037&amp;$C1037&amp;$D1037&amp;T$1, 'check of sales'!$A$2:$P$1035, 12 + MATCH($E1037,'check of sales'!$M$1:$P$1, 0), 0), 0)</f>
        <v>0</v>
      </c>
      <c r="U1037" s="1">
        <f>SUMIF('emission-rate'!$A$2:$A$551, $D1037&amp;U$1&amp;$E1037&amp;$F1037, 'emission-rate'!$F$2:$F$551) * IFERROR(VLOOKUP($A1037&amp;$B1037&amp;$C1037&amp;$D1037&amp;U$1, 'check of sales'!$A$2:$P$1035, 12 + MATCH($E1037,'check of sales'!$M$1:$P$1, 0), 0), 0)</f>
        <v>0</v>
      </c>
    </row>
    <row r="1038" spans="1:21" x14ac:dyDescent="0.2">
      <c r="A1038">
        <f>emission!A1038</f>
        <v>2012</v>
      </c>
      <c r="B1038">
        <f>emission!B1038</f>
        <v>2</v>
      </c>
      <c r="C1038" t="str">
        <f>emission!C1038</f>
        <v>commercial</v>
      </c>
      <c r="D1038" t="str">
        <f>emission!D1038</f>
        <v>VCC 24724 (NG T7 SWCVng)</v>
      </c>
      <c r="E1038" t="str">
        <f>emission!E1038</f>
        <v>NG</v>
      </c>
      <c r="F1038" t="str">
        <f>emission!F1038</f>
        <v>NOx</v>
      </c>
      <c r="G1038" s="1">
        <f>emission!G1038 - SUM($K1038:$U1038)</f>
        <v>-5.0456379540264606E-5</v>
      </c>
      <c r="K1038" s="1">
        <f>SUMIF('emission-rate'!$A$2:$A$551, $D1038&amp;K$1&amp;$E1038&amp;$F1038, 'emission-rate'!$F$2:$F$551) * IFERROR(VLOOKUP($A1038&amp;$B1038&amp;$C1038&amp;$D1038&amp;K$1, 'check of sales'!$A$2:$P$1035, 12 + MATCH($E1038,'check of sales'!$M$1:$P$1, 0), 0), 0)</f>
        <v>10120.587392730751</v>
      </c>
      <c r="L1038" s="1">
        <f>SUMIF('emission-rate'!$A$2:$A$551, $D1038&amp;L$1&amp;$E1038&amp;$F1038, 'emission-rate'!$F$2:$F$551) * IFERROR(VLOOKUP($A1038&amp;$B1038&amp;$C1038&amp;$D1038&amp;L$1, 'check of sales'!$A$2:$P$1035, 12 + MATCH($E1038,'check of sales'!$M$1:$P$1, 0), 0), 0)</f>
        <v>287562.82532892359</v>
      </c>
      <c r="M1038" s="1">
        <f>SUMIF('emission-rate'!$A$2:$A$551, $D1038&amp;M$1&amp;$E1038&amp;$F1038, 'emission-rate'!$F$2:$F$551) * IFERROR(VLOOKUP($A1038&amp;$B1038&amp;$C1038&amp;$D1038&amp;M$1, 'check of sales'!$A$2:$P$1035, 12 + MATCH($E1038,'check of sales'!$M$1:$P$1, 0), 0), 0)</f>
        <v>497492.23610077106</v>
      </c>
      <c r="N1038" s="1">
        <f>SUMIF('emission-rate'!$A$2:$A$551, $D1038&amp;N$1&amp;$E1038&amp;$F1038, 'emission-rate'!$F$2:$F$551) * IFERROR(VLOOKUP($A1038&amp;$B1038&amp;$C1038&amp;$D1038&amp;N$1, 'check of sales'!$A$2:$P$1035, 12 + MATCH($E1038,'check of sales'!$M$1:$P$1, 0), 0), 0)</f>
        <v>0</v>
      </c>
      <c r="O1038" s="1">
        <f>SUMIF('emission-rate'!$A$2:$A$551, $D1038&amp;O$1&amp;$E1038&amp;$F1038, 'emission-rate'!$F$2:$F$551) * IFERROR(VLOOKUP($A1038&amp;$B1038&amp;$C1038&amp;$D1038&amp;O$1, 'check of sales'!$A$2:$P$1035, 12 + MATCH($E1038,'check of sales'!$M$1:$P$1, 0), 0), 0)</f>
        <v>0</v>
      </c>
      <c r="P1038" s="1">
        <f>SUMIF('emission-rate'!$A$2:$A$551, $D1038&amp;P$1&amp;$E1038&amp;$F1038, 'emission-rate'!$F$2:$F$551) * IFERROR(VLOOKUP($A1038&amp;$B1038&amp;$C1038&amp;$D1038&amp;P$1, 'check of sales'!$A$2:$P$1035, 12 + MATCH($E1038,'check of sales'!$M$1:$P$1, 0), 0), 0)</f>
        <v>0</v>
      </c>
      <c r="Q1038" s="1">
        <f>SUMIF('emission-rate'!$A$2:$A$551, $D1038&amp;Q$1&amp;$E1038&amp;$F1038, 'emission-rate'!$F$2:$F$551) * IFERROR(VLOOKUP($A1038&amp;$B1038&amp;$C1038&amp;$D1038&amp;Q$1, 'check of sales'!$A$2:$P$1035, 12 + MATCH($E1038,'check of sales'!$M$1:$P$1, 0), 0), 0)</f>
        <v>0</v>
      </c>
      <c r="R1038" s="1">
        <f>SUMIF('emission-rate'!$A$2:$A$551, $D1038&amp;R$1&amp;$E1038&amp;$F1038, 'emission-rate'!$F$2:$F$551) * IFERROR(VLOOKUP($A1038&amp;$B1038&amp;$C1038&amp;$D1038&amp;R$1, 'check of sales'!$A$2:$P$1035, 12 + MATCH($E1038,'check of sales'!$M$1:$P$1, 0), 0), 0)</f>
        <v>0</v>
      </c>
      <c r="S1038" s="1">
        <f>SUMIF('emission-rate'!$A$2:$A$551, $D1038&amp;S$1&amp;$E1038&amp;$F1038, 'emission-rate'!$F$2:$F$551) * IFERROR(VLOOKUP($A1038&amp;$B1038&amp;$C1038&amp;$D1038&amp;S$1, 'check of sales'!$A$2:$P$1035, 12 + MATCH($E1038,'check of sales'!$M$1:$P$1, 0), 0), 0)</f>
        <v>0</v>
      </c>
      <c r="T1038" s="1">
        <f>SUMIF('emission-rate'!$A$2:$A$551, $D1038&amp;T$1&amp;$E1038&amp;$F1038, 'emission-rate'!$F$2:$F$551) * IFERROR(VLOOKUP($A1038&amp;$B1038&amp;$C1038&amp;$D1038&amp;T$1, 'check of sales'!$A$2:$P$1035, 12 + MATCH($E1038,'check of sales'!$M$1:$P$1, 0), 0), 0)</f>
        <v>0</v>
      </c>
      <c r="U1038" s="1">
        <f>SUMIF('emission-rate'!$A$2:$A$551, $D1038&amp;U$1&amp;$E1038&amp;$F1038, 'emission-rate'!$F$2:$F$551) * IFERROR(VLOOKUP($A1038&amp;$B1038&amp;$C1038&amp;$D1038&amp;U$1, 'check of sales'!$A$2:$P$1035, 12 + MATCH($E1038,'check of sales'!$M$1:$P$1, 0), 0), 0)</f>
        <v>0</v>
      </c>
    </row>
    <row r="1039" spans="1:21" x14ac:dyDescent="0.2">
      <c r="A1039">
        <f>emission!A1039</f>
        <v>2013</v>
      </c>
      <c r="B1039">
        <f>emission!B1039</f>
        <v>2</v>
      </c>
      <c r="C1039" t="str">
        <f>emission!C1039</f>
        <v>commercial</v>
      </c>
      <c r="D1039" t="str">
        <f>emission!D1039</f>
        <v>VCC 24724 (NG T7 SWCVng)</v>
      </c>
      <c r="E1039" t="str">
        <f>emission!E1039</f>
        <v>NG</v>
      </c>
      <c r="F1039" t="str">
        <f>emission!F1039</f>
        <v>NOx</v>
      </c>
      <c r="G1039" s="1">
        <f>emission!G1039 - SUM($K1039:$U1039)</f>
        <v>-4.0626153349876404E-5</v>
      </c>
      <c r="K1039" s="1">
        <f>SUMIF('emission-rate'!$A$2:$A$551, $D1039&amp;K$1&amp;$E1039&amp;$F1039, 'emission-rate'!$F$2:$F$551) * IFERROR(VLOOKUP($A1039&amp;$B1039&amp;$C1039&amp;$D1039&amp;K$1, 'check of sales'!$A$2:$P$1035, 12 + MATCH($E1039,'check of sales'!$M$1:$P$1, 0), 0), 0)</f>
        <v>9244.2703378589958</v>
      </c>
      <c r="L1039" s="1">
        <f>SUMIF('emission-rate'!$A$2:$A$551, $D1039&amp;L$1&amp;$E1039&amp;$F1039, 'emission-rate'!$F$2:$F$551) * IFERROR(VLOOKUP($A1039&amp;$B1039&amp;$C1039&amp;$D1039&amp;L$1, 'check of sales'!$A$2:$P$1035, 12 + MATCH($E1039,'check of sales'!$M$1:$P$1, 0), 0), 0)</f>
        <v>256950.98999074512</v>
      </c>
      <c r="M1039" s="1">
        <f>SUMIF('emission-rate'!$A$2:$A$551, $D1039&amp;M$1&amp;$E1039&amp;$F1039, 'emission-rate'!$F$2:$F$551) * IFERROR(VLOOKUP($A1039&amp;$B1039&amp;$C1039&amp;$D1039&amp;M$1, 'check of sales'!$A$2:$P$1035, 12 + MATCH($E1039,'check of sales'!$M$1:$P$1, 0), 0), 0)</f>
        <v>421857.49146100879</v>
      </c>
      <c r="N1039" s="1">
        <f>SUMIF('emission-rate'!$A$2:$A$551, $D1039&amp;N$1&amp;$E1039&amp;$F1039, 'emission-rate'!$F$2:$F$551) * IFERROR(VLOOKUP($A1039&amp;$B1039&amp;$C1039&amp;$D1039&amp;N$1, 'check of sales'!$A$2:$P$1035, 12 + MATCH($E1039,'check of sales'!$M$1:$P$1, 0), 0), 0)</f>
        <v>82330.610819827183</v>
      </c>
      <c r="O1039" s="1">
        <f>SUMIF('emission-rate'!$A$2:$A$551, $D1039&amp;O$1&amp;$E1039&amp;$F1039, 'emission-rate'!$F$2:$F$551) * IFERROR(VLOOKUP($A1039&amp;$B1039&amp;$C1039&amp;$D1039&amp;O$1, 'check of sales'!$A$2:$P$1035, 12 + MATCH($E1039,'check of sales'!$M$1:$P$1, 0), 0), 0)</f>
        <v>0</v>
      </c>
      <c r="P1039" s="1">
        <f>SUMIF('emission-rate'!$A$2:$A$551, $D1039&amp;P$1&amp;$E1039&amp;$F1039, 'emission-rate'!$F$2:$F$551) * IFERROR(VLOOKUP($A1039&amp;$B1039&amp;$C1039&amp;$D1039&amp;P$1, 'check of sales'!$A$2:$P$1035, 12 + MATCH($E1039,'check of sales'!$M$1:$P$1, 0), 0), 0)</f>
        <v>0</v>
      </c>
      <c r="Q1039" s="1">
        <f>SUMIF('emission-rate'!$A$2:$A$551, $D1039&amp;Q$1&amp;$E1039&amp;$F1039, 'emission-rate'!$F$2:$F$551) * IFERROR(VLOOKUP($A1039&amp;$B1039&amp;$C1039&amp;$D1039&amp;Q$1, 'check of sales'!$A$2:$P$1035, 12 + MATCH($E1039,'check of sales'!$M$1:$P$1, 0), 0), 0)</f>
        <v>0</v>
      </c>
      <c r="R1039" s="1">
        <f>SUMIF('emission-rate'!$A$2:$A$551, $D1039&amp;R$1&amp;$E1039&amp;$F1039, 'emission-rate'!$F$2:$F$551) * IFERROR(VLOOKUP($A1039&amp;$B1039&amp;$C1039&amp;$D1039&amp;R$1, 'check of sales'!$A$2:$P$1035, 12 + MATCH($E1039,'check of sales'!$M$1:$P$1, 0), 0), 0)</f>
        <v>0</v>
      </c>
      <c r="S1039" s="1">
        <f>SUMIF('emission-rate'!$A$2:$A$551, $D1039&amp;S$1&amp;$E1039&amp;$F1039, 'emission-rate'!$F$2:$F$551) * IFERROR(VLOOKUP($A1039&amp;$B1039&amp;$C1039&amp;$D1039&amp;S$1, 'check of sales'!$A$2:$P$1035, 12 + MATCH($E1039,'check of sales'!$M$1:$P$1, 0), 0), 0)</f>
        <v>0</v>
      </c>
      <c r="T1039" s="1">
        <f>SUMIF('emission-rate'!$A$2:$A$551, $D1039&amp;T$1&amp;$E1039&amp;$F1039, 'emission-rate'!$F$2:$F$551) * IFERROR(VLOOKUP($A1039&amp;$B1039&amp;$C1039&amp;$D1039&amp;T$1, 'check of sales'!$A$2:$P$1035, 12 + MATCH($E1039,'check of sales'!$M$1:$P$1, 0), 0), 0)</f>
        <v>0</v>
      </c>
      <c r="U1039" s="1">
        <f>SUMIF('emission-rate'!$A$2:$A$551, $D1039&amp;U$1&amp;$E1039&amp;$F1039, 'emission-rate'!$F$2:$F$551) * IFERROR(VLOOKUP($A1039&amp;$B1039&amp;$C1039&amp;$D1039&amp;U$1, 'check of sales'!$A$2:$P$1035, 12 + MATCH($E1039,'check of sales'!$M$1:$P$1, 0), 0), 0)</f>
        <v>0</v>
      </c>
    </row>
    <row r="1040" spans="1:21" x14ac:dyDescent="0.2">
      <c r="A1040">
        <f>emission!A1040</f>
        <v>2014</v>
      </c>
      <c r="B1040">
        <f>emission!B1040</f>
        <v>2</v>
      </c>
      <c r="C1040" t="str">
        <f>emission!C1040</f>
        <v>commercial</v>
      </c>
      <c r="D1040" t="str">
        <f>emission!D1040</f>
        <v>VCC 24724 (NG T7 SWCVng)</v>
      </c>
      <c r="E1040" t="str">
        <f>emission!E1040</f>
        <v>NG</v>
      </c>
      <c r="F1040" t="str">
        <f>emission!F1040</f>
        <v>NOx</v>
      </c>
      <c r="G1040" s="1">
        <f>emission!G1040 - SUM($K1040:$U1040)</f>
        <v>3.6028912290930748E-5</v>
      </c>
      <c r="K1040" s="1">
        <f>SUMIF('emission-rate'!$A$2:$A$551, $D1040&amp;K$1&amp;$E1040&amp;$F1040, 'emission-rate'!$F$2:$F$551) * IFERROR(VLOOKUP($A1040&amp;$B1040&amp;$C1040&amp;$D1040&amp;K$1, 'check of sales'!$A$2:$P$1035, 12 + MATCH($E1040,'check of sales'!$M$1:$P$1, 0), 0), 0)</f>
        <v>8550.942673834892</v>
      </c>
      <c r="L1040" s="1">
        <f>SUMIF('emission-rate'!$A$2:$A$551, $D1040&amp;L$1&amp;$E1040&amp;$F1040, 'emission-rate'!$F$2:$F$551) * IFERROR(VLOOKUP($A1040&amp;$B1040&amp;$C1040&amp;$D1040&amp;L$1, 'check of sales'!$A$2:$P$1035, 12 + MATCH($E1040,'check of sales'!$M$1:$P$1, 0), 0), 0)</f>
        <v>234702.22852490269</v>
      </c>
      <c r="M1040" s="1">
        <f>SUMIF('emission-rate'!$A$2:$A$551, $D1040&amp;M$1&amp;$E1040&amp;$F1040, 'emission-rate'!$F$2:$F$551) * IFERROR(VLOOKUP($A1040&amp;$B1040&amp;$C1040&amp;$D1040&amp;M$1, 'check of sales'!$A$2:$P$1035, 12 + MATCH($E1040,'check of sales'!$M$1:$P$1, 0), 0), 0)</f>
        <v>376949.62810972118</v>
      </c>
      <c r="N1040" s="1">
        <f>SUMIF('emission-rate'!$A$2:$A$551, $D1040&amp;N$1&amp;$E1040&amp;$F1040, 'emission-rate'!$F$2:$F$551) * IFERROR(VLOOKUP($A1040&amp;$B1040&amp;$C1040&amp;$D1040&amp;N$1, 'check of sales'!$A$2:$P$1035, 12 + MATCH($E1040,'check of sales'!$M$1:$P$1, 0), 0), 0)</f>
        <v>69813.722568062803</v>
      </c>
      <c r="O1040" s="1">
        <f>SUMIF('emission-rate'!$A$2:$A$551, $D1040&amp;O$1&amp;$E1040&amp;$F1040, 'emission-rate'!$F$2:$F$551) * IFERROR(VLOOKUP($A1040&amp;$B1040&amp;$C1040&amp;$D1040&amp;O$1, 'check of sales'!$A$2:$P$1035, 12 + MATCH($E1040,'check of sales'!$M$1:$P$1, 0), 0), 0)</f>
        <v>269516.35225824744</v>
      </c>
      <c r="P1040" s="1">
        <f>SUMIF('emission-rate'!$A$2:$A$551, $D1040&amp;P$1&amp;$E1040&amp;$F1040, 'emission-rate'!$F$2:$F$551) * IFERROR(VLOOKUP($A1040&amp;$B1040&amp;$C1040&amp;$D1040&amp;P$1, 'check of sales'!$A$2:$P$1035, 12 + MATCH($E1040,'check of sales'!$M$1:$P$1, 0), 0), 0)</f>
        <v>0</v>
      </c>
      <c r="Q1040" s="1">
        <f>SUMIF('emission-rate'!$A$2:$A$551, $D1040&amp;Q$1&amp;$E1040&amp;$F1040, 'emission-rate'!$F$2:$F$551) * IFERROR(VLOOKUP($A1040&amp;$B1040&amp;$C1040&amp;$D1040&amp;Q$1, 'check of sales'!$A$2:$P$1035, 12 + MATCH($E1040,'check of sales'!$M$1:$P$1, 0), 0), 0)</f>
        <v>0</v>
      </c>
      <c r="R1040" s="1">
        <f>SUMIF('emission-rate'!$A$2:$A$551, $D1040&amp;R$1&amp;$E1040&amp;$F1040, 'emission-rate'!$F$2:$F$551) * IFERROR(VLOOKUP($A1040&amp;$B1040&amp;$C1040&amp;$D1040&amp;R$1, 'check of sales'!$A$2:$P$1035, 12 + MATCH($E1040,'check of sales'!$M$1:$P$1, 0), 0), 0)</f>
        <v>0</v>
      </c>
      <c r="S1040" s="1">
        <f>SUMIF('emission-rate'!$A$2:$A$551, $D1040&amp;S$1&amp;$E1040&amp;$F1040, 'emission-rate'!$F$2:$F$551) * IFERROR(VLOOKUP($A1040&amp;$B1040&amp;$C1040&amp;$D1040&amp;S$1, 'check of sales'!$A$2:$P$1035, 12 + MATCH($E1040,'check of sales'!$M$1:$P$1, 0), 0), 0)</f>
        <v>0</v>
      </c>
      <c r="T1040" s="1">
        <f>SUMIF('emission-rate'!$A$2:$A$551, $D1040&amp;T$1&amp;$E1040&amp;$F1040, 'emission-rate'!$F$2:$F$551) * IFERROR(VLOOKUP($A1040&amp;$B1040&amp;$C1040&amp;$D1040&amp;T$1, 'check of sales'!$A$2:$P$1035, 12 + MATCH($E1040,'check of sales'!$M$1:$P$1, 0), 0), 0)</f>
        <v>0</v>
      </c>
      <c r="U1040" s="1">
        <f>SUMIF('emission-rate'!$A$2:$A$551, $D1040&amp;U$1&amp;$E1040&amp;$F1040, 'emission-rate'!$F$2:$F$551) * IFERROR(VLOOKUP($A1040&amp;$B1040&amp;$C1040&amp;$D1040&amp;U$1, 'check of sales'!$A$2:$P$1035, 12 + MATCH($E1040,'check of sales'!$M$1:$P$1, 0), 0), 0)</f>
        <v>0</v>
      </c>
    </row>
    <row r="1041" spans="1:21" x14ac:dyDescent="0.2">
      <c r="A1041">
        <f>emission!A1041</f>
        <v>2015</v>
      </c>
      <c r="B1041">
        <f>emission!B1041</f>
        <v>2</v>
      </c>
      <c r="C1041" t="str">
        <f>emission!C1041</f>
        <v>commercial</v>
      </c>
      <c r="D1041" t="str">
        <f>emission!D1041</f>
        <v>VCC 24724 (NG T7 SWCVng)</v>
      </c>
      <c r="E1041" t="str">
        <f>emission!E1041</f>
        <v>NG</v>
      </c>
      <c r="F1041" t="str">
        <f>emission!F1041</f>
        <v>NOx</v>
      </c>
      <c r="G1041" s="1">
        <f>emission!G1041 - SUM($K1041:$U1041)</f>
        <v>3.5322504118084908E-5</v>
      </c>
      <c r="K1041" s="1">
        <f>SUMIF('emission-rate'!$A$2:$A$551, $D1041&amp;K$1&amp;$E1041&amp;$F1041, 'emission-rate'!$F$2:$F$551) * IFERROR(VLOOKUP($A1041&amp;$B1041&amp;$C1041&amp;$D1041&amp;K$1, 'check of sales'!$A$2:$P$1035, 12 + MATCH($E1041,'check of sales'!$M$1:$P$1, 0), 0), 0)</f>
        <v>7940.3428457190785</v>
      </c>
      <c r="L1041" s="1">
        <f>SUMIF('emission-rate'!$A$2:$A$551, $D1041&amp;L$1&amp;$E1041&amp;$F1041, 'emission-rate'!$F$2:$F$551) * IFERROR(VLOOKUP($A1041&amp;$B1041&amp;$C1041&amp;$D1041&amp;L$1, 'check of sales'!$A$2:$P$1035, 12 + MATCH($E1041,'check of sales'!$M$1:$P$1, 0), 0), 0)</f>
        <v>217099.37379466026</v>
      </c>
      <c r="M1041" s="1">
        <f>SUMIF('emission-rate'!$A$2:$A$551, $D1041&amp;M$1&amp;$E1041&amp;$F1041, 'emission-rate'!$F$2:$F$551) * IFERROR(VLOOKUP($A1041&amp;$B1041&amp;$C1041&amp;$D1041&amp;M$1, 'check of sales'!$A$2:$P$1035, 12 + MATCH($E1041,'check of sales'!$M$1:$P$1, 0), 0), 0)</f>
        <v>344310.47633702966</v>
      </c>
      <c r="N1041" s="1">
        <f>SUMIF('emission-rate'!$A$2:$A$551, $D1041&amp;N$1&amp;$E1041&amp;$F1041, 'emission-rate'!$F$2:$F$551) * IFERROR(VLOOKUP($A1041&amp;$B1041&amp;$C1041&amp;$D1041&amp;N$1, 'check of sales'!$A$2:$P$1035, 12 + MATCH($E1041,'check of sales'!$M$1:$P$1, 0), 0), 0)</f>
        <v>62381.864235351364</v>
      </c>
      <c r="O1041" s="1">
        <f>SUMIF('emission-rate'!$A$2:$A$551, $D1041&amp;O$1&amp;$E1041&amp;$F1041, 'emission-rate'!$F$2:$F$551) * IFERROR(VLOOKUP($A1041&amp;$B1041&amp;$C1041&amp;$D1041&amp;O$1, 'check of sales'!$A$2:$P$1035, 12 + MATCH($E1041,'check of sales'!$M$1:$P$1, 0), 0), 0)</f>
        <v>228541.23948248802</v>
      </c>
      <c r="P1041" s="1">
        <f>SUMIF('emission-rate'!$A$2:$A$551, $D1041&amp;P$1&amp;$E1041&amp;$F1041, 'emission-rate'!$F$2:$F$551) * IFERROR(VLOOKUP($A1041&amp;$B1041&amp;$C1041&amp;$D1041&amp;P$1, 'check of sales'!$A$2:$P$1035, 12 + MATCH($E1041,'check of sales'!$M$1:$P$1, 0), 0), 0)</f>
        <v>309412.4467285992</v>
      </c>
      <c r="Q1041" s="1">
        <f>SUMIF('emission-rate'!$A$2:$A$551, $D1041&amp;Q$1&amp;$E1041&amp;$F1041, 'emission-rate'!$F$2:$F$551) * IFERROR(VLOOKUP($A1041&amp;$B1041&amp;$C1041&amp;$D1041&amp;Q$1, 'check of sales'!$A$2:$P$1035, 12 + MATCH($E1041,'check of sales'!$M$1:$P$1, 0), 0), 0)</f>
        <v>0</v>
      </c>
      <c r="R1041" s="1">
        <f>SUMIF('emission-rate'!$A$2:$A$551, $D1041&amp;R$1&amp;$E1041&amp;$F1041, 'emission-rate'!$F$2:$F$551) * IFERROR(VLOOKUP($A1041&amp;$B1041&amp;$C1041&amp;$D1041&amp;R$1, 'check of sales'!$A$2:$P$1035, 12 + MATCH($E1041,'check of sales'!$M$1:$P$1, 0), 0), 0)</f>
        <v>0</v>
      </c>
      <c r="S1041" s="1">
        <f>SUMIF('emission-rate'!$A$2:$A$551, $D1041&amp;S$1&amp;$E1041&amp;$F1041, 'emission-rate'!$F$2:$F$551) * IFERROR(VLOOKUP($A1041&amp;$B1041&amp;$C1041&amp;$D1041&amp;S$1, 'check of sales'!$A$2:$P$1035, 12 + MATCH($E1041,'check of sales'!$M$1:$P$1, 0), 0), 0)</f>
        <v>0</v>
      </c>
      <c r="T1041" s="1">
        <f>SUMIF('emission-rate'!$A$2:$A$551, $D1041&amp;T$1&amp;$E1041&amp;$F1041, 'emission-rate'!$F$2:$F$551) * IFERROR(VLOOKUP($A1041&amp;$B1041&amp;$C1041&amp;$D1041&amp;T$1, 'check of sales'!$A$2:$P$1035, 12 + MATCH($E1041,'check of sales'!$M$1:$P$1, 0), 0), 0)</f>
        <v>0</v>
      </c>
      <c r="U1041" s="1">
        <f>SUMIF('emission-rate'!$A$2:$A$551, $D1041&amp;U$1&amp;$E1041&amp;$F1041, 'emission-rate'!$F$2:$F$551) * IFERROR(VLOOKUP($A1041&amp;$B1041&amp;$C1041&amp;$D1041&amp;U$1, 'check of sales'!$A$2:$P$1035, 12 + MATCH($E1041,'check of sales'!$M$1:$P$1, 0), 0), 0)</f>
        <v>0</v>
      </c>
    </row>
    <row r="1042" spans="1:21" x14ac:dyDescent="0.2">
      <c r="A1042">
        <f>emission!A1042</f>
        <v>2016</v>
      </c>
      <c r="B1042">
        <f>emission!B1042</f>
        <v>2</v>
      </c>
      <c r="C1042" t="str">
        <f>emission!C1042</f>
        <v>commercial</v>
      </c>
      <c r="D1042" t="str">
        <f>emission!D1042</f>
        <v>VCC 24724 (NG T7 SWCVng)</v>
      </c>
      <c r="E1042" t="str">
        <f>emission!E1042</f>
        <v>NG</v>
      </c>
      <c r="F1042" t="str">
        <f>emission!F1042</f>
        <v>NOx</v>
      </c>
      <c r="G1042" s="1">
        <f>emission!G1042 - SUM($K1042:$U1042)</f>
        <v>1.5742843970656395E-5</v>
      </c>
      <c r="K1042" s="1">
        <f>SUMIF('emission-rate'!$A$2:$A$551, $D1042&amp;K$1&amp;$E1042&amp;$F1042, 'emission-rate'!$F$2:$F$551) * IFERROR(VLOOKUP($A1042&amp;$B1042&amp;$C1042&amp;$D1042&amp;K$1, 'check of sales'!$A$2:$P$1035, 12 + MATCH($E1042,'check of sales'!$M$1:$P$1, 0), 0), 0)</f>
        <v>7445.5660147358894</v>
      </c>
      <c r="L1042" s="1">
        <f>SUMIF('emission-rate'!$A$2:$A$551, $D1042&amp;L$1&amp;$E1042&amp;$F1042, 'emission-rate'!$F$2:$F$551) * IFERROR(VLOOKUP($A1042&amp;$B1042&amp;$C1042&amp;$D1042&amp;L$1, 'check of sales'!$A$2:$P$1035, 12 + MATCH($E1042,'check of sales'!$M$1:$P$1, 0), 0), 0)</f>
        <v>201596.89115860034</v>
      </c>
      <c r="M1042" s="1">
        <f>SUMIF('emission-rate'!$A$2:$A$551, $D1042&amp;M$1&amp;$E1042&amp;$F1042, 'emission-rate'!$F$2:$F$551) * IFERROR(VLOOKUP($A1042&amp;$B1042&amp;$C1042&amp;$D1042&amp;M$1, 'check of sales'!$A$2:$P$1035, 12 + MATCH($E1042,'check of sales'!$M$1:$P$1, 0), 0), 0)</f>
        <v>318486.91541409492</v>
      </c>
      <c r="N1042" s="1">
        <f>SUMIF('emission-rate'!$A$2:$A$551, $D1042&amp;N$1&amp;$E1042&amp;$F1042, 'emission-rate'!$F$2:$F$551) * IFERROR(VLOOKUP($A1042&amp;$B1042&amp;$C1042&amp;$D1042&amp;N$1, 'check of sales'!$A$2:$P$1035, 12 + MATCH($E1042,'check of sales'!$M$1:$P$1, 0), 0), 0)</f>
        <v>56980.370288132646</v>
      </c>
      <c r="O1042" s="1">
        <f>SUMIF('emission-rate'!$A$2:$A$551, $D1042&amp;O$1&amp;$E1042&amp;$F1042, 'emission-rate'!$F$2:$F$551) * IFERROR(VLOOKUP($A1042&amp;$B1042&amp;$C1042&amp;$D1042&amp;O$1, 'check of sales'!$A$2:$P$1035, 12 + MATCH($E1042,'check of sales'!$M$1:$P$1, 0), 0), 0)</f>
        <v>204212.41052826276</v>
      </c>
      <c r="P1042" s="1">
        <f>SUMIF('emission-rate'!$A$2:$A$551, $D1042&amp;P$1&amp;$E1042&amp;$F1042, 'emission-rate'!$F$2:$F$551) * IFERROR(VLOOKUP($A1042&amp;$B1042&amp;$C1042&amp;$D1042&amp;P$1, 'check of sales'!$A$2:$P$1035, 12 + MATCH($E1042,'check of sales'!$M$1:$P$1, 0), 0), 0)</f>
        <v>262371.85051727982</v>
      </c>
      <c r="Q1042" s="1">
        <f>SUMIF('emission-rate'!$A$2:$A$551, $D1042&amp;Q$1&amp;$E1042&amp;$F1042, 'emission-rate'!$F$2:$F$551) * IFERROR(VLOOKUP($A1042&amp;$B1042&amp;$C1042&amp;$D1042&amp;Q$1, 'check of sales'!$A$2:$P$1035, 12 + MATCH($E1042,'check of sales'!$M$1:$P$1, 0), 0), 0)</f>
        <v>194953.07460505073</v>
      </c>
      <c r="R1042" s="1">
        <f>SUMIF('emission-rate'!$A$2:$A$551, $D1042&amp;R$1&amp;$E1042&amp;$F1042, 'emission-rate'!$F$2:$F$551) * IFERROR(VLOOKUP($A1042&amp;$B1042&amp;$C1042&amp;$D1042&amp;R$1, 'check of sales'!$A$2:$P$1035, 12 + MATCH($E1042,'check of sales'!$M$1:$P$1, 0), 0), 0)</f>
        <v>0</v>
      </c>
      <c r="S1042" s="1">
        <f>SUMIF('emission-rate'!$A$2:$A$551, $D1042&amp;S$1&amp;$E1042&amp;$F1042, 'emission-rate'!$F$2:$F$551) * IFERROR(VLOOKUP($A1042&amp;$B1042&amp;$C1042&amp;$D1042&amp;S$1, 'check of sales'!$A$2:$P$1035, 12 + MATCH($E1042,'check of sales'!$M$1:$P$1, 0), 0), 0)</f>
        <v>0</v>
      </c>
      <c r="T1042" s="1">
        <f>SUMIF('emission-rate'!$A$2:$A$551, $D1042&amp;T$1&amp;$E1042&amp;$F1042, 'emission-rate'!$F$2:$F$551) * IFERROR(VLOOKUP($A1042&amp;$B1042&amp;$C1042&amp;$D1042&amp;T$1, 'check of sales'!$A$2:$P$1035, 12 + MATCH($E1042,'check of sales'!$M$1:$P$1, 0), 0), 0)</f>
        <v>0</v>
      </c>
      <c r="U1042" s="1">
        <f>SUMIF('emission-rate'!$A$2:$A$551, $D1042&amp;U$1&amp;$E1042&amp;$F1042, 'emission-rate'!$F$2:$F$551) * IFERROR(VLOOKUP($A1042&amp;$B1042&amp;$C1042&amp;$D1042&amp;U$1, 'check of sales'!$A$2:$P$1035, 12 + MATCH($E1042,'check of sales'!$M$1:$P$1, 0), 0), 0)</f>
        <v>0</v>
      </c>
    </row>
    <row r="1043" spans="1:21" x14ac:dyDescent="0.2">
      <c r="A1043">
        <f>emission!A1043</f>
        <v>2017</v>
      </c>
      <c r="B1043">
        <f>emission!B1043</f>
        <v>2</v>
      </c>
      <c r="C1043" t="str">
        <f>emission!C1043</f>
        <v>commercial</v>
      </c>
      <c r="D1043" t="str">
        <f>emission!D1043</f>
        <v>VCC 24724 (NG T7 SWCVng)</v>
      </c>
      <c r="E1043" t="str">
        <f>emission!E1043</f>
        <v>NG</v>
      </c>
      <c r="F1043" t="str">
        <f>emission!F1043</f>
        <v>NOx</v>
      </c>
      <c r="G1043" s="1">
        <f>emission!G1043 - SUM($K1043:$U1043)</f>
        <v>3.8408441469073296E-5</v>
      </c>
      <c r="K1043" s="1">
        <f>SUMIF('emission-rate'!$A$2:$A$551, $D1043&amp;K$1&amp;$E1043&amp;$F1043, 'emission-rate'!$F$2:$F$551) * IFERROR(VLOOKUP($A1043&amp;$B1043&amp;$C1043&amp;$D1043&amp;K$1, 'check of sales'!$A$2:$P$1035, 12 + MATCH($E1043,'check of sales'!$M$1:$P$1, 0), 0), 0)</f>
        <v>7018.0671727971458</v>
      </c>
      <c r="L1043" s="1">
        <f>SUMIF('emission-rate'!$A$2:$A$551, $D1043&amp;L$1&amp;$E1043&amp;$F1043, 'emission-rate'!$F$2:$F$551) * IFERROR(VLOOKUP($A1043&amp;$B1043&amp;$C1043&amp;$D1043&amp;L$1, 'check of sales'!$A$2:$P$1035, 12 + MATCH($E1043,'check of sales'!$M$1:$P$1, 0), 0), 0)</f>
        <v>189035.03169213014</v>
      </c>
      <c r="M1043" s="1">
        <f>SUMIF('emission-rate'!$A$2:$A$551, $D1043&amp;M$1&amp;$E1043&amp;$F1043, 'emission-rate'!$F$2:$F$551) * IFERROR(VLOOKUP($A1043&amp;$B1043&amp;$C1043&amp;$D1043&amp;M$1, 'check of sales'!$A$2:$P$1035, 12 + MATCH($E1043,'check of sales'!$M$1:$P$1, 0), 0), 0)</f>
        <v>295744.62099969847</v>
      </c>
      <c r="N1043" s="1">
        <f>SUMIF('emission-rate'!$A$2:$A$551, $D1043&amp;N$1&amp;$E1043&amp;$F1043, 'emission-rate'!$F$2:$F$551) * IFERROR(VLOOKUP($A1043&amp;$B1043&amp;$C1043&amp;$D1043&amp;N$1, 'check of sales'!$A$2:$P$1035, 12 + MATCH($E1043,'check of sales'!$M$1:$P$1, 0), 0), 0)</f>
        <v>52706.796973718883</v>
      </c>
      <c r="O1043" s="1">
        <f>SUMIF('emission-rate'!$A$2:$A$551, $D1043&amp;O$1&amp;$E1043&amp;$F1043, 'emission-rate'!$F$2:$F$551) * IFERROR(VLOOKUP($A1043&amp;$B1043&amp;$C1043&amp;$D1043&amp;O$1, 'check of sales'!$A$2:$P$1035, 12 + MATCH($E1043,'check of sales'!$M$1:$P$1, 0), 0), 0)</f>
        <v>186530.15442809483</v>
      </c>
      <c r="P1043" s="1">
        <f>SUMIF('emission-rate'!$A$2:$A$551, $D1043&amp;P$1&amp;$E1043&amp;$F1043, 'emission-rate'!$F$2:$F$551) * IFERROR(VLOOKUP($A1043&amp;$B1043&amp;$C1043&amp;$D1043&amp;P$1, 'check of sales'!$A$2:$P$1035, 12 + MATCH($E1043,'check of sales'!$M$1:$P$1, 0), 0), 0)</f>
        <v>234441.6621272428</v>
      </c>
      <c r="Q1043" s="1">
        <f>SUMIF('emission-rate'!$A$2:$A$551, $D1043&amp;Q$1&amp;$E1043&amp;$F1043, 'emission-rate'!$F$2:$F$551) * IFERROR(VLOOKUP($A1043&amp;$B1043&amp;$C1043&amp;$D1043&amp;Q$1, 'check of sales'!$A$2:$P$1035, 12 + MATCH($E1043,'check of sales'!$M$1:$P$1, 0), 0), 0)</f>
        <v>165313.96680698768</v>
      </c>
      <c r="R1043" s="1">
        <f>SUMIF('emission-rate'!$A$2:$A$551, $D1043&amp;R$1&amp;$E1043&amp;$F1043, 'emission-rate'!$F$2:$F$551) * IFERROR(VLOOKUP($A1043&amp;$B1043&amp;$C1043&amp;$D1043&amp;R$1, 'check of sales'!$A$2:$P$1035, 12 + MATCH($E1043,'check of sales'!$M$1:$P$1, 0), 0), 0)</f>
        <v>142900.40159329152</v>
      </c>
      <c r="S1043" s="1">
        <f>SUMIF('emission-rate'!$A$2:$A$551, $D1043&amp;S$1&amp;$E1043&amp;$F1043, 'emission-rate'!$F$2:$F$551) * IFERROR(VLOOKUP($A1043&amp;$B1043&amp;$C1043&amp;$D1043&amp;S$1, 'check of sales'!$A$2:$P$1035, 12 + MATCH($E1043,'check of sales'!$M$1:$P$1, 0), 0), 0)</f>
        <v>0</v>
      </c>
      <c r="T1043" s="1">
        <f>SUMIF('emission-rate'!$A$2:$A$551, $D1043&amp;T$1&amp;$E1043&amp;$F1043, 'emission-rate'!$F$2:$F$551) * IFERROR(VLOOKUP($A1043&amp;$B1043&amp;$C1043&amp;$D1043&amp;T$1, 'check of sales'!$A$2:$P$1035, 12 + MATCH($E1043,'check of sales'!$M$1:$P$1, 0), 0), 0)</f>
        <v>0</v>
      </c>
      <c r="U1043" s="1">
        <f>SUMIF('emission-rate'!$A$2:$A$551, $D1043&amp;U$1&amp;$E1043&amp;$F1043, 'emission-rate'!$F$2:$F$551) * IFERROR(VLOOKUP($A1043&amp;$B1043&amp;$C1043&amp;$D1043&amp;U$1, 'check of sales'!$A$2:$P$1035, 12 + MATCH($E1043,'check of sales'!$M$1:$P$1, 0), 0), 0)</f>
        <v>0</v>
      </c>
    </row>
    <row r="1044" spans="1:21" x14ac:dyDescent="0.2">
      <c r="A1044">
        <f>emission!A1044</f>
        <v>2018</v>
      </c>
      <c r="B1044">
        <f>emission!B1044</f>
        <v>2</v>
      </c>
      <c r="C1044" t="str">
        <f>emission!C1044</f>
        <v>commercial</v>
      </c>
      <c r="D1044" t="str">
        <f>emission!D1044</f>
        <v>VCC 24724 (NG T7 SWCVng)</v>
      </c>
      <c r="E1044" t="str">
        <f>emission!E1044</f>
        <v>NG</v>
      </c>
      <c r="F1044" t="str">
        <f>emission!F1044</f>
        <v>NOx</v>
      </c>
      <c r="G1044" s="1">
        <f>emission!G1044 - SUM($K1044:$U1044)</f>
        <v>-1.4474848285317421E-5</v>
      </c>
      <c r="K1044" s="1">
        <f>SUMIF('emission-rate'!$A$2:$A$551, $D1044&amp;K$1&amp;$E1044&amp;$F1044, 'emission-rate'!$F$2:$F$551) * IFERROR(VLOOKUP($A1044&amp;$B1044&amp;$C1044&amp;$D1044&amp;K$1, 'check of sales'!$A$2:$P$1035, 12 + MATCH($E1044,'check of sales'!$M$1:$P$1, 0), 0), 0)</f>
        <v>6647.11830486082</v>
      </c>
      <c r="L1044" s="1">
        <f>SUMIF('emission-rate'!$A$2:$A$551, $D1044&amp;L$1&amp;$E1044&amp;$F1044, 'emission-rate'!$F$2:$F$551) * IFERROR(VLOOKUP($A1044&amp;$B1044&amp;$C1044&amp;$D1044&amp;L$1, 'check of sales'!$A$2:$P$1035, 12 + MATCH($E1044,'check of sales'!$M$1:$P$1, 0), 0), 0)</f>
        <v>178181.28907883511</v>
      </c>
      <c r="M1044" s="1">
        <f>SUMIF('emission-rate'!$A$2:$A$551, $D1044&amp;M$1&amp;$E1044&amp;$F1044, 'emission-rate'!$F$2:$F$551) * IFERROR(VLOOKUP($A1044&amp;$B1044&amp;$C1044&amp;$D1044&amp;M$1, 'check of sales'!$A$2:$P$1035, 12 + MATCH($E1044,'check of sales'!$M$1:$P$1, 0), 0), 0)</f>
        <v>277316.2496810162</v>
      </c>
      <c r="N1044" s="1">
        <f>SUMIF('emission-rate'!$A$2:$A$551, $D1044&amp;N$1&amp;$E1044&amp;$F1044, 'emission-rate'!$F$2:$F$551) * IFERROR(VLOOKUP($A1044&amp;$B1044&amp;$C1044&amp;$D1044&amp;N$1, 'check of sales'!$A$2:$P$1035, 12 + MATCH($E1044,'check of sales'!$M$1:$P$1, 0), 0), 0)</f>
        <v>48943.146297967709</v>
      </c>
      <c r="O1044" s="1">
        <f>SUMIF('emission-rate'!$A$2:$A$551, $D1044&amp;O$1&amp;$E1044&amp;$F1044, 'emission-rate'!$F$2:$F$551) * IFERROR(VLOOKUP($A1044&amp;$B1044&amp;$C1044&amp;$D1044&amp;O$1, 'check of sales'!$A$2:$P$1035, 12 + MATCH($E1044,'check of sales'!$M$1:$P$1, 0), 0), 0)</f>
        <v>172540.2437576938</v>
      </c>
      <c r="P1044" s="1">
        <f>SUMIF('emission-rate'!$A$2:$A$551, $D1044&amp;P$1&amp;$E1044&amp;$F1044, 'emission-rate'!$F$2:$F$551) * IFERROR(VLOOKUP($A1044&amp;$B1044&amp;$C1044&amp;$D1044&amp;P$1, 'check of sales'!$A$2:$P$1035, 12 + MATCH($E1044,'check of sales'!$M$1:$P$1, 0), 0), 0)</f>
        <v>214141.92863132362</v>
      </c>
      <c r="Q1044" s="1">
        <f>SUMIF('emission-rate'!$A$2:$A$551, $D1044&amp;Q$1&amp;$E1044&amp;$F1044, 'emission-rate'!$F$2:$F$551) * IFERROR(VLOOKUP($A1044&amp;$B1044&amp;$C1044&amp;$D1044&amp;Q$1, 'check of sales'!$A$2:$P$1035, 12 + MATCH($E1044,'check of sales'!$M$1:$P$1, 0), 0), 0)</f>
        <v>147715.85089889643</v>
      </c>
      <c r="R1044" s="1">
        <f>SUMIF('emission-rate'!$A$2:$A$551, $D1044&amp;R$1&amp;$E1044&amp;$F1044, 'emission-rate'!$F$2:$F$551) * IFERROR(VLOOKUP($A1044&amp;$B1044&amp;$C1044&amp;$D1044&amp;R$1, 'check of sales'!$A$2:$P$1035, 12 + MATCH($E1044,'check of sales'!$M$1:$P$1, 0), 0), 0)</f>
        <v>121174.96630179604</v>
      </c>
      <c r="S1044" s="1">
        <f>SUMIF('emission-rate'!$A$2:$A$551, $D1044&amp;S$1&amp;$E1044&amp;$F1044, 'emission-rate'!$F$2:$F$551) * IFERROR(VLOOKUP($A1044&amp;$B1044&amp;$C1044&amp;$D1044&amp;S$1, 'check of sales'!$A$2:$P$1035, 12 + MATCH($E1044,'check of sales'!$M$1:$P$1, 0), 0), 0)</f>
        <v>169717.32460062479</v>
      </c>
      <c r="T1044" s="1">
        <f>SUMIF('emission-rate'!$A$2:$A$551, $D1044&amp;T$1&amp;$E1044&amp;$F1044, 'emission-rate'!$F$2:$F$551) * IFERROR(VLOOKUP($A1044&amp;$B1044&amp;$C1044&amp;$D1044&amp;T$1, 'check of sales'!$A$2:$P$1035, 12 + MATCH($E1044,'check of sales'!$M$1:$P$1, 0), 0), 0)</f>
        <v>0</v>
      </c>
      <c r="U1044" s="1">
        <f>SUMIF('emission-rate'!$A$2:$A$551, $D1044&amp;U$1&amp;$E1044&amp;$F1044, 'emission-rate'!$F$2:$F$551) * IFERROR(VLOOKUP($A1044&amp;$B1044&amp;$C1044&amp;$D1044&amp;U$1, 'check of sales'!$A$2:$P$1035, 12 + MATCH($E1044,'check of sales'!$M$1:$P$1, 0), 0), 0)</f>
        <v>0</v>
      </c>
    </row>
    <row r="1045" spans="1:21" x14ac:dyDescent="0.2">
      <c r="A1045">
        <f>emission!A1045</f>
        <v>2019</v>
      </c>
      <c r="B1045">
        <f>emission!B1045</f>
        <v>2</v>
      </c>
      <c r="C1045" t="str">
        <f>emission!C1045</f>
        <v>commercial</v>
      </c>
      <c r="D1045" t="str">
        <f>emission!D1045</f>
        <v>VCC 24724 (NG T7 SWCVng)</v>
      </c>
      <c r="E1045" t="str">
        <f>emission!E1045</f>
        <v>NG</v>
      </c>
      <c r="F1045" t="str">
        <f>emission!F1045</f>
        <v>NOx</v>
      </c>
      <c r="G1045" s="1">
        <f>emission!G1045 - SUM($K1045:$U1045)</f>
        <v>-2.7972273528575897E-6</v>
      </c>
      <c r="K1045" s="1">
        <f>SUMIF('emission-rate'!$A$2:$A$551, $D1045&amp;K$1&amp;$E1045&amp;$F1045, 'emission-rate'!$F$2:$F$551) * IFERROR(VLOOKUP($A1045&amp;$B1045&amp;$C1045&amp;$D1045&amp;K$1, 'check of sales'!$A$2:$P$1035, 12 + MATCH($E1045,'check of sales'!$M$1:$P$1, 0), 0), 0)</f>
        <v>6187.5112469221112</v>
      </c>
      <c r="L1045" s="1">
        <f>SUMIF('emission-rate'!$A$2:$A$551, $D1045&amp;L$1&amp;$E1045&amp;$F1045, 'emission-rate'!$F$2:$F$551) * IFERROR(VLOOKUP($A1045&amp;$B1045&amp;$C1045&amp;$D1045&amp;L$1, 'check of sales'!$A$2:$P$1035, 12 + MATCH($E1045,'check of sales'!$M$1:$P$1, 0), 0), 0)</f>
        <v>168763.29038434735</v>
      </c>
      <c r="M1045" s="1">
        <f>SUMIF('emission-rate'!$A$2:$A$551, $D1045&amp;M$1&amp;$E1045&amp;$F1045, 'emission-rate'!$F$2:$F$551) * IFERROR(VLOOKUP($A1045&amp;$B1045&amp;$C1045&amp;$D1045&amp;M$1, 'check of sales'!$A$2:$P$1035, 12 + MATCH($E1045,'check of sales'!$M$1:$P$1, 0), 0), 0)</f>
        <v>261393.70257649795</v>
      </c>
      <c r="N1045" s="1">
        <f>SUMIF('emission-rate'!$A$2:$A$551, $D1045&amp;N$1&amp;$E1045&amp;$F1045, 'emission-rate'!$F$2:$F$551) * IFERROR(VLOOKUP($A1045&amp;$B1045&amp;$C1045&amp;$D1045&amp;N$1, 'check of sales'!$A$2:$P$1035, 12 + MATCH($E1045,'check of sales'!$M$1:$P$1, 0), 0), 0)</f>
        <v>45893.412137344101</v>
      </c>
      <c r="O1045" s="1">
        <f>SUMIF('emission-rate'!$A$2:$A$551, $D1045&amp;O$1&amp;$E1045&amp;$F1045, 'emission-rate'!$F$2:$F$551) * IFERROR(VLOOKUP($A1045&amp;$B1045&amp;$C1045&amp;$D1045&amp;O$1, 'check of sales'!$A$2:$P$1035, 12 + MATCH($E1045,'check of sales'!$M$1:$P$1, 0), 0), 0)</f>
        <v>160219.60880549377</v>
      </c>
      <c r="P1045" s="1">
        <f>SUMIF('emission-rate'!$A$2:$A$551, $D1045&amp;P$1&amp;$E1045&amp;$F1045, 'emission-rate'!$F$2:$F$551) * IFERROR(VLOOKUP($A1045&amp;$B1045&amp;$C1045&amp;$D1045&amp;P$1, 'check of sales'!$A$2:$P$1035, 12 + MATCH($E1045,'check of sales'!$M$1:$P$1, 0), 0), 0)</f>
        <v>198081.11282636787</v>
      </c>
      <c r="Q1045" s="1">
        <f>SUMIF('emission-rate'!$A$2:$A$551, $D1045&amp;Q$1&amp;$E1045&amp;$F1045, 'emission-rate'!$F$2:$F$551) * IFERROR(VLOOKUP($A1045&amp;$B1045&amp;$C1045&amp;$D1045&amp;Q$1, 'check of sales'!$A$2:$P$1035, 12 + MATCH($E1045,'check of sales'!$M$1:$P$1, 0), 0), 0)</f>
        <v>134925.49452980104</v>
      </c>
      <c r="R1045" s="1">
        <f>SUMIF('emission-rate'!$A$2:$A$551, $D1045&amp;R$1&amp;$E1045&amp;$F1045, 'emission-rate'!$F$2:$F$551) * IFERROR(VLOOKUP($A1045&amp;$B1045&amp;$C1045&amp;$D1045&amp;R$1, 'check of sales'!$A$2:$P$1035, 12 + MATCH($E1045,'check of sales'!$M$1:$P$1, 0), 0), 0)</f>
        <v>108275.56558372018</v>
      </c>
      <c r="S1045" s="1">
        <f>SUMIF('emission-rate'!$A$2:$A$551, $D1045&amp;S$1&amp;$E1045&amp;$F1045, 'emission-rate'!$F$2:$F$551) * IFERROR(VLOOKUP($A1045&amp;$B1045&amp;$C1045&amp;$D1045&amp;S$1, 'check of sales'!$A$2:$P$1035, 12 + MATCH($E1045,'check of sales'!$M$1:$P$1, 0), 0), 0)</f>
        <v>143914.85860090918</v>
      </c>
      <c r="T1045" s="1">
        <f>SUMIF('emission-rate'!$A$2:$A$551, $D1045&amp;T$1&amp;$E1045&amp;$F1045, 'emission-rate'!$F$2:$F$551) * IFERROR(VLOOKUP($A1045&amp;$B1045&amp;$C1045&amp;$D1045&amp;T$1, 'check of sales'!$A$2:$P$1035, 12 + MATCH($E1045,'check of sales'!$M$1:$P$1, 0), 0), 0)</f>
        <v>147110.13934075364</v>
      </c>
      <c r="U1045" s="1">
        <f>SUMIF('emission-rate'!$A$2:$A$551, $D1045&amp;U$1&amp;$E1045&amp;$F1045, 'emission-rate'!$F$2:$F$551) * IFERROR(VLOOKUP($A1045&amp;$B1045&amp;$C1045&amp;$D1045&amp;U$1, 'check of sales'!$A$2:$P$1035, 12 + MATCH($E1045,'check of sales'!$M$1:$P$1, 0), 0), 0)</f>
        <v>0</v>
      </c>
    </row>
    <row r="1046" spans="1:21" x14ac:dyDescent="0.2">
      <c r="A1046">
        <f>emission!A1046</f>
        <v>2020</v>
      </c>
      <c r="B1046">
        <f>emission!B1046</f>
        <v>2</v>
      </c>
      <c r="C1046" t="str">
        <f>emission!C1046</f>
        <v>commercial</v>
      </c>
      <c r="D1046" t="str">
        <f>emission!D1046</f>
        <v>VCC 24724 (NG T7 SWCVng)</v>
      </c>
      <c r="E1046" t="str">
        <f>emission!E1046</f>
        <v>NG</v>
      </c>
      <c r="F1046" t="str">
        <f>emission!F1046</f>
        <v>NOx</v>
      </c>
      <c r="G1046" s="1">
        <f>emission!G1046 - SUM($K1046:$U1046)</f>
        <v>3.8535799831151962E-6</v>
      </c>
      <c r="K1046" s="1">
        <f>SUMIF('emission-rate'!$A$2:$A$551, $D1046&amp;K$1&amp;$E1046&amp;$F1046, 'emission-rate'!$F$2:$F$551) * IFERROR(VLOOKUP($A1046&amp;$B1046&amp;$C1046&amp;$D1046&amp;K$1, 'check of sales'!$A$2:$P$1035, 12 + MATCH($E1046,'check of sales'!$M$1:$P$1, 0), 0), 0)</f>
        <v>5774.0805365716042</v>
      </c>
      <c r="L1046" s="1">
        <f>SUMIF('emission-rate'!$A$2:$A$551, $D1046&amp;L$1&amp;$E1046&amp;$F1046, 'emission-rate'!$F$2:$F$551) * IFERROR(VLOOKUP($A1046&amp;$B1046&amp;$C1046&amp;$D1046&amp;L$1, 'check of sales'!$A$2:$P$1035, 12 + MATCH($E1046,'check of sales'!$M$1:$P$1, 0), 0), 0)</f>
        <v>157094.35418911153</v>
      </c>
      <c r="M1046" s="1">
        <f>SUMIF('emission-rate'!$A$2:$A$551, $D1046&amp;M$1&amp;$E1046&amp;$F1046, 'emission-rate'!$F$2:$F$551) * IFERROR(VLOOKUP($A1046&amp;$B1046&amp;$C1046&amp;$D1046&amp;M$1, 'check of sales'!$A$2:$P$1035, 12 + MATCH($E1046,'check of sales'!$M$1:$P$1, 0), 0), 0)</f>
        <v>247577.40591403804</v>
      </c>
      <c r="N1046" s="1">
        <f>SUMIF('emission-rate'!$A$2:$A$551, $D1046&amp;N$1&amp;$E1046&amp;$F1046, 'emission-rate'!$F$2:$F$551) * IFERROR(VLOOKUP($A1046&amp;$B1046&amp;$C1046&amp;$D1046&amp;N$1, 'check of sales'!$A$2:$P$1035, 12 + MATCH($E1046,'check of sales'!$M$1:$P$1, 0), 0), 0)</f>
        <v>43258.369952169422</v>
      </c>
      <c r="O1046" s="1">
        <f>SUMIF('emission-rate'!$A$2:$A$551, $D1046&amp;O$1&amp;$E1046&amp;$F1046, 'emission-rate'!$F$2:$F$551) * IFERROR(VLOOKUP($A1046&amp;$B1046&amp;$C1046&amp;$D1046&amp;O$1, 'check of sales'!$A$2:$P$1035, 12 + MATCH($E1046,'check of sales'!$M$1:$P$1, 0), 0), 0)</f>
        <v>150236.04111245807</v>
      </c>
      <c r="P1046" s="1">
        <f>SUMIF('emission-rate'!$A$2:$A$551, $D1046&amp;P$1&amp;$E1046&amp;$F1046, 'emission-rate'!$F$2:$F$551) * IFERROR(VLOOKUP($A1046&amp;$B1046&amp;$C1046&amp;$D1046&amp;P$1, 'check of sales'!$A$2:$P$1035, 12 + MATCH($E1046,'check of sales'!$M$1:$P$1, 0), 0), 0)</f>
        <v>183936.67307765342</v>
      </c>
      <c r="Q1046" s="1">
        <f>SUMIF('emission-rate'!$A$2:$A$551, $D1046&amp;Q$1&amp;$E1046&amp;$F1046, 'emission-rate'!$F$2:$F$551) * IFERROR(VLOOKUP($A1046&amp;$B1046&amp;$C1046&amp;$D1046&amp;Q$1, 'check of sales'!$A$2:$P$1035, 12 + MATCH($E1046,'check of sales'!$M$1:$P$1, 0), 0), 0)</f>
        <v>124805.97459792196</v>
      </c>
      <c r="R1046" s="1">
        <f>SUMIF('emission-rate'!$A$2:$A$551, $D1046&amp;R$1&amp;$E1046&amp;$F1046, 'emission-rate'!$F$2:$F$551) * IFERROR(VLOOKUP($A1046&amp;$B1046&amp;$C1046&amp;$D1046&amp;R$1, 'check of sales'!$A$2:$P$1035, 12 + MATCH($E1046,'check of sales'!$M$1:$P$1, 0), 0), 0)</f>
        <v>98900.24762390941</v>
      </c>
      <c r="S1046" s="1">
        <f>SUMIF('emission-rate'!$A$2:$A$551, $D1046&amp;S$1&amp;$E1046&amp;$F1046, 'emission-rate'!$F$2:$F$551) * IFERROR(VLOOKUP($A1046&amp;$B1046&amp;$C1046&amp;$D1046&amp;S$1, 'check of sales'!$A$2:$P$1035, 12 + MATCH($E1046,'check of sales'!$M$1:$P$1, 0), 0), 0)</f>
        <v>128594.73525336244</v>
      </c>
      <c r="T1046" s="1">
        <f>SUMIF('emission-rate'!$A$2:$A$551, $D1046&amp;T$1&amp;$E1046&amp;$F1046, 'emission-rate'!$F$2:$F$551) * IFERROR(VLOOKUP($A1046&amp;$B1046&amp;$C1046&amp;$D1046&amp;T$1, 'check of sales'!$A$2:$P$1035, 12 + MATCH($E1046,'check of sales'!$M$1:$P$1, 0), 0), 0)</f>
        <v>124744.68915771926</v>
      </c>
      <c r="U1046" s="1">
        <f>SUMIF('emission-rate'!$A$2:$A$551, $D1046&amp;U$1&amp;$E1046&amp;$F1046, 'emission-rate'!$F$2:$F$551) * IFERROR(VLOOKUP($A1046&amp;$B1046&amp;$C1046&amp;$D1046&amp;U$1, 'check of sales'!$A$2:$P$1035, 12 + MATCH($E1046,'check of sales'!$M$1:$P$1, 0), 0), 0)</f>
        <v>178551.11066230159</v>
      </c>
    </row>
    <row r="1047" spans="1:21" x14ac:dyDescent="0.2">
      <c r="A1047">
        <f>emission!A1047</f>
        <v>2010</v>
      </c>
      <c r="B1047">
        <f>emission!B1047</f>
        <v>2</v>
      </c>
      <c r="C1047" t="str">
        <f>emission!C1047</f>
        <v>commercial</v>
      </c>
      <c r="D1047" t="str">
        <f>emission!D1047</f>
        <v>VCC 24724 (NG T7 SWCVng)</v>
      </c>
      <c r="E1047" t="str">
        <f>emission!E1047</f>
        <v>NG</v>
      </c>
      <c r="F1047" t="str">
        <f>emission!F1047</f>
        <v>PM</v>
      </c>
      <c r="G1047" s="1">
        <f>emission!G1047 - SUM($K1047:$U1047)</f>
        <v>1.5235875707730884E-6</v>
      </c>
      <c r="K1047" s="1">
        <f>SUMIF('emission-rate'!$A$2:$A$551, $D1047&amp;K$1&amp;$E1047&amp;$F1047, 'emission-rate'!$F$2:$F$551) * IFERROR(VLOOKUP($A1047&amp;$B1047&amp;$C1047&amp;$D1047&amp;K$1, 'check of sales'!$A$2:$P$1035, 12 + MATCH($E1047,'check of sales'!$M$1:$P$1, 0), 0), 0)</f>
        <v>944.15033506208044</v>
      </c>
      <c r="L1047" s="1">
        <f>SUMIF('emission-rate'!$A$2:$A$551, $D1047&amp;L$1&amp;$E1047&amp;$F1047, 'emission-rate'!$F$2:$F$551) * IFERROR(VLOOKUP($A1047&amp;$B1047&amp;$C1047&amp;$D1047&amp;L$1, 'check of sales'!$A$2:$P$1035, 12 + MATCH($E1047,'check of sales'!$M$1:$P$1, 0), 0), 0)</f>
        <v>0</v>
      </c>
      <c r="M1047" s="1">
        <f>SUMIF('emission-rate'!$A$2:$A$551, $D1047&amp;M$1&amp;$E1047&amp;$F1047, 'emission-rate'!$F$2:$F$551) * IFERROR(VLOOKUP($A1047&amp;$B1047&amp;$C1047&amp;$D1047&amp;M$1, 'check of sales'!$A$2:$P$1035, 12 + MATCH($E1047,'check of sales'!$M$1:$P$1, 0), 0), 0)</f>
        <v>0</v>
      </c>
      <c r="N1047" s="1">
        <f>SUMIF('emission-rate'!$A$2:$A$551, $D1047&amp;N$1&amp;$E1047&amp;$F1047, 'emission-rate'!$F$2:$F$551) * IFERROR(VLOOKUP($A1047&amp;$B1047&amp;$C1047&amp;$D1047&amp;N$1, 'check of sales'!$A$2:$P$1035, 12 + MATCH($E1047,'check of sales'!$M$1:$P$1, 0), 0), 0)</f>
        <v>0</v>
      </c>
      <c r="O1047" s="1">
        <f>SUMIF('emission-rate'!$A$2:$A$551, $D1047&amp;O$1&amp;$E1047&amp;$F1047, 'emission-rate'!$F$2:$F$551) * IFERROR(VLOOKUP($A1047&amp;$B1047&amp;$C1047&amp;$D1047&amp;O$1, 'check of sales'!$A$2:$P$1035, 12 + MATCH($E1047,'check of sales'!$M$1:$P$1, 0), 0), 0)</f>
        <v>0</v>
      </c>
      <c r="P1047" s="1">
        <f>SUMIF('emission-rate'!$A$2:$A$551, $D1047&amp;P$1&amp;$E1047&amp;$F1047, 'emission-rate'!$F$2:$F$551) * IFERROR(VLOOKUP($A1047&amp;$B1047&amp;$C1047&amp;$D1047&amp;P$1, 'check of sales'!$A$2:$P$1035, 12 + MATCH($E1047,'check of sales'!$M$1:$P$1, 0), 0), 0)</f>
        <v>0</v>
      </c>
      <c r="Q1047" s="1">
        <f>SUMIF('emission-rate'!$A$2:$A$551, $D1047&amp;Q$1&amp;$E1047&amp;$F1047, 'emission-rate'!$F$2:$F$551) * IFERROR(VLOOKUP($A1047&amp;$B1047&amp;$C1047&amp;$D1047&amp;Q$1, 'check of sales'!$A$2:$P$1035, 12 + MATCH($E1047,'check of sales'!$M$1:$P$1, 0), 0), 0)</f>
        <v>0</v>
      </c>
      <c r="R1047" s="1">
        <f>SUMIF('emission-rate'!$A$2:$A$551, $D1047&amp;R$1&amp;$E1047&amp;$F1047, 'emission-rate'!$F$2:$F$551) * IFERROR(VLOOKUP($A1047&amp;$B1047&amp;$C1047&amp;$D1047&amp;R$1, 'check of sales'!$A$2:$P$1035, 12 + MATCH($E1047,'check of sales'!$M$1:$P$1, 0), 0), 0)</f>
        <v>0</v>
      </c>
      <c r="S1047" s="1">
        <f>SUMIF('emission-rate'!$A$2:$A$551, $D1047&amp;S$1&amp;$E1047&amp;$F1047, 'emission-rate'!$F$2:$F$551) * IFERROR(VLOOKUP($A1047&amp;$B1047&amp;$C1047&amp;$D1047&amp;S$1, 'check of sales'!$A$2:$P$1035, 12 + MATCH($E1047,'check of sales'!$M$1:$P$1, 0), 0), 0)</f>
        <v>0</v>
      </c>
      <c r="T1047" s="1">
        <f>SUMIF('emission-rate'!$A$2:$A$551, $D1047&amp;T$1&amp;$E1047&amp;$F1047, 'emission-rate'!$F$2:$F$551) * IFERROR(VLOOKUP($A1047&amp;$B1047&amp;$C1047&amp;$D1047&amp;T$1, 'check of sales'!$A$2:$P$1035, 12 + MATCH($E1047,'check of sales'!$M$1:$P$1, 0), 0), 0)</f>
        <v>0</v>
      </c>
      <c r="U1047" s="1">
        <f>SUMIF('emission-rate'!$A$2:$A$551, $D1047&amp;U$1&amp;$E1047&amp;$F1047, 'emission-rate'!$F$2:$F$551) * IFERROR(VLOOKUP($A1047&amp;$B1047&amp;$C1047&amp;$D1047&amp;U$1, 'check of sales'!$A$2:$P$1035, 12 + MATCH($E1047,'check of sales'!$M$1:$P$1, 0), 0), 0)</f>
        <v>0</v>
      </c>
    </row>
    <row r="1048" spans="1:21" x14ac:dyDescent="0.2">
      <c r="A1048">
        <f>emission!A1048</f>
        <v>2011</v>
      </c>
      <c r="B1048">
        <f>emission!B1048</f>
        <v>2</v>
      </c>
      <c r="C1048" t="str">
        <f>emission!C1048</f>
        <v>commercial</v>
      </c>
      <c r="D1048" t="str">
        <f>emission!D1048</f>
        <v>VCC 24724 (NG T7 SWCVng)</v>
      </c>
      <c r="E1048" t="str">
        <f>emission!E1048</f>
        <v>NG</v>
      </c>
      <c r="F1048" t="str">
        <f>emission!F1048</f>
        <v>PM</v>
      </c>
      <c r="G1048" s="1">
        <f>emission!G1048 - SUM($K1048:$U1048)</f>
        <v>5.6461365602444857E-5</v>
      </c>
      <c r="K1048" s="1">
        <f>SUMIF('emission-rate'!$A$2:$A$551, $D1048&amp;K$1&amp;$E1048&amp;$F1048, 'emission-rate'!$F$2:$F$551) * IFERROR(VLOOKUP($A1048&amp;$B1048&amp;$C1048&amp;$D1048&amp;K$1, 'check of sales'!$A$2:$P$1035, 12 + MATCH($E1048,'check of sales'!$M$1:$P$1, 0), 0), 0)</f>
        <v>800.60926183113054</v>
      </c>
      <c r="L1048" s="1">
        <f>SUMIF('emission-rate'!$A$2:$A$551, $D1048&amp;L$1&amp;$E1048&amp;$F1048, 'emission-rate'!$F$2:$F$551) * IFERROR(VLOOKUP($A1048&amp;$B1048&amp;$C1048&amp;$D1048&amp;L$1, 'check of sales'!$A$2:$P$1035, 12 + MATCH($E1048,'check of sales'!$M$1:$P$1, 0), 0), 0)</f>
        <v>36303.444965052906</v>
      </c>
      <c r="M1048" s="1">
        <f>SUMIF('emission-rate'!$A$2:$A$551, $D1048&amp;M$1&amp;$E1048&amp;$F1048, 'emission-rate'!$F$2:$F$551) * IFERROR(VLOOKUP($A1048&amp;$B1048&amp;$C1048&amp;$D1048&amp;M$1, 'check of sales'!$A$2:$P$1035, 12 + MATCH($E1048,'check of sales'!$M$1:$P$1, 0), 0), 0)</f>
        <v>0</v>
      </c>
      <c r="N1048" s="1">
        <f>SUMIF('emission-rate'!$A$2:$A$551, $D1048&amp;N$1&amp;$E1048&amp;$F1048, 'emission-rate'!$F$2:$F$551) * IFERROR(VLOOKUP($A1048&amp;$B1048&amp;$C1048&amp;$D1048&amp;N$1, 'check of sales'!$A$2:$P$1035, 12 + MATCH($E1048,'check of sales'!$M$1:$P$1, 0), 0), 0)</f>
        <v>0</v>
      </c>
      <c r="O1048" s="1">
        <f>SUMIF('emission-rate'!$A$2:$A$551, $D1048&amp;O$1&amp;$E1048&amp;$F1048, 'emission-rate'!$F$2:$F$551) * IFERROR(VLOOKUP($A1048&amp;$B1048&amp;$C1048&amp;$D1048&amp;O$1, 'check of sales'!$A$2:$P$1035, 12 + MATCH($E1048,'check of sales'!$M$1:$P$1, 0), 0), 0)</f>
        <v>0</v>
      </c>
      <c r="P1048" s="1">
        <f>SUMIF('emission-rate'!$A$2:$A$551, $D1048&amp;P$1&amp;$E1048&amp;$F1048, 'emission-rate'!$F$2:$F$551) * IFERROR(VLOOKUP($A1048&amp;$B1048&amp;$C1048&amp;$D1048&amp;P$1, 'check of sales'!$A$2:$P$1035, 12 + MATCH($E1048,'check of sales'!$M$1:$P$1, 0), 0), 0)</f>
        <v>0</v>
      </c>
      <c r="Q1048" s="1">
        <f>SUMIF('emission-rate'!$A$2:$A$551, $D1048&amp;Q$1&amp;$E1048&amp;$F1048, 'emission-rate'!$F$2:$F$551) * IFERROR(VLOOKUP($A1048&amp;$B1048&amp;$C1048&amp;$D1048&amp;Q$1, 'check of sales'!$A$2:$P$1035, 12 + MATCH($E1048,'check of sales'!$M$1:$P$1, 0), 0), 0)</f>
        <v>0</v>
      </c>
      <c r="R1048" s="1">
        <f>SUMIF('emission-rate'!$A$2:$A$551, $D1048&amp;R$1&amp;$E1048&amp;$F1048, 'emission-rate'!$F$2:$F$551) * IFERROR(VLOOKUP($A1048&amp;$B1048&amp;$C1048&amp;$D1048&amp;R$1, 'check of sales'!$A$2:$P$1035, 12 + MATCH($E1048,'check of sales'!$M$1:$P$1, 0), 0), 0)</f>
        <v>0</v>
      </c>
      <c r="S1048" s="1">
        <f>SUMIF('emission-rate'!$A$2:$A$551, $D1048&amp;S$1&amp;$E1048&amp;$F1048, 'emission-rate'!$F$2:$F$551) * IFERROR(VLOOKUP($A1048&amp;$B1048&amp;$C1048&amp;$D1048&amp;S$1, 'check of sales'!$A$2:$P$1035, 12 + MATCH($E1048,'check of sales'!$M$1:$P$1, 0), 0), 0)</f>
        <v>0</v>
      </c>
      <c r="T1048" s="1">
        <f>SUMIF('emission-rate'!$A$2:$A$551, $D1048&amp;T$1&amp;$E1048&amp;$F1048, 'emission-rate'!$F$2:$F$551) * IFERROR(VLOOKUP($A1048&amp;$B1048&amp;$C1048&amp;$D1048&amp;T$1, 'check of sales'!$A$2:$P$1035, 12 + MATCH($E1048,'check of sales'!$M$1:$P$1, 0), 0), 0)</f>
        <v>0</v>
      </c>
      <c r="U1048" s="1">
        <f>SUMIF('emission-rate'!$A$2:$A$551, $D1048&amp;U$1&amp;$E1048&amp;$F1048, 'emission-rate'!$F$2:$F$551) * IFERROR(VLOOKUP($A1048&amp;$B1048&amp;$C1048&amp;$D1048&amp;U$1, 'check of sales'!$A$2:$P$1035, 12 + MATCH($E1048,'check of sales'!$M$1:$P$1, 0), 0), 0)</f>
        <v>0</v>
      </c>
    </row>
    <row r="1049" spans="1:21" x14ac:dyDescent="0.2">
      <c r="A1049">
        <f>emission!A1049</f>
        <v>2012</v>
      </c>
      <c r="B1049">
        <f>emission!B1049</f>
        <v>2</v>
      </c>
      <c r="C1049" t="str">
        <f>emission!C1049</f>
        <v>commercial</v>
      </c>
      <c r="D1049" t="str">
        <f>emission!D1049</f>
        <v>VCC 24724 (NG T7 SWCVng)</v>
      </c>
      <c r="E1049" t="str">
        <f>emission!E1049</f>
        <v>NG</v>
      </c>
      <c r="F1049" t="str">
        <f>emission!F1049</f>
        <v>PM</v>
      </c>
      <c r="G1049" s="1">
        <f>emission!G1049 - SUM($K1049:$U1049)</f>
        <v>1.3059754564892501E-4</v>
      </c>
      <c r="K1049" s="1">
        <f>SUMIF('emission-rate'!$A$2:$A$551, $D1049&amp;K$1&amp;$E1049&amp;$F1049, 'emission-rate'!$F$2:$F$551) * IFERROR(VLOOKUP($A1049&amp;$B1049&amp;$C1049&amp;$D1049&amp;K$1, 'check of sales'!$A$2:$P$1035, 12 + MATCH($E1049,'check of sales'!$M$1:$P$1, 0), 0), 0)</f>
        <v>715.38225494885194</v>
      </c>
      <c r="L1049" s="1">
        <f>SUMIF('emission-rate'!$A$2:$A$551, $D1049&amp;L$1&amp;$E1049&amp;$F1049, 'emission-rate'!$F$2:$F$551) * IFERROR(VLOOKUP($A1049&amp;$B1049&amp;$C1049&amp;$D1049&amp;L$1, 'check of sales'!$A$2:$P$1035, 12 + MATCH($E1049,'check of sales'!$M$1:$P$1, 0), 0), 0)</f>
        <v>30784.159255196322</v>
      </c>
      <c r="M1049" s="1">
        <f>SUMIF('emission-rate'!$A$2:$A$551, $D1049&amp;M$1&amp;$E1049&amp;$F1049, 'emission-rate'!$F$2:$F$551) * IFERROR(VLOOKUP($A1049&amp;$B1049&amp;$C1049&amp;$D1049&amp;M$1, 'check of sales'!$A$2:$P$1035, 12 + MATCH($E1049,'check of sales'!$M$1:$P$1, 0), 0), 0)</f>
        <v>64334.614760479788</v>
      </c>
      <c r="N1049" s="1">
        <f>SUMIF('emission-rate'!$A$2:$A$551, $D1049&amp;N$1&amp;$E1049&amp;$F1049, 'emission-rate'!$F$2:$F$551) * IFERROR(VLOOKUP($A1049&amp;$B1049&amp;$C1049&amp;$D1049&amp;N$1, 'check of sales'!$A$2:$P$1035, 12 + MATCH($E1049,'check of sales'!$M$1:$P$1, 0), 0), 0)</f>
        <v>0</v>
      </c>
      <c r="O1049" s="1">
        <f>SUMIF('emission-rate'!$A$2:$A$551, $D1049&amp;O$1&amp;$E1049&amp;$F1049, 'emission-rate'!$F$2:$F$551) * IFERROR(VLOOKUP($A1049&amp;$B1049&amp;$C1049&amp;$D1049&amp;O$1, 'check of sales'!$A$2:$P$1035, 12 + MATCH($E1049,'check of sales'!$M$1:$P$1, 0), 0), 0)</f>
        <v>0</v>
      </c>
      <c r="P1049" s="1">
        <f>SUMIF('emission-rate'!$A$2:$A$551, $D1049&amp;P$1&amp;$E1049&amp;$F1049, 'emission-rate'!$F$2:$F$551) * IFERROR(VLOOKUP($A1049&amp;$B1049&amp;$C1049&amp;$D1049&amp;P$1, 'check of sales'!$A$2:$P$1035, 12 + MATCH($E1049,'check of sales'!$M$1:$P$1, 0), 0), 0)</f>
        <v>0</v>
      </c>
      <c r="Q1049" s="1">
        <f>SUMIF('emission-rate'!$A$2:$A$551, $D1049&amp;Q$1&amp;$E1049&amp;$F1049, 'emission-rate'!$F$2:$F$551) * IFERROR(VLOOKUP($A1049&amp;$B1049&amp;$C1049&amp;$D1049&amp;Q$1, 'check of sales'!$A$2:$P$1035, 12 + MATCH($E1049,'check of sales'!$M$1:$P$1, 0), 0), 0)</f>
        <v>0</v>
      </c>
      <c r="R1049" s="1">
        <f>SUMIF('emission-rate'!$A$2:$A$551, $D1049&amp;R$1&amp;$E1049&amp;$F1049, 'emission-rate'!$F$2:$F$551) * IFERROR(VLOOKUP($A1049&amp;$B1049&amp;$C1049&amp;$D1049&amp;R$1, 'check of sales'!$A$2:$P$1035, 12 + MATCH($E1049,'check of sales'!$M$1:$P$1, 0), 0), 0)</f>
        <v>0</v>
      </c>
      <c r="S1049" s="1">
        <f>SUMIF('emission-rate'!$A$2:$A$551, $D1049&amp;S$1&amp;$E1049&amp;$F1049, 'emission-rate'!$F$2:$F$551) * IFERROR(VLOOKUP($A1049&amp;$B1049&amp;$C1049&amp;$D1049&amp;S$1, 'check of sales'!$A$2:$P$1035, 12 + MATCH($E1049,'check of sales'!$M$1:$P$1, 0), 0), 0)</f>
        <v>0</v>
      </c>
      <c r="T1049" s="1">
        <f>SUMIF('emission-rate'!$A$2:$A$551, $D1049&amp;T$1&amp;$E1049&amp;$F1049, 'emission-rate'!$F$2:$F$551) * IFERROR(VLOOKUP($A1049&amp;$B1049&amp;$C1049&amp;$D1049&amp;T$1, 'check of sales'!$A$2:$P$1035, 12 + MATCH($E1049,'check of sales'!$M$1:$P$1, 0), 0), 0)</f>
        <v>0</v>
      </c>
      <c r="U1049" s="1">
        <f>SUMIF('emission-rate'!$A$2:$A$551, $D1049&amp;U$1&amp;$E1049&amp;$F1049, 'emission-rate'!$F$2:$F$551) * IFERROR(VLOOKUP($A1049&amp;$B1049&amp;$C1049&amp;$D1049&amp;U$1, 'check of sales'!$A$2:$P$1035, 12 + MATCH($E1049,'check of sales'!$M$1:$P$1, 0), 0), 0)</f>
        <v>0</v>
      </c>
    </row>
    <row r="1050" spans="1:21" x14ac:dyDescent="0.2">
      <c r="A1050">
        <f>emission!A1050</f>
        <v>2013</v>
      </c>
      <c r="B1050">
        <f>emission!B1050</f>
        <v>2</v>
      </c>
      <c r="C1050" t="str">
        <f>emission!C1050</f>
        <v>commercial</v>
      </c>
      <c r="D1050" t="str">
        <f>emission!D1050</f>
        <v>VCC 24724 (NG T7 SWCVng)</v>
      </c>
      <c r="E1050" t="str">
        <f>emission!E1050</f>
        <v>NG</v>
      </c>
      <c r="F1050" t="str">
        <f>emission!F1050</f>
        <v>PM</v>
      </c>
      <c r="G1050" s="1">
        <f>emission!G1050 - SUM($K1050:$U1050)</f>
        <v>1.2820279516745359E-4</v>
      </c>
      <c r="K1050" s="1">
        <f>SUMIF('emission-rate'!$A$2:$A$551, $D1050&amp;K$1&amp;$E1050&amp;$F1050, 'emission-rate'!$F$2:$F$551) * IFERROR(VLOOKUP($A1050&amp;$B1050&amp;$C1050&amp;$D1050&amp;K$1, 'check of sales'!$A$2:$P$1035, 12 + MATCH($E1050,'check of sales'!$M$1:$P$1, 0), 0), 0)</f>
        <v>653.43904489223269</v>
      </c>
      <c r="L1050" s="1">
        <f>SUMIF('emission-rate'!$A$2:$A$551, $D1050&amp;L$1&amp;$E1050&amp;$F1050, 'emission-rate'!$F$2:$F$551) * IFERROR(VLOOKUP($A1050&amp;$B1050&amp;$C1050&amp;$D1050&amp;L$1, 'check of sales'!$A$2:$P$1035, 12 + MATCH($E1050,'check of sales'!$M$1:$P$1, 0), 0), 0)</f>
        <v>27507.102796085408</v>
      </c>
      <c r="M1050" s="1">
        <f>SUMIF('emission-rate'!$A$2:$A$551, $D1050&amp;M$1&amp;$E1050&amp;$F1050, 'emission-rate'!$F$2:$F$551) * IFERROR(VLOOKUP($A1050&amp;$B1050&amp;$C1050&amp;$D1050&amp;M$1, 'check of sales'!$A$2:$P$1035, 12 + MATCH($E1050,'check of sales'!$M$1:$P$1, 0), 0), 0)</f>
        <v>54553.693962510319</v>
      </c>
      <c r="N1050" s="1">
        <f>SUMIF('emission-rate'!$A$2:$A$551, $D1050&amp;N$1&amp;$E1050&amp;$F1050, 'emission-rate'!$F$2:$F$551) * IFERROR(VLOOKUP($A1050&amp;$B1050&amp;$C1050&amp;$D1050&amp;N$1, 'check of sales'!$A$2:$P$1035, 12 + MATCH($E1050,'check of sales'!$M$1:$P$1, 0), 0), 0)</f>
        <v>10636.904078605252</v>
      </c>
      <c r="O1050" s="1">
        <f>SUMIF('emission-rate'!$A$2:$A$551, $D1050&amp;O$1&amp;$E1050&amp;$F1050, 'emission-rate'!$F$2:$F$551) * IFERROR(VLOOKUP($A1050&amp;$B1050&amp;$C1050&amp;$D1050&amp;O$1, 'check of sales'!$A$2:$P$1035, 12 + MATCH($E1050,'check of sales'!$M$1:$P$1, 0), 0), 0)</f>
        <v>0</v>
      </c>
      <c r="P1050" s="1">
        <f>SUMIF('emission-rate'!$A$2:$A$551, $D1050&amp;P$1&amp;$E1050&amp;$F1050, 'emission-rate'!$F$2:$F$551) * IFERROR(VLOOKUP($A1050&amp;$B1050&amp;$C1050&amp;$D1050&amp;P$1, 'check of sales'!$A$2:$P$1035, 12 + MATCH($E1050,'check of sales'!$M$1:$P$1, 0), 0), 0)</f>
        <v>0</v>
      </c>
      <c r="Q1050" s="1">
        <f>SUMIF('emission-rate'!$A$2:$A$551, $D1050&amp;Q$1&amp;$E1050&amp;$F1050, 'emission-rate'!$F$2:$F$551) * IFERROR(VLOOKUP($A1050&amp;$B1050&amp;$C1050&amp;$D1050&amp;Q$1, 'check of sales'!$A$2:$P$1035, 12 + MATCH($E1050,'check of sales'!$M$1:$P$1, 0), 0), 0)</f>
        <v>0</v>
      </c>
      <c r="R1050" s="1">
        <f>SUMIF('emission-rate'!$A$2:$A$551, $D1050&amp;R$1&amp;$E1050&amp;$F1050, 'emission-rate'!$F$2:$F$551) * IFERROR(VLOOKUP($A1050&amp;$B1050&amp;$C1050&amp;$D1050&amp;R$1, 'check of sales'!$A$2:$P$1035, 12 + MATCH($E1050,'check of sales'!$M$1:$P$1, 0), 0), 0)</f>
        <v>0</v>
      </c>
      <c r="S1050" s="1">
        <f>SUMIF('emission-rate'!$A$2:$A$551, $D1050&amp;S$1&amp;$E1050&amp;$F1050, 'emission-rate'!$F$2:$F$551) * IFERROR(VLOOKUP($A1050&amp;$B1050&amp;$C1050&amp;$D1050&amp;S$1, 'check of sales'!$A$2:$P$1035, 12 + MATCH($E1050,'check of sales'!$M$1:$P$1, 0), 0), 0)</f>
        <v>0</v>
      </c>
      <c r="T1050" s="1">
        <f>SUMIF('emission-rate'!$A$2:$A$551, $D1050&amp;T$1&amp;$E1050&amp;$F1050, 'emission-rate'!$F$2:$F$551) * IFERROR(VLOOKUP($A1050&amp;$B1050&amp;$C1050&amp;$D1050&amp;T$1, 'check of sales'!$A$2:$P$1035, 12 + MATCH($E1050,'check of sales'!$M$1:$P$1, 0), 0), 0)</f>
        <v>0</v>
      </c>
      <c r="U1050" s="1">
        <f>SUMIF('emission-rate'!$A$2:$A$551, $D1050&amp;U$1&amp;$E1050&amp;$F1050, 'emission-rate'!$F$2:$F$551) * IFERROR(VLOOKUP($A1050&amp;$B1050&amp;$C1050&amp;$D1050&amp;U$1, 'check of sales'!$A$2:$P$1035, 12 + MATCH($E1050,'check of sales'!$M$1:$P$1, 0), 0), 0)</f>
        <v>0</v>
      </c>
    </row>
    <row r="1051" spans="1:21" x14ac:dyDescent="0.2">
      <c r="A1051">
        <f>emission!A1051</f>
        <v>2014</v>
      </c>
      <c r="B1051">
        <f>emission!B1051</f>
        <v>2</v>
      </c>
      <c r="C1051" t="str">
        <f>emission!C1051</f>
        <v>commercial</v>
      </c>
      <c r="D1051" t="str">
        <f>emission!D1051</f>
        <v>VCC 24724 (NG T7 SWCVng)</v>
      </c>
      <c r="E1051" t="str">
        <f>emission!E1051</f>
        <v>NG</v>
      </c>
      <c r="F1051" t="str">
        <f>emission!F1051</f>
        <v>PM</v>
      </c>
      <c r="G1051" s="1">
        <f>emission!G1051 - SUM($K1051:$U1051)</f>
        <v>9.3521375674754381E-5</v>
      </c>
      <c r="K1051" s="1">
        <f>SUMIF('emission-rate'!$A$2:$A$551, $D1051&amp;K$1&amp;$E1051&amp;$F1051, 'emission-rate'!$F$2:$F$551) * IFERROR(VLOOKUP($A1051&amp;$B1051&amp;$C1051&amp;$D1051&amp;K$1, 'check of sales'!$A$2:$P$1035, 12 + MATCH($E1051,'check of sales'!$M$1:$P$1, 0), 0), 0)</f>
        <v>604.43059424990759</v>
      </c>
      <c r="L1051" s="1">
        <f>SUMIF('emission-rate'!$A$2:$A$551, $D1051&amp;L$1&amp;$E1051&amp;$F1051, 'emission-rate'!$F$2:$F$551) * IFERROR(VLOOKUP($A1051&amp;$B1051&amp;$C1051&amp;$D1051&amp;L$1, 'check of sales'!$A$2:$P$1035, 12 + MATCH($E1051,'check of sales'!$M$1:$P$1, 0), 0), 0)</f>
        <v>25125.32964647211</v>
      </c>
      <c r="M1051" s="1">
        <f>SUMIF('emission-rate'!$A$2:$A$551, $D1051&amp;M$1&amp;$E1051&amp;$F1051, 'emission-rate'!$F$2:$F$551) * IFERROR(VLOOKUP($A1051&amp;$B1051&amp;$C1051&amp;$D1051&amp;M$1, 'check of sales'!$A$2:$P$1035, 12 + MATCH($E1051,'check of sales'!$M$1:$P$1, 0), 0), 0)</f>
        <v>48746.306673282066</v>
      </c>
      <c r="N1051" s="1">
        <f>SUMIF('emission-rate'!$A$2:$A$551, $D1051&amp;N$1&amp;$E1051&amp;$F1051, 'emission-rate'!$F$2:$F$551) * IFERROR(VLOOKUP($A1051&amp;$B1051&amp;$C1051&amp;$D1051&amp;N$1, 'check of sales'!$A$2:$P$1035, 12 + MATCH($E1051,'check of sales'!$M$1:$P$1, 0), 0), 0)</f>
        <v>9019.7541708023673</v>
      </c>
      <c r="O1051" s="1">
        <f>SUMIF('emission-rate'!$A$2:$A$551, $D1051&amp;O$1&amp;$E1051&amp;$F1051, 'emission-rate'!$F$2:$F$551) * IFERROR(VLOOKUP($A1051&amp;$B1051&amp;$C1051&amp;$D1051&amp;O$1, 'check of sales'!$A$2:$P$1035, 12 + MATCH($E1051,'check of sales'!$M$1:$P$1, 0), 0), 0)</f>
        <v>34803.752484132165</v>
      </c>
      <c r="P1051" s="1">
        <f>SUMIF('emission-rate'!$A$2:$A$551, $D1051&amp;P$1&amp;$E1051&amp;$F1051, 'emission-rate'!$F$2:$F$551) * IFERROR(VLOOKUP($A1051&amp;$B1051&amp;$C1051&amp;$D1051&amp;P$1, 'check of sales'!$A$2:$P$1035, 12 + MATCH($E1051,'check of sales'!$M$1:$P$1, 0), 0), 0)</f>
        <v>0</v>
      </c>
      <c r="Q1051" s="1">
        <f>SUMIF('emission-rate'!$A$2:$A$551, $D1051&amp;Q$1&amp;$E1051&amp;$F1051, 'emission-rate'!$F$2:$F$551) * IFERROR(VLOOKUP($A1051&amp;$B1051&amp;$C1051&amp;$D1051&amp;Q$1, 'check of sales'!$A$2:$P$1035, 12 + MATCH($E1051,'check of sales'!$M$1:$P$1, 0), 0), 0)</f>
        <v>0</v>
      </c>
      <c r="R1051" s="1">
        <f>SUMIF('emission-rate'!$A$2:$A$551, $D1051&amp;R$1&amp;$E1051&amp;$F1051, 'emission-rate'!$F$2:$F$551) * IFERROR(VLOOKUP($A1051&amp;$B1051&amp;$C1051&amp;$D1051&amp;R$1, 'check of sales'!$A$2:$P$1035, 12 + MATCH($E1051,'check of sales'!$M$1:$P$1, 0), 0), 0)</f>
        <v>0</v>
      </c>
      <c r="S1051" s="1">
        <f>SUMIF('emission-rate'!$A$2:$A$551, $D1051&amp;S$1&amp;$E1051&amp;$F1051, 'emission-rate'!$F$2:$F$551) * IFERROR(VLOOKUP($A1051&amp;$B1051&amp;$C1051&amp;$D1051&amp;S$1, 'check of sales'!$A$2:$P$1035, 12 + MATCH($E1051,'check of sales'!$M$1:$P$1, 0), 0), 0)</f>
        <v>0</v>
      </c>
      <c r="T1051" s="1">
        <f>SUMIF('emission-rate'!$A$2:$A$551, $D1051&amp;T$1&amp;$E1051&amp;$F1051, 'emission-rate'!$F$2:$F$551) * IFERROR(VLOOKUP($A1051&amp;$B1051&amp;$C1051&amp;$D1051&amp;T$1, 'check of sales'!$A$2:$P$1035, 12 + MATCH($E1051,'check of sales'!$M$1:$P$1, 0), 0), 0)</f>
        <v>0</v>
      </c>
      <c r="U1051" s="1">
        <f>SUMIF('emission-rate'!$A$2:$A$551, $D1051&amp;U$1&amp;$E1051&amp;$F1051, 'emission-rate'!$F$2:$F$551) * IFERROR(VLOOKUP($A1051&amp;$B1051&amp;$C1051&amp;$D1051&amp;U$1, 'check of sales'!$A$2:$P$1035, 12 + MATCH($E1051,'check of sales'!$M$1:$P$1, 0), 0), 0)</f>
        <v>0</v>
      </c>
    </row>
    <row r="1052" spans="1:21" x14ac:dyDescent="0.2">
      <c r="A1052">
        <f>emission!A1052</f>
        <v>2015</v>
      </c>
      <c r="B1052">
        <f>emission!B1052</f>
        <v>2</v>
      </c>
      <c r="C1052" t="str">
        <f>emission!C1052</f>
        <v>commercial</v>
      </c>
      <c r="D1052" t="str">
        <f>emission!D1052</f>
        <v>VCC 24724 (NG T7 SWCVng)</v>
      </c>
      <c r="E1052" t="str">
        <f>emission!E1052</f>
        <v>NG</v>
      </c>
      <c r="F1052" t="str">
        <f>emission!F1052</f>
        <v>PM</v>
      </c>
      <c r="G1052" s="1">
        <f>emission!G1052 - SUM($K1052:$U1052)</f>
        <v>5.4705713409930468E-5</v>
      </c>
      <c r="K1052" s="1">
        <f>SUMIF('emission-rate'!$A$2:$A$551, $D1052&amp;K$1&amp;$E1052&amp;$F1052, 'emission-rate'!$F$2:$F$551) * IFERROR(VLOOKUP($A1052&amp;$B1052&amp;$C1052&amp;$D1052&amp;K$1, 'check of sales'!$A$2:$P$1035, 12 + MATCH($E1052,'check of sales'!$M$1:$P$1, 0), 0), 0)</f>
        <v>561.2698304564326</v>
      </c>
      <c r="L1052" s="1">
        <f>SUMIF('emission-rate'!$A$2:$A$551, $D1052&amp;L$1&amp;$E1052&amp;$F1052, 'emission-rate'!$F$2:$F$551) * IFERROR(VLOOKUP($A1052&amp;$B1052&amp;$C1052&amp;$D1052&amp;L$1, 'check of sales'!$A$2:$P$1035, 12 + MATCH($E1052,'check of sales'!$M$1:$P$1, 0), 0), 0)</f>
        <v>23240.909841019031</v>
      </c>
      <c r="M1052" s="1">
        <f>SUMIF('emission-rate'!$A$2:$A$551, $D1052&amp;M$1&amp;$E1052&amp;$F1052, 'emission-rate'!$F$2:$F$551) * IFERROR(VLOOKUP($A1052&amp;$B1052&amp;$C1052&amp;$D1052&amp;M$1, 'check of sales'!$A$2:$P$1035, 12 + MATCH($E1052,'check of sales'!$M$1:$P$1, 0), 0), 0)</f>
        <v>44525.482501506245</v>
      </c>
      <c r="N1052" s="1">
        <f>SUMIF('emission-rate'!$A$2:$A$551, $D1052&amp;N$1&amp;$E1052&amp;$F1052, 'emission-rate'!$F$2:$F$551) * IFERROR(VLOOKUP($A1052&amp;$B1052&amp;$C1052&amp;$D1052&amp;N$1, 'check of sales'!$A$2:$P$1035, 12 + MATCH($E1052,'check of sales'!$M$1:$P$1, 0), 0), 0)</f>
        <v>8059.5771063587126</v>
      </c>
      <c r="O1052" s="1">
        <f>SUMIF('emission-rate'!$A$2:$A$551, $D1052&amp;O$1&amp;$E1052&amp;$F1052, 'emission-rate'!$F$2:$F$551) * IFERROR(VLOOKUP($A1052&amp;$B1052&amp;$C1052&amp;$D1052&amp;O$1, 'check of sales'!$A$2:$P$1035, 12 + MATCH($E1052,'check of sales'!$M$1:$P$1, 0), 0), 0)</f>
        <v>29512.468036610135</v>
      </c>
      <c r="P1052" s="1">
        <f>SUMIF('emission-rate'!$A$2:$A$551, $D1052&amp;P$1&amp;$E1052&amp;$F1052, 'emission-rate'!$F$2:$F$551) * IFERROR(VLOOKUP($A1052&amp;$B1052&amp;$C1052&amp;$D1052&amp;P$1, 'check of sales'!$A$2:$P$1035, 12 + MATCH($E1052,'check of sales'!$M$1:$P$1, 0), 0), 0)</f>
        <v>39951.206113172724</v>
      </c>
      <c r="Q1052" s="1">
        <f>SUMIF('emission-rate'!$A$2:$A$551, $D1052&amp;Q$1&amp;$E1052&amp;$F1052, 'emission-rate'!$F$2:$F$551) * IFERROR(VLOOKUP($A1052&amp;$B1052&amp;$C1052&amp;$D1052&amp;Q$1, 'check of sales'!$A$2:$P$1035, 12 + MATCH($E1052,'check of sales'!$M$1:$P$1, 0), 0), 0)</f>
        <v>0</v>
      </c>
      <c r="R1052" s="1">
        <f>SUMIF('emission-rate'!$A$2:$A$551, $D1052&amp;R$1&amp;$E1052&amp;$F1052, 'emission-rate'!$F$2:$F$551) * IFERROR(VLOOKUP($A1052&amp;$B1052&amp;$C1052&amp;$D1052&amp;R$1, 'check of sales'!$A$2:$P$1035, 12 + MATCH($E1052,'check of sales'!$M$1:$P$1, 0), 0), 0)</f>
        <v>0</v>
      </c>
      <c r="S1052" s="1">
        <f>SUMIF('emission-rate'!$A$2:$A$551, $D1052&amp;S$1&amp;$E1052&amp;$F1052, 'emission-rate'!$F$2:$F$551) * IFERROR(VLOOKUP($A1052&amp;$B1052&amp;$C1052&amp;$D1052&amp;S$1, 'check of sales'!$A$2:$P$1035, 12 + MATCH($E1052,'check of sales'!$M$1:$P$1, 0), 0), 0)</f>
        <v>0</v>
      </c>
      <c r="T1052" s="1">
        <f>SUMIF('emission-rate'!$A$2:$A$551, $D1052&amp;T$1&amp;$E1052&amp;$F1052, 'emission-rate'!$F$2:$F$551) * IFERROR(VLOOKUP($A1052&amp;$B1052&amp;$C1052&amp;$D1052&amp;T$1, 'check of sales'!$A$2:$P$1035, 12 + MATCH($E1052,'check of sales'!$M$1:$P$1, 0), 0), 0)</f>
        <v>0</v>
      </c>
      <c r="U1052" s="1">
        <f>SUMIF('emission-rate'!$A$2:$A$551, $D1052&amp;U$1&amp;$E1052&amp;$F1052, 'emission-rate'!$F$2:$F$551) * IFERROR(VLOOKUP($A1052&amp;$B1052&amp;$C1052&amp;$D1052&amp;U$1, 'check of sales'!$A$2:$P$1035, 12 + MATCH($E1052,'check of sales'!$M$1:$P$1, 0), 0), 0)</f>
        <v>0</v>
      </c>
    </row>
    <row r="1053" spans="1:21" x14ac:dyDescent="0.2">
      <c r="A1053">
        <f>emission!A1053</f>
        <v>2016</v>
      </c>
      <c r="B1053">
        <f>emission!B1053</f>
        <v>2</v>
      </c>
      <c r="C1053" t="str">
        <f>emission!C1053</f>
        <v>commercial</v>
      </c>
      <c r="D1053" t="str">
        <f>emission!D1053</f>
        <v>VCC 24724 (NG T7 SWCVng)</v>
      </c>
      <c r="E1053" t="str">
        <f>emission!E1053</f>
        <v>NG</v>
      </c>
      <c r="F1053" t="str">
        <f>emission!F1053</f>
        <v>PM</v>
      </c>
      <c r="G1053" s="1">
        <f>emission!G1053 - SUM($K1053:$U1053)</f>
        <v>4.4319545850157738E-5</v>
      </c>
      <c r="K1053" s="1">
        <f>SUMIF('emission-rate'!$A$2:$A$551, $D1053&amp;K$1&amp;$E1053&amp;$F1053, 'emission-rate'!$F$2:$F$551) * IFERROR(VLOOKUP($A1053&amp;$B1053&amp;$C1053&amp;$D1053&amp;K$1, 'check of sales'!$A$2:$P$1035, 12 + MATCH($E1053,'check of sales'!$M$1:$P$1, 0), 0), 0)</f>
        <v>526.29611289341517</v>
      </c>
      <c r="L1053" s="1">
        <f>SUMIF('emission-rate'!$A$2:$A$551, $D1053&amp;L$1&amp;$E1053&amp;$F1053, 'emission-rate'!$F$2:$F$551) * IFERROR(VLOOKUP($A1053&amp;$B1053&amp;$C1053&amp;$D1053&amp;L$1, 'check of sales'!$A$2:$P$1035, 12 + MATCH($E1053,'check of sales'!$M$1:$P$1, 0), 0), 0)</f>
        <v>21581.338949776349</v>
      </c>
      <c r="M1053" s="1">
        <f>SUMIF('emission-rate'!$A$2:$A$551, $D1053&amp;M$1&amp;$E1053&amp;$F1053, 'emission-rate'!$F$2:$F$551) * IFERROR(VLOOKUP($A1053&amp;$B1053&amp;$C1053&amp;$D1053&amp;M$1, 'check of sales'!$A$2:$P$1035, 12 + MATCH($E1053,'check of sales'!$M$1:$P$1, 0), 0), 0)</f>
        <v>41186.035725930298</v>
      </c>
      <c r="N1053" s="1">
        <f>SUMIF('emission-rate'!$A$2:$A$551, $D1053&amp;N$1&amp;$E1053&amp;$F1053, 'emission-rate'!$F$2:$F$551) * IFERROR(VLOOKUP($A1053&amp;$B1053&amp;$C1053&amp;$D1053&amp;N$1, 'check of sales'!$A$2:$P$1035, 12 + MATCH($E1053,'check of sales'!$M$1:$P$1, 0), 0), 0)</f>
        <v>7361.7179209887945</v>
      </c>
      <c r="O1053" s="1">
        <f>SUMIF('emission-rate'!$A$2:$A$551, $D1053&amp;O$1&amp;$E1053&amp;$F1053, 'emission-rate'!$F$2:$F$551) * IFERROR(VLOOKUP($A1053&amp;$B1053&amp;$C1053&amp;$D1053&amp;O$1, 'check of sales'!$A$2:$P$1035, 12 + MATCH($E1053,'check of sales'!$M$1:$P$1, 0), 0), 0)</f>
        <v>26370.786524312458</v>
      </c>
      <c r="P1053" s="1">
        <f>SUMIF('emission-rate'!$A$2:$A$551, $D1053&amp;P$1&amp;$E1053&amp;$F1053, 'emission-rate'!$F$2:$F$551) * IFERROR(VLOOKUP($A1053&amp;$B1053&amp;$C1053&amp;$D1053&amp;P$1, 'check of sales'!$A$2:$P$1035, 12 + MATCH($E1053,'check of sales'!$M$1:$P$1, 0), 0), 0)</f>
        <v>33877.343943777181</v>
      </c>
      <c r="Q1053" s="1">
        <f>SUMIF('emission-rate'!$A$2:$A$551, $D1053&amp;Q$1&amp;$E1053&amp;$F1053, 'emission-rate'!$F$2:$F$551) * IFERROR(VLOOKUP($A1053&amp;$B1053&amp;$C1053&amp;$D1053&amp;Q$1, 'check of sales'!$A$2:$P$1035, 12 + MATCH($E1053,'check of sales'!$M$1:$P$1, 0), 0), 0)</f>
        <v>25173.177407605956</v>
      </c>
      <c r="R1053" s="1">
        <f>SUMIF('emission-rate'!$A$2:$A$551, $D1053&amp;R$1&amp;$E1053&amp;$F1053, 'emission-rate'!$F$2:$F$551) * IFERROR(VLOOKUP($A1053&amp;$B1053&amp;$C1053&amp;$D1053&amp;R$1, 'check of sales'!$A$2:$P$1035, 12 + MATCH($E1053,'check of sales'!$M$1:$P$1, 0), 0), 0)</f>
        <v>0</v>
      </c>
      <c r="S1053" s="1">
        <f>SUMIF('emission-rate'!$A$2:$A$551, $D1053&amp;S$1&amp;$E1053&amp;$F1053, 'emission-rate'!$F$2:$F$551) * IFERROR(VLOOKUP($A1053&amp;$B1053&amp;$C1053&amp;$D1053&amp;S$1, 'check of sales'!$A$2:$P$1035, 12 + MATCH($E1053,'check of sales'!$M$1:$P$1, 0), 0), 0)</f>
        <v>0</v>
      </c>
      <c r="T1053" s="1">
        <f>SUMIF('emission-rate'!$A$2:$A$551, $D1053&amp;T$1&amp;$E1053&amp;$F1053, 'emission-rate'!$F$2:$F$551) * IFERROR(VLOOKUP($A1053&amp;$B1053&amp;$C1053&amp;$D1053&amp;T$1, 'check of sales'!$A$2:$P$1035, 12 + MATCH($E1053,'check of sales'!$M$1:$P$1, 0), 0), 0)</f>
        <v>0</v>
      </c>
      <c r="U1053" s="1">
        <f>SUMIF('emission-rate'!$A$2:$A$551, $D1053&amp;U$1&amp;$E1053&amp;$F1053, 'emission-rate'!$F$2:$F$551) * IFERROR(VLOOKUP($A1053&amp;$B1053&amp;$C1053&amp;$D1053&amp;U$1, 'check of sales'!$A$2:$P$1035, 12 + MATCH($E1053,'check of sales'!$M$1:$P$1, 0), 0), 0)</f>
        <v>0</v>
      </c>
    </row>
    <row r="1054" spans="1:21" x14ac:dyDescent="0.2">
      <c r="A1054">
        <f>emission!A1054</f>
        <v>2017</v>
      </c>
      <c r="B1054">
        <f>emission!B1054</f>
        <v>2</v>
      </c>
      <c r="C1054" t="str">
        <f>emission!C1054</f>
        <v>commercial</v>
      </c>
      <c r="D1054" t="str">
        <f>emission!D1054</f>
        <v>VCC 24724 (NG T7 SWCVng)</v>
      </c>
      <c r="E1054" t="str">
        <f>emission!E1054</f>
        <v>NG</v>
      </c>
      <c r="F1054" t="str">
        <f>emission!F1054</f>
        <v>PM</v>
      </c>
      <c r="G1054" s="1">
        <f>emission!G1054 - SUM($K1054:$U1054)</f>
        <v>5.0661124987527728E-5</v>
      </c>
      <c r="K1054" s="1">
        <f>SUMIF('emission-rate'!$A$2:$A$551, $D1054&amp;K$1&amp;$E1054&amp;$F1054, 'emission-rate'!$F$2:$F$551) * IFERROR(VLOOKUP($A1054&amp;$B1054&amp;$C1054&amp;$D1054&amp;K$1, 'check of sales'!$A$2:$P$1035, 12 + MATCH($E1054,'check of sales'!$M$1:$P$1, 0), 0), 0)</f>
        <v>496.07799672420697</v>
      </c>
      <c r="L1054" s="1">
        <f>SUMIF('emission-rate'!$A$2:$A$551, $D1054&amp;L$1&amp;$E1054&amp;$F1054, 'emission-rate'!$F$2:$F$551) * IFERROR(VLOOKUP($A1054&amp;$B1054&amp;$C1054&amp;$D1054&amp;L$1, 'check of sales'!$A$2:$P$1035, 12 + MATCH($E1054,'check of sales'!$M$1:$P$1, 0), 0), 0)</f>
        <v>20236.567483176361</v>
      </c>
      <c r="M1054" s="1">
        <f>SUMIF('emission-rate'!$A$2:$A$551, $D1054&amp;M$1&amp;$E1054&amp;$F1054, 'emission-rate'!$F$2:$F$551) * IFERROR(VLOOKUP($A1054&amp;$B1054&amp;$C1054&amp;$D1054&amp;M$1, 'check of sales'!$A$2:$P$1035, 12 + MATCH($E1054,'check of sales'!$M$1:$P$1, 0), 0), 0)</f>
        <v>38245.051638646488</v>
      </c>
      <c r="N1054" s="1">
        <f>SUMIF('emission-rate'!$A$2:$A$551, $D1054&amp;N$1&amp;$E1054&amp;$F1054, 'emission-rate'!$F$2:$F$551) * IFERROR(VLOOKUP($A1054&amp;$B1054&amp;$C1054&amp;$D1054&amp;N$1, 'check of sales'!$A$2:$P$1035, 12 + MATCH($E1054,'check of sales'!$M$1:$P$1, 0), 0), 0)</f>
        <v>6809.5831929010119</v>
      </c>
      <c r="O1054" s="1">
        <f>SUMIF('emission-rate'!$A$2:$A$551, $D1054&amp;O$1&amp;$E1054&amp;$F1054, 'emission-rate'!$F$2:$F$551) * IFERROR(VLOOKUP($A1054&amp;$B1054&amp;$C1054&amp;$D1054&amp;O$1, 'check of sales'!$A$2:$P$1035, 12 + MATCH($E1054,'check of sales'!$M$1:$P$1, 0), 0), 0)</f>
        <v>24087.404237802424</v>
      </c>
      <c r="P1054" s="1">
        <f>SUMIF('emission-rate'!$A$2:$A$551, $D1054&amp;P$1&amp;$E1054&amp;$F1054, 'emission-rate'!$F$2:$F$551) * IFERROR(VLOOKUP($A1054&amp;$B1054&amp;$C1054&amp;$D1054&amp;P$1, 'check of sales'!$A$2:$P$1035, 12 + MATCH($E1054,'check of sales'!$M$1:$P$1, 0), 0), 0)</f>
        <v>30271.009664248748</v>
      </c>
      <c r="Q1054" s="1">
        <f>SUMIF('emission-rate'!$A$2:$A$551, $D1054&amp;Q$1&amp;$E1054&amp;$F1054, 'emission-rate'!$F$2:$F$551) * IFERROR(VLOOKUP($A1054&amp;$B1054&amp;$C1054&amp;$D1054&amp;Q$1, 'check of sales'!$A$2:$P$1035, 12 + MATCH($E1054,'check of sales'!$M$1:$P$1, 0), 0), 0)</f>
        <v>21346.048646926905</v>
      </c>
      <c r="R1054" s="1">
        <f>SUMIF('emission-rate'!$A$2:$A$551, $D1054&amp;R$1&amp;$E1054&amp;$F1054, 'emission-rate'!$F$2:$F$551) * IFERROR(VLOOKUP($A1054&amp;$B1054&amp;$C1054&amp;$D1054&amp;R$1, 'check of sales'!$A$2:$P$1035, 12 + MATCH($E1054,'check of sales'!$M$1:$P$1, 0), 0), 0)</f>
        <v>18453.796808905725</v>
      </c>
      <c r="S1054" s="1">
        <f>SUMIF('emission-rate'!$A$2:$A$551, $D1054&amp;S$1&amp;$E1054&amp;$F1054, 'emission-rate'!$F$2:$F$551) * IFERROR(VLOOKUP($A1054&amp;$B1054&amp;$C1054&amp;$D1054&amp;S$1, 'check of sales'!$A$2:$P$1035, 12 + MATCH($E1054,'check of sales'!$M$1:$P$1, 0), 0), 0)</f>
        <v>0</v>
      </c>
      <c r="T1054" s="1">
        <f>SUMIF('emission-rate'!$A$2:$A$551, $D1054&amp;T$1&amp;$E1054&amp;$F1054, 'emission-rate'!$F$2:$F$551) * IFERROR(VLOOKUP($A1054&amp;$B1054&amp;$C1054&amp;$D1054&amp;T$1, 'check of sales'!$A$2:$P$1035, 12 + MATCH($E1054,'check of sales'!$M$1:$P$1, 0), 0), 0)</f>
        <v>0</v>
      </c>
      <c r="U1054" s="1">
        <f>SUMIF('emission-rate'!$A$2:$A$551, $D1054&amp;U$1&amp;$E1054&amp;$F1054, 'emission-rate'!$F$2:$F$551) * IFERROR(VLOOKUP($A1054&amp;$B1054&amp;$C1054&amp;$D1054&amp;U$1, 'check of sales'!$A$2:$P$1035, 12 + MATCH($E1054,'check of sales'!$M$1:$P$1, 0), 0), 0)</f>
        <v>0</v>
      </c>
    </row>
    <row r="1055" spans="1:21" x14ac:dyDescent="0.2">
      <c r="A1055">
        <f>emission!A1055</f>
        <v>2018</v>
      </c>
      <c r="B1055">
        <f>emission!B1055</f>
        <v>2</v>
      </c>
      <c r="C1055" t="str">
        <f>emission!C1055</f>
        <v>commercial</v>
      </c>
      <c r="D1055" t="str">
        <f>emission!D1055</f>
        <v>VCC 24724 (NG T7 SWCVng)</v>
      </c>
      <c r="E1055" t="str">
        <f>emission!E1055</f>
        <v>NG</v>
      </c>
      <c r="F1055" t="str">
        <f>emission!F1055</f>
        <v>PM</v>
      </c>
      <c r="G1055" s="1">
        <f>emission!G1055 - SUM($K1055:$U1055)</f>
        <v>1.8154183635488153E-5</v>
      </c>
      <c r="K1055" s="1">
        <f>SUMIF('emission-rate'!$A$2:$A$551, $D1055&amp;K$1&amp;$E1055&amp;$F1055, 'emission-rate'!$F$2:$F$551) * IFERROR(VLOOKUP($A1055&amp;$B1055&amp;$C1055&amp;$D1055&amp;K$1, 'check of sales'!$A$2:$P$1035, 12 + MATCH($E1055,'check of sales'!$M$1:$P$1, 0), 0), 0)</f>
        <v>469.85716315820088</v>
      </c>
      <c r="L1055" s="1">
        <f>SUMIF('emission-rate'!$A$2:$A$551, $D1055&amp;L$1&amp;$E1055&amp;$F1055, 'emission-rate'!$F$2:$F$551) * IFERROR(VLOOKUP($A1055&amp;$B1055&amp;$C1055&amp;$D1055&amp;L$1, 'check of sales'!$A$2:$P$1035, 12 + MATCH($E1055,'check of sales'!$M$1:$P$1, 0), 0), 0)</f>
        <v>19074.653244990652</v>
      </c>
      <c r="M1055" s="1">
        <f>SUMIF('emission-rate'!$A$2:$A$551, $D1055&amp;M$1&amp;$E1055&amp;$F1055, 'emission-rate'!$F$2:$F$551) * IFERROR(VLOOKUP($A1055&amp;$B1055&amp;$C1055&amp;$D1055&amp;M$1, 'check of sales'!$A$2:$P$1035, 12 + MATCH($E1055,'check of sales'!$M$1:$P$1, 0), 0), 0)</f>
        <v>35861.934710545625</v>
      </c>
      <c r="N1055" s="1">
        <f>SUMIF('emission-rate'!$A$2:$A$551, $D1055&amp;N$1&amp;$E1055&amp;$F1055, 'emission-rate'!$F$2:$F$551) * IFERROR(VLOOKUP($A1055&amp;$B1055&amp;$C1055&amp;$D1055&amp;N$1, 'check of sales'!$A$2:$P$1035, 12 + MATCH($E1055,'check of sales'!$M$1:$P$1, 0), 0), 0)</f>
        <v>6323.3291638746405</v>
      </c>
      <c r="O1055" s="1">
        <f>SUMIF('emission-rate'!$A$2:$A$551, $D1055&amp;O$1&amp;$E1055&amp;$F1055, 'emission-rate'!$F$2:$F$551) * IFERROR(VLOOKUP($A1055&amp;$B1055&amp;$C1055&amp;$D1055&amp;O$1, 'check of sales'!$A$2:$P$1035, 12 + MATCH($E1055,'check of sales'!$M$1:$P$1, 0), 0), 0)</f>
        <v>22280.829667584094</v>
      </c>
      <c r="P1055" s="1">
        <f>SUMIF('emission-rate'!$A$2:$A$551, $D1055&amp;P$1&amp;$E1055&amp;$F1055, 'emission-rate'!$F$2:$F$551) * IFERROR(VLOOKUP($A1055&amp;$B1055&amp;$C1055&amp;$D1055&amp;P$1, 'check of sales'!$A$2:$P$1035, 12 + MATCH($E1055,'check of sales'!$M$1:$P$1, 0), 0), 0)</f>
        <v>27649.916539157661</v>
      </c>
      <c r="Q1055" s="1">
        <f>SUMIF('emission-rate'!$A$2:$A$551, $D1055&amp;Q$1&amp;$E1055&amp;$F1055, 'emission-rate'!$F$2:$F$551) * IFERROR(VLOOKUP($A1055&amp;$B1055&amp;$C1055&amp;$D1055&amp;Q$1, 'check of sales'!$A$2:$P$1035, 12 + MATCH($E1055,'check of sales'!$M$1:$P$1, 0), 0), 0)</f>
        <v>19073.704419007165</v>
      </c>
      <c r="R1055" s="1">
        <f>SUMIF('emission-rate'!$A$2:$A$551, $D1055&amp;R$1&amp;$E1055&amp;$F1055, 'emission-rate'!$F$2:$F$551) * IFERROR(VLOOKUP($A1055&amp;$B1055&amp;$C1055&amp;$D1055&amp;R$1, 'check of sales'!$A$2:$P$1035, 12 + MATCH($E1055,'check of sales'!$M$1:$P$1, 0), 0), 0)</f>
        <v>15648.228986952816</v>
      </c>
      <c r="S1055" s="1">
        <f>SUMIF('emission-rate'!$A$2:$A$551, $D1055&amp;S$1&amp;$E1055&amp;$F1055, 'emission-rate'!$F$2:$F$551) * IFERROR(VLOOKUP($A1055&amp;$B1055&amp;$C1055&amp;$D1055&amp;S$1, 'check of sales'!$A$2:$P$1035, 12 + MATCH($E1055,'check of sales'!$M$1:$P$1, 0), 0), 0)</f>
        <v>21915.415148075965</v>
      </c>
      <c r="T1055" s="1">
        <f>SUMIF('emission-rate'!$A$2:$A$551, $D1055&amp;T$1&amp;$E1055&amp;$F1055, 'emission-rate'!$F$2:$F$551) * IFERROR(VLOOKUP($A1055&amp;$B1055&amp;$C1055&amp;$D1055&amp;T$1, 'check of sales'!$A$2:$P$1035, 12 + MATCH($E1055,'check of sales'!$M$1:$P$1, 0), 0), 0)</f>
        <v>0</v>
      </c>
      <c r="U1055" s="1">
        <f>SUMIF('emission-rate'!$A$2:$A$551, $D1055&amp;U$1&amp;$E1055&amp;$F1055, 'emission-rate'!$F$2:$F$551) * IFERROR(VLOOKUP($A1055&amp;$B1055&amp;$C1055&amp;$D1055&amp;U$1, 'check of sales'!$A$2:$P$1035, 12 + MATCH($E1055,'check of sales'!$M$1:$P$1, 0), 0), 0)</f>
        <v>0</v>
      </c>
    </row>
    <row r="1056" spans="1:21" x14ac:dyDescent="0.2">
      <c r="A1056">
        <f>emission!A1056</f>
        <v>2019</v>
      </c>
      <c r="B1056">
        <f>emission!B1056</f>
        <v>2</v>
      </c>
      <c r="C1056" t="str">
        <f>emission!C1056</f>
        <v>commercial</v>
      </c>
      <c r="D1056" t="str">
        <f>emission!D1056</f>
        <v>VCC 24724 (NG T7 SWCVng)</v>
      </c>
      <c r="E1056" t="str">
        <f>emission!E1056</f>
        <v>NG</v>
      </c>
      <c r="F1056" t="str">
        <f>emission!F1056</f>
        <v>PM</v>
      </c>
      <c r="G1056" s="1">
        <f>emission!G1056 - SUM($K1056:$U1056)</f>
        <v>2.9767397791147232E-5</v>
      </c>
      <c r="K1056" s="1">
        <f>SUMIF('emission-rate'!$A$2:$A$551, $D1056&amp;K$1&amp;$E1056&amp;$F1056, 'emission-rate'!$F$2:$F$551) * IFERROR(VLOOKUP($A1056&amp;$B1056&amp;$C1056&amp;$D1056&amp;K$1, 'check of sales'!$A$2:$P$1035, 12 + MATCH($E1056,'check of sales'!$M$1:$P$1, 0), 0), 0)</f>
        <v>437.36945066290025</v>
      </c>
      <c r="L1056" s="1">
        <f>SUMIF('emission-rate'!$A$2:$A$551, $D1056&amp;L$1&amp;$E1056&amp;$F1056, 'emission-rate'!$F$2:$F$551) * IFERROR(VLOOKUP($A1056&amp;$B1056&amp;$C1056&amp;$D1056&amp;L$1, 'check of sales'!$A$2:$P$1035, 12 + MATCH($E1056,'check of sales'!$M$1:$P$1, 0), 0), 0)</f>
        <v>18066.43818330903</v>
      </c>
      <c r="M1056" s="1">
        <f>SUMIF('emission-rate'!$A$2:$A$551, $D1056&amp;M$1&amp;$E1056&amp;$F1056, 'emission-rate'!$F$2:$F$551) * IFERROR(VLOOKUP($A1056&amp;$B1056&amp;$C1056&amp;$D1056&amp;M$1, 'check of sales'!$A$2:$P$1035, 12 + MATCH($E1056,'check of sales'!$M$1:$P$1, 0), 0), 0)</f>
        <v>33802.865523851266</v>
      </c>
      <c r="N1056" s="1">
        <f>SUMIF('emission-rate'!$A$2:$A$551, $D1056&amp;N$1&amp;$E1056&amp;$F1056, 'emission-rate'!$F$2:$F$551) * IFERROR(VLOOKUP($A1056&amp;$B1056&amp;$C1056&amp;$D1056&amp;N$1, 'check of sales'!$A$2:$P$1035, 12 + MATCH($E1056,'check of sales'!$M$1:$P$1, 0), 0), 0)</f>
        <v>5929.3113203438752</v>
      </c>
      <c r="O1056" s="1">
        <f>SUMIF('emission-rate'!$A$2:$A$551, $D1056&amp;O$1&amp;$E1056&amp;$F1056, 'emission-rate'!$F$2:$F$551) * IFERROR(VLOOKUP($A1056&amp;$B1056&amp;$C1056&amp;$D1056&amp;O$1, 'check of sales'!$A$2:$P$1035, 12 + MATCH($E1056,'check of sales'!$M$1:$P$1, 0), 0), 0)</f>
        <v>20689.815520461612</v>
      </c>
      <c r="P1056" s="1">
        <f>SUMIF('emission-rate'!$A$2:$A$551, $D1056&amp;P$1&amp;$E1056&amp;$F1056, 'emission-rate'!$F$2:$F$551) * IFERROR(VLOOKUP($A1056&amp;$B1056&amp;$C1056&amp;$D1056&amp;P$1, 'check of sales'!$A$2:$P$1035, 12 + MATCH($E1056,'check of sales'!$M$1:$P$1, 0), 0), 0)</f>
        <v>25576.150698922051</v>
      </c>
      <c r="Q1056" s="1">
        <f>SUMIF('emission-rate'!$A$2:$A$551, $D1056&amp;Q$1&amp;$E1056&amp;$F1056, 'emission-rate'!$F$2:$F$551) * IFERROR(VLOOKUP($A1056&amp;$B1056&amp;$C1056&amp;$D1056&amp;Q$1, 'check of sales'!$A$2:$P$1035, 12 + MATCH($E1056,'check of sales'!$M$1:$P$1, 0), 0), 0)</f>
        <v>17422.158729676448</v>
      </c>
      <c r="R1056" s="1">
        <f>SUMIF('emission-rate'!$A$2:$A$551, $D1056&amp;R$1&amp;$E1056&amp;$F1056, 'emission-rate'!$F$2:$F$551) * IFERROR(VLOOKUP($A1056&amp;$B1056&amp;$C1056&amp;$D1056&amp;R$1, 'check of sales'!$A$2:$P$1035, 12 + MATCH($E1056,'check of sales'!$M$1:$P$1, 0), 0), 0)</f>
        <v>13982.432969909294</v>
      </c>
      <c r="S1056" s="1">
        <f>SUMIF('emission-rate'!$A$2:$A$551, $D1056&amp;S$1&amp;$E1056&amp;$F1056, 'emission-rate'!$F$2:$F$551) * IFERROR(VLOOKUP($A1056&amp;$B1056&amp;$C1056&amp;$D1056&amp;S$1, 'check of sales'!$A$2:$P$1035, 12 + MATCH($E1056,'check of sales'!$M$1:$P$1, 0), 0), 0)</f>
        <v>18583.570531985428</v>
      </c>
      <c r="T1056" s="1">
        <f>SUMIF('emission-rate'!$A$2:$A$551, $D1056&amp;T$1&amp;$E1056&amp;$F1056, 'emission-rate'!$F$2:$F$551) * IFERROR(VLOOKUP($A1056&amp;$B1056&amp;$C1056&amp;$D1056&amp;T$1, 'check of sales'!$A$2:$P$1035, 12 + MATCH($E1056,'check of sales'!$M$1:$P$1, 0), 0), 0)</f>
        <v>18997.507196707691</v>
      </c>
      <c r="U1056" s="1">
        <f>SUMIF('emission-rate'!$A$2:$A$551, $D1056&amp;U$1&amp;$E1056&amp;$F1056, 'emission-rate'!$F$2:$F$551) * IFERROR(VLOOKUP($A1056&amp;$B1056&amp;$C1056&amp;$D1056&amp;U$1, 'check of sales'!$A$2:$P$1035, 12 + MATCH($E1056,'check of sales'!$M$1:$P$1, 0), 0), 0)</f>
        <v>0</v>
      </c>
    </row>
    <row r="1057" spans="1:21" x14ac:dyDescent="0.2">
      <c r="A1057">
        <f>emission!A1057</f>
        <v>2020</v>
      </c>
      <c r="B1057">
        <f>emission!B1057</f>
        <v>2</v>
      </c>
      <c r="C1057" t="str">
        <f>emission!C1057</f>
        <v>commercial</v>
      </c>
      <c r="D1057" t="str">
        <f>emission!D1057</f>
        <v>VCC 24724 (NG T7 SWCVng)</v>
      </c>
      <c r="E1057" t="str">
        <f>emission!E1057</f>
        <v>NG</v>
      </c>
      <c r="F1057" t="str">
        <f>emission!F1057</f>
        <v>PM</v>
      </c>
      <c r="G1057" s="1">
        <f>emission!G1057 - SUM($K1057:$U1057)</f>
        <v>3.0043971491977572E-5</v>
      </c>
      <c r="K1057" s="1">
        <f>SUMIF('emission-rate'!$A$2:$A$551, $D1057&amp;K$1&amp;$E1057&amp;$F1057, 'emission-rate'!$F$2:$F$551) * IFERROR(VLOOKUP($A1057&amp;$B1057&amp;$C1057&amp;$D1057&amp;K$1, 'check of sales'!$A$2:$P$1035, 12 + MATCH($E1057,'check of sales'!$M$1:$P$1, 0), 0), 0)</f>
        <v>408.14575223922122</v>
      </c>
      <c r="L1057" s="1">
        <f>SUMIF('emission-rate'!$A$2:$A$551, $D1057&amp;L$1&amp;$E1057&amp;$F1057, 'emission-rate'!$F$2:$F$551) * IFERROR(VLOOKUP($A1057&amp;$B1057&amp;$C1057&amp;$D1057&amp;L$1, 'check of sales'!$A$2:$P$1035, 12 + MATCH($E1057,'check of sales'!$M$1:$P$1, 0), 0), 0)</f>
        <v>16817.255888059364</v>
      </c>
      <c r="M1057" s="1">
        <f>SUMIF('emission-rate'!$A$2:$A$551, $D1057&amp;M$1&amp;$E1057&amp;$F1057, 'emission-rate'!$F$2:$F$551) * IFERROR(VLOOKUP($A1057&amp;$B1057&amp;$C1057&amp;$D1057&amp;M$1, 'check of sales'!$A$2:$P$1035, 12 + MATCH($E1057,'check of sales'!$M$1:$P$1, 0), 0), 0)</f>
        <v>32016.172066758169</v>
      </c>
      <c r="N1057" s="1">
        <f>SUMIF('emission-rate'!$A$2:$A$551, $D1057&amp;N$1&amp;$E1057&amp;$F1057, 'emission-rate'!$F$2:$F$551) * IFERROR(VLOOKUP($A1057&amp;$B1057&amp;$C1057&amp;$D1057&amp;N$1, 'check of sales'!$A$2:$P$1035, 12 + MATCH($E1057,'check of sales'!$M$1:$P$1, 0), 0), 0)</f>
        <v>5588.8706180621984</v>
      </c>
      <c r="O1057" s="1">
        <f>SUMIF('emission-rate'!$A$2:$A$551, $D1057&amp;O$1&amp;$E1057&amp;$F1057, 'emission-rate'!$F$2:$F$551) * IFERROR(VLOOKUP($A1057&amp;$B1057&amp;$C1057&amp;$D1057&amp;O$1, 'check of sales'!$A$2:$P$1035, 12 + MATCH($E1057,'check of sales'!$M$1:$P$1, 0), 0), 0)</f>
        <v>19400.596458294818</v>
      </c>
      <c r="P1057" s="1">
        <f>SUMIF('emission-rate'!$A$2:$A$551, $D1057&amp;P$1&amp;$E1057&amp;$F1057, 'emission-rate'!$F$2:$F$551) * IFERROR(VLOOKUP($A1057&amp;$B1057&amp;$C1057&amp;$D1057&amp;P$1, 'check of sales'!$A$2:$P$1035, 12 + MATCH($E1057,'check of sales'!$M$1:$P$1, 0), 0), 0)</f>
        <v>23749.826536042106</v>
      </c>
      <c r="Q1057" s="1">
        <f>SUMIF('emission-rate'!$A$2:$A$551, $D1057&amp;Q$1&amp;$E1057&amp;$F1057, 'emission-rate'!$F$2:$F$551) * IFERROR(VLOOKUP($A1057&amp;$B1057&amp;$C1057&amp;$D1057&amp;Q$1, 'check of sales'!$A$2:$P$1035, 12 + MATCH($E1057,'check of sales'!$M$1:$P$1, 0), 0), 0)</f>
        <v>16115.482899910403</v>
      </c>
      <c r="R1057" s="1">
        <f>SUMIF('emission-rate'!$A$2:$A$551, $D1057&amp;R$1&amp;$E1057&amp;$F1057, 'emission-rate'!$F$2:$F$551) * IFERROR(VLOOKUP($A1057&amp;$B1057&amp;$C1057&amp;$D1057&amp;R$1, 'check of sales'!$A$2:$P$1035, 12 + MATCH($E1057,'check of sales'!$M$1:$P$1, 0), 0), 0)</f>
        <v>12771.728096303435</v>
      </c>
      <c r="S1057" s="1">
        <f>SUMIF('emission-rate'!$A$2:$A$551, $D1057&amp;S$1&amp;$E1057&amp;$F1057, 'emission-rate'!$F$2:$F$551) * IFERROR(VLOOKUP($A1057&amp;$B1057&amp;$C1057&amp;$D1057&amp;S$1, 'check of sales'!$A$2:$P$1035, 12 + MATCH($E1057,'check of sales'!$M$1:$P$1, 0), 0), 0)</f>
        <v>16605.299521225086</v>
      </c>
      <c r="T1057" s="1">
        <f>SUMIF('emission-rate'!$A$2:$A$551, $D1057&amp;T$1&amp;$E1057&amp;$F1057, 'emission-rate'!$F$2:$F$551) * IFERROR(VLOOKUP($A1057&amp;$B1057&amp;$C1057&amp;$D1057&amp;T$1, 'check of sales'!$A$2:$P$1035, 12 + MATCH($E1057,'check of sales'!$M$1:$P$1, 0), 0), 0)</f>
        <v>16109.277991611036</v>
      </c>
      <c r="U1057" s="1">
        <f>SUMIF('emission-rate'!$A$2:$A$551, $D1057&amp;U$1&amp;$E1057&amp;$F1057, 'emission-rate'!$F$2:$F$551) * IFERROR(VLOOKUP($A1057&amp;$B1057&amp;$C1057&amp;$D1057&amp;U$1, 'check of sales'!$A$2:$P$1035, 12 + MATCH($E1057,'check of sales'!$M$1:$P$1, 0), 0), 0)</f>
        <v>23057.112089983166</v>
      </c>
    </row>
    <row r="1058" spans="1:21" x14ac:dyDescent="0.2">
      <c r="A1058">
        <f>emission!A1058</f>
        <v>2010</v>
      </c>
      <c r="B1058">
        <f>emission!B1058</f>
        <v>2</v>
      </c>
      <c r="C1058" t="str">
        <f>emission!C1058</f>
        <v>commercial</v>
      </c>
      <c r="D1058" t="str">
        <f>emission!D1058</f>
        <v>VCC 24724 (NG T7 SWCVng)</v>
      </c>
      <c r="E1058" t="str">
        <f>emission!E1058</f>
        <v>NG</v>
      </c>
      <c r="F1058" t="str">
        <f>emission!F1058</f>
        <v>PM10</v>
      </c>
      <c r="G1058" s="1">
        <f>emission!G1058 - SUM($K1058:$U1058)</f>
        <v>-2.5095300770772155E-7</v>
      </c>
      <c r="K1058" s="1">
        <f>SUMIF('emission-rate'!$A$2:$A$551, $D1058&amp;K$1&amp;$E1058&amp;$F1058, 'emission-rate'!$F$2:$F$551) * IFERROR(VLOOKUP($A1058&amp;$B1058&amp;$C1058&amp;$D1058&amp;K$1, 'check of sales'!$A$2:$P$1035, 12 + MATCH($E1058,'check of sales'!$M$1:$P$1, 0), 0), 0)</f>
        <v>932.32571420732506</v>
      </c>
      <c r="L1058" s="1">
        <f>SUMIF('emission-rate'!$A$2:$A$551, $D1058&amp;L$1&amp;$E1058&amp;$F1058, 'emission-rate'!$F$2:$F$551) * IFERROR(VLOOKUP($A1058&amp;$B1058&amp;$C1058&amp;$D1058&amp;L$1, 'check of sales'!$A$2:$P$1035, 12 + MATCH($E1058,'check of sales'!$M$1:$P$1, 0), 0), 0)</f>
        <v>0</v>
      </c>
      <c r="M1058" s="1">
        <f>SUMIF('emission-rate'!$A$2:$A$551, $D1058&amp;M$1&amp;$E1058&amp;$F1058, 'emission-rate'!$F$2:$F$551) * IFERROR(VLOOKUP($A1058&amp;$B1058&amp;$C1058&amp;$D1058&amp;M$1, 'check of sales'!$A$2:$P$1035, 12 + MATCH($E1058,'check of sales'!$M$1:$P$1, 0), 0), 0)</f>
        <v>0</v>
      </c>
      <c r="N1058" s="1">
        <f>SUMIF('emission-rate'!$A$2:$A$551, $D1058&amp;N$1&amp;$E1058&amp;$F1058, 'emission-rate'!$F$2:$F$551) * IFERROR(VLOOKUP($A1058&amp;$B1058&amp;$C1058&amp;$D1058&amp;N$1, 'check of sales'!$A$2:$P$1035, 12 + MATCH($E1058,'check of sales'!$M$1:$P$1, 0), 0), 0)</f>
        <v>0</v>
      </c>
      <c r="O1058" s="1">
        <f>SUMIF('emission-rate'!$A$2:$A$551, $D1058&amp;O$1&amp;$E1058&amp;$F1058, 'emission-rate'!$F$2:$F$551) * IFERROR(VLOOKUP($A1058&amp;$B1058&amp;$C1058&amp;$D1058&amp;O$1, 'check of sales'!$A$2:$P$1035, 12 + MATCH($E1058,'check of sales'!$M$1:$P$1, 0), 0), 0)</f>
        <v>0</v>
      </c>
      <c r="P1058" s="1">
        <f>SUMIF('emission-rate'!$A$2:$A$551, $D1058&amp;P$1&amp;$E1058&amp;$F1058, 'emission-rate'!$F$2:$F$551) * IFERROR(VLOOKUP($A1058&amp;$B1058&amp;$C1058&amp;$D1058&amp;P$1, 'check of sales'!$A$2:$P$1035, 12 + MATCH($E1058,'check of sales'!$M$1:$P$1, 0), 0), 0)</f>
        <v>0</v>
      </c>
      <c r="Q1058" s="1">
        <f>SUMIF('emission-rate'!$A$2:$A$551, $D1058&amp;Q$1&amp;$E1058&amp;$F1058, 'emission-rate'!$F$2:$F$551) * IFERROR(VLOOKUP($A1058&amp;$B1058&amp;$C1058&amp;$D1058&amp;Q$1, 'check of sales'!$A$2:$P$1035, 12 + MATCH($E1058,'check of sales'!$M$1:$P$1, 0), 0), 0)</f>
        <v>0</v>
      </c>
      <c r="R1058" s="1">
        <f>SUMIF('emission-rate'!$A$2:$A$551, $D1058&amp;R$1&amp;$E1058&amp;$F1058, 'emission-rate'!$F$2:$F$551) * IFERROR(VLOOKUP($A1058&amp;$B1058&amp;$C1058&amp;$D1058&amp;R$1, 'check of sales'!$A$2:$P$1035, 12 + MATCH($E1058,'check of sales'!$M$1:$P$1, 0), 0), 0)</f>
        <v>0</v>
      </c>
      <c r="S1058" s="1">
        <f>SUMIF('emission-rate'!$A$2:$A$551, $D1058&amp;S$1&amp;$E1058&amp;$F1058, 'emission-rate'!$F$2:$F$551) * IFERROR(VLOOKUP($A1058&amp;$B1058&amp;$C1058&amp;$D1058&amp;S$1, 'check of sales'!$A$2:$P$1035, 12 + MATCH($E1058,'check of sales'!$M$1:$P$1, 0), 0), 0)</f>
        <v>0</v>
      </c>
      <c r="T1058" s="1">
        <f>SUMIF('emission-rate'!$A$2:$A$551, $D1058&amp;T$1&amp;$E1058&amp;$F1058, 'emission-rate'!$F$2:$F$551) * IFERROR(VLOOKUP($A1058&amp;$B1058&amp;$C1058&amp;$D1058&amp;T$1, 'check of sales'!$A$2:$P$1035, 12 + MATCH($E1058,'check of sales'!$M$1:$P$1, 0), 0), 0)</f>
        <v>0</v>
      </c>
      <c r="U1058" s="1">
        <f>SUMIF('emission-rate'!$A$2:$A$551, $D1058&amp;U$1&amp;$E1058&amp;$F1058, 'emission-rate'!$F$2:$F$551) * IFERROR(VLOOKUP($A1058&amp;$B1058&amp;$C1058&amp;$D1058&amp;U$1, 'check of sales'!$A$2:$P$1035, 12 + MATCH($E1058,'check of sales'!$M$1:$P$1, 0), 0), 0)</f>
        <v>0</v>
      </c>
    </row>
    <row r="1059" spans="1:21" x14ac:dyDescent="0.2">
      <c r="A1059">
        <f>emission!A1059</f>
        <v>2011</v>
      </c>
      <c r="B1059">
        <f>emission!B1059</f>
        <v>2</v>
      </c>
      <c r="C1059" t="str">
        <f>emission!C1059</f>
        <v>commercial</v>
      </c>
      <c r="D1059" t="str">
        <f>emission!D1059</f>
        <v>VCC 24724 (NG T7 SWCVng)</v>
      </c>
      <c r="E1059" t="str">
        <f>emission!E1059</f>
        <v>NG</v>
      </c>
      <c r="F1059" t="str">
        <f>emission!F1059</f>
        <v>PM10</v>
      </c>
      <c r="G1059" s="1">
        <f>emission!G1059 - SUM($K1059:$U1059)</f>
        <v>2.4291373847518116E-5</v>
      </c>
      <c r="K1059" s="1">
        <f>SUMIF('emission-rate'!$A$2:$A$551, $D1059&amp;K$1&amp;$E1059&amp;$F1059, 'emission-rate'!$F$2:$F$551) * IFERROR(VLOOKUP($A1059&amp;$B1059&amp;$C1059&amp;$D1059&amp;K$1, 'check of sales'!$A$2:$P$1035, 12 + MATCH($E1059,'check of sales'!$M$1:$P$1, 0), 0), 0)</f>
        <v>790.58236185302883</v>
      </c>
      <c r="L1059" s="1">
        <f>SUMIF('emission-rate'!$A$2:$A$551, $D1059&amp;L$1&amp;$E1059&amp;$F1059, 'emission-rate'!$F$2:$F$551) * IFERROR(VLOOKUP($A1059&amp;$B1059&amp;$C1059&amp;$D1059&amp;L$1, 'check of sales'!$A$2:$P$1035, 12 + MATCH($E1059,'check of sales'!$M$1:$P$1, 0), 0), 0)</f>
        <v>35848.774624567101</v>
      </c>
      <c r="M1059" s="1">
        <f>SUMIF('emission-rate'!$A$2:$A$551, $D1059&amp;M$1&amp;$E1059&amp;$F1059, 'emission-rate'!$F$2:$F$551) * IFERROR(VLOOKUP($A1059&amp;$B1059&amp;$C1059&amp;$D1059&amp;M$1, 'check of sales'!$A$2:$P$1035, 12 + MATCH($E1059,'check of sales'!$M$1:$P$1, 0), 0), 0)</f>
        <v>0</v>
      </c>
      <c r="N1059" s="1">
        <f>SUMIF('emission-rate'!$A$2:$A$551, $D1059&amp;N$1&amp;$E1059&amp;$F1059, 'emission-rate'!$F$2:$F$551) * IFERROR(VLOOKUP($A1059&amp;$B1059&amp;$C1059&amp;$D1059&amp;N$1, 'check of sales'!$A$2:$P$1035, 12 + MATCH($E1059,'check of sales'!$M$1:$P$1, 0), 0), 0)</f>
        <v>0</v>
      </c>
      <c r="O1059" s="1">
        <f>SUMIF('emission-rate'!$A$2:$A$551, $D1059&amp;O$1&amp;$E1059&amp;$F1059, 'emission-rate'!$F$2:$F$551) * IFERROR(VLOOKUP($A1059&amp;$B1059&amp;$C1059&amp;$D1059&amp;O$1, 'check of sales'!$A$2:$P$1035, 12 + MATCH($E1059,'check of sales'!$M$1:$P$1, 0), 0), 0)</f>
        <v>0</v>
      </c>
      <c r="P1059" s="1">
        <f>SUMIF('emission-rate'!$A$2:$A$551, $D1059&amp;P$1&amp;$E1059&amp;$F1059, 'emission-rate'!$F$2:$F$551) * IFERROR(VLOOKUP($A1059&amp;$B1059&amp;$C1059&amp;$D1059&amp;P$1, 'check of sales'!$A$2:$P$1035, 12 + MATCH($E1059,'check of sales'!$M$1:$P$1, 0), 0), 0)</f>
        <v>0</v>
      </c>
      <c r="Q1059" s="1">
        <f>SUMIF('emission-rate'!$A$2:$A$551, $D1059&amp;Q$1&amp;$E1059&amp;$F1059, 'emission-rate'!$F$2:$F$551) * IFERROR(VLOOKUP($A1059&amp;$B1059&amp;$C1059&amp;$D1059&amp;Q$1, 'check of sales'!$A$2:$P$1035, 12 + MATCH($E1059,'check of sales'!$M$1:$P$1, 0), 0), 0)</f>
        <v>0</v>
      </c>
      <c r="R1059" s="1">
        <f>SUMIF('emission-rate'!$A$2:$A$551, $D1059&amp;R$1&amp;$E1059&amp;$F1059, 'emission-rate'!$F$2:$F$551) * IFERROR(VLOOKUP($A1059&amp;$B1059&amp;$C1059&amp;$D1059&amp;R$1, 'check of sales'!$A$2:$P$1035, 12 + MATCH($E1059,'check of sales'!$M$1:$P$1, 0), 0), 0)</f>
        <v>0</v>
      </c>
      <c r="S1059" s="1">
        <f>SUMIF('emission-rate'!$A$2:$A$551, $D1059&amp;S$1&amp;$E1059&amp;$F1059, 'emission-rate'!$F$2:$F$551) * IFERROR(VLOOKUP($A1059&amp;$B1059&amp;$C1059&amp;$D1059&amp;S$1, 'check of sales'!$A$2:$P$1035, 12 + MATCH($E1059,'check of sales'!$M$1:$P$1, 0), 0), 0)</f>
        <v>0</v>
      </c>
      <c r="T1059" s="1">
        <f>SUMIF('emission-rate'!$A$2:$A$551, $D1059&amp;T$1&amp;$E1059&amp;$F1059, 'emission-rate'!$F$2:$F$551) * IFERROR(VLOOKUP($A1059&amp;$B1059&amp;$C1059&amp;$D1059&amp;T$1, 'check of sales'!$A$2:$P$1035, 12 + MATCH($E1059,'check of sales'!$M$1:$P$1, 0), 0), 0)</f>
        <v>0</v>
      </c>
      <c r="U1059" s="1">
        <f>SUMIF('emission-rate'!$A$2:$A$551, $D1059&amp;U$1&amp;$E1059&amp;$F1059, 'emission-rate'!$F$2:$F$551) * IFERROR(VLOOKUP($A1059&amp;$B1059&amp;$C1059&amp;$D1059&amp;U$1, 'check of sales'!$A$2:$P$1035, 12 + MATCH($E1059,'check of sales'!$M$1:$P$1, 0), 0), 0)</f>
        <v>0</v>
      </c>
    </row>
    <row r="1060" spans="1:21" x14ac:dyDescent="0.2">
      <c r="A1060">
        <f>emission!A1060</f>
        <v>2012</v>
      </c>
      <c r="B1060">
        <f>emission!B1060</f>
        <v>2</v>
      </c>
      <c r="C1060" t="str">
        <f>emission!C1060</f>
        <v>commercial</v>
      </c>
      <c r="D1060" t="str">
        <f>emission!D1060</f>
        <v>VCC 24724 (NG T7 SWCVng)</v>
      </c>
      <c r="E1060" t="str">
        <f>emission!E1060</f>
        <v>NG</v>
      </c>
      <c r="F1060" t="str">
        <f>emission!F1060</f>
        <v>PM10</v>
      </c>
      <c r="G1060" s="1">
        <f>emission!G1060 - SUM($K1060:$U1060)</f>
        <v>-1.0004561045207083E-4</v>
      </c>
      <c r="K1060" s="1">
        <f>SUMIF('emission-rate'!$A$2:$A$551, $D1060&amp;K$1&amp;$E1060&amp;$F1060, 'emission-rate'!$F$2:$F$551) * IFERROR(VLOOKUP($A1060&amp;$B1060&amp;$C1060&amp;$D1060&amp;K$1, 'check of sales'!$A$2:$P$1035, 12 + MATCH($E1060,'check of sales'!$M$1:$P$1, 0), 0), 0)</f>
        <v>706.42274541223355</v>
      </c>
      <c r="L1060" s="1">
        <f>SUMIF('emission-rate'!$A$2:$A$551, $D1060&amp;L$1&amp;$E1060&amp;$F1060, 'emission-rate'!$F$2:$F$551) * IFERROR(VLOOKUP($A1060&amp;$B1060&amp;$C1060&amp;$D1060&amp;L$1, 'check of sales'!$A$2:$P$1035, 12 + MATCH($E1060,'check of sales'!$M$1:$P$1, 0), 0), 0)</f>
        <v>30398.613360485691</v>
      </c>
      <c r="M1060" s="1">
        <f>SUMIF('emission-rate'!$A$2:$A$551, $D1060&amp;M$1&amp;$E1060&amp;$F1060, 'emission-rate'!$F$2:$F$551) * IFERROR(VLOOKUP($A1060&amp;$B1060&amp;$C1060&amp;$D1060&amp;M$1, 'check of sales'!$A$2:$P$1035, 12 + MATCH($E1060,'check of sales'!$M$1:$P$1, 0), 0), 0)</f>
        <v>63528.881098009988</v>
      </c>
      <c r="N1060" s="1">
        <f>SUMIF('emission-rate'!$A$2:$A$551, $D1060&amp;N$1&amp;$E1060&amp;$F1060, 'emission-rate'!$F$2:$F$551) * IFERROR(VLOOKUP($A1060&amp;$B1060&amp;$C1060&amp;$D1060&amp;N$1, 'check of sales'!$A$2:$P$1035, 12 + MATCH($E1060,'check of sales'!$M$1:$P$1, 0), 0), 0)</f>
        <v>0</v>
      </c>
      <c r="O1060" s="1">
        <f>SUMIF('emission-rate'!$A$2:$A$551, $D1060&amp;O$1&amp;$E1060&amp;$F1060, 'emission-rate'!$F$2:$F$551) * IFERROR(VLOOKUP($A1060&amp;$B1060&amp;$C1060&amp;$D1060&amp;O$1, 'check of sales'!$A$2:$P$1035, 12 + MATCH($E1060,'check of sales'!$M$1:$P$1, 0), 0), 0)</f>
        <v>0</v>
      </c>
      <c r="P1060" s="1">
        <f>SUMIF('emission-rate'!$A$2:$A$551, $D1060&amp;P$1&amp;$E1060&amp;$F1060, 'emission-rate'!$F$2:$F$551) * IFERROR(VLOOKUP($A1060&amp;$B1060&amp;$C1060&amp;$D1060&amp;P$1, 'check of sales'!$A$2:$P$1035, 12 + MATCH($E1060,'check of sales'!$M$1:$P$1, 0), 0), 0)</f>
        <v>0</v>
      </c>
      <c r="Q1060" s="1">
        <f>SUMIF('emission-rate'!$A$2:$A$551, $D1060&amp;Q$1&amp;$E1060&amp;$F1060, 'emission-rate'!$F$2:$F$551) * IFERROR(VLOOKUP($A1060&amp;$B1060&amp;$C1060&amp;$D1060&amp;Q$1, 'check of sales'!$A$2:$P$1035, 12 + MATCH($E1060,'check of sales'!$M$1:$P$1, 0), 0), 0)</f>
        <v>0</v>
      </c>
      <c r="R1060" s="1">
        <f>SUMIF('emission-rate'!$A$2:$A$551, $D1060&amp;R$1&amp;$E1060&amp;$F1060, 'emission-rate'!$F$2:$F$551) * IFERROR(VLOOKUP($A1060&amp;$B1060&amp;$C1060&amp;$D1060&amp;R$1, 'check of sales'!$A$2:$P$1035, 12 + MATCH($E1060,'check of sales'!$M$1:$P$1, 0), 0), 0)</f>
        <v>0</v>
      </c>
      <c r="S1060" s="1">
        <f>SUMIF('emission-rate'!$A$2:$A$551, $D1060&amp;S$1&amp;$E1060&amp;$F1060, 'emission-rate'!$F$2:$F$551) * IFERROR(VLOOKUP($A1060&amp;$B1060&amp;$C1060&amp;$D1060&amp;S$1, 'check of sales'!$A$2:$P$1035, 12 + MATCH($E1060,'check of sales'!$M$1:$P$1, 0), 0), 0)</f>
        <v>0</v>
      </c>
      <c r="T1060" s="1">
        <f>SUMIF('emission-rate'!$A$2:$A$551, $D1060&amp;T$1&amp;$E1060&amp;$F1060, 'emission-rate'!$F$2:$F$551) * IFERROR(VLOOKUP($A1060&amp;$B1060&amp;$C1060&amp;$D1060&amp;T$1, 'check of sales'!$A$2:$P$1035, 12 + MATCH($E1060,'check of sales'!$M$1:$P$1, 0), 0), 0)</f>
        <v>0</v>
      </c>
      <c r="U1060" s="1">
        <f>SUMIF('emission-rate'!$A$2:$A$551, $D1060&amp;U$1&amp;$E1060&amp;$F1060, 'emission-rate'!$F$2:$F$551) * IFERROR(VLOOKUP($A1060&amp;$B1060&amp;$C1060&amp;$D1060&amp;U$1, 'check of sales'!$A$2:$P$1035, 12 + MATCH($E1060,'check of sales'!$M$1:$P$1, 0), 0), 0)</f>
        <v>0</v>
      </c>
    </row>
    <row r="1061" spans="1:21" x14ac:dyDescent="0.2">
      <c r="A1061">
        <f>emission!A1061</f>
        <v>2013</v>
      </c>
      <c r="B1061">
        <f>emission!B1061</f>
        <v>2</v>
      </c>
      <c r="C1061" t="str">
        <f>emission!C1061</f>
        <v>commercial</v>
      </c>
      <c r="D1061" t="str">
        <f>emission!D1061</f>
        <v>VCC 24724 (NG T7 SWCVng)</v>
      </c>
      <c r="E1061" t="str">
        <f>emission!E1061</f>
        <v>NG</v>
      </c>
      <c r="F1061" t="str">
        <f>emission!F1061</f>
        <v>PM10</v>
      </c>
      <c r="G1061" s="1">
        <f>emission!G1061 - SUM($K1061:$U1061)</f>
        <v>-8.2723490777425468E-5</v>
      </c>
      <c r="K1061" s="1">
        <f>SUMIF('emission-rate'!$A$2:$A$551, $D1061&amp;K$1&amp;$E1061&amp;$F1061, 'emission-rate'!$F$2:$F$551) * IFERROR(VLOOKUP($A1061&amp;$B1061&amp;$C1061&amp;$D1061&amp;K$1, 'check of sales'!$A$2:$P$1035, 12 + MATCH($E1061,'check of sales'!$M$1:$P$1, 0), 0), 0)</f>
        <v>645.25531750200082</v>
      </c>
      <c r="L1061" s="1">
        <f>SUMIF('emission-rate'!$A$2:$A$551, $D1061&amp;L$1&amp;$E1061&amp;$F1061, 'emission-rate'!$F$2:$F$551) * IFERROR(VLOOKUP($A1061&amp;$B1061&amp;$C1061&amp;$D1061&amp;L$1, 'check of sales'!$A$2:$P$1035, 12 + MATCH($E1061,'check of sales'!$M$1:$P$1, 0), 0), 0)</f>
        <v>27162.599297695277</v>
      </c>
      <c r="M1061" s="1">
        <f>SUMIF('emission-rate'!$A$2:$A$551, $D1061&amp;M$1&amp;$E1061&amp;$F1061, 'emission-rate'!$F$2:$F$551) * IFERROR(VLOOKUP($A1061&amp;$B1061&amp;$C1061&amp;$D1061&amp;M$1, 'check of sales'!$A$2:$P$1035, 12 + MATCH($E1061,'check of sales'!$M$1:$P$1, 0), 0), 0)</f>
        <v>53870.457608312521</v>
      </c>
      <c r="N1061" s="1">
        <f>SUMIF('emission-rate'!$A$2:$A$551, $D1061&amp;N$1&amp;$E1061&amp;$F1061, 'emission-rate'!$F$2:$F$551) * IFERROR(VLOOKUP($A1061&amp;$B1061&amp;$C1061&amp;$D1061&amp;N$1, 'check of sales'!$A$2:$P$1035, 12 + MATCH($E1061,'check of sales'!$M$1:$P$1, 0), 0), 0)</f>
        <v>10503.6865569494</v>
      </c>
      <c r="O1061" s="1">
        <f>SUMIF('emission-rate'!$A$2:$A$551, $D1061&amp;O$1&amp;$E1061&amp;$F1061, 'emission-rate'!$F$2:$F$551) * IFERROR(VLOOKUP($A1061&amp;$B1061&amp;$C1061&amp;$D1061&amp;O$1, 'check of sales'!$A$2:$P$1035, 12 + MATCH($E1061,'check of sales'!$M$1:$P$1, 0), 0), 0)</f>
        <v>0</v>
      </c>
      <c r="P1061" s="1">
        <f>SUMIF('emission-rate'!$A$2:$A$551, $D1061&amp;P$1&amp;$E1061&amp;$F1061, 'emission-rate'!$F$2:$F$551) * IFERROR(VLOOKUP($A1061&amp;$B1061&amp;$C1061&amp;$D1061&amp;P$1, 'check of sales'!$A$2:$P$1035, 12 + MATCH($E1061,'check of sales'!$M$1:$P$1, 0), 0), 0)</f>
        <v>0</v>
      </c>
      <c r="Q1061" s="1">
        <f>SUMIF('emission-rate'!$A$2:$A$551, $D1061&amp;Q$1&amp;$E1061&amp;$F1061, 'emission-rate'!$F$2:$F$551) * IFERROR(VLOOKUP($A1061&amp;$B1061&amp;$C1061&amp;$D1061&amp;Q$1, 'check of sales'!$A$2:$P$1035, 12 + MATCH($E1061,'check of sales'!$M$1:$P$1, 0), 0), 0)</f>
        <v>0</v>
      </c>
      <c r="R1061" s="1">
        <f>SUMIF('emission-rate'!$A$2:$A$551, $D1061&amp;R$1&amp;$E1061&amp;$F1061, 'emission-rate'!$F$2:$F$551) * IFERROR(VLOOKUP($A1061&amp;$B1061&amp;$C1061&amp;$D1061&amp;R$1, 'check of sales'!$A$2:$P$1035, 12 + MATCH($E1061,'check of sales'!$M$1:$P$1, 0), 0), 0)</f>
        <v>0</v>
      </c>
      <c r="S1061" s="1">
        <f>SUMIF('emission-rate'!$A$2:$A$551, $D1061&amp;S$1&amp;$E1061&amp;$F1061, 'emission-rate'!$F$2:$F$551) * IFERROR(VLOOKUP($A1061&amp;$B1061&amp;$C1061&amp;$D1061&amp;S$1, 'check of sales'!$A$2:$P$1035, 12 + MATCH($E1061,'check of sales'!$M$1:$P$1, 0), 0), 0)</f>
        <v>0</v>
      </c>
      <c r="T1061" s="1">
        <f>SUMIF('emission-rate'!$A$2:$A$551, $D1061&amp;T$1&amp;$E1061&amp;$F1061, 'emission-rate'!$F$2:$F$551) * IFERROR(VLOOKUP($A1061&amp;$B1061&amp;$C1061&amp;$D1061&amp;T$1, 'check of sales'!$A$2:$P$1035, 12 + MATCH($E1061,'check of sales'!$M$1:$P$1, 0), 0), 0)</f>
        <v>0</v>
      </c>
      <c r="U1061" s="1">
        <f>SUMIF('emission-rate'!$A$2:$A$551, $D1061&amp;U$1&amp;$E1061&amp;$F1061, 'emission-rate'!$F$2:$F$551) * IFERROR(VLOOKUP($A1061&amp;$B1061&amp;$C1061&amp;$D1061&amp;U$1, 'check of sales'!$A$2:$P$1035, 12 + MATCH($E1061,'check of sales'!$M$1:$P$1, 0), 0), 0)</f>
        <v>0</v>
      </c>
    </row>
    <row r="1062" spans="1:21" x14ac:dyDescent="0.2">
      <c r="A1062">
        <f>emission!A1062</f>
        <v>2014</v>
      </c>
      <c r="B1062">
        <f>emission!B1062</f>
        <v>2</v>
      </c>
      <c r="C1062" t="str">
        <f>emission!C1062</f>
        <v>commercial</v>
      </c>
      <c r="D1062" t="str">
        <f>emission!D1062</f>
        <v>VCC 24724 (NG T7 SWCVng)</v>
      </c>
      <c r="E1062" t="str">
        <f>emission!E1062</f>
        <v>NG</v>
      </c>
      <c r="F1062" t="str">
        <f>emission!F1062</f>
        <v>PM10</v>
      </c>
      <c r="G1062" s="1">
        <f>emission!G1062 - SUM($K1062:$U1062)</f>
        <v>-1.155505160568282E-4</v>
      </c>
      <c r="K1062" s="1">
        <f>SUMIF('emission-rate'!$A$2:$A$551, $D1062&amp;K$1&amp;$E1062&amp;$F1062, 'emission-rate'!$F$2:$F$551) * IFERROR(VLOOKUP($A1062&amp;$B1062&amp;$C1062&amp;$D1062&amp;K$1, 'check of sales'!$A$2:$P$1035, 12 + MATCH($E1062,'check of sales'!$M$1:$P$1, 0), 0), 0)</f>
        <v>596.86065295496564</v>
      </c>
      <c r="L1062" s="1">
        <f>SUMIF('emission-rate'!$A$2:$A$551, $D1062&amp;L$1&amp;$E1062&amp;$F1062, 'emission-rate'!$F$2:$F$551) * IFERROR(VLOOKUP($A1062&amp;$B1062&amp;$C1062&amp;$D1062&amp;L$1, 'check of sales'!$A$2:$P$1035, 12 + MATCH($E1062,'check of sales'!$M$1:$P$1, 0), 0), 0)</f>
        <v>24810.655868372633</v>
      </c>
      <c r="M1062" s="1">
        <f>SUMIF('emission-rate'!$A$2:$A$551, $D1062&amp;M$1&amp;$E1062&amp;$F1062, 'emission-rate'!$F$2:$F$551) * IFERROR(VLOOKUP($A1062&amp;$B1062&amp;$C1062&amp;$D1062&amp;M$1, 'check of sales'!$A$2:$P$1035, 12 + MATCH($E1062,'check of sales'!$M$1:$P$1, 0), 0), 0)</f>
        <v>48135.802664608549</v>
      </c>
      <c r="N1062" s="1">
        <f>SUMIF('emission-rate'!$A$2:$A$551, $D1062&amp;N$1&amp;$E1062&amp;$F1062, 'emission-rate'!$F$2:$F$551) * IFERROR(VLOOKUP($A1062&amp;$B1062&amp;$C1062&amp;$D1062&amp;N$1, 'check of sales'!$A$2:$P$1035, 12 + MATCH($E1062,'check of sales'!$M$1:$P$1, 0), 0), 0)</f>
        <v>8906.7899767380295</v>
      </c>
      <c r="O1062" s="1">
        <f>SUMIF('emission-rate'!$A$2:$A$551, $D1062&amp;O$1&amp;$E1062&amp;$F1062, 'emission-rate'!$F$2:$F$551) * IFERROR(VLOOKUP($A1062&amp;$B1062&amp;$C1062&amp;$D1062&amp;O$1, 'check of sales'!$A$2:$P$1035, 12 + MATCH($E1062,'check of sales'!$M$1:$P$1, 0), 0), 0)</f>
        <v>34367.866855211345</v>
      </c>
      <c r="P1062" s="1">
        <f>SUMIF('emission-rate'!$A$2:$A$551, $D1062&amp;P$1&amp;$E1062&amp;$F1062, 'emission-rate'!$F$2:$F$551) * IFERROR(VLOOKUP($A1062&amp;$B1062&amp;$C1062&amp;$D1062&amp;P$1, 'check of sales'!$A$2:$P$1035, 12 + MATCH($E1062,'check of sales'!$M$1:$P$1, 0), 0), 0)</f>
        <v>0</v>
      </c>
      <c r="Q1062" s="1">
        <f>SUMIF('emission-rate'!$A$2:$A$551, $D1062&amp;Q$1&amp;$E1062&amp;$F1062, 'emission-rate'!$F$2:$F$551) * IFERROR(VLOOKUP($A1062&amp;$B1062&amp;$C1062&amp;$D1062&amp;Q$1, 'check of sales'!$A$2:$P$1035, 12 + MATCH($E1062,'check of sales'!$M$1:$P$1, 0), 0), 0)</f>
        <v>0</v>
      </c>
      <c r="R1062" s="1">
        <f>SUMIF('emission-rate'!$A$2:$A$551, $D1062&amp;R$1&amp;$E1062&amp;$F1062, 'emission-rate'!$F$2:$F$551) * IFERROR(VLOOKUP($A1062&amp;$B1062&amp;$C1062&amp;$D1062&amp;R$1, 'check of sales'!$A$2:$P$1035, 12 + MATCH($E1062,'check of sales'!$M$1:$P$1, 0), 0), 0)</f>
        <v>0</v>
      </c>
      <c r="S1062" s="1">
        <f>SUMIF('emission-rate'!$A$2:$A$551, $D1062&amp;S$1&amp;$E1062&amp;$F1062, 'emission-rate'!$F$2:$F$551) * IFERROR(VLOOKUP($A1062&amp;$B1062&amp;$C1062&amp;$D1062&amp;S$1, 'check of sales'!$A$2:$P$1035, 12 + MATCH($E1062,'check of sales'!$M$1:$P$1, 0), 0), 0)</f>
        <v>0</v>
      </c>
      <c r="T1062" s="1">
        <f>SUMIF('emission-rate'!$A$2:$A$551, $D1062&amp;T$1&amp;$E1062&amp;$F1062, 'emission-rate'!$F$2:$F$551) * IFERROR(VLOOKUP($A1062&amp;$B1062&amp;$C1062&amp;$D1062&amp;T$1, 'check of sales'!$A$2:$P$1035, 12 + MATCH($E1062,'check of sales'!$M$1:$P$1, 0), 0), 0)</f>
        <v>0</v>
      </c>
      <c r="U1062" s="1">
        <f>SUMIF('emission-rate'!$A$2:$A$551, $D1062&amp;U$1&amp;$E1062&amp;$F1062, 'emission-rate'!$F$2:$F$551) * IFERROR(VLOOKUP($A1062&amp;$B1062&amp;$C1062&amp;$D1062&amp;U$1, 'check of sales'!$A$2:$P$1035, 12 + MATCH($E1062,'check of sales'!$M$1:$P$1, 0), 0), 0)</f>
        <v>0</v>
      </c>
    </row>
    <row r="1063" spans="1:21" x14ac:dyDescent="0.2">
      <c r="A1063">
        <f>emission!A1063</f>
        <v>2015</v>
      </c>
      <c r="B1063">
        <f>emission!B1063</f>
        <v>2</v>
      </c>
      <c r="C1063" t="str">
        <f>emission!C1063</f>
        <v>commercial</v>
      </c>
      <c r="D1063" t="str">
        <f>emission!D1063</f>
        <v>VCC 24724 (NG T7 SWCVng)</v>
      </c>
      <c r="E1063" t="str">
        <f>emission!E1063</f>
        <v>NG</v>
      </c>
      <c r="F1063" t="str">
        <f>emission!F1063</f>
        <v>PM10</v>
      </c>
      <c r="G1063" s="1">
        <f>emission!G1063 - SUM($K1063:$U1063)</f>
        <v>-9.6468778792768717E-5</v>
      </c>
      <c r="K1063" s="1">
        <f>SUMIF('emission-rate'!$A$2:$A$551, $D1063&amp;K$1&amp;$E1063&amp;$F1063, 'emission-rate'!$F$2:$F$551) * IFERROR(VLOOKUP($A1063&amp;$B1063&amp;$C1063&amp;$D1063&amp;K$1, 'check of sales'!$A$2:$P$1035, 12 + MATCH($E1063,'check of sales'!$M$1:$P$1, 0), 0), 0)</f>
        <v>554.24043831844881</v>
      </c>
      <c r="L1063" s="1">
        <f>SUMIF('emission-rate'!$A$2:$A$551, $D1063&amp;L$1&amp;$E1063&amp;$F1063, 'emission-rate'!$F$2:$F$551) * IFERROR(VLOOKUP($A1063&amp;$B1063&amp;$C1063&amp;$D1063&amp;L$1, 'check of sales'!$A$2:$P$1035, 12 + MATCH($E1063,'check of sales'!$M$1:$P$1, 0), 0), 0)</f>
        <v>22949.836847786893</v>
      </c>
      <c r="M1063" s="1">
        <f>SUMIF('emission-rate'!$A$2:$A$551, $D1063&amp;M$1&amp;$E1063&amp;$F1063, 'emission-rate'!$F$2:$F$551) * IFERROR(VLOOKUP($A1063&amp;$B1063&amp;$C1063&amp;$D1063&amp;M$1, 'check of sales'!$A$2:$P$1035, 12 + MATCH($E1063,'check of sales'!$M$1:$P$1, 0), 0), 0)</f>
        <v>43967.840550548121</v>
      </c>
      <c r="N1063" s="1">
        <f>SUMIF('emission-rate'!$A$2:$A$551, $D1063&amp;N$1&amp;$E1063&amp;$F1063, 'emission-rate'!$F$2:$F$551) * IFERROR(VLOOKUP($A1063&amp;$B1063&amp;$C1063&amp;$D1063&amp;N$1, 'check of sales'!$A$2:$P$1035, 12 + MATCH($E1063,'check of sales'!$M$1:$P$1, 0), 0), 0)</f>
        <v>7958.6382542482643</v>
      </c>
      <c r="O1063" s="1">
        <f>SUMIF('emission-rate'!$A$2:$A$551, $D1063&amp;O$1&amp;$E1063&amp;$F1063, 'emission-rate'!$F$2:$F$551) * IFERROR(VLOOKUP($A1063&amp;$B1063&amp;$C1063&amp;$D1063&amp;O$1, 'check of sales'!$A$2:$P$1035, 12 + MATCH($E1063,'check of sales'!$M$1:$P$1, 0), 0), 0)</f>
        <v>29142.850976007019</v>
      </c>
      <c r="P1063" s="1">
        <f>SUMIF('emission-rate'!$A$2:$A$551, $D1063&amp;P$1&amp;$E1063&amp;$F1063, 'emission-rate'!$F$2:$F$551) * IFERROR(VLOOKUP($A1063&amp;$B1063&amp;$C1063&amp;$D1063&amp;P$1, 'check of sales'!$A$2:$P$1035, 12 + MATCH($E1063,'check of sales'!$M$1:$P$1, 0), 0), 0)</f>
        <v>39450.850513179052</v>
      </c>
      <c r="Q1063" s="1">
        <f>SUMIF('emission-rate'!$A$2:$A$551, $D1063&amp;Q$1&amp;$E1063&amp;$F1063, 'emission-rate'!$F$2:$F$551) * IFERROR(VLOOKUP($A1063&amp;$B1063&amp;$C1063&amp;$D1063&amp;Q$1, 'check of sales'!$A$2:$P$1035, 12 + MATCH($E1063,'check of sales'!$M$1:$P$1, 0), 0), 0)</f>
        <v>0</v>
      </c>
      <c r="R1063" s="1">
        <f>SUMIF('emission-rate'!$A$2:$A$551, $D1063&amp;R$1&amp;$E1063&amp;$F1063, 'emission-rate'!$F$2:$F$551) * IFERROR(VLOOKUP($A1063&amp;$B1063&amp;$C1063&amp;$D1063&amp;R$1, 'check of sales'!$A$2:$P$1035, 12 + MATCH($E1063,'check of sales'!$M$1:$P$1, 0), 0), 0)</f>
        <v>0</v>
      </c>
      <c r="S1063" s="1">
        <f>SUMIF('emission-rate'!$A$2:$A$551, $D1063&amp;S$1&amp;$E1063&amp;$F1063, 'emission-rate'!$F$2:$F$551) * IFERROR(VLOOKUP($A1063&amp;$B1063&amp;$C1063&amp;$D1063&amp;S$1, 'check of sales'!$A$2:$P$1035, 12 + MATCH($E1063,'check of sales'!$M$1:$P$1, 0), 0), 0)</f>
        <v>0</v>
      </c>
      <c r="T1063" s="1">
        <f>SUMIF('emission-rate'!$A$2:$A$551, $D1063&amp;T$1&amp;$E1063&amp;$F1063, 'emission-rate'!$F$2:$F$551) * IFERROR(VLOOKUP($A1063&amp;$B1063&amp;$C1063&amp;$D1063&amp;T$1, 'check of sales'!$A$2:$P$1035, 12 + MATCH($E1063,'check of sales'!$M$1:$P$1, 0), 0), 0)</f>
        <v>0</v>
      </c>
      <c r="U1063" s="1">
        <f>SUMIF('emission-rate'!$A$2:$A$551, $D1063&amp;U$1&amp;$E1063&amp;$F1063, 'emission-rate'!$F$2:$F$551) * IFERROR(VLOOKUP($A1063&amp;$B1063&amp;$C1063&amp;$D1063&amp;U$1, 'check of sales'!$A$2:$P$1035, 12 + MATCH($E1063,'check of sales'!$M$1:$P$1, 0), 0), 0)</f>
        <v>0</v>
      </c>
    </row>
    <row r="1064" spans="1:21" x14ac:dyDescent="0.2">
      <c r="A1064">
        <f>emission!A1064</f>
        <v>2016</v>
      </c>
      <c r="B1064">
        <f>emission!B1064</f>
        <v>2</v>
      </c>
      <c r="C1064" t="str">
        <f>emission!C1064</f>
        <v>commercial</v>
      </c>
      <c r="D1064" t="str">
        <f>emission!D1064</f>
        <v>VCC 24724 (NG T7 SWCVng)</v>
      </c>
      <c r="E1064" t="str">
        <f>emission!E1064</f>
        <v>NG</v>
      </c>
      <c r="F1064" t="str">
        <f>emission!F1064</f>
        <v>PM10</v>
      </c>
      <c r="G1064" s="1">
        <f>emission!G1064 - SUM($K1064:$U1064)</f>
        <v>-7.5167190516367555E-5</v>
      </c>
      <c r="K1064" s="1">
        <f>SUMIF('emission-rate'!$A$2:$A$551, $D1064&amp;K$1&amp;$E1064&amp;$F1064, 'emission-rate'!$F$2:$F$551) * IFERROR(VLOOKUP($A1064&amp;$B1064&amp;$C1064&amp;$D1064&amp;K$1, 'check of sales'!$A$2:$P$1035, 12 + MATCH($E1064,'check of sales'!$M$1:$P$1, 0), 0), 0)</f>
        <v>519.70473463384269</v>
      </c>
      <c r="L1064" s="1">
        <f>SUMIF('emission-rate'!$A$2:$A$551, $D1064&amp;L$1&amp;$E1064&amp;$F1064, 'emission-rate'!$F$2:$F$551) * IFERROR(VLOOKUP($A1064&amp;$B1064&amp;$C1064&amp;$D1064&amp;L$1, 'check of sales'!$A$2:$P$1035, 12 + MATCH($E1064,'check of sales'!$M$1:$P$1, 0), 0), 0)</f>
        <v>21311.050696474762</v>
      </c>
      <c r="M1064" s="1">
        <f>SUMIF('emission-rate'!$A$2:$A$551, $D1064&amp;M$1&amp;$E1064&amp;$F1064, 'emission-rate'!$F$2:$F$551) * IFERROR(VLOOKUP($A1064&amp;$B1064&amp;$C1064&amp;$D1064&amp;M$1, 'check of sales'!$A$2:$P$1035, 12 + MATCH($E1064,'check of sales'!$M$1:$P$1, 0), 0), 0)</f>
        <v>40670.217367001518</v>
      </c>
      <c r="N1064" s="1">
        <f>SUMIF('emission-rate'!$A$2:$A$551, $D1064&amp;N$1&amp;$E1064&amp;$F1064, 'emission-rate'!$F$2:$F$551) * IFERROR(VLOOKUP($A1064&amp;$B1064&amp;$C1064&amp;$D1064&amp;N$1, 'check of sales'!$A$2:$P$1035, 12 + MATCH($E1064,'check of sales'!$M$1:$P$1, 0), 0), 0)</f>
        <v>7269.5191186571865</v>
      </c>
      <c r="O1064" s="1">
        <f>SUMIF('emission-rate'!$A$2:$A$551, $D1064&amp;O$1&amp;$E1064&amp;$F1064, 'emission-rate'!$F$2:$F$551) * IFERROR(VLOOKUP($A1064&amp;$B1064&amp;$C1064&amp;$D1064&amp;O$1, 'check of sales'!$A$2:$P$1035, 12 + MATCH($E1064,'check of sales'!$M$1:$P$1, 0), 0), 0)</f>
        <v>26040.516192843828</v>
      </c>
      <c r="P1064" s="1">
        <f>SUMIF('emission-rate'!$A$2:$A$551, $D1064&amp;P$1&amp;$E1064&amp;$F1064, 'emission-rate'!$F$2:$F$551) * IFERROR(VLOOKUP($A1064&amp;$B1064&amp;$C1064&amp;$D1064&amp;P$1, 'check of sales'!$A$2:$P$1035, 12 + MATCH($E1064,'check of sales'!$M$1:$P$1, 0), 0), 0)</f>
        <v>33453.058411391416</v>
      </c>
      <c r="Q1064" s="1">
        <f>SUMIF('emission-rate'!$A$2:$A$551, $D1064&amp;Q$1&amp;$E1064&amp;$F1064, 'emission-rate'!$F$2:$F$551) * IFERROR(VLOOKUP($A1064&amp;$B1064&amp;$C1064&amp;$D1064&amp;Q$1, 'check of sales'!$A$2:$P$1035, 12 + MATCH($E1064,'check of sales'!$M$1:$P$1, 0), 0), 0)</f>
        <v>24857.906661289617</v>
      </c>
      <c r="R1064" s="1">
        <f>SUMIF('emission-rate'!$A$2:$A$551, $D1064&amp;R$1&amp;$E1064&amp;$F1064, 'emission-rate'!$F$2:$F$551) * IFERROR(VLOOKUP($A1064&amp;$B1064&amp;$C1064&amp;$D1064&amp;R$1, 'check of sales'!$A$2:$P$1035, 12 + MATCH($E1064,'check of sales'!$M$1:$P$1, 0), 0), 0)</f>
        <v>0</v>
      </c>
      <c r="S1064" s="1">
        <f>SUMIF('emission-rate'!$A$2:$A$551, $D1064&amp;S$1&amp;$E1064&amp;$F1064, 'emission-rate'!$F$2:$F$551) * IFERROR(VLOOKUP($A1064&amp;$B1064&amp;$C1064&amp;$D1064&amp;S$1, 'check of sales'!$A$2:$P$1035, 12 + MATCH($E1064,'check of sales'!$M$1:$P$1, 0), 0), 0)</f>
        <v>0</v>
      </c>
      <c r="T1064" s="1">
        <f>SUMIF('emission-rate'!$A$2:$A$551, $D1064&amp;T$1&amp;$E1064&amp;$F1064, 'emission-rate'!$F$2:$F$551) * IFERROR(VLOOKUP($A1064&amp;$B1064&amp;$C1064&amp;$D1064&amp;T$1, 'check of sales'!$A$2:$P$1035, 12 + MATCH($E1064,'check of sales'!$M$1:$P$1, 0), 0), 0)</f>
        <v>0</v>
      </c>
      <c r="U1064" s="1">
        <f>SUMIF('emission-rate'!$A$2:$A$551, $D1064&amp;U$1&amp;$E1064&amp;$F1064, 'emission-rate'!$F$2:$F$551) * IFERROR(VLOOKUP($A1064&amp;$B1064&amp;$C1064&amp;$D1064&amp;U$1, 'check of sales'!$A$2:$P$1035, 12 + MATCH($E1064,'check of sales'!$M$1:$P$1, 0), 0), 0)</f>
        <v>0</v>
      </c>
    </row>
    <row r="1065" spans="1:21" x14ac:dyDescent="0.2">
      <c r="A1065">
        <f>emission!A1065</f>
        <v>2017</v>
      </c>
      <c r="B1065">
        <f>emission!B1065</f>
        <v>2</v>
      </c>
      <c r="C1065" t="str">
        <f>emission!C1065</f>
        <v>commercial</v>
      </c>
      <c r="D1065" t="str">
        <f>emission!D1065</f>
        <v>VCC 24724 (NG T7 SWCVng)</v>
      </c>
      <c r="E1065" t="str">
        <f>emission!E1065</f>
        <v>NG</v>
      </c>
      <c r="F1065" t="str">
        <f>emission!F1065</f>
        <v>PM10</v>
      </c>
      <c r="G1065" s="1">
        <f>emission!G1065 - SUM($K1065:$U1065)</f>
        <v>-5.1864248234778643E-5</v>
      </c>
      <c r="K1065" s="1">
        <f>SUMIF('emission-rate'!$A$2:$A$551, $D1065&amp;K$1&amp;$E1065&amp;$F1065, 'emission-rate'!$F$2:$F$551) * IFERROR(VLOOKUP($A1065&amp;$B1065&amp;$C1065&amp;$D1065&amp;K$1, 'check of sales'!$A$2:$P$1035, 12 + MATCH($E1065,'check of sales'!$M$1:$P$1, 0), 0), 0)</f>
        <v>489.86507277786887</v>
      </c>
      <c r="L1065" s="1">
        <f>SUMIF('emission-rate'!$A$2:$A$551, $D1065&amp;L$1&amp;$E1065&amp;$F1065, 'emission-rate'!$F$2:$F$551) * IFERROR(VLOOKUP($A1065&amp;$B1065&amp;$C1065&amp;$D1065&amp;L$1, 'check of sales'!$A$2:$P$1035, 12 + MATCH($E1065,'check of sales'!$M$1:$P$1, 0), 0), 0)</f>
        <v>19983.121369819983</v>
      </c>
      <c r="M1065" s="1">
        <f>SUMIF('emission-rate'!$A$2:$A$551, $D1065&amp;M$1&amp;$E1065&amp;$F1065, 'emission-rate'!$F$2:$F$551) * IFERROR(VLOOKUP($A1065&amp;$B1065&amp;$C1065&amp;$D1065&amp;M$1, 'check of sales'!$A$2:$P$1035, 12 + MATCH($E1065,'check of sales'!$M$1:$P$1, 0), 0), 0)</f>
        <v>37766.066482010676</v>
      </c>
      <c r="N1065" s="1">
        <f>SUMIF('emission-rate'!$A$2:$A$551, $D1065&amp;N$1&amp;$E1065&amp;$F1065, 'emission-rate'!$F$2:$F$551) * IFERROR(VLOOKUP($A1065&amp;$B1065&amp;$C1065&amp;$D1065&amp;N$1, 'check of sales'!$A$2:$P$1035, 12 + MATCH($E1065,'check of sales'!$M$1:$P$1, 0), 0), 0)</f>
        <v>6724.2993744361784</v>
      </c>
      <c r="O1065" s="1">
        <f>SUMIF('emission-rate'!$A$2:$A$551, $D1065&amp;O$1&amp;$E1065&amp;$F1065, 'emission-rate'!$F$2:$F$551) * IFERROR(VLOOKUP($A1065&amp;$B1065&amp;$C1065&amp;$D1065&amp;O$1, 'check of sales'!$A$2:$P$1035, 12 + MATCH($E1065,'check of sales'!$M$1:$P$1, 0), 0), 0)</f>
        <v>23785.731211307615</v>
      </c>
      <c r="P1065" s="1">
        <f>SUMIF('emission-rate'!$A$2:$A$551, $D1065&amp;P$1&amp;$E1065&amp;$F1065, 'emission-rate'!$F$2:$F$551) * IFERROR(VLOOKUP($A1065&amp;$B1065&amp;$C1065&amp;$D1065&amp;P$1, 'check of sales'!$A$2:$P$1035, 12 + MATCH($E1065,'check of sales'!$M$1:$P$1, 0), 0), 0)</f>
        <v>29891.890466694022</v>
      </c>
      <c r="Q1065" s="1">
        <f>SUMIF('emission-rate'!$A$2:$A$551, $D1065&amp;Q$1&amp;$E1065&amp;$F1065, 'emission-rate'!$F$2:$F$551) * IFERROR(VLOOKUP($A1065&amp;$B1065&amp;$C1065&amp;$D1065&amp;Q$1, 'check of sales'!$A$2:$P$1035, 12 + MATCH($E1065,'check of sales'!$M$1:$P$1, 0), 0), 0)</f>
        <v>21078.709145883699</v>
      </c>
      <c r="R1065" s="1">
        <f>SUMIF('emission-rate'!$A$2:$A$551, $D1065&amp;R$1&amp;$E1065&amp;$F1065, 'emission-rate'!$F$2:$F$551) * IFERROR(VLOOKUP($A1065&amp;$B1065&amp;$C1065&amp;$D1065&amp;R$1, 'check of sales'!$A$2:$P$1035, 12 + MATCH($E1065,'check of sales'!$M$1:$P$1, 0), 0), 0)</f>
        <v>18222.680035902198</v>
      </c>
      <c r="S1065" s="1">
        <f>SUMIF('emission-rate'!$A$2:$A$551, $D1065&amp;S$1&amp;$E1065&amp;$F1065, 'emission-rate'!$F$2:$F$551) * IFERROR(VLOOKUP($A1065&amp;$B1065&amp;$C1065&amp;$D1065&amp;S$1, 'check of sales'!$A$2:$P$1035, 12 + MATCH($E1065,'check of sales'!$M$1:$P$1, 0), 0), 0)</f>
        <v>0</v>
      </c>
      <c r="T1065" s="1">
        <f>SUMIF('emission-rate'!$A$2:$A$551, $D1065&amp;T$1&amp;$E1065&amp;$F1065, 'emission-rate'!$F$2:$F$551) * IFERROR(VLOOKUP($A1065&amp;$B1065&amp;$C1065&amp;$D1065&amp;T$1, 'check of sales'!$A$2:$P$1035, 12 + MATCH($E1065,'check of sales'!$M$1:$P$1, 0), 0), 0)</f>
        <v>0</v>
      </c>
      <c r="U1065" s="1">
        <f>SUMIF('emission-rate'!$A$2:$A$551, $D1065&amp;U$1&amp;$E1065&amp;$F1065, 'emission-rate'!$F$2:$F$551) * IFERROR(VLOOKUP($A1065&amp;$B1065&amp;$C1065&amp;$D1065&amp;U$1, 'check of sales'!$A$2:$P$1035, 12 + MATCH($E1065,'check of sales'!$M$1:$P$1, 0), 0), 0)</f>
        <v>0</v>
      </c>
    </row>
    <row r="1066" spans="1:21" x14ac:dyDescent="0.2">
      <c r="A1066">
        <f>emission!A1066</f>
        <v>2018</v>
      </c>
      <c r="B1066">
        <f>emission!B1066</f>
        <v>2</v>
      </c>
      <c r="C1066" t="str">
        <f>emission!C1066</f>
        <v>commercial</v>
      </c>
      <c r="D1066" t="str">
        <f>emission!D1066</f>
        <v>VCC 24724 (NG T7 SWCVng)</v>
      </c>
      <c r="E1066" t="str">
        <f>emission!E1066</f>
        <v>NG</v>
      </c>
      <c r="F1066" t="str">
        <f>emission!F1066</f>
        <v>PM10</v>
      </c>
      <c r="G1066" s="1">
        <f>emission!G1066 - SUM($K1066:$U1066)</f>
        <v>-6.7277345806360245E-5</v>
      </c>
      <c r="K1066" s="1">
        <f>SUMIF('emission-rate'!$A$2:$A$551, $D1066&amp;K$1&amp;$E1066&amp;$F1066, 'emission-rate'!$F$2:$F$551) * IFERROR(VLOOKUP($A1066&amp;$B1066&amp;$C1066&amp;$D1066&amp;K$1, 'check of sales'!$A$2:$P$1035, 12 + MATCH($E1066,'check of sales'!$M$1:$P$1, 0), 0), 0)</f>
        <v>463.97263121036087</v>
      </c>
      <c r="L1066" s="1">
        <f>SUMIF('emission-rate'!$A$2:$A$551, $D1066&amp;L$1&amp;$E1066&amp;$F1066, 'emission-rate'!$F$2:$F$551) * IFERROR(VLOOKUP($A1066&amp;$B1066&amp;$C1066&amp;$D1066&amp;L$1, 'check of sales'!$A$2:$P$1035, 12 + MATCH($E1066,'check of sales'!$M$1:$P$1, 0), 0), 0)</f>
        <v>18835.759137450794</v>
      </c>
      <c r="M1066" s="1">
        <f>SUMIF('emission-rate'!$A$2:$A$551, $D1066&amp;M$1&amp;$E1066&amp;$F1066, 'emission-rate'!$F$2:$F$551) * IFERROR(VLOOKUP($A1066&amp;$B1066&amp;$C1066&amp;$D1066&amp;M$1, 'check of sales'!$A$2:$P$1035, 12 + MATCH($E1066,'check of sales'!$M$1:$P$1, 0), 0), 0)</f>
        <v>35412.795967659571</v>
      </c>
      <c r="N1066" s="1">
        <f>SUMIF('emission-rate'!$A$2:$A$551, $D1066&amp;N$1&amp;$E1066&amp;$F1066, 'emission-rate'!$F$2:$F$551) * IFERROR(VLOOKUP($A1066&amp;$B1066&amp;$C1066&amp;$D1066&amp;N$1, 'check of sales'!$A$2:$P$1035, 12 + MATCH($E1066,'check of sales'!$M$1:$P$1, 0), 0), 0)</f>
        <v>6244.1352336106756</v>
      </c>
      <c r="O1066" s="1">
        <f>SUMIF('emission-rate'!$A$2:$A$551, $D1066&amp;O$1&amp;$E1066&amp;$F1066, 'emission-rate'!$F$2:$F$551) * IFERROR(VLOOKUP($A1066&amp;$B1066&amp;$C1066&amp;$D1066&amp;O$1, 'check of sales'!$A$2:$P$1035, 12 + MATCH($E1066,'check of sales'!$M$1:$P$1, 0), 0), 0)</f>
        <v>22001.782359195138</v>
      </c>
      <c r="P1066" s="1">
        <f>SUMIF('emission-rate'!$A$2:$A$551, $D1066&amp;P$1&amp;$E1066&amp;$F1066, 'emission-rate'!$F$2:$F$551) * IFERROR(VLOOKUP($A1066&amp;$B1066&amp;$C1066&amp;$D1066&amp;P$1, 'check of sales'!$A$2:$P$1035, 12 + MATCH($E1066,'check of sales'!$M$1:$P$1, 0), 0), 0)</f>
        <v>27303.62435111872</v>
      </c>
      <c r="Q1066" s="1">
        <f>SUMIF('emission-rate'!$A$2:$A$551, $D1066&amp;Q$1&amp;$E1066&amp;$F1066, 'emission-rate'!$F$2:$F$551) * IFERROR(VLOOKUP($A1066&amp;$B1066&amp;$C1066&amp;$D1066&amp;Q$1, 'check of sales'!$A$2:$P$1035, 12 + MATCH($E1066,'check of sales'!$M$1:$P$1, 0), 0), 0)</f>
        <v>18834.823926098841</v>
      </c>
      <c r="R1066" s="1">
        <f>SUMIF('emission-rate'!$A$2:$A$551, $D1066&amp;R$1&amp;$E1066&amp;$F1066, 'emission-rate'!$F$2:$F$551) * IFERROR(VLOOKUP($A1066&amp;$B1066&amp;$C1066&amp;$D1066&amp;R$1, 'check of sales'!$A$2:$P$1035, 12 + MATCH($E1066,'check of sales'!$M$1:$P$1, 0), 0), 0)</f>
        <v>15452.249361505796</v>
      </c>
      <c r="S1066" s="1">
        <f>SUMIF('emission-rate'!$A$2:$A$551, $D1066&amp;S$1&amp;$E1066&amp;$F1066, 'emission-rate'!$F$2:$F$551) * IFERROR(VLOOKUP($A1066&amp;$B1066&amp;$C1066&amp;$D1066&amp;S$1, 'check of sales'!$A$2:$P$1035, 12 + MATCH($E1066,'check of sales'!$M$1:$P$1, 0), 0), 0)</f>
        <v>21640.942561443415</v>
      </c>
      <c r="T1066" s="1">
        <f>SUMIF('emission-rate'!$A$2:$A$551, $D1066&amp;T$1&amp;$E1066&amp;$F1066, 'emission-rate'!$F$2:$F$551) * IFERROR(VLOOKUP($A1066&amp;$B1066&amp;$C1066&amp;$D1066&amp;T$1, 'check of sales'!$A$2:$P$1035, 12 + MATCH($E1066,'check of sales'!$M$1:$P$1, 0), 0), 0)</f>
        <v>0</v>
      </c>
      <c r="U1066" s="1">
        <f>SUMIF('emission-rate'!$A$2:$A$551, $D1066&amp;U$1&amp;$E1066&amp;$F1066, 'emission-rate'!$F$2:$F$551) * IFERROR(VLOOKUP($A1066&amp;$B1066&amp;$C1066&amp;$D1066&amp;U$1, 'check of sales'!$A$2:$P$1035, 12 + MATCH($E1066,'check of sales'!$M$1:$P$1, 0), 0), 0)</f>
        <v>0</v>
      </c>
    </row>
    <row r="1067" spans="1:21" x14ac:dyDescent="0.2">
      <c r="A1067">
        <f>emission!A1067</f>
        <v>2019</v>
      </c>
      <c r="B1067">
        <f>emission!B1067</f>
        <v>2</v>
      </c>
      <c r="C1067" t="str">
        <f>emission!C1067</f>
        <v>commercial</v>
      </c>
      <c r="D1067" t="str">
        <f>emission!D1067</f>
        <v>VCC 24724 (NG T7 SWCVng)</v>
      </c>
      <c r="E1067" t="str">
        <f>emission!E1067</f>
        <v>NG</v>
      </c>
      <c r="F1067" t="str">
        <f>emission!F1067</f>
        <v>PM10</v>
      </c>
      <c r="G1067" s="1">
        <f>emission!G1067 - SUM($K1067:$U1067)</f>
        <v>-7.8852230217307806E-5</v>
      </c>
      <c r="K1067" s="1">
        <f>SUMIF('emission-rate'!$A$2:$A$551, $D1067&amp;K$1&amp;$E1067&amp;$F1067, 'emission-rate'!$F$2:$F$551) * IFERROR(VLOOKUP($A1067&amp;$B1067&amp;$C1067&amp;$D1067&amp;K$1, 'check of sales'!$A$2:$P$1035, 12 + MATCH($E1067,'check of sales'!$M$1:$P$1, 0), 0), 0)</f>
        <v>431.89179764993872</v>
      </c>
      <c r="L1067" s="1">
        <f>SUMIF('emission-rate'!$A$2:$A$551, $D1067&amp;L$1&amp;$E1067&amp;$F1067, 'emission-rate'!$F$2:$F$551) * IFERROR(VLOOKUP($A1067&amp;$B1067&amp;$C1067&amp;$D1067&amp;L$1, 'check of sales'!$A$2:$P$1035, 12 + MATCH($E1067,'check of sales'!$M$1:$P$1, 0), 0), 0)</f>
        <v>17840.171127714766</v>
      </c>
      <c r="M1067" s="1">
        <f>SUMIF('emission-rate'!$A$2:$A$551, $D1067&amp;M$1&amp;$E1067&amp;$F1067, 'emission-rate'!$F$2:$F$551) * IFERROR(VLOOKUP($A1067&amp;$B1067&amp;$C1067&amp;$D1067&amp;M$1, 'check of sales'!$A$2:$P$1035, 12 + MATCH($E1067,'check of sales'!$M$1:$P$1, 0), 0), 0)</f>
        <v>33379.514785809108</v>
      </c>
      <c r="N1067" s="1">
        <f>SUMIF('emission-rate'!$A$2:$A$551, $D1067&amp;N$1&amp;$E1067&amp;$F1067, 'emission-rate'!$F$2:$F$551) * IFERROR(VLOOKUP($A1067&amp;$B1067&amp;$C1067&amp;$D1067&amp;N$1, 'check of sales'!$A$2:$P$1035, 12 + MATCH($E1067,'check of sales'!$M$1:$P$1, 0), 0), 0)</f>
        <v>5855.0521041861448</v>
      </c>
      <c r="O1067" s="1">
        <f>SUMIF('emission-rate'!$A$2:$A$551, $D1067&amp;O$1&amp;$E1067&amp;$F1067, 'emission-rate'!$F$2:$F$551) * IFERROR(VLOOKUP($A1067&amp;$B1067&amp;$C1067&amp;$D1067&amp;O$1, 'check of sales'!$A$2:$P$1035, 12 + MATCH($E1067,'check of sales'!$M$1:$P$1, 0), 0), 0)</f>
        <v>20430.694230178222</v>
      </c>
      <c r="P1067" s="1">
        <f>SUMIF('emission-rate'!$A$2:$A$551, $D1067&amp;P$1&amp;$E1067&amp;$F1067, 'emission-rate'!$F$2:$F$551) * IFERROR(VLOOKUP($A1067&amp;$B1067&amp;$C1067&amp;$D1067&amp;P$1, 'check of sales'!$A$2:$P$1035, 12 + MATCH($E1067,'check of sales'!$M$1:$P$1, 0), 0), 0)</f>
        <v>25255.830701767616</v>
      </c>
      <c r="Q1067" s="1">
        <f>SUMIF('emission-rate'!$A$2:$A$551, $D1067&amp;Q$1&amp;$E1067&amp;$F1067, 'emission-rate'!$F$2:$F$551) * IFERROR(VLOOKUP($A1067&amp;$B1067&amp;$C1067&amp;$D1067&amp;Q$1, 'check of sales'!$A$2:$P$1035, 12 + MATCH($E1067,'check of sales'!$M$1:$P$1, 0), 0), 0)</f>
        <v>17203.962317828682</v>
      </c>
      <c r="R1067" s="1">
        <f>SUMIF('emission-rate'!$A$2:$A$551, $D1067&amp;R$1&amp;$E1067&amp;$F1067, 'emission-rate'!$F$2:$F$551) * IFERROR(VLOOKUP($A1067&amp;$B1067&amp;$C1067&amp;$D1067&amp;R$1, 'check of sales'!$A$2:$P$1035, 12 + MATCH($E1067,'check of sales'!$M$1:$P$1, 0), 0), 0)</f>
        <v>13807.315902120623</v>
      </c>
      <c r="S1067" s="1">
        <f>SUMIF('emission-rate'!$A$2:$A$551, $D1067&amp;S$1&amp;$E1067&amp;$F1067, 'emission-rate'!$F$2:$F$551) * IFERROR(VLOOKUP($A1067&amp;$B1067&amp;$C1067&amp;$D1067&amp;S$1, 'check of sales'!$A$2:$P$1035, 12 + MATCH($E1067,'check of sales'!$M$1:$P$1, 0), 0), 0)</f>
        <v>18350.826564402851</v>
      </c>
      <c r="T1067" s="1">
        <f>SUMIF('emission-rate'!$A$2:$A$551, $D1067&amp;T$1&amp;$E1067&amp;$F1067, 'emission-rate'!$F$2:$F$551) * IFERROR(VLOOKUP($A1067&amp;$B1067&amp;$C1067&amp;$D1067&amp;T$1, 'check of sales'!$A$2:$P$1035, 12 + MATCH($E1067,'check of sales'!$M$1:$P$1, 0), 0), 0)</f>
        <v>18759.58282122029</v>
      </c>
      <c r="U1067" s="1">
        <f>SUMIF('emission-rate'!$A$2:$A$551, $D1067&amp;U$1&amp;$E1067&amp;$F1067, 'emission-rate'!$F$2:$F$551) * IFERROR(VLOOKUP($A1067&amp;$B1067&amp;$C1067&amp;$D1067&amp;U$1, 'check of sales'!$A$2:$P$1035, 12 + MATCH($E1067,'check of sales'!$M$1:$P$1, 0), 0), 0)</f>
        <v>0</v>
      </c>
    </row>
    <row r="1068" spans="1:21" x14ac:dyDescent="0.2">
      <c r="A1068">
        <f>emission!A1068</f>
        <v>2020</v>
      </c>
      <c r="B1068">
        <f>emission!B1068</f>
        <v>2</v>
      </c>
      <c r="C1068" t="str">
        <f>emission!C1068</f>
        <v>commercial</v>
      </c>
      <c r="D1068" t="str">
        <f>emission!D1068</f>
        <v>VCC 24724 (NG T7 SWCVng)</v>
      </c>
      <c r="E1068" t="str">
        <f>emission!E1068</f>
        <v>NG</v>
      </c>
      <c r="F1068" t="str">
        <f>emission!F1068</f>
        <v>PM10</v>
      </c>
      <c r="G1068" s="1">
        <f>emission!G1068 - SUM($K1068:$U1068)</f>
        <v>-3.7215912016108632E-5</v>
      </c>
      <c r="K1068" s="1">
        <f>SUMIF('emission-rate'!$A$2:$A$551, $D1068&amp;K$1&amp;$E1068&amp;$F1068, 'emission-rate'!$F$2:$F$551) * IFERROR(VLOOKUP($A1068&amp;$B1068&amp;$C1068&amp;$D1068&amp;K$1, 'check of sales'!$A$2:$P$1035, 12 + MATCH($E1068,'check of sales'!$M$1:$P$1, 0), 0), 0)</f>
        <v>403.03409936522166</v>
      </c>
      <c r="L1068" s="1">
        <f>SUMIF('emission-rate'!$A$2:$A$551, $D1068&amp;L$1&amp;$E1068&amp;$F1068, 'emission-rate'!$F$2:$F$551) * IFERROR(VLOOKUP($A1068&amp;$B1068&amp;$C1068&amp;$D1068&amp;L$1, 'check of sales'!$A$2:$P$1035, 12 + MATCH($E1068,'check of sales'!$M$1:$P$1, 0), 0), 0)</f>
        <v>16606.633797841161</v>
      </c>
      <c r="M1068" s="1">
        <f>SUMIF('emission-rate'!$A$2:$A$551, $D1068&amp;M$1&amp;$E1068&amp;$F1068, 'emission-rate'!$F$2:$F$551) * IFERROR(VLOOKUP($A1068&amp;$B1068&amp;$C1068&amp;$D1068&amp;M$1, 'check of sales'!$A$2:$P$1035, 12 + MATCH($E1068,'check of sales'!$M$1:$P$1, 0), 0), 0)</f>
        <v>31615.198070509749</v>
      </c>
      <c r="N1068" s="1">
        <f>SUMIF('emission-rate'!$A$2:$A$551, $D1068&amp;N$1&amp;$E1068&amp;$F1068, 'emission-rate'!$F$2:$F$551) * IFERROR(VLOOKUP($A1068&amp;$B1068&amp;$C1068&amp;$D1068&amp;N$1, 'check of sales'!$A$2:$P$1035, 12 + MATCH($E1068,'check of sales'!$M$1:$P$1, 0), 0), 0)</f>
        <v>5518.8751111843094</v>
      </c>
      <c r="O1068" s="1">
        <f>SUMIF('emission-rate'!$A$2:$A$551, $D1068&amp;O$1&amp;$E1068&amp;$F1068, 'emission-rate'!$F$2:$F$551) * IFERROR(VLOOKUP($A1068&amp;$B1068&amp;$C1068&amp;$D1068&amp;O$1, 'check of sales'!$A$2:$P$1035, 12 + MATCH($E1068,'check of sales'!$M$1:$P$1, 0), 0), 0)</f>
        <v>19157.621474705957</v>
      </c>
      <c r="P1068" s="1">
        <f>SUMIF('emission-rate'!$A$2:$A$551, $D1068&amp;P$1&amp;$E1068&amp;$F1068, 'emission-rate'!$F$2:$F$551) * IFERROR(VLOOKUP($A1068&amp;$B1068&amp;$C1068&amp;$D1068&amp;P$1, 'check of sales'!$A$2:$P$1035, 12 + MATCH($E1068,'check of sales'!$M$1:$P$1, 0), 0), 0)</f>
        <v>23452.379728741114</v>
      </c>
      <c r="Q1068" s="1">
        <f>SUMIF('emission-rate'!$A$2:$A$551, $D1068&amp;Q$1&amp;$E1068&amp;$F1068, 'emission-rate'!$F$2:$F$551) * IFERROR(VLOOKUP($A1068&amp;$B1068&amp;$C1068&amp;$D1068&amp;Q$1, 'check of sales'!$A$2:$P$1035, 12 + MATCH($E1068,'check of sales'!$M$1:$P$1, 0), 0), 0)</f>
        <v>15913.651393349461</v>
      </c>
      <c r="R1068" s="1">
        <f>SUMIF('emission-rate'!$A$2:$A$551, $D1068&amp;R$1&amp;$E1068&amp;$F1068, 'emission-rate'!$F$2:$F$551) * IFERROR(VLOOKUP($A1068&amp;$B1068&amp;$C1068&amp;$D1068&amp;R$1, 'check of sales'!$A$2:$P$1035, 12 + MATCH($E1068,'check of sales'!$M$1:$P$1, 0), 0), 0)</f>
        <v>12611.773989630297</v>
      </c>
      <c r="S1068" s="1">
        <f>SUMIF('emission-rate'!$A$2:$A$551, $D1068&amp;S$1&amp;$E1068&amp;$F1068, 'emission-rate'!$F$2:$F$551) * IFERROR(VLOOKUP($A1068&amp;$B1068&amp;$C1068&amp;$D1068&amp;S$1, 'check of sales'!$A$2:$P$1035, 12 + MATCH($E1068,'check of sales'!$M$1:$P$1, 0), 0), 0)</f>
        <v>16397.331774294271</v>
      </c>
      <c r="T1068" s="1">
        <f>SUMIF('emission-rate'!$A$2:$A$551, $D1068&amp;T$1&amp;$E1068&amp;$F1068, 'emission-rate'!$F$2:$F$551) * IFERROR(VLOOKUP($A1068&amp;$B1068&amp;$C1068&amp;$D1068&amp;T$1, 'check of sales'!$A$2:$P$1035, 12 + MATCH($E1068,'check of sales'!$M$1:$P$1, 0), 0), 0)</f>
        <v>15907.525737169402</v>
      </c>
      <c r="U1068" s="1">
        <f>SUMIF('emission-rate'!$A$2:$A$551, $D1068&amp;U$1&amp;$E1068&amp;$F1068, 'emission-rate'!$F$2:$F$551) * IFERROR(VLOOKUP($A1068&amp;$B1068&amp;$C1068&amp;$D1068&amp;U$1, 'check of sales'!$A$2:$P$1035, 12 + MATCH($E1068,'check of sales'!$M$1:$P$1, 0), 0), 0)</f>
        <v>22768.341549048982</v>
      </c>
    </row>
    <row r="1069" spans="1:21" x14ac:dyDescent="0.2">
      <c r="A1069">
        <f>emission!A1069</f>
        <v>2010</v>
      </c>
      <c r="B1069">
        <f>emission!B1069</f>
        <v>2</v>
      </c>
      <c r="C1069" t="str">
        <f>emission!C1069</f>
        <v>commercial</v>
      </c>
      <c r="D1069" t="str">
        <f>emission!D1069</f>
        <v>VCC 24724 (NG T7 SWCVng)</v>
      </c>
      <c r="E1069" t="str">
        <f>emission!E1069</f>
        <v>NG</v>
      </c>
      <c r="F1069" t="str">
        <f>emission!F1069</f>
        <v>PM25</v>
      </c>
      <c r="G1069" s="1">
        <f>emission!G1069 - SUM($K1069:$U1069)</f>
        <v>5.2506436531984946E-7</v>
      </c>
      <c r="K1069" s="1">
        <f>SUMIF('emission-rate'!$A$2:$A$551, $D1069&amp;K$1&amp;$E1069&amp;$F1069, 'emission-rate'!$F$2:$F$551) * IFERROR(VLOOKUP($A1069&amp;$B1069&amp;$C1069&amp;$D1069&amp;K$1, 'check of sales'!$A$2:$P$1035, 12 + MATCH($E1069,'check of sales'!$M$1:$P$1, 0), 0), 0)</f>
        <v>355.08138403285864</v>
      </c>
      <c r="L1069" s="1">
        <f>SUMIF('emission-rate'!$A$2:$A$551, $D1069&amp;L$1&amp;$E1069&amp;$F1069, 'emission-rate'!$F$2:$F$551) * IFERROR(VLOOKUP($A1069&amp;$B1069&amp;$C1069&amp;$D1069&amp;L$1, 'check of sales'!$A$2:$P$1035, 12 + MATCH($E1069,'check of sales'!$M$1:$P$1, 0), 0), 0)</f>
        <v>0</v>
      </c>
      <c r="M1069" s="1">
        <f>SUMIF('emission-rate'!$A$2:$A$551, $D1069&amp;M$1&amp;$E1069&amp;$F1069, 'emission-rate'!$F$2:$F$551) * IFERROR(VLOOKUP($A1069&amp;$B1069&amp;$C1069&amp;$D1069&amp;M$1, 'check of sales'!$A$2:$P$1035, 12 + MATCH($E1069,'check of sales'!$M$1:$P$1, 0), 0), 0)</f>
        <v>0</v>
      </c>
      <c r="N1069" s="1">
        <f>SUMIF('emission-rate'!$A$2:$A$551, $D1069&amp;N$1&amp;$E1069&amp;$F1069, 'emission-rate'!$F$2:$F$551) * IFERROR(VLOOKUP($A1069&amp;$B1069&amp;$C1069&amp;$D1069&amp;N$1, 'check of sales'!$A$2:$P$1035, 12 + MATCH($E1069,'check of sales'!$M$1:$P$1, 0), 0), 0)</f>
        <v>0</v>
      </c>
      <c r="O1069" s="1">
        <f>SUMIF('emission-rate'!$A$2:$A$551, $D1069&amp;O$1&amp;$E1069&amp;$F1069, 'emission-rate'!$F$2:$F$551) * IFERROR(VLOOKUP($A1069&amp;$B1069&amp;$C1069&amp;$D1069&amp;O$1, 'check of sales'!$A$2:$P$1035, 12 + MATCH($E1069,'check of sales'!$M$1:$P$1, 0), 0), 0)</f>
        <v>0</v>
      </c>
      <c r="P1069" s="1">
        <f>SUMIF('emission-rate'!$A$2:$A$551, $D1069&amp;P$1&amp;$E1069&amp;$F1069, 'emission-rate'!$F$2:$F$551) * IFERROR(VLOOKUP($A1069&amp;$B1069&amp;$C1069&amp;$D1069&amp;P$1, 'check of sales'!$A$2:$P$1035, 12 + MATCH($E1069,'check of sales'!$M$1:$P$1, 0), 0), 0)</f>
        <v>0</v>
      </c>
      <c r="Q1069" s="1">
        <f>SUMIF('emission-rate'!$A$2:$A$551, $D1069&amp;Q$1&amp;$E1069&amp;$F1069, 'emission-rate'!$F$2:$F$551) * IFERROR(VLOOKUP($A1069&amp;$B1069&amp;$C1069&amp;$D1069&amp;Q$1, 'check of sales'!$A$2:$P$1035, 12 + MATCH($E1069,'check of sales'!$M$1:$P$1, 0), 0), 0)</f>
        <v>0</v>
      </c>
      <c r="R1069" s="1">
        <f>SUMIF('emission-rate'!$A$2:$A$551, $D1069&amp;R$1&amp;$E1069&amp;$F1069, 'emission-rate'!$F$2:$F$551) * IFERROR(VLOOKUP($A1069&amp;$B1069&amp;$C1069&amp;$D1069&amp;R$1, 'check of sales'!$A$2:$P$1035, 12 + MATCH($E1069,'check of sales'!$M$1:$P$1, 0), 0), 0)</f>
        <v>0</v>
      </c>
      <c r="S1069" s="1">
        <f>SUMIF('emission-rate'!$A$2:$A$551, $D1069&amp;S$1&amp;$E1069&amp;$F1069, 'emission-rate'!$F$2:$F$551) * IFERROR(VLOOKUP($A1069&amp;$B1069&amp;$C1069&amp;$D1069&amp;S$1, 'check of sales'!$A$2:$P$1035, 12 + MATCH($E1069,'check of sales'!$M$1:$P$1, 0), 0), 0)</f>
        <v>0</v>
      </c>
      <c r="T1069" s="1">
        <f>SUMIF('emission-rate'!$A$2:$A$551, $D1069&amp;T$1&amp;$E1069&amp;$F1069, 'emission-rate'!$F$2:$F$551) * IFERROR(VLOOKUP($A1069&amp;$B1069&amp;$C1069&amp;$D1069&amp;T$1, 'check of sales'!$A$2:$P$1035, 12 + MATCH($E1069,'check of sales'!$M$1:$P$1, 0), 0), 0)</f>
        <v>0</v>
      </c>
      <c r="U1069" s="1">
        <f>SUMIF('emission-rate'!$A$2:$A$551, $D1069&amp;U$1&amp;$E1069&amp;$F1069, 'emission-rate'!$F$2:$F$551) * IFERROR(VLOOKUP($A1069&amp;$B1069&amp;$C1069&amp;$D1069&amp;U$1, 'check of sales'!$A$2:$P$1035, 12 + MATCH($E1069,'check of sales'!$M$1:$P$1, 0), 0), 0)</f>
        <v>0</v>
      </c>
    </row>
    <row r="1070" spans="1:21" x14ac:dyDescent="0.2">
      <c r="A1070">
        <f>emission!A1070</f>
        <v>2011</v>
      </c>
      <c r="B1070">
        <f>emission!B1070</f>
        <v>2</v>
      </c>
      <c r="C1070" t="str">
        <f>emission!C1070</f>
        <v>commercial</v>
      </c>
      <c r="D1070" t="str">
        <f>emission!D1070</f>
        <v>VCC 24724 (NG T7 SWCVng)</v>
      </c>
      <c r="E1070" t="str">
        <f>emission!E1070</f>
        <v>NG</v>
      </c>
      <c r="F1070" t="str">
        <f>emission!F1070</f>
        <v>PM25</v>
      </c>
      <c r="G1070" s="1">
        <f>emission!G1070 - SUM($K1070:$U1070)</f>
        <v>-3.6042629290022887E-5</v>
      </c>
      <c r="K1070" s="1">
        <f>SUMIF('emission-rate'!$A$2:$A$551, $D1070&amp;K$1&amp;$E1070&amp;$F1070, 'emission-rate'!$F$2:$F$551) * IFERROR(VLOOKUP($A1070&amp;$B1070&amp;$C1070&amp;$D1070&amp;K$1, 'check of sales'!$A$2:$P$1035, 12 + MATCH($E1070,'check of sales'!$M$1:$P$1, 0), 0), 0)</f>
        <v>301.09764748622456</v>
      </c>
      <c r="L1070" s="1">
        <f>SUMIF('emission-rate'!$A$2:$A$551, $D1070&amp;L$1&amp;$E1070&amp;$F1070, 'emission-rate'!$F$2:$F$551) * IFERROR(VLOOKUP($A1070&amp;$B1070&amp;$C1070&amp;$D1070&amp;L$1, 'check of sales'!$A$2:$P$1035, 12 + MATCH($E1070,'check of sales'!$M$1:$P$1, 0), 0), 0)</f>
        <v>13653.242859993306</v>
      </c>
      <c r="M1070" s="1">
        <f>SUMIF('emission-rate'!$A$2:$A$551, $D1070&amp;M$1&amp;$E1070&amp;$F1070, 'emission-rate'!$F$2:$F$551) * IFERROR(VLOOKUP($A1070&amp;$B1070&amp;$C1070&amp;$D1070&amp;M$1, 'check of sales'!$A$2:$P$1035, 12 + MATCH($E1070,'check of sales'!$M$1:$P$1, 0), 0), 0)</f>
        <v>0</v>
      </c>
      <c r="N1070" s="1">
        <f>SUMIF('emission-rate'!$A$2:$A$551, $D1070&amp;N$1&amp;$E1070&amp;$F1070, 'emission-rate'!$F$2:$F$551) * IFERROR(VLOOKUP($A1070&amp;$B1070&amp;$C1070&amp;$D1070&amp;N$1, 'check of sales'!$A$2:$P$1035, 12 + MATCH($E1070,'check of sales'!$M$1:$P$1, 0), 0), 0)</f>
        <v>0</v>
      </c>
      <c r="O1070" s="1">
        <f>SUMIF('emission-rate'!$A$2:$A$551, $D1070&amp;O$1&amp;$E1070&amp;$F1070, 'emission-rate'!$F$2:$F$551) * IFERROR(VLOOKUP($A1070&amp;$B1070&amp;$C1070&amp;$D1070&amp;O$1, 'check of sales'!$A$2:$P$1035, 12 + MATCH($E1070,'check of sales'!$M$1:$P$1, 0), 0), 0)</f>
        <v>0</v>
      </c>
      <c r="P1070" s="1">
        <f>SUMIF('emission-rate'!$A$2:$A$551, $D1070&amp;P$1&amp;$E1070&amp;$F1070, 'emission-rate'!$F$2:$F$551) * IFERROR(VLOOKUP($A1070&amp;$B1070&amp;$C1070&amp;$D1070&amp;P$1, 'check of sales'!$A$2:$P$1035, 12 + MATCH($E1070,'check of sales'!$M$1:$P$1, 0), 0), 0)</f>
        <v>0</v>
      </c>
      <c r="Q1070" s="1">
        <f>SUMIF('emission-rate'!$A$2:$A$551, $D1070&amp;Q$1&amp;$E1070&amp;$F1070, 'emission-rate'!$F$2:$F$551) * IFERROR(VLOOKUP($A1070&amp;$B1070&amp;$C1070&amp;$D1070&amp;Q$1, 'check of sales'!$A$2:$P$1035, 12 + MATCH($E1070,'check of sales'!$M$1:$P$1, 0), 0), 0)</f>
        <v>0</v>
      </c>
      <c r="R1070" s="1">
        <f>SUMIF('emission-rate'!$A$2:$A$551, $D1070&amp;R$1&amp;$E1070&amp;$F1070, 'emission-rate'!$F$2:$F$551) * IFERROR(VLOOKUP($A1070&amp;$B1070&amp;$C1070&amp;$D1070&amp;R$1, 'check of sales'!$A$2:$P$1035, 12 + MATCH($E1070,'check of sales'!$M$1:$P$1, 0), 0), 0)</f>
        <v>0</v>
      </c>
      <c r="S1070" s="1">
        <f>SUMIF('emission-rate'!$A$2:$A$551, $D1070&amp;S$1&amp;$E1070&amp;$F1070, 'emission-rate'!$F$2:$F$551) * IFERROR(VLOOKUP($A1070&amp;$B1070&amp;$C1070&amp;$D1070&amp;S$1, 'check of sales'!$A$2:$P$1035, 12 + MATCH($E1070,'check of sales'!$M$1:$P$1, 0), 0), 0)</f>
        <v>0</v>
      </c>
      <c r="T1070" s="1">
        <f>SUMIF('emission-rate'!$A$2:$A$551, $D1070&amp;T$1&amp;$E1070&amp;$F1070, 'emission-rate'!$F$2:$F$551) * IFERROR(VLOOKUP($A1070&amp;$B1070&amp;$C1070&amp;$D1070&amp;T$1, 'check of sales'!$A$2:$P$1035, 12 + MATCH($E1070,'check of sales'!$M$1:$P$1, 0), 0), 0)</f>
        <v>0</v>
      </c>
      <c r="U1070" s="1">
        <f>SUMIF('emission-rate'!$A$2:$A$551, $D1070&amp;U$1&amp;$E1070&amp;$F1070, 'emission-rate'!$F$2:$F$551) * IFERROR(VLOOKUP($A1070&amp;$B1070&amp;$C1070&amp;$D1070&amp;U$1, 'check of sales'!$A$2:$P$1035, 12 + MATCH($E1070,'check of sales'!$M$1:$P$1, 0), 0), 0)</f>
        <v>0</v>
      </c>
    </row>
    <row r="1071" spans="1:21" x14ac:dyDescent="0.2">
      <c r="A1071">
        <f>emission!A1071</f>
        <v>2012</v>
      </c>
      <c r="B1071">
        <f>emission!B1071</f>
        <v>2</v>
      </c>
      <c r="C1071" t="str">
        <f>emission!C1071</f>
        <v>commercial</v>
      </c>
      <c r="D1071" t="str">
        <f>emission!D1071</f>
        <v>VCC 24724 (NG T7 SWCVng)</v>
      </c>
      <c r="E1071" t="str">
        <f>emission!E1071</f>
        <v>NG</v>
      </c>
      <c r="F1071" t="str">
        <f>emission!F1071</f>
        <v>PM25</v>
      </c>
      <c r="G1071" s="1">
        <f>emission!G1071 - SUM($K1071:$U1071)</f>
        <v>3.9286460378207266E-6</v>
      </c>
      <c r="K1071" s="1">
        <f>SUMIF('emission-rate'!$A$2:$A$551, $D1071&amp;K$1&amp;$E1071&amp;$F1071, 'emission-rate'!$F$2:$F$551) * IFERROR(VLOOKUP($A1071&amp;$B1071&amp;$C1071&amp;$D1071&amp;K$1, 'check of sales'!$A$2:$P$1035, 12 + MATCH($E1071,'check of sales'!$M$1:$P$1, 0), 0), 0)</f>
        <v>269.04499396601204</v>
      </c>
      <c r="L1071" s="1">
        <f>SUMIF('emission-rate'!$A$2:$A$551, $D1071&amp;L$1&amp;$E1071&amp;$F1071, 'emission-rate'!$F$2:$F$551) * IFERROR(VLOOKUP($A1071&amp;$B1071&amp;$C1071&amp;$D1071&amp;L$1, 'check of sales'!$A$2:$P$1035, 12 + MATCH($E1071,'check of sales'!$M$1:$P$1, 0), 0), 0)</f>
        <v>11577.512904257612</v>
      </c>
      <c r="M1071" s="1">
        <f>SUMIF('emission-rate'!$A$2:$A$551, $D1071&amp;M$1&amp;$E1071&amp;$F1071, 'emission-rate'!$F$2:$F$551) * IFERROR(VLOOKUP($A1071&amp;$B1071&amp;$C1071&amp;$D1071&amp;M$1, 'check of sales'!$A$2:$P$1035, 12 + MATCH($E1071,'check of sales'!$M$1:$P$1, 0), 0), 0)</f>
        <v>24195.345432851329</v>
      </c>
      <c r="N1071" s="1">
        <f>SUMIF('emission-rate'!$A$2:$A$551, $D1071&amp;N$1&amp;$E1071&amp;$F1071, 'emission-rate'!$F$2:$F$551) * IFERROR(VLOOKUP($A1071&amp;$B1071&amp;$C1071&amp;$D1071&amp;N$1, 'check of sales'!$A$2:$P$1035, 12 + MATCH($E1071,'check of sales'!$M$1:$P$1, 0), 0), 0)</f>
        <v>0</v>
      </c>
      <c r="O1071" s="1">
        <f>SUMIF('emission-rate'!$A$2:$A$551, $D1071&amp;O$1&amp;$E1071&amp;$F1071, 'emission-rate'!$F$2:$F$551) * IFERROR(VLOOKUP($A1071&amp;$B1071&amp;$C1071&amp;$D1071&amp;O$1, 'check of sales'!$A$2:$P$1035, 12 + MATCH($E1071,'check of sales'!$M$1:$P$1, 0), 0), 0)</f>
        <v>0</v>
      </c>
      <c r="P1071" s="1">
        <f>SUMIF('emission-rate'!$A$2:$A$551, $D1071&amp;P$1&amp;$E1071&amp;$F1071, 'emission-rate'!$F$2:$F$551) * IFERROR(VLOOKUP($A1071&amp;$B1071&amp;$C1071&amp;$D1071&amp;P$1, 'check of sales'!$A$2:$P$1035, 12 + MATCH($E1071,'check of sales'!$M$1:$P$1, 0), 0), 0)</f>
        <v>0</v>
      </c>
      <c r="Q1071" s="1">
        <f>SUMIF('emission-rate'!$A$2:$A$551, $D1071&amp;Q$1&amp;$E1071&amp;$F1071, 'emission-rate'!$F$2:$F$551) * IFERROR(VLOOKUP($A1071&amp;$B1071&amp;$C1071&amp;$D1071&amp;Q$1, 'check of sales'!$A$2:$P$1035, 12 + MATCH($E1071,'check of sales'!$M$1:$P$1, 0), 0), 0)</f>
        <v>0</v>
      </c>
      <c r="R1071" s="1">
        <f>SUMIF('emission-rate'!$A$2:$A$551, $D1071&amp;R$1&amp;$E1071&amp;$F1071, 'emission-rate'!$F$2:$F$551) * IFERROR(VLOOKUP($A1071&amp;$B1071&amp;$C1071&amp;$D1071&amp;R$1, 'check of sales'!$A$2:$P$1035, 12 + MATCH($E1071,'check of sales'!$M$1:$P$1, 0), 0), 0)</f>
        <v>0</v>
      </c>
      <c r="S1071" s="1">
        <f>SUMIF('emission-rate'!$A$2:$A$551, $D1071&amp;S$1&amp;$E1071&amp;$F1071, 'emission-rate'!$F$2:$F$551) * IFERROR(VLOOKUP($A1071&amp;$B1071&amp;$C1071&amp;$D1071&amp;S$1, 'check of sales'!$A$2:$P$1035, 12 + MATCH($E1071,'check of sales'!$M$1:$P$1, 0), 0), 0)</f>
        <v>0</v>
      </c>
      <c r="T1071" s="1">
        <f>SUMIF('emission-rate'!$A$2:$A$551, $D1071&amp;T$1&amp;$E1071&amp;$F1071, 'emission-rate'!$F$2:$F$551) * IFERROR(VLOOKUP($A1071&amp;$B1071&amp;$C1071&amp;$D1071&amp;T$1, 'check of sales'!$A$2:$P$1035, 12 + MATCH($E1071,'check of sales'!$M$1:$P$1, 0), 0), 0)</f>
        <v>0</v>
      </c>
      <c r="U1071" s="1">
        <f>SUMIF('emission-rate'!$A$2:$A$551, $D1071&amp;U$1&amp;$E1071&amp;$F1071, 'emission-rate'!$F$2:$F$551) * IFERROR(VLOOKUP($A1071&amp;$B1071&amp;$C1071&amp;$D1071&amp;U$1, 'check of sales'!$A$2:$P$1035, 12 + MATCH($E1071,'check of sales'!$M$1:$P$1, 0), 0), 0)</f>
        <v>0</v>
      </c>
    </row>
    <row r="1072" spans="1:21" x14ac:dyDescent="0.2">
      <c r="A1072">
        <f>emission!A1072</f>
        <v>2013</v>
      </c>
      <c r="B1072">
        <f>emission!B1072</f>
        <v>2</v>
      </c>
      <c r="C1072" t="str">
        <f>emission!C1072</f>
        <v>commercial</v>
      </c>
      <c r="D1072" t="str">
        <f>emission!D1072</f>
        <v>VCC 24724 (NG T7 SWCVng)</v>
      </c>
      <c r="E1072" t="str">
        <f>emission!E1072</f>
        <v>NG</v>
      </c>
      <c r="F1072" t="str">
        <f>emission!F1072</f>
        <v>PM25</v>
      </c>
      <c r="G1072" s="1">
        <f>emission!G1072 - SUM($K1072:$U1072)</f>
        <v>8.389812137465924E-6</v>
      </c>
      <c r="K1072" s="1">
        <f>SUMIF('emission-rate'!$A$2:$A$551, $D1072&amp;K$1&amp;$E1072&amp;$F1072, 'emission-rate'!$F$2:$F$551) * IFERROR(VLOOKUP($A1072&amp;$B1072&amp;$C1072&amp;$D1072&amp;K$1, 'check of sales'!$A$2:$P$1035, 12 + MATCH($E1072,'check of sales'!$M$1:$P$1, 0), 0), 0)</f>
        <v>245.74904210163419</v>
      </c>
      <c r="L1072" s="1">
        <f>SUMIF('emission-rate'!$A$2:$A$551, $D1072&amp;L$1&amp;$E1072&amp;$F1072, 'emission-rate'!$F$2:$F$551) * IFERROR(VLOOKUP($A1072&amp;$B1072&amp;$C1072&amp;$D1072&amp;L$1, 'check of sales'!$A$2:$P$1035, 12 + MATCH($E1072,'check of sales'!$M$1:$P$1, 0), 0), 0)</f>
        <v>10345.055550824023</v>
      </c>
      <c r="M1072" s="1">
        <f>SUMIF('emission-rate'!$A$2:$A$551, $D1072&amp;M$1&amp;$E1072&amp;$F1072, 'emission-rate'!$F$2:$F$551) * IFERROR(VLOOKUP($A1072&amp;$B1072&amp;$C1072&amp;$D1072&amp;M$1, 'check of sales'!$A$2:$P$1035, 12 + MATCH($E1072,'check of sales'!$M$1:$P$1, 0), 0), 0)</f>
        <v>20516.878432787704</v>
      </c>
      <c r="N1072" s="1">
        <f>SUMIF('emission-rate'!$A$2:$A$551, $D1072&amp;N$1&amp;$E1072&amp;$F1072, 'emission-rate'!$F$2:$F$551) * IFERROR(VLOOKUP($A1072&amp;$B1072&amp;$C1072&amp;$D1072&amp;N$1, 'check of sales'!$A$2:$P$1035, 12 + MATCH($E1072,'check of sales'!$M$1:$P$1, 0), 0), 0)</f>
        <v>4000.3915917621271</v>
      </c>
      <c r="O1072" s="1">
        <f>SUMIF('emission-rate'!$A$2:$A$551, $D1072&amp;O$1&amp;$E1072&amp;$F1072, 'emission-rate'!$F$2:$F$551) * IFERROR(VLOOKUP($A1072&amp;$B1072&amp;$C1072&amp;$D1072&amp;O$1, 'check of sales'!$A$2:$P$1035, 12 + MATCH($E1072,'check of sales'!$M$1:$P$1, 0), 0), 0)</f>
        <v>0</v>
      </c>
      <c r="P1072" s="1">
        <f>SUMIF('emission-rate'!$A$2:$A$551, $D1072&amp;P$1&amp;$E1072&amp;$F1072, 'emission-rate'!$F$2:$F$551) * IFERROR(VLOOKUP($A1072&amp;$B1072&amp;$C1072&amp;$D1072&amp;P$1, 'check of sales'!$A$2:$P$1035, 12 + MATCH($E1072,'check of sales'!$M$1:$P$1, 0), 0), 0)</f>
        <v>0</v>
      </c>
      <c r="Q1072" s="1">
        <f>SUMIF('emission-rate'!$A$2:$A$551, $D1072&amp;Q$1&amp;$E1072&amp;$F1072, 'emission-rate'!$F$2:$F$551) * IFERROR(VLOOKUP($A1072&amp;$B1072&amp;$C1072&amp;$D1072&amp;Q$1, 'check of sales'!$A$2:$P$1035, 12 + MATCH($E1072,'check of sales'!$M$1:$P$1, 0), 0), 0)</f>
        <v>0</v>
      </c>
      <c r="R1072" s="1">
        <f>SUMIF('emission-rate'!$A$2:$A$551, $D1072&amp;R$1&amp;$E1072&amp;$F1072, 'emission-rate'!$F$2:$F$551) * IFERROR(VLOOKUP($A1072&amp;$B1072&amp;$C1072&amp;$D1072&amp;R$1, 'check of sales'!$A$2:$P$1035, 12 + MATCH($E1072,'check of sales'!$M$1:$P$1, 0), 0), 0)</f>
        <v>0</v>
      </c>
      <c r="S1072" s="1">
        <f>SUMIF('emission-rate'!$A$2:$A$551, $D1072&amp;S$1&amp;$E1072&amp;$F1072, 'emission-rate'!$F$2:$F$551) * IFERROR(VLOOKUP($A1072&amp;$B1072&amp;$C1072&amp;$D1072&amp;S$1, 'check of sales'!$A$2:$P$1035, 12 + MATCH($E1072,'check of sales'!$M$1:$P$1, 0), 0), 0)</f>
        <v>0</v>
      </c>
      <c r="T1072" s="1">
        <f>SUMIF('emission-rate'!$A$2:$A$551, $D1072&amp;T$1&amp;$E1072&amp;$F1072, 'emission-rate'!$F$2:$F$551) * IFERROR(VLOOKUP($A1072&amp;$B1072&amp;$C1072&amp;$D1072&amp;T$1, 'check of sales'!$A$2:$P$1035, 12 + MATCH($E1072,'check of sales'!$M$1:$P$1, 0), 0), 0)</f>
        <v>0</v>
      </c>
      <c r="U1072" s="1">
        <f>SUMIF('emission-rate'!$A$2:$A$551, $D1072&amp;U$1&amp;$E1072&amp;$F1072, 'emission-rate'!$F$2:$F$551) * IFERROR(VLOOKUP($A1072&amp;$B1072&amp;$C1072&amp;$D1072&amp;U$1, 'check of sales'!$A$2:$P$1035, 12 + MATCH($E1072,'check of sales'!$M$1:$P$1, 0), 0), 0)</f>
        <v>0</v>
      </c>
    </row>
    <row r="1073" spans="1:21" x14ac:dyDescent="0.2">
      <c r="A1073">
        <f>emission!A1073</f>
        <v>2014</v>
      </c>
      <c r="B1073">
        <f>emission!B1073</f>
        <v>2</v>
      </c>
      <c r="C1073" t="str">
        <f>emission!C1073</f>
        <v>commercial</v>
      </c>
      <c r="D1073" t="str">
        <f>emission!D1073</f>
        <v>VCC 24724 (NG T7 SWCVng)</v>
      </c>
      <c r="E1073" t="str">
        <f>emission!E1073</f>
        <v>NG</v>
      </c>
      <c r="F1073" t="str">
        <f>emission!F1073</f>
        <v>PM25</v>
      </c>
      <c r="G1073" s="1">
        <f>emission!G1073 - SUM($K1073:$U1073)</f>
        <v>-1.2823787983506918E-5</v>
      </c>
      <c r="K1073" s="1">
        <f>SUMIF('emission-rate'!$A$2:$A$551, $D1073&amp;K$1&amp;$E1073&amp;$F1073, 'emission-rate'!$F$2:$F$551) * IFERROR(VLOOKUP($A1073&amp;$B1073&amp;$C1073&amp;$D1073&amp;K$1, 'check of sales'!$A$2:$P$1035, 12 + MATCH($E1073,'check of sales'!$M$1:$P$1, 0), 0), 0)</f>
        <v>227.31766752373011</v>
      </c>
      <c r="L1073" s="1">
        <f>SUMIF('emission-rate'!$A$2:$A$551, $D1073&amp;L$1&amp;$E1073&amp;$F1073, 'emission-rate'!$F$2:$F$551) * IFERROR(VLOOKUP($A1073&amp;$B1073&amp;$C1073&amp;$D1073&amp;L$1, 'check of sales'!$A$2:$P$1035, 12 + MATCH($E1073,'check of sales'!$M$1:$P$1, 0), 0), 0)</f>
        <v>9449.3023439207809</v>
      </c>
      <c r="M1073" s="1">
        <f>SUMIF('emission-rate'!$A$2:$A$551, $D1073&amp;M$1&amp;$E1073&amp;$F1073, 'emission-rate'!$F$2:$F$551) * IFERROR(VLOOKUP($A1073&amp;$B1073&amp;$C1073&amp;$D1073&amp;M$1, 'check of sales'!$A$2:$P$1035, 12 + MATCH($E1073,'check of sales'!$M$1:$P$1, 0), 0), 0)</f>
        <v>18332.801601856827</v>
      </c>
      <c r="N1073" s="1">
        <f>SUMIF('emission-rate'!$A$2:$A$551, $D1073&amp;N$1&amp;$E1073&amp;$F1073, 'emission-rate'!$F$2:$F$551) * IFERROR(VLOOKUP($A1073&amp;$B1073&amp;$C1073&amp;$D1073&amp;N$1, 'check of sales'!$A$2:$P$1035, 12 + MATCH($E1073,'check of sales'!$M$1:$P$1, 0), 0), 0)</f>
        <v>3392.2040170705795</v>
      </c>
      <c r="O1073" s="1">
        <f>SUMIF('emission-rate'!$A$2:$A$551, $D1073&amp;O$1&amp;$E1073&amp;$F1073, 'emission-rate'!$F$2:$F$551) * IFERROR(VLOOKUP($A1073&amp;$B1073&amp;$C1073&amp;$D1073&amp;O$1, 'check of sales'!$A$2:$P$1035, 12 + MATCH($E1073,'check of sales'!$M$1:$P$1, 0), 0), 0)</f>
        <v>13089.213301184669</v>
      </c>
      <c r="P1073" s="1">
        <f>SUMIF('emission-rate'!$A$2:$A$551, $D1073&amp;P$1&amp;$E1073&amp;$F1073, 'emission-rate'!$F$2:$F$551) * IFERROR(VLOOKUP($A1073&amp;$B1073&amp;$C1073&amp;$D1073&amp;P$1, 'check of sales'!$A$2:$P$1035, 12 + MATCH($E1073,'check of sales'!$M$1:$P$1, 0), 0), 0)</f>
        <v>0</v>
      </c>
      <c r="Q1073" s="1">
        <f>SUMIF('emission-rate'!$A$2:$A$551, $D1073&amp;Q$1&amp;$E1073&amp;$F1073, 'emission-rate'!$F$2:$F$551) * IFERROR(VLOOKUP($A1073&amp;$B1073&amp;$C1073&amp;$D1073&amp;Q$1, 'check of sales'!$A$2:$P$1035, 12 + MATCH($E1073,'check of sales'!$M$1:$P$1, 0), 0), 0)</f>
        <v>0</v>
      </c>
      <c r="R1073" s="1">
        <f>SUMIF('emission-rate'!$A$2:$A$551, $D1073&amp;R$1&amp;$E1073&amp;$F1073, 'emission-rate'!$F$2:$F$551) * IFERROR(VLOOKUP($A1073&amp;$B1073&amp;$C1073&amp;$D1073&amp;R$1, 'check of sales'!$A$2:$P$1035, 12 + MATCH($E1073,'check of sales'!$M$1:$P$1, 0), 0), 0)</f>
        <v>0</v>
      </c>
      <c r="S1073" s="1">
        <f>SUMIF('emission-rate'!$A$2:$A$551, $D1073&amp;S$1&amp;$E1073&amp;$F1073, 'emission-rate'!$F$2:$F$551) * IFERROR(VLOOKUP($A1073&amp;$B1073&amp;$C1073&amp;$D1073&amp;S$1, 'check of sales'!$A$2:$P$1035, 12 + MATCH($E1073,'check of sales'!$M$1:$P$1, 0), 0), 0)</f>
        <v>0</v>
      </c>
      <c r="T1073" s="1">
        <f>SUMIF('emission-rate'!$A$2:$A$551, $D1073&amp;T$1&amp;$E1073&amp;$F1073, 'emission-rate'!$F$2:$F$551) * IFERROR(VLOOKUP($A1073&amp;$B1073&amp;$C1073&amp;$D1073&amp;T$1, 'check of sales'!$A$2:$P$1035, 12 + MATCH($E1073,'check of sales'!$M$1:$P$1, 0), 0), 0)</f>
        <v>0</v>
      </c>
      <c r="U1073" s="1">
        <f>SUMIF('emission-rate'!$A$2:$A$551, $D1073&amp;U$1&amp;$E1073&amp;$F1073, 'emission-rate'!$F$2:$F$551) * IFERROR(VLOOKUP($A1073&amp;$B1073&amp;$C1073&amp;$D1073&amp;U$1, 'check of sales'!$A$2:$P$1035, 12 + MATCH($E1073,'check of sales'!$M$1:$P$1, 0), 0), 0)</f>
        <v>0</v>
      </c>
    </row>
    <row r="1074" spans="1:21" x14ac:dyDescent="0.2">
      <c r="A1074">
        <f>emission!A1074</f>
        <v>2015</v>
      </c>
      <c r="B1074">
        <f>emission!B1074</f>
        <v>2</v>
      </c>
      <c r="C1074" t="str">
        <f>emission!C1074</f>
        <v>commercial</v>
      </c>
      <c r="D1074" t="str">
        <f>emission!D1074</f>
        <v>VCC 24724 (NG T7 SWCVng)</v>
      </c>
      <c r="E1074" t="str">
        <f>emission!E1074</f>
        <v>NG</v>
      </c>
      <c r="F1074" t="str">
        <f>emission!F1074</f>
        <v>PM25</v>
      </c>
      <c r="G1074" s="1">
        <f>emission!G1074 - SUM($K1074:$U1074)</f>
        <v>3.9644830394536257E-5</v>
      </c>
      <c r="K1074" s="1">
        <f>SUMIF('emission-rate'!$A$2:$A$551, $D1074&amp;K$1&amp;$E1074&amp;$F1074, 'emission-rate'!$F$2:$F$551) * IFERROR(VLOOKUP($A1074&amp;$B1074&amp;$C1074&amp;$D1074&amp;K$1, 'check of sales'!$A$2:$P$1035, 12 + MATCH($E1074,'check of sales'!$M$1:$P$1, 0), 0), 0)</f>
        <v>211.08552400318084</v>
      </c>
      <c r="L1074" s="1">
        <f>SUMIF('emission-rate'!$A$2:$A$551, $D1074&amp;L$1&amp;$E1074&amp;$F1074, 'emission-rate'!$F$2:$F$551) * IFERROR(VLOOKUP($A1074&amp;$B1074&amp;$C1074&amp;$D1074&amp;L$1, 'check of sales'!$A$2:$P$1035, 12 + MATCH($E1074,'check of sales'!$M$1:$P$1, 0), 0), 0)</f>
        <v>8740.5971155657462</v>
      </c>
      <c r="M1074" s="1">
        <f>SUMIF('emission-rate'!$A$2:$A$551, $D1074&amp;M$1&amp;$E1074&amp;$F1074, 'emission-rate'!$F$2:$F$551) * IFERROR(VLOOKUP($A1074&amp;$B1074&amp;$C1074&amp;$D1074&amp;M$1, 'check of sales'!$A$2:$P$1035, 12 + MATCH($E1074,'check of sales'!$M$1:$P$1, 0), 0), 0)</f>
        <v>16745.408886012374</v>
      </c>
      <c r="N1074" s="1">
        <f>SUMIF('emission-rate'!$A$2:$A$551, $D1074&amp;N$1&amp;$E1074&amp;$F1074, 'emission-rate'!$F$2:$F$551) * IFERROR(VLOOKUP($A1074&amp;$B1074&amp;$C1074&amp;$D1074&amp;N$1, 'check of sales'!$A$2:$P$1035, 12 + MATCH($E1074,'check of sales'!$M$1:$P$1, 0), 0), 0)</f>
        <v>3031.094785773751</v>
      </c>
      <c r="O1074" s="1">
        <f>SUMIF('emission-rate'!$A$2:$A$551, $D1074&amp;O$1&amp;$E1074&amp;$F1074, 'emission-rate'!$F$2:$F$551) * IFERROR(VLOOKUP($A1074&amp;$B1074&amp;$C1074&amp;$D1074&amp;O$1, 'check of sales'!$A$2:$P$1035, 12 + MATCH($E1074,'check of sales'!$M$1:$P$1, 0), 0), 0)</f>
        <v>11099.233893003509</v>
      </c>
      <c r="P1074" s="1">
        <f>SUMIF('emission-rate'!$A$2:$A$551, $D1074&amp;P$1&amp;$E1074&amp;$F1074, 'emission-rate'!$F$2:$F$551) * IFERROR(VLOOKUP($A1074&amp;$B1074&amp;$C1074&amp;$D1074&amp;P$1, 'check of sales'!$A$2:$P$1035, 12 + MATCH($E1074,'check of sales'!$M$1:$P$1, 0), 0), 0)</f>
        <v>15025.100220359205</v>
      </c>
      <c r="Q1074" s="1">
        <f>SUMIF('emission-rate'!$A$2:$A$551, $D1074&amp;Q$1&amp;$E1074&amp;$F1074, 'emission-rate'!$F$2:$F$551) * IFERROR(VLOOKUP($A1074&amp;$B1074&amp;$C1074&amp;$D1074&amp;Q$1, 'check of sales'!$A$2:$P$1035, 12 + MATCH($E1074,'check of sales'!$M$1:$P$1, 0), 0), 0)</f>
        <v>0</v>
      </c>
      <c r="R1074" s="1">
        <f>SUMIF('emission-rate'!$A$2:$A$551, $D1074&amp;R$1&amp;$E1074&amp;$F1074, 'emission-rate'!$F$2:$F$551) * IFERROR(VLOOKUP($A1074&amp;$B1074&amp;$C1074&amp;$D1074&amp;R$1, 'check of sales'!$A$2:$P$1035, 12 + MATCH($E1074,'check of sales'!$M$1:$P$1, 0), 0), 0)</f>
        <v>0</v>
      </c>
      <c r="S1074" s="1">
        <f>SUMIF('emission-rate'!$A$2:$A$551, $D1074&amp;S$1&amp;$E1074&amp;$F1074, 'emission-rate'!$F$2:$F$551) * IFERROR(VLOOKUP($A1074&amp;$B1074&amp;$C1074&amp;$D1074&amp;S$1, 'check of sales'!$A$2:$P$1035, 12 + MATCH($E1074,'check of sales'!$M$1:$P$1, 0), 0), 0)</f>
        <v>0</v>
      </c>
      <c r="T1074" s="1">
        <f>SUMIF('emission-rate'!$A$2:$A$551, $D1074&amp;T$1&amp;$E1074&amp;$F1074, 'emission-rate'!$F$2:$F$551) * IFERROR(VLOOKUP($A1074&amp;$B1074&amp;$C1074&amp;$D1074&amp;T$1, 'check of sales'!$A$2:$P$1035, 12 + MATCH($E1074,'check of sales'!$M$1:$P$1, 0), 0), 0)</f>
        <v>0</v>
      </c>
      <c r="U1074" s="1">
        <f>SUMIF('emission-rate'!$A$2:$A$551, $D1074&amp;U$1&amp;$E1074&amp;$F1074, 'emission-rate'!$F$2:$F$551) * IFERROR(VLOOKUP($A1074&amp;$B1074&amp;$C1074&amp;$D1074&amp;U$1, 'check of sales'!$A$2:$P$1035, 12 + MATCH($E1074,'check of sales'!$M$1:$P$1, 0), 0), 0)</f>
        <v>0</v>
      </c>
    </row>
    <row r="1075" spans="1:21" x14ac:dyDescent="0.2">
      <c r="A1075">
        <f>emission!A1075</f>
        <v>2016</v>
      </c>
      <c r="B1075">
        <f>emission!B1075</f>
        <v>2</v>
      </c>
      <c r="C1075" t="str">
        <f>emission!C1075</f>
        <v>commercial</v>
      </c>
      <c r="D1075" t="str">
        <f>emission!D1075</f>
        <v>VCC 24724 (NG T7 SWCVng)</v>
      </c>
      <c r="E1075" t="str">
        <f>emission!E1075</f>
        <v>NG</v>
      </c>
      <c r="F1075" t="str">
        <f>emission!F1075</f>
        <v>PM25</v>
      </c>
      <c r="G1075" s="1">
        <f>emission!G1075 - SUM($K1075:$U1075)</f>
        <v>4.9389083869755268E-5</v>
      </c>
      <c r="K1075" s="1">
        <f>SUMIF('emission-rate'!$A$2:$A$551, $D1075&amp;K$1&amp;$E1075&amp;$F1075, 'emission-rate'!$F$2:$F$551) * IFERROR(VLOOKUP($A1075&amp;$B1075&amp;$C1075&amp;$D1075&amp;K$1, 'check of sales'!$A$2:$P$1035, 12 + MATCH($E1075,'check of sales'!$M$1:$P$1, 0), 0), 0)</f>
        <v>197.93241101272258</v>
      </c>
      <c r="L1075" s="1">
        <f>SUMIF('emission-rate'!$A$2:$A$551, $D1075&amp;L$1&amp;$E1075&amp;$F1075, 'emission-rate'!$F$2:$F$551) * IFERROR(VLOOKUP($A1075&amp;$B1075&amp;$C1075&amp;$D1075&amp;L$1, 'check of sales'!$A$2:$P$1035, 12 + MATCH($E1075,'check of sales'!$M$1:$P$1, 0), 0), 0)</f>
        <v>8116.4545736300197</v>
      </c>
      <c r="M1075" s="1">
        <f>SUMIF('emission-rate'!$A$2:$A$551, $D1075&amp;M$1&amp;$E1075&amp;$F1075, 'emission-rate'!$F$2:$F$551) * IFERROR(VLOOKUP($A1075&amp;$B1075&amp;$C1075&amp;$D1075&amp;M$1, 'check of sales'!$A$2:$P$1035, 12 + MATCH($E1075,'check of sales'!$M$1:$P$1, 0), 0), 0)</f>
        <v>15489.48983542818</v>
      </c>
      <c r="N1075" s="1">
        <f>SUMIF('emission-rate'!$A$2:$A$551, $D1075&amp;N$1&amp;$E1075&amp;$F1075, 'emission-rate'!$F$2:$F$551) * IFERROR(VLOOKUP($A1075&amp;$B1075&amp;$C1075&amp;$D1075&amp;N$1, 'check of sales'!$A$2:$P$1035, 12 + MATCH($E1075,'check of sales'!$M$1:$P$1, 0), 0), 0)</f>
        <v>2768.6396581579115</v>
      </c>
      <c r="O1075" s="1">
        <f>SUMIF('emission-rate'!$A$2:$A$551, $D1075&amp;O$1&amp;$E1075&amp;$F1075, 'emission-rate'!$F$2:$F$551) * IFERROR(VLOOKUP($A1075&amp;$B1075&amp;$C1075&amp;$D1075&amp;O$1, 'check of sales'!$A$2:$P$1035, 12 + MATCH($E1075,'check of sales'!$M$1:$P$1, 0), 0), 0)</f>
        <v>9917.6906252883055</v>
      </c>
      <c r="P1075" s="1">
        <f>SUMIF('emission-rate'!$A$2:$A$551, $D1075&amp;P$1&amp;$E1075&amp;$F1075, 'emission-rate'!$F$2:$F$551) * IFERROR(VLOOKUP($A1075&amp;$B1075&amp;$C1075&amp;$D1075&amp;P$1, 'check of sales'!$A$2:$P$1035, 12 + MATCH($E1075,'check of sales'!$M$1:$P$1, 0), 0), 0)</f>
        <v>12740.804032622184</v>
      </c>
      <c r="Q1075" s="1">
        <f>SUMIF('emission-rate'!$A$2:$A$551, $D1075&amp;Q$1&amp;$E1075&amp;$F1075, 'emission-rate'!$F$2:$F$551) * IFERROR(VLOOKUP($A1075&amp;$B1075&amp;$C1075&amp;$D1075&amp;Q$1, 'check of sales'!$A$2:$P$1035, 12 + MATCH($E1075,'check of sales'!$M$1:$P$1, 0), 0), 0)</f>
        <v>9467.2872845607944</v>
      </c>
      <c r="R1075" s="1">
        <f>SUMIF('emission-rate'!$A$2:$A$551, $D1075&amp;R$1&amp;$E1075&amp;$F1075, 'emission-rate'!$F$2:$F$551) * IFERROR(VLOOKUP($A1075&amp;$B1075&amp;$C1075&amp;$D1075&amp;R$1, 'check of sales'!$A$2:$P$1035, 12 + MATCH($E1075,'check of sales'!$M$1:$P$1, 0), 0), 0)</f>
        <v>0</v>
      </c>
      <c r="S1075" s="1">
        <f>SUMIF('emission-rate'!$A$2:$A$551, $D1075&amp;S$1&amp;$E1075&amp;$F1075, 'emission-rate'!$F$2:$F$551) * IFERROR(VLOOKUP($A1075&amp;$B1075&amp;$C1075&amp;$D1075&amp;S$1, 'check of sales'!$A$2:$P$1035, 12 + MATCH($E1075,'check of sales'!$M$1:$P$1, 0), 0), 0)</f>
        <v>0</v>
      </c>
      <c r="T1075" s="1">
        <f>SUMIF('emission-rate'!$A$2:$A$551, $D1075&amp;T$1&amp;$E1075&amp;$F1075, 'emission-rate'!$F$2:$F$551) * IFERROR(VLOOKUP($A1075&amp;$B1075&amp;$C1075&amp;$D1075&amp;T$1, 'check of sales'!$A$2:$P$1035, 12 + MATCH($E1075,'check of sales'!$M$1:$P$1, 0), 0), 0)</f>
        <v>0</v>
      </c>
      <c r="U1075" s="1">
        <f>SUMIF('emission-rate'!$A$2:$A$551, $D1075&amp;U$1&amp;$E1075&amp;$F1075, 'emission-rate'!$F$2:$F$551) * IFERROR(VLOOKUP($A1075&amp;$B1075&amp;$C1075&amp;$D1075&amp;U$1, 'check of sales'!$A$2:$P$1035, 12 + MATCH($E1075,'check of sales'!$M$1:$P$1, 0), 0), 0)</f>
        <v>0</v>
      </c>
    </row>
    <row r="1076" spans="1:21" x14ac:dyDescent="0.2">
      <c r="A1076">
        <f>emission!A1076</f>
        <v>2017</v>
      </c>
      <c r="B1076">
        <f>emission!B1076</f>
        <v>2</v>
      </c>
      <c r="C1076" t="str">
        <f>emission!C1076</f>
        <v>commercial</v>
      </c>
      <c r="D1076" t="str">
        <f>emission!D1076</f>
        <v>VCC 24724 (NG T7 SWCVng)</v>
      </c>
      <c r="E1076" t="str">
        <f>emission!E1076</f>
        <v>NG</v>
      </c>
      <c r="F1076" t="str">
        <f>emission!F1076</f>
        <v>PM25</v>
      </c>
      <c r="G1076" s="1">
        <f>emission!G1076 - SUM($K1076:$U1076)</f>
        <v>5.3364085033535957E-5</v>
      </c>
      <c r="K1076" s="1">
        <f>SUMIF('emission-rate'!$A$2:$A$551, $D1076&amp;K$1&amp;$E1076&amp;$F1076, 'emission-rate'!$F$2:$F$551) * IFERROR(VLOOKUP($A1076&amp;$B1076&amp;$C1076&amp;$D1076&amp;K$1, 'check of sales'!$A$2:$P$1035, 12 + MATCH($E1076,'check of sales'!$M$1:$P$1, 0), 0), 0)</f>
        <v>186.56781142115162</v>
      </c>
      <c r="L1076" s="1">
        <f>SUMIF('emission-rate'!$A$2:$A$551, $D1076&amp;L$1&amp;$E1076&amp;$F1076, 'emission-rate'!$F$2:$F$551) * IFERROR(VLOOKUP($A1076&amp;$B1076&amp;$C1076&amp;$D1076&amp;L$1, 'check of sales'!$A$2:$P$1035, 12 + MATCH($E1076,'check of sales'!$M$1:$P$1, 0), 0), 0)</f>
        <v>7610.7039088555457</v>
      </c>
      <c r="M1076" s="1">
        <f>SUMIF('emission-rate'!$A$2:$A$551, $D1076&amp;M$1&amp;$E1076&amp;$F1076, 'emission-rate'!$F$2:$F$551) * IFERROR(VLOOKUP($A1076&amp;$B1076&amp;$C1076&amp;$D1076&amp;M$1, 'check of sales'!$A$2:$P$1035, 12 + MATCH($E1076,'check of sales'!$M$1:$P$1, 0), 0), 0)</f>
        <v>14383.427007986449</v>
      </c>
      <c r="N1076" s="1">
        <f>SUMIF('emission-rate'!$A$2:$A$551, $D1076&amp;N$1&amp;$E1076&amp;$F1076, 'emission-rate'!$F$2:$F$551) * IFERROR(VLOOKUP($A1076&amp;$B1076&amp;$C1076&amp;$D1076&amp;N$1, 'check of sales'!$A$2:$P$1035, 12 + MATCH($E1076,'check of sales'!$M$1:$P$1, 0), 0), 0)</f>
        <v>2560.9894709004316</v>
      </c>
      <c r="O1076" s="1">
        <f>SUMIF('emission-rate'!$A$2:$A$551, $D1076&amp;O$1&amp;$E1076&amp;$F1076, 'emission-rate'!$F$2:$F$551) * IFERROR(VLOOKUP($A1076&amp;$B1076&amp;$C1076&amp;$D1076&amp;O$1, 'check of sales'!$A$2:$P$1035, 12 + MATCH($E1076,'check of sales'!$M$1:$P$1, 0), 0), 0)</f>
        <v>9058.9419081807719</v>
      </c>
      <c r="P1076" s="1">
        <f>SUMIF('emission-rate'!$A$2:$A$551, $D1076&amp;P$1&amp;$E1076&amp;$F1076, 'emission-rate'!$F$2:$F$551) * IFERROR(VLOOKUP($A1076&amp;$B1076&amp;$C1076&amp;$D1076&amp;P$1, 'check of sales'!$A$2:$P$1035, 12 + MATCH($E1076,'check of sales'!$M$1:$P$1, 0), 0), 0)</f>
        <v>11384.511213213022</v>
      </c>
      <c r="Q1076" s="1">
        <f>SUMIF('emission-rate'!$A$2:$A$551, $D1076&amp;Q$1&amp;$E1076&amp;$F1076, 'emission-rate'!$F$2:$F$551) * IFERROR(VLOOKUP($A1076&amp;$B1076&amp;$C1076&amp;$D1076&amp;Q$1, 'check of sales'!$A$2:$P$1035, 12 + MATCH($E1076,'check of sales'!$M$1:$P$1, 0), 0), 0)</f>
        <v>8027.9565689473502</v>
      </c>
      <c r="R1076" s="1">
        <f>SUMIF('emission-rate'!$A$2:$A$551, $D1076&amp;R$1&amp;$E1076&amp;$F1076, 'emission-rate'!$F$2:$F$551) * IFERROR(VLOOKUP($A1076&amp;$B1076&amp;$C1076&amp;$D1076&amp;R$1, 'check of sales'!$A$2:$P$1035, 12 + MATCH($E1076,'check of sales'!$M$1:$P$1, 0), 0), 0)</f>
        <v>6940.2195089648912</v>
      </c>
      <c r="S1076" s="1">
        <f>SUMIF('emission-rate'!$A$2:$A$551, $D1076&amp;S$1&amp;$E1076&amp;$F1076, 'emission-rate'!$F$2:$F$551) * IFERROR(VLOOKUP($A1076&amp;$B1076&amp;$C1076&amp;$D1076&amp;S$1, 'check of sales'!$A$2:$P$1035, 12 + MATCH($E1076,'check of sales'!$M$1:$P$1, 0), 0), 0)</f>
        <v>0</v>
      </c>
      <c r="T1076" s="1">
        <f>SUMIF('emission-rate'!$A$2:$A$551, $D1076&amp;T$1&amp;$E1076&amp;$F1076, 'emission-rate'!$F$2:$F$551) * IFERROR(VLOOKUP($A1076&amp;$B1076&amp;$C1076&amp;$D1076&amp;T$1, 'check of sales'!$A$2:$P$1035, 12 + MATCH($E1076,'check of sales'!$M$1:$P$1, 0), 0), 0)</f>
        <v>0</v>
      </c>
      <c r="U1076" s="1">
        <f>SUMIF('emission-rate'!$A$2:$A$551, $D1076&amp;U$1&amp;$E1076&amp;$F1076, 'emission-rate'!$F$2:$F$551) * IFERROR(VLOOKUP($A1076&amp;$B1076&amp;$C1076&amp;$D1076&amp;U$1, 'check of sales'!$A$2:$P$1035, 12 + MATCH($E1076,'check of sales'!$M$1:$P$1, 0), 0), 0)</f>
        <v>0</v>
      </c>
    </row>
    <row r="1077" spans="1:21" x14ac:dyDescent="0.2">
      <c r="A1077">
        <f>emission!A1077</f>
        <v>2018</v>
      </c>
      <c r="B1077">
        <f>emission!B1077</f>
        <v>2</v>
      </c>
      <c r="C1077" t="str">
        <f>emission!C1077</f>
        <v>commercial</v>
      </c>
      <c r="D1077" t="str">
        <f>emission!D1077</f>
        <v>VCC 24724 (NG T7 SWCVng)</v>
      </c>
      <c r="E1077" t="str">
        <f>emission!E1077</f>
        <v>NG</v>
      </c>
      <c r="F1077" t="str">
        <f>emission!F1077</f>
        <v>PM25</v>
      </c>
      <c r="G1077" s="1">
        <f>emission!G1077 - SUM($K1077:$U1077)</f>
        <v>7.3115908890031278E-5</v>
      </c>
      <c r="K1077" s="1">
        <f>SUMIF('emission-rate'!$A$2:$A$551, $D1077&amp;K$1&amp;$E1077&amp;$F1077, 'emission-rate'!$F$2:$F$551) * IFERROR(VLOOKUP($A1077&amp;$B1077&amp;$C1077&amp;$D1077&amp;K$1, 'check of sales'!$A$2:$P$1035, 12 + MATCH($E1077,'check of sales'!$M$1:$P$1, 0), 0), 0)</f>
        <v>176.70653241996322</v>
      </c>
      <c r="L1077" s="1">
        <f>SUMIF('emission-rate'!$A$2:$A$551, $D1077&amp;L$1&amp;$E1077&amp;$F1077, 'emission-rate'!$F$2:$F$551) * IFERROR(VLOOKUP($A1077&amp;$B1077&amp;$C1077&amp;$D1077&amp;L$1, 'check of sales'!$A$2:$P$1035, 12 + MATCH($E1077,'check of sales'!$M$1:$P$1, 0), 0), 0)</f>
        <v>7173.723415910461</v>
      </c>
      <c r="M1077" s="1">
        <f>SUMIF('emission-rate'!$A$2:$A$551, $D1077&amp;M$1&amp;$E1077&amp;$F1077, 'emission-rate'!$F$2:$F$551) * IFERROR(VLOOKUP($A1077&amp;$B1077&amp;$C1077&amp;$D1077&amp;M$1, 'check of sales'!$A$2:$P$1035, 12 + MATCH($E1077,'check of sales'!$M$1:$P$1, 0), 0), 0)</f>
        <v>13487.170187347241</v>
      </c>
      <c r="N1077" s="1">
        <f>SUMIF('emission-rate'!$A$2:$A$551, $D1077&amp;N$1&amp;$E1077&amp;$F1077, 'emission-rate'!$F$2:$F$551) * IFERROR(VLOOKUP($A1077&amp;$B1077&amp;$C1077&amp;$D1077&amp;N$1, 'check of sales'!$A$2:$P$1035, 12 + MATCH($E1077,'check of sales'!$M$1:$P$1, 0), 0), 0)</f>
        <v>2378.1160977081245</v>
      </c>
      <c r="O1077" s="1">
        <f>SUMIF('emission-rate'!$A$2:$A$551, $D1077&amp;O$1&amp;$E1077&amp;$F1077, 'emission-rate'!$F$2:$F$551) * IFERROR(VLOOKUP($A1077&amp;$B1077&amp;$C1077&amp;$D1077&amp;O$1, 'check of sales'!$A$2:$P$1035, 12 + MATCH($E1077,'check of sales'!$M$1:$P$1, 0), 0), 0)</f>
        <v>8379.5140245103303</v>
      </c>
      <c r="P1077" s="1">
        <f>SUMIF('emission-rate'!$A$2:$A$551, $D1077&amp;P$1&amp;$E1077&amp;$F1077, 'emission-rate'!$F$2:$F$551) * IFERROR(VLOOKUP($A1077&amp;$B1077&amp;$C1077&amp;$D1077&amp;P$1, 'check of sales'!$A$2:$P$1035, 12 + MATCH($E1077,'check of sales'!$M$1:$P$1, 0), 0), 0)</f>
        <v>10398.754067863585</v>
      </c>
      <c r="Q1077" s="1">
        <f>SUMIF('emission-rate'!$A$2:$A$551, $D1077&amp;Q$1&amp;$E1077&amp;$F1077, 'emission-rate'!$F$2:$F$551) * IFERROR(VLOOKUP($A1077&amp;$B1077&amp;$C1077&amp;$D1077&amp;Q$1, 'check of sales'!$A$2:$P$1035, 12 + MATCH($E1077,'check of sales'!$M$1:$P$1, 0), 0), 0)</f>
        <v>7173.3590238384977</v>
      </c>
      <c r="R1077" s="1">
        <f>SUMIF('emission-rate'!$A$2:$A$551, $D1077&amp;R$1&amp;$E1077&amp;$F1077, 'emission-rate'!$F$2:$F$551) * IFERROR(VLOOKUP($A1077&amp;$B1077&amp;$C1077&amp;$D1077&amp;R$1, 'check of sales'!$A$2:$P$1035, 12 + MATCH($E1077,'check of sales'!$M$1:$P$1, 0), 0), 0)</f>
        <v>5885.083986813429</v>
      </c>
      <c r="S1077" s="1">
        <f>SUMIF('emission-rate'!$A$2:$A$551, $D1077&amp;S$1&amp;$E1077&amp;$F1077, 'emission-rate'!$F$2:$F$551) * IFERROR(VLOOKUP($A1077&amp;$B1077&amp;$C1077&amp;$D1077&amp;S$1, 'check of sales'!$A$2:$P$1035, 12 + MATCH($E1077,'check of sales'!$M$1:$P$1, 0), 0), 0)</f>
        <v>8242.0866733445564</v>
      </c>
      <c r="T1077" s="1">
        <f>SUMIF('emission-rate'!$A$2:$A$551, $D1077&amp;T$1&amp;$E1077&amp;$F1077, 'emission-rate'!$F$2:$F$551) * IFERROR(VLOOKUP($A1077&amp;$B1077&amp;$C1077&amp;$D1077&amp;T$1, 'check of sales'!$A$2:$P$1035, 12 + MATCH($E1077,'check of sales'!$M$1:$P$1, 0), 0), 0)</f>
        <v>0</v>
      </c>
      <c r="U1077" s="1">
        <f>SUMIF('emission-rate'!$A$2:$A$551, $D1077&amp;U$1&amp;$E1077&amp;$F1077, 'emission-rate'!$F$2:$F$551) * IFERROR(VLOOKUP($A1077&amp;$B1077&amp;$C1077&amp;$D1077&amp;U$1, 'check of sales'!$A$2:$P$1035, 12 + MATCH($E1077,'check of sales'!$M$1:$P$1, 0), 0), 0)</f>
        <v>0</v>
      </c>
    </row>
    <row r="1078" spans="1:21" x14ac:dyDescent="0.2">
      <c r="A1078">
        <f>emission!A1078</f>
        <v>2019</v>
      </c>
      <c r="B1078">
        <f>emission!B1078</f>
        <v>2</v>
      </c>
      <c r="C1078" t="str">
        <f>emission!C1078</f>
        <v>commercial</v>
      </c>
      <c r="D1078" t="str">
        <f>emission!D1078</f>
        <v>VCC 24724 (NG T7 SWCVng)</v>
      </c>
      <c r="E1078" t="str">
        <f>emission!E1078</f>
        <v>NG</v>
      </c>
      <c r="F1078" t="str">
        <f>emission!F1078</f>
        <v>PM25</v>
      </c>
      <c r="G1078" s="1">
        <f>emission!G1078 - SUM($K1078:$U1078)</f>
        <v>5.2150971896480769E-5</v>
      </c>
      <c r="K1078" s="1">
        <f>SUMIF('emission-rate'!$A$2:$A$551, $D1078&amp;K$1&amp;$E1078&amp;$F1078, 'emission-rate'!$F$2:$F$551) * IFERROR(VLOOKUP($A1078&amp;$B1078&amp;$C1078&amp;$D1078&amp;K$1, 'check of sales'!$A$2:$P$1035, 12 + MATCH($E1078,'check of sales'!$M$1:$P$1, 0), 0), 0)</f>
        <v>164.48837023911258</v>
      </c>
      <c r="L1078" s="1">
        <f>SUMIF('emission-rate'!$A$2:$A$551, $D1078&amp;L$1&amp;$E1078&amp;$F1078, 'emission-rate'!$F$2:$F$551) * IFERROR(VLOOKUP($A1078&amp;$B1078&amp;$C1078&amp;$D1078&amp;L$1, 'check of sales'!$A$2:$P$1035, 12 + MATCH($E1078,'check of sales'!$M$1:$P$1, 0), 0), 0)</f>
        <v>6794.5471392377258</v>
      </c>
      <c r="M1078" s="1">
        <f>SUMIF('emission-rate'!$A$2:$A$551, $D1078&amp;M$1&amp;$E1078&amp;$F1078, 'emission-rate'!$F$2:$F$551) * IFERROR(VLOOKUP($A1078&amp;$B1078&amp;$C1078&amp;$D1078&amp;M$1, 'check of sales'!$A$2:$P$1035, 12 + MATCH($E1078,'check of sales'!$M$1:$P$1, 0), 0), 0)</f>
        <v>12712.783173020791</v>
      </c>
      <c r="N1078" s="1">
        <f>SUMIF('emission-rate'!$A$2:$A$551, $D1078&amp;N$1&amp;$E1078&amp;$F1078, 'emission-rate'!$F$2:$F$551) * IFERROR(VLOOKUP($A1078&amp;$B1078&amp;$C1078&amp;$D1078&amp;N$1, 'check of sales'!$A$2:$P$1035, 12 + MATCH($E1078,'check of sales'!$M$1:$P$1, 0), 0), 0)</f>
        <v>2229.9314702435322</v>
      </c>
      <c r="O1078" s="1">
        <f>SUMIF('emission-rate'!$A$2:$A$551, $D1078&amp;O$1&amp;$E1078&amp;$F1078, 'emission-rate'!$F$2:$F$551) * IFERROR(VLOOKUP($A1078&amp;$B1078&amp;$C1078&amp;$D1078&amp;O$1, 'check of sales'!$A$2:$P$1035, 12 + MATCH($E1078,'check of sales'!$M$1:$P$1, 0), 0), 0)</f>
        <v>7781.1554553766382</v>
      </c>
      <c r="P1078" s="1">
        <f>SUMIF('emission-rate'!$A$2:$A$551, $D1078&amp;P$1&amp;$E1078&amp;$F1078, 'emission-rate'!$F$2:$F$551) * IFERROR(VLOOKUP($A1078&amp;$B1078&amp;$C1078&amp;$D1078&amp;P$1, 'check of sales'!$A$2:$P$1035, 12 + MATCH($E1078,'check of sales'!$M$1:$P$1, 0), 0), 0)</f>
        <v>9618.8392013428511</v>
      </c>
      <c r="Q1078" s="1">
        <f>SUMIF('emission-rate'!$A$2:$A$551, $D1078&amp;Q$1&amp;$E1078&amp;$F1078, 'emission-rate'!$F$2:$F$551) * IFERROR(VLOOKUP($A1078&amp;$B1078&amp;$C1078&amp;$D1078&amp;Q$1, 'check of sales'!$A$2:$P$1035, 12 + MATCH($E1078,'check of sales'!$M$1:$P$1, 0), 0), 0)</f>
        <v>6552.2353074598232</v>
      </c>
      <c r="R1078" s="1">
        <f>SUMIF('emission-rate'!$A$2:$A$551, $D1078&amp;R$1&amp;$E1078&amp;$F1078, 'emission-rate'!$F$2:$F$551) * IFERROR(VLOOKUP($A1078&amp;$B1078&amp;$C1078&amp;$D1078&amp;R$1, 'check of sales'!$A$2:$P$1035, 12 + MATCH($E1078,'check of sales'!$M$1:$P$1, 0), 0), 0)</f>
        <v>5258.6009852306779</v>
      </c>
      <c r="S1078" s="1">
        <f>SUMIF('emission-rate'!$A$2:$A$551, $D1078&amp;S$1&amp;$E1078&amp;$F1078, 'emission-rate'!$F$2:$F$551) * IFERROR(VLOOKUP($A1078&amp;$B1078&amp;$C1078&amp;$D1078&amp;S$1, 'check of sales'!$A$2:$P$1035, 12 + MATCH($E1078,'check of sales'!$M$1:$P$1, 0), 0), 0)</f>
        <v>6989.0256693714891</v>
      </c>
      <c r="T1078" s="1">
        <f>SUMIF('emission-rate'!$A$2:$A$551, $D1078&amp;T$1&amp;$E1078&amp;$F1078, 'emission-rate'!$F$2:$F$551) * IFERROR(VLOOKUP($A1078&amp;$B1078&amp;$C1078&amp;$D1078&amp;T$1, 'check of sales'!$A$2:$P$1035, 12 + MATCH($E1078,'check of sales'!$M$1:$P$1, 0), 0), 0)</f>
        <v>7144.7002057910877</v>
      </c>
      <c r="U1078" s="1">
        <f>SUMIF('emission-rate'!$A$2:$A$551, $D1078&amp;U$1&amp;$E1078&amp;$F1078, 'emission-rate'!$F$2:$F$551) * IFERROR(VLOOKUP($A1078&amp;$B1078&amp;$C1078&amp;$D1078&amp;U$1, 'check of sales'!$A$2:$P$1035, 12 + MATCH($E1078,'check of sales'!$M$1:$P$1, 0), 0), 0)</f>
        <v>0</v>
      </c>
    </row>
    <row r="1079" spans="1:21" x14ac:dyDescent="0.2">
      <c r="A1079">
        <f>emission!A1079</f>
        <v>2020</v>
      </c>
      <c r="B1079">
        <f>emission!B1079</f>
        <v>2</v>
      </c>
      <c r="C1079" t="str">
        <f>emission!C1079</f>
        <v>commercial</v>
      </c>
      <c r="D1079" t="str">
        <f>emission!D1079</f>
        <v>VCC 24724 (NG T7 SWCVng)</v>
      </c>
      <c r="E1079" t="str">
        <f>emission!E1079</f>
        <v>NG</v>
      </c>
      <c r="F1079" t="str">
        <f>emission!F1079</f>
        <v>PM25</v>
      </c>
      <c r="G1079" s="1">
        <f>emission!G1079 - SUM($K1079:$U1079)</f>
        <v>2.0727675291709602E-5</v>
      </c>
      <c r="K1079" s="1">
        <f>SUMIF('emission-rate'!$A$2:$A$551, $D1079&amp;K$1&amp;$E1079&amp;$F1079, 'emission-rate'!$F$2:$F$551) * IFERROR(VLOOKUP($A1079&amp;$B1079&amp;$C1079&amp;$D1079&amp;K$1, 'check of sales'!$A$2:$P$1035, 12 + MATCH($E1079,'check of sales'!$M$1:$P$1, 0), 0), 0)</f>
        <v>153.49775688286513</v>
      </c>
      <c r="L1079" s="1">
        <f>SUMIF('emission-rate'!$A$2:$A$551, $D1079&amp;L$1&amp;$E1079&amp;$F1079, 'emission-rate'!$F$2:$F$551) * IFERROR(VLOOKUP($A1079&amp;$B1079&amp;$C1079&amp;$D1079&amp;L$1, 'check of sales'!$A$2:$P$1035, 12 + MATCH($E1079,'check of sales'!$M$1:$P$1, 0), 0), 0)</f>
        <v>6324.7462905891816</v>
      </c>
      <c r="M1079" s="1">
        <f>SUMIF('emission-rate'!$A$2:$A$551, $D1079&amp;M$1&amp;$E1079&amp;$F1079, 'emission-rate'!$F$2:$F$551) * IFERROR(VLOOKUP($A1079&amp;$B1079&amp;$C1079&amp;$D1079&amp;M$1, 'check of sales'!$A$2:$P$1035, 12 + MATCH($E1079,'check of sales'!$M$1:$P$1, 0), 0), 0)</f>
        <v>12040.832846778401</v>
      </c>
      <c r="N1079" s="1">
        <f>SUMIF('emission-rate'!$A$2:$A$551, $D1079&amp;N$1&amp;$E1079&amp;$F1079, 'emission-rate'!$F$2:$F$551) * IFERROR(VLOOKUP($A1079&amp;$B1079&amp;$C1079&amp;$D1079&amp;N$1, 'check of sales'!$A$2:$P$1035, 12 + MATCH($E1079,'check of sales'!$M$1:$P$1, 0), 0), 0)</f>
        <v>2101.89645997767</v>
      </c>
      <c r="O1079" s="1">
        <f>SUMIF('emission-rate'!$A$2:$A$551, $D1079&amp;O$1&amp;$E1079&amp;$F1079, 'emission-rate'!$F$2:$F$551) * IFERROR(VLOOKUP($A1079&amp;$B1079&amp;$C1079&amp;$D1079&amp;O$1, 'check of sales'!$A$2:$P$1035, 12 + MATCH($E1079,'check of sales'!$M$1:$P$1, 0), 0), 0)</f>
        <v>7296.2978727252248</v>
      </c>
      <c r="P1079" s="1">
        <f>SUMIF('emission-rate'!$A$2:$A$551, $D1079&amp;P$1&amp;$E1079&amp;$F1079, 'emission-rate'!$F$2:$F$551) * IFERROR(VLOOKUP($A1079&amp;$B1079&amp;$C1079&amp;$D1079&amp;P$1, 'check of sales'!$A$2:$P$1035, 12 + MATCH($E1079,'check of sales'!$M$1:$P$1, 0), 0), 0)</f>
        <v>8931.983753114293</v>
      </c>
      <c r="Q1079" s="1">
        <f>SUMIF('emission-rate'!$A$2:$A$551, $D1079&amp;Q$1&amp;$E1079&amp;$F1079, 'emission-rate'!$F$2:$F$551) * IFERROR(VLOOKUP($A1079&amp;$B1079&amp;$C1079&amp;$D1079&amp;Q$1, 'check of sales'!$A$2:$P$1035, 12 + MATCH($E1079,'check of sales'!$M$1:$P$1, 0), 0), 0)</f>
        <v>6060.8124223833738</v>
      </c>
      <c r="R1079" s="1">
        <f>SUMIF('emission-rate'!$A$2:$A$551, $D1079&amp;R$1&amp;$E1079&amp;$F1079, 'emission-rate'!$F$2:$F$551) * IFERROR(VLOOKUP($A1079&amp;$B1079&amp;$C1079&amp;$D1079&amp;R$1, 'check of sales'!$A$2:$P$1035, 12 + MATCH($E1079,'check of sales'!$M$1:$P$1, 0), 0), 0)</f>
        <v>4803.271511821541</v>
      </c>
      <c r="S1079" s="1">
        <f>SUMIF('emission-rate'!$A$2:$A$551, $D1079&amp;S$1&amp;$E1079&amp;$F1079, 'emission-rate'!$F$2:$F$551) * IFERROR(VLOOKUP($A1079&amp;$B1079&amp;$C1079&amp;$D1079&amp;S$1, 'check of sales'!$A$2:$P$1035, 12 + MATCH($E1079,'check of sales'!$M$1:$P$1, 0), 0), 0)</f>
        <v>6245.0251097707214</v>
      </c>
      <c r="T1079" s="1">
        <f>SUMIF('emission-rate'!$A$2:$A$551, $D1079&amp;T$1&amp;$E1079&amp;$F1079, 'emission-rate'!$F$2:$F$551) * IFERROR(VLOOKUP($A1079&amp;$B1079&amp;$C1079&amp;$D1079&amp;T$1, 'check of sales'!$A$2:$P$1035, 12 + MATCH($E1079,'check of sales'!$M$1:$P$1, 0), 0), 0)</f>
        <v>6058.4770722842832</v>
      </c>
      <c r="U1079" s="1">
        <f>SUMIF('emission-rate'!$A$2:$A$551, $D1079&amp;U$1&amp;$E1079&amp;$F1079, 'emission-rate'!$F$2:$F$551) * IFERROR(VLOOKUP($A1079&amp;$B1079&amp;$C1079&amp;$D1079&amp;U$1, 'check of sales'!$A$2:$P$1035, 12 + MATCH($E1079,'check of sales'!$M$1:$P$1, 0), 0), 0)</f>
        <v>8671.4643338574733</v>
      </c>
    </row>
    <row r="1080" spans="1:21" x14ac:dyDescent="0.2">
      <c r="A1080">
        <f>emission!A1080</f>
        <v>2010</v>
      </c>
      <c r="B1080">
        <f>emission!B1080</f>
        <v>2</v>
      </c>
      <c r="C1080" t="str">
        <f>emission!C1080</f>
        <v>commercial</v>
      </c>
      <c r="D1080" t="str">
        <f>emission!D1080</f>
        <v>VCC 24724 (NG T7 SWCVng)</v>
      </c>
      <c r="E1080" t="str">
        <f>emission!E1080</f>
        <v>NG</v>
      </c>
      <c r="F1080" t="str">
        <f>emission!F1080</f>
        <v>ROG</v>
      </c>
      <c r="G1080" s="1">
        <f>emission!G1080 - SUM($K1080:$U1080)</f>
        <v>1.1582563956835656E-6</v>
      </c>
      <c r="K1080" s="1">
        <f>SUMIF('emission-rate'!$A$2:$A$551, $D1080&amp;K$1&amp;$E1080&amp;$F1080, 'emission-rate'!$F$2:$F$551) * IFERROR(VLOOKUP($A1080&amp;$B1080&amp;$C1080&amp;$D1080&amp;K$1, 'check of sales'!$A$2:$P$1035, 12 + MATCH($E1080,'check of sales'!$M$1:$P$1, 0), 0), 0)</f>
        <v>530.96584579154558</v>
      </c>
      <c r="L1080" s="1">
        <f>SUMIF('emission-rate'!$A$2:$A$551, $D1080&amp;L$1&amp;$E1080&amp;$F1080, 'emission-rate'!$F$2:$F$551) * IFERROR(VLOOKUP($A1080&amp;$B1080&amp;$C1080&amp;$D1080&amp;L$1, 'check of sales'!$A$2:$P$1035, 12 + MATCH($E1080,'check of sales'!$M$1:$P$1, 0), 0), 0)</f>
        <v>0</v>
      </c>
      <c r="M1080" s="1">
        <f>SUMIF('emission-rate'!$A$2:$A$551, $D1080&amp;M$1&amp;$E1080&amp;$F1080, 'emission-rate'!$F$2:$F$551) * IFERROR(VLOOKUP($A1080&amp;$B1080&amp;$C1080&amp;$D1080&amp;M$1, 'check of sales'!$A$2:$P$1035, 12 + MATCH($E1080,'check of sales'!$M$1:$P$1, 0), 0), 0)</f>
        <v>0</v>
      </c>
      <c r="N1080" s="1">
        <f>SUMIF('emission-rate'!$A$2:$A$551, $D1080&amp;N$1&amp;$E1080&amp;$F1080, 'emission-rate'!$F$2:$F$551) * IFERROR(VLOOKUP($A1080&amp;$B1080&amp;$C1080&amp;$D1080&amp;N$1, 'check of sales'!$A$2:$P$1035, 12 + MATCH($E1080,'check of sales'!$M$1:$P$1, 0), 0), 0)</f>
        <v>0</v>
      </c>
      <c r="O1080" s="1">
        <f>SUMIF('emission-rate'!$A$2:$A$551, $D1080&amp;O$1&amp;$E1080&amp;$F1080, 'emission-rate'!$F$2:$F$551) * IFERROR(VLOOKUP($A1080&amp;$B1080&amp;$C1080&amp;$D1080&amp;O$1, 'check of sales'!$A$2:$P$1035, 12 + MATCH($E1080,'check of sales'!$M$1:$P$1, 0), 0), 0)</f>
        <v>0</v>
      </c>
      <c r="P1080" s="1">
        <f>SUMIF('emission-rate'!$A$2:$A$551, $D1080&amp;P$1&amp;$E1080&amp;$F1080, 'emission-rate'!$F$2:$F$551) * IFERROR(VLOOKUP($A1080&amp;$B1080&amp;$C1080&amp;$D1080&amp;P$1, 'check of sales'!$A$2:$P$1035, 12 + MATCH($E1080,'check of sales'!$M$1:$P$1, 0), 0), 0)</f>
        <v>0</v>
      </c>
      <c r="Q1080" s="1">
        <f>SUMIF('emission-rate'!$A$2:$A$551, $D1080&amp;Q$1&amp;$E1080&amp;$F1080, 'emission-rate'!$F$2:$F$551) * IFERROR(VLOOKUP($A1080&amp;$B1080&amp;$C1080&amp;$D1080&amp;Q$1, 'check of sales'!$A$2:$P$1035, 12 + MATCH($E1080,'check of sales'!$M$1:$P$1, 0), 0), 0)</f>
        <v>0</v>
      </c>
      <c r="R1080" s="1">
        <f>SUMIF('emission-rate'!$A$2:$A$551, $D1080&amp;R$1&amp;$E1080&amp;$F1080, 'emission-rate'!$F$2:$F$551) * IFERROR(VLOOKUP($A1080&amp;$B1080&amp;$C1080&amp;$D1080&amp;R$1, 'check of sales'!$A$2:$P$1035, 12 + MATCH($E1080,'check of sales'!$M$1:$P$1, 0), 0), 0)</f>
        <v>0</v>
      </c>
      <c r="S1080" s="1">
        <f>SUMIF('emission-rate'!$A$2:$A$551, $D1080&amp;S$1&amp;$E1080&amp;$F1080, 'emission-rate'!$F$2:$F$551) * IFERROR(VLOOKUP($A1080&amp;$B1080&amp;$C1080&amp;$D1080&amp;S$1, 'check of sales'!$A$2:$P$1035, 12 + MATCH($E1080,'check of sales'!$M$1:$P$1, 0), 0), 0)</f>
        <v>0</v>
      </c>
      <c r="T1080" s="1">
        <f>SUMIF('emission-rate'!$A$2:$A$551, $D1080&amp;T$1&amp;$E1080&amp;$F1080, 'emission-rate'!$F$2:$F$551) * IFERROR(VLOOKUP($A1080&amp;$B1080&amp;$C1080&amp;$D1080&amp;T$1, 'check of sales'!$A$2:$P$1035, 12 + MATCH($E1080,'check of sales'!$M$1:$P$1, 0), 0), 0)</f>
        <v>0</v>
      </c>
      <c r="U1080" s="1">
        <f>SUMIF('emission-rate'!$A$2:$A$551, $D1080&amp;U$1&amp;$E1080&amp;$F1080, 'emission-rate'!$F$2:$F$551) * IFERROR(VLOOKUP($A1080&amp;$B1080&amp;$C1080&amp;$D1080&amp;U$1, 'check of sales'!$A$2:$P$1035, 12 + MATCH($E1080,'check of sales'!$M$1:$P$1, 0), 0), 0)</f>
        <v>0</v>
      </c>
    </row>
    <row r="1081" spans="1:21" x14ac:dyDescent="0.2">
      <c r="A1081">
        <f>emission!A1081</f>
        <v>2011</v>
      </c>
      <c r="B1081">
        <f>emission!B1081</f>
        <v>2</v>
      </c>
      <c r="C1081" t="str">
        <f>emission!C1081</f>
        <v>commercial</v>
      </c>
      <c r="D1081" t="str">
        <f>emission!D1081</f>
        <v>VCC 24724 (NG T7 SWCVng)</v>
      </c>
      <c r="E1081" t="str">
        <f>emission!E1081</f>
        <v>NG</v>
      </c>
      <c r="F1081" t="str">
        <f>emission!F1081</f>
        <v>ROG</v>
      </c>
      <c r="G1081" s="1">
        <f>emission!G1081 - SUM($K1081:$U1081)</f>
        <v>3.3848635212052613E-5</v>
      </c>
      <c r="K1081" s="1">
        <f>SUMIF('emission-rate'!$A$2:$A$551, $D1081&amp;K$1&amp;$E1081&amp;$F1081, 'emission-rate'!$F$2:$F$551) * IFERROR(VLOOKUP($A1081&amp;$B1081&amp;$C1081&amp;$D1081&amp;K$1, 'check of sales'!$A$2:$P$1035, 12 + MATCH($E1081,'check of sales'!$M$1:$P$1, 0), 0), 0)</f>
        <v>450.24204098678837</v>
      </c>
      <c r="L1081" s="1">
        <f>SUMIF('emission-rate'!$A$2:$A$551, $D1081&amp;L$1&amp;$E1081&amp;$F1081, 'emission-rate'!$F$2:$F$551) * IFERROR(VLOOKUP($A1081&amp;$B1081&amp;$C1081&amp;$D1081&amp;L$1, 'check of sales'!$A$2:$P$1035, 12 + MATCH($E1081,'check of sales'!$M$1:$P$1, 0), 0), 0)</f>
        <v>20299.547574211378</v>
      </c>
      <c r="M1081" s="1">
        <f>SUMIF('emission-rate'!$A$2:$A$551, $D1081&amp;M$1&amp;$E1081&amp;$F1081, 'emission-rate'!$F$2:$F$551) * IFERROR(VLOOKUP($A1081&amp;$B1081&amp;$C1081&amp;$D1081&amp;M$1, 'check of sales'!$A$2:$P$1035, 12 + MATCH($E1081,'check of sales'!$M$1:$P$1, 0), 0), 0)</f>
        <v>0</v>
      </c>
      <c r="N1081" s="1">
        <f>SUMIF('emission-rate'!$A$2:$A$551, $D1081&amp;N$1&amp;$E1081&amp;$F1081, 'emission-rate'!$F$2:$F$551) * IFERROR(VLOOKUP($A1081&amp;$B1081&amp;$C1081&amp;$D1081&amp;N$1, 'check of sales'!$A$2:$P$1035, 12 + MATCH($E1081,'check of sales'!$M$1:$P$1, 0), 0), 0)</f>
        <v>0</v>
      </c>
      <c r="O1081" s="1">
        <f>SUMIF('emission-rate'!$A$2:$A$551, $D1081&amp;O$1&amp;$E1081&amp;$F1081, 'emission-rate'!$F$2:$F$551) * IFERROR(VLOOKUP($A1081&amp;$B1081&amp;$C1081&amp;$D1081&amp;O$1, 'check of sales'!$A$2:$P$1035, 12 + MATCH($E1081,'check of sales'!$M$1:$P$1, 0), 0), 0)</f>
        <v>0</v>
      </c>
      <c r="P1081" s="1">
        <f>SUMIF('emission-rate'!$A$2:$A$551, $D1081&amp;P$1&amp;$E1081&amp;$F1081, 'emission-rate'!$F$2:$F$551) * IFERROR(VLOOKUP($A1081&amp;$B1081&amp;$C1081&amp;$D1081&amp;P$1, 'check of sales'!$A$2:$P$1035, 12 + MATCH($E1081,'check of sales'!$M$1:$P$1, 0), 0), 0)</f>
        <v>0</v>
      </c>
      <c r="Q1081" s="1">
        <f>SUMIF('emission-rate'!$A$2:$A$551, $D1081&amp;Q$1&amp;$E1081&amp;$F1081, 'emission-rate'!$F$2:$F$551) * IFERROR(VLOOKUP($A1081&amp;$B1081&amp;$C1081&amp;$D1081&amp;Q$1, 'check of sales'!$A$2:$P$1035, 12 + MATCH($E1081,'check of sales'!$M$1:$P$1, 0), 0), 0)</f>
        <v>0</v>
      </c>
      <c r="R1081" s="1">
        <f>SUMIF('emission-rate'!$A$2:$A$551, $D1081&amp;R$1&amp;$E1081&amp;$F1081, 'emission-rate'!$F$2:$F$551) * IFERROR(VLOOKUP($A1081&amp;$B1081&amp;$C1081&amp;$D1081&amp;R$1, 'check of sales'!$A$2:$P$1035, 12 + MATCH($E1081,'check of sales'!$M$1:$P$1, 0), 0), 0)</f>
        <v>0</v>
      </c>
      <c r="S1081" s="1">
        <f>SUMIF('emission-rate'!$A$2:$A$551, $D1081&amp;S$1&amp;$E1081&amp;$F1081, 'emission-rate'!$F$2:$F$551) * IFERROR(VLOOKUP($A1081&amp;$B1081&amp;$C1081&amp;$D1081&amp;S$1, 'check of sales'!$A$2:$P$1035, 12 + MATCH($E1081,'check of sales'!$M$1:$P$1, 0), 0), 0)</f>
        <v>0</v>
      </c>
      <c r="T1081" s="1">
        <f>SUMIF('emission-rate'!$A$2:$A$551, $D1081&amp;T$1&amp;$E1081&amp;$F1081, 'emission-rate'!$F$2:$F$551) * IFERROR(VLOOKUP($A1081&amp;$B1081&amp;$C1081&amp;$D1081&amp;T$1, 'check of sales'!$A$2:$P$1035, 12 + MATCH($E1081,'check of sales'!$M$1:$P$1, 0), 0), 0)</f>
        <v>0</v>
      </c>
      <c r="U1081" s="1">
        <f>SUMIF('emission-rate'!$A$2:$A$551, $D1081&amp;U$1&amp;$E1081&amp;$F1081, 'emission-rate'!$F$2:$F$551) * IFERROR(VLOOKUP($A1081&amp;$B1081&amp;$C1081&amp;$D1081&amp;U$1, 'check of sales'!$A$2:$P$1035, 12 + MATCH($E1081,'check of sales'!$M$1:$P$1, 0), 0), 0)</f>
        <v>0</v>
      </c>
    </row>
    <row r="1082" spans="1:21" x14ac:dyDescent="0.2">
      <c r="A1082">
        <f>emission!A1082</f>
        <v>2012</v>
      </c>
      <c r="B1082">
        <f>emission!B1082</f>
        <v>2</v>
      </c>
      <c r="C1082" t="str">
        <f>emission!C1082</f>
        <v>commercial</v>
      </c>
      <c r="D1082" t="str">
        <f>emission!D1082</f>
        <v>VCC 24724 (NG T7 SWCVng)</v>
      </c>
      <c r="E1082" t="str">
        <f>emission!E1082</f>
        <v>NG</v>
      </c>
      <c r="F1082" t="str">
        <f>emission!F1082</f>
        <v>ROG</v>
      </c>
      <c r="G1082" s="1">
        <f>emission!G1082 - SUM($K1082:$U1082)</f>
        <v>8.4683582826983184E-5</v>
      </c>
      <c r="K1082" s="1">
        <f>SUMIF('emission-rate'!$A$2:$A$551, $D1082&amp;K$1&amp;$E1082&amp;$F1082, 'emission-rate'!$F$2:$F$551) * IFERROR(VLOOKUP($A1082&amp;$B1082&amp;$C1082&amp;$D1082&amp;K$1, 'check of sales'!$A$2:$P$1035, 12 + MATCH($E1082,'check of sales'!$M$1:$P$1, 0), 0), 0)</f>
        <v>402.31256607900741</v>
      </c>
      <c r="L1082" s="1">
        <f>SUMIF('emission-rate'!$A$2:$A$551, $D1082&amp;L$1&amp;$E1082&amp;$F1082, 'emission-rate'!$F$2:$F$551) * IFERROR(VLOOKUP($A1082&amp;$B1082&amp;$C1082&amp;$D1082&amp;L$1, 'check of sales'!$A$2:$P$1035, 12 + MATCH($E1082,'check of sales'!$M$1:$P$1, 0), 0), 0)</f>
        <v>17213.366553353666</v>
      </c>
      <c r="M1082" s="1">
        <f>SUMIF('emission-rate'!$A$2:$A$551, $D1082&amp;M$1&amp;$E1082&amp;$F1082, 'emission-rate'!$F$2:$F$551) * IFERROR(VLOOKUP($A1082&amp;$B1082&amp;$C1082&amp;$D1082&amp;M$1, 'check of sales'!$A$2:$P$1035, 12 + MATCH($E1082,'check of sales'!$M$1:$P$1, 0), 0), 0)</f>
        <v>35915.192366671647</v>
      </c>
      <c r="N1082" s="1">
        <f>SUMIF('emission-rate'!$A$2:$A$551, $D1082&amp;N$1&amp;$E1082&amp;$F1082, 'emission-rate'!$F$2:$F$551) * IFERROR(VLOOKUP($A1082&amp;$B1082&amp;$C1082&amp;$D1082&amp;N$1, 'check of sales'!$A$2:$P$1035, 12 + MATCH($E1082,'check of sales'!$M$1:$P$1, 0), 0), 0)</f>
        <v>0</v>
      </c>
      <c r="O1082" s="1">
        <f>SUMIF('emission-rate'!$A$2:$A$551, $D1082&amp;O$1&amp;$E1082&amp;$F1082, 'emission-rate'!$F$2:$F$551) * IFERROR(VLOOKUP($A1082&amp;$B1082&amp;$C1082&amp;$D1082&amp;O$1, 'check of sales'!$A$2:$P$1035, 12 + MATCH($E1082,'check of sales'!$M$1:$P$1, 0), 0), 0)</f>
        <v>0</v>
      </c>
      <c r="P1082" s="1">
        <f>SUMIF('emission-rate'!$A$2:$A$551, $D1082&amp;P$1&amp;$E1082&amp;$F1082, 'emission-rate'!$F$2:$F$551) * IFERROR(VLOOKUP($A1082&amp;$B1082&amp;$C1082&amp;$D1082&amp;P$1, 'check of sales'!$A$2:$P$1035, 12 + MATCH($E1082,'check of sales'!$M$1:$P$1, 0), 0), 0)</f>
        <v>0</v>
      </c>
      <c r="Q1082" s="1">
        <f>SUMIF('emission-rate'!$A$2:$A$551, $D1082&amp;Q$1&amp;$E1082&amp;$F1082, 'emission-rate'!$F$2:$F$551) * IFERROR(VLOOKUP($A1082&amp;$B1082&amp;$C1082&amp;$D1082&amp;Q$1, 'check of sales'!$A$2:$P$1035, 12 + MATCH($E1082,'check of sales'!$M$1:$P$1, 0), 0), 0)</f>
        <v>0</v>
      </c>
      <c r="R1082" s="1">
        <f>SUMIF('emission-rate'!$A$2:$A$551, $D1082&amp;R$1&amp;$E1082&amp;$F1082, 'emission-rate'!$F$2:$F$551) * IFERROR(VLOOKUP($A1082&amp;$B1082&amp;$C1082&amp;$D1082&amp;R$1, 'check of sales'!$A$2:$P$1035, 12 + MATCH($E1082,'check of sales'!$M$1:$P$1, 0), 0), 0)</f>
        <v>0</v>
      </c>
      <c r="S1082" s="1">
        <f>SUMIF('emission-rate'!$A$2:$A$551, $D1082&amp;S$1&amp;$E1082&amp;$F1082, 'emission-rate'!$F$2:$F$551) * IFERROR(VLOOKUP($A1082&amp;$B1082&amp;$C1082&amp;$D1082&amp;S$1, 'check of sales'!$A$2:$P$1035, 12 + MATCH($E1082,'check of sales'!$M$1:$P$1, 0), 0), 0)</f>
        <v>0</v>
      </c>
      <c r="T1082" s="1">
        <f>SUMIF('emission-rate'!$A$2:$A$551, $D1082&amp;T$1&amp;$E1082&amp;$F1082, 'emission-rate'!$F$2:$F$551) * IFERROR(VLOOKUP($A1082&amp;$B1082&amp;$C1082&amp;$D1082&amp;T$1, 'check of sales'!$A$2:$P$1035, 12 + MATCH($E1082,'check of sales'!$M$1:$P$1, 0), 0), 0)</f>
        <v>0</v>
      </c>
      <c r="U1082" s="1">
        <f>SUMIF('emission-rate'!$A$2:$A$551, $D1082&amp;U$1&amp;$E1082&amp;$F1082, 'emission-rate'!$F$2:$F$551) * IFERROR(VLOOKUP($A1082&amp;$B1082&amp;$C1082&amp;$D1082&amp;U$1, 'check of sales'!$A$2:$P$1035, 12 + MATCH($E1082,'check of sales'!$M$1:$P$1, 0), 0), 0)</f>
        <v>0</v>
      </c>
    </row>
    <row r="1083" spans="1:21" x14ac:dyDescent="0.2">
      <c r="A1083">
        <f>emission!A1083</f>
        <v>2013</v>
      </c>
      <c r="B1083">
        <f>emission!B1083</f>
        <v>2</v>
      </c>
      <c r="C1083" t="str">
        <f>emission!C1083</f>
        <v>commercial</v>
      </c>
      <c r="D1083" t="str">
        <f>emission!D1083</f>
        <v>VCC 24724 (NG T7 SWCVng)</v>
      </c>
      <c r="E1083" t="str">
        <f>emission!E1083</f>
        <v>NG</v>
      </c>
      <c r="F1083" t="str">
        <f>emission!F1083</f>
        <v>ROG</v>
      </c>
      <c r="G1083" s="1">
        <f>emission!G1083 - SUM($K1083:$U1083)</f>
        <v>7.6210657425690442E-5</v>
      </c>
      <c r="K1083" s="1">
        <f>SUMIF('emission-rate'!$A$2:$A$551, $D1083&amp;K$1&amp;$E1083&amp;$F1083, 'emission-rate'!$F$2:$F$551) * IFERROR(VLOOKUP($A1083&amp;$B1083&amp;$C1083&amp;$D1083&amp;K$1, 'check of sales'!$A$2:$P$1035, 12 + MATCH($E1083,'check of sales'!$M$1:$P$1, 0), 0), 0)</f>
        <v>367.47729917567727</v>
      </c>
      <c r="L1083" s="1">
        <f>SUMIF('emission-rate'!$A$2:$A$551, $D1083&amp;L$1&amp;$E1083&amp;$F1083, 'emission-rate'!$F$2:$F$551) * IFERROR(VLOOKUP($A1083&amp;$B1083&amp;$C1083&amp;$D1083&amp;L$1, 'check of sales'!$A$2:$P$1035, 12 + MATCH($E1083,'check of sales'!$M$1:$P$1, 0), 0), 0)</f>
        <v>15380.957437383098</v>
      </c>
      <c r="M1083" s="1">
        <f>SUMIF('emission-rate'!$A$2:$A$551, $D1083&amp;M$1&amp;$E1083&amp;$F1083, 'emission-rate'!$F$2:$F$551) * IFERROR(VLOOKUP($A1083&amp;$B1083&amp;$C1083&amp;$D1083&amp;M$1, 'check of sales'!$A$2:$P$1035, 12 + MATCH($E1083,'check of sales'!$M$1:$P$1, 0), 0), 0)</f>
        <v>30454.933479755244</v>
      </c>
      <c r="N1083" s="1">
        <f>SUMIF('emission-rate'!$A$2:$A$551, $D1083&amp;N$1&amp;$E1083&amp;$F1083, 'emission-rate'!$F$2:$F$551) * IFERROR(VLOOKUP($A1083&amp;$B1083&amp;$C1083&amp;$D1083&amp;N$1, 'check of sales'!$A$2:$P$1035, 12 + MATCH($E1083,'check of sales'!$M$1:$P$1, 0), 0), 0)</f>
        <v>5938.1237550588285</v>
      </c>
      <c r="O1083" s="1">
        <f>SUMIF('emission-rate'!$A$2:$A$551, $D1083&amp;O$1&amp;$E1083&amp;$F1083, 'emission-rate'!$F$2:$F$551) * IFERROR(VLOOKUP($A1083&amp;$B1083&amp;$C1083&amp;$D1083&amp;O$1, 'check of sales'!$A$2:$P$1035, 12 + MATCH($E1083,'check of sales'!$M$1:$P$1, 0), 0), 0)</f>
        <v>0</v>
      </c>
      <c r="P1083" s="1">
        <f>SUMIF('emission-rate'!$A$2:$A$551, $D1083&amp;P$1&amp;$E1083&amp;$F1083, 'emission-rate'!$F$2:$F$551) * IFERROR(VLOOKUP($A1083&amp;$B1083&amp;$C1083&amp;$D1083&amp;P$1, 'check of sales'!$A$2:$P$1035, 12 + MATCH($E1083,'check of sales'!$M$1:$P$1, 0), 0), 0)</f>
        <v>0</v>
      </c>
      <c r="Q1083" s="1">
        <f>SUMIF('emission-rate'!$A$2:$A$551, $D1083&amp;Q$1&amp;$E1083&amp;$F1083, 'emission-rate'!$F$2:$F$551) * IFERROR(VLOOKUP($A1083&amp;$B1083&amp;$C1083&amp;$D1083&amp;Q$1, 'check of sales'!$A$2:$P$1035, 12 + MATCH($E1083,'check of sales'!$M$1:$P$1, 0), 0), 0)</f>
        <v>0</v>
      </c>
      <c r="R1083" s="1">
        <f>SUMIF('emission-rate'!$A$2:$A$551, $D1083&amp;R$1&amp;$E1083&amp;$F1083, 'emission-rate'!$F$2:$F$551) * IFERROR(VLOOKUP($A1083&amp;$B1083&amp;$C1083&amp;$D1083&amp;R$1, 'check of sales'!$A$2:$P$1035, 12 + MATCH($E1083,'check of sales'!$M$1:$P$1, 0), 0), 0)</f>
        <v>0</v>
      </c>
      <c r="S1083" s="1">
        <f>SUMIF('emission-rate'!$A$2:$A$551, $D1083&amp;S$1&amp;$E1083&amp;$F1083, 'emission-rate'!$F$2:$F$551) * IFERROR(VLOOKUP($A1083&amp;$B1083&amp;$C1083&amp;$D1083&amp;S$1, 'check of sales'!$A$2:$P$1035, 12 + MATCH($E1083,'check of sales'!$M$1:$P$1, 0), 0), 0)</f>
        <v>0</v>
      </c>
      <c r="T1083" s="1">
        <f>SUMIF('emission-rate'!$A$2:$A$551, $D1083&amp;T$1&amp;$E1083&amp;$F1083, 'emission-rate'!$F$2:$F$551) * IFERROR(VLOOKUP($A1083&amp;$B1083&amp;$C1083&amp;$D1083&amp;T$1, 'check of sales'!$A$2:$P$1035, 12 + MATCH($E1083,'check of sales'!$M$1:$P$1, 0), 0), 0)</f>
        <v>0</v>
      </c>
      <c r="U1083" s="1">
        <f>SUMIF('emission-rate'!$A$2:$A$551, $D1083&amp;U$1&amp;$E1083&amp;$F1083, 'emission-rate'!$F$2:$F$551) * IFERROR(VLOOKUP($A1083&amp;$B1083&amp;$C1083&amp;$D1083&amp;U$1, 'check of sales'!$A$2:$P$1035, 12 + MATCH($E1083,'check of sales'!$M$1:$P$1, 0), 0), 0)</f>
        <v>0</v>
      </c>
    </row>
    <row r="1084" spans="1:21" x14ac:dyDescent="0.2">
      <c r="A1084">
        <f>emission!A1084</f>
        <v>2014</v>
      </c>
      <c r="B1084">
        <f>emission!B1084</f>
        <v>2</v>
      </c>
      <c r="C1084" t="str">
        <f>emission!C1084</f>
        <v>commercial</v>
      </c>
      <c r="D1084" t="str">
        <f>emission!D1084</f>
        <v>VCC 24724 (NG T7 SWCVng)</v>
      </c>
      <c r="E1084" t="str">
        <f>emission!E1084</f>
        <v>NG</v>
      </c>
      <c r="F1084" t="str">
        <f>emission!F1084</f>
        <v>ROG</v>
      </c>
      <c r="G1084" s="1">
        <f>emission!G1084 - SUM($K1084:$U1084)</f>
        <v>2.3662345483899117E-5</v>
      </c>
      <c r="K1084" s="1">
        <f>SUMIF('emission-rate'!$A$2:$A$551, $D1084&amp;K$1&amp;$E1084&amp;$F1084, 'emission-rate'!$F$2:$F$551) * IFERROR(VLOOKUP($A1084&amp;$B1084&amp;$C1084&amp;$D1084&amp;K$1, 'check of sales'!$A$2:$P$1035, 12 + MATCH($E1084,'check of sales'!$M$1:$P$1, 0), 0), 0)</f>
        <v>339.91620802325565</v>
      </c>
      <c r="L1084" s="1">
        <f>SUMIF('emission-rate'!$A$2:$A$551, $D1084&amp;L$1&amp;$E1084&amp;$F1084, 'emission-rate'!$F$2:$F$551) * IFERROR(VLOOKUP($A1084&amp;$B1084&amp;$C1084&amp;$D1084&amp;L$1, 'check of sales'!$A$2:$P$1035, 12 + MATCH($E1084,'check of sales'!$M$1:$P$1, 0), 0), 0)</f>
        <v>14049.157730548199</v>
      </c>
      <c r="M1084" s="1">
        <f>SUMIF('emission-rate'!$A$2:$A$551, $D1084&amp;M$1&amp;$E1084&amp;$F1084, 'emission-rate'!$F$2:$F$551) * IFERROR(VLOOKUP($A1084&amp;$B1084&amp;$C1084&amp;$D1084&amp;M$1, 'check of sales'!$A$2:$P$1035, 12 + MATCH($E1084,'check of sales'!$M$1:$P$1, 0), 0), 0)</f>
        <v>27212.923988955878</v>
      </c>
      <c r="N1084" s="1">
        <f>SUMIF('emission-rate'!$A$2:$A$551, $D1084&amp;N$1&amp;$E1084&amp;$F1084, 'emission-rate'!$F$2:$F$551) * IFERROR(VLOOKUP($A1084&amp;$B1084&amp;$C1084&amp;$D1084&amp;N$1, 'check of sales'!$A$2:$P$1035, 12 + MATCH($E1084,'check of sales'!$M$1:$P$1, 0), 0), 0)</f>
        <v>5035.3388646384701</v>
      </c>
      <c r="O1084" s="1">
        <f>SUMIF('emission-rate'!$A$2:$A$551, $D1084&amp;O$1&amp;$E1084&amp;$F1084, 'emission-rate'!$F$2:$F$551) * IFERROR(VLOOKUP($A1084&amp;$B1084&amp;$C1084&amp;$D1084&amp;O$1, 'check of sales'!$A$2:$P$1035, 12 + MATCH($E1084,'check of sales'!$M$1:$P$1, 0), 0), 0)</f>
        <v>19429.464440823151</v>
      </c>
      <c r="P1084" s="1">
        <f>SUMIF('emission-rate'!$A$2:$A$551, $D1084&amp;P$1&amp;$E1084&amp;$F1084, 'emission-rate'!$F$2:$F$551) * IFERROR(VLOOKUP($A1084&amp;$B1084&amp;$C1084&amp;$D1084&amp;P$1, 'check of sales'!$A$2:$P$1035, 12 + MATCH($E1084,'check of sales'!$M$1:$P$1, 0), 0), 0)</f>
        <v>0</v>
      </c>
      <c r="Q1084" s="1">
        <f>SUMIF('emission-rate'!$A$2:$A$551, $D1084&amp;Q$1&amp;$E1084&amp;$F1084, 'emission-rate'!$F$2:$F$551) * IFERROR(VLOOKUP($A1084&amp;$B1084&amp;$C1084&amp;$D1084&amp;Q$1, 'check of sales'!$A$2:$P$1035, 12 + MATCH($E1084,'check of sales'!$M$1:$P$1, 0), 0), 0)</f>
        <v>0</v>
      </c>
      <c r="R1084" s="1">
        <f>SUMIF('emission-rate'!$A$2:$A$551, $D1084&amp;R$1&amp;$E1084&amp;$F1084, 'emission-rate'!$F$2:$F$551) * IFERROR(VLOOKUP($A1084&amp;$B1084&amp;$C1084&amp;$D1084&amp;R$1, 'check of sales'!$A$2:$P$1035, 12 + MATCH($E1084,'check of sales'!$M$1:$P$1, 0), 0), 0)</f>
        <v>0</v>
      </c>
      <c r="S1084" s="1">
        <f>SUMIF('emission-rate'!$A$2:$A$551, $D1084&amp;S$1&amp;$E1084&amp;$F1084, 'emission-rate'!$F$2:$F$551) * IFERROR(VLOOKUP($A1084&amp;$B1084&amp;$C1084&amp;$D1084&amp;S$1, 'check of sales'!$A$2:$P$1035, 12 + MATCH($E1084,'check of sales'!$M$1:$P$1, 0), 0), 0)</f>
        <v>0</v>
      </c>
      <c r="T1084" s="1">
        <f>SUMIF('emission-rate'!$A$2:$A$551, $D1084&amp;T$1&amp;$E1084&amp;$F1084, 'emission-rate'!$F$2:$F$551) * IFERROR(VLOOKUP($A1084&amp;$B1084&amp;$C1084&amp;$D1084&amp;T$1, 'check of sales'!$A$2:$P$1035, 12 + MATCH($E1084,'check of sales'!$M$1:$P$1, 0), 0), 0)</f>
        <v>0</v>
      </c>
      <c r="U1084" s="1">
        <f>SUMIF('emission-rate'!$A$2:$A$551, $D1084&amp;U$1&amp;$E1084&amp;$F1084, 'emission-rate'!$F$2:$F$551) * IFERROR(VLOOKUP($A1084&amp;$B1084&amp;$C1084&amp;$D1084&amp;U$1, 'check of sales'!$A$2:$P$1035, 12 + MATCH($E1084,'check of sales'!$M$1:$P$1, 0), 0), 0)</f>
        <v>0</v>
      </c>
    </row>
    <row r="1085" spans="1:21" x14ac:dyDescent="0.2">
      <c r="A1085">
        <f>emission!A1085</f>
        <v>2015</v>
      </c>
      <c r="B1085">
        <f>emission!B1085</f>
        <v>2</v>
      </c>
      <c r="C1085" t="str">
        <f>emission!C1085</f>
        <v>commercial</v>
      </c>
      <c r="D1085" t="str">
        <f>emission!D1085</f>
        <v>VCC 24724 (NG T7 SWCVng)</v>
      </c>
      <c r="E1085" t="str">
        <f>emission!E1085</f>
        <v>NG</v>
      </c>
      <c r="F1085" t="str">
        <f>emission!F1085</f>
        <v>ROG</v>
      </c>
      <c r="G1085" s="1">
        <f>emission!G1085 - SUM($K1085:$U1085)</f>
        <v>-3.2296738936565816E-5</v>
      </c>
      <c r="K1085" s="1">
        <f>SUMIF('emission-rate'!$A$2:$A$551, $D1085&amp;K$1&amp;$E1085&amp;$F1085, 'emission-rate'!$F$2:$F$551) * IFERROR(VLOOKUP($A1085&amp;$B1085&amp;$C1085&amp;$D1085&amp;K$1, 'check of sales'!$A$2:$P$1035, 12 + MATCH($E1085,'check of sales'!$M$1:$P$1, 0), 0), 0)</f>
        <v>315.64370543381932</v>
      </c>
      <c r="L1085" s="1">
        <f>SUMIF('emission-rate'!$A$2:$A$551, $D1085&amp;L$1&amp;$E1085&amp;$F1085, 'emission-rate'!$F$2:$F$551) * IFERROR(VLOOKUP($A1085&amp;$B1085&amp;$C1085&amp;$D1085&amp;L$1, 'check of sales'!$A$2:$P$1035, 12 + MATCH($E1085,'check of sales'!$M$1:$P$1, 0), 0), 0)</f>
        <v>12995.459671661374</v>
      </c>
      <c r="M1085" s="1">
        <f>SUMIF('emission-rate'!$A$2:$A$551, $D1085&amp;M$1&amp;$E1085&amp;$F1085, 'emission-rate'!$F$2:$F$551) * IFERROR(VLOOKUP($A1085&amp;$B1085&amp;$C1085&amp;$D1085&amp;M$1, 'check of sales'!$A$2:$P$1035, 12 + MATCH($E1085,'check of sales'!$M$1:$P$1, 0), 0), 0)</f>
        <v>24856.623066977751</v>
      </c>
      <c r="N1085" s="1">
        <f>SUMIF('emission-rate'!$A$2:$A$551, $D1085&amp;N$1&amp;$E1085&amp;$F1085, 'emission-rate'!$F$2:$F$551) * IFERROR(VLOOKUP($A1085&amp;$B1085&amp;$C1085&amp;$D1085&amp;N$1, 'check of sales'!$A$2:$P$1035, 12 + MATCH($E1085,'check of sales'!$M$1:$P$1, 0), 0), 0)</f>
        <v>4499.3135142826604</v>
      </c>
      <c r="O1085" s="1">
        <f>SUMIF('emission-rate'!$A$2:$A$551, $D1085&amp;O$1&amp;$E1085&amp;$F1085, 'emission-rate'!$F$2:$F$551) * IFERROR(VLOOKUP($A1085&amp;$B1085&amp;$C1085&amp;$D1085&amp;O$1, 'check of sales'!$A$2:$P$1035, 12 + MATCH($E1085,'check of sales'!$M$1:$P$1, 0), 0), 0)</f>
        <v>16475.563907646971</v>
      </c>
      <c r="P1085" s="1">
        <f>SUMIF('emission-rate'!$A$2:$A$551, $D1085&amp;P$1&amp;$E1085&amp;$F1085, 'emission-rate'!$F$2:$F$551) * IFERROR(VLOOKUP($A1085&amp;$B1085&amp;$C1085&amp;$D1085&amp;P$1, 'check of sales'!$A$2:$P$1035, 12 + MATCH($E1085,'check of sales'!$M$1:$P$1, 0), 0), 0)</f>
        <v>22303.075678695965</v>
      </c>
      <c r="Q1085" s="1">
        <f>SUMIF('emission-rate'!$A$2:$A$551, $D1085&amp;Q$1&amp;$E1085&amp;$F1085, 'emission-rate'!$F$2:$F$551) * IFERROR(VLOOKUP($A1085&amp;$B1085&amp;$C1085&amp;$D1085&amp;Q$1, 'check of sales'!$A$2:$P$1035, 12 + MATCH($E1085,'check of sales'!$M$1:$P$1, 0), 0), 0)</f>
        <v>0</v>
      </c>
      <c r="R1085" s="1">
        <f>SUMIF('emission-rate'!$A$2:$A$551, $D1085&amp;R$1&amp;$E1085&amp;$F1085, 'emission-rate'!$F$2:$F$551) * IFERROR(VLOOKUP($A1085&amp;$B1085&amp;$C1085&amp;$D1085&amp;R$1, 'check of sales'!$A$2:$P$1035, 12 + MATCH($E1085,'check of sales'!$M$1:$P$1, 0), 0), 0)</f>
        <v>0</v>
      </c>
      <c r="S1085" s="1">
        <f>SUMIF('emission-rate'!$A$2:$A$551, $D1085&amp;S$1&amp;$E1085&amp;$F1085, 'emission-rate'!$F$2:$F$551) * IFERROR(VLOOKUP($A1085&amp;$B1085&amp;$C1085&amp;$D1085&amp;S$1, 'check of sales'!$A$2:$P$1035, 12 + MATCH($E1085,'check of sales'!$M$1:$P$1, 0), 0), 0)</f>
        <v>0</v>
      </c>
      <c r="T1085" s="1">
        <f>SUMIF('emission-rate'!$A$2:$A$551, $D1085&amp;T$1&amp;$E1085&amp;$F1085, 'emission-rate'!$F$2:$F$551) * IFERROR(VLOOKUP($A1085&amp;$B1085&amp;$C1085&amp;$D1085&amp;T$1, 'check of sales'!$A$2:$P$1035, 12 + MATCH($E1085,'check of sales'!$M$1:$P$1, 0), 0), 0)</f>
        <v>0</v>
      </c>
      <c r="U1085" s="1">
        <f>SUMIF('emission-rate'!$A$2:$A$551, $D1085&amp;U$1&amp;$E1085&amp;$F1085, 'emission-rate'!$F$2:$F$551) * IFERROR(VLOOKUP($A1085&amp;$B1085&amp;$C1085&amp;$D1085&amp;U$1, 'check of sales'!$A$2:$P$1035, 12 + MATCH($E1085,'check of sales'!$M$1:$P$1, 0), 0), 0)</f>
        <v>0</v>
      </c>
    </row>
    <row r="1086" spans="1:21" x14ac:dyDescent="0.2">
      <c r="A1086">
        <f>emission!A1086</f>
        <v>2016</v>
      </c>
      <c r="B1086">
        <f>emission!B1086</f>
        <v>2</v>
      </c>
      <c r="C1086" t="str">
        <f>emission!C1086</f>
        <v>commercial</v>
      </c>
      <c r="D1086" t="str">
        <f>emission!D1086</f>
        <v>VCC 24724 (NG T7 SWCVng)</v>
      </c>
      <c r="E1086" t="str">
        <f>emission!E1086</f>
        <v>NG</v>
      </c>
      <c r="F1086" t="str">
        <f>emission!F1086</f>
        <v>ROG</v>
      </c>
      <c r="G1086" s="1">
        <f>emission!G1086 - SUM($K1086:$U1086)</f>
        <v>-3.2673924579285085E-5</v>
      </c>
      <c r="K1086" s="1">
        <f>SUMIF('emission-rate'!$A$2:$A$551, $D1086&amp;K$1&amp;$E1086&amp;$F1086, 'emission-rate'!$F$2:$F$551) * IFERROR(VLOOKUP($A1086&amp;$B1086&amp;$C1086&amp;$D1086&amp;K$1, 'check of sales'!$A$2:$P$1035, 12 + MATCH($E1086,'check of sales'!$M$1:$P$1, 0), 0), 0)</f>
        <v>295.97538690793414</v>
      </c>
      <c r="L1086" s="1">
        <f>SUMIF('emission-rate'!$A$2:$A$551, $D1086&amp;L$1&amp;$E1086&amp;$F1086, 'emission-rate'!$F$2:$F$551) * IFERROR(VLOOKUP($A1086&amp;$B1086&amp;$C1086&amp;$D1086&amp;L$1, 'check of sales'!$A$2:$P$1035, 12 + MATCH($E1086,'check of sales'!$M$1:$P$1, 0), 0), 0)</f>
        <v>12067.488833301899</v>
      </c>
      <c r="M1086" s="1">
        <f>SUMIF('emission-rate'!$A$2:$A$551, $D1086&amp;M$1&amp;$E1086&amp;$F1086, 'emission-rate'!$F$2:$F$551) * IFERROR(VLOOKUP($A1086&amp;$B1086&amp;$C1086&amp;$D1086&amp;M$1, 'check of sales'!$A$2:$P$1035, 12 + MATCH($E1086,'check of sales'!$M$1:$P$1, 0), 0), 0)</f>
        <v>22992.356469756316</v>
      </c>
      <c r="N1086" s="1">
        <f>SUMIF('emission-rate'!$A$2:$A$551, $D1086&amp;N$1&amp;$E1086&amp;$F1086, 'emission-rate'!$F$2:$F$551) * IFERROR(VLOOKUP($A1086&amp;$B1086&amp;$C1086&amp;$D1086&amp;N$1, 'check of sales'!$A$2:$P$1035, 12 + MATCH($E1086,'check of sales'!$M$1:$P$1, 0), 0), 0)</f>
        <v>4109.7288968312178</v>
      </c>
      <c r="O1086" s="1">
        <f>SUMIF('emission-rate'!$A$2:$A$551, $D1086&amp;O$1&amp;$E1086&amp;$F1086, 'emission-rate'!$F$2:$F$551) * IFERROR(VLOOKUP($A1086&amp;$B1086&amp;$C1086&amp;$D1086&amp;O$1, 'check of sales'!$A$2:$P$1035, 12 + MATCH($E1086,'check of sales'!$M$1:$P$1, 0), 0), 0)</f>
        <v>14721.695865532567</v>
      </c>
      <c r="P1086" s="1">
        <f>SUMIF('emission-rate'!$A$2:$A$551, $D1086&amp;P$1&amp;$E1086&amp;$F1086, 'emission-rate'!$F$2:$F$551) * IFERROR(VLOOKUP($A1086&amp;$B1086&amp;$C1086&amp;$D1086&amp;P$1, 'check of sales'!$A$2:$P$1035, 12 + MATCH($E1086,'check of sales'!$M$1:$P$1, 0), 0), 0)</f>
        <v>18912.294252917396</v>
      </c>
      <c r="Q1086" s="1">
        <f>SUMIF('emission-rate'!$A$2:$A$551, $D1086&amp;Q$1&amp;$E1086&amp;$F1086, 'emission-rate'!$F$2:$F$551) * IFERROR(VLOOKUP($A1086&amp;$B1086&amp;$C1086&amp;$D1086&amp;Q$1, 'check of sales'!$A$2:$P$1035, 12 + MATCH($E1086,'check of sales'!$M$1:$P$1, 0), 0), 0)</f>
        <v>14053.124119621083</v>
      </c>
      <c r="R1086" s="1">
        <f>SUMIF('emission-rate'!$A$2:$A$551, $D1086&amp;R$1&amp;$E1086&amp;$F1086, 'emission-rate'!$F$2:$F$551) * IFERROR(VLOOKUP($A1086&amp;$B1086&amp;$C1086&amp;$D1086&amp;R$1, 'check of sales'!$A$2:$P$1035, 12 + MATCH($E1086,'check of sales'!$M$1:$P$1, 0), 0), 0)</f>
        <v>0</v>
      </c>
      <c r="S1086" s="1">
        <f>SUMIF('emission-rate'!$A$2:$A$551, $D1086&amp;S$1&amp;$E1086&amp;$F1086, 'emission-rate'!$F$2:$F$551) * IFERROR(VLOOKUP($A1086&amp;$B1086&amp;$C1086&amp;$D1086&amp;S$1, 'check of sales'!$A$2:$P$1035, 12 + MATCH($E1086,'check of sales'!$M$1:$P$1, 0), 0), 0)</f>
        <v>0</v>
      </c>
      <c r="T1086" s="1">
        <f>SUMIF('emission-rate'!$A$2:$A$551, $D1086&amp;T$1&amp;$E1086&amp;$F1086, 'emission-rate'!$F$2:$F$551) * IFERROR(VLOOKUP($A1086&amp;$B1086&amp;$C1086&amp;$D1086&amp;T$1, 'check of sales'!$A$2:$P$1035, 12 + MATCH($E1086,'check of sales'!$M$1:$P$1, 0), 0), 0)</f>
        <v>0</v>
      </c>
      <c r="U1086" s="1">
        <f>SUMIF('emission-rate'!$A$2:$A$551, $D1086&amp;U$1&amp;$E1086&amp;$F1086, 'emission-rate'!$F$2:$F$551) * IFERROR(VLOOKUP($A1086&amp;$B1086&amp;$C1086&amp;$D1086&amp;U$1, 'check of sales'!$A$2:$P$1035, 12 + MATCH($E1086,'check of sales'!$M$1:$P$1, 0), 0), 0)</f>
        <v>0</v>
      </c>
    </row>
    <row r="1087" spans="1:21" x14ac:dyDescent="0.2">
      <c r="A1087">
        <f>emission!A1087</f>
        <v>2017</v>
      </c>
      <c r="B1087">
        <f>emission!B1087</f>
        <v>2</v>
      </c>
      <c r="C1087" t="str">
        <f>emission!C1087</f>
        <v>commercial</v>
      </c>
      <c r="D1087" t="str">
        <f>emission!D1087</f>
        <v>VCC 24724 (NG T7 SWCVng)</v>
      </c>
      <c r="E1087" t="str">
        <f>emission!E1087</f>
        <v>NG</v>
      </c>
      <c r="F1087" t="str">
        <f>emission!F1087</f>
        <v>ROG</v>
      </c>
      <c r="G1087" s="1">
        <f>emission!G1087 - SUM($K1087:$U1087)</f>
        <v>-3.283230762463063E-5</v>
      </c>
      <c r="K1087" s="1">
        <f>SUMIF('emission-rate'!$A$2:$A$551, $D1087&amp;K$1&amp;$E1087&amp;$F1087, 'emission-rate'!$F$2:$F$551) * IFERROR(VLOOKUP($A1087&amp;$B1087&amp;$C1087&amp;$D1087&amp;K$1, 'check of sales'!$A$2:$P$1035, 12 + MATCH($E1087,'check of sales'!$M$1:$P$1, 0), 0), 0)</f>
        <v>278.98149619565072</v>
      </c>
      <c r="L1087" s="1">
        <f>SUMIF('emission-rate'!$A$2:$A$551, $D1087&amp;L$1&amp;$E1087&amp;$F1087, 'emission-rate'!$F$2:$F$551) * IFERROR(VLOOKUP($A1087&amp;$B1087&amp;$C1087&amp;$D1087&amp;L$1, 'check of sales'!$A$2:$P$1035, 12 + MATCH($E1087,'check of sales'!$M$1:$P$1, 0), 0), 0)</f>
        <v>11315.542223580236</v>
      </c>
      <c r="M1087" s="1">
        <f>SUMIF('emission-rate'!$A$2:$A$551, $D1087&amp;M$1&amp;$E1087&amp;$F1087, 'emission-rate'!$F$2:$F$551) * IFERROR(VLOOKUP($A1087&amp;$B1087&amp;$C1087&amp;$D1087&amp;M$1, 'check of sales'!$A$2:$P$1035, 12 + MATCH($E1087,'check of sales'!$M$1:$P$1, 0), 0), 0)</f>
        <v>21350.534106548454</v>
      </c>
      <c r="N1087" s="1">
        <f>SUMIF('emission-rate'!$A$2:$A$551, $D1087&amp;N$1&amp;$E1087&amp;$F1087, 'emission-rate'!$F$2:$F$551) * IFERROR(VLOOKUP($A1087&amp;$B1087&amp;$C1087&amp;$D1087&amp;N$1, 'check of sales'!$A$2:$P$1035, 12 + MATCH($E1087,'check of sales'!$M$1:$P$1, 0), 0), 0)</f>
        <v>3801.495944778414</v>
      </c>
      <c r="O1087" s="1">
        <f>SUMIF('emission-rate'!$A$2:$A$551, $D1087&amp;O$1&amp;$E1087&amp;$F1087, 'emission-rate'!$F$2:$F$551) * IFERROR(VLOOKUP($A1087&amp;$B1087&amp;$C1087&amp;$D1087&amp;O$1, 'check of sales'!$A$2:$P$1035, 12 + MATCH($E1087,'check of sales'!$M$1:$P$1, 0), 0), 0)</f>
        <v>13446.980015258112</v>
      </c>
      <c r="P1087" s="1">
        <f>SUMIF('emission-rate'!$A$2:$A$551, $D1087&amp;P$1&amp;$E1087&amp;$F1087, 'emission-rate'!$F$2:$F$551) * IFERROR(VLOOKUP($A1087&amp;$B1087&amp;$C1087&amp;$D1087&amp;P$1, 'check of sales'!$A$2:$P$1035, 12 + MATCH($E1087,'check of sales'!$M$1:$P$1, 0), 0), 0)</f>
        <v>16899.029718896785</v>
      </c>
      <c r="Q1087" s="1">
        <f>SUMIF('emission-rate'!$A$2:$A$551, $D1087&amp;Q$1&amp;$E1087&amp;$F1087, 'emission-rate'!$F$2:$F$551) * IFERROR(VLOOKUP($A1087&amp;$B1087&amp;$C1087&amp;$D1087&amp;Q$1, 'check of sales'!$A$2:$P$1035, 12 + MATCH($E1087,'check of sales'!$M$1:$P$1, 0), 0), 0)</f>
        <v>11916.599412201987</v>
      </c>
      <c r="R1087" s="1">
        <f>SUMIF('emission-rate'!$A$2:$A$551, $D1087&amp;R$1&amp;$E1087&amp;$F1087, 'emission-rate'!$F$2:$F$551) * IFERROR(VLOOKUP($A1087&amp;$B1087&amp;$C1087&amp;$D1087&amp;R$1, 'check of sales'!$A$2:$P$1035, 12 + MATCH($E1087,'check of sales'!$M$1:$P$1, 0), 0), 0)</f>
        <v>10301.97412008078</v>
      </c>
      <c r="S1087" s="1">
        <f>SUMIF('emission-rate'!$A$2:$A$551, $D1087&amp;S$1&amp;$E1087&amp;$F1087, 'emission-rate'!$F$2:$F$551) * IFERROR(VLOOKUP($A1087&amp;$B1087&amp;$C1087&amp;$D1087&amp;S$1, 'check of sales'!$A$2:$P$1035, 12 + MATCH($E1087,'check of sales'!$M$1:$P$1, 0), 0), 0)</f>
        <v>0</v>
      </c>
      <c r="T1087" s="1">
        <f>SUMIF('emission-rate'!$A$2:$A$551, $D1087&amp;T$1&amp;$E1087&amp;$F1087, 'emission-rate'!$F$2:$F$551) * IFERROR(VLOOKUP($A1087&amp;$B1087&amp;$C1087&amp;$D1087&amp;T$1, 'check of sales'!$A$2:$P$1035, 12 + MATCH($E1087,'check of sales'!$M$1:$P$1, 0), 0), 0)</f>
        <v>0</v>
      </c>
      <c r="U1087" s="1">
        <f>SUMIF('emission-rate'!$A$2:$A$551, $D1087&amp;U$1&amp;$E1087&amp;$F1087, 'emission-rate'!$F$2:$F$551) * IFERROR(VLOOKUP($A1087&amp;$B1087&amp;$C1087&amp;$D1087&amp;U$1, 'check of sales'!$A$2:$P$1035, 12 + MATCH($E1087,'check of sales'!$M$1:$P$1, 0), 0), 0)</f>
        <v>0</v>
      </c>
    </row>
    <row r="1088" spans="1:21" x14ac:dyDescent="0.2">
      <c r="A1088">
        <f>emission!A1088</f>
        <v>2018</v>
      </c>
      <c r="B1088">
        <f>emission!B1088</f>
        <v>2</v>
      </c>
      <c r="C1088" t="str">
        <f>emission!C1088</f>
        <v>commercial</v>
      </c>
      <c r="D1088" t="str">
        <f>emission!D1088</f>
        <v>VCC 24724 (NG T7 SWCVng)</v>
      </c>
      <c r="E1088" t="str">
        <f>emission!E1088</f>
        <v>NG</v>
      </c>
      <c r="F1088" t="str">
        <f>emission!F1088</f>
        <v>ROG</v>
      </c>
      <c r="G1088" s="1">
        <f>emission!G1088 - SUM($K1088:$U1088)</f>
        <v>-3.057772119063884E-5</v>
      </c>
      <c r="K1088" s="1">
        <f>SUMIF('emission-rate'!$A$2:$A$551, $D1088&amp;K$1&amp;$E1088&amp;$F1088, 'emission-rate'!$F$2:$F$551) * IFERROR(VLOOKUP($A1088&amp;$B1088&amp;$C1088&amp;$D1088&amp;K$1, 'check of sales'!$A$2:$P$1035, 12 + MATCH($E1088,'check of sales'!$M$1:$P$1, 0), 0), 0)</f>
        <v>264.23557432843205</v>
      </c>
      <c r="L1088" s="1">
        <f>SUMIF('emission-rate'!$A$2:$A$551, $D1088&amp;L$1&amp;$E1088&amp;$F1088, 'emission-rate'!$F$2:$F$551) * IFERROR(VLOOKUP($A1088&amp;$B1088&amp;$C1088&amp;$D1088&amp;L$1, 'check of sales'!$A$2:$P$1035, 12 + MATCH($E1088,'check of sales'!$M$1:$P$1, 0), 0), 0)</f>
        <v>10665.842632318045</v>
      </c>
      <c r="M1088" s="1">
        <f>SUMIF('emission-rate'!$A$2:$A$551, $D1088&amp;M$1&amp;$E1088&amp;$F1088, 'emission-rate'!$F$2:$F$551) * IFERROR(VLOOKUP($A1088&amp;$B1088&amp;$C1088&amp;$D1088&amp;M$1, 'check of sales'!$A$2:$P$1035, 12 + MATCH($E1088,'check of sales'!$M$1:$P$1, 0), 0), 0)</f>
        <v>20020.144498657442</v>
      </c>
      <c r="N1088" s="1">
        <f>SUMIF('emission-rate'!$A$2:$A$551, $D1088&amp;N$1&amp;$E1088&amp;$F1088, 'emission-rate'!$F$2:$F$551) * IFERROR(VLOOKUP($A1088&amp;$B1088&amp;$C1088&amp;$D1088&amp;N$1, 'check of sales'!$A$2:$P$1035, 12 + MATCH($E1088,'check of sales'!$M$1:$P$1, 0), 0), 0)</f>
        <v>3530.0413392449996</v>
      </c>
      <c r="O1088" s="1">
        <f>SUMIF('emission-rate'!$A$2:$A$551, $D1088&amp;O$1&amp;$E1088&amp;$F1088, 'emission-rate'!$F$2:$F$551) * IFERROR(VLOOKUP($A1088&amp;$B1088&amp;$C1088&amp;$D1088&amp;O$1, 'check of sales'!$A$2:$P$1035, 12 + MATCH($E1088,'check of sales'!$M$1:$P$1, 0), 0), 0)</f>
        <v>12438.445766321716</v>
      </c>
      <c r="P1088" s="1">
        <f>SUMIF('emission-rate'!$A$2:$A$551, $D1088&amp;P$1&amp;$E1088&amp;$F1088, 'emission-rate'!$F$2:$F$551) * IFERROR(VLOOKUP($A1088&amp;$B1088&amp;$C1088&amp;$D1088&amp;P$1, 'check of sales'!$A$2:$P$1035, 12 + MATCH($E1088,'check of sales'!$M$1:$P$1, 0), 0), 0)</f>
        <v>15435.783824286827</v>
      </c>
      <c r="Q1088" s="1">
        <f>SUMIF('emission-rate'!$A$2:$A$551, $D1088&amp;Q$1&amp;$E1088&amp;$F1088, 'emission-rate'!$F$2:$F$551) * IFERROR(VLOOKUP($A1088&amp;$B1088&amp;$C1088&amp;$D1088&amp;Q$1, 'check of sales'!$A$2:$P$1035, 12 + MATCH($E1088,'check of sales'!$M$1:$P$1, 0), 0), 0)</f>
        <v>10648.045388989483</v>
      </c>
      <c r="R1088" s="1">
        <f>SUMIF('emission-rate'!$A$2:$A$551, $D1088&amp;R$1&amp;$E1088&amp;$F1088, 'emission-rate'!$F$2:$F$551) * IFERROR(VLOOKUP($A1088&amp;$B1088&amp;$C1088&amp;$D1088&amp;R$1, 'check of sales'!$A$2:$P$1035, 12 + MATCH($E1088,'check of sales'!$M$1:$P$1, 0), 0), 0)</f>
        <v>8735.7442870990999</v>
      </c>
      <c r="S1088" s="1">
        <f>SUMIF('emission-rate'!$A$2:$A$551, $D1088&amp;S$1&amp;$E1088&amp;$F1088, 'emission-rate'!$F$2:$F$551) * IFERROR(VLOOKUP($A1088&amp;$B1088&amp;$C1088&amp;$D1088&amp;S$1, 'check of sales'!$A$2:$P$1035, 12 + MATCH($E1088,'check of sales'!$M$1:$P$1, 0), 0), 0)</f>
        <v>12234.451832217272</v>
      </c>
      <c r="T1088" s="1">
        <f>SUMIF('emission-rate'!$A$2:$A$551, $D1088&amp;T$1&amp;$E1088&amp;$F1088, 'emission-rate'!$F$2:$F$551) * IFERROR(VLOOKUP($A1088&amp;$B1088&amp;$C1088&amp;$D1088&amp;T$1, 'check of sales'!$A$2:$P$1035, 12 + MATCH($E1088,'check of sales'!$M$1:$P$1, 0), 0), 0)</f>
        <v>0</v>
      </c>
      <c r="U1088" s="1">
        <f>SUMIF('emission-rate'!$A$2:$A$551, $D1088&amp;U$1&amp;$E1088&amp;$F1088, 'emission-rate'!$F$2:$F$551) * IFERROR(VLOOKUP($A1088&amp;$B1088&amp;$C1088&amp;$D1088&amp;U$1, 'check of sales'!$A$2:$P$1035, 12 + MATCH($E1088,'check of sales'!$M$1:$P$1, 0), 0), 0)</f>
        <v>0</v>
      </c>
    </row>
    <row r="1089" spans="1:21" x14ac:dyDescent="0.2">
      <c r="A1089">
        <f>emission!A1089</f>
        <v>2019</v>
      </c>
      <c r="B1089">
        <f>emission!B1089</f>
        <v>2</v>
      </c>
      <c r="C1089" t="str">
        <f>emission!C1089</f>
        <v>commercial</v>
      </c>
      <c r="D1089" t="str">
        <f>emission!D1089</f>
        <v>VCC 24724 (NG T7 SWCVng)</v>
      </c>
      <c r="E1089" t="str">
        <f>emission!E1089</f>
        <v>NG</v>
      </c>
      <c r="F1089" t="str">
        <f>emission!F1089</f>
        <v>ROG</v>
      </c>
      <c r="G1089" s="1">
        <f>emission!G1089 - SUM($K1089:$U1089)</f>
        <v>-2.6240842998959124E-5</v>
      </c>
      <c r="K1089" s="1">
        <f>SUMIF('emission-rate'!$A$2:$A$551, $D1089&amp;K$1&amp;$E1089&amp;$F1089, 'emission-rate'!$F$2:$F$551) * IFERROR(VLOOKUP($A1089&amp;$B1089&amp;$C1089&amp;$D1089&amp;K$1, 'check of sales'!$A$2:$P$1035, 12 + MATCH($E1089,'check of sales'!$M$1:$P$1, 0), 0), 0)</f>
        <v>245.96532106228702</v>
      </c>
      <c r="L1089" s="1">
        <f>SUMIF('emission-rate'!$A$2:$A$551, $D1089&amp;L$1&amp;$E1089&amp;$F1089, 'emission-rate'!$F$2:$F$551) * IFERROR(VLOOKUP($A1089&amp;$B1089&amp;$C1089&amp;$D1089&amp;L$1, 'check of sales'!$A$2:$P$1035, 12 + MATCH($E1089,'check of sales'!$M$1:$P$1, 0), 0), 0)</f>
        <v>10102.085952219388</v>
      </c>
      <c r="M1089" s="1">
        <f>SUMIF('emission-rate'!$A$2:$A$551, $D1089&amp;M$1&amp;$E1089&amp;$F1089, 'emission-rate'!$F$2:$F$551) * IFERROR(VLOOKUP($A1089&amp;$B1089&amp;$C1089&amp;$D1089&amp;M$1, 'check of sales'!$A$2:$P$1035, 12 + MATCH($E1089,'check of sales'!$M$1:$P$1, 0), 0), 0)</f>
        <v>18870.65652532085</v>
      </c>
      <c r="N1089" s="1">
        <f>SUMIF('emission-rate'!$A$2:$A$551, $D1089&amp;N$1&amp;$E1089&amp;$F1089, 'emission-rate'!$F$2:$F$551) * IFERROR(VLOOKUP($A1089&amp;$B1089&amp;$C1089&amp;$D1089&amp;N$1, 'check of sales'!$A$2:$P$1035, 12 + MATCH($E1089,'check of sales'!$M$1:$P$1, 0), 0), 0)</f>
        <v>3310.0782090619282</v>
      </c>
      <c r="O1089" s="1">
        <f>SUMIF('emission-rate'!$A$2:$A$551, $D1089&amp;O$1&amp;$E1089&amp;$F1089, 'emission-rate'!$F$2:$F$551) * IFERROR(VLOOKUP($A1089&amp;$B1089&amp;$C1089&amp;$D1089&amp;O$1, 'check of sales'!$A$2:$P$1035, 12 + MATCH($E1089,'check of sales'!$M$1:$P$1, 0), 0), 0)</f>
        <v>11550.249793474923</v>
      </c>
      <c r="P1089" s="1">
        <f>SUMIF('emission-rate'!$A$2:$A$551, $D1089&amp;P$1&amp;$E1089&amp;$F1089, 'emission-rate'!$F$2:$F$551) * IFERROR(VLOOKUP($A1089&amp;$B1089&amp;$C1089&amp;$D1089&amp;P$1, 'check of sales'!$A$2:$P$1035, 12 + MATCH($E1089,'check of sales'!$M$1:$P$1, 0), 0), 0)</f>
        <v>14278.087700078469</v>
      </c>
      <c r="Q1089" s="1">
        <f>SUMIF('emission-rate'!$A$2:$A$551, $D1089&amp;Q$1&amp;$E1089&amp;$F1089, 'emission-rate'!$F$2:$F$551) * IFERROR(VLOOKUP($A1089&amp;$B1089&amp;$C1089&amp;$D1089&amp;Q$1, 'check of sales'!$A$2:$P$1035, 12 + MATCH($E1089,'check of sales'!$M$1:$P$1, 0), 0), 0)</f>
        <v>9726.0570286970269</v>
      </c>
      <c r="R1089" s="1">
        <f>SUMIF('emission-rate'!$A$2:$A$551, $D1089&amp;R$1&amp;$E1089&amp;$F1089, 'emission-rate'!$F$2:$F$551) * IFERROR(VLOOKUP($A1089&amp;$B1089&amp;$C1089&amp;$D1089&amp;R$1, 'check of sales'!$A$2:$P$1035, 12 + MATCH($E1089,'check of sales'!$M$1:$P$1, 0), 0), 0)</f>
        <v>7805.8008378120585</v>
      </c>
      <c r="S1089" s="1">
        <f>SUMIF('emission-rate'!$A$2:$A$551, $D1089&amp;S$1&amp;$E1089&amp;$F1089, 'emission-rate'!$F$2:$F$551) * IFERROR(VLOOKUP($A1089&amp;$B1089&amp;$C1089&amp;$D1089&amp;S$1, 'check of sales'!$A$2:$P$1035, 12 + MATCH($E1089,'check of sales'!$M$1:$P$1, 0), 0), 0)</f>
        <v>10374.423528278394</v>
      </c>
      <c r="T1089" s="1">
        <f>SUMIF('emission-rate'!$A$2:$A$551, $D1089&amp;T$1&amp;$E1089&amp;$F1089, 'emission-rate'!$F$2:$F$551) * IFERROR(VLOOKUP($A1089&amp;$B1089&amp;$C1089&amp;$D1089&amp;T$1, 'check of sales'!$A$2:$P$1035, 12 + MATCH($E1089,'check of sales'!$M$1:$P$1, 0), 0), 0)</f>
        <v>10605.505026404522</v>
      </c>
      <c r="U1089" s="1">
        <f>SUMIF('emission-rate'!$A$2:$A$551, $D1089&amp;U$1&amp;$E1089&amp;$F1089, 'emission-rate'!$F$2:$F$551) * IFERROR(VLOOKUP($A1089&amp;$B1089&amp;$C1089&amp;$D1089&amp;U$1, 'check of sales'!$A$2:$P$1035, 12 + MATCH($E1089,'check of sales'!$M$1:$P$1, 0), 0), 0)</f>
        <v>0</v>
      </c>
    </row>
    <row r="1090" spans="1:21" x14ac:dyDescent="0.2">
      <c r="A1090">
        <f>emission!A1090</f>
        <v>2020</v>
      </c>
      <c r="B1090">
        <f>emission!B1090</f>
        <v>2</v>
      </c>
      <c r="C1090" t="str">
        <f>emission!C1090</f>
        <v>commercial</v>
      </c>
      <c r="D1090" t="str">
        <f>emission!D1090</f>
        <v>VCC 24724 (NG T7 SWCVng)</v>
      </c>
      <c r="E1090" t="str">
        <f>emission!E1090</f>
        <v>NG</v>
      </c>
      <c r="F1090" t="str">
        <f>emission!F1090</f>
        <v>ROG</v>
      </c>
      <c r="G1090" s="1">
        <f>emission!G1090 - SUM($K1090:$U1090)</f>
        <v>-4.5074441004544497E-5</v>
      </c>
      <c r="K1090" s="1">
        <f>SUMIF('emission-rate'!$A$2:$A$551, $D1090&amp;K$1&amp;$E1090&amp;$F1090, 'emission-rate'!$F$2:$F$551) * IFERROR(VLOOKUP($A1090&amp;$B1090&amp;$C1090&amp;$D1090&amp;K$1, 'check of sales'!$A$2:$P$1035, 12 + MATCH($E1090,'check of sales'!$M$1:$P$1, 0), 0), 0)</f>
        <v>229.53066529354706</v>
      </c>
      <c r="L1090" s="1">
        <f>SUMIF('emission-rate'!$A$2:$A$551, $D1090&amp;L$1&amp;$E1090&amp;$F1090, 'emission-rate'!$F$2:$F$551) * IFERROR(VLOOKUP($A1090&amp;$B1090&amp;$C1090&amp;$D1090&amp;L$1, 'check of sales'!$A$2:$P$1035, 12 + MATCH($E1090,'check of sales'!$M$1:$P$1, 0), 0), 0)</f>
        <v>9403.5892818429638</v>
      </c>
      <c r="M1090" s="1">
        <f>SUMIF('emission-rate'!$A$2:$A$551, $D1090&amp;M$1&amp;$E1090&amp;$F1090, 'emission-rate'!$F$2:$F$551) * IFERROR(VLOOKUP($A1090&amp;$B1090&amp;$C1090&amp;$D1090&amp;M$1, 'check of sales'!$A$2:$P$1035, 12 + MATCH($E1090,'check of sales'!$M$1:$P$1, 0), 0), 0)</f>
        <v>17873.223969756833</v>
      </c>
      <c r="N1090" s="1">
        <f>SUMIF('emission-rate'!$A$2:$A$551, $D1090&amp;N$1&amp;$E1090&amp;$F1090, 'emission-rate'!$F$2:$F$551) * IFERROR(VLOOKUP($A1090&amp;$B1090&amp;$C1090&amp;$D1090&amp;N$1, 'check of sales'!$A$2:$P$1035, 12 + MATCH($E1090,'check of sales'!$M$1:$P$1, 0), 0), 0)</f>
        <v>3120.0248809066165</v>
      </c>
      <c r="O1090" s="1">
        <f>SUMIF('emission-rate'!$A$2:$A$551, $D1090&amp;O$1&amp;$E1090&amp;$F1090, 'emission-rate'!$F$2:$F$551) * IFERROR(VLOOKUP($A1090&amp;$B1090&amp;$C1090&amp;$D1090&amp;O$1, 'check of sales'!$A$2:$P$1035, 12 + MATCH($E1090,'check of sales'!$M$1:$P$1, 0), 0), 0)</f>
        <v>10830.533264740803</v>
      </c>
      <c r="P1090" s="1">
        <f>SUMIF('emission-rate'!$A$2:$A$551, $D1090&amp;P$1&amp;$E1090&amp;$F1090, 'emission-rate'!$F$2:$F$551) * IFERROR(VLOOKUP($A1090&amp;$B1090&amp;$C1090&amp;$D1090&amp;P$1, 'check of sales'!$A$2:$P$1035, 12 + MATCH($E1090,'check of sales'!$M$1:$P$1, 0), 0), 0)</f>
        <v>13258.527842407188</v>
      </c>
      <c r="Q1090" s="1">
        <f>SUMIF('emission-rate'!$A$2:$A$551, $D1090&amp;Q$1&amp;$E1090&amp;$F1090, 'emission-rate'!$F$2:$F$551) * IFERROR(VLOOKUP($A1090&amp;$B1090&amp;$C1090&amp;$D1090&amp;Q$1, 'check of sales'!$A$2:$P$1035, 12 + MATCH($E1090,'check of sales'!$M$1:$P$1, 0), 0), 0)</f>
        <v>8996.5949777815604</v>
      </c>
      <c r="R1090" s="1">
        <f>SUMIF('emission-rate'!$A$2:$A$551, $D1090&amp;R$1&amp;$E1090&amp;$F1090, 'emission-rate'!$F$2:$F$551) * IFERROR(VLOOKUP($A1090&amp;$B1090&amp;$C1090&amp;$D1090&amp;R$1, 'check of sales'!$A$2:$P$1035, 12 + MATCH($E1090,'check of sales'!$M$1:$P$1, 0), 0), 0)</f>
        <v>7129.9155224972183</v>
      </c>
      <c r="S1090" s="1">
        <f>SUMIF('emission-rate'!$A$2:$A$551, $D1090&amp;S$1&amp;$E1090&amp;$F1090, 'emission-rate'!$F$2:$F$551) * IFERROR(VLOOKUP($A1090&amp;$B1090&amp;$C1090&amp;$D1090&amp;S$1, 'check of sales'!$A$2:$P$1035, 12 + MATCH($E1090,'check of sales'!$M$1:$P$1, 0), 0), 0)</f>
        <v>9270.0382712031242</v>
      </c>
      <c r="T1090" s="1">
        <f>SUMIF('emission-rate'!$A$2:$A$551, $D1090&amp;T$1&amp;$E1090&amp;$F1090, 'emission-rate'!$F$2:$F$551) * IFERROR(VLOOKUP($A1090&amp;$B1090&amp;$C1090&amp;$D1090&amp;T$1, 'check of sales'!$A$2:$P$1035, 12 + MATCH($E1090,'check of sales'!$M$1:$P$1, 0), 0), 0)</f>
        <v>8993.1287796215056</v>
      </c>
      <c r="U1090" s="1">
        <f>SUMIF('emission-rate'!$A$2:$A$551, $D1090&amp;U$1&amp;$E1090&amp;$F1090, 'emission-rate'!$F$2:$F$551) * IFERROR(VLOOKUP($A1090&amp;$B1090&amp;$C1090&amp;$D1090&amp;U$1, 'check of sales'!$A$2:$P$1035, 12 + MATCH($E1090,'check of sales'!$M$1:$P$1, 0), 0), 0)</f>
        <v>12871.811688540081</v>
      </c>
    </row>
    <row r="1091" spans="1:21" x14ac:dyDescent="0.2">
      <c r="A1091">
        <f>emission!A1091</f>
        <v>2010</v>
      </c>
      <c r="B1091">
        <f>emission!B1091</f>
        <v>2</v>
      </c>
      <c r="C1091" t="str">
        <f>emission!C1091</f>
        <v>commercial</v>
      </c>
      <c r="D1091" t="str">
        <f>emission!D1091</f>
        <v>VCC 24724 (NG T7 SWCVng)</v>
      </c>
      <c r="E1091" t="str">
        <f>emission!E1091</f>
        <v>NG</v>
      </c>
      <c r="F1091" t="str">
        <f>emission!F1091</f>
        <v>TOG</v>
      </c>
      <c r="G1091" s="1">
        <f>emission!G1091 - SUM($K1091:$U1091)</f>
        <v>6.1540486058220267E-6</v>
      </c>
      <c r="K1091" s="1">
        <f>SUMIF('emission-rate'!$A$2:$A$551, $D1091&amp;K$1&amp;$E1091&amp;$F1091, 'emission-rate'!$F$2:$F$551) * IFERROR(VLOOKUP($A1091&amp;$B1091&amp;$C1091&amp;$D1091&amp;K$1, 'check of sales'!$A$2:$P$1035, 12 + MATCH($E1091,'check of sales'!$M$1:$P$1, 0), 0), 0)</f>
        <v>37926.129409161455</v>
      </c>
      <c r="L1091" s="1">
        <f>SUMIF('emission-rate'!$A$2:$A$551, $D1091&amp;L$1&amp;$E1091&amp;$F1091, 'emission-rate'!$F$2:$F$551) * IFERROR(VLOOKUP($A1091&amp;$B1091&amp;$C1091&amp;$D1091&amp;L$1, 'check of sales'!$A$2:$P$1035, 12 + MATCH($E1091,'check of sales'!$M$1:$P$1, 0), 0), 0)</f>
        <v>0</v>
      </c>
      <c r="M1091" s="1">
        <f>SUMIF('emission-rate'!$A$2:$A$551, $D1091&amp;M$1&amp;$E1091&amp;$F1091, 'emission-rate'!$F$2:$F$551) * IFERROR(VLOOKUP($A1091&amp;$B1091&amp;$C1091&amp;$D1091&amp;M$1, 'check of sales'!$A$2:$P$1035, 12 + MATCH($E1091,'check of sales'!$M$1:$P$1, 0), 0), 0)</f>
        <v>0</v>
      </c>
      <c r="N1091" s="1">
        <f>SUMIF('emission-rate'!$A$2:$A$551, $D1091&amp;N$1&amp;$E1091&amp;$F1091, 'emission-rate'!$F$2:$F$551) * IFERROR(VLOOKUP($A1091&amp;$B1091&amp;$C1091&amp;$D1091&amp;N$1, 'check of sales'!$A$2:$P$1035, 12 + MATCH($E1091,'check of sales'!$M$1:$P$1, 0), 0), 0)</f>
        <v>0</v>
      </c>
      <c r="O1091" s="1">
        <f>SUMIF('emission-rate'!$A$2:$A$551, $D1091&amp;O$1&amp;$E1091&amp;$F1091, 'emission-rate'!$F$2:$F$551) * IFERROR(VLOOKUP($A1091&amp;$B1091&amp;$C1091&amp;$D1091&amp;O$1, 'check of sales'!$A$2:$P$1035, 12 + MATCH($E1091,'check of sales'!$M$1:$P$1, 0), 0), 0)</f>
        <v>0</v>
      </c>
      <c r="P1091" s="1">
        <f>SUMIF('emission-rate'!$A$2:$A$551, $D1091&amp;P$1&amp;$E1091&amp;$F1091, 'emission-rate'!$F$2:$F$551) * IFERROR(VLOOKUP($A1091&amp;$B1091&amp;$C1091&amp;$D1091&amp;P$1, 'check of sales'!$A$2:$P$1035, 12 + MATCH($E1091,'check of sales'!$M$1:$P$1, 0), 0), 0)</f>
        <v>0</v>
      </c>
      <c r="Q1091" s="1">
        <f>SUMIF('emission-rate'!$A$2:$A$551, $D1091&amp;Q$1&amp;$E1091&amp;$F1091, 'emission-rate'!$F$2:$F$551) * IFERROR(VLOOKUP($A1091&amp;$B1091&amp;$C1091&amp;$D1091&amp;Q$1, 'check of sales'!$A$2:$P$1035, 12 + MATCH($E1091,'check of sales'!$M$1:$P$1, 0), 0), 0)</f>
        <v>0</v>
      </c>
      <c r="R1091" s="1">
        <f>SUMIF('emission-rate'!$A$2:$A$551, $D1091&amp;R$1&amp;$E1091&amp;$F1091, 'emission-rate'!$F$2:$F$551) * IFERROR(VLOOKUP($A1091&amp;$B1091&amp;$C1091&amp;$D1091&amp;R$1, 'check of sales'!$A$2:$P$1035, 12 + MATCH($E1091,'check of sales'!$M$1:$P$1, 0), 0), 0)</f>
        <v>0</v>
      </c>
      <c r="S1091" s="1">
        <f>SUMIF('emission-rate'!$A$2:$A$551, $D1091&amp;S$1&amp;$E1091&amp;$F1091, 'emission-rate'!$F$2:$F$551) * IFERROR(VLOOKUP($A1091&amp;$B1091&amp;$C1091&amp;$D1091&amp;S$1, 'check of sales'!$A$2:$P$1035, 12 + MATCH($E1091,'check of sales'!$M$1:$P$1, 0), 0), 0)</f>
        <v>0</v>
      </c>
      <c r="T1091" s="1">
        <f>SUMIF('emission-rate'!$A$2:$A$551, $D1091&amp;T$1&amp;$E1091&amp;$F1091, 'emission-rate'!$F$2:$F$551) * IFERROR(VLOOKUP($A1091&amp;$B1091&amp;$C1091&amp;$D1091&amp;T$1, 'check of sales'!$A$2:$P$1035, 12 + MATCH($E1091,'check of sales'!$M$1:$P$1, 0), 0), 0)</f>
        <v>0</v>
      </c>
      <c r="U1091" s="1">
        <f>SUMIF('emission-rate'!$A$2:$A$551, $D1091&amp;U$1&amp;$E1091&amp;$F1091, 'emission-rate'!$F$2:$F$551) * IFERROR(VLOOKUP($A1091&amp;$B1091&amp;$C1091&amp;$D1091&amp;U$1, 'check of sales'!$A$2:$P$1035, 12 + MATCH($E1091,'check of sales'!$M$1:$P$1, 0), 0), 0)</f>
        <v>0</v>
      </c>
    </row>
    <row r="1092" spans="1:21" x14ac:dyDescent="0.2">
      <c r="A1092">
        <f>emission!A1092</f>
        <v>2011</v>
      </c>
      <c r="B1092">
        <f>emission!B1092</f>
        <v>2</v>
      </c>
      <c r="C1092" t="str">
        <f>emission!C1092</f>
        <v>commercial</v>
      </c>
      <c r="D1092" t="str">
        <f>emission!D1092</f>
        <v>VCC 24724 (NG T7 SWCVng)</v>
      </c>
      <c r="E1092" t="str">
        <f>emission!E1092</f>
        <v>NG</v>
      </c>
      <c r="F1092" t="str">
        <f>emission!F1092</f>
        <v>TOG</v>
      </c>
      <c r="G1092" s="1">
        <f>emission!G1092 - SUM($K1092:$U1092)</f>
        <v>-2.7257949113845825E-4</v>
      </c>
      <c r="K1092" s="1">
        <f>SUMIF('emission-rate'!$A$2:$A$551, $D1092&amp;K$1&amp;$E1092&amp;$F1092, 'emission-rate'!$F$2:$F$551) * IFERROR(VLOOKUP($A1092&amp;$B1092&amp;$C1092&amp;$D1092&amp;K$1, 'check of sales'!$A$2:$P$1035, 12 + MATCH($E1092,'check of sales'!$M$1:$P$1, 0), 0), 0)</f>
        <v>32160.143721586635</v>
      </c>
      <c r="L1092" s="1">
        <f>SUMIF('emission-rate'!$A$2:$A$551, $D1092&amp;L$1&amp;$E1092&amp;$F1092, 'emission-rate'!$F$2:$F$551) * IFERROR(VLOOKUP($A1092&amp;$B1092&amp;$C1092&amp;$D1092&amp;L$1, 'check of sales'!$A$2:$P$1035, 12 + MATCH($E1092,'check of sales'!$M$1:$P$1, 0), 0), 0)</f>
        <v>1449967.779866613</v>
      </c>
      <c r="M1092" s="1">
        <f>SUMIF('emission-rate'!$A$2:$A$551, $D1092&amp;M$1&amp;$E1092&amp;$F1092, 'emission-rate'!$F$2:$F$551) * IFERROR(VLOOKUP($A1092&amp;$B1092&amp;$C1092&amp;$D1092&amp;M$1, 'check of sales'!$A$2:$P$1035, 12 + MATCH($E1092,'check of sales'!$M$1:$P$1, 0), 0), 0)</f>
        <v>0</v>
      </c>
      <c r="N1092" s="1">
        <f>SUMIF('emission-rate'!$A$2:$A$551, $D1092&amp;N$1&amp;$E1092&amp;$F1092, 'emission-rate'!$F$2:$F$551) * IFERROR(VLOOKUP($A1092&amp;$B1092&amp;$C1092&amp;$D1092&amp;N$1, 'check of sales'!$A$2:$P$1035, 12 + MATCH($E1092,'check of sales'!$M$1:$P$1, 0), 0), 0)</f>
        <v>0</v>
      </c>
      <c r="O1092" s="1">
        <f>SUMIF('emission-rate'!$A$2:$A$551, $D1092&amp;O$1&amp;$E1092&amp;$F1092, 'emission-rate'!$F$2:$F$551) * IFERROR(VLOOKUP($A1092&amp;$B1092&amp;$C1092&amp;$D1092&amp;O$1, 'check of sales'!$A$2:$P$1035, 12 + MATCH($E1092,'check of sales'!$M$1:$P$1, 0), 0), 0)</f>
        <v>0</v>
      </c>
      <c r="P1092" s="1">
        <f>SUMIF('emission-rate'!$A$2:$A$551, $D1092&amp;P$1&amp;$E1092&amp;$F1092, 'emission-rate'!$F$2:$F$551) * IFERROR(VLOOKUP($A1092&amp;$B1092&amp;$C1092&amp;$D1092&amp;P$1, 'check of sales'!$A$2:$P$1035, 12 + MATCH($E1092,'check of sales'!$M$1:$P$1, 0), 0), 0)</f>
        <v>0</v>
      </c>
      <c r="Q1092" s="1">
        <f>SUMIF('emission-rate'!$A$2:$A$551, $D1092&amp;Q$1&amp;$E1092&amp;$F1092, 'emission-rate'!$F$2:$F$551) * IFERROR(VLOOKUP($A1092&amp;$B1092&amp;$C1092&amp;$D1092&amp;Q$1, 'check of sales'!$A$2:$P$1035, 12 + MATCH($E1092,'check of sales'!$M$1:$P$1, 0), 0), 0)</f>
        <v>0</v>
      </c>
      <c r="R1092" s="1">
        <f>SUMIF('emission-rate'!$A$2:$A$551, $D1092&amp;R$1&amp;$E1092&amp;$F1092, 'emission-rate'!$F$2:$F$551) * IFERROR(VLOOKUP($A1092&amp;$B1092&amp;$C1092&amp;$D1092&amp;R$1, 'check of sales'!$A$2:$P$1035, 12 + MATCH($E1092,'check of sales'!$M$1:$P$1, 0), 0), 0)</f>
        <v>0</v>
      </c>
      <c r="S1092" s="1">
        <f>SUMIF('emission-rate'!$A$2:$A$551, $D1092&amp;S$1&amp;$E1092&amp;$F1092, 'emission-rate'!$F$2:$F$551) * IFERROR(VLOOKUP($A1092&amp;$B1092&amp;$C1092&amp;$D1092&amp;S$1, 'check of sales'!$A$2:$P$1035, 12 + MATCH($E1092,'check of sales'!$M$1:$P$1, 0), 0), 0)</f>
        <v>0</v>
      </c>
      <c r="T1092" s="1">
        <f>SUMIF('emission-rate'!$A$2:$A$551, $D1092&amp;T$1&amp;$E1092&amp;$F1092, 'emission-rate'!$F$2:$F$551) * IFERROR(VLOOKUP($A1092&amp;$B1092&amp;$C1092&amp;$D1092&amp;T$1, 'check of sales'!$A$2:$P$1035, 12 + MATCH($E1092,'check of sales'!$M$1:$P$1, 0), 0), 0)</f>
        <v>0</v>
      </c>
      <c r="U1092" s="1">
        <f>SUMIF('emission-rate'!$A$2:$A$551, $D1092&amp;U$1&amp;$E1092&amp;$F1092, 'emission-rate'!$F$2:$F$551) * IFERROR(VLOOKUP($A1092&amp;$B1092&amp;$C1092&amp;$D1092&amp;U$1, 'check of sales'!$A$2:$P$1035, 12 + MATCH($E1092,'check of sales'!$M$1:$P$1, 0), 0), 0)</f>
        <v>0</v>
      </c>
    </row>
    <row r="1093" spans="1:21" x14ac:dyDescent="0.2">
      <c r="A1093">
        <f>emission!A1093</f>
        <v>2012</v>
      </c>
      <c r="B1093">
        <f>emission!B1093</f>
        <v>2</v>
      </c>
      <c r="C1093" t="str">
        <f>emission!C1093</f>
        <v>commercial</v>
      </c>
      <c r="D1093" t="str">
        <f>emission!D1093</f>
        <v>VCC 24724 (NG T7 SWCVng)</v>
      </c>
      <c r="E1093" t="str">
        <f>emission!E1093</f>
        <v>NG</v>
      </c>
      <c r="F1093" t="str">
        <f>emission!F1093</f>
        <v>TOG</v>
      </c>
      <c r="G1093" s="1">
        <f>emission!G1093 - SUM($K1093:$U1093)</f>
        <v>5.0454959273338318E-4</v>
      </c>
      <c r="K1093" s="1">
        <f>SUMIF('emission-rate'!$A$2:$A$551, $D1093&amp;K$1&amp;$E1093&amp;$F1093, 'emission-rate'!$F$2:$F$551) * IFERROR(VLOOKUP($A1093&amp;$B1093&amp;$C1093&amp;$D1093&amp;K$1, 'check of sales'!$A$2:$P$1035, 12 + MATCH($E1093,'check of sales'!$M$1:$P$1, 0), 0), 0)</f>
        <v>28736.610019233758</v>
      </c>
      <c r="L1093" s="1">
        <f>SUMIF('emission-rate'!$A$2:$A$551, $D1093&amp;L$1&amp;$E1093&amp;$F1093, 'emission-rate'!$F$2:$F$551) * IFERROR(VLOOKUP($A1093&amp;$B1093&amp;$C1093&amp;$D1093&amp;L$1, 'check of sales'!$A$2:$P$1035, 12 + MATCH($E1093,'check of sales'!$M$1:$P$1, 0), 0), 0)</f>
        <v>1229526.263782559</v>
      </c>
      <c r="M1093" s="1">
        <f>SUMIF('emission-rate'!$A$2:$A$551, $D1093&amp;M$1&amp;$E1093&amp;$F1093, 'emission-rate'!$F$2:$F$551) * IFERROR(VLOOKUP($A1093&amp;$B1093&amp;$C1093&amp;$D1093&amp;M$1, 'check of sales'!$A$2:$P$1035, 12 + MATCH($E1093,'check of sales'!$M$1:$P$1, 0), 0), 0)</f>
        <v>2565370.2907626173</v>
      </c>
      <c r="N1093" s="1">
        <f>SUMIF('emission-rate'!$A$2:$A$551, $D1093&amp;N$1&amp;$E1093&amp;$F1093, 'emission-rate'!$F$2:$F$551) * IFERROR(VLOOKUP($A1093&amp;$B1093&amp;$C1093&amp;$D1093&amp;N$1, 'check of sales'!$A$2:$P$1035, 12 + MATCH($E1093,'check of sales'!$M$1:$P$1, 0), 0), 0)</f>
        <v>0</v>
      </c>
      <c r="O1093" s="1">
        <f>SUMIF('emission-rate'!$A$2:$A$551, $D1093&amp;O$1&amp;$E1093&amp;$F1093, 'emission-rate'!$F$2:$F$551) * IFERROR(VLOOKUP($A1093&amp;$B1093&amp;$C1093&amp;$D1093&amp;O$1, 'check of sales'!$A$2:$P$1035, 12 + MATCH($E1093,'check of sales'!$M$1:$P$1, 0), 0), 0)</f>
        <v>0</v>
      </c>
      <c r="P1093" s="1">
        <f>SUMIF('emission-rate'!$A$2:$A$551, $D1093&amp;P$1&amp;$E1093&amp;$F1093, 'emission-rate'!$F$2:$F$551) * IFERROR(VLOOKUP($A1093&amp;$B1093&amp;$C1093&amp;$D1093&amp;P$1, 'check of sales'!$A$2:$P$1035, 12 + MATCH($E1093,'check of sales'!$M$1:$P$1, 0), 0), 0)</f>
        <v>0</v>
      </c>
      <c r="Q1093" s="1">
        <f>SUMIF('emission-rate'!$A$2:$A$551, $D1093&amp;Q$1&amp;$E1093&amp;$F1093, 'emission-rate'!$F$2:$F$551) * IFERROR(VLOOKUP($A1093&amp;$B1093&amp;$C1093&amp;$D1093&amp;Q$1, 'check of sales'!$A$2:$P$1035, 12 + MATCH($E1093,'check of sales'!$M$1:$P$1, 0), 0), 0)</f>
        <v>0</v>
      </c>
      <c r="R1093" s="1">
        <f>SUMIF('emission-rate'!$A$2:$A$551, $D1093&amp;R$1&amp;$E1093&amp;$F1093, 'emission-rate'!$F$2:$F$551) * IFERROR(VLOOKUP($A1093&amp;$B1093&amp;$C1093&amp;$D1093&amp;R$1, 'check of sales'!$A$2:$P$1035, 12 + MATCH($E1093,'check of sales'!$M$1:$P$1, 0), 0), 0)</f>
        <v>0</v>
      </c>
      <c r="S1093" s="1">
        <f>SUMIF('emission-rate'!$A$2:$A$551, $D1093&amp;S$1&amp;$E1093&amp;$F1093, 'emission-rate'!$F$2:$F$551) * IFERROR(VLOOKUP($A1093&amp;$B1093&amp;$C1093&amp;$D1093&amp;S$1, 'check of sales'!$A$2:$P$1035, 12 + MATCH($E1093,'check of sales'!$M$1:$P$1, 0), 0), 0)</f>
        <v>0</v>
      </c>
      <c r="T1093" s="1">
        <f>SUMIF('emission-rate'!$A$2:$A$551, $D1093&amp;T$1&amp;$E1093&amp;$F1093, 'emission-rate'!$F$2:$F$551) * IFERROR(VLOOKUP($A1093&amp;$B1093&amp;$C1093&amp;$D1093&amp;T$1, 'check of sales'!$A$2:$P$1035, 12 + MATCH($E1093,'check of sales'!$M$1:$P$1, 0), 0), 0)</f>
        <v>0</v>
      </c>
      <c r="U1093" s="1">
        <f>SUMIF('emission-rate'!$A$2:$A$551, $D1093&amp;U$1&amp;$E1093&amp;$F1093, 'emission-rate'!$F$2:$F$551) * IFERROR(VLOOKUP($A1093&amp;$B1093&amp;$C1093&amp;$D1093&amp;U$1, 'check of sales'!$A$2:$P$1035, 12 + MATCH($E1093,'check of sales'!$M$1:$P$1, 0), 0), 0)</f>
        <v>0</v>
      </c>
    </row>
    <row r="1094" spans="1:21" x14ac:dyDescent="0.2">
      <c r="A1094">
        <f>emission!A1094</f>
        <v>2013</v>
      </c>
      <c r="B1094">
        <f>emission!B1094</f>
        <v>2</v>
      </c>
      <c r="C1094" t="str">
        <f>emission!C1094</f>
        <v>commercial</v>
      </c>
      <c r="D1094" t="str">
        <f>emission!D1094</f>
        <v>VCC 24724 (NG T7 SWCVng)</v>
      </c>
      <c r="E1094" t="str">
        <f>emission!E1094</f>
        <v>NG</v>
      </c>
      <c r="F1094" t="str">
        <f>emission!F1094</f>
        <v>TOG</v>
      </c>
      <c r="G1094" s="1">
        <f>emission!G1094 - SUM($K1094:$U1094)</f>
        <v>5.8380747213959694E-4</v>
      </c>
      <c r="K1094" s="1">
        <f>SUMIF('emission-rate'!$A$2:$A$551, $D1094&amp;K$1&amp;$E1094&amp;$F1094, 'emission-rate'!$F$2:$F$551) * IFERROR(VLOOKUP($A1094&amp;$B1094&amp;$C1094&amp;$D1094&amp;K$1, 'check of sales'!$A$2:$P$1035, 12 + MATCH($E1094,'check of sales'!$M$1:$P$1, 0), 0), 0)</f>
        <v>26248.37682862462</v>
      </c>
      <c r="L1094" s="1">
        <f>SUMIF('emission-rate'!$A$2:$A$551, $D1094&amp;L$1&amp;$E1094&amp;$F1094, 'emission-rate'!$F$2:$F$551) * IFERROR(VLOOKUP($A1094&amp;$B1094&amp;$C1094&amp;$D1094&amp;L$1, 'check of sales'!$A$2:$P$1035, 12 + MATCH($E1094,'check of sales'!$M$1:$P$1, 0), 0), 0)</f>
        <v>1098639.8896908248</v>
      </c>
      <c r="M1094" s="1">
        <f>SUMIF('emission-rate'!$A$2:$A$551, $D1094&amp;M$1&amp;$E1094&amp;$F1094, 'emission-rate'!$F$2:$F$551) * IFERROR(VLOOKUP($A1094&amp;$B1094&amp;$C1094&amp;$D1094&amp;M$1, 'check of sales'!$A$2:$P$1035, 12 + MATCH($E1094,'check of sales'!$M$1:$P$1, 0), 0), 0)</f>
        <v>2175351.888929788</v>
      </c>
      <c r="N1094" s="1">
        <f>SUMIF('emission-rate'!$A$2:$A$551, $D1094&amp;N$1&amp;$E1094&amp;$F1094, 'emission-rate'!$F$2:$F$551) * IFERROR(VLOOKUP($A1094&amp;$B1094&amp;$C1094&amp;$D1094&amp;N$1, 'check of sales'!$A$2:$P$1035, 12 + MATCH($E1094,'check of sales'!$M$1:$P$1, 0), 0), 0)</f>
        <v>424151.69817814464</v>
      </c>
      <c r="O1094" s="1">
        <f>SUMIF('emission-rate'!$A$2:$A$551, $D1094&amp;O$1&amp;$E1094&amp;$F1094, 'emission-rate'!$F$2:$F$551) * IFERROR(VLOOKUP($A1094&amp;$B1094&amp;$C1094&amp;$D1094&amp;O$1, 'check of sales'!$A$2:$P$1035, 12 + MATCH($E1094,'check of sales'!$M$1:$P$1, 0), 0), 0)</f>
        <v>0</v>
      </c>
      <c r="P1094" s="1">
        <f>SUMIF('emission-rate'!$A$2:$A$551, $D1094&amp;P$1&amp;$E1094&amp;$F1094, 'emission-rate'!$F$2:$F$551) * IFERROR(VLOOKUP($A1094&amp;$B1094&amp;$C1094&amp;$D1094&amp;P$1, 'check of sales'!$A$2:$P$1035, 12 + MATCH($E1094,'check of sales'!$M$1:$P$1, 0), 0), 0)</f>
        <v>0</v>
      </c>
      <c r="Q1094" s="1">
        <f>SUMIF('emission-rate'!$A$2:$A$551, $D1094&amp;Q$1&amp;$E1094&amp;$F1094, 'emission-rate'!$F$2:$F$551) * IFERROR(VLOOKUP($A1094&amp;$B1094&amp;$C1094&amp;$D1094&amp;Q$1, 'check of sales'!$A$2:$P$1035, 12 + MATCH($E1094,'check of sales'!$M$1:$P$1, 0), 0), 0)</f>
        <v>0</v>
      </c>
      <c r="R1094" s="1">
        <f>SUMIF('emission-rate'!$A$2:$A$551, $D1094&amp;R$1&amp;$E1094&amp;$F1094, 'emission-rate'!$F$2:$F$551) * IFERROR(VLOOKUP($A1094&amp;$B1094&amp;$C1094&amp;$D1094&amp;R$1, 'check of sales'!$A$2:$P$1035, 12 + MATCH($E1094,'check of sales'!$M$1:$P$1, 0), 0), 0)</f>
        <v>0</v>
      </c>
      <c r="S1094" s="1">
        <f>SUMIF('emission-rate'!$A$2:$A$551, $D1094&amp;S$1&amp;$E1094&amp;$F1094, 'emission-rate'!$F$2:$F$551) * IFERROR(VLOOKUP($A1094&amp;$B1094&amp;$C1094&amp;$D1094&amp;S$1, 'check of sales'!$A$2:$P$1035, 12 + MATCH($E1094,'check of sales'!$M$1:$P$1, 0), 0), 0)</f>
        <v>0</v>
      </c>
      <c r="T1094" s="1">
        <f>SUMIF('emission-rate'!$A$2:$A$551, $D1094&amp;T$1&amp;$E1094&amp;$F1094, 'emission-rate'!$F$2:$F$551) * IFERROR(VLOOKUP($A1094&amp;$B1094&amp;$C1094&amp;$D1094&amp;T$1, 'check of sales'!$A$2:$P$1035, 12 + MATCH($E1094,'check of sales'!$M$1:$P$1, 0), 0), 0)</f>
        <v>0</v>
      </c>
      <c r="U1094" s="1">
        <f>SUMIF('emission-rate'!$A$2:$A$551, $D1094&amp;U$1&amp;$E1094&amp;$F1094, 'emission-rate'!$F$2:$F$551) * IFERROR(VLOOKUP($A1094&amp;$B1094&amp;$C1094&amp;$D1094&amp;U$1, 'check of sales'!$A$2:$P$1035, 12 + MATCH($E1094,'check of sales'!$M$1:$P$1, 0), 0), 0)</f>
        <v>0</v>
      </c>
    </row>
    <row r="1095" spans="1:21" x14ac:dyDescent="0.2">
      <c r="A1095">
        <f>emission!A1095</f>
        <v>2014</v>
      </c>
      <c r="B1095">
        <f>emission!B1095</f>
        <v>2</v>
      </c>
      <c r="C1095" t="str">
        <f>emission!C1095</f>
        <v>commercial</v>
      </c>
      <c r="D1095" t="str">
        <f>emission!D1095</f>
        <v>VCC 24724 (NG T7 SWCVng)</v>
      </c>
      <c r="E1095" t="str">
        <f>emission!E1095</f>
        <v>NG</v>
      </c>
      <c r="F1095" t="str">
        <f>emission!F1095</f>
        <v>TOG</v>
      </c>
      <c r="G1095" s="1">
        <f>emission!G1095 - SUM($K1095:$U1095)</f>
        <v>1.2168083339929581E-3</v>
      </c>
      <c r="K1095" s="1">
        <f>SUMIF('emission-rate'!$A$2:$A$551, $D1095&amp;K$1&amp;$E1095&amp;$F1095, 'emission-rate'!$F$2:$F$551) * IFERROR(VLOOKUP($A1095&amp;$B1095&amp;$C1095&amp;$D1095&amp;K$1, 'check of sales'!$A$2:$P$1035, 12 + MATCH($E1095,'check of sales'!$M$1:$P$1, 0), 0), 0)</f>
        <v>24279.727586890131</v>
      </c>
      <c r="L1095" s="1">
        <f>SUMIF('emission-rate'!$A$2:$A$551, $D1095&amp;L$1&amp;$E1095&amp;$F1095, 'emission-rate'!$F$2:$F$551) * IFERROR(VLOOKUP($A1095&amp;$B1095&amp;$C1095&amp;$D1095&amp;L$1, 'check of sales'!$A$2:$P$1035, 12 + MATCH($E1095,'check of sales'!$M$1:$P$1, 0), 0), 0)</f>
        <v>1003511.3329046805</v>
      </c>
      <c r="M1095" s="1">
        <f>SUMIF('emission-rate'!$A$2:$A$551, $D1095&amp;M$1&amp;$E1095&amp;$F1095, 'emission-rate'!$F$2:$F$551) * IFERROR(VLOOKUP($A1095&amp;$B1095&amp;$C1095&amp;$D1095&amp;M$1, 'check of sales'!$A$2:$P$1035, 12 + MATCH($E1095,'check of sales'!$M$1:$P$1, 0), 0), 0)</f>
        <v>1943779.8359346038</v>
      </c>
      <c r="N1095" s="1">
        <f>SUMIF('emission-rate'!$A$2:$A$551, $D1095&amp;N$1&amp;$E1095&amp;$F1095, 'emission-rate'!$F$2:$F$551) * IFERROR(VLOOKUP($A1095&amp;$B1095&amp;$C1095&amp;$D1095&amp;N$1, 'check of sales'!$A$2:$P$1035, 12 + MATCH($E1095,'check of sales'!$M$1:$P$1, 0), 0), 0)</f>
        <v>359667.06293706392</v>
      </c>
      <c r="O1095" s="1">
        <f>SUMIF('emission-rate'!$A$2:$A$551, $D1095&amp;O$1&amp;$E1095&amp;$F1095, 'emission-rate'!$F$2:$F$551) * IFERROR(VLOOKUP($A1095&amp;$B1095&amp;$C1095&amp;$D1095&amp;O$1, 'check of sales'!$A$2:$P$1035, 12 + MATCH($E1095,'check of sales'!$M$1:$P$1, 0), 0), 0)</f>
        <v>1387818.7296665735</v>
      </c>
      <c r="P1095" s="1">
        <f>SUMIF('emission-rate'!$A$2:$A$551, $D1095&amp;P$1&amp;$E1095&amp;$F1095, 'emission-rate'!$F$2:$F$551) * IFERROR(VLOOKUP($A1095&amp;$B1095&amp;$C1095&amp;$D1095&amp;P$1, 'check of sales'!$A$2:$P$1035, 12 + MATCH($E1095,'check of sales'!$M$1:$P$1, 0), 0), 0)</f>
        <v>0</v>
      </c>
      <c r="Q1095" s="1">
        <f>SUMIF('emission-rate'!$A$2:$A$551, $D1095&amp;Q$1&amp;$E1095&amp;$F1095, 'emission-rate'!$F$2:$F$551) * IFERROR(VLOOKUP($A1095&amp;$B1095&amp;$C1095&amp;$D1095&amp;Q$1, 'check of sales'!$A$2:$P$1035, 12 + MATCH($E1095,'check of sales'!$M$1:$P$1, 0), 0), 0)</f>
        <v>0</v>
      </c>
      <c r="R1095" s="1">
        <f>SUMIF('emission-rate'!$A$2:$A$551, $D1095&amp;R$1&amp;$E1095&amp;$F1095, 'emission-rate'!$F$2:$F$551) * IFERROR(VLOOKUP($A1095&amp;$B1095&amp;$C1095&amp;$D1095&amp;R$1, 'check of sales'!$A$2:$P$1035, 12 + MATCH($E1095,'check of sales'!$M$1:$P$1, 0), 0), 0)</f>
        <v>0</v>
      </c>
      <c r="S1095" s="1">
        <f>SUMIF('emission-rate'!$A$2:$A$551, $D1095&amp;S$1&amp;$E1095&amp;$F1095, 'emission-rate'!$F$2:$F$551) * IFERROR(VLOOKUP($A1095&amp;$B1095&amp;$C1095&amp;$D1095&amp;S$1, 'check of sales'!$A$2:$P$1035, 12 + MATCH($E1095,'check of sales'!$M$1:$P$1, 0), 0), 0)</f>
        <v>0</v>
      </c>
      <c r="T1095" s="1">
        <f>SUMIF('emission-rate'!$A$2:$A$551, $D1095&amp;T$1&amp;$E1095&amp;$F1095, 'emission-rate'!$F$2:$F$551) * IFERROR(VLOOKUP($A1095&amp;$B1095&amp;$C1095&amp;$D1095&amp;T$1, 'check of sales'!$A$2:$P$1035, 12 + MATCH($E1095,'check of sales'!$M$1:$P$1, 0), 0), 0)</f>
        <v>0</v>
      </c>
      <c r="U1095" s="1">
        <f>SUMIF('emission-rate'!$A$2:$A$551, $D1095&amp;U$1&amp;$E1095&amp;$F1095, 'emission-rate'!$F$2:$F$551) * IFERROR(VLOOKUP($A1095&amp;$B1095&amp;$C1095&amp;$D1095&amp;U$1, 'check of sales'!$A$2:$P$1035, 12 + MATCH($E1095,'check of sales'!$M$1:$P$1, 0), 0), 0)</f>
        <v>0</v>
      </c>
    </row>
    <row r="1096" spans="1:21" x14ac:dyDescent="0.2">
      <c r="A1096">
        <f>emission!A1096</f>
        <v>2015</v>
      </c>
      <c r="B1096">
        <f>emission!B1096</f>
        <v>2</v>
      </c>
      <c r="C1096" t="str">
        <f>emission!C1096</f>
        <v>commercial</v>
      </c>
      <c r="D1096" t="str">
        <f>emission!D1096</f>
        <v>VCC 24724 (NG T7 SWCVng)</v>
      </c>
      <c r="E1096" t="str">
        <f>emission!E1096</f>
        <v>NG</v>
      </c>
      <c r="F1096" t="str">
        <f>emission!F1096</f>
        <v>TOG</v>
      </c>
      <c r="G1096" s="1">
        <f>emission!G1096 - SUM($K1096:$U1096)</f>
        <v>6.1546545475721359E-4</v>
      </c>
      <c r="K1096" s="1">
        <f>SUMIF('emission-rate'!$A$2:$A$551, $D1096&amp;K$1&amp;$E1096&amp;$F1096, 'emission-rate'!$F$2:$F$551) * IFERROR(VLOOKUP($A1096&amp;$B1096&amp;$C1096&amp;$D1096&amp;K$1, 'check of sales'!$A$2:$P$1035, 12 + MATCH($E1096,'check of sales'!$M$1:$P$1, 0), 0), 0)</f>
        <v>22545.977513156431</v>
      </c>
      <c r="L1096" s="1">
        <f>SUMIF('emission-rate'!$A$2:$A$551, $D1096&amp;L$1&amp;$E1096&amp;$F1096, 'emission-rate'!$F$2:$F$551) * IFERROR(VLOOKUP($A1096&amp;$B1096&amp;$C1096&amp;$D1096&amp;L$1, 'check of sales'!$A$2:$P$1035, 12 + MATCH($E1096,'check of sales'!$M$1:$P$1, 0), 0), 0)</f>
        <v>928247.18085851136</v>
      </c>
      <c r="M1096" s="1">
        <f>SUMIF('emission-rate'!$A$2:$A$551, $D1096&amp;M$1&amp;$E1096&amp;$F1096, 'emission-rate'!$F$2:$F$551) * IFERROR(VLOOKUP($A1096&amp;$B1096&amp;$C1096&amp;$D1096&amp;M$1, 'check of sales'!$A$2:$P$1035, 12 + MATCH($E1096,'check of sales'!$M$1:$P$1, 0), 0), 0)</f>
        <v>1775472.6660989034</v>
      </c>
      <c r="N1096" s="1">
        <f>SUMIF('emission-rate'!$A$2:$A$551, $D1096&amp;N$1&amp;$E1096&amp;$F1096, 'emission-rate'!$F$2:$F$551) * IFERROR(VLOOKUP($A1096&amp;$B1096&amp;$C1096&amp;$D1096&amp;N$1, 'check of sales'!$A$2:$P$1035, 12 + MATCH($E1096,'check of sales'!$M$1:$P$1, 0), 0), 0)</f>
        <v>321379.53778633568</v>
      </c>
      <c r="O1096" s="1">
        <f>SUMIF('emission-rate'!$A$2:$A$551, $D1096&amp;O$1&amp;$E1096&amp;$F1096, 'emission-rate'!$F$2:$F$551) * IFERROR(VLOOKUP($A1096&amp;$B1096&amp;$C1096&amp;$D1096&amp;O$1, 'check of sales'!$A$2:$P$1035, 12 + MATCH($E1096,'check of sales'!$M$1:$P$1, 0), 0), 0)</f>
        <v>1176825.8586072668</v>
      </c>
      <c r="P1096" s="1">
        <f>SUMIF('emission-rate'!$A$2:$A$551, $D1096&amp;P$1&amp;$E1096&amp;$F1096, 'emission-rate'!$F$2:$F$551) * IFERROR(VLOOKUP($A1096&amp;$B1096&amp;$C1096&amp;$D1096&amp;P$1, 'check of sales'!$A$2:$P$1035, 12 + MATCH($E1096,'check of sales'!$M$1:$P$1, 0), 0), 0)</f>
        <v>1593076.9204738406</v>
      </c>
      <c r="Q1096" s="1">
        <f>SUMIF('emission-rate'!$A$2:$A$551, $D1096&amp;Q$1&amp;$E1096&amp;$F1096, 'emission-rate'!$F$2:$F$551) * IFERROR(VLOOKUP($A1096&amp;$B1096&amp;$C1096&amp;$D1096&amp;Q$1, 'check of sales'!$A$2:$P$1035, 12 + MATCH($E1096,'check of sales'!$M$1:$P$1, 0), 0), 0)</f>
        <v>0</v>
      </c>
      <c r="R1096" s="1">
        <f>SUMIF('emission-rate'!$A$2:$A$551, $D1096&amp;R$1&amp;$E1096&amp;$F1096, 'emission-rate'!$F$2:$F$551) * IFERROR(VLOOKUP($A1096&amp;$B1096&amp;$C1096&amp;$D1096&amp;R$1, 'check of sales'!$A$2:$P$1035, 12 + MATCH($E1096,'check of sales'!$M$1:$P$1, 0), 0), 0)</f>
        <v>0</v>
      </c>
      <c r="S1096" s="1">
        <f>SUMIF('emission-rate'!$A$2:$A$551, $D1096&amp;S$1&amp;$E1096&amp;$F1096, 'emission-rate'!$F$2:$F$551) * IFERROR(VLOOKUP($A1096&amp;$B1096&amp;$C1096&amp;$D1096&amp;S$1, 'check of sales'!$A$2:$P$1035, 12 + MATCH($E1096,'check of sales'!$M$1:$P$1, 0), 0), 0)</f>
        <v>0</v>
      </c>
      <c r="T1096" s="1">
        <f>SUMIF('emission-rate'!$A$2:$A$551, $D1096&amp;T$1&amp;$E1096&amp;$F1096, 'emission-rate'!$F$2:$F$551) * IFERROR(VLOOKUP($A1096&amp;$B1096&amp;$C1096&amp;$D1096&amp;T$1, 'check of sales'!$A$2:$P$1035, 12 + MATCH($E1096,'check of sales'!$M$1:$P$1, 0), 0), 0)</f>
        <v>0</v>
      </c>
      <c r="U1096" s="1">
        <f>SUMIF('emission-rate'!$A$2:$A$551, $D1096&amp;U$1&amp;$E1096&amp;$F1096, 'emission-rate'!$F$2:$F$551) * IFERROR(VLOOKUP($A1096&amp;$B1096&amp;$C1096&amp;$D1096&amp;U$1, 'check of sales'!$A$2:$P$1035, 12 + MATCH($E1096,'check of sales'!$M$1:$P$1, 0), 0), 0)</f>
        <v>0</v>
      </c>
    </row>
    <row r="1097" spans="1:21" x14ac:dyDescent="0.2">
      <c r="A1097">
        <f>emission!A1097</f>
        <v>2016</v>
      </c>
      <c r="B1097">
        <f>emission!B1097</f>
        <v>2</v>
      </c>
      <c r="C1097" t="str">
        <f>emission!C1097</f>
        <v>commercial</v>
      </c>
      <c r="D1097" t="str">
        <f>emission!D1097</f>
        <v>VCC 24724 (NG T7 SWCVng)</v>
      </c>
      <c r="E1097" t="str">
        <f>emission!E1097</f>
        <v>NG</v>
      </c>
      <c r="F1097" t="str">
        <f>emission!F1097</f>
        <v>TOG</v>
      </c>
      <c r="G1097" s="1">
        <f>emission!G1097 - SUM($K1097:$U1097)</f>
        <v>4.9333926290273666E-4</v>
      </c>
      <c r="K1097" s="1">
        <f>SUMIF('emission-rate'!$A$2:$A$551, $D1097&amp;K$1&amp;$E1097&amp;$F1097, 'emission-rate'!$F$2:$F$551) * IFERROR(VLOOKUP($A1097&amp;$B1097&amp;$C1097&amp;$D1097&amp;K$1, 'check of sales'!$A$2:$P$1035, 12 + MATCH($E1097,'check of sales'!$M$1:$P$1, 0), 0), 0)</f>
        <v>21141.097708578221</v>
      </c>
      <c r="L1097" s="1">
        <f>SUMIF('emission-rate'!$A$2:$A$551, $D1097&amp;L$1&amp;$E1097&amp;$F1097, 'emission-rate'!$F$2:$F$551) * IFERROR(VLOOKUP($A1097&amp;$B1097&amp;$C1097&amp;$D1097&amp;L$1, 'check of sales'!$A$2:$P$1035, 12 + MATCH($E1097,'check of sales'!$M$1:$P$1, 0), 0), 0)</f>
        <v>861963.5451588463</v>
      </c>
      <c r="M1097" s="1">
        <f>SUMIF('emission-rate'!$A$2:$A$551, $D1097&amp;M$1&amp;$E1097&amp;$F1097, 'emission-rate'!$F$2:$F$551) * IFERROR(VLOOKUP($A1097&amp;$B1097&amp;$C1097&amp;$D1097&amp;M$1, 'check of sales'!$A$2:$P$1035, 12 + MATCH($E1097,'check of sales'!$M$1:$P$1, 0), 0), 0)</f>
        <v>1642310.7970562344</v>
      </c>
      <c r="N1097" s="1">
        <f>SUMIF('emission-rate'!$A$2:$A$551, $D1097&amp;N$1&amp;$E1097&amp;$F1097, 'emission-rate'!$F$2:$F$551) * IFERROR(VLOOKUP($A1097&amp;$B1097&amp;$C1097&amp;$D1097&amp;N$1, 'check of sales'!$A$2:$P$1035, 12 + MATCH($E1097,'check of sales'!$M$1:$P$1, 0), 0), 0)</f>
        <v>293552.06502015464</v>
      </c>
      <c r="O1097" s="1">
        <f>SUMIF('emission-rate'!$A$2:$A$551, $D1097&amp;O$1&amp;$E1097&amp;$F1097, 'emission-rate'!$F$2:$F$551) * IFERROR(VLOOKUP($A1097&amp;$B1097&amp;$C1097&amp;$D1097&amp;O$1, 'check of sales'!$A$2:$P$1035, 12 + MATCH($E1097,'check of sales'!$M$1:$P$1, 0), 0), 0)</f>
        <v>1051549.5842342153</v>
      </c>
      <c r="P1097" s="1">
        <f>SUMIF('emission-rate'!$A$2:$A$551, $D1097&amp;P$1&amp;$E1097&amp;$F1097, 'emission-rate'!$F$2:$F$551) * IFERROR(VLOOKUP($A1097&amp;$B1097&amp;$C1097&amp;$D1097&amp;P$1, 'check of sales'!$A$2:$P$1035, 12 + MATCH($E1097,'check of sales'!$M$1:$P$1, 0), 0), 0)</f>
        <v>1350878.2340864276</v>
      </c>
      <c r="Q1097" s="1">
        <f>SUMIF('emission-rate'!$A$2:$A$551, $D1097&amp;Q$1&amp;$E1097&amp;$F1097, 'emission-rate'!$F$2:$F$551) * IFERROR(VLOOKUP($A1097&amp;$B1097&amp;$C1097&amp;$D1097&amp;Q$1, 'check of sales'!$A$2:$P$1035, 12 + MATCH($E1097,'check of sales'!$M$1:$P$1, 0), 0), 0)</f>
        <v>1003794.6651330645</v>
      </c>
      <c r="R1097" s="1">
        <f>SUMIF('emission-rate'!$A$2:$A$551, $D1097&amp;R$1&amp;$E1097&amp;$F1097, 'emission-rate'!$F$2:$F$551) * IFERROR(VLOOKUP($A1097&amp;$B1097&amp;$C1097&amp;$D1097&amp;R$1, 'check of sales'!$A$2:$P$1035, 12 + MATCH($E1097,'check of sales'!$M$1:$P$1, 0), 0), 0)</f>
        <v>0</v>
      </c>
      <c r="S1097" s="1">
        <f>SUMIF('emission-rate'!$A$2:$A$551, $D1097&amp;S$1&amp;$E1097&amp;$F1097, 'emission-rate'!$F$2:$F$551) * IFERROR(VLOOKUP($A1097&amp;$B1097&amp;$C1097&amp;$D1097&amp;S$1, 'check of sales'!$A$2:$P$1035, 12 + MATCH($E1097,'check of sales'!$M$1:$P$1, 0), 0), 0)</f>
        <v>0</v>
      </c>
      <c r="T1097" s="1">
        <f>SUMIF('emission-rate'!$A$2:$A$551, $D1097&amp;T$1&amp;$E1097&amp;$F1097, 'emission-rate'!$F$2:$F$551) * IFERROR(VLOOKUP($A1097&amp;$B1097&amp;$C1097&amp;$D1097&amp;T$1, 'check of sales'!$A$2:$P$1035, 12 + MATCH($E1097,'check of sales'!$M$1:$P$1, 0), 0), 0)</f>
        <v>0</v>
      </c>
      <c r="U1097" s="1">
        <f>SUMIF('emission-rate'!$A$2:$A$551, $D1097&amp;U$1&amp;$E1097&amp;$F1097, 'emission-rate'!$F$2:$F$551) * IFERROR(VLOOKUP($A1097&amp;$B1097&amp;$C1097&amp;$D1097&amp;U$1, 'check of sales'!$A$2:$P$1035, 12 + MATCH($E1097,'check of sales'!$M$1:$P$1, 0), 0), 0)</f>
        <v>0</v>
      </c>
    </row>
    <row r="1098" spans="1:21" x14ac:dyDescent="0.2">
      <c r="A1098">
        <f>emission!A1098</f>
        <v>2017</v>
      </c>
      <c r="B1098">
        <f>emission!B1098</f>
        <v>2</v>
      </c>
      <c r="C1098" t="str">
        <f>emission!C1098</f>
        <v>commercial</v>
      </c>
      <c r="D1098" t="str">
        <f>emission!D1098</f>
        <v>VCC 24724 (NG T7 SWCVng)</v>
      </c>
      <c r="E1098" t="str">
        <f>emission!E1098</f>
        <v>NG</v>
      </c>
      <c r="F1098" t="str">
        <f>emission!F1098</f>
        <v>TOG</v>
      </c>
      <c r="G1098" s="1">
        <f>emission!G1098 - SUM($K1098:$U1098)</f>
        <v>2.2810231894254684E-4</v>
      </c>
      <c r="K1098" s="1">
        <f>SUMIF('emission-rate'!$A$2:$A$551, $D1098&amp;K$1&amp;$E1098&amp;$F1098, 'emission-rate'!$F$2:$F$551) * IFERROR(VLOOKUP($A1098&amp;$B1098&amp;$C1098&amp;$D1098&amp;K$1, 'check of sales'!$A$2:$P$1035, 12 + MATCH($E1098,'check of sales'!$M$1:$P$1, 0), 0), 0)</f>
        <v>19927.248449859158</v>
      </c>
      <c r="L1098" s="1">
        <f>SUMIF('emission-rate'!$A$2:$A$551, $D1098&amp;L$1&amp;$E1098&amp;$F1098, 'emission-rate'!$F$2:$F$551) * IFERROR(VLOOKUP($A1098&amp;$B1098&amp;$C1098&amp;$D1098&amp;L$1, 'check of sales'!$A$2:$P$1035, 12 + MATCH($E1098,'check of sales'!$M$1:$P$1, 0), 0), 0)</f>
        <v>808253.06947999587</v>
      </c>
      <c r="M1098" s="1">
        <f>SUMIF('emission-rate'!$A$2:$A$551, $D1098&amp;M$1&amp;$E1098&amp;$F1098, 'emission-rate'!$F$2:$F$551) * IFERROR(VLOOKUP($A1098&amp;$B1098&amp;$C1098&amp;$D1098&amp;M$1, 'check of sales'!$A$2:$P$1035, 12 + MATCH($E1098,'check of sales'!$M$1:$P$1, 0), 0), 0)</f>
        <v>1525037.7982015319</v>
      </c>
      <c r="N1098" s="1">
        <f>SUMIF('emission-rate'!$A$2:$A$551, $D1098&amp;N$1&amp;$E1098&amp;$F1098, 'emission-rate'!$F$2:$F$551) * IFERROR(VLOOKUP($A1098&amp;$B1098&amp;$C1098&amp;$D1098&amp;N$1, 'check of sales'!$A$2:$P$1035, 12 + MATCH($E1098,'check of sales'!$M$1:$P$1, 0), 0), 0)</f>
        <v>271535.42551575211</v>
      </c>
      <c r="O1098" s="1">
        <f>SUMIF('emission-rate'!$A$2:$A$551, $D1098&amp;O$1&amp;$E1098&amp;$F1098, 'emission-rate'!$F$2:$F$551) * IFERROR(VLOOKUP($A1098&amp;$B1098&amp;$C1098&amp;$D1098&amp;O$1, 'check of sales'!$A$2:$P$1035, 12 + MATCH($E1098,'check of sales'!$M$1:$P$1, 0), 0), 0)</f>
        <v>960498.46250093961</v>
      </c>
      <c r="P1098" s="1">
        <f>SUMIF('emission-rate'!$A$2:$A$551, $D1098&amp;P$1&amp;$E1098&amp;$F1098, 'emission-rate'!$F$2:$F$551) * IFERROR(VLOOKUP($A1098&amp;$B1098&amp;$C1098&amp;$D1098&amp;P$1, 'check of sales'!$A$2:$P$1035, 12 + MATCH($E1098,'check of sales'!$M$1:$P$1, 0), 0), 0)</f>
        <v>1207073.6167250483</v>
      </c>
      <c r="Q1098" s="1">
        <f>SUMIF('emission-rate'!$A$2:$A$551, $D1098&amp;Q$1&amp;$E1098&amp;$F1098, 'emission-rate'!$F$2:$F$551) * IFERROR(VLOOKUP($A1098&amp;$B1098&amp;$C1098&amp;$D1098&amp;Q$1, 'check of sales'!$A$2:$P$1035, 12 + MATCH($E1098,'check of sales'!$M$1:$P$1, 0), 0), 0)</f>
        <v>851185.74451320618</v>
      </c>
      <c r="R1098" s="1">
        <f>SUMIF('emission-rate'!$A$2:$A$551, $D1098&amp;R$1&amp;$E1098&amp;$F1098, 'emission-rate'!$F$2:$F$551) * IFERROR(VLOOKUP($A1098&amp;$B1098&amp;$C1098&amp;$D1098&amp;R$1, 'check of sales'!$A$2:$P$1035, 12 + MATCH($E1098,'check of sales'!$M$1:$P$1, 0), 0), 0)</f>
        <v>735855.27519311442</v>
      </c>
      <c r="S1098" s="1">
        <f>SUMIF('emission-rate'!$A$2:$A$551, $D1098&amp;S$1&amp;$E1098&amp;$F1098, 'emission-rate'!$F$2:$F$551) * IFERROR(VLOOKUP($A1098&amp;$B1098&amp;$C1098&amp;$D1098&amp;S$1, 'check of sales'!$A$2:$P$1035, 12 + MATCH($E1098,'check of sales'!$M$1:$P$1, 0), 0), 0)</f>
        <v>0</v>
      </c>
      <c r="T1098" s="1">
        <f>SUMIF('emission-rate'!$A$2:$A$551, $D1098&amp;T$1&amp;$E1098&amp;$F1098, 'emission-rate'!$F$2:$F$551) * IFERROR(VLOOKUP($A1098&amp;$B1098&amp;$C1098&amp;$D1098&amp;T$1, 'check of sales'!$A$2:$P$1035, 12 + MATCH($E1098,'check of sales'!$M$1:$P$1, 0), 0), 0)</f>
        <v>0</v>
      </c>
      <c r="U1098" s="1">
        <f>SUMIF('emission-rate'!$A$2:$A$551, $D1098&amp;U$1&amp;$E1098&amp;$F1098, 'emission-rate'!$F$2:$F$551) * IFERROR(VLOOKUP($A1098&amp;$B1098&amp;$C1098&amp;$D1098&amp;U$1, 'check of sales'!$A$2:$P$1035, 12 + MATCH($E1098,'check of sales'!$M$1:$P$1, 0), 0), 0)</f>
        <v>0</v>
      </c>
    </row>
    <row r="1099" spans="1:21" x14ac:dyDescent="0.2">
      <c r="A1099">
        <f>emission!A1099</f>
        <v>2018</v>
      </c>
      <c r="B1099">
        <f>emission!B1099</f>
        <v>2</v>
      </c>
      <c r="C1099" t="str">
        <f>emission!C1099</f>
        <v>commercial</v>
      </c>
      <c r="D1099" t="str">
        <f>emission!D1099</f>
        <v>VCC 24724 (NG T7 SWCVng)</v>
      </c>
      <c r="E1099" t="str">
        <f>emission!E1099</f>
        <v>NG</v>
      </c>
      <c r="F1099" t="str">
        <f>emission!F1099</f>
        <v>TOG</v>
      </c>
      <c r="G1099" s="1">
        <f>emission!G1099 - SUM($K1099:$U1099)</f>
        <v>4.2925123125314713E-4</v>
      </c>
      <c r="K1099" s="1">
        <f>SUMIF('emission-rate'!$A$2:$A$551, $D1099&amp;K$1&amp;$E1099&amp;$F1099, 'emission-rate'!$F$2:$F$551) * IFERROR(VLOOKUP($A1099&amp;$B1099&amp;$C1099&amp;$D1099&amp;K$1, 'check of sales'!$A$2:$P$1035, 12 + MATCH($E1099,'check of sales'!$M$1:$P$1, 0), 0), 0)</f>
        <v>18873.968384057938</v>
      </c>
      <c r="L1099" s="1">
        <f>SUMIF('emission-rate'!$A$2:$A$551, $D1099&amp;L$1&amp;$E1099&amp;$F1099, 'emission-rate'!$F$2:$F$551) * IFERROR(VLOOKUP($A1099&amp;$B1099&amp;$C1099&amp;$D1099&amp;L$1, 'check of sales'!$A$2:$P$1035, 12 + MATCH($E1099,'check of sales'!$M$1:$P$1, 0), 0), 0)</f>
        <v>761845.95274605148</v>
      </c>
      <c r="M1099" s="1">
        <f>SUMIF('emission-rate'!$A$2:$A$551, $D1099&amp;M$1&amp;$E1099&amp;$F1099, 'emission-rate'!$F$2:$F$551) * IFERROR(VLOOKUP($A1099&amp;$B1099&amp;$C1099&amp;$D1099&amp;M$1, 'check of sales'!$A$2:$P$1035, 12 + MATCH($E1099,'check of sales'!$M$1:$P$1, 0), 0), 0)</f>
        <v>1430009.9910167914</v>
      </c>
      <c r="N1099" s="1">
        <f>SUMIF('emission-rate'!$A$2:$A$551, $D1099&amp;N$1&amp;$E1099&amp;$F1099, 'emission-rate'!$F$2:$F$551) * IFERROR(VLOOKUP($A1099&amp;$B1099&amp;$C1099&amp;$D1099&amp;N$1, 'check of sales'!$A$2:$P$1035, 12 + MATCH($E1099,'check of sales'!$M$1:$P$1, 0), 0), 0)</f>
        <v>252145.81077133262</v>
      </c>
      <c r="O1099" s="1">
        <f>SUMIF('emission-rate'!$A$2:$A$551, $D1099&amp;O$1&amp;$E1099&amp;$F1099, 'emission-rate'!$F$2:$F$551) * IFERROR(VLOOKUP($A1099&amp;$B1099&amp;$C1099&amp;$D1099&amp;O$1, 'check of sales'!$A$2:$P$1035, 12 + MATCH($E1099,'check of sales'!$M$1:$P$1, 0), 0), 0)</f>
        <v>888460.31011402584</v>
      </c>
      <c r="P1099" s="1">
        <f>SUMIF('emission-rate'!$A$2:$A$551, $D1099&amp;P$1&amp;$E1099&amp;$F1099, 'emission-rate'!$F$2:$F$551) * IFERROR(VLOOKUP($A1099&amp;$B1099&amp;$C1099&amp;$D1099&amp;P$1, 'check of sales'!$A$2:$P$1035, 12 + MATCH($E1099,'check of sales'!$M$1:$P$1, 0), 0), 0)</f>
        <v>1102556.0471636506</v>
      </c>
      <c r="Q1099" s="1">
        <f>SUMIF('emission-rate'!$A$2:$A$551, $D1099&amp;Q$1&amp;$E1099&amp;$F1099, 'emission-rate'!$F$2:$F$551) * IFERROR(VLOOKUP($A1099&amp;$B1099&amp;$C1099&amp;$D1099&amp;Q$1, 'check of sales'!$A$2:$P$1035, 12 + MATCH($E1099,'check of sales'!$M$1:$P$1, 0), 0), 0)</f>
        <v>760574.73516789556</v>
      </c>
      <c r="R1099" s="1">
        <f>SUMIF('emission-rate'!$A$2:$A$551, $D1099&amp;R$1&amp;$E1099&amp;$F1099, 'emission-rate'!$F$2:$F$551) * IFERROR(VLOOKUP($A1099&amp;$B1099&amp;$C1099&amp;$D1099&amp;R$1, 'check of sales'!$A$2:$P$1035, 12 + MATCH($E1099,'check of sales'!$M$1:$P$1, 0), 0), 0)</f>
        <v>623981.7185979865</v>
      </c>
      <c r="S1099" s="1">
        <f>SUMIF('emission-rate'!$A$2:$A$551, $D1099&amp;S$1&amp;$E1099&amp;$F1099, 'emission-rate'!$F$2:$F$551) * IFERROR(VLOOKUP($A1099&amp;$B1099&amp;$C1099&amp;$D1099&amp;S$1, 'check of sales'!$A$2:$P$1035, 12 + MATCH($E1099,'check of sales'!$M$1:$P$1, 0), 0), 0)</f>
        <v>873889.47561122768</v>
      </c>
      <c r="T1099" s="1">
        <f>SUMIF('emission-rate'!$A$2:$A$551, $D1099&amp;T$1&amp;$E1099&amp;$F1099, 'emission-rate'!$F$2:$F$551) * IFERROR(VLOOKUP($A1099&amp;$B1099&amp;$C1099&amp;$D1099&amp;T$1, 'check of sales'!$A$2:$P$1035, 12 + MATCH($E1099,'check of sales'!$M$1:$P$1, 0), 0), 0)</f>
        <v>0</v>
      </c>
      <c r="U1099" s="1">
        <f>SUMIF('emission-rate'!$A$2:$A$551, $D1099&amp;U$1&amp;$E1099&amp;$F1099, 'emission-rate'!$F$2:$F$551) * IFERROR(VLOOKUP($A1099&amp;$B1099&amp;$C1099&amp;$D1099&amp;U$1, 'check of sales'!$A$2:$P$1035, 12 + MATCH($E1099,'check of sales'!$M$1:$P$1, 0), 0), 0)</f>
        <v>0</v>
      </c>
    </row>
    <row r="1100" spans="1:21" x14ac:dyDescent="0.2">
      <c r="A1100">
        <f>emission!A1100</f>
        <v>2019</v>
      </c>
      <c r="B1100">
        <f>emission!B1100</f>
        <v>2</v>
      </c>
      <c r="C1100" t="str">
        <f>emission!C1100</f>
        <v>commercial</v>
      </c>
      <c r="D1100" t="str">
        <f>emission!D1100</f>
        <v>VCC 24724 (NG T7 SWCVng)</v>
      </c>
      <c r="E1100" t="str">
        <f>emission!E1100</f>
        <v>NG</v>
      </c>
      <c r="F1100" t="str">
        <f>emission!F1100</f>
        <v>TOG</v>
      </c>
      <c r="G1100" s="1">
        <f>emission!G1100 - SUM($K1100:$U1100)</f>
        <v>5.4248422384262085E-4</v>
      </c>
      <c r="K1100" s="1">
        <f>SUMIF('emission-rate'!$A$2:$A$551, $D1100&amp;K$1&amp;$E1100&amp;$F1100, 'emission-rate'!$F$2:$F$551) * IFERROR(VLOOKUP($A1100&amp;$B1100&amp;$C1100&amp;$D1100&amp;K$1, 'check of sales'!$A$2:$P$1035, 12 + MATCH($E1100,'check of sales'!$M$1:$P$1, 0), 0), 0)</f>
        <v>17568.95037734041</v>
      </c>
      <c r="L1100" s="1">
        <f>SUMIF('emission-rate'!$A$2:$A$551, $D1100&amp;L$1&amp;$E1100&amp;$F1100, 'emission-rate'!$F$2:$F$551) * IFERROR(VLOOKUP($A1100&amp;$B1100&amp;$C1100&amp;$D1100&amp;L$1, 'check of sales'!$A$2:$P$1035, 12 + MATCH($E1100,'check of sales'!$M$1:$P$1, 0), 0), 0)</f>
        <v>721577.6157873458</v>
      </c>
      <c r="M1100" s="1">
        <f>SUMIF('emission-rate'!$A$2:$A$551, $D1100&amp;M$1&amp;$E1100&amp;$F1100, 'emission-rate'!$F$2:$F$551) * IFERROR(VLOOKUP($A1100&amp;$B1100&amp;$C1100&amp;$D1100&amp;M$1, 'check of sales'!$A$2:$P$1035, 12 + MATCH($E1100,'check of sales'!$M$1:$P$1, 0), 0), 0)</f>
        <v>1347903.7261726391</v>
      </c>
      <c r="N1100" s="1">
        <f>SUMIF('emission-rate'!$A$2:$A$551, $D1100&amp;N$1&amp;$E1100&amp;$F1100, 'emission-rate'!$F$2:$F$551) * IFERROR(VLOOKUP($A1100&amp;$B1100&amp;$C1100&amp;$D1100&amp;N$1, 'check of sales'!$A$2:$P$1035, 12 + MATCH($E1100,'check of sales'!$M$1:$P$1, 0), 0), 0)</f>
        <v>236434.15856397548</v>
      </c>
      <c r="O1100" s="1">
        <f>SUMIF('emission-rate'!$A$2:$A$551, $D1100&amp;O$1&amp;$E1100&amp;$F1100, 'emission-rate'!$F$2:$F$551) * IFERROR(VLOOKUP($A1100&amp;$B1100&amp;$C1100&amp;$D1100&amp;O$1, 'check of sales'!$A$2:$P$1035, 12 + MATCH($E1100,'check of sales'!$M$1:$P$1, 0), 0), 0)</f>
        <v>825017.74789181247</v>
      </c>
      <c r="P1100" s="1">
        <f>SUMIF('emission-rate'!$A$2:$A$551, $D1100&amp;P$1&amp;$E1100&amp;$F1100, 'emission-rate'!$F$2:$F$551) * IFERROR(VLOOKUP($A1100&amp;$B1100&amp;$C1100&amp;$D1100&amp;P$1, 'check of sales'!$A$2:$P$1035, 12 + MATCH($E1100,'check of sales'!$M$1:$P$1, 0), 0), 0)</f>
        <v>1019863.4623844116</v>
      </c>
      <c r="Q1100" s="1">
        <f>SUMIF('emission-rate'!$A$2:$A$551, $D1100&amp;Q$1&amp;$E1100&amp;$F1100, 'emission-rate'!$F$2:$F$551) * IFERROR(VLOOKUP($A1100&amp;$B1100&amp;$C1100&amp;$D1100&amp;Q$1, 'check of sales'!$A$2:$P$1035, 12 + MATCH($E1100,'check of sales'!$M$1:$P$1, 0), 0), 0)</f>
        <v>694718.41813130304</v>
      </c>
      <c r="R1100" s="1">
        <f>SUMIF('emission-rate'!$A$2:$A$551, $D1100&amp;R$1&amp;$E1100&amp;$F1100, 'emission-rate'!$F$2:$F$551) * IFERROR(VLOOKUP($A1100&amp;$B1100&amp;$C1100&amp;$D1100&amp;R$1, 'check of sales'!$A$2:$P$1035, 12 + MATCH($E1100,'check of sales'!$M$1:$P$1, 0), 0), 0)</f>
        <v>557557.18823003559</v>
      </c>
      <c r="S1100" s="1">
        <f>SUMIF('emission-rate'!$A$2:$A$551, $D1100&amp;S$1&amp;$E1100&amp;$F1100, 'emission-rate'!$F$2:$F$551) * IFERROR(VLOOKUP($A1100&amp;$B1100&amp;$C1100&amp;$D1100&amp;S$1, 'check of sales'!$A$2:$P$1035, 12 + MATCH($E1100,'check of sales'!$M$1:$P$1, 0), 0), 0)</f>
        <v>741030.30207058496</v>
      </c>
      <c r="T1100" s="1">
        <f>SUMIF('emission-rate'!$A$2:$A$551, $D1100&amp;T$1&amp;$E1100&amp;$F1100, 'emission-rate'!$F$2:$F$551) * IFERROR(VLOOKUP($A1100&amp;$B1100&amp;$C1100&amp;$D1100&amp;T$1, 'check of sales'!$A$2:$P$1035, 12 + MATCH($E1100,'check of sales'!$M$1:$P$1, 0), 0), 0)</f>
        <v>757536.08009318658</v>
      </c>
      <c r="U1100" s="1">
        <f>SUMIF('emission-rate'!$A$2:$A$551, $D1100&amp;U$1&amp;$E1100&amp;$F1100, 'emission-rate'!$F$2:$F$551) * IFERROR(VLOOKUP($A1100&amp;$B1100&amp;$C1100&amp;$D1100&amp;U$1, 'check of sales'!$A$2:$P$1035, 12 + MATCH($E1100,'check of sales'!$M$1:$P$1, 0), 0), 0)</f>
        <v>0</v>
      </c>
    </row>
    <row r="1101" spans="1:21" x14ac:dyDescent="0.2">
      <c r="A1101">
        <f>emission!A1101</f>
        <v>2020</v>
      </c>
      <c r="B1101">
        <f>emission!B1101</f>
        <v>2</v>
      </c>
      <c r="C1101" t="str">
        <f>emission!C1101</f>
        <v>commercial</v>
      </c>
      <c r="D1101" t="str">
        <f>emission!D1101</f>
        <v>VCC 24724 (NG T7 SWCVng)</v>
      </c>
      <c r="E1101" t="str">
        <f>emission!E1101</f>
        <v>NG</v>
      </c>
      <c r="F1101" t="str">
        <f>emission!F1101</f>
        <v>TOG</v>
      </c>
      <c r="G1101" s="1">
        <f>emission!G1101 - SUM($K1101:$U1101)</f>
        <v>3.5696104168891907E-4</v>
      </c>
      <c r="K1101" s="1">
        <f>SUMIF('emission-rate'!$A$2:$A$551, $D1101&amp;K$1&amp;$E1101&amp;$F1101, 'emission-rate'!$F$2:$F$551) * IFERROR(VLOOKUP($A1101&amp;$B1101&amp;$C1101&amp;$D1101&amp;K$1, 'check of sales'!$A$2:$P$1035, 12 + MATCH($E1101,'check of sales'!$M$1:$P$1, 0), 0), 0)</f>
        <v>16395.046469168963</v>
      </c>
      <c r="L1101" s="1">
        <f>SUMIF('emission-rate'!$A$2:$A$551, $D1101&amp;L$1&amp;$E1101&amp;$F1101, 'emission-rate'!$F$2:$F$551) * IFERROR(VLOOKUP($A1101&amp;$B1101&amp;$C1101&amp;$D1101&amp;L$1, 'check of sales'!$A$2:$P$1035, 12 + MATCH($E1101,'check of sales'!$M$1:$P$1, 0), 0), 0)</f>
        <v>671684.99317162868</v>
      </c>
      <c r="M1101" s="1">
        <f>SUMIF('emission-rate'!$A$2:$A$551, $D1101&amp;M$1&amp;$E1101&amp;$F1101, 'emission-rate'!$F$2:$F$551) * IFERROR(VLOOKUP($A1101&amp;$B1101&amp;$C1101&amp;$D1101&amp;M$1, 'check of sales'!$A$2:$P$1035, 12 + MATCH($E1101,'check of sales'!$M$1:$P$1, 0), 0), 0)</f>
        <v>1276658.560089167</v>
      </c>
      <c r="N1101" s="1">
        <f>SUMIF('emission-rate'!$A$2:$A$551, $D1101&amp;N$1&amp;$E1101&amp;$F1101, 'emission-rate'!$F$2:$F$551) * IFERROR(VLOOKUP($A1101&amp;$B1101&amp;$C1101&amp;$D1101&amp;N$1, 'check of sales'!$A$2:$P$1035, 12 + MATCH($E1101,'check of sales'!$M$1:$P$1, 0), 0), 0)</f>
        <v>222858.92079416497</v>
      </c>
      <c r="O1101" s="1">
        <f>SUMIF('emission-rate'!$A$2:$A$551, $D1101&amp;O$1&amp;$E1101&amp;$F1101, 'emission-rate'!$F$2:$F$551) * IFERROR(VLOOKUP($A1101&amp;$B1101&amp;$C1101&amp;$D1101&amp;O$1, 'check of sales'!$A$2:$P$1035, 12 + MATCH($E1101,'check of sales'!$M$1:$P$1, 0), 0), 0)</f>
        <v>773609.43029921979</v>
      </c>
      <c r="P1101" s="1">
        <f>SUMIF('emission-rate'!$A$2:$A$551, $D1101&amp;P$1&amp;$E1101&amp;$F1101, 'emission-rate'!$F$2:$F$551) * IFERROR(VLOOKUP($A1101&amp;$B1101&amp;$C1101&amp;$D1101&amp;P$1, 'check of sales'!$A$2:$P$1035, 12 + MATCH($E1101,'check of sales'!$M$1:$P$1, 0), 0), 0)</f>
        <v>947037.75432078366</v>
      </c>
      <c r="Q1101" s="1">
        <f>SUMIF('emission-rate'!$A$2:$A$551, $D1101&amp;Q$1&amp;$E1101&amp;$F1101, 'emission-rate'!$F$2:$F$551) * IFERROR(VLOOKUP($A1101&amp;$B1101&amp;$C1101&amp;$D1101&amp;Q$1, 'check of sales'!$A$2:$P$1035, 12 + MATCH($E1101,'check of sales'!$M$1:$P$1, 0), 0), 0)</f>
        <v>642613.98150260909</v>
      </c>
      <c r="R1101" s="1">
        <f>SUMIF('emission-rate'!$A$2:$A$551, $D1101&amp;R$1&amp;$E1101&amp;$F1101, 'emission-rate'!$F$2:$F$551) * IFERROR(VLOOKUP($A1101&amp;$B1101&amp;$C1101&amp;$D1101&amp;R$1, 'check of sales'!$A$2:$P$1035, 12 + MATCH($E1101,'check of sales'!$M$1:$P$1, 0), 0), 0)</f>
        <v>509279.66696054069</v>
      </c>
      <c r="S1101" s="1">
        <f>SUMIF('emission-rate'!$A$2:$A$551, $D1101&amp;S$1&amp;$E1101&amp;$F1101, 'emission-rate'!$F$2:$F$551) * IFERROR(VLOOKUP($A1101&amp;$B1101&amp;$C1101&amp;$D1101&amp;S$1, 'check of sales'!$A$2:$P$1035, 12 + MATCH($E1101,'check of sales'!$M$1:$P$1, 0), 0), 0)</f>
        <v>662145.63552289142</v>
      </c>
      <c r="T1101" s="1">
        <f>SUMIF('emission-rate'!$A$2:$A$551, $D1101&amp;T$1&amp;$E1101&amp;$F1101, 'emission-rate'!$F$2:$F$551) * IFERROR(VLOOKUP($A1101&amp;$B1101&amp;$C1101&amp;$D1101&amp;T$1, 'check of sales'!$A$2:$P$1035, 12 + MATCH($E1101,'check of sales'!$M$1:$P$1, 0), 0), 0)</f>
        <v>642366.34714955313</v>
      </c>
      <c r="U1101" s="1">
        <f>SUMIF('emission-rate'!$A$2:$A$551, $D1101&amp;U$1&amp;$E1101&amp;$F1101, 'emission-rate'!$F$2:$F$551) * IFERROR(VLOOKUP($A1101&amp;$B1101&amp;$C1101&amp;$D1101&amp;U$1, 'check of sales'!$A$2:$P$1035, 12 + MATCH($E1101,'check of sales'!$M$1:$P$1, 0), 0), 0)</f>
        <v>919415.14455598197</v>
      </c>
    </row>
    <row r="1102" spans="1:21" x14ac:dyDescent="0.2">
      <c r="A1102">
        <f>emission!A1102</f>
        <v>2010</v>
      </c>
      <c r="B1102">
        <f>emission!B1102</f>
        <v>2</v>
      </c>
      <c r="C1102" t="str">
        <f>emission!C1102</f>
        <v>industrial</v>
      </c>
      <c r="D1102" t="str">
        <f>emission!D1102</f>
        <v>VCC 21400 (GAS LHD1)</v>
      </c>
      <c r="E1102" t="str">
        <f>emission!E1102</f>
        <v>GAS</v>
      </c>
      <c r="F1102" t="str">
        <f>emission!F1102</f>
        <v>CH4</v>
      </c>
      <c r="G1102" s="1">
        <f>emission!G1102 - SUM($K1102:$U1102)</f>
        <v>5.4580436881224159E-7</v>
      </c>
      <c r="K1102" s="1">
        <f>SUMIF('emission-rate'!$A$2:$A$551, $D1102&amp;K$1&amp;$E1102&amp;$F1102, 'emission-rate'!$F$2:$F$551) * IFERROR(VLOOKUP($A1102&amp;$B1102&amp;$C1102&amp;$D1102&amp;K$1, 'check of sales'!$A$2:$P$1035, 12 + MATCH($E1102,'check of sales'!$M$1:$P$1, 0), 0), 0)</f>
        <v>576.63965519265366</v>
      </c>
      <c r="L1102" s="1">
        <f>SUMIF('emission-rate'!$A$2:$A$551, $D1102&amp;L$1&amp;$E1102&amp;$F1102, 'emission-rate'!$F$2:$F$551) * IFERROR(VLOOKUP($A1102&amp;$B1102&amp;$C1102&amp;$D1102&amp;L$1, 'check of sales'!$A$2:$P$1035, 12 + MATCH($E1102,'check of sales'!$M$1:$P$1, 0), 0), 0)</f>
        <v>0</v>
      </c>
      <c r="M1102" s="1">
        <f>SUMIF('emission-rate'!$A$2:$A$551, $D1102&amp;M$1&amp;$E1102&amp;$F1102, 'emission-rate'!$F$2:$F$551) * IFERROR(VLOOKUP($A1102&amp;$B1102&amp;$C1102&amp;$D1102&amp;M$1, 'check of sales'!$A$2:$P$1035, 12 + MATCH($E1102,'check of sales'!$M$1:$P$1, 0), 0), 0)</f>
        <v>0</v>
      </c>
      <c r="N1102" s="1">
        <f>SUMIF('emission-rate'!$A$2:$A$551, $D1102&amp;N$1&amp;$E1102&amp;$F1102, 'emission-rate'!$F$2:$F$551) * IFERROR(VLOOKUP($A1102&amp;$B1102&amp;$C1102&amp;$D1102&amp;N$1, 'check of sales'!$A$2:$P$1035, 12 + MATCH($E1102,'check of sales'!$M$1:$P$1, 0), 0), 0)</f>
        <v>0</v>
      </c>
      <c r="O1102" s="1">
        <f>SUMIF('emission-rate'!$A$2:$A$551, $D1102&amp;O$1&amp;$E1102&amp;$F1102, 'emission-rate'!$F$2:$F$551) * IFERROR(VLOOKUP($A1102&amp;$B1102&amp;$C1102&amp;$D1102&amp;O$1, 'check of sales'!$A$2:$P$1035, 12 + MATCH($E1102,'check of sales'!$M$1:$P$1, 0), 0), 0)</f>
        <v>0</v>
      </c>
      <c r="P1102" s="1">
        <f>SUMIF('emission-rate'!$A$2:$A$551, $D1102&amp;P$1&amp;$E1102&amp;$F1102, 'emission-rate'!$F$2:$F$551) * IFERROR(VLOOKUP($A1102&amp;$B1102&amp;$C1102&amp;$D1102&amp;P$1, 'check of sales'!$A$2:$P$1035, 12 + MATCH($E1102,'check of sales'!$M$1:$P$1, 0), 0), 0)</f>
        <v>0</v>
      </c>
      <c r="Q1102" s="1">
        <f>SUMIF('emission-rate'!$A$2:$A$551, $D1102&amp;Q$1&amp;$E1102&amp;$F1102, 'emission-rate'!$F$2:$F$551) * IFERROR(VLOOKUP($A1102&amp;$B1102&amp;$C1102&amp;$D1102&amp;Q$1, 'check of sales'!$A$2:$P$1035, 12 + MATCH($E1102,'check of sales'!$M$1:$P$1, 0), 0), 0)</f>
        <v>0</v>
      </c>
      <c r="R1102" s="1">
        <f>SUMIF('emission-rate'!$A$2:$A$551, $D1102&amp;R$1&amp;$E1102&amp;$F1102, 'emission-rate'!$F$2:$F$551) * IFERROR(VLOOKUP($A1102&amp;$B1102&amp;$C1102&amp;$D1102&amp;R$1, 'check of sales'!$A$2:$P$1035, 12 + MATCH($E1102,'check of sales'!$M$1:$P$1, 0), 0), 0)</f>
        <v>0</v>
      </c>
      <c r="S1102" s="1">
        <f>SUMIF('emission-rate'!$A$2:$A$551, $D1102&amp;S$1&amp;$E1102&amp;$F1102, 'emission-rate'!$F$2:$F$551) * IFERROR(VLOOKUP($A1102&amp;$B1102&amp;$C1102&amp;$D1102&amp;S$1, 'check of sales'!$A$2:$P$1035, 12 + MATCH($E1102,'check of sales'!$M$1:$P$1, 0), 0), 0)</f>
        <v>0</v>
      </c>
      <c r="T1102" s="1">
        <f>SUMIF('emission-rate'!$A$2:$A$551, $D1102&amp;T$1&amp;$E1102&amp;$F1102, 'emission-rate'!$F$2:$F$551) * IFERROR(VLOOKUP($A1102&amp;$B1102&amp;$C1102&amp;$D1102&amp;T$1, 'check of sales'!$A$2:$P$1035, 12 + MATCH($E1102,'check of sales'!$M$1:$P$1, 0), 0), 0)</f>
        <v>0</v>
      </c>
      <c r="U1102" s="1">
        <f>SUMIF('emission-rate'!$A$2:$A$551, $D1102&amp;U$1&amp;$E1102&amp;$F1102, 'emission-rate'!$F$2:$F$551) * IFERROR(VLOOKUP($A1102&amp;$B1102&amp;$C1102&amp;$D1102&amp;U$1, 'check of sales'!$A$2:$P$1035, 12 + MATCH($E1102,'check of sales'!$M$1:$P$1, 0), 0), 0)</f>
        <v>0</v>
      </c>
    </row>
    <row r="1103" spans="1:21" x14ac:dyDescent="0.2">
      <c r="A1103">
        <f>emission!A1103</f>
        <v>2011</v>
      </c>
      <c r="B1103">
        <f>emission!B1103</f>
        <v>2</v>
      </c>
      <c r="C1103" t="str">
        <f>emission!C1103</f>
        <v>industrial</v>
      </c>
      <c r="D1103" t="str">
        <f>emission!D1103</f>
        <v>VCC 21400 (GAS LHD1)</v>
      </c>
      <c r="E1103" t="str">
        <f>emission!E1103</f>
        <v>GAS</v>
      </c>
      <c r="F1103" t="str">
        <f>emission!F1103</f>
        <v>CH4</v>
      </c>
      <c r="G1103" s="1">
        <f>emission!G1103 - SUM($K1103:$U1103)</f>
        <v>8.436652206000872E-5</v>
      </c>
      <c r="K1103" s="1">
        <f>SUMIF('emission-rate'!$A$2:$A$551, $D1103&amp;K$1&amp;$E1103&amp;$F1103, 'emission-rate'!$F$2:$F$551) * IFERROR(VLOOKUP($A1103&amp;$B1103&amp;$C1103&amp;$D1103&amp;K$1, 'check of sales'!$A$2:$P$1035, 12 + MATCH($E1103,'check of sales'!$M$1:$P$1, 0), 0), 0)</f>
        <v>542.93226356332138</v>
      </c>
      <c r="L1103" s="1">
        <f>SUMIF('emission-rate'!$A$2:$A$551, $D1103&amp;L$1&amp;$E1103&amp;$F1103, 'emission-rate'!$F$2:$F$551) * IFERROR(VLOOKUP($A1103&amp;$B1103&amp;$C1103&amp;$D1103&amp;L$1, 'check of sales'!$A$2:$P$1035, 12 + MATCH($E1103,'check of sales'!$M$1:$P$1, 0), 0), 0)</f>
        <v>30626.521103045055</v>
      </c>
      <c r="M1103" s="1">
        <f>SUMIF('emission-rate'!$A$2:$A$551, $D1103&amp;M$1&amp;$E1103&amp;$F1103, 'emission-rate'!$F$2:$F$551) * IFERROR(VLOOKUP($A1103&amp;$B1103&amp;$C1103&amp;$D1103&amp;M$1, 'check of sales'!$A$2:$P$1035, 12 + MATCH($E1103,'check of sales'!$M$1:$P$1, 0), 0), 0)</f>
        <v>0</v>
      </c>
      <c r="N1103" s="1">
        <f>SUMIF('emission-rate'!$A$2:$A$551, $D1103&amp;N$1&amp;$E1103&amp;$F1103, 'emission-rate'!$F$2:$F$551) * IFERROR(VLOOKUP($A1103&amp;$B1103&amp;$C1103&amp;$D1103&amp;N$1, 'check of sales'!$A$2:$P$1035, 12 + MATCH($E1103,'check of sales'!$M$1:$P$1, 0), 0), 0)</f>
        <v>0</v>
      </c>
      <c r="O1103" s="1">
        <f>SUMIF('emission-rate'!$A$2:$A$551, $D1103&amp;O$1&amp;$E1103&amp;$F1103, 'emission-rate'!$F$2:$F$551) * IFERROR(VLOOKUP($A1103&amp;$B1103&amp;$C1103&amp;$D1103&amp;O$1, 'check of sales'!$A$2:$P$1035, 12 + MATCH($E1103,'check of sales'!$M$1:$P$1, 0), 0), 0)</f>
        <v>0</v>
      </c>
      <c r="P1103" s="1">
        <f>SUMIF('emission-rate'!$A$2:$A$551, $D1103&amp;P$1&amp;$E1103&amp;$F1103, 'emission-rate'!$F$2:$F$551) * IFERROR(VLOOKUP($A1103&amp;$B1103&amp;$C1103&amp;$D1103&amp;P$1, 'check of sales'!$A$2:$P$1035, 12 + MATCH($E1103,'check of sales'!$M$1:$P$1, 0), 0), 0)</f>
        <v>0</v>
      </c>
      <c r="Q1103" s="1">
        <f>SUMIF('emission-rate'!$A$2:$A$551, $D1103&amp;Q$1&amp;$E1103&amp;$F1103, 'emission-rate'!$F$2:$F$551) * IFERROR(VLOOKUP($A1103&amp;$B1103&amp;$C1103&amp;$D1103&amp;Q$1, 'check of sales'!$A$2:$P$1035, 12 + MATCH($E1103,'check of sales'!$M$1:$P$1, 0), 0), 0)</f>
        <v>0</v>
      </c>
      <c r="R1103" s="1">
        <f>SUMIF('emission-rate'!$A$2:$A$551, $D1103&amp;R$1&amp;$E1103&amp;$F1103, 'emission-rate'!$F$2:$F$551) * IFERROR(VLOOKUP($A1103&amp;$B1103&amp;$C1103&amp;$D1103&amp;R$1, 'check of sales'!$A$2:$P$1035, 12 + MATCH($E1103,'check of sales'!$M$1:$P$1, 0), 0), 0)</f>
        <v>0</v>
      </c>
      <c r="S1103" s="1">
        <f>SUMIF('emission-rate'!$A$2:$A$551, $D1103&amp;S$1&amp;$E1103&amp;$F1103, 'emission-rate'!$F$2:$F$551) * IFERROR(VLOOKUP($A1103&amp;$B1103&amp;$C1103&amp;$D1103&amp;S$1, 'check of sales'!$A$2:$P$1035, 12 + MATCH($E1103,'check of sales'!$M$1:$P$1, 0), 0), 0)</f>
        <v>0</v>
      </c>
      <c r="T1103" s="1">
        <f>SUMIF('emission-rate'!$A$2:$A$551, $D1103&amp;T$1&amp;$E1103&amp;$F1103, 'emission-rate'!$F$2:$F$551) * IFERROR(VLOOKUP($A1103&amp;$B1103&amp;$C1103&amp;$D1103&amp;T$1, 'check of sales'!$A$2:$P$1035, 12 + MATCH($E1103,'check of sales'!$M$1:$P$1, 0), 0), 0)</f>
        <v>0</v>
      </c>
      <c r="U1103" s="1">
        <f>SUMIF('emission-rate'!$A$2:$A$551, $D1103&amp;U$1&amp;$E1103&amp;$F1103, 'emission-rate'!$F$2:$F$551) * IFERROR(VLOOKUP($A1103&amp;$B1103&amp;$C1103&amp;$D1103&amp;U$1, 'check of sales'!$A$2:$P$1035, 12 + MATCH($E1103,'check of sales'!$M$1:$P$1, 0), 0), 0)</f>
        <v>0</v>
      </c>
    </row>
    <row r="1104" spans="1:21" x14ac:dyDescent="0.2">
      <c r="A1104">
        <f>emission!A1104</f>
        <v>2012</v>
      </c>
      <c r="B1104">
        <f>emission!B1104</f>
        <v>2</v>
      </c>
      <c r="C1104" t="str">
        <f>emission!C1104</f>
        <v>industrial</v>
      </c>
      <c r="D1104" t="str">
        <f>emission!D1104</f>
        <v>VCC 21400 (GAS LHD1)</v>
      </c>
      <c r="E1104" t="str">
        <f>emission!E1104</f>
        <v>GAS</v>
      </c>
      <c r="F1104" t="str">
        <f>emission!F1104</f>
        <v>CH4</v>
      </c>
      <c r="G1104" s="1">
        <f>emission!G1104 - SUM($K1104:$U1104)</f>
        <v>1.9984827667940408E-4</v>
      </c>
      <c r="K1104" s="1">
        <f>SUMIF('emission-rate'!$A$2:$A$551, $D1104&amp;K$1&amp;$E1104&amp;$F1104, 'emission-rate'!$F$2:$F$551) * IFERROR(VLOOKUP($A1104&amp;$B1104&amp;$C1104&amp;$D1104&amp;K$1, 'check of sales'!$A$2:$P$1035, 12 + MATCH($E1104,'check of sales'!$M$1:$P$1, 0), 0), 0)</f>
        <v>522.28998681488724</v>
      </c>
      <c r="L1104" s="1">
        <f>SUMIF('emission-rate'!$A$2:$A$551, $D1104&amp;L$1&amp;$E1104&amp;$F1104, 'emission-rate'!$F$2:$F$551) * IFERROR(VLOOKUP($A1104&amp;$B1104&amp;$C1104&amp;$D1104&amp;L$1, 'check of sales'!$A$2:$P$1035, 12 + MATCH($E1104,'check of sales'!$M$1:$P$1, 0), 0), 0)</f>
        <v>28836.252029858511</v>
      </c>
      <c r="M1104" s="1">
        <f>SUMIF('emission-rate'!$A$2:$A$551, $D1104&amp;M$1&amp;$E1104&amp;$F1104, 'emission-rate'!$F$2:$F$551) * IFERROR(VLOOKUP($A1104&amp;$B1104&amp;$C1104&amp;$D1104&amp;M$1, 'check of sales'!$A$2:$P$1035, 12 + MATCH($E1104,'check of sales'!$M$1:$P$1, 0), 0), 0)</f>
        <v>38464.297303607724</v>
      </c>
      <c r="N1104" s="1">
        <f>SUMIF('emission-rate'!$A$2:$A$551, $D1104&amp;N$1&amp;$E1104&amp;$F1104, 'emission-rate'!$F$2:$F$551) * IFERROR(VLOOKUP($A1104&amp;$B1104&amp;$C1104&amp;$D1104&amp;N$1, 'check of sales'!$A$2:$P$1035, 12 + MATCH($E1104,'check of sales'!$M$1:$P$1, 0), 0), 0)</f>
        <v>0</v>
      </c>
      <c r="O1104" s="1">
        <f>SUMIF('emission-rate'!$A$2:$A$551, $D1104&amp;O$1&amp;$E1104&amp;$F1104, 'emission-rate'!$F$2:$F$551) * IFERROR(VLOOKUP($A1104&amp;$B1104&amp;$C1104&amp;$D1104&amp;O$1, 'check of sales'!$A$2:$P$1035, 12 + MATCH($E1104,'check of sales'!$M$1:$P$1, 0), 0), 0)</f>
        <v>0</v>
      </c>
      <c r="P1104" s="1">
        <f>SUMIF('emission-rate'!$A$2:$A$551, $D1104&amp;P$1&amp;$E1104&amp;$F1104, 'emission-rate'!$F$2:$F$551) * IFERROR(VLOOKUP($A1104&amp;$B1104&amp;$C1104&amp;$D1104&amp;P$1, 'check of sales'!$A$2:$P$1035, 12 + MATCH($E1104,'check of sales'!$M$1:$P$1, 0), 0), 0)</f>
        <v>0</v>
      </c>
      <c r="Q1104" s="1">
        <f>SUMIF('emission-rate'!$A$2:$A$551, $D1104&amp;Q$1&amp;$E1104&amp;$F1104, 'emission-rate'!$F$2:$F$551) * IFERROR(VLOOKUP($A1104&amp;$B1104&amp;$C1104&amp;$D1104&amp;Q$1, 'check of sales'!$A$2:$P$1035, 12 + MATCH($E1104,'check of sales'!$M$1:$P$1, 0), 0), 0)</f>
        <v>0</v>
      </c>
      <c r="R1104" s="1">
        <f>SUMIF('emission-rate'!$A$2:$A$551, $D1104&amp;R$1&amp;$E1104&amp;$F1104, 'emission-rate'!$F$2:$F$551) * IFERROR(VLOOKUP($A1104&amp;$B1104&amp;$C1104&amp;$D1104&amp;R$1, 'check of sales'!$A$2:$P$1035, 12 + MATCH($E1104,'check of sales'!$M$1:$P$1, 0), 0), 0)</f>
        <v>0</v>
      </c>
      <c r="S1104" s="1">
        <f>SUMIF('emission-rate'!$A$2:$A$551, $D1104&amp;S$1&amp;$E1104&amp;$F1104, 'emission-rate'!$F$2:$F$551) * IFERROR(VLOOKUP($A1104&amp;$B1104&amp;$C1104&amp;$D1104&amp;S$1, 'check of sales'!$A$2:$P$1035, 12 + MATCH($E1104,'check of sales'!$M$1:$P$1, 0), 0), 0)</f>
        <v>0</v>
      </c>
      <c r="T1104" s="1">
        <f>SUMIF('emission-rate'!$A$2:$A$551, $D1104&amp;T$1&amp;$E1104&amp;$F1104, 'emission-rate'!$F$2:$F$551) * IFERROR(VLOOKUP($A1104&amp;$B1104&amp;$C1104&amp;$D1104&amp;T$1, 'check of sales'!$A$2:$P$1035, 12 + MATCH($E1104,'check of sales'!$M$1:$P$1, 0), 0), 0)</f>
        <v>0</v>
      </c>
      <c r="U1104" s="1">
        <f>SUMIF('emission-rate'!$A$2:$A$551, $D1104&amp;U$1&amp;$E1104&amp;$F1104, 'emission-rate'!$F$2:$F$551) * IFERROR(VLOOKUP($A1104&amp;$B1104&amp;$C1104&amp;$D1104&amp;U$1, 'check of sales'!$A$2:$P$1035, 12 + MATCH($E1104,'check of sales'!$M$1:$P$1, 0), 0), 0)</f>
        <v>0</v>
      </c>
    </row>
    <row r="1105" spans="1:21" x14ac:dyDescent="0.2">
      <c r="A1105">
        <f>emission!A1105</f>
        <v>2013</v>
      </c>
      <c r="B1105">
        <f>emission!B1105</f>
        <v>2</v>
      </c>
      <c r="C1105" t="str">
        <f>emission!C1105</f>
        <v>industrial</v>
      </c>
      <c r="D1105" t="str">
        <f>emission!D1105</f>
        <v>VCC 21400 (GAS LHD1)</v>
      </c>
      <c r="E1105" t="str">
        <f>emission!E1105</f>
        <v>GAS</v>
      </c>
      <c r="F1105" t="str">
        <f>emission!F1105</f>
        <v>CH4</v>
      </c>
      <c r="G1105" s="1">
        <f>emission!G1105 - SUM($K1105:$U1105)</f>
        <v>2.0725143258459866E-4</v>
      </c>
      <c r="K1105" s="1">
        <f>SUMIF('emission-rate'!$A$2:$A$551, $D1105&amp;K$1&amp;$E1105&amp;$F1105, 'emission-rate'!$F$2:$F$551) * IFERROR(VLOOKUP($A1105&amp;$B1105&amp;$C1105&amp;$D1105&amp;K$1, 'check of sales'!$A$2:$P$1035, 12 + MATCH($E1105,'check of sales'!$M$1:$P$1, 0), 0), 0)</f>
        <v>505.61425533837632</v>
      </c>
      <c r="L1105" s="1">
        <f>SUMIF('emission-rate'!$A$2:$A$551, $D1105&amp;L$1&amp;$E1105&amp;$F1105, 'emission-rate'!$F$2:$F$551) * IFERROR(VLOOKUP($A1105&amp;$B1105&amp;$C1105&amp;$D1105&amp;L$1, 'check of sales'!$A$2:$P$1035, 12 + MATCH($E1105,'check of sales'!$M$1:$P$1, 0), 0), 0)</f>
        <v>27739.898147918939</v>
      </c>
      <c r="M1105" s="1">
        <f>SUMIF('emission-rate'!$A$2:$A$551, $D1105&amp;M$1&amp;$E1105&amp;$F1105, 'emission-rate'!$F$2:$F$551) * IFERROR(VLOOKUP($A1105&amp;$B1105&amp;$C1105&amp;$D1105&amp;M$1, 'check of sales'!$A$2:$P$1035, 12 + MATCH($E1105,'check of sales'!$M$1:$P$1, 0), 0), 0)</f>
        <v>36215.872102037843</v>
      </c>
      <c r="N1105" s="1">
        <f>SUMIF('emission-rate'!$A$2:$A$551, $D1105&amp;N$1&amp;$E1105&amp;$F1105, 'emission-rate'!$F$2:$F$551) * IFERROR(VLOOKUP($A1105&amp;$B1105&amp;$C1105&amp;$D1105&amp;N$1, 'check of sales'!$A$2:$P$1035, 12 + MATCH($E1105,'check of sales'!$M$1:$P$1, 0), 0), 0)</f>
        <v>7506.8301706333141</v>
      </c>
      <c r="O1105" s="1">
        <f>SUMIF('emission-rate'!$A$2:$A$551, $D1105&amp;O$1&amp;$E1105&amp;$F1105, 'emission-rate'!$F$2:$F$551) * IFERROR(VLOOKUP($A1105&amp;$B1105&amp;$C1105&amp;$D1105&amp;O$1, 'check of sales'!$A$2:$P$1035, 12 + MATCH($E1105,'check of sales'!$M$1:$P$1, 0), 0), 0)</f>
        <v>0</v>
      </c>
      <c r="P1105" s="1">
        <f>SUMIF('emission-rate'!$A$2:$A$551, $D1105&amp;P$1&amp;$E1105&amp;$F1105, 'emission-rate'!$F$2:$F$551) * IFERROR(VLOOKUP($A1105&amp;$B1105&amp;$C1105&amp;$D1105&amp;P$1, 'check of sales'!$A$2:$P$1035, 12 + MATCH($E1105,'check of sales'!$M$1:$P$1, 0), 0), 0)</f>
        <v>0</v>
      </c>
      <c r="Q1105" s="1">
        <f>SUMIF('emission-rate'!$A$2:$A$551, $D1105&amp;Q$1&amp;$E1105&amp;$F1105, 'emission-rate'!$F$2:$F$551) * IFERROR(VLOOKUP($A1105&amp;$B1105&amp;$C1105&amp;$D1105&amp;Q$1, 'check of sales'!$A$2:$P$1035, 12 + MATCH($E1105,'check of sales'!$M$1:$P$1, 0), 0), 0)</f>
        <v>0</v>
      </c>
      <c r="R1105" s="1">
        <f>SUMIF('emission-rate'!$A$2:$A$551, $D1105&amp;R$1&amp;$E1105&amp;$F1105, 'emission-rate'!$F$2:$F$551) * IFERROR(VLOOKUP($A1105&amp;$B1105&amp;$C1105&amp;$D1105&amp;R$1, 'check of sales'!$A$2:$P$1035, 12 + MATCH($E1105,'check of sales'!$M$1:$P$1, 0), 0), 0)</f>
        <v>0</v>
      </c>
      <c r="S1105" s="1">
        <f>SUMIF('emission-rate'!$A$2:$A$551, $D1105&amp;S$1&amp;$E1105&amp;$F1105, 'emission-rate'!$F$2:$F$551) * IFERROR(VLOOKUP($A1105&amp;$B1105&amp;$C1105&amp;$D1105&amp;S$1, 'check of sales'!$A$2:$P$1035, 12 + MATCH($E1105,'check of sales'!$M$1:$P$1, 0), 0), 0)</f>
        <v>0</v>
      </c>
      <c r="T1105" s="1">
        <f>SUMIF('emission-rate'!$A$2:$A$551, $D1105&amp;T$1&amp;$E1105&amp;$F1105, 'emission-rate'!$F$2:$F$551) * IFERROR(VLOOKUP($A1105&amp;$B1105&amp;$C1105&amp;$D1105&amp;T$1, 'check of sales'!$A$2:$P$1035, 12 + MATCH($E1105,'check of sales'!$M$1:$P$1, 0), 0), 0)</f>
        <v>0</v>
      </c>
      <c r="U1105" s="1">
        <f>SUMIF('emission-rate'!$A$2:$A$551, $D1105&amp;U$1&amp;$E1105&amp;$F1105, 'emission-rate'!$F$2:$F$551) * IFERROR(VLOOKUP($A1105&amp;$B1105&amp;$C1105&amp;$D1105&amp;U$1, 'check of sales'!$A$2:$P$1035, 12 + MATCH($E1105,'check of sales'!$M$1:$P$1, 0), 0), 0)</f>
        <v>0</v>
      </c>
    </row>
    <row r="1106" spans="1:21" x14ac:dyDescent="0.2">
      <c r="A1106">
        <f>emission!A1106</f>
        <v>2014</v>
      </c>
      <c r="B1106">
        <f>emission!B1106</f>
        <v>2</v>
      </c>
      <c r="C1106" t="str">
        <f>emission!C1106</f>
        <v>industrial</v>
      </c>
      <c r="D1106" t="str">
        <f>emission!D1106</f>
        <v>VCC 21400 (GAS LHD1)</v>
      </c>
      <c r="E1106" t="str">
        <f>emission!E1106</f>
        <v>GAS</v>
      </c>
      <c r="F1106" t="str">
        <f>emission!F1106</f>
        <v>CH4</v>
      </c>
      <c r="G1106" s="1">
        <f>emission!G1106 - SUM($K1106:$U1106)</f>
        <v>1.7537616076879203E-4</v>
      </c>
      <c r="K1106" s="1">
        <f>SUMIF('emission-rate'!$A$2:$A$551, $D1106&amp;K$1&amp;$E1106&amp;$F1106, 'emission-rate'!$F$2:$F$551) * IFERROR(VLOOKUP($A1106&amp;$B1106&amp;$C1106&amp;$D1106&amp;K$1, 'check of sales'!$A$2:$P$1035, 12 + MATCH($E1106,'check of sales'!$M$1:$P$1, 0), 0), 0)</f>
        <v>451.23666937147607</v>
      </c>
      <c r="L1106" s="1">
        <f>SUMIF('emission-rate'!$A$2:$A$551, $D1106&amp;L$1&amp;$E1106&amp;$F1106, 'emission-rate'!$F$2:$F$551) * IFERROR(VLOOKUP($A1106&amp;$B1106&amp;$C1106&amp;$D1106&amp;L$1, 'check of sales'!$A$2:$P$1035, 12 + MATCH($E1106,'check of sales'!$M$1:$P$1, 0), 0), 0)</f>
        <v>26854.215664282779</v>
      </c>
      <c r="M1106" s="1">
        <f>SUMIF('emission-rate'!$A$2:$A$551, $D1106&amp;M$1&amp;$E1106&amp;$F1106, 'emission-rate'!$F$2:$F$551) * IFERROR(VLOOKUP($A1106&amp;$B1106&amp;$C1106&amp;$D1106&amp;M$1, 'check of sales'!$A$2:$P$1035, 12 + MATCH($E1106,'check of sales'!$M$1:$P$1, 0), 0), 0)</f>
        <v>34838.945172498432</v>
      </c>
      <c r="N1106" s="1">
        <f>SUMIF('emission-rate'!$A$2:$A$551, $D1106&amp;N$1&amp;$E1106&amp;$F1106, 'emission-rate'!$F$2:$F$551) * IFERROR(VLOOKUP($A1106&amp;$B1106&amp;$C1106&amp;$D1106&amp;N$1, 'check of sales'!$A$2:$P$1035, 12 + MATCH($E1106,'check of sales'!$M$1:$P$1, 0), 0), 0)</f>
        <v>7068.0194468514446</v>
      </c>
      <c r="O1106" s="1">
        <f>SUMIF('emission-rate'!$A$2:$A$551, $D1106&amp;O$1&amp;$E1106&amp;$F1106, 'emission-rate'!$F$2:$F$551) * IFERROR(VLOOKUP($A1106&amp;$B1106&amp;$C1106&amp;$D1106&amp;O$1, 'check of sales'!$A$2:$P$1035, 12 + MATCH($E1106,'check of sales'!$M$1:$P$1, 0), 0), 0)</f>
        <v>22786.330096614616</v>
      </c>
      <c r="P1106" s="1">
        <f>SUMIF('emission-rate'!$A$2:$A$551, $D1106&amp;P$1&amp;$E1106&amp;$F1106, 'emission-rate'!$F$2:$F$551) * IFERROR(VLOOKUP($A1106&amp;$B1106&amp;$C1106&amp;$D1106&amp;P$1, 'check of sales'!$A$2:$P$1035, 12 + MATCH($E1106,'check of sales'!$M$1:$P$1, 0), 0), 0)</f>
        <v>0</v>
      </c>
      <c r="Q1106" s="1">
        <f>SUMIF('emission-rate'!$A$2:$A$551, $D1106&amp;Q$1&amp;$E1106&amp;$F1106, 'emission-rate'!$F$2:$F$551) * IFERROR(VLOOKUP($A1106&amp;$B1106&amp;$C1106&amp;$D1106&amp;Q$1, 'check of sales'!$A$2:$P$1035, 12 + MATCH($E1106,'check of sales'!$M$1:$P$1, 0), 0), 0)</f>
        <v>0</v>
      </c>
      <c r="R1106" s="1">
        <f>SUMIF('emission-rate'!$A$2:$A$551, $D1106&amp;R$1&amp;$E1106&amp;$F1106, 'emission-rate'!$F$2:$F$551) * IFERROR(VLOOKUP($A1106&amp;$B1106&amp;$C1106&amp;$D1106&amp;R$1, 'check of sales'!$A$2:$P$1035, 12 + MATCH($E1106,'check of sales'!$M$1:$P$1, 0), 0), 0)</f>
        <v>0</v>
      </c>
      <c r="S1106" s="1">
        <f>SUMIF('emission-rate'!$A$2:$A$551, $D1106&amp;S$1&amp;$E1106&amp;$F1106, 'emission-rate'!$F$2:$F$551) * IFERROR(VLOOKUP($A1106&amp;$B1106&amp;$C1106&amp;$D1106&amp;S$1, 'check of sales'!$A$2:$P$1035, 12 + MATCH($E1106,'check of sales'!$M$1:$P$1, 0), 0), 0)</f>
        <v>0</v>
      </c>
      <c r="T1106" s="1">
        <f>SUMIF('emission-rate'!$A$2:$A$551, $D1106&amp;T$1&amp;$E1106&amp;$F1106, 'emission-rate'!$F$2:$F$551) * IFERROR(VLOOKUP($A1106&amp;$B1106&amp;$C1106&amp;$D1106&amp;T$1, 'check of sales'!$A$2:$P$1035, 12 + MATCH($E1106,'check of sales'!$M$1:$P$1, 0), 0), 0)</f>
        <v>0</v>
      </c>
      <c r="U1106" s="1">
        <f>SUMIF('emission-rate'!$A$2:$A$551, $D1106&amp;U$1&amp;$E1106&amp;$F1106, 'emission-rate'!$F$2:$F$551) * IFERROR(VLOOKUP($A1106&amp;$B1106&amp;$C1106&amp;$D1106&amp;U$1, 'check of sales'!$A$2:$P$1035, 12 + MATCH($E1106,'check of sales'!$M$1:$P$1, 0), 0), 0)</f>
        <v>0</v>
      </c>
    </row>
    <row r="1107" spans="1:21" x14ac:dyDescent="0.2">
      <c r="A1107">
        <f>emission!A1107</f>
        <v>2015</v>
      </c>
      <c r="B1107">
        <f>emission!B1107</f>
        <v>2</v>
      </c>
      <c r="C1107" t="str">
        <f>emission!C1107</f>
        <v>industrial</v>
      </c>
      <c r="D1107" t="str">
        <f>emission!D1107</f>
        <v>VCC 21400 (GAS LHD1)</v>
      </c>
      <c r="E1107" t="str">
        <f>emission!E1107</f>
        <v>GAS</v>
      </c>
      <c r="F1107" t="str">
        <f>emission!F1107</f>
        <v>CH4</v>
      </c>
      <c r="G1107" s="1">
        <f>emission!G1107 - SUM($K1107:$U1107)</f>
        <v>1.2831113417632878E-4</v>
      </c>
      <c r="K1107" s="1">
        <f>SUMIF('emission-rate'!$A$2:$A$551, $D1107&amp;K$1&amp;$E1107&amp;$F1107, 'emission-rate'!$F$2:$F$551) * IFERROR(VLOOKUP($A1107&amp;$B1107&amp;$C1107&amp;$D1107&amp;K$1, 'check of sales'!$A$2:$P$1035, 12 + MATCH($E1107,'check of sales'!$M$1:$P$1, 0), 0), 0)</f>
        <v>422.50017864349553</v>
      </c>
      <c r="L1107" s="1">
        <f>SUMIF('emission-rate'!$A$2:$A$551, $D1107&amp;L$1&amp;$E1107&amp;$F1107, 'emission-rate'!$F$2:$F$551) * IFERROR(VLOOKUP($A1107&amp;$B1107&amp;$C1107&amp;$D1107&amp;L$1, 'check of sales'!$A$2:$P$1035, 12 + MATCH($E1107,'check of sales'!$M$1:$P$1, 0), 0), 0)</f>
        <v>23966.109948432386</v>
      </c>
      <c r="M1107" s="1">
        <f>SUMIF('emission-rate'!$A$2:$A$551, $D1107&amp;M$1&amp;$E1107&amp;$F1107, 'emission-rate'!$F$2:$F$551) * IFERROR(VLOOKUP($A1107&amp;$B1107&amp;$C1107&amp;$D1107&amp;M$1, 'check of sales'!$A$2:$P$1035, 12 + MATCH($E1107,'check of sales'!$M$1:$P$1, 0), 0), 0)</f>
        <v>33726.603543733087</v>
      </c>
      <c r="N1107" s="1">
        <f>SUMIF('emission-rate'!$A$2:$A$551, $D1107&amp;N$1&amp;$E1107&amp;$F1107, 'emission-rate'!$F$2:$F$551) * IFERROR(VLOOKUP($A1107&amp;$B1107&amp;$C1107&amp;$D1107&amp;N$1, 'check of sales'!$A$2:$P$1035, 12 + MATCH($E1107,'check of sales'!$M$1:$P$1, 0), 0), 0)</f>
        <v>6799.2934504855893</v>
      </c>
      <c r="O1107" s="1">
        <f>SUMIF('emission-rate'!$A$2:$A$551, $D1107&amp;O$1&amp;$E1107&amp;$F1107, 'emission-rate'!$F$2:$F$551) * IFERROR(VLOOKUP($A1107&amp;$B1107&amp;$C1107&amp;$D1107&amp;O$1, 'check of sales'!$A$2:$P$1035, 12 + MATCH($E1107,'check of sales'!$M$1:$P$1, 0), 0), 0)</f>
        <v>21454.358308955958</v>
      </c>
      <c r="P1107" s="1">
        <f>SUMIF('emission-rate'!$A$2:$A$551, $D1107&amp;P$1&amp;$E1107&amp;$F1107, 'emission-rate'!$F$2:$F$551) * IFERROR(VLOOKUP($A1107&amp;$B1107&amp;$C1107&amp;$D1107&amp;P$1, 'check of sales'!$A$2:$P$1035, 12 + MATCH($E1107,'check of sales'!$M$1:$P$1, 0), 0), 0)</f>
        <v>29318.41039311335</v>
      </c>
      <c r="Q1107" s="1">
        <f>SUMIF('emission-rate'!$A$2:$A$551, $D1107&amp;Q$1&amp;$E1107&amp;$F1107, 'emission-rate'!$F$2:$F$551) * IFERROR(VLOOKUP($A1107&amp;$B1107&amp;$C1107&amp;$D1107&amp;Q$1, 'check of sales'!$A$2:$P$1035, 12 + MATCH($E1107,'check of sales'!$M$1:$P$1, 0), 0), 0)</f>
        <v>0</v>
      </c>
      <c r="R1107" s="1">
        <f>SUMIF('emission-rate'!$A$2:$A$551, $D1107&amp;R$1&amp;$E1107&amp;$F1107, 'emission-rate'!$F$2:$F$551) * IFERROR(VLOOKUP($A1107&amp;$B1107&amp;$C1107&amp;$D1107&amp;R$1, 'check of sales'!$A$2:$P$1035, 12 + MATCH($E1107,'check of sales'!$M$1:$P$1, 0), 0), 0)</f>
        <v>0</v>
      </c>
      <c r="S1107" s="1">
        <f>SUMIF('emission-rate'!$A$2:$A$551, $D1107&amp;S$1&amp;$E1107&amp;$F1107, 'emission-rate'!$F$2:$F$551) * IFERROR(VLOOKUP($A1107&amp;$B1107&amp;$C1107&amp;$D1107&amp;S$1, 'check of sales'!$A$2:$P$1035, 12 + MATCH($E1107,'check of sales'!$M$1:$P$1, 0), 0), 0)</f>
        <v>0</v>
      </c>
      <c r="T1107" s="1">
        <f>SUMIF('emission-rate'!$A$2:$A$551, $D1107&amp;T$1&amp;$E1107&amp;$F1107, 'emission-rate'!$F$2:$F$551) * IFERROR(VLOOKUP($A1107&amp;$B1107&amp;$C1107&amp;$D1107&amp;T$1, 'check of sales'!$A$2:$P$1035, 12 + MATCH($E1107,'check of sales'!$M$1:$P$1, 0), 0), 0)</f>
        <v>0</v>
      </c>
      <c r="U1107" s="1">
        <f>SUMIF('emission-rate'!$A$2:$A$551, $D1107&amp;U$1&amp;$E1107&amp;$F1107, 'emission-rate'!$F$2:$F$551) * IFERROR(VLOOKUP($A1107&amp;$B1107&amp;$C1107&amp;$D1107&amp;U$1, 'check of sales'!$A$2:$P$1035, 12 + MATCH($E1107,'check of sales'!$M$1:$P$1, 0), 0), 0)</f>
        <v>0</v>
      </c>
    </row>
    <row r="1108" spans="1:21" x14ac:dyDescent="0.2">
      <c r="A1108">
        <f>emission!A1108</f>
        <v>2016</v>
      </c>
      <c r="B1108">
        <f>emission!B1108</f>
        <v>2</v>
      </c>
      <c r="C1108" t="str">
        <f>emission!C1108</f>
        <v>industrial</v>
      </c>
      <c r="D1108" t="str">
        <f>emission!D1108</f>
        <v>VCC 21400 (GAS LHD1)</v>
      </c>
      <c r="E1108" t="str">
        <f>emission!E1108</f>
        <v>GAS</v>
      </c>
      <c r="F1108" t="str">
        <f>emission!F1108</f>
        <v>CH4</v>
      </c>
      <c r="G1108" s="1">
        <f>emission!G1108 - SUM($K1108:$U1108)</f>
        <v>1.2411244097165763E-4</v>
      </c>
      <c r="K1108" s="1">
        <f>SUMIF('emission-rate'!$A$2:$A$551, $D1108&amp;K$1&amp;$E1108&amp;$F1108, 'emission-rate'!$F$2:$F$551) * IFERROR(VLOOKUP($A1108&amp;$B1108&amp;$C1108&amp;$D1108&amp;K$1, 'check of sales'!$A$2:$P$1035, 12 + MATCH($E1108,'check of sales'!$M$1:$P$1, 0), 0), 0)</f>
        <v>406.06867764176019</v>
      </c>
      <c r="L1108" s="1">
        <f>SUMIF('emission-rate'!$A$2:$A$551, $D1108&amp;L$1&amp;$E1108&amp;$F1108, 'emission-rate'!$F$2:$F$551) * IFERROR(VLOOKUP($A1108&amp;$B1108&amp;$C1108&amp;$D1108&amp;L$1, 'check of sales'!$A$2:$P$1035, 12 + MATCH($E1108,'check of sales'!$M$1:$P$1, 0), 0), 0)</f>
        <v>22439.85567198327</v>
      </c>
      <c r="M1108" s="1">
        <f>SUMIF('emission-rate'!$A$2:$A$551, $D1108&amp;M$1&amp;$E1108&amp;$F1108, 'emission-rate'!$F$2:$F$551) * IFERROR(VLOOKUP($A1108&amp;$B1108&amp;$C1108&amp;$D1108&amp;M$1, 'check of sales'!$A$2:$P$1035, 12 + MATCH($E1108,'check of sales'!$M$1:$P$1, 0), 0), 0)</f>
        <v>30099.389191670318</v>
      </c>
      <c r="N1108" s="1">
        <f>SUMIF('emission-rate'!$A$2:$A$551, $D1108&amp;N$1&amp;$E1108&amp;$F1108, 'emission-rate'!$F$2:$F$551) * IFERROR(VLOOKUP($A1108&amp;$B1108&amp;$C1108&amp;$D1108&amp;N$1, 'check of sales'!$A$2:$P$1035, 12 + MATCH($E1108,'check of sales'!$M$1:$P$1, 0), 0), 0)</f>
        <v>6582.2048700558607</v>
      </c>
      <c r="O1108" s="1">
        <f>SUMIF('emission-rate'!$A$2:$A$551, $D1108&amp;O$1&amp;$E1108&amp;$F1108, 'emission-rate'!$F$2:$F$551) * IFERROR(VLOOKUP($A1108&amp;$B1108&amp;$C1108&amp;$D1108&amp;O$1, 'check of sales'!$A$2:$P$1035, 12 + MATCH($E1108,'check of sales'!$M$1:$P$1, 0), 0), 0)</f>
        <v>20638.6639187074</v>
      </c>
      <c r="P1108" s="1">
        <f>SUMIF('emission-rate'!$A$2:$A$551, $D1108&amp;P$1&amp;$E1108&amp;$F1108, 'emission-rate'!$F$2:$F$551) * IFERROR(VLOOKUP($A1108&amp;$B1108&amp;$C1108&amp;$D1108&amp;P$1, 'check of sales'!$A$2:$P$1035, 12 + MATCH($E1108,'check of sales'!$M$1:$P$1, 0), 0), 0)</f>
        <v>27604.606751322663</v>
      </c>
      <c r="Q1108" s="1">
        <f>SUMIF('emission-rate'!$A$2:$A$551, $D1108&amp;Q$1&amp;$E1108&amp;$F1108, 'emission-rate'!$F$2:$F$551) * IFERROR(VLOOKUP($A1108&amp;$B1108&amp;$C1108&amp;$D1108&amp;Q$1, 'check of sales'!$A$2:$P$1035, 12 + MATCH($E1108,'check of sales'!$M$1:$P$1, 0), 0), 0)</f>
        <v>19048.120982101293</v>
      </c>
      <c r="R1108" s="1">
        <f>SUMIF('emission-rate'!$A$2:$A$551, $D1108&amp;R$1&amp;$E1108&amp;$F1108, 'emission-rate'!$F$2:$F$551) * IFERROR(VLOOKUP($A1108&amp;$B1108&amp;$C1108&amp;$D1108&amp;R$1, 'check of sales'!$A$2:$P$1035, 12 + MATCH($E1108,'check of sales'!$M$1:$P$1, 0), 0), 0)</f>
        <v>0</v>
      </c>
      <c r="S1108" s="1">
        <f>SUMIF('emission-rate'!$A$2:$A$551, $D1108&amp;S$1&amp;$E1108&amp;$F1108, 'emission-rate'!$F$2:$F$551) * IFERROR(VLOOKUP($A1108&amp;$B1108&amp;$C1108&amp;$D1108&amp;S$1, 'check of sales'!$A$2:$P$1035, 12 + MATCH($E1108,'check of sales'!$M$1:$P$1, 0), 0), 0)</f>
        <v>0</v>
      </c>
      <c r="T1108" s="1">
        <f>SUMIF('emission-rate'!$A$2:$A$551, $D1108&amp;T$1&amp;$E1108&amp;$F1108, 'emission-rate'!$F$2:$F$551) * IFERROR(VLOOKUP($A1108&amp;$B1108&amp;$C1108&amp;$D1108&amp;T$1, 'check of sales'!$A$2:$P$1035, 12 + MATCH($E1108,'check of sales'!$M$1:$P$1, 0), 0), 0)</f>
        <v>0</v>
      </c>
      <c r="U1108" s="1">
        <f>SUMIF('emission-rate'!$A$2:$A$551, $D1108&amp;U$1&amp;$E1108&amp;$F1108, 'emission-rate'!$F$2:$F$551) * IFERROR(VLOOKUP($A1108&amp;$B1108&amp;$C1108&amp;$D1108&amp;U$1, 'check of sales'!$A$2:$P$1035, 12 + MATCH($E1108,'check of sales'!$M$1:$P$1, 0), 0), 0)</f>
        <v>0</v>
      </c>
    </row>
    <row r="1109" spans="1:21" x14ac:dyDescent="0.2">
      <c r="A1109">
        <f>emission!A1109</f>
        <v>2017</v>
      </c>
      <c r="B1109">
        <f>emission!B1109</f>
        <v>2</v>
      </c>
      <c r="C1109" t="str">
        <f>emission!C1109</f>
        <v>industrial</v>
      </c>
      <c r="D1109" t="str">
        <f>emission!D1109</f>
        <v>VCC 21400 (GAS LHD1)</v>
      </c>
      <c r="E1109" t="str">
        <f>emission!E1109</f>
        <v>GAS</v>
      </c>
      <c r="F1109" t="str">
        <f>emission!F1109</f>
        <v>CH4</v>
      </c>
      <c r="G1109" s="1">
        <f>emission!G1109 - SUM($K1109:$U1109)</f>
        <v>9.6841627964749932E-5</v>
      </c>
      <c r="K1109" s="1">
        <f>SUMIF('emission-rate'!$A$2:$A$551, $D1109&amp;K$1&amp;$E1109&amp;$F1109, 'emission-rate'!$F$2:$F$551) * IFERROR(VLOOKUP($A1109&amp;$B1109&amp;$C1109&amp;$D1109&amp;K$1, 'check of sales'!$A$2:$P$1035, 12 + MATCH($E1109,'check of sales'!$M$1:$P$1, 0), 0), 0)</f>
        <v>370.04816696088216</v>
      </c>
      <c r="L1109" s="1">
        <f>SUMIF('emission-rate'!$A$2:$A$551, $D1109&amp;L$1&amp;$E1109&amp;$F1109, 'emission-rate'!$F$2:$F$551) * IFERROR(VLOOKUP($A1109&amp;$B1109&amp;$C1109&amp;$D1109&amp;L$1, 'check of sales'!$A$2:$P$1035, 12 + MATCH($E1109,'check of sales'!$M$1:$P$1, 0), 0), 0)</f>
        <v>21567.144772459258</v>
      </c>
      <c r="M1109" s="1">
        <f>SUMIF('emission-rate'!$A$2:$A$551, $D1109&amp;M$1&amp;$E1109&amp;$F1109, 'emission-rate'!$F$2:$F$551) * IFERROR(VLOOKUP($A1109&amp;$B1109&amp;$C1109&amp;$D1109&amp;M$1, 'check of sales'!$A$2:$P$1035, 12 + MATCH($E1109,'check of sales'!$M$1:$P$1, 0), 0), 0)</f>
        <v>28182.544047792406</v>
      </c>
      <c r="N1109" s="1">
        <f>SUMIF('emission-rate'!$A$2:$A$551, $D1109&amp;N$1&amp;$E1109&amp;$F1109, 'emission-rate'!$F$2:$F$551) * IFERROR(VLOOKUP($A1109&amp;$B1109&amp;$C1109&amp;$D1109&amp;N$1, 'check of sales'!$A$2:$P$1035, 12 + MATCH($E1109,'check of sales'!$M$1:$P$1, 0), 0), 0)</f>
        <v>5874.3047121901209</v>
      </c>
      <c r="O1109" s="1">
        <f>SUMIF('emission-rate'!$A$2:$A$551, $D1109&amp;O$1&amp;$E1109&amp;$F1109, 'emission-rate'!$F$2:$F$551) * IFERROR(VLOOKUP($A1109&amp;$B1109&amp;$C1109&amp;$D1109&amp;O$1, 'check of sales'!$A$2:$P$1035, 12 + MATCH($E1109,'check of sales'!$M$1:$P$1, 0), 0), 0)</f>
        <v>19979.710413507793</v>
      </c>
      <c r="P1109" s="1">
        <f>SUMIF('emission-rate'!$A$2:$A$551, $D1109&amp;P$1&amp;$E1109&amp;$F1109, 'emission-rate'!$F$2:$F$551) * IFERROR(VLOOKUP($A1109&amp;$B1109&amp;$C1109&amp;$D1109&amp;P$1, 'check of sales'!$A$2:$P$1035, 12 + MATCH($E1109,'check of sales'!$M$1:$P$1, 0), 0), 0)</f>
        <v>26555.080004923868</v>
      </c>
      <c r="Q1109" s="1">
        <f>SUMIF('emission-rate'!$A$2:$A$551, $D1109&amp;Q$1&amp;$E1109&amp;$F1109, 'emission-rate'!$F$2:$F$551) * IFERROR(VLOOKUP($A1109&amp;$B1109&amp;$C1109&amp;$D1109&amp;Q$1, 'check of sales'!$A$2:$P$1035, 12 + MATCH($E1109,'check of sales'!$M$1:$P$1, 0), 0), 0)</f>
        <v>17934.665693404433</v>
      </c>
      <c r="R1109" s="1">
        <f>SUMIF('emission-rate'!$A$2:$A$551, $D1109&amp;R$1&amp;$E1109&amp;$F1109, 'emission-rate'!$F$2:$F$551) * IFERROR(VLOOKUP($A1109&amp;$B1109&amp;$C1109&amp;$D1109&amp;R$1, 'check of sales'!$A$2:$P$1035, 12 + MATCH($E1109,'check of sales'!$M$1:$P$1, 0), 0), 0)</f>
        <v>13057.734101674607</v>
      </c>
      <c r="S1109" s="1">
        <f>SUMIF('emission-rate'!$A$2:$A$551, $D1109&amp;S$1&amp;$E1109&amp;$F1109, 'emission-rate'!$F$2:$F$551) * IFERROR(VLOOKUP($A1109&amp;$B1109&amp;$C1109&amp;$D1109&amp;S$1, 'check of sales'!$A$2:$P$1035, 12 + MATCH($E1109,'check of sales'!$M$1:$P$1, 0), 0), 0)</f>
        <v>0</v>
      </c>
      <c r="T1109" s="1">
        <f>SUMIF('emission-rate'!$A$2:$A$551, $D1109&amp;T$1&amp;$E1109&amp;$F1109, 'emission-rate'!$F$2:$F$551) * IFERROR(VLOOKUP($A1109&amp;$B1109&amp;$C1109&amp;$D1109&amp;T$1, 'check of sales'!$A$2:$P$1035, 12 + MATCH($E1109,'check of sales'!$M$1:$P$1, 0), 0), 0)</f>
        <v>0</v>
      </c>
      <c r="U1109" s="1">
        <f>SUMIF('emission-rate'!$A$2:$A$551, $D1109&amp;U$1&amp;$E1109&amp;$F1109, 'emission-rate'!$F$2:$F$551) * IFERROR(VLOOKUP($A1109&amp;$B1109&amp;$C1109&amp;$D1109&amp;U$1, 'check of sales'!$A$2:$P$1035, 12 + MATCH($E1109,'check of sales'!$M$1:$P$1, 0), 0), 0)</f>
        <v>0</v>
      </c>
    </row>
    <row r="1110" spans="1:21" x14ac:dyDescent="0.2">
      <c r="A1110">
        <f>emission!A1110</f>
        <v>2018</v>
      </c>
      <c r="B1110">
        <f>emission!B1110</f>
        <v>2</v>
      </c>
      <c r="C1110" t="str">
        <f>emission!C1110</f>
        <v>industrial</v>
      </c>
      <c r="D1110" t="str">
        <f>emission!D1110</f>
        <v>VCC 21400 (GAS LHD1)</v>
      </c>
      <c r="E1110" t="str">
        <f>emission!E1110</f>
        <v>GAS</v>
      </c>
      <c r="F1110" t="str">
        <f>emission!F1110</f>
        <v>CH4</v>
      </c>
      <c r="G1110" s="1">
        <f>emission!G1110 - SUM($K1110:$U1110)</f>
        <v>7.4405921623110771E-5</v>
      </c>
      <c r="K1110" s="1">
        <f>SUMIF('emission-rate'!$A$2:$A$551, $D1110&amp;K$1&amp;$E1110&amp;$F1110, 'emission-rate'!$F$2:$F$551) * IFERROR(VLOOKUP($A1110&amp;$B1110&amp;$C1110&amp;$D1110&amp;K$1, 'check of sales'!$A$2:$P$1035, 12 + MATCH($E1110,'check of sales'!$M$1:$P$1, 0), 0), 0)</f>
        <v>355.29935313405394</v>
      </c>
      <c r="L1110" s="1">
        <f>SUMIF('emission-rate'!$A$2:$A$551, $D1110&amp;L$1&amp;$E1110&amp;$F1110, 'emission-rate'!$F$2:$F$551) * IFERROR(VLOOKUP($A1110&amp;$B1110&amp;$C1110&amp;$D1110&amp;L$1, 'check of sales'!$A$2:$P$1035, 12 + MATCH($E1110,'check of sales'!$M$1:$P$1, 0), 0), 0)</f>
        <v>19654.02117685468</v>
      </c>
      <c r="M1110" s="1">
        <f>SUMIF('emission-rate'!$A$2:$A$551, $D1110&amp;M$1&amp;$E1110&amp;$F1110, 'emission-rate'!$F$2:$F$551) * IFERROR(VLOOKUP($A1110&amp;$B1110&amp;$C1110&amp;$D1110&amp;M$1, 'check of sales'!$A$2:$P$1035, 12 + MATCH($E1110,'check of sales'!$M$1:$P$1, 0), 0), 0)</f>
        <v>27086.493621874251</v>
      </c>
      <c r="N1110" s="1">
        <f>SUMIF('emission-rate'!$A$2:$A$551, $D1110&amp;N$1&amp;$E1110&amp;$F1110, 'emission-rate'!$F$2:$F$551) * IFERROR(VLOOKUP($A1110&amp;$B1110&amp;$C1110&amp;$D1110&amp;N$1, 'check of sales'!$A$2:$P$1035, 12 + MATCH($E1110,'check of sales'!$M$1:$P$1, 0), 0), 0)</f>
        <v>5500.2063413056876</v>
      </c>
      <c r="O1110" s="1">
        <f>SUMIF('emission-rate'!$A$2:$A$551, $D1110&amp;O$1&amp;$E1110&amp;$F1110, 'emission-rate'!$F$2:$F$551) * IFERROR(VLOOKUP($A1110&amp;$B1110&amp;$C1110&amp;$D1110&amp;O$1, 'check of sales'!$A$2:$P$1035, 12 + MATCH($E1110,'check of sales'!$M$1:$P$1, 0), 0), 0)</f>
        <v>17830.941052016671</v>
      </c>
      <c r="P1110" s="1">
        <f>SUMIF('emission-rate'!$A$2:$A$551, $D1110&amp;P$1&amp;$E1110&amp;$F1110, 'emission-rate'!$F$2:$F$551) * IFERROR(VLOOKUP($A1110&amp;$B1110&amp;$C1110&amp;$D1110&amp;P$1, 'check of sales'!$A$2:$P$1035, 12 + MATCH($E1110,'check of sales'!$M$1:$P$1, 0), 0), 0)</f>
        <v>25707.226523757465</v>
      </c>
      <c r="Q1110" s="1">
        <f>SUMIF('emission-rate'!$A$2:$A$551, $D1110&amp;Q$1&amp;$E1110&amp;$F1110, 'emission-rate'!$F$2:$F$551) * IFERROR(VLOOKUP($A1110&amp;$B1110&amp;$C1110&amp;$D1110&amp;Q$1, 'check of sales'!$A$2:$P$1035, 12 + MATCH($E1110,'check of sales'!$M$1:$P$1, 0), 0), 0)</f>
        <v>17252.789965106145</v>
      </c>
      <c r="R1110" s="1">
        <f>SUMIF('emission-rate'!$A$2:$A$551, $D1110&amp;R$1&amp;$E1110&amp;$F1110, 'emission-rate'!$F$2:$F$551) * IFERROR(VLOOKUP($A1110&amp;$B1110&amp;$C1110&amp;$D1110&amp;R$1, 'check of sales'!$A$2:$P$1035, 12 + MATCH($E1110,'check of sales'!$M$1:$P$1, 0), 0), 0)</f>
        <v>12294.446053075631</v>
      </c>
      <c r="S1110" s="1">
        <f>SUMIF('emission-rate'!$A$2:$A$551, $D1110&amp;S$1&amp;$E1110&amp;$F1110, 'emission-rate'!$F$2:$F$551) * IFERROR(VLOOKUP($A1110&amp;$B1110&amp;$C1110&amp;$D1110&amp;S$1, 'check of sales'!$A$2:$P$1035, 12 + MATCH($E1110,'check of sales'!$M$1:$P$1, 0), 0), 0)</f>
        <v>14745.273955983501</v>
      </c>
      <c r="T1110" s="1">
        <f>SUMIF('emission-rate'!$A$2:$A$551, $D1110&amp;T$1&amp;$E1110&amp;$F1110, 'emission-rate'!$F$2:$F$551) * IFERROR(VLOOKUP($A1110&amp;$B1110&amp;$C1110&amp;$D1110&amp;T$1, 'check of sales'!$A$2:$P$1035, 12 + MATCH($E1110,'check of sales'!$M$1:$P$1, 0), 0), 0)</f>
        <v>0</v>
      </c>
      <c r="U1110" s="1">
        <f>SUMIF('emission-rate'!$A$2:$A$551, $D1110&amp;U$1&amp;$E1110&amp;$F1110, 'emission-rate'!$F$2:$F$551) * IFERROR(VLOOKUP($A1110&amp;$B1110&amp;$C1110&amp;$D1110&amp;U$1, 'check of sales'!$A$2:$P$1035, 12 + MATCH($E1110,'check of sales'!$M$1:$P$1, 0), 0), 0)</f>
        <v>0</v>
      </c>
    </row>
    <row r="1111" spans="1:21" x14ac:dyDescent="0.2">
      <c r="A1111">
        <f>emission!A1111</f>
        <v>2019</v>
      </c>
      <c r="B1111">
        <f>emission!B1111</f>
        <v>2</v>
      </c>
      <c r="C1111" t="str">
        <f>emission!C1111</f>
        <v>industrial</v>
      </c>
      <c r="D1111" t="str">
        <f>emission!D1111</f>
        <v>VCC 21400 (GAS LHD1)</v>
      </c>
      <c r="E1111" t="str">
        <f>emission!E1111</f>
        <v>GAS</v>
      </c>
      <c r="F1111" t="str">
        <f>emission!F1111</f>
        <v>CH4</v>
      </c>
      <c r="G1111" s="1">
        <f>emission!G1111 - SUM($K1111:$U1111)</f>
        <v>6.1191560234874487E-5</v>
      </c>
      <c r="K1111" s="1">
        <f>SUMIF('emission-rate'!$A$2:$A$551, $D1111&amp;K$1&amp;$E1111&amp;$F1111, 'emission-rate'!$F$2:$F$551) * IFERROR(VLOOKUP($A1111&amp;$B1111&amp;$C1111&amp;$D1111&amp;K$1, 'check of sales'!$A$2:$P$1035, 12 + MATCH($E1111,'check of sales'!$M$1:$P$1, 0), 0), 0)</f>
        <v>344.15727303452087</v>
      </c>
      <c r="L1111" s="1">
        <f>SUMIF('emission-rate'!$A$2:$A$551, $D1111&amp;L$1&amp;$E1111&amp;$F1111, 'emission-rate'!$F$2:$F$551) * IFERROR(VLOOKUP($A1111&amp;$B1111&amp;$C1111&amp;$D1111&amp;L$1, 'check of sales'!$A$2:$P$1035, 12 + MATCH($E1111,'check of sales'!$M$1:$P$1, 0), 0), 0)</f>
        <v>18870.681262846632</v>
      </c>
      <c r="M1111" s="1">
        <f>SUMIF('emission-rate'!$A$2:$A$551, $D1111&amp;M$1&amp;$E1111&amp;$F1111, 'emission-rate'!$F$2:$F$551) * IFERROR(VLOOKUP($A1111&amp;$B1111&amp;$C1111&amp;$D1111&amp;M$1, 'check of sales'!$A$2:$P$1035, 12 + MATCH($E1111,'check of sales'!$M$1:$P$1, 0), 0), 0)</f>
        <v>24683.773622684748</v>
      </c>
      <c r="N1111" s="1">
        <f>SUMIF('emission-rate'!$A$2:$A$551, $D1111&amp;N$1&amp;$E1111&amp;$F1111, 'emission-rate'!$F$2:$F$551) * IFERROR(VLOOKUP($A1111&amp;$B1111&amp;$C1111&amp;$D1111&amp;N$1, 'check of sales'!$A$2:$P$1035, 12 + MATCH($E1111,'check of sales'!$M$1:$P$1, 0), 0), 0)</f>
        <v>5286.2972104336432</v>
      </c>
      <c r="O1111" s="1">
        <f>SUMIF('emission-rate'!$A$2:$A$551, $D1111&amp;O$1&amp;$E1111&amp;$F1111, 'emission-rate'!$F$2:$F$551) * IFERROR(VLOOKUP($A1111&amp;$B1111&amp;$C1111&amp;$D1111&amp;O$1, 'check of sales'!$A$2:$P$1035, 12 + MATCH($E1111,'check of sales'!$M$1:$P$1, 0), 0), 0)</f>
        <v>16695.397983395567</v>
      </c>
      <c r="P1111" s="1">
        <f>SUMIF('emission-rate'!$A$2:$A$551, $D1111&amp;P$1&amp;$E1111&amp;$F1111, 'emission-rate'!$F$2:$F$551) * IFERROR(VLOOKUP($A1111&amp;$B1111&amp;$C1111&amp;$D1111&amp;P$1, 'check of sales'!$A$2:$P$1035, 12 + MATCH($E1111,'check of sales'!$M$1:$P$1, 0), 0), 0)</f>
        <v>22942.476706071455</v>
      </c>
      <c r="Q1111" s="1">
        <f>SUMIF('emission-rate'!$A$2:$A$551, $D1111&amp;Q$1&amp;$E1111&amp;$F1111, 'emission-rate'!$F$2:$F$551) * IFERROR(VLOOKUP($A1111&amp;$B1111&amp;$C1111&amp;$D1111&amp;Q$1, 'check of sales'!$A$2:$P$1035, 12 + MATCH($E1111,'check of sales'!$M$1:$P$1, 0), 0), 0)</f>
        <v>16701.941011571187</v>
      </c>
      <c r="R1111" s="1">
        <f>SUMIF('emission-rate'!$A$2:$A$551, $D1111&amp;R$1&amp;$E1111&amp;$F1111, 'emission-rate'!$F$2:$F$551) * IFERROR(VLOOKUP($A1111&amp;$B1111&amp;$C1111&amp;$D1111&amp;R$1, 'check of sales'!$A$2:$P$1035, 12 + MATCH($E1111,'check of sales'!$M$1:$P$1, 0), 0), 0)</f>
        <v>11827.011393306726</v>
      </c>
      <c r="S1111" s="1">
        <f>SUMIF('emission-rate'!$A$2:$A$551, $D1111&amp;S$1&amp;$E1111&amp;$F1111, 'emission-rate'!$F$2:$F$551) * IFERROR(VLOOKUP($A1111&amp;$B1111&amp;$C1111&amp;$D1111&amp;S$1, 'check of sales'!$A$2:$P$1035, 12 + MATCH($E1111,'check of sales'!$M$1:$P$1, 0), 0), 0)</f>
        <v>13883.340997609299</v>
      </c>
      <c r="T1111" s="1">
        <f>SUMIF('emission-rate'!$A$2:$A$551, $D1111&amp;T$1&amp;$E1111&amp;$F1111, 'emission-rate'!$F$2:$F$551) * IFERROR(VLOOKUP($A1111&amp;$B1111&amp;$C1111&amp;$D1111&amp;T$1, 'check of sales'!$A$2:$P$1035, 12 + MATCH($E1111,'check of sales'!$M$1:$P$1, 0), 0), 0)</f>
        <v>11456.788470298659</v>
      </c>
      <c r="U1111" s="1">
        <f>SUMIF('emission-rate'!$A$2:$A$551, $D1111&amp;U$1&amp;$E1111&amp;$F1111, 'emission-rate'!$F$2:$F$551) * IFERROR(VLOOKUP($A1111&amp;$B1111&amp;$C1111&amp;$D1111&amp;U$1, 'check of sales'!$A$2:$P$1035, 12 + MATCH($E1111,'check of sales'!$M$1:$P$1, 0), 0), 0)</f>
        <v>0</v>
      </c>
    </row>
    <row r="1112" spans="1:21" x14ac:dyDescent="0.2">
      <c r="A1112">
        <f>emission!A1112</f>
        <v>2020</v>
      </c>
      <c r="B1112">
        <f>emission!B1112</f>
        <v>2</v>
      </c>
      <c r="C1112" t="str">
        <f>emission!C1112</f>
        <v>industrial</v>
      </c>
      <c r="D1112" t="str">
        <f>emission!D1112</f>
        <v>VCC 21400 (GAS LHD1)</v>
      </c>
      <c r="E1112" t="str">
        <f>emission!E1112</f>
        <v>GAS</v>
      </c>
      <c r="F1112" t="str">
        <f>emission!F1112</f>
        <v>CH4</v>
      </c>
      <c r="G1112" s="1">
        <f>emission!G1112 - SUM($K1112:$U1112)</f>
        <v>3.94943926949054E-5</v>
      </c>
      <c r="K1112" s="1">
        <f>SUMIF('emission-rate'!$A$2:$A$551, $D1112&amp;K$1&amp;$E1112&amp;$F1112, 'emission-rate'!$F$2:$F$551) * IFERROR(VLOOKUP($A1112&amp;$B1112&amp;$C1112&amp;$D1112&amp;K$1, 'check of sales'!$A$2:$P$1035, 12 + MATCH($E1112,'check of sales'!$M$1:$P$1, 0), 0), 0)</f>
        <v>326.11782120025015</v>
      </c>
      <c r="L1112" s="1">
        <f>SUMIF('emission-rate'!$A$2:$A$551, $D1112&amp;L$1&amp;$E1112&amp;$F1112, 'emission-rate'!$F$2:$F$551) * IFERROR(VLOOKUP($A1112&amp;$B1112&amp;$C1112&amp;$D1112&amp;L$1, 'check of sales'!$A$2:$P$1035, 12 + MATCH($E1112,'check of sales'!$M$1:$P$1, 0), 0), 0)</f>
        <v>18278.902414085049</v>
      </c>
      <c r="M1112" s="1">
        <f>SUMIF('emission-rate'!$A$2:$A$551, $D1112&amp;M$1&amp;$E1112&amp;$F1112, 'emission-rate'!$F$2:$F$551) * IFERROR(VLOOKUP($A1112&amp;$B1112&amp;$C1112&amp;$D1112&amp;M$1, 'check of sales'!$A$2:$P$1035, 12 + MATCH($E1112,'check of sales'!$M$1:$P$1, 0), 0), 0)</f>
        <v>23699.965529012876</v>
      </c>
      <c r="N1112" s="1">
        <f>SUMIF('emission-rate'!$A$2:$A$551, $D1112&amp;N$1&amp;$E1112&amp;$F1112, 'emission-rate'!$F$2:$F$551) * IFERROR(VLOOKUP($A1112&amp;$B1112&amp;$C1112&amp;$D1112&amp;N$1, 'check of sales'!$A$2:$P$1035, 12 + MATCH($E1112,'check of sales'!$M$1:$P$1, 0), 0), 0)</f>
        <v>4817.3737607439125</v>
      </c>
      <c r="O1112" s="1">
        <f>SUMIF('emission-rate'!$A$2:$A$551, $D1112&amp;O$1&amp;$E1112&amp;$F1112, 'emission-rate'!$F$2:$F$551) * IFERROR(VLOOKUP($A1112&amp;$B1112&amp;$C1112&amp;$D1112&amp;O$1, 'check of sales'!$A$2:$P$1035, 12 + MATCH($E1112,'check of sales'!$M$1:$P$1, 0), 0), 0)</f>
        <v>16046.09542080416</v>
      </c>
      <c r="P1112" s="1">
        <f>SUMIF('emission-rate'!$A$2:$A$551, $D1112&amp;P$1&amp;$E1112&amp;$F1112, 'emission-rate'!$F$2:$F$551) * IFERROR(VLOOKUP($A1112&amp;$B1112&amp;$C1112&amp;$D1112&amp;P$1, 'check of sales'!$A$2:$P$1035, 12 + MATCH($E1112,'check of sales'!$M$1:$P$1, 0), 0), 0)</f>
        <v>21481.411340840314</v>
      </c>
      <c r="Q1112" s="1">
        <f>SUMIF('emission-rate'!$A$2:$A$551, $D1112&amp;Q$1&amp;$E1112&amp;$F1112, 'emission-rate'!$F$2:$F$551) * IFERROR(VLOOKUP($A1112&amp;$B1112&amp;$C1112&amp;$D1112&amp;Q$1, 'check of sales'!$A$2:$P$1035, 12 + MATCH($E1112,'check of sales'!$M$1:$P$1, 0), 0), 0)</f>
        <v>14905.687793665022</v>
      </c>
      <c r="R1112" s="1">
        <f>SUMIF('emission-rate'!$A$2:$A$551, $D1112&amp;R$1&amp;$E1112&amp;$F1112, 'emission-rate'!$F$2:$F$551) * IFERROR(VLOOKUP($A1112&amp;$B1112&amp;$C1112&amp;$D1112&amp;R$1, 'check of sales'!$A$2:$P$1035, 12 + MATCH($E1112,'check of sales'!$M$1:$P$1, 0), 0), 0)</f>
        <v>11449.39728784165</v>
      </c>
      <c r="S1112" s="1">
        <f>SUMIF('emission-rate'!$A$2:$A$551, $D1112&amp;S$1&amp;$E1112&amp;$F1112, 'emission-rate'!$F$2:$F$551) * IFERROR(VLOOKUP($A1112&amp;$B1112&amp;$C1112&amp;$D1112&amp;S$1, 'check of sales'!$A$2:$P$1035, 12 + MATCH($E1112,'check of sales'!$M$1:$P$1, 0), 0), 0)</f>
        <v>13355.496575204375</v>
      </c>
      <c r="T1112" s="1">
        <f>SUMIF('emission-rate'!$A$2:$A$551, $D1112&amp;T$1&amp;$E1112&amp;$F1112, 'emission-rate'!$F$2:$F$551) * IFERROR(VLOOKUP($A1112&amp;$B1112&amp;$C1112&amp;$D1112&amp;T$1, 'check of sales'!$A$2:$P$1035, 12 + MATCH($E1112,'check of sales'!$M$1:$P$1, 0), 0), 0)</f>
        <v>10787.083478099019</v>
      </c>
      <c r="U1112" s="1">
        <f>SUMIF('emission-rate'!$A$2:$A$551, $D1112&amp;U$1&amp;$E1112&amp;$F1112, 'emission-rate'!$F$2:$F$551) * IFERROR(VLOOKUP($A1112&amp;$B1112&amp;$C1112&amp;$D1112&amp;U$1, 'check of sales'!$A$2:$P$1035, 12 + MATCH($E1112,'check of sales'!$M$1:$P$1, 0), 0), 0)</f>
        <v>12528.407857508955</v>
      </c>
    </row>
    <row r="1113" spans="1:21" x14ac:dyDescent="0.2">
      <c r="A1113">
        <f>emission!A1113</f>
        <v>2010</v>
      </c>
      <c r="B1113">
        <f>emission!B1113</f>
        <v>2</v>
      </c>
      <c r="C1113" t="str">
        <f>emission!C1113</f>
        <v>industrial</v>
      </c>
      <c r="D1113" t="str">
        <f>emission!D1113</f>
        <v>VCC 21400 (GAS LHD1)</v>
      </c>
      <c r="E1113" t="str">
        <f>emission!E1113</f>
        <v>GAS</v>
      </c>
      <c r="F1113" t="str">
        <f>emission!F1113</f>
        <v>CO</v>
      </c>
      <c r="G1113" s="1">
        <f>emission!G1113 - SUM($K1113:$U1113)</f>
        <v>-4.3752930650953203E-5</v>
      </c>
      <c r="K1113" s="1">
        <f>SUMIF('emission-rate'!$A$2:$A$551, $D1113&amp;K$1&amp;$E1113&amp;$F1113, 'emission-rate'!$F$2:$F$551) * IFERROR(VLOOKUP($A1113&amp;$B1113&amp;$C1113&amp;$D1113&amp;K$1, 'check of sales'!$A$2:$P$1035, 12 + MATCH($E1113,'check of sales'!$M$1:$P$1, 0), 0), 0)</f>
        <v>56842.384529320931</v>
      </c>
      <c r="L1113" s="1">
        <f>SUMIF('emission-rate'!$A$2:$A$551, $D1113&amp;L$1&amp;$E1113&amp;$F1113, 'emission-rate'!$F$2:$F$551) * IFERROR(VLOOKUP($A1113&amp;$B1113&amp;$C1113&amp;$D1113&amp;L$1, 'check of sales'!$A$2:$P$1035, 12 + MATCH($E1113,'check of sales'!$M$1:$P$1, 0), 0), 0)</f>
        <v>0</v>
      </c>
      <c r="M1113" s="1">
        <f>SUMIF('emission-rate'!$A$2:$A$551, $D1113&amp;M$1&amp;$E1113&amp;$F1113, 'emission-rate'!$F$2:$F$551) * IFERROR(VLOOKUP($A1113&amp;$B1113&amp;$C1113&amp;$D1113&amp;M$1, 'check of sales'!$A$2:$P$1035, 12 + MATCH($E1113,'check of sales'!$M$1:$P$1, 0), 0), 0)</f>
        <v>0</v>
      </c>
      <c r="N1113" s="1">
        <f>SUMIF('emission-rate'!$A$2:$A$551, $D1113&amp;N$1&amp;$E1113&amp;$F1113, 'emission-rate'!$F$2:$F$551) * IFERROR(VLOOKUP($A1113&amp;$B1113&amp;$C1113&amp;$D1113&amp;N$1, 'check of sales'!$A$2:$P$1035, 12 + MATCH($E1113,'check of sales'!$M$1:$P$1, 0), 0), 0)</f>
        <v>0</v>
      </c>
      <c r="O1113" s="1">
        <f>SUMIF('emission-rate'!$A$2:$A$551, $D1113&amp;O$1&amp;$E1113&amp;$F1113, 'emission-rate'!$F$2:$F$551) * IFERROR(VLOOKUP($A1113&amp;$B1113&amp;$C1113&amp;$D1113&amp;O$1, 'check of sales'!$A$2:$P$1035, 12 + MATCH($E1113,'check of sales'!$M$1:$P$1, 0), 0), 0)</f>
        <v>0</v>
      </c>
      <c r="P1113" s="1">
        <f>SUMIF('emission-rate'!$A$2:$A$551, $D1113&amp;P$1&amp;$E1113&amp;$F1113, 'emission-rate'!$F$2:$F$551) * IFERROR(VLOOKUP($A1113&amp;$B1113&amp;$C1113&amp;$D1113&amp;P$1, 'check of sales'!$A$2:$P$1035, 12 + MATCH($E1113,'check of sales'!$M$1:$P$1, 0), 0), 0)</f>
        <v>0</v>
      </c>
      <c r="Q1113" s="1">
        <f>SUMIF('emission-rate'!$A$2:$A$551, $D1113&amp;Q$1&amp;$E1113&amp;$F1113, 'emission-rate'!$F$2:$F$551) * IFERROR(VLOOKUP($A1113&amp;$B1113&amp;$C1113&amp;$D1113&amp;Q$1, 'check of sales'!$A$2:$P$1035, 12 + MATCH($E1113,'check of sales'!$M$1:$P$1, 0), 0), 0)</f>
        <v>0</v>
      </c>
      <c r="R1113" s="1">
        <f>SUMIF('emission-rate'!$A$2:$A$551, $D1113&amp;R$1&amp;$E1113&amp;$F1113, 'emission-rate'!$F$2:$F$551) * IFERROR(VLOOKUP($A1113&amp;$B1113&amp;$C1113&amp;$D1113&amp;R$1, 'check of sales'!$A$2:$P$1035, 12 + MATCH($E1113,'check of sales'!$M$1:$P$1, 0), 0), 0)</f>
        <v>0</v>
      </c>
      <c r="S1113" s="1">
        <f>SUMIF('emission-rate'!$A$2:$A$551, $D1113&amp;S$1&amp;$E1113&amp;$F1113, 'emission-rate'!$F$2:$F$551) * IFERROR(VLOOKUP($A1113&amp;$B1113&amp;$C1113&amp;$D1113&amp;S$1, 'check of sales'!$A$2:$P$1035, 12 + MATCH($E1113,'check of sales'!$M$1:$P$1, 0), 0), 0)</f>
        <v>0</v>
      </c>
      <c r="T1113" s="1">
        <f>SUMIF('emission-rate'!$A$2:$A$551, $D1113&amp;T$1&amp;$E1113&amp;$F1113, 'emission-rate'!$F$2:$F$551) * IFERROR(VLOOKUP($A1113&amp;$B1113&amp;$C1113&amp;$D1113&amp;T$1, 'check of sales'!$A$2:$P$1035, 12 + MATCH($E1113,'check of sales'!$M$1:$P$1, 0), 0), 0)</f>
        <v>0</v>
      </c>
      <c r="U1113" s="1">
        <f>SUMIF('emission-rate'!$A$2:$A$551, $D1113&amp;U$1&amp;$E1113&amp;$F1113, 'emission-rate'!$F$2:$F$551) * IFERROR(VLOOKUP($A1113&amp;$B1113&amp;$C1113&amp;$D1113&amp;U$1, 'check of sales'!$A$2:$P$1035, 12 + MATCH($E1113,'check of sales'!$M$1:$P$1, 0), 0), 0)</f>
        <v>0</v>
      </c>
    </row>
    <row r="1114" spans="1:21" x14ac:dyDescent="0.2">
      <c r="A1114">
        <f>emission!A1114</f>
        <v>2011</v>
      </c>
      <c r="B1114">
        <f>emission!B1114</f>
        <v>2</v>
      </c>
      <c r="C1114" t="str">
        <f>emission!C1114</f>
        <v>industrial</v>
      </c>
      <c r="D1114" t="str">
        <f>emission!D1114</f>
        <v>VCC 21400 (GAS LHD1)</v>
      </c>
      <c r="E1114" t="str">
        <f>emission!E1114</f>
        <v>GAS</v>
      </c>
      <c r="F1114" t="str">
        <f>emission!F1114</f>
        <v>CO</v>
      </c>
      <c r="G1114" s="1">
        <f>emission!G1114 - SUM($K1114:$U1114)</f>
        <v>-1.7002085223793983E-4</v>
      </c>
      <c r="K1114" s="1">
        <f>SUMIF('emission-rate'!$A$2:$A$551, $D1114&amp;K$1&amp;$E1114&amp;$F1114, 'emission-rate'!$F$2:$F$551) * IFERROR(VLOOKUP($A1114&amp;$B1114&amp;$C1114&amp;$D1114&amp;K$1, 'check of sales'!$A$2:$P$1035, 12 + MATCH($E1114,'check of sales'!$M$1:$P$1, 0), 0), 0)</f>
        <v>53519.670770006582</v>
      </c>
      <c r="L1114" s="1">
        <f>SUMIF('emission-rate'!$A$2:$A$551, $D1114&amp;L$1&amp;$E1114&amp;$F1114, 'emission-rate'!$F$2:$F$551) * IFERROR(VLOOKUP($A1114&amp;$B1114&amp;$C1114&amp;$D1114&amp;L$1, 'check of sales'!$A$2:$P$1035, 12 + MATCH($E1114,'check of sales'!$M$1:$P$1, 0), 0), 0)</f>
        <v>2975274.8964581541</v>
      </c>
      <c r="M1114" s="1">
        <f>SUMIF('emission-rate'!$A$2:$A$551, $D1114&amp;M$1&amp;$E1114&amp;$F1114, 'emission-rate'!$F$2:$F$551) * IFERROR(VLOOKUP($A1114&amp;$B1114&amp;$C1114&amp;$D1114&amp;M$1, 'check of sales'!$A$2:$P$1035, 12 + MATCH($E1114,'check of sales'!$M$1:$P$1, 0), 0), 0)</f>
        <v>0</v>
      </c>
      <c r="N1114" s="1">
        <f>SUMIF('emission-rate'!$A$2:$A$551, $D1114&amp;N$1&amp;$E1114&amp;$F1114, 'emission-rate'!$F$2:$F$551) * IFERROR(VLOOKUP($A1114&amp;$B1114&amp;$C1114&amp;$D1114&amp;N$1, 'check of sales'!$A$2:$P$1035, 12 + MATCH($E1114,'check of sales'!$M$1:$P$1, 0), 0), 0)</f>
        <v>0</v>
      </c>
      <c r="O1114" s="1">
        <f>SUMIF('emission-rate'!$A$2:$A$551, $D1114&amp;O$1&amp;$E1114&amp;$F1114, 'emission-rate'!$F$2:$F$551) * IFERROR(VLOOKUP($A1114&amp;$B1114&amp;$C1114&amp;$D1114&amp;O$1, 'check of sales'!$A$2:$P$1035, 12 + MATCH($E1114,'check of sales'!$M$1:$P$1, 0), 0), 0)</f>
        <v>0</v>
      </c>
      <c r="P1114" s="1">
        <f>SUMIF('emission-rate'!$A$2:$A$551, $D1114&amp;P$1&amp;$E1114&amp;$F1114, 'emission-rate'!$F$2:$F$551) * IFERROR(VLOOKUP($A1114&amp;$B1114&amp;$C1114&amp;$D1114&amp;P$1, 'check of sales'!$A$2:$P$1035, 12 + MATCH($E1114,'check of sales'!$M$1:$P$1, 0), 0), 0)</f>
        <v>0</v>
      </c>
      <c r="Q1114" s="1">
        <f>SUMIF('emission-rate'!$A$2:$A$551, $D1114&amp;Q$1&amp;$E1114&amp;$F1114, 'emission-rate'!$F$2:$F$551) * IFERROR(VLOOKUP($A1114&amp;$B1114&amp;$C1114&amp;$D1114&amp;Q$1, 'check of sales'!$A$2:$P$1035, 12 + MATCH($E1114,'check of sales'!$M$1:$P$1, 0), 0), 0)</f>
        <v>0</v>
      </c>
      <c r="R1114" s="1">
        <f>SUMIF('emission-rate'!$A$2:$A$551, $D1114&amp;R$1&amp;$E1114&amp;$F1114, 'emission-rate'!$F$2:$F$551) * IFERROR(VLOOKUP($A1114&amp;$B1114&amp;$C1114&amp;$D1114&amp;R$1, 'check of sales'!$A$2:$P$1035, 12 + MATCH($E1114,'check of sales'!$M$1:$P$1, 0), 0), 0)</f>
        <v>0</v>
      </c>
      <c r="S1114" s="1">
        <f>SUMIF('emission-rate'!$A$2:$A$551, $D1114&amp;S$1&amp;$E1114&amp;$F1114, 'emission-rate'!$F$2:$F$551) * IFERROR(VLOOKUP($A1114&amp;$B1114&amp;$C1114&amp;$D1114&amp;S$1, 'check of sales'!$A$2:$P$1035, 12 + MATCH($E1114,'check of sales'!$M$1:$P$1, 0), 0), 0)</f>
        <v>0</v>
      </c>
      <c r="T1114" s="1">
        <f>SUMIF('emission-rate'!$A$2:$A$551, $D1114&amp;T$1&amp;$E1114&amp;$F1114, 'emission-rate'!$F$2:$F$551) * IFERROR(VLOOKUP($A1114&amp;$B1114&amp;$C1114&amp;$D1114&amp;T$1, 'check of sales'!$A$2:$P$1035, 12 + MATCH($E1114,'check of sales'!$M$1:$P$1, 0), 0), 0)</f>
        <v>0</v>
      </c>
      <c r="U1114" s="1">
        <f>SUMIF('emission-rate'!$A$2:$A$551, $D1114&amp;U$1&amp;$E1114&amp;$F1114, 'emission-rate'!$F$2:$F$551) * IFERROR(VLOOKUP($A1114&amp;$B1114&amp;$C1114&amp;$D1114&amp;U$1, 'check of sales'!$A$2:$P$1035, 12 + MATCH($E1114,'check of sales'!$M$1:$P$1, 0), 0), 0)</f>
        <v>0</v>
      </c>
    </row>
    <row r="1115" spans="1:21" x14ac:dyDescent="0.2">
      <c r="A1115">
        <f>emission!A1115</f>
        <v>2012</v>
      </c>
      <c r="B1115">
        <f>emission!B1115</f>
        <v>2</v>
      </c>
      <c r="C1115" t="str">
        <f>emission!C1115</f>
        <v>industrial</v>
      </c>
      <c r="D1115" t="str">
        <f>emission!D1115</f>
        <v>VCC 21400 (GAS LHD1)</v>
      </c>
      <c r="E1115" t="str">
        <f>emission!E1115</f>
        <v>GAS</v>
      </c>
      <c r="F1115" t="str">
        <f>emission!F1115</f>
        <v>CO</v>
      </c>
      <c r="G1115" s="1">
        <f>emission!G1115 - SUM($K1115:$U1115)</f>
        <v>1.6986867412924767E-3</v>
      </c>
      <c r="K1115" s="1">
        <f>SUMIF('emission-rate'!$A$2:$A$551, $D1115&amp;K$1&amp;$E1115&amp;$F1115, 'emission-rate'!$F$2:$F$551) * IFERROR(VLOOKUP($A1115&amp;$B1115&amp;$C1115&amp;$D1115&amp;K$1, 'check of sales'!$A$2:$P$1035, 12 + MATCH($E1115,'check of sales'!$M$1:$P$1, 0), 0), 0)</f>
        <v>51484.853667282106</v>
      </c>
      <c r="L1115" s="1">
        <f>SUMIF('emission-rate'!$A$2:$A$551, $D1115&amp;L$1&amp;$E1115&amp;$F1115, 'emission-rate'!$F$2:$F$551) * IFERROR(VLOOKUP($A1115&amp;$B1115&amp;$C1115&amp;$D1115&amp;L$1, 'check of sales'!$A$2:$P$1035, 12 + MATCH($E1115,'check of sales'!$M$1:$P$1, 0), 0), 0)</f>
        <v>2801355.6121412772</v>
      </c>
      <c r="M1115" s="1">
        <f>SUMIF('emission-rate'!$A$2:$A$551, $D1115&amp;M$1&amp;$E1115&amp;$F1115, 'emission-rate'!$F$2:$F$551) * IFERROR(VLOOKUP($A1115&amp;$B1115&amp;$C1115&amp;$D1115&amp;M$1, 'check of sales'!$A$2:$P$1035, 12 + MATCH($E1115,'check of sales'!$M$1:$P$1, 0), 0), 0)</f>
        <v>3780921.4498093538</v>
      </c>
      <c r="N1115" s="1">
        <f>SUMIF('emission-rate'!$A$2:$A$551, $D1115&amp;N$1&amp;$E1115&amp;$F1115, 'emission-rate'!$F$2:$F$551) * IFERROR(VLOOKUP($A1115&amp;$B1115&amp;$C1115&amp;$D1115&amp;N$1, 'check of sales'!$A$2:$P$1035, 12 + MATCH($E1115,'check of sales'!$M$1:$P$1, 0), 0), 0)</f>
        <v>0</v>
      </c>
      <c r="O1115" s="1">
        <f>SUMIF('emission-rate'!$A$2:$A$551, $D1115&amp;O$1&amp;$E1115&amp;$F1115, 'emission-rate'!$F$2:$F$551) * IFERROR(VLOOKUP($A1115&amp;$B1115&amp;$C1115&amp;$D1115&amp;O$1, 'check of sales'!$A$2:$P$1035, 12 + MATCH($E1115,'check of sales'!$M$1:$P$1, 0), 0), 0)</f>
        <v>0</v>
      </c>
      <c r="P1115" s="1">
        <f>SUMIF('emission-rate'!$A$2:$A$551, $D1115&amp;P$1&amp;$E1115&amp;$F1115, 'emission-rate'!$F$2:$F$551) * IFERROR(VLOOKUP($A1115&amp;$B1115&amp;$C1115&amp;$D1115&amp;P$1, 'check of sales'!$A$2:$P$1035, 12 + MATCH($E1115,'check of sales'!$M$1:$P$1, 0), 0), 0)</f>
        <v>0</v>
      </c>
      <c r="Q1115" s="1">
        <f>SUMIF('emission-rate'!$A$2:$A$551, $D1115&amp;Q$1&amp;$E1115&amp;$F1115, 'emission-rate'!$F$2:$F$551) * IFERROR(VLOOKUP($A1115&amp;$B1115&amp;$C1115&amp;$D1115&amp;Q$1, 'check of sales'!$A$2:$P$1035, 12 + MATCH($E1115,'check of sales'!$M$1:$P$1, 0), 0), 0)</f>
        <v>0</v>
      </c>
      <c r="R1115" s="1">
        <f>SUMIF('emission-rate'!$A$2:$A$551, $D1115&amp;R$1&amp;$E1115&amp;$F1115, 'emission-rate'!$F$2:$F$551) * IFERROR(VLOOKUP($A1115&amp;$B1115&amp;$C1115&amp;$D1115&amp;R$1, 'check of sales'!$A$2:$P$1035, 12 + MATCH($E1115,'check of sales'!$M$1:$P$1, 0), 0), 0)</f>
        <v>0</v>
      </c>
      <c r="S1115" s="1">
        <f>SUMIF('emission-rate'!$A$2:$A$551, $D1115&amp;S$1&amp;$E1115&amp;$F1115, 'emission-rate'!$F$2:$F$551) * IFERROR(VLOOKUP($A1115&amp;$B1115&amp;$C1115&amp;$D1115&amp;S$1, 'check of sales'!$A$2:$P$1035, 12 + MATCH($E1115,'check of sales'!$M$1:$P$1, 0), 0), 0)</f>
        <v>0</v>
      </c>
      <c r="T1115" s="1">
        <f>SUMIF('emission-rate'!$A$2:$A$551, $D1115&amp;T$1&amp;$E1115&amp;$F1115, 'emission-rate'!$F$2:$F$551) * IFERROR(VLOOKUP($A1115&amp;$B1115&amp;$C1115&amp;$D1115&amp;T$1, 'check of sales'!$A$2:$P$1035, 12 + MATCH($E1115,'check of sales'!$M$1:$P$1, 0), 0), 0)</f>
        <v>0</v>
      </c>
      <c r="U1115" s="1">
        <f>SUMIF('emission-rate'!$A$2:$A$551, $D1115&amp;U$1&amp;$E1115&amp;$F1115, 'emission-rate'!$F$2:$F$551) * IFERROR(VLOOKUP($A1115&amp;$B1115&amp;$C1115&amp;$D1115&amp;U$1, 'check of sales'!$A$2:$P$1035, 12 + MATCH($E1115,'check of sales'!$M$1:$P$1, 0), 0), 0)</f>
        <v>0</v>
      </c>
    </row>
    <row r="1116" spans="1:21" x14ac:dyDescent="0.2">
      <c r="A1116">
        <f>emission!A1116</f>
        <v>2013</v>
      </c>
      <c r="B1116">
        <f>emission!B1116</f>
        <v>2</v>
      </c>
      <c r="C1116" t="str">
        <f>emission!C1116</f>
        <v>industrial</v>
      </c>
      <c r="D1116" t="str">
        <f>emission!D1116</f>
        <v>VCC 21400 (GAS LHD1)</v>
      </c>
      <c r="E1116" t="str">
        <f>emission!E1116</f>
        <v>GAS</v>
      </c>
      <c r="F1116" t="str">
        <f>emission!F1116</f>
        <v>CO</v>
      </c>
      <c r="G1116" s="1">
        <f>emission!G1116 - SUM($K1116:$U1116)</f>
        <v>2.0236372947692871E-3</v>
      </c>
      <c r="K1116" s="1">
        <f>SUMIF('emission-rate'!$A$2:$A$551, $D1116&amp;K$1&amp;$E1116&amp;$F1116, 'emission-rate'!$F$2:$F$551) * IFERROR(VLOOKUP($A1116&amp;$B1116&amp;$C1116&amp;$D1116&amp;K$1, 'check of sales'!$A$2:$P$1035, 12 + MATCH($E1116,'check of sales'!$M$1:$P$1, 0), 0), 0)</f>
        <v>49841.039662539661</v>
      </c>
      <c r="L1116" s="1">
        <f>SUMIF('emission-rate'!$A$2:$A$551, $D1116&amp;L$1&amp;$E1116&amp;$F1116, 'emission-rate'!$F$2:$F$551) * IFERROR(VLOOKUP($A1116&amp;$B1116&amp;$C1116&amp;$D1116&amp;L$1, 'check of sales'!$A$2:$P$1035, 12 + MATCH($E1116,'check of sales'!$M$1:$P$1, 0), 0), 0)</f>
        <v>2694848.1125923018</v>
      </c>
      <c r="M1116" s="1">
        <f>SUMIF('emission-rate'!$A$2:$A$551, $D1116&amp;M$1&amp;$E1116&amp;$F1116, 'emission-rate'!$F$2:$F$551) * IFERROR(VLOOKUP($A1116&amp;$B1116&amp;$C1116&amp;$D1116&amp;M$1, 'check of sales'!$A$2:$P$1035, 12 + MATCH($E1116,'check of sales'!$M$1:$P$1, 0), 0), 0)</f>
        <v>3559908.2071701824</v>
      </c>
      <c r="N1116" s="1">
        <f>SUMIF('emission-rate'!$A$2:$A$551, $D1116&amp;N$1&amp;$E1116&amp;$F1116, 'emission-rate'!$F$2:$F$551) * IFERROR(VLOOKUP($A1116&amp;$B1116&amp;$C1116&amp;$D1116&amp;N$1, 'check of sales'!$A$2:$P$1035, 12 + MATCH($E1116,'check of sales'!$M$1:$P$1, 0), 0), 0)</f>
        <v>738106.28047405963</v>
      </c>
      <c r="O1116" s="1">
        <f>SUMIF('emission-rate'!$A$2:$A$551, $D1116&amp;O$1&amp;$E1116&amp;$F1116, 'emission-rate'!$F$2:$F$551) * IFERROR(VLOOKUP($A1116&amp;$B1116&amp;$C1116&amp;$D1116&amp;O$1, 'check of sales'!$A$2:$P$1035, 12 + MATCH($E1116,'check of sales'!$M$1:$P$1, 0), 0), 0)</f>
        <v>0</v>
      </c>
      <c r="P1116" s="1">
        <f>SUMIF('emission-rate'!$A$2:$A$551, $D1116&amp;P$1&amp;$E1116&amp;$F1116, 'emission-rate'!$F$2:$F$551) * IFERROR(VLOOKUP($A1116&amp;$B1116&amp;$C1116&amp;$D1116&amp;P$1, 'check of sales'!$A$2:$P$1035, 12 + MATCH($E1116,'check of sales'!$M$1:$P$1, 0), 0), 0)</f>
        <v>0</v>
      </c>
      <c r="Q1116" s="1">
        <f>SUMIF('emission-rate'!$A$2:$A$551, $D1116&amp;Q$1&amp;$E1116&amp;$F1116, 'emission-rate'!$F$2:$F$551) * IFERROR(VLOOKUP($A1116&amp;$B1116&amp;$C1116&amp;$D1116&amp;Q$1, 'check of sales'!$A$2:$P$1035, 12 + MATCH($E1116,'check of sales'!$M$1:$P$1, 0), 0), 0)</f>
        <v>0</v>
      </c>
      <c r="R1116" s="1">
        <f>SUMIF('emission-rate'!$A$2:$A$551, $D1116&amp;R$1&amp;$E1116&amp;$F1116, 'emission-rate'!$F$2:$F$551) * IFERROR(VLOOKUP($A1116&amp;$B1116&amp;$C1116&amp;$D1116&amp;R$1, 'check of sales'!$A$2:$P$1035, 12 + MATCH($E1116,'check of sales'!$M$1:$P$1, 0), 0), 0)</f>
        <v>0</v>
      </c>
      <c r="S1116" s="1">
        <f>SUMIF('emission-rate'!$A$2:$A$551, $D1116&amp;S$1&amp;$E1116&amp;$F1116, 'emission-rate'!$F$2:$F$551) * IFERROR(VLOOKUP($A1116&amp;$B1116&amp;$C1116&amp;$D1116&amp;S$1, 'check of sales'!$A$2:$P$1035, 12 + MATCH($E1116,'check of sales'!$M$1:$P$1, 0), 0), 0)</f>
        <v>0</v>
      </c>
      <c r="T1116" s="1">
        <f>SUMIF('emission-rate'!$A$2:$A$551, $D1116&amp;T$1&amp;$E1116&amp;$F1116, 'emission-rate'!$F$2:$F$551) * IFERROR(VLOOKUP($A1116&amp;$B1116&amp;$C1116&amp;$D1116&amp;T$1, 'check of sales'!$A$2:$P$1035, 12 + MATCH($E1116,'check of sales'!$M$1:$P$1, 0), 0), 0)</f>
        <v>0</v>
      </c>
      <c r="U1116" s="1">
        <f>SUMIF('emission-rate'!$A$2:$A$551, $D1116&amp;U$1&amp;$E1116&amp;$F1116, 'emission-rate'!$F$2:$F$551) * IFERROR(VLOOKUP($A1116&amp;$B1116&amp;$C1116&amp;$D1116&amp;U$1, 'check of sales'!$A$2:$P$1035, 12 + MATCH($E1116,'check of sales'!$M$1:$P$1, 0), 0), 0)</f>
        <v>0</v>
      </c>
    </row>
    <row r="1117" spans="1:21" x14ac:dyDescent="0.2">
      <c r="A1117">
        <f>emission!A1117</f>
        <v>2014</v>
      </c>
      <c r="B1117">
        <f>emission!B1117</f>
        <v>2</v>
      </c>
      <c r="C1117" t="str">
        <f>emission!C1117</f>
        <v>industrial</v>
      </c>
      <c r="D1117" t="str">
        <f>emission!D1117</f>
        <v>VCC 21400 (GAS LHD1)</v>
      </c>
      <c r="E1117" t="str">
        <f>emission!E1117</f>
        <v>GAS</v>
      </c>
      <c r="F1117" t="str">
        <f>emission!F1117</f>
        <v>CO</v>
      </c>
      <c r="G1117" s="1">
        <f>emission!G1117 - SUM($K1117:$U1117)</f>
        <v>1.8882695585489273E-3</v>
      </c>
      <c r="K1117" s="1">
        <f>SUMIF('emission-rate'!$A$2:$A$551, $D1117&amp;K$1&amp;$E1117&amp;$F1117, 'emission-rate'!$F$2:$F$551) * IFERROR(VLOOKUP($A1117&amp;$B1117&amp;$C1117&amp;$D1117&amp;K$1, 'check of sales'!$A$2:$P$1035, 12 + MATCH($E1117,'check of sales'!$M$1:$P$1, 0), 0), 0)</f>
        <v>44480.756817832997</v>
      </c>
      <c r="L1117" s="1">
        <f>SUMIF('emission-rate'!$A$2:$A$551, $D1117&amp;L$1&amp;$E1117&amp;$F1117, 'emission-rate'!$F$2:$F$551) * IFERROR(VLOOKUP($A1117&amp;$B1117&amp;$C1117&amp;$D1117&amp;L$1, 'check of sales'!$A$2:$P$1035, 12 + MATCH($E1117,'check of sales'!$M$1:$P$1, 0), 0), 0)</f>
        <v>2608806.7090999093</v>
      </c>
      <c r="M1117" s="1">
        <f>SUMIF('emission-rate'!$A$2:$A$551, $D1117&amp;M$1&amp;$E1117&amp;$F1117, 'emission-rate'!$F$2:$F$551) * IFERROR(VLOOKUP($A1117&amp;$B1117&amp;$C1117&amp;$D1117&amp;M$1, 'check of sales'!$A$2:$P$1035, 12 + MATCH($E1117,'check of sales'!$M$1:$P$1, 0), 0), 0)</f>
        <v>3424560.5490127197</v>
      </c>
      <c r="N1117" s="1">
        <f>SUMIF('emission-rate'!$A$2:$A$551, $D1117&amp;N$1&amp;$E1117&amp;$F1117, 'emission-rate'!$F$2:$F$551) * IFERROR(VLOOKUP($A1117&amp;$B1117&amp;$C1117&amp;$D1117&amp;N$1, 'check of sales'!$A$2:$P$1035, 12 + MATCH($E1117,'check of sales'!$M$1:$P$1, 0), 0), 0)</f>
        <v>694960.37950112729</v>
      </c>
      <c r="O1117" s="1">
        <f>SUMIF('emission-rate'!$A$2:$A$551, $D1117&amp;O$1&amp;$E1117&amp;$F1117, 'emission-rate'!$F$2:$F$551) * IFERROR(VLOOKUP($A1117&amp;$B1117&amp;$C1117&amp;$D1117&amp;O$1, 'check of sales'!$A$2:$P$1035, 12 + MATCH($E1117,'check of sales'!$M$1:$P$1, 0), 0), 0)</f>
        <v>2244571.8699021209</v>
      </c>
      <c r="P1117" s="1">
        <f>SUMIF('emission-rate'!$A$2:$A$551, $D1117&amp;P$1&amp;$E1117&amp;$F1117, 'emission-rate'!$F$2:$F$551) * IFERROR(VLOOKUP($A1117&amp;$B1117&amp;$C1117&amp;$D1117&amp;P$1, 'check of sales'!$A$2:$P$1035, 12 + MATCH($E1117,'check of sales'!$M$1:$P$1, 0), 0), 0)</f>
        <v>0</v>
      </c>
      <c r="Q1117" s="1">
        <f>SUMIF('emission-rate'!$A$2:$A$551, $D1117&amp;Q$1&amp;$E1117&amp;$F1117, 'emission-rate'!$F$2:$F$551) * IFERROR(VLOOKUP($A1117&amp;$B1117&amp;$C1117&amp;$D1117&amp;Q$1, 'check of sales'!$A$2:$P$1035, 12 + MATCH($E1117,'check of sales'!$M$1:$P$1, 0), 0), 0)</f>
        <v>0</v>
      </c>
      <c r="R1117" s="1">
        <f>SUMIF('emission-rate'!$A$2:$A$551, $D1117&amp;R$1&amp;$E1117&amp;$F1117, 'emission-rate'!$F$2:$F$551) * IFERROR(VLOOKUP($A1117&amp;$B1117&amp;$C1117&amp;$D1117&amp;R$1, 'check of sales'!$A$2:$P$1035, 12 + MATCH($E1117,'check of sales'!$M$1:$P$1, 0), 0), 0)</f>
        <v>0</v>
      </c>
      <c r="S1117" s="1">
        <f>SUMIF('emission-rate'!$A$2:$A$551, $D1117&amp;S$1&amp;$E1117&amp;$F1117, 'emission-rate'!$F$2:$F$551) * IFERROR(VLOOKUP($A1117&amp;$B1117&amp;$C1117&amp;$D1117&amp;S$1, 'check of sales'!$A$2:$P$1035, 12 + MATCH($E1117,'check of sales'!$M$1:$P$1, 0), 0), 0)</f>
        <v>0</v>
      </c>
      <c r="T1117" s="1">
        <f>SUMIF('emission-rate'!$A$2:$A$551, $D1117&amp;T$1&amp;$E1117&amp;$F1117, 'emission-rate'!$F$2:$F$551) * IFERROR(VLOOKUP($A1117&amp;$B1117&amp;$C1117&amp;$D1117&amp;T$1, 'check of sales'!$A$2:$P$1035, 12 + MATCH($E1117,'check of sales'!$M$1:$P$1, 0), 0), 0)</f>
        <v>0</v>
      </c>
      <c r="U1117" s="1">
        <f>SUMIF('emission-rate'!$A$2:$A$551, $D1117&amp;U$1&amp;$E1117&amp;$F1117, 'emission-rate'!$F$2:$F$551) * IFERROR(VLOOKUP($A1117&amp;$B1117&amp;$C1117&amp;$D1117&amp;U$1, 'check of sales'!$A$2:$P$1035, 12 + MATCH($E1117,'check of sales'!$M$1:$P$1, 0), 0), 0)</f>
        <v>0</v>
      </c>
    </row>
    <row r="1118" spans="1:21" x14ac:dyDescent="0.2">
      <c r="A1118">
        <f>emission!A1118</f>
        <v>2015</v>
      </c>
      <c r="B1118">
        <f>emission!B1118</f>
        <v>2</v>
      </c>
      <c r="C1118" t="str">
        <f>emission!C1118</f>
        <v>industrial</v>
      </c>
      <c r="D1118" t="str">
        <f>emission!D1118</f>
        <v>VCC 21400 (GAS LHD1)</v>
      </c>
      <c r="E1118" t="str">
        <f>emission!E1118</f>
        <v>GAS</v>
      </c>
      <c r="F1118" t="str">
        <f>emission!F1118</f>
        <v>CO</v>
      </c>
      <c r="G1118" s="1">
        <f>emission!G1118 - SUM($K1118:$U1118)</f>
        <v>1.4865472912788391E-3</v>
      </c>
      <c r="K1118" s="1">
        <f>SUMIF('emission-rate'!$A$2:$A$551, $D1118&amp;K$1&amp;$E1118&amp;$F1118, 'emission-rate'!$F$2:$F$551) * IFERROR(VLOOKUP($A1118&amp;$B1118&amp;$C1118&amp;$D1118&amp;K$1, 'check of sales'!$A$2:$P$1035, 12 + MATCH($E1118,'check of sales'!$M$1:$P$1, 0), 0), 0)</f>
        <v>41648.050740001068</v>
      </c>
      <c r="L1118" s="1">
        <f>SUMIF('emission-rate'!$A$2:$A$551, $D1118&amp;L$1&amp;$E1118&amp;$F1118, 'emission-rate'!$F$2:$F$551) * IFERROR(VLOOKUP($A1118&amp;$B1118&amp;$C1118&amp;$D1118&amp;L$1, 'check of sales'!$A$2:$P$1035, 12 + MATCH($E1118,'check of sales'!$M$1:$P$1, 0), 0), 0)</f>
        <v>2328235.87946583</v>
      </c>
      <c r="M1118" s="1">
        <f>SUMIF('emission-rate'!$A$2:$A$551, $D1118&amp;M$1&amp;$E1118&amp;$F1118, 'emission-rate'!$F$2:$F$551) * IFERROR(VLOOKUP($A1118&amp;$B1118&amp;$C1118&amp;$D1118&amp;M$1, 'check of sales'!$A$2:$P$1035, 12 + MATCH($E1118,'check of sales'!$M$1:$P$1, 0), 0), 0)</f>
        <v>3315220.807524181</v>
      </c>
      <c r="N1118" s="1">
        <f>SUMIF('emission-rate'!$A$2:$A$551, $D1118&amp;N$1&amp;$E1118&amp;$F1118, 'emission-rate'!$F$2:$F$551) * IFERROR(VLOOKUP($A1118&amp;$B1118&amp;$C1118&amp;$D1118&amp;N$1, 'check of sales'!$A$2:$P$1035, 12 + MATCH($E1118,'check of sales'!$M$1:$P$1, 0), 0), 0)</f>
        <v>668537.99600026896</v>
      </c>
      <c r="O1118" s="1">
        <f>SUMIF('emission-rate'!$A$2:$A$551, $D1118&amp;O$1&amp;$E1118&amp;$F1118, 'emission-rate'!$F$2:$F$551) * IFERROR(VLOOKUP($A1118&amp;$B1118&amp;$C1118&amp;$D1118&amp;O$1, 'check of sales'!$A$2:$P$1035, 12 + MATCH($E1118,'check of sales'!$M$1:$P$1, 0), 0), 0)</f>
        <v>2113365.7303699791</v>
      </c>
      <c r="P1118" s="1">
        <f>SUMIF('emission-rate'!$A$2:$A$551, $D1118&amp;P$1&amp;$E1118&amp;$F1118, 'emission-rate'!$F$2:$F$551) * IFERROR(VLOOKUP($A1118&amp;$B1118&amp;$C1118&amp;$D1118&amp;P$1, 'check of sales'!$A$2:$P$1035, 12 + MATCH($E1118,'check of sales'!$M$1:$P$1, 0), 0), 0)</f>
        <v>2893976.8751289919</v>
      </c>
      <c r="Q1118" s="1">
        <f>SUMIF('emission-rate'!$A$2:$A$551, $D1118&amp;Q$1&amp;$E1118&amp;$F1118, 'emission-rate'!$F$2:$F$551) * IFERROR(VLOOKUP($A1118&amp;$B1118&amp;$C1118&amp;$D1118&amp;Q$1, 'check of sales'!$A$2:$P$1035, 12 + MATCH($E1118,'check of sales'!$M$1:$P$1, 0), 0), 0)</f>
        <v>0</v>
      </c>
      <c r="R1118" s="1">
        <f>SUMIF('emission-rate'!$A$2:$A$551, $D1118&amp;R$1&amp;$E1118&amp;$F1118, 'emission-rate'!$F$2:$F$551) * IFERROR(VLOOKUP($A1118&amp;$B1118&amp;$C1118&amp;$D1118&amp;R$1, 'check of sales'!$A$2:$P$1035, 12 + MATCH($E1118,'check of sales'!$M$1:$P$1, 0), 0), 0)</f>
        <v>0</v>
      </c>
      <c r="S1118" s="1">
        <f>SUMIF('emission-rate'!$A$2:$A$551, $D1118&amp;S$1&amp;$E1118&amp;$F1118, 'emission-rate'!$F$2:$F$551) * IFERROR(VLOOKUP($A1118&amp;$B1118&amp;$C1118&amp;$D1118&amp;S$1, 'check of sales'!$A$2:$P$1035, 12 + MATCH($E1118,'check of sales'!$M$1:$P$1, 0), 0), 0)</f>
        <v>0</v>
      </c>
      <c r="T1118" s="1">
        <f>SUMIF('emission-rate'!$A$2:$A$551, $D1118&amp;T$1&amp;$E1118&amp;$F1118, 'emission-rate'!$F$2:$F$551) * IFERROR(VLOOKUP($A1118&amp;$B1118&amp;$C1118&amp;$D1118&amp;T$1, 'check of sales'!$A$2:$P$1035, 12 + MATCH($E1118,'check of sales'!$M$1:$P$1, 0), 0), 0)</f>
        <v>0</v>
      </c>
      <c r="U1118" s="1">
        <f>SUMIF('emission-rate'!$A$2:$A$551, $D1118&amp;U$1&amp;$E1118&amp;$F1118, 'emission-rate'!$F$2:$F$551) * IFERROR(VLOOKUP($A1118&amp;$B1118&amp;$C1118&amp;$D1118&amp;U$1, 'check of sales'!$A$2:$P$1035, 12 + MATCH($E1118,'check of sales'!$M$1:$P$1, 0), 0), 0)</f>
        <v>0</v>
      </c>
    </row>
    <row r="1119" spans="1:21" x14ac:dyDescent="0.2">
      <c r="A1119">
        <f>emission!A1119</f>
        <v>2016</v>
      </c>
      <c r="B1119">
        <f>emission!B1119</f>
        <v>2</v>
      </c>
      <c r="C1119" t="str">
        <f>emission!C1119</f>
        <v>industrial</v>
      </c>
      <c r="D1119" t="str">
        <f>emission!D1119</f>
        <v>VCC 21400 (GAS LHD1)</v>
      </c>
      <c r="E1119" t="str">
        <f>emission!E1119</f>
        <v>GAS</v>
      </c>
      <c r="F1119" t="str">
        <f>emission!F1119</f>
        <v>CO</v>
      </c>
      <c r="G1119" s="1">
        <f>emission!G1119 - SUM($K1119:$U1119)</f>
        <v>2.9640030115842819E-3</v>
      </c>
      <c r="K1119" s="1">
        <f>SUMIF('emission-rate'!$A$2:$A$551, $D1119&amp;K$1&amp;$E1119&amp;$F1119, 'emission-rate'!$F$2:$F$551) * IFERROR(VLOOKUP($A1119&amp;$B1119&amp;$C1119&amp;$D1119&amp;K$1, 'check of sales'!$A$2:$P$1035, 12 + MATCH($E1119,'check of sales'!$M$1:$P$1, 0), 0), 0)</f>
        <v>40028.31180958965</v>
      </c>
      <c r="L1119" s="1">
        <f>SUMIF('emission-rate'!$A$2:$A$551, $D1119&amp;L$1&amp;$E1119&amp;$F1119, 'emission-rate'!$F$2:$F$551) * IFERROR(VLOOKUP($A1119&amp;$B1119&amp;$C1119&amp;$D1119&amp;L$1, 'check of sales'!$A$2:$P$1035, 12 + MATCH($E1119,'check of sales'!$M$1:$P$1, 0), 0), 0)</f>
        <v>2179964.8427701388</v>
      </c>
      <c r="M1119" s="1">
        <f>SUMIF('emission-rate'!$A$2:$A$551, $D1119&amp;M$1&amp;$E1119&amp;$F1119, 'emission-rate'!$F$2:$F$551) * IFERROR(VLOOKUP($A1119&amp;$B1119&amp;$C1119&amp;$D1119&amp;M$1, 'check of sales'!$A$2:$P$1035, 12 + MATCH($E1119,'check of sales'!$M$1:$P$1, 0), 0), 0)</f>
        <v>2958676.8561679153</v>
      </c>
      <c r="N1119" s="1">
        <f>SUMIF('emission-rate'!$A$2:$A$551, $D1119&amp;N$1&amp;$E1119&amp;$F1119, 'emission-rate'!$F$2:$F$551) * IFERROR(VLOOKUP($A1119&amp;$B1119&amp;$C1119&amp;$D1119&amp;N$1, 'check of sales'!$A$2:$P$1035, 12 + MATCH($E1119,'check of sales'!$M$1:$P$1, 0), 0), 0)</f>
        <v>647192.84218804911</v>
      </c>
      <c r="O1119" s="1">
        <f>SUMIF('emission-rate'!$A$2:$A$551, $D1119&amp;O$1&amp;$E1119&amp;$F1119, 'emission-rate'!$F$2:$F$551) * IFERROR(VLOOKUP($A1119&amp;$B1119&amp;$C1119&amp;$D1119&amp;O$1, 'check of sales'!$A$2:$P$1035, 12 + MATCH($E1119,'check of sales'!$M$1:$P$1, 0), 0), 0)</f>
        <v>2033015.5960997443</v>
      </c>
      <c r="P1119" s="1">
        <f>SUMIF('emission-rate'!$A$2:$A$551, $D1119&amp;P$1&amp;$E1119&amp;$F1119, 'emission-rate'!$F$2:$F$551) * IFERROR(VLOOKUP($A1119&amp;$B1119&amp;$C1119&amp;$D1119&amp;P$1, 'check of sales'!$A$2:$P$1035, 12 + MATCH($E1119,'check of sales'!$M$1:$P$1, 0), 0), 0)</f>
        <v>2724809.8554525399</v>
      </c>
      <c r="Q1119" s="1">
        <f>SUMIF('emission-rate'!$A$2:$A$551, $D1119&amp;Q$1&amp;$E1119&amp;$F1119, 'emission-rate'!$F$2:$F$551) * IFERROR(VLOOKUP($A1119&amp;$B1119&amp;$C1119&amp;$D1119&amp;Q$1, 'check of sales'!$A$2:$P$1035, 12 + MATCH($E1119,'check of sales'!$M$1:$P$1, 0), 0), 0)</f>
        <v>1989572.8189954197</v>
      </c>
      <c r="R1119" s="1">
        <f>SUMIF('emission-rate'!$A$2:$A$551, $D1119&amp;R$1&amp;$E1119&amp;$F1119, 'emission-rate'!$F$2:$F$551) * IFERROR(VLOOKUP($A1119&amp;$B1119&amp;$C1119&amp;$D1119&amp;R$1, 'check of sales'!$A$2:$P$1035, 12 + MATCH($E1119,'check of sales'!$M$1:$P$1, 0), 0), 0)</f>
        <v>0</v>
      </c>
      <c r="S1119" s="1">
        <f>SUMIF('emission-rate'!$A$2:$A$551, $D1119&amp;S$1&amp;$E1119&amp;$F1119, 'emission-rate'!$F$2:$F$551) * IFERROR(VLOOKUP($A1119&amp;$B1119&amp;$C1119&amp;$D1119&amp;S$1, 'check of sales'!$A$2:$P$1035, 12 + MATCH($E1119,'check of sales'!$M$1:$P$1, 0), 0), 0)</f>
        <v>0</v>
      </c>
      <c r="T1119" s="1">
        <f>SUMIF('emission-rate'!$A$2:$A$551, $D1119&amp;T$1&amp;$E1119&amp;$F1119, 'emission-rate'!$F$2:$F$551) * IFERROR(VLOOKUP($A1119&amp;$B1119&amp;$C1119&amp;$D1119&amp;T$1, 'check of sales'!$A$2:$P$1035, 12 + MATCH($E1119,'check of sales'!$M$1:$P$1, 0), 0), 0)</f>
        <v>0</v>
      </c>
      <c r="U1119" s="1">
        <f>SUMIF('emission-rate'!$A$2:$A$551, $D1119&amp;U$1&amp;$E1119&amp;$F1119, 'emission-rate'!$F$2:$F$551) * IFERROR(VLOOKUP($A1119&amp;$B1119&amp;$C1119&amp;$D1119&amp;U$1, 'check of sales'!$A$2:$P$1035, 12 + MATCH($E1119,'check of sales'!$M$1:$P$1, 0), 0), 0)</f>
        <v>0</v>
      </c>
    </row>
    <row r="1120" spans="1:21" x14ac:dyDescent="0.2">
      <c r="A1120">
        <f>emission!A1120</f>
        <v>2017</v>
      </c>
      <c r="B1120">
        <f>emission!B1120</f>
        <v>2</v>
      </c>
      <c r="C1120" t="str">
        <f>emission!C1120</f>
        <v>industrial</v>
      </c>
      <c r="D1120" t="str">
        <f>emission!D1120</f>
        <v>VCC 21400 (GAS LHD1)</v>
      </c>
      <c r="E1120" t="str">
        <f>emission!E1120</f>
        <v>GAS</v>
      </c>
      <c r="F1120" t="str">
        <f>emission!F1120</f>
        <v>CO</v>
      </c>
      <c r="G1120" s="1">
        <f>emission!G1120 - SUM($K1120:$U1120)</f>
        <v>3.4670978784561157E-3</v>
      </c>
      <c r="K1120" s="1">
        <f>SUMIF('emission-rate'!$A$2:$A$551, $D1120&amp;K$1&amp;$E1120&amp;$F1120, 'emission-rate'!$F$2:$F$551) * IFERROR(VLOOKUP($A1120&amp;$B1120&amp;$C1120&amp;$D1120&amp;K$1, 'check of sales'!$A$2:$P$1035, 12 + MATCH($E1120,'check of sales'!$M$1:$P$1, 0), 0), 0)</f>
        <v>36477.581816209429</v>
      </c>
      <c r="L1120" s="1">
        <f>SUMIF('emission-rate'!$A$2:$A$551, $D1120&amp;L$1&amp;$E1120&amp;$F1120, 'emission-rate'!$F$2:$F$551) * IFERROR(VLOOKUP($A1120&amp;$B1120&amp;$C1120&amp;$D1120&amp;L$1, 'check of sales'!$A$2:$P$1035, 12 + MATCH($E1120,'check of sales'!$M$1:$P$1, 0), 0), 0)</f>
        <v>2095183.5898657388</v>
      </c>
      <c r="M1120" s="1">
        <f>SUMIF('emission-rate'!$A$2:$A$551, $D1120&amp;M$1&amp;$E1120&amp;$F1120, 'emission-rate'!$F$2:$F$551) * IFERROR(VLOOKUP($A1120&amp;$B1120&amp;$C1120&amp;$D1120&amp;M$1, 'check of sales'!$A$2:$P$1035, 12 + MATCH($E1120,'check of sales'!$M$1:$P$1, 0), 0), 0)</f>
        <v>2770256.9075790942</v>
      </c>
      <c r="N1120" s="1">
        <f>SUMIF('emission-rate'!$A$2:$A$551, $D1120&amp;N$1&amp;$E1120&amp;$F1120, 'emission-rate'!$F$2:$F$551) * IFERROR(VLOOKUP($A1120&amp;$B1120&amp;$C1120&amp;$D1120&amp;N$1, 'check of sales'!$A$2:$P$1035, 12 + MATCH($E1120,'check of sales'!$M$1:$P$1, 0), 0), 0)</f>
        <v>577588.8228360035</v>
      </c>
      <c r="O1120" s="1">
        <f>SUMIF('emission-rate'!$A$2:$A$551, $D1120&amp;O$1&amp;$E1120&amp;$F1120, 'emission-rate'!$F$2:$F$551) * IFERROR(VLOOKUP($A1120&amp;$B1120&amp;$C1120&amp;$D1120&amp;O$1, 'check of sales'!$A$2:$P$1035, 12 + MATCH($E1120,'check of sales'!$M$1:$P$1, 0), 0), 0)</f>
        <v>1968105.253140911</v>
      </c>
      <c r="P1120" s="1">
        <f>SUMIF('emission-rate'!$A$2:$A$551, $D1120&amp;P$1&amp;$E1120&amp;$F1120, 'emission-rate'!$F$2:$F$551) * IFERROR(VLOOKUP($A1120&amp;$B1120&amp;$C1120&amp;$D1120&amp;P$1, 'check of sales'!$A$2:$P$1035, 12 + MATCH($E1120,'check of sales'!$M$1:$P$1, 0), 0), 0)</f>
        <v>2621212.6244573384</v>
      </c>
      <c r="Q1120" s="1">
        <f>SUMIF('emission-rate'!$A$2:$A$551, $D1120&amp;Q$1&amp;$E1120&amp;$F1120, 'emission-rate'!$F$2:$F$551) * IFERROR(VLOOKUP($A1120&amp;$B1120&amp;$C1120&amp;$D1120&amp;Q$1, 'check of sales'!$A$2:$P$1035, 12 + MATCH($E1120,'check of sales'!$M$1:$P$1, 0), 0), 0)</f>
        <v>1873272.6138654966</v>
      </c>
      <c r="R1120" s="1">
        <f>SUMIF('emission-rate'!$A$2:$A$551, $D1120&amp;R$1&amp;$E1120&amp;$F1120, 'emission-rate'!$F$2:$F$551) * IFERROR(VLOOKUP($A1120&amp;$B1120&amp;$C1120&amp;$D1120&amp;R$1, 'check of sales'!$A$2:$P$1035, 12 + MATCH($E1120,'check of sales'!$M$1:$P$1, 0), 0), 0)</f>
        <v>1447638.585073112</v>
      </c>
      <c r="S1120" s="1">
        <f>SUMIF('emission-rate'!$A$2:$A$551, $D1120&amp;S$1&amp;$E1120&amp;$F1120, 'emission-rate'!$F$2:$F$551) * IFERROR(VLOOKUP($A1120&amp;$B1120&amp;$C1120&amp;$D1120&amp;S$1, 'check of sales'!$A$2:$P$1035, 12 + MATCH($E1120,'check of sales'!$M$1:$P$1, 0), 0), 0)</f>
        <v>0</v>
      </c>
      <c r="T1120" s="1">
        <f>SUMIF('emission-rate'!$A$2:$A$551, $D1120&amp;T$1&amp;$E1120&amp;$F1120, 'emission-rate'!$F$2:$F$551) * IFERROR(VLOOKUP($A1120&amp;$B1120&amp;$C1120&amp;$D1120&amp;T$1, 'check of sales'!$A$2:$P$1035, 12 + MATCH($E1120,'check of sales'!$M$1:$P$1, 0), 0), 0)</f>
        <v>0</v>
      </c>
      <c r="U1120" s="1">
        <f>SUMIF('emission-rate'!$A$2:$A$551, $D1120&amp;U$1&amp;$E1120&amp;$F1120, 'emission-rate'!$F$2:$F$551) * IFERROR(VLOOKUP($A1120&amp;$B1120&amp;$C1120&amp;$D1120&amp;U$1, 'check of sales'!$A$2:$P$1035, 12 + MATCH($E1120,'check of sales'!$M$1:$P$1, 0), 0), 0)</f>
        <v>0</v>
      </c>
    </row>
    <row r="1121" spans="1:21" x14ac:dyDescent="0.2">
      <c r="A1121">
        <f>emission!A1121</f>
        <v>2018</v>
      </c>
      <c r="B1121">
        <f>emission!B1121</f>
        <v>2</v>
      </c>
      <c r="C1121" t="str">
        <f>emission!C1121</f>
        <v>industrial</v>
      </c>
      <c r="D1121" t="str">
        <f>emission!D1121</f>
        <v>VCC 21400 (GAS LHD1)</v>
      </c>
      <c r="E1121" t="str">
        <f>emission!E1121</f>
        <v>GAS</v>
      </c>
      <c r="F1121" t="str">
        <f>emission!F1121</f>
        <v>CO</v>
      </c>
      <c r="G1121" s="1">
        <f>emission!G1121 - SUM($K1121:$U1121)</f>
        <v>2.7246437966823578E-3</v>
      </c>
      <c r="K1121" s="1">
        <f>SUMIF('emission-rate'!$A$2:$A$551, $D1121&amp;K$1&amp;$E1121&amp;$F1121, 'emission-rate'!$F$2:$F$551) * IFERROR(VLOOKUP($A1121&amp;$B1121&amp;$C1121&amp;$D1121&amp;K$1, 'check of sales'!$A$2:$P$1035, 12 + MATCH($E1121,'check of sales'!$M$1:$P$1, 0), 0), 0)</f>
        <v>35023.714154929978</v>
      </c>
      <c r="L1121" s="1">
        <f>SUMIF('emission-rate'!$A$2:$A$551, $D1121&amp;L$1&amp;$E1121&amp;$F1121, 'emission-rate'!$F$2:$F$551) * IFERROR(VLOOKUP($A1121&amp;$B1121&amp;$C1121&amp;$D1121&amp;L$1, 'check of sales'!$A$2:$P$1035, 12 + MATCH($E1121,'check of sales'!$M$1:$P$1, 0), 0), 0)</f>
        <v>1909329.3562532202</v>
      </c>
      <c r="M1121" s="1">
        <f>SUMIF('emission-rate'!$A$2:$A$551, $D1121&amp;M$1&amp;$E1121&amp;$F1121, 'emission-rate'!$F$2:$F$551) * IFERROR(VLOOKUP($A1121&amp;$B1121&amp;$C1121&amp;$D1121&amp;M$1, 'check of sales'!$A$2:$P$1035, 12 + MATCH($E1121,'check of sales'!$M$1:$P$1, 0), 0), 0)</f>
        <v>2662518.5409395993</v>
      </c>
      <c r="N1121" s="1">
        <f>SUMIF('emission-rate'!$A$2:$A$551, $D1121&amp;N$1&amp;$E1121&amp;$F1121, 'emission-rate'!$F$2:$F$551) * IFERROR(VLOOKUP($A1121&amp;$B1121&amp;$C1121&amp;$D1121&amp;N$1, 'check of sales'!$A$2:$P$1035, 12 + MATCH($E1121,'check of sales'!$M$1:$P$1, 0), 0), 0)</f>
        <v>540805.73985843582</v>
      </c>
      <c r="O1121" s="1">
        <f>SUMIF('emission-rate'!$A$2:$A$551, $D1121&amp;O$1&amp;$E1121&amp;$F1121, 'emission-rate'!$F$2:$F$551) * IFERROR(VLOOKUP($A1121&amp;$B1121&amp;$C1121&amp;$D1121&amp;O$1, 'check of sales'!$A$2:$P$1035, 12 + MATCH($E1121,'check of sales'!$M$1:$P$1, 0), 0), 0)</f>
        <v>1756440.3100254294</v>
      </c>
      <c r="P1121" s="1">
        <f>SUMIF('emission-rate'!$A$2:$A$551, $D1121&amp;P$1&amp;$E1121&amp;$F1121, 'emission-rate'!$F$2:$F$551) * IFERROR(VLOOKUP($A1121&amp;$B1121&amp;$C1121&amp;$D1121&amp;P$1, 'check of sales'!$A$2:$P$1035, 12 + MATCH($E1121,'check of sales'!$M$1:$P$1, 0), 0), 0)</f>
        <v>2537522.2628349522</v>
      </c>
      <c r="Q1121" s="1">
        <f>SUMIF('emission-rate'!$A$2:$A$551, $D1121&amp;Q$1&amp;$E1121&amp;$F1121, 'emission-rate'!$F$2:$F$551) * IFERROR(VLOOKUP($A1121&amp;$B1121&amp;$C1121&amp;$D1121&amp;Q$1, 'check of sales'!$A$2:$P$1035, 12 + MATCH($E1121,'check of sales'!$M$1:$P$1, 0), 0), 0)</f>
        <v>1802050.8163858524</v>
      </c>
      <c r="R1121" s="1">
        <f>SUMIF('emission-rate'!$A$2:$A$551, $D1121&amp;R$1&amp;$E1121&amp;$F1121, 'emission-rate'!$F$2:$F$551) * IFERROR(VLOOKUP($A1121&amp;$B1121&amp;$C1121&amp;$D1121&amp;R$1, 'check of sales'!$A$2:$P$1035, 12 + MATCH($E1121,'check of sales'!$M$1:$P$1, 0), 0), 0)</f>
        <v>1363017.0709518124</v>
      </c>
      <c r="S1121" s="1">
        <f>SUMIF('emission-rate'!$A$2:$A$551, $D1121&amp;S$1&amp;$E1121&amp;$F1121, 'emission-rate'!$F$2:$F$551) * IFERROR(VLOOKUP($A1121&amp;$B1121&amp;$C1121&amp;$D1121&amp;S$1, 'check of sales'!$A$2:$P$1035, 12 + MATCH($E1121,'check of sales'!$M$1:$P$1, 0), 0), 0)</f>
        <v>1790140.5283803262</v>
      </c>
      <c r="T1121" s="1">
        <f>SUMIF('emission-rate'!$A$2:$A$551, $D1121&amp;T$1&amp;$E1121&amp;$F1121, 'emission-rate'!$F$2:$F$551) * IFERROR(VLOOKUP($A1121&amp;$B1121&amp;$C1121&amp;$D1121&amp;T$1, 'check of sales'!$A$2:$P$1035, 12 + MATCH($E1121,'check of sales'!$M$1:$P$1, 0), 0), 0)</f>
        <v>0</v>
      </c>
      <c r="U1121" s="1">
        <f>SUMIF('emission-rate'!$A$2:$A$551, $D1121&amp;U$1&amp;$E1121&amp;$F1121, 'emission-rate'!$F$2:$F$551) * IFERROR(VLOOKUP($A1121&amp;$B1121&amp;$C1121&amp;$D1121&amp;U$1, 'check of sales'!$A$2:$P$1035, 12 + MATCH($E1121,'check of sales'!$M$1:$P$1, 0), 0), 0)</f>
        <v>0</v>
      </c>
    </row>
    <row r="1122" spans="1:21" x14ac:dyDescent="0.2">
      <c r="A1122">
        <f>emission!A1122</f>
        <v>2019</v>
      </c>
      <c r="B1122">
        <f>emission!B1122</f>
        <v>2</v>
      </c>
      <c r="C1122" t="str">
        <f>emission!C1122</f>
        <v>industrial</v>
      </c>
      <c r="D1122" t="str">
        <f>emission!D1122</f>
        <v>VCC 21400 (GAS LHD1)</v>
      </c>
      <c r="E1122" t="str">
        <f>emission!E1122</f>
        <v>GAS</v>
      </c>
      <c r="F1122" t="str">
        <f>emission!F1122</f>
        <v>CO</v>
      </c>
      <c r="G1122" s="1">
        <f>emission!G1122 - SUM($K1122:$U1122)</f>
        <v>2.6859715580940247E-3</v>
      </c>
      <c r="K1122" s="1">
        <f>SUMIF('emission-rate'!$A$2:$A$551, $D1122&amp;K$1&amp;$E1122&amp;$F1122, 'emission-rate'!$F$2:$F$551) * IFERROR(VLOOKUP($A1122&amp;$B1122&amp;$C1122&amp;$D1122&amp;K$1, 'check of sales'!$A$2:$P$1035, 12 + MATCH($E1122,'check of sales'!$M$1:$P$1, 0), 0), 0)</f>
        <v>33925.38108717979</v>
      </c>
      <c r="L1122" s="1">
        <f>SUMIF('emission-rate'!$A$2:$A$551, $D1122&amp;L$1&amp;$E1122&amp;$F1122, 'emission-rate'!$F$2:$F$551) * IFERROR(VLOOKUP($A1122&amp;$B1122&amp;$C1122&amp;$D1122&amp;L$1, 'check of sales'!$A$2:$P$1035, 12 + MATCH($E1122,'check of sales'!$M$1:$P$1, 0), 0), 0)</f>
        <v>1833230.2272107739</v>
      </c>
      <c r="M1122" s="1">
        <f>SUMIF('emission-rate'!$A$2:$A$551, $D1122&amp;M$1&amp;$E1122&amp;$F1122, 'emission-rate'!$F$2:$F$551) * IFERROR(VLOOKUP($A1122&amp;$B1122&amp;$C1122&amp;$D1122&amp;M$1, 'check of sales'!$A$2:$P$1035, 12 + MATCH($E1122,'check of sales'!$M$1:$P$1, 0), 0), 0)</f>
        <v>2426338.5969485403</v>
      </c>
      <c r="N1122" s="1">
        <f>SUMIF('emission-rate'!$A$2:$A$551, $D1122&amp;N$1&amp;$E1122&amp;$F1122, 'emission-rate'!$F$2:$F$551) * IFERROR(VLOOKUP($A1122&amp;$B1122&amp;$C1122&amp;$D1122&amp;N$1, 'check of sales'!$A$2:$P$1035, 12 + MATCH($E1122,'check of sales'!$M$1:$P$1, 0), 0), 0)</f>
        <v>519773.20423973229</v>
      </c>
      <c r="O1122" s="1">
        <f>SUMIF('emission-rate'!$A$2:$A$551, $D1122&amp;O$1&amp;$E1122&amp;$F1122, 'emission-rate'!$F$2:$F$551) * IFERROR(VLOOKUP($A1122&amp;$B1122&amp;$C1122&amp;$D1122&amp;O$1, 'check of sales'!$A$2:$P$1035, 12 + MATCH($E1122,'check of sales'!$M$1:$P$1, 0), 0), 0)</f>
        <v>1644583.4195967275</v>
      </c>
      <c r="P1122" s="1">
        <f>SUMIF('emission-rate'!$A$2:$A$551, $D1122&amp;P$1&amp;$E1122&amp;$F1122, 'emission-rate'!$F$2:$F$551) * IFERROR(VLOOKUP($A1122&amp;$B1122&amp;$C1122&amp;$D1122&amp;P$1, 'check of sales'!$A$2:$P$1035, 12 + MATCH($E1122,'check of sales'!$M$1:$P$1, 0), 0), 0)</f>
        <v>2264617.902379591</v>
      </c>
      <c r="Q1122" s="1">
        <f>SUMIF('emission-rate'!$A$2:$A$551, $D1122&amp;Q$1&amp;$E1122&amp;$F1122, 'emission-rate'!$F$2:$F$551) * IFERROR(VLOOKUP($A1122&amp;$B1122&amp;$C1122&amp;$D1122&amp;Q$1, 'check of sales'!$A$2:$P$1035, 12 + MATCH($E1122,'check of sales'!$M$1:$P$1, 0), 0), 0)</f>
        <v>1744514.7420216121</v>
      </c>
      <c r="R1122" s="1">
        <f>SUMIF('emission-rate'!$A$2:$A$551, $D1122&amp;R$1&amp;$E1122&amp;$F1122, 'emission-rate'!$F$2:$F$551) * IFERROR(VLOOKUP($A1122&amp;$B1122&amp;$C1122&amp;$D1122&amp;R$1, 'check of sales'!$A$2:$P$1035, 12 + MATCH($E1122,'check of sales'!$M$1:$P$1, 0), 0), 0)</f>
        <v>1311195.1817777015</v>
      </c>
      <c r="S1122" s="1">
        <f>SUMIF('emission-rate'!$A$2:$A$551, $D1122&amp;S$1&amp;$E1122&amp;$F1122, 'emission-rate'!$F$2:$F$551) * IFERROR(VLOOKUP($A1122&amp;$B1122&amp;$C1122&amp;$D1122&amp;S$1, 'check of sales'!$A$2:$P$1035, 12 + MATCH($E1122,'check of sales'!$M$1:$P$1, 0), 0), 0)</f>
        <v>1685498.1103324553</v>
      </c>
      <c r="T1122" s="1">
        <f>SUMIF('emission-rate'!$A$2:$A$551, $D1122&amp;T$1&amp;$E1122&amp;$F1122, 'emission-rate'!$F$2:$F$551) * IFERROR(VLOOKUP($A1122&amp;$B1122&amp;$C1122&amp;$D1122&amp;T$1, 'check of sales'!$A$2:$P$1035, 12 + MATCH($E1122,'check of sales'!$M$1:$P$1, 0), 0), 0)</f>
        <v>1530579.171991413</v>
      </c>
      <c r="U1122" s="1">
        <f>SUMIF('emission-rate'!$A$2:$A$551, $D1122&amp;U$1&amp;$E1122&amp;$F1122, 'emission-rate'!$F$2:$F$551) * IFERROR(VLOOKUP($A1122&amp;$B1122&amp;$C1122&amp;$D1122&amp;U$1, 'check of sales'!$A$2:$P$1035, 12 + MATCH($E1122,'check of sales'!$M$1:$P$1, 0), 0), 0)</f>
        <v>0</v>
      </c>
    </row>
    <row r="1123" spans="1:21" x14ac:dyDescent="0.2">
      <c r="A1123">
        <f>emission!A1123</f>
        <v>2020</v>
      </c>
      <c r="B1123">
        <f>emission!B1123</f>
        <v>2</v>
      </c>
      <c r="C1123" t="str">
        <f>emission!C1123</f>
        <v>industrial</v>
      </c>
      <c r="D1123" t="str">
        <f>emission!D1123</f>
        <v>VCC 21400 (GAS LHD1)</v>
      </c>
      <c r="E1123" t="str">
        <f>emission!E1123</f>
        <v>GAS</v>
      </c>
      <c r="F1123" t="str">
        <f>emission!F1123</f>
        <v>CO</v>
      </c>
      <c r="G1123" s="1">
        <f>emission!G1123 - SUM($K1123:$U1123)</f>
        <v>3.1337104737758636E-3</v>
      </c>
      <c r="K1123" s="1">
        <f>SUMIF('emission-rate'!$A$2:$A$551, $D1123&amp;K$1&amp;$E1123&amp;$F1123, 'emission-rate'!$F$2:$F$551) * IFERROR(VLOOKUP($A1123&amp;$B1123&amp;$C1123&amp;$D1123&amp;K$1, 'check of sales'!$A$2:$P$1035, 12 + MATCH($E1123,'check of sales'!$M$1:$P$1, 0), 0), 0)</f>
        <v>32147.138039501788</v>
      </c>
      <c r="L1123" s="1">
        <f>SUMIF('emission-rate'!$A$2:$A$551, $D1123&amp;L$1&amp;$E1123&amp;$F1123, 'emission-rate'!$F$2:$F$551) * IFERROR(VLOOKUP($A1123&amp;$B1123&amp;$C1123&amp;$D1123&amp;L$1, 'check of sales'!$A$2:$P$1035, 12 + MATCH($E1123,'check of sales'!$M$1:$P$1, 0), 0), 0)</f>
        <v>1775740.6825428947</v>
      </c>
      <c r="M1123" s="1">
        <f>SUMIF('emission-rate'!$A$2:$A$551, $D1123&amp;M$1&amp;$E1123&amp;$F1123, 'emission-rate'!$F$2:$F$551) * IFERROR(VLOOKUP($A1123&amp;$B1123&amp;$C1123&amp;$D1123&amp;M$1, 'check of sales'!$A$2:$P$1035, 12 + MATCH($E1123,'check of sales'!$M$1:$P$1, 0), 0), 0)</f>
        <v>2329633.304388545</v>
      </c>
      <c r="N1123" s="1">
        <f>SUMIF('emission-rate'!$A$2:$A$551, $D1123&amp;N$1&amp;$E1123&amp;$F1123, 'emission-rate'!$F$2:$F$551) * IFERROR(VLOOKUP($A1123&amp;$B1123&amp;$C1123&amp;$D1123&amp;N$1, 'check of sales'!$A$2:$P$1035, 12 + MATCH($E1123,'check of sales'!$M$1:$P$1, 0), 0), 0)</f>
        <v>473666.48070793395</v>
      </c>
      <c r="O1123" s="1">
        <f>SUMIF('emission-rate'!$A$2:$A$551, $D1123&amp;O$1&amp;$E1123&amp;$F1123, 'emission-rate'!$F$2:$F$551) * IFERROR(VLOOKUP($A1123&amp;$B1123&amp;$C1123&amp;$D1123&amp;O$1, 'check of sales'!$A$2:$P$1035, 12 + MATCH($E1123,'check of sales'!$M$1:$P$1, 0), 0), 0)</f>
        <v>1580623.7446131476</v>
      </c>
      <c r="P1123" s="1">
        <f>SUMIF('emission-rate'!$A$2:$A$551, $D1123&amp;P$1&amp;$E1123&amp;$F1123, 'emission-rate'!$F$2:$F$551) * IFERROR(VLOOKUP($A1123&amp;$B1123&amp;$C1123&amp;$D1123&amp;P$1, 'check of sales'!$A$2:$P$1035, 12 + MATCH($E1123,'check of sales'!$M$1:$P$1, 0), 0), 0)</f>
        <v>2120398.3037268617</v>
      </c>
      <c r="Q1123" s="1">
        <f>SUMIF('emission-rate'!$A$2:$A$551, $D1123&amp;Q$1&amp;$E1123&amp;$F1123, 'emission-rate'!$F$2:$F$551) * IFERROR(VLOOKUP($A1123&amp;$B1123&amp;$C1123&amp;$D1123&amp;Q$1, 'check of sales'!$A$2:$P$1035, 12 + MATCH($E1123,'check of sales'!$M$1:$P$1, 0), 0), 0)</f>
        <v>1556896.4156923492</v>
      </c>
      <c r="R1123" s="1">
        <f>SUMIF('emission-rate'!$A$2:$A$551, $D1123&amp;R$1&amp;$E1123&amp;$F1123, 'emission-rate'!$F$2:$F$551) * IFERROR(VLOOKUP($A1123&amp;$B1123&amp;$C1123&amp;$D1123&amp;R$1, 'check of sales'!$A$2:$P$1035, 12 + MATCH($E1123,'check of sales'!$M$1:$P$1, 0), 0), 0)</f>
        <v>1269331.1994755189</v>
      </c>
      <c r="S1123" s="1">
        <f>SUMIF('emission-rate'!$A$2:$A$551, $D1123&amp;S$1&amp;$E1123&amp;$F1123, 'emission-rate'!$F$2:$F$551) * IFERROR(VLOOKUP($A1123&amp;$B1123&amp;$C1123&amp;$D1123&amp;S$1, 'check of sales'!$A$2:$P$1035, 12 + MATCH($E1123,'check of sales'!$M$1:$P$1, 0), 0), 0)</f>
        <v>1621415.4967406527</v>
      </c>
      <c r="T1123" s="1">
        <f>SUMIF('emission-rate'!$A$2:$A$551, $D1123&amp;T$1&amp;$E1123&amp;$F1123, 'emission-rate'!$F$2:$F$551) * IFERROR(VLOOKUP($A1123&amp;$B1123&amp;$C1123&amp;$D1123&amp;T$1, 'check of sales'!$A$2:$P$1035, 12 + MATCH($E1123,'check of sales'!$M$1:$P$1, 0), 0), 0)</f>
        <v>1441109.3772843871</v>
      </c>
      <c r="U1123" s="1">
        <f>SUMIF('emission-rate'!$A$2:$A$551, $D1123&amp;U$1&amp;$E1123&amp;$F1123, 'emission-rate'!$F$2:$F$551) * IFERROR(VLOOKUP($A1123&amp;$B1123&amp;$C1123&amp;$D1123&amp;U$1, 'check of sales'!$A$2:$P$1035, 12 + MATCH($E1123,'check of sales'!$M$1:$P$1, 0), 0), 0)</f>
        <v>1858563.0908403962</v>
      </c>
    </row>
    <row r="1124" spans="1:21" x14ac:dyDescent="0.2">
      <c r="A1124">
        <f>emission!A1124</f>
        <v>2010</v>
      </c>
      <c r="B1124">
        <f>emission!B1124</f>
        <v>2</v>
      </c>
      <c r="C1124" t="str">
        <f>emission!C1124</f>
        <v>industrial</v>
      </c>
      <c r="D1124" t="str">
        <f>emission!D1124</f>
        <v>VCC 21400 (GAS LHD1)</v>
      </c>
      <c r="E1124" t="str">
        <f>emission!E1124</f>
        <v>GAS</v>
      </c>
      <c r="F1124" t="str">
        <f>emission!F1124</f>
        <v>CO2</v>
      </c>
      <c r="G1124" s="1">
        <f>emission!G1124 - SUM($K1124:$U1124)</f>
        <v>-1.5180833637714386E-2</v>
      </c>
      <c r="K1124" s="1">
        <f>SUMIF('emission-rate'!$A$2:$A$551, $D1124&amp;K$1&amp;$E1124&amp;$F1124, 'emission-rate'!$F$2:$F$551) * IFERROR(VLOOKUP($A1124&amp;$B1124&amp;$C1124&amp;$D1124&amp;K$1, 'check of sales'!$A$2:$P$1035, 12 + MATCH($E1124,'check of sales'!$M$1:$P$1, 0), 0), 0)</f>
        <v>37917516.741393335</v>
      </c>
      <c r="L1124" s="1">
        <f>SUMIF('emission-rate'!$A$2:$A$551, $D1124&amp;L$1&amp;$E1124&amp;$F1124, 'emission-rate'!$F$2:$F$551) * IFERROR(VLOOKUP($A1124&amp;$B1124&amp;$C1124&amp;$D1124&amp;L$1, 'check of sales'!$A$2:$P$1035, 12 + MATCH($E1124,'check of sales'!$M$1:$P$1, 0), 0), 0)</f>
        <v>0</v>
      </c>
      <c r="M1124" s="1">
        <f>SUMIF('emission-rate'!$A$2:$A$551, $D1124&amp;M$1&amp;$E1124&amp;$F1124, 'emission-rate'!$F$2:$F$551) * IFERROR(VLOOKUP($A1124&amp;$B1124&amp;$C1124&amp;$D1124&amp;M$1, 'check of sales'!$A$2:$P$1035, 12 + MATCH($E1124,'check of sales'!$M$1:$P$1, 0), 0), 0)</f>
        <v>0</v>
      </c>
      <c r="N1124" s="1">
        <f>SUMIF('emission-rate'!$A$2:$A$551, $D1124&amp;N$1&amp;$E1124&amp;$F1124, 'emission-rate'!$F$2:$F$551) * IFERROR(VLOOKUP($A1124&amp;$B1124&amp;$C1124&amp;$D1124&amp;N$1, 'check of sales'!$A$2:$P$1035, 12 + MATCH($E1124,'check of sales'!$M$1:$P$1, 0), 0), 0)</f>
        <v>0</v>
      </c>
      <c r="O1124" s="1">
        <f>SUMIF('emission-rate'!$A$2:$A$551, $D1124&amp;O$1&amp;$E1124&amp;$F1124, 'emission-rate'!$F$2:$F$551) * IFERROR(VLOOKUP($A1124&amp;$B1124&amp;$C1124&amp;$D1124&amp;O$1, 'check of sales'!$A$2:$P$1035, 12 + MATCH($E1124,'check of sales'!$M$1:$P$1, 0), 0), 0)</f>
        <v>0</v>
      </c>
      <c r="P1124" s="1">
        <f>SUMIF('emission-rate'!$A$2:$A$551, $D1124&amp;P$1&amp;$E1124&amp;$F1124, 'emission-rate'!$F$2:$F$551) * IFERROR(VLOOKUP($A1124&amp;$B1124&amp;$C1124&amp;$D1124&amp;P$1, 'check of sales'!$A$2:$P$1035, 12 + MATCH($E1124,'check of sales'!$M$1:$P$1, 0), 0), 0)</f>
        <v>0</v>
      </c>
      <c r="Q1124" s="1">
        <f>SUMIF('emission-rate'!$A$2:$A$551, $D1124&amp;Q$1&amp;$E1124&amp;$F1124, 'emission-rate'!$F$2:$F$551) * IFERROR(VLOOKUP($A1124&amp;$B1124&amp;$C1124&amp;$D1124&amp;Q$1, 'check of sales'!$A$2:$P$1035, 12 + MATCH($E1124,'check of sales'!$M$1:$P$1, 0), 0), 0)</f>
        <v>0</v>
      </c>
      <c r="R1124" s="1">
        <f>SUMIF('emission-rate'!$A$2:$A$551, $D1124&amp;R$1&amp;$E1124&amp;$F1124, 'emission-rate'!$F$2:$F$551) * IFERROR(VLOOKUP($A1124&amp;$B1124&amp;$C1124&amp;$D1124&amp;R$1, 'check of sales'!$A$2:$P$1035, 12 + MATCH($E1124,'check of sales'!$M$1:$P$1, 0), 0), 0)</f>
        <v>0</v>
      </c>
      <c r="S1124" s="1">
        <f>SUMIF('emission-rate'!$A$2:$A$551, $D1124&amp;S$1&amp;$E1124&amp;$F1124, 'emission-rate'!$F$2:$F$551) * IFERROR(VLOOKUP($A1124&amp;$B1124&amp;$C1124&amp;$D1124&amp;S$1, 'check of sales'!$A$2:$P$1035, 12 + MATCH($E1124,'check of sales'!$M$1:$P$1, 0), 0), 0)</f>
        <v>0</v>
      </c>
      <c r="T1124" s="1">
        <f>SUMIF('emission-rate'!$A$2:$A$551, $D1124&amp;T$1&amp;$E1124&amp;$F1124, 'emission-rate'!$F$2:$F$551) * IFERROR(VLOOKUP($A1124&amp;$B1124&amp;$C1124&amp;$D1124&amp;T$1, 'check of sales'!$A$2:$P$1035, 12 + MATCH($E1124,'check of sales'!$M$1:$P$1, 0), 0), 0)</f>
        <v>0</v>
      </c>
      <c r="U1124" s="1">
        <f>SUMIF('emission-rate'!$A$2:$A$551, $D1124&amp;U$1&amp;$E1124&amp;$F1124, 'emission-rate'!$F$2:$F$551) * IFERROR(VLOOKUP($A1124&amp;$B1124&amp;$C1124&amp;$D1124&amp;U$1, 'check of sales'!$A$2:$P$1035, 12 + MATCH($E1124,'check of sales'!$M$1:$P$1, 0), 0), 0)</f>
        <v>0</v>
      </c>
    </row>
    <row r="1125" spans="1:21" x14ac:dyDescent="0.2">
      <c r="A1125">
        <f>emission!A1125</f>
        <v>2011</v>
      </c>
      <c r="B1125">
        <f>emission!B1125</f>
        <v>2</v>
      </c>
      <c r="C1125" t="str">
        <f>emission!C1125</f>
        <v>industrial</v>
      </c>
      <c r="D1125" t="str">
        <f>emission!D1125</f>
        <v>VCC 21400 (GAS LHD1)</v>
      </c>
      <c r="E1125" t="str">
        <f>emission!E1125</f>
        <v>GAS</v>
      </c>
      <c r="F1125" t="str">
        <f>emission!F1125</f>
        <v>CO2</v>
      </c>
      <c r="G1125" s="1">
        <f>emission!G1125 - SUM($K1125:$U1125)</f>
        <v>0.49765133857727051</v>
      </c>
      <c r="K1125" s="1">
        <f>SUMIF('emission-rate'!$A$2:$A$551, $D1125&amp;K$1&amp;$E1125&amp;$F1125, 'emission-rate'!$F$2:$F$551) * IFERROR(VLOOKUP($A1125&amp;$B1125&amp;$C1125&amp;$D1125&amp;K$1, 'check of sales'!$A$2:$P$1035, 12 + MATCH($E1125,'check of sales'!$M$1:$P$1, 0), 0), 0)</f>
        <v>35701053.522284865</v>
      </c>
      <c r="L1125" s="1">
        <f>SUMIF('emission-rate'!$A$2:$A$551, $D1125&amp;L$1&amp;$E1125&amp;$F1125, 'emission-rate'!$F$2:$F$551) * IFERROR(VLOOKUP($A1125&amp;$B1125&amp;$C1125&amp;$D1125&amp;L$1, 'check of sales'!$A$2:$P$1035, 12 + MATCH($E1125,'check of sales'!$M$1:$P$1, 0), 0), 0)</f>
        <v>2005514252.8601739</v>
      </c>
      <c r="M1125" s="1">
        <f>SUMIF('emission-rate'!$A$2:$A$551, $D1125&amp;M$1&amp;$E1125&amp;$F1125, 'emission-rate'!$F$2:$F$551) * IFERROR(VLOOKUP($A1125&amp;$B1125&amp;$C1125&amp;$D1125&amp;M$1, 'check of sales'!$A$2:$P$1035, 12 + MATCH($E1125,'check of sales'!$M$1:$P$1, 0), 0), 0)</f>
        <v>0</v>
      </c>
      <c r="N1125" s="1">
        <f>SUMIF('emission-rate'!$A$2:$A$551, $D1125&amp;N$1&amp;$E1125&amp;$F1125, 'emission-rate'!$F$2:$F$551) * IFERROR(VLOOKUP($A1125&amp;$B1125&amp;$C1125&amp;$D1125&amp;N$1, 'check of sales'!$A$2:$P$1035, 12 + MATCH($E1125,'check of sales'!$M$1:$P$1, 0), 0), 0)</f>
        <v>0</v>
      </c>
      <c r="O1125" s="1">
        <f>SUMIF('emission-rate'!$A$2:$A$551, $D1125&amp;O$1&amp;$E1125&amp;$F1125, 'emission-rate'!$F$2:$F$551) * IFERROR(VLOOKUP($A1125&amp;$B1125&amp;$C1125&amp;$D1125&amp;O$1, 'check of sales'!$A$2:$P$1035, 12 + MATCH($E1125,'check of sales'!$M$1:$P$1, 0), 0), 0)</f>
        <v>0</v>
      </c>
      <c r="P1125" s="1">
        <f>SUMIF('emission-rate'!$A$2:$A$551, $D1125&amp;P$1&amp;$E1125&amp;$F1125, 'emission-rate'!$F$2:$F$551) * IFERROR(VLOOKUP($A1125&amp;$B1125&amp;$C1125&amp;$D1125&amp;P$1, 'check of sales'!$A$2:$P$1035, 12 + MATCH($E1125,'check of sales'!$M$1:$P$1, 0), 0), 0)</f>
        <v>0</v>
      </c>
      <c r="Q1125" s="1">
        <f>SUMIF('emission-rate'!$A$2:$A$551, $D1125&amp;Q$1&amp;$E1125&amp;$F1125, 'emission-rate'!$F$2:$F$551) * IFERROR(VLOOKUP($A1125&amp;$B1125&amp;$C1125&amp;$D1125&amp;Q$1, 'check of sales'!$A$2:$P$1035, 12 + MATCH($E1125,'check of sales'!$M$1:$P$1, 0), 0), 0)</f>
        <v>0</v>
      </c>
      <c r="R1125" s="1">
        <f>SUMIF('emission-rate'!$A$2:$A$551, $D1125&amp;R$1&amp;$E1125&amp;$F1125, 'emission-rate'!$F$2:$F$551) * IFERROR(VLOOKUP($A1125&amp;$B1125&amp;$C1125&amp;$D1125&amp;R$1, 'check of sales'!$A$2:$P$1035, 12 + MATCH($E1125,'check of sales'!$M$1:$P$1, 0), 0), 0)</f>
        <v>0</v>
      </c>
      <c r="S1125" s="1">
        <f>SUMIF('emission-rate'!$A$2:$A$551, $D1125&amp;S$1&amp;$E1125&amp;$F1125, 'emission-rate'!$F$2:$F$551) * IFERROR(VLOOKUP($A1125&amp;$B1125&amp;$C1125&amp;$D1125&amp;S$1, 'check of sales'!$A$2:$P$1035, 12 + MATCH($E1125,'check of sales'!$M$1:$P$1, 0), 0), 0)</f>
        <v>0</v>
      </c>
      <c r="T1125" s="1">
        <f>SUMIF('emission-rate'!$A$2:$A$551, $D1125&amp;T$1&amp;$E1125&amp;$F1125, 'emission-rate'!$F$2:$F$551) * IFERROR(VLOOKUP($A1125&amp;$B1125&amp;$C1125&amp;$D1125&amp;T$1, 'check of sales'!$A$2:$P$1035, 12 + MATCH($E1125,'check of sales'!$M$1:$P$1, 0), 0), 0)</f>
        <v>0</v>
      </c>
      <c r="U1125" s="1">
        <f>SUMIF('emission-rate'!$A$2:$A$551, $D1125&amp;U$1&amp;$E1125&amp;$F1125, 'emission-rate'!$F$2:$F$551) * IFERROR(VLOOKUP($A1125&amp;$B1125&amp;$C1125&amp;$D1125&amp;U$1, 'check of sales'!$A$2:$P$1035, 12 + MATCH($E1125,'check of sales'!$M$1:$P$1, 0), 0), 0)</f>
        <v>0</v>
      </c>
    </row>
    <row r="1126" spans="1:21" x14ac:dyDescent="0.2">
      <c r="A1126">
        <f>emission!A1126</f>
        <v>2012</v>
      </c>
      <c r="B1126">
        <f>emission!B1126</f>
        <v>2</v>
      </c>
      <c r="C1126" t="str">
        <f>emission!C1126</f>
        <v>industrial</v>
      </c>
      <c r="D1126" t="str">
        <f>emission!D1126</f>
        <v>VCC 21400 (GAS LHD1)</v>
      </c>
      <c r="E1126" t="str">
        <f>emission!E1126</f>
        <v>GAS</v>
      </c>
      <c r="F1126" t="str">
        <f>emission!F1126</f>
        <v>CO2</v>
      </c>
      <c r="G1126" s="1">
        <f>emission!G1126 - SUM($K1126:$U1126)</f>
        <v>1.237091064453125</v>
      </c>
      <c r="K1126" s="1">
        <f>SUMIF('emission-rate'!$A$2:$A$551, $D1126&amp;K$1&amp;$E1126&amp;$F1126, 'emission-rate'!$F$2:$F$551) * IFERROR(VLOOKUP($A1126&amp;$B1126&amp;$C1126&amp;$D1126&amp;K$1, 'check of sales'!$A$2:$P$1035, 12 + MATCH($E1126,'check of sales'!$M$1:$P$1, 0), 0), 0)</f>
        <v>34343699.987645067</v>
      </c>
      <c r="L1126" s="1">
        <f>SUMIF('emission-rate'!$A$2:$A$551, $D1126&amp;L$1&amp;$E1126&amp;$F1126, 'emission-rate'!$F$2:$F$551) * IFERROR(VLOOKUP($A1126&amp;$B1126&amp;$C1126&amp;$D1126&amp;L$1, 'check of sales'!$A$2:$P$1035, 12 + MATCH($E1126,'check of sales'!$M$1:$P$1, 0), 0), 0)</f>
        <v>1888282193.4091444</v>
      </c>
      <c r="M1126" s="1">
        <f>SUMIF('emission-rate'!$A$2:$A$551, $D1126&amp;M$1&amp;$E1126&amp;$F1126, 'emission-rate'!$F$2:$F$551) * IFERROR(VLOOKUP($A1126&amp;$B1126&amp;$C1126&amp;$D1126&amp;M$1, 'check of sales'!$A$2:$P$1035, 12 + MATCH($E1126,'check of sales'!$M$1:$P$1, 0), 0), 0)</f>
        <v>2544882277.4602098</v>
      </c>
      <c r="N1126" s="1">
        <f>SUMIF('emission-rate'!$A$2:$A$551, $D1126&amp;N$1&amp;$E1126&amp;$F1126, 'emission-rate'!$F$2:$F$551) * IFERROR(VLOOKUP($A1126&amp;$B1126&amp;$C1126&amp;$D1126&amp;N$1, 'check of sales'!$A$2:$P$1035, 12 + MATCH($E1126,'check of sales'!$M$1:$P$1, 0), 0), 0)</f>
        <v>0</v>
      </c>
      <c r="O1126" s="1">
        <f>SUMIF('emission-rate'!$A$2:$A$551, $D1126&amp;O$1&amp;$E1126&amp;$F1126, 'emission-rate'!$F$2:$F$551) * IFERROR(VLOOKUP($A1126&amp;$B1126&amp;$C1126&amp;$D1126&amp;O$1, 'check of sales'!$A$2:$P$1035, 12 + MATCH($E1126,'check of sales'!$M$1:$P$1, 0), 0), 0)</f>
        <v>0</v>
      </c>
      <c r="P1126" s="1">
        <f>SUMIF('emission-rate'!$A$2:$A$551, $D1126&amp;P$1&amp;$E1126&amp;$F1126, 'emission-rate'!$F$2:$F$551) * IFERROR(VLOOKUP($A1126&amp;$B1126&amp;$C1126&amp;$D1126&amp;P$1, 'check of sales'!$A$2:$P$1035, 12 + MATCH($E1126,'check of sales'!$M$1:$P$1, 0), 0), 0)</f>
        <v>0</v>
      </c>
      <c r="Q1126" s="1">
        <f>SUMIF('emission-rate'!$A$2:$A$551, $D1126&amp;Q$1&amp;$E1126&amp;$F1126, 'emission-rate'!$F$2:$F$551) * IFERROR(VLOOKUP($A1126&amp;$B1126&amp;$C1126&amp;$D1126&amp;Q$1, 'check of sales'!$A$2:$P$1035, 12 + MATCH($E1126,'check of sales'!$M$1:$P$1, 0), 0), 0)</f>
        <v>0</v>
      </c>
      <c r="R1126" s="1">
        <f>SUMIF('emission-rate'!$A$2:$A$551, $D1126&amp;R$1&amp;$E1126&amp;$F1126, 'emission-rate'!$F$2:$F$551) * IFERROR(VLOOKUP($A1126&amp;$B1126&amp;$C1126&amp;$D1126&amp;R$1, 'check of sales'!$A$2:$P$1035, 12 + MATCH($E1126,'check of sales'!$M$1:$P$1, 0), 0), 0)</f>
        <v>0</v>
      </c>
      <c r="S1126" s="1">
        <f>SUMIF('emission-rate'!$A$2:$A$551, $D1126&amp;S$1&amp;$E1126&amp;$F1126, 'emission-rate'!$F$2:$F$551) * IFERROR(VLOOKUP($A1126&amp;$B1126&amp;$C1126&amp;$D1126&amp;S$1, 'check of sales'!$A$2:$P$1035, 12 + MATCH($E1126,'check of sales'!$M$1:$P$1, 0), 0), 0)</f>
        <v>0</v>
      </c>
      <c r="T1126" s="1">
        <f>SUMIF('emission-rate'!$A$2:$A$551, $D1126&amp;T$1&amp;$E1126&amp;$F1126, 'emission-rate'!$F$2:$F$551) * IFERROR(VLOOKUP($A1126&amp;$B1126&amp;$C1126&amp;$D1126&amp;T$1, 'check of sales'!$A$2:$P$1035, 12 + MATCH($E1126,'check of sales'!$M$1:$P$1, 0), 0), 0)</f>
        <v>0</v>
      </c>
      <c r="U1126" s="1">
        <f>SUMIF('emission-rate'!$A$2:$A$551, $D1126&amp;U$1&amp;$E1126&amp;$F1126, 'emission-rate'!$F$2:$F$551) * IFERROR(VLOOKUP($A1126&amp;$B1126&amp;$C1126&amp;$D1126&amp;U$1, 'check of sales'!$A$2:$P$1035, 12 + MATCH($E1126,'check of sales'!$M$1:$P$1, 0), 0), 0)</f>
        <v>0</v>
      </c>
    </row>
    <row r="1127" spans="1:21" x14ac:dyDescent="0.2">
      <c r="A1127">
        <f>emission!A1127</f>
        <v>2013</v>
      </c>
      <c r="B1127">
        <f>emission!B1127</f>
        <v>2</v>
      </c>
      <c r="C1127" t="str">
        <f>emission!C1127</f>
        <v>industrial</v>
      </c>
      <c r="D1127" t="str">
        <f>emission!D1127</f>
        <v>VCC 21400 (GAS LHD1)</v>
      </c>
      <c r="E1127" t="str">
        <f>emission!E1127</f>
        <v>GAS</v>
      </c>
      <c r="F1127" t="str">
        <f>emission!F1127</f>
        <v>CO2</v>
      </c>
      <c r="G1127" s="1">
        <f>emission!G1127 - SUM($K1127:$U1127)</f>
        <v>1.3585882186889648</v>
      </c>
      <c r="K1127" s="1">
        <f>SUMIF('emission-rate'!$A$2:$A$551, $D1127&amp;K$1&amp;$E1127&amp;$F1127, 'emission-rate'!$F$2:$F$551) * IFERROR(VLOOKUP($A1127&amp;$B1127&amp;$C1127&amp;$D1127&amp;K$1, 'check of sales'!$A$2:$P$1035, 12 + MATCH($E1127,'check of sales'!$M$1:$P$1, 0), 0), 0)</f>
        <v>33247170.600979254</v>
      </c>
      <c r="L1127" s="1">
        <f>SUMIF('emission-rate'!$A$2:$A$551, $D1127&amp;L$1&amp;$E1127&amp;$F1127, 'emission-rate'!$F$2:$F$551) * IFERROR(VLOOKUP($A1127&amp;$B1127&amp;$C1127&amp;$D1127&amp;L$1, 'check of sales'!$A$2:$P$1035, 12 + MATCH($E1127,'check of sales'!$M$1:$P$1, 0), 0), 0)</f>
        <v>1816489731.933989</v>
      </c>
      <c r="M1127" s="1">
        <f>SUMIF('emission-rate'!$A$2:$A$551, $D1127&amp;M$1&amp;$E1127&amp;$F1127, 'emission-rate'!$F$2:$F$551) * IFERROR(VLOOKUP($A1127&amp;$B1127&amp;$C1127&amp;$D1127&amp;M$1, 'check of sales'!$A$2:$P$1035, 12 + MATCH($E1127,'check of sales'!$M$1:$P$1, 0), 0), 0)</f>
        <v>2396121534.4130878</v>
      </c>
      <c r="N1127" s="1">
        <f>SUMIF('emission-rate'!$A$2:$A$551, $D1127&amp;N$1&amp;$E1127&amp;$F1127, 'emission-rate'!$F$2:$F$551) * IFERROR(VLOOKUP($A1127&amp;$B1127&amp;$C1127&amp;$D1127&amp;N$1, 'check of sales'!$A$2:$P$1035, 12 + MATCH($E1127,'check of sales'!$M$1:$P$1, 0), 0), 0)</f>
        <v>496862849.98111558</v>
      </c>
      <c r="O1127" s="1">
        <f>SUMIF('emission-rate'!$A$2:$A$551, $D1127&amp;O$1&amp;$E1127&amp;$F1127, 'emission-rate'!$F$2:$F$551) * IFERROR(VLOOKUP($A1127&amp;$B1127&amp;$C1127&amp;$D1127&amp;O$1, 'check of sales'!$A$2:$P$1035, 12 + MATCH($E1127,'check of sales'!$M$1:$P$1, 0), 0), 0)</f>
        <v>0</v>
      </c>
      <c r="P1127" s="1">
        <f>SUMIF('emission-rate'!$A$2:$A$551, $D1127&amp;P$1&amp;$E1127&amp;$F1127, 'emission-rate'!$F$2:$F$551) * IFERROR(VLOOKUP($A1127&amp;$B1127&amp;$C1127&amp;$D1127&amp;P$1, 'check of sales'!$A$2:$P$1035, 12 + MATCH($E1127,'check of sales'!$M$1:$P$1, 0), 0), 0)</f>
        <v>0</v>
      </c>
      <c r="Q1127" s="1">
        <f>SUMIF('emission-rate'!$A$2:$A$551, $D1127&amp;Q$1&amp;$E1127&amp;$F1127, 'emission-rate'!$F$2:$F$551) * IFERROR(VLOOKUP($A1127&amp;$B1127&amp;$C1127&amp;$D1127&amp;Q$1, 'check of sales'!$A$2:$P$1035, 12 + MATCH($E1127,'check of sales'!$M$1:$P$1, 0), 0), 0)</f>
        <v>0</v>
      </c>
      <c r="R1127" s="1">
        <f>SUMIF('emission-rate'!$A$2:$A$551, $D1127&amp;R$1&amp;$E1127&amp;$F1127, 'emission-rate'!$F$2:$F$551) * IFERROR(VLOOKUP($A1127&amp;$B1127&amp;$C1127&amp;$D1127&amp;R$1, 'check of sales'!$A$2:$P$1035, 12 + MATCH($E1127,'check of sales'!$M$1:$P$1, 0), 0), 0)</f>
        <v>0</v>
      </c>
      <c r="S1127" s="1">
        <f>SUMIF('emission-rate'!$A$2:$A$551, $D1127&amp;S$1&amp;$E1127&amp;$F1127, 'emission-rate'!$F$2:$F$551) * IFERROR(VLOOKUP($A1127&amp;$B1127&amp;$C1127&amp;$D1127&amp;S$1, 'check of sales'!$A$2:$P$1035, 12 + MATCH($E1127,'check of sales'!$M$1:$P$1, 0), 0), 0)</f>
        <v>0</v>
      </c>
      <c r="T1127" s="1">
        <f>SUMIF('emission-rate'!$A$2:$A$551, $D1127&amp;T$1&amp;$E1127&amp;$F1127, 'emission-rate'!$F$2:$F$551) * IFERROR(VLOOKUP($A1127&amp;$B1127&amp;$C1127&amp;$D1127&amp;T$1, 'check of sales'!$A$2:$P$1035, 12 + MATCH($E1127,'check of sales'!$M$1:$P$1, 0), 0), 0)</f>
        <v>0</v>
      </c>
      <c r="U1127" s="1">
        <f>SUMIF('emission-rate'!$A$2:$A$551, $D1127&amp;U$1&amp;$E1127&amp;$F1127, 'emission-rate'!$F$2:$F$551) * IFERROR(VLOOKUP($A1127&amp;$B1127&amp;$C1127&amp;$D1127&amp;U$1, 'check of sales'!$A$2:$P$1035, 12 + MATCH($E1127,'check of sales'!$M$1:$P$1, 0), 0), 0)</f>
        <v>0</v>
      </c>
    </row>
    <row r="1128" spans="1:21" x14ac:dyDescent="0.2">
      <c r="A1128">
        <f>emission!A1128</f>
        <v>2014</v>
      </c>
      <c r="B1128">
        <f>emission!B1128</f>
        <v>2</v>
      </c>
      <c r="C1128" t="str">
        <f>emission!C1128</f>
        <v>industrial</v>
      </c>
      <c r="D1128" t="str">
        <f>emission!D1128</f>
        <v>VCC 21400 (GAS LHD1)</v>
      </c>
      <c r="E1128" t="str">
        <f>emission!E1128</f>
        <v>GAS</v>
      </c>
      <c r="F1128" t="str">
        <f>emission!F1128</f>
        <v>CO2</v>
      </c>
      <c r="G1128" s="1">
        <f>emission!G1128 - SUM($K1128:$U1128)</f>
        <v>1.2809762954711914</v>
      </c>
      <c r="K1128" s="1">
        <f>SUMIF('emission-rate'!$A$2:$A$551, $D1128&amp;K$1&amp;$E1128&amp;$F1128, 'emission-rate'!$F$2:$F$551) * IFERROR(VLOOKUP($A1128&amp;$B1128&amp;$C1128&amp;$D1128&amp;K$1, 'check of sales'!$A$2:$P$1035, 12 + MATCH($E1128,'check of sales'!$M$1:$P$1, 0), 0), 0)</f>
        <v>29671518.098260492</v>
      </c>
      <c r="L1128" s="1">
        <f>SUMIF('emission-rate'!$A$2:$A$551, $D1128&amp;L$1&amp;$E1128&amp;$F1128, 'emission-rate'!$F$2:$F$551) * IFERROR(VLOOKUP($A1128&amp;$B1128&amp;$C1128&amp;$D1128&amp;L$1, 'check of sales'!$A$2:$P$1035, 12 + MATCH($E1128,'check of sales'!$M$1:$P$1, 0), 0), 0)</f>
        <v>1758492650.3044889</v>
      </c>
      <c r="M1128" s="1">
        <f>SUMIF('emission-rate'!$A$2:$A$551, $D1128&amp;M$1&amp;$E1128&amp;$F1128, 'emission-rate'!$F$2:$F$551) * IFERROR(VLOOKUP($A1128&amp;$B1128&amp;$C1128&amp;$D1128&amp;M$1, 'check of sales'!$A$2:$P$1035, 12 + MATCH($E1128,'check of sales'!$M$1:$P$1, 0), 0), 0)</f>
        <v>2305021028.5937891</v>
      </c>
      <c r="N1128" s="1">
        <f>SUMIF('emission-rate'!$A$2:$A$551, $D1128&amp;N$1&amp;$E1128&amp;$F1128, 'emission-rate'!$F$2:$F$551) * IFERROR(VLOOKUP($A1128&amp;$B1128&amp;$C1128&amp;$D1128&amp;N$1, 'check of sales'!$A$2:$P$1035, 12 + MATCH($E1128,'check of sales'!$M$1:$P$1, 0), 0), 0)</f>
        <v>467818800.51354361</v>
      </c>
      <c r="O1128" s="1">
        <f>SUMIF('emission-rate'!$A$2:$A$551, $D1128&amp;O$1&amp;$E1128&amp;$F1128, 'emission-rate'!$F$2:$F$551) * IFERROR(VLOOKUP($A1128&amp;$B1128&amp;$C1128&amp;$D1128&amp;O$1, 'check of sales'!$A$2:$P$1035, 12 + MATCH($E1128,'check of sales'!$M$1:$P$1, 0), 0), 0)</f>
        <v>1504425982.018512</v>
      </c>
      <c r="P1128" s="1">
        <f>SUMIF('emission-rate'!$A$2:$A$551, $D1128&amp;P$1&amp;$E1128&amp;$F1128, 'emission-rate'!$F$2:$F$551) * IFERROR(VLOOKUP($A1128&amp;$B1128&amp;$C1128&amp;$D1128&amp;P$1, 'check of sales'!$A$2:$P$1035, 12 + MATCH($E1128,'check of sales'!$M$1:$P$1, 0), 0), 0)</f>
        <v>0</v>
      </c>
      <c r="Q1128" s="1">
        <f>SUMIF('emission-rate'!$A$2:$A$551, $D1128&amp;Q$1&amp;$E1128&amp;$F1128, 'emission-rate'!$F$2:$F$551) * IFERROR(VLOOKUP($A1128&amp;$B1128&amp;$C1128&amp;$D1128&amp;Q$1, 'check of sales'!$A$2:$P$1035, 12 + MATCH($E1128,'check of sales'!$M$1:$P$1, 0), 0), 0)</f>
        <v>0</v>
      </c>
      <c r="R1128" s="1">
        <f>SUMIF('emission-rate'!$A$2:$A$551, $D1128&amp;R$1&amp;$E1128&amp;$F1128, 'emission-rate'!$F$2:$F$551) * IFERROR(VLOOKUP($A1128&amp;$B1128&amp;$C1128&amp;$D1128&amp;R$1, 'check of sales'!$A$2:$P$1035, 12 + MATCH($E1128,'check of sales'!$M$1:$P$1, 0), 0), 0)</f>
        <v>0</v>
      </c>
      <c r="S1128" s="1">
        <f>SUMIF('emission-rate'!$A$2:$A$551, $D1128&amp;S$1&amp;$E1128&amp;$F1128, 'emission-rate'!$F$2:$F$551) * IFERROR(VLOOKUP($A1128&amp;$B1128&amp;$C1128&amp;$D1128&amp;S$1, 'check of sales'!$A$2:$P$1035, 12 + MATCH($E1128,'check of sales'!$M$1:$P$1, 0), 0), 0)</f>
        <v>0</v>
      </c>
      <c r="T1128" s="1">
        <f>SUMIF('emission-rate'!$A$2:$A$551, $D1128&amp;T$1&amp;$E1128&amp;$F1128, 'emission-rate'!$F$2:$F$551) * IFERROR(VLOOKUP($A1128&amp;$B1128&amp;$C1128&amp;$D1128&amp;T$1, 'check of sales'!$A$2:$P$1035, 12 + MATCH($E1128,'check of sales'!$M$1:$P$1, 0), 0), 0)</f>
        <v>0</v>
      </c>
      <c r="U1128" s="1">
        <f>SUMIF('emission-rate'!$A$2:$A$551, $D1128&amp;U$1&amp;$E1128&amp;$F1128, 'emission-rate'!$F$2:$F$551) * IFERROR(VLOOKUP($A1128&amp;$B1128&amp;$C1128&amp;$D1128&amp;U$1, 'check of sales'!$A$2:$P$1035, 12 + MATCH($E1128,'check of sales'!$M$1:$P$1, 0), 0), 0)</f>
        <v>0</v>
      </c>
    </row>
    <row r="1129" spans="1:21" x14ac:dyDescent="0.2">
      <c r="A1129">
        <f>emission!A1129</f>
        <v>2015</v>
      </c>
      <c r="B1129">
        <f>emission!B1129</f>
        <v>2</v>
      </c>
      <c r="C1129" t="str">
        <f>emission!C1129</f>
        <v>industrial</v>
      </c>
      <c r="D1129" t="str">
        <f>emission!D1129</f>
        <v>VCC 21400 (GAS LHD1)</v>
      </c>
      <c r="E1129" t="str">
        <f>emission!E1129</f>
        <v>GAS</v>
      </c>
      <c r="F1129" t="str">
        <f>emission!F1129</f>
        <v>CO2</v>
      </c>
      <c r="G1129" s="1">
        <f>emission!G1129 - SUM($K1129:$U1129)</f>
        <v>0.44296836853027344</v>
      </c>
      <c r="K1129" s="1">
        <f>SUMIF('emission-rate'!$A$2:$A$551, $D1129&amp;K$1&amp;$E1129&amp;$F1129, 'emission-rate'!$F$2:$F$551) * IFERROR(VLOOKUP($A1129&amp;$B1129&amp;$C1129&amp;$D1129&amp;K$1, 'check of sales'!$A$2:$P$1035, 12 + MATCH($E1129,'check of sales'!$M$1:$P$1, 0), 0), 0)</f>
        <v>27781921.435153689</v>
      </c>
      <c r="L1129" s="1">
        <f>SUMIF('emission-rate'!$A$2:$A$551, $D1129&amp;L$1&amp;$E1129&amp;$F1129, 'emission-rate'!$F$2:$F$551) * IFERROR(VLOOKUP($A1129&amp;$B1129&amp;$C1129&amp;$D1129&amp;L$1, 'check of sales'!$A$2:$P$1035, 12 + MATCH($E1129,'check of sales'!$M$1:$P$1, 0), 0), 0)</f>
        <v>1569371033.8656888</v>
      </c>
      <c r="M1129" s="1">
        <f>SUMIF('emission-rate'!$A$2:$A$551, $D1129&amp;M$1&amp;$E1129&amp;$F1129, 'emission-rate'!$F$2:$F$551) * IFERROR(VLOOKUP($A1129&amp;$B1129&amp;$C1129&amp;$D1129&amp;M$1, 'check of sales'!$A$2:$P$1035, 12 + MATCH($E1129,'check of sales'!$M$1:$P$1, 0), 0), 0)</f>
        <v>2231426066.6169162</v>
      </c>
      <c r="N1129" s="1">
        <f>SUMIF('emission-rate'!$A$2:$A$551, $D1129&amp;N$1&amp;$E1129&amp;$F1129, 'emission-rate'!$F$2:$F$551) * IFERROR(VLOOKUP($A1129&amp;$B1129&amp;$C1129&amp;$D1129&amp;N$1, 'check of sales'!$A$2:$P$1035, 12 + MATCH($E1129,'check of sales'!$M$1:$P$1, 0), 0), 0)</f>
        <v>450032336.53562075</v>
      </c>
      <c r="O1129" s="1">
        <f>SUMIF('emission-rate'!$A$2:$A$551, $D1129&amp;O$1&amp;$E1129&amp;$F1129, 'emission-rate'!$F$2:$F$551) * IFERROR(VLOOKUP($A1129&amp;$B1129&amp;$C1129&amp;$D1129&amp;O$1, 'check of sales'!$A$2:$P$1035, 12 + MATCH($E1129,'check of sales'!$M$1:$P$1, 0), 0), 0)</f>
        <v>1416484968.429534</v>
      </c>
      <c r="P1129" s="1">
        <f>SUMIF('emission-rate'!$A$2:$A$551, $D1129&amp;P$1&amp;$E1129&amp;$F1129, 'emission-rate'!$F$2:$F$551) * IFERROR(VLOOKUP($A1129&amp;$B1129&amp;$C1129&amp;$D1129&amp;P$1, 'check of sales'!$A$2:$P$1035, 12 + MATCH($E1129,'check of sales'!$M$1:$P$1, 0), 0), 0)</f>
        <v>1925749147.7718282</v>
      </c>
      <c r="Q1129" s="1">
        <f>SUMIF('emission-rate'!$A$2:$A$551, $D1129&amp;Q$1&amp;$E1129&amp;$F1129, 'emission-rate'!$F$2:$F$551) * IFERROR(VLOOKUP($A1129&amp;$B1129&amp;$C1129&amp;$D1129&amp;Q$1, 'check of sales'!$A$2:$P$1035, 12 + MATCH($E1129,'check of sales'!$M$1:$P$1, 0), 0), 0)</f>
        <v>0</v>
      </c>
      <c r="R1129" s="1">
        <f>SUMIF('emission-rate'!$A$2:$A$551, $D1129&amp;R$1&amp;$E1129&amp;$F1129, 'emission-rate'!$F$2:$F$551) * IFERROR(VLOOKUP($A1129&amp;$B1129&amp;$C1129&amp;$D1129&amp;R$1, 'check of sales'!$A$2:$P$1035, 12 + MATCH($E1129,'check of sales'!$M$1:$P$1, 0), 0), 0)</f>
        <v>0</v>
      </c>
      <c r="S1129" s="1">
        <f>SUMIF('emission-rate'!$A$2:$A$551, $D1129&amp;S$1&amp;$E1129&amp;$F1129, 'emission-rate'!$F$2:$F$551) * IFERROR(VLOOKUP($A1129&amp;$B1129&amp;$C1129&amp;$D1129&amp;S$1, 'check of sales'!$A$2:$P$1035, 12 + MATCH($E1129,'check of sales'!$M$1:$P$1, 0), 0), 0)</f>
        <v>0</v>
      </c>
      <c r="T1129" s="1">
        <f>SUMIF('emission-rate'!$A$2:$A$551, $D1129&amp;T$1&amp;$E1129&amp;$F1129, 'emission-rate'!$F$2:$F$551) * IFERROR(VLOOKUP($A1129&amp;$B1129&amp;$C1129&amp;$D1129&amp;T$1, 'check of sales'!$A$2:$P$1035, 12 + MATCH($E1129,'check of sales'!$M$1:$P$1, 0), 0), 0)</f>
        <v>0</v>
      </c>
      <c r="U1129" s="1">
        <f>SUMIF('emission-rate'!$A$2:$A$551, $D1129&amp;U$1&amp;$E1129&amp;$F1129, 'emission-rate'!$F$2:$F$551) * IFERROR(VLOOKUP($A1129&amp;$B1129&amp;$C1129&amp;$D1129&amp;U$1, 'check of sales'!$A$2:$P$1035, 12 + MATCH($E1129,'check of sales'!$M$1:$P$1, 0), 0), 0)</f>
        <v>0</v>
      </c>
    </row>
    <row r="1130" spans="1:21" x14ac:dyDescent="0.2">
      <c r="A1130">
        <f>emission!A1130</f>
        <v>2016</v>
      </c>
      <c r="B1130">
        <f>emission!B1130</f>
        <v>2</v>
      </c>
      <c r="C1130" t="str">
        <f>emission!C1130</f>
        <v>industrial</v>
      </c>
      <c r="D1130" t="str">
        <f>emission!D1130</f>
        <v>VCC 21400 (GAS LHD1)</v>
      </c>
      <c r="E1130" t="str">
        <f>emission!E1130</f>
        <v>GAS</v>
      </c>
      <c r="F1130" t="str">
        <f>emission!F1130</f>
        <v>CO2</v>
      </c>
      <c r="G1130" s="1">
        <f>emission!G1130 - SUM($K1130:$U1130)</f>
        <v>0.90015125274658203</v>
      </c>
      <c r="K1130" s="1">
        <f>SUMIF('emission-rate'!$A$2:$A$551, $D1130&amp;K$1&amp;$E1130&amp;$F1130, 'emission-rate'!$F$2:$F$551) * IFERROR(VLOOKUP($A1130&amp;$B1130&amp;$C1130&amp;$D1130&amp;K$1, 'check of sales'!$A$2:$P$1035, 12 + MATCH($E1130,'check of sales'!$M$1:$P$1, 0), 0), 0)</f>
        <v>26701451.667407028</v>
      </c>
      <c r="L1130" s="1">
        <f>SUMIF('emission-rate'!$A$2:$A$551, $D1130&amp;L$1&amp;$E1130&amp;$F1130, 'emission-rate'!$F$2:$F$551) * IFERROR(VLOOKUP($A1130&amp;$B1130&amp;$C1130&amp;$D1130&amp;L$1, 'check of sales'!$A$2:$P$1035, 12 + MATCH($E1130,'check of sales'!$M$1:$P$1, 0), 0), 0)</f>
        <v>1469427436.1384511</v>
      </c>
      <c r="M1130" s="1">
        <f>SUMIF('emission-rate'!$A$2:$A$551, $D1130&amp;M$1&amp;$E1130&amp;$F1130, 'emission-rate'!$F$2:$F$551) * IFERROR(VLOOKUP($A1130&amp;$B1130&amp;$C1130&amp;$D1130&amp;M$1, 'check of sales'!$A$2:$P$1035, 12 + MATCH($E1130,'check of sales'!$M$1:$P$1, 0), 0), 0)</f>
        <v>1991441609.1276052</v>
      </c>
      <c r="N1130" s="1">
        <f>SUMIF('emission-rate'!$A$2:$A$551, $D1130&amp;N$1&amp;$E1130&amp;$F1130, 'emission-rate'!$F$2:$F$551) * IFERROR(VLOOKUP($A1130&amp;$B1130&amp;$C1130&amp;$D1130&amp;N$1, 'check of sales'!$A$2:$P$1035, 12 + MATCH($E1130,'check of sales'!$M$1:$P$1, 0), 0), 0)</f>
        <v>435663655.17226315</v>
      </c>
      <c r="O1130" s="1">
        <f>SUMIF('emission-rate'!$A$2:$A$551, $D1130&amp;O$1&amp;$E1130&amp;$F1130, 'emission-rate'!$F$2:$F$551) * IFERROR(VLOOKUP($A1130&amp;$B1130&amp;$C1130&amp;$D1130&amp;O$1, 'check of sales'!$A$2:$P$1035, 12 + MATCH($E1130,'check of sales'!$M$1:$P$1, 0), 0), 0)</f>
        <v>1362630230.572515</v>
      </c>
      <c r="P1130" s="1">
        <f>SUMIF('emission-rate'!$A$2:$A$551, $D1130&amp;P$1&amp;$E1130&amp;$F1130, 'emission-rate'!$F$2:$F$551) * IFERROR(VLOOKUP($A1130&amp;$B1130&amp;$C1130&amp;$D1130&amp;P$1, 'check of sales'!$A$2:$P$1035, 12 + MATCH($E1130,'check of sales'!$M$1:$P$1, 0), 0), 0)</f>
        <v>1813179746.5534763</v>
      </c>
      <c r="Q1130" s="1">
        <f>SUMIF('emission-rate'!$A$2:$A$551, $D1130&amp;Q$1&amp;$E1130&amp;$F1130, 'emission-rate'!$F$2:$F$551) * IFERROR(VLOOKUP($A1130&amp;$B1130&amp;$C1130&amp;$D1130&amp;Q$1, 'check of sales'!$A$2:$P$1035, 12 + MATCH($E1130,'check of sales'!$M$1:$P$1, 0), 0), 0)</f>
        <v>1293411762.4995108</v>
      </c>
      <c r="R1130" s="1">
        <f>SUMIF('emission-rate'!$A$2:$A$551, $D1130&amp;R$1&amp;$E1130&amp;$F1130, 'emission-rate'!$F$2:$F$551) * IFERROR(VLOOKUP($A1130&amp;$B1130&amp;$C1130&amp;$D1130&amp;R$1, 'check of sales'!$A$2:$P$1035, 12 + MATCH($E1130,'check of sales'!$M$1:$P$1, 0), 0), 0)</f>
        <v>0</v>
      </c>
      <c r="S1130" s="1">
        <f>SUMIF('emission-rate'!$A$2:$A$551, $D1130&amp;S$1&amp;$E1130&amp;$F1130, 'emission-rate'!$F$2:$F$551) * IFERROR(VLOOKUP($A1130&amp;$B1130&amp;$C1130&amp;$D1130&amp;S$1, 'check of sales'!$A$2:$P$1035, 12 + MATCH($E1130,'check of sales'!$M$1:$P$1, 0), 0), 0)</f>
        <v>0</v>
      </c>
      <c r="T1130" s="1">
        <f>SUMIF('emission-rate'!$A$2:$A$551, $D1130&amp;T$1&amp;$E1130&amp;$F1130, 'emission-rate'!$F$2:$F$551) * IFERROR(VLOOKUP($A1130&amp;$B1130&amp;$C1130&amp;$D1130&amp;T$1, 'check of sales'!$A$2:$P$1035, 12 + MATCH($E1130,'check of sales'!$M$1:$P$1, 0), 0), 0)</f>
        <v>0</v>
      </c>
      <c r="U1130" s="1">
        <f>SUMIF('emission-rate'!$A$2:$A$551, $D1130&amp;U$1&amp;$E1130&amp;$F1130, 'emission-rate'!$F$2:$F$551) * IFERROR(VLOOKUP($A1130&amp;$B1130&amp;$C1130&amp;$D1130&amp;U$1, 'check of sales'!$A$2:$P$1035, 12 + MATCH($E1130,'check of sales'!$M$1:$P$1, 0), 0), 0)</f>
        <v>0</v>
      </c>
    </row>
    <row r="1131" spans="1:21" x14ac:dyDescent="0.2">
      <c r="A1131">
        <f>emission!A1131</f>
        <v>2017</v>
      </c>
      <c r="B1131">
        <f>emission!B1131</f>
        <v>2</v>
      </c>
      <c r="C1131" t="str">
        <f>emission!C1131</f>
        <v>industrial</v>
      </c>
      <c r="D1131" t="str">
        <f>emission!D1131</f>
        <v>VCC 21400 (GAS LHD1)</v>
      </c>
      <c r="E1131" t="str">
        <f>emission!E1131</f>
        <v>GAS</v>
      </c>
      <c r="F1131" t="str">
        <f>emission!F1131</f>
        <v>CO2</v>
      </c>
      <c r="G1131" s="1">
        <f>emission!G1131 - SUM($K1131:$U1131)</f>
        <v>1.2214298248291016</v>
      </c>
      <c r="K1131" s="1">
        <f>SUMIF('emission-rate'!$A$2:$A$551, $D1131&amp;K$1&amp;$E1131&amp;$F1131, 'emission-rate'!$F$2:$F$551) * IFERROR(VLOOKUP($A1131&amp;$B1131&amp;$C1131&amp;$D1131&amp;K$1, 'check of sales'!$A$2:$P$1035, 12 + MATCH($E1131,'check of sales'!$M$1:$P$1, 0), 0), 0)</f>
        <v>24332886.993651774</v>
      </c>
      <c r="L1131" s="1">
        <f>SUMIF('emission-rate'!$A$2:$A$551, $D1131&amp;L$1&amp;$E1131&amp;$F1131, 'emission-rate'!$F$2:$F$551) * IFERROR(VLOOKUP($A1131&amp;$B1131&amp;$C1131&amp;$D1131&amp;L$1, 'check of sales'!$A$2:$P$1035, 12 + MATCH($E1131,'check of sales'!$M$1:$P$1, 0), 0), 0)</f>
        <v>1412279771.807493</v>
      </c>
      <c r="M1131" s="1">
        <f>SUMIF('emission-rate'!$A$2:$A$551, $D1131&amp;M$1&amp;$E1131&amp;$F1131, 'emission-rate'!$F$2:$F$551) * IFERROR(VLOOKUP($A1131&amp;$B1131&amp;$C1131&amp;$D1131&amp;M$1, 'check of sales'!$A$2:$P$1035, 12 + MATCH($E1131,'check of sales'!$M$1:$P$1, 0), 0), 0)</f>
        <v>1864618929.9873569</v>
      </c>
      <c r="N1131" s="1">
        <f>SUMIF('emission-rate'!$A$2:$A$551, $D1131&amp;N$1&amp;$E1131&amp;$F1131, 'emission-rate'!$F$2:$F$551) * IFERROR(VLOOKUP($A1131&amp;$B1131&amp;$C1131&amp;$D1131&amp;N$1, 'check of sales'!$A$2:$P$1035, 12 + MATCH($E1131,'check of sales'!$M$1:$P$1, 0), 0), 0)</f>
        <v>388809086.47358441</v>
      </c>
      <c r="O1131" s="1">
        <f>SUMIF('emission-rate'!$A$2:$A$551, $D1131&amp;O$1&amp;$E1131&amp;$F1131, 'emission-rate'!$F$2:$F$551) * IFERROR(VLOOKUP($A1131&amp;$B1131&amp;$C1131&amp;$D1131&amp;O$1, 'check of sales'!$A$2:$P$1035, 12 + MATCH($E1131,'check of sales'!$M$1:$P$1, 0), 0), 0)</f>
        <v>1319124024.4409826</v>
      </c>
      <c r="P1131" s="1">
        <f>SUMIF('emission-rate'!$A$2:$A$551, $D1131&amp;P$1&amp;$E1131&amp;$F1131, 'emission-rate'!$F$2:$F$551) * IFERROR(VLOOKUP($A1131&amp;$B1131&amp;$C1131&amp;$D1131&amp;P$1, 'check of sales'!$A$2:$P$1035, 12 + MATCH($E1131,'check of sales'!$M$1:$P$1, 0), 0), 0)</f>
        <v>1744242679.0132811</v>
      </c>
      <c r="Q1131" s="1">
        <f>SUMIF('emission-rate'!$A$2:$A$551, $D1131&amp;Q$1&amp;$E1131&amp;$F1131, 'emission-rate'!$F$2:$F$551) * IFERROR(VLOOKUP($A1131&amp;$B1131&amp;$C1131&amp;$D1131&amp;Q$1, 'check of sales'!$A$2:$P$1035, 12 + MATCH($E1131,'check of sales'!$M$1:$P$1, 0), 0), 0)</f>
        <v>1217805556.0515854</v>
      </c>
      <c r="R1131" s="1">
        <f>SUMIF('emission-rate'!$A$2:$A$551, $D1131&amp;R$1&amp;$E1131&amp;$F1131, 'emission-rate'!$F$2:$F$551) * IFERROR(VLOOKUP($A1131&amp;$B1131&amp;$C1131&amp;$D1131&amp;R$1, 'check of sales'!$A$2:$P$1035, 12 + MATCH($E1131,'check of sales'!$M$1:$P$1, 0), 0), 0)</f>
        <v>918734853.37146556</v>
      </c>
      <c r="S1131" s="1">
        <f>SUMIF('emission-rate'!$A$2:$A$551, $D1131&amp;S$1&amp;$E1131&amp;$F1131, 'emission-rate'!$F$2:$F$551) * IFERROR(VLOOKUP($A1131&amp;$B1131&amp;$C1131&amp;$D1131&amp;S$1, 'check of sales'!$A$2:$P$1035, 12 + MATCH($E1131,'check of sales'!$M$1:$P$1, 0), 0), 0)</f>
        <v>0</v>
      </c>
      <c r="T1131" s="1">
        <f>SUMIF('emission-rate'!$A$2:$A$551, $D1131&amp;T$1&amp;$E1131&amp;$F1131, 'emission-rate'!$F$2:$F$551) * IFERROR(VLOOKUP($A1131&amp;$B1131&amp;$C1131&amp;$D1131&amp;T$1, 'check of sales'!$A$2:$P$1035, 12 + MATCH($E1131,'check of sales'!$M$1:$P$1, 0), 0), 0)</f>
        <v>0</v>
      </c>
      <c r="U1131" s="1">
        <f>SUMIF('emission-rate'!$A$2:$A$551, $D1131&amp;U$1&amp;$E1131&amp;$F1131, 'emission-rate'!$F$2:$F$551) * IFERROR(VLOOKUP($A1131&amp;$B1131&amp;$C1131&amp;$D1131&amp;U$1, 'check of sales'!$A$2:$P$1035, 12 + MATCH($E1131,'check of sales'!$M$1:$P$1, 0), 0), 0)</f>
        <v>0</v>
      </c>
    </row>
    <row r="1132" spans="1:21" x14ac:dyDescent="0.2">
      <c r="A1132">
        <f>emission!A1132</f>
        <v>2018</v>
      </c>
      <c r="B1132">
        <f>emission!B1132</f>
        <v>2</v>
      </c>
      <c r="C1132" t="str">
        <f>emission!C1132</f>
        <v>industrial</v>
      </c>
      <c r="D1132" t="str">
        <f>emission!D1132</f>
        <v>VCC 21400 (GAS LHD1)</v>
      </c>
      <c r="E1132" t="str">
        <f>emission!E1132</f>
        <v>GAS</v>
      </c>
      <c r="F1132" t="str">
        <f>emission!F1132</f>
        <v>CO2</v>
      </c>
      <c r="G1132" s="1">
        <f>emission!G1132 - SUM($K1132:$U1132)</f>
        <v>0.79139137268066406</v>
      </c>
      <c r="K1132" s="1">
        <f>SUMIF('emission-rate'!$A$2:$A$551, $D1132&amp;K$1&amp;$E1132&amp;$F1132, 'emission-rate'!$F$2:$F$551) * IFERROR(VLOOKUP($A1132&amp;$B1132&amp;$C1132&amp;$D1132&amp;K$1, 'check of sales'!$A$2:$P$1035, 12 + MATCH($E1132,'check of sales'!$M$1:$P$1, 0), 0), 0)</f>
        <v>23363064.002536792</v>
      </c>
      <c r="L1132" s="1">
        <f>SUMIF('emission-rate'!$A$2:$A$551, $D1132&amp;L$1&amp;$E1132&amp;$F1132, 'emission-rate'!$F$2:$F$551) * IFERROR(VLOOKUP($A1132&amp;$B1132&amp;$C1132&amp;$D1132&amp;L$1, 'check of sales'!$A$2:$P$1035, 12 + MATCH($E1132,'check of sales'!$M$1:$P$1, 0), 0), 0)</f>
        <v>1287002838.6044393</v>
      </c>
      <c r="M1132" s="1">
        <f>SUMIF('emission-rate'!$A$2:$A$551, $D1132&amp;M$1&amp;$E1132&amp;$F1132, 'emission-rate'!$F$2:$F$551) * IFERROR(VLOOKUP($A1132&amp;$B1132&amp;$C1132&amp;$D1132&amp;M$1, 'check of sales'!$A$2:$P$1035, 12 + MATCH($E1132,'check of sales'!$M$1:$P$1, 0), 0), 0)</f>
        <v>1792101829.7240901</v>
      </c>
      <c r="N1132" s="1">
        <f>SUMIF('emission-rate'!$A$2:$A$551, $D1132&amp;N$1&amp;$E1132&amp;$F1132, 'emission-rate'!$F$2:$F$551) * IFERROR(VLOOKUP($A1132&amp;$B1132&amp;$C1132&amp;$D1132&amp;N$1, 'check of sales'!$A$2:$P$1035, 12 + MATCH($E1132,'check of sales'!$M$1:$P$1, 0), 0), 0)</f>
        <v>364048224.89740592</v>
      </c>
      <c r="O1132" s="1">
        <f>SUMIF('emission-rate'!$A$2:$A$551, $D1132&amp;O$1&amp;$E1132&amp;$F1132, 'emission-rate'!$F$2:$F$551) * IFERROR(VLOOKUP($A1132&amp;$B1132&amp;$C1132&amp;$D1132&amp;O$1, 'check of sales'!$A$2:$P$1035, 12 + MATCH($E1132,'check of sales'!$M$1:$P$1, 0), 0), 0)</f>
        <v>1177255437.3062401</v>
      </c>
      <c r="P1132" s="1">
        <f>SUMIF('emission-rate'!$A$2:$A$551, $D1132&amp;P$1&amp;$E1132&amp;$F1132, 'emission-rate'!$F$2:$F$551) * IFERROR(VLOOKUP($A1132&amp;$B1132&amp;$C1132&amp;$D1132&amp;P$1, 'check of sales'!$A$2:$P$1035, 12 + MATCH($E1132,'check of sales'!$M$1:$P$1, 0), 0), 0)</f>
        <v>1688552309.1433272</v>
      </c>
      <c r="Q1132" s="1">
        <f>SUMIF('emission-rate'!$A$2:$A$551, $D1132&amp;Q$1&amp;$E1132&amp;$F1132, 'emission-rate'!$F$2:$F$551) * IFERROR(VLOOKUP($A1132&amp;$B1132&amp;$C1132&amp;$D1132&amp;Q$1, 'check of sales'!$A$2:$P$1035, 12 + MATCH($E1132,'check of sales'!$M$1:$P$1, 0), 0), 0)</f>
        <v>1171504606.5577927</v>
      </c>
      <c r="R1132" s="1">
        <f>SUMIF('emission-rate'!$A$2:$A$551, $D1132&amp;R$1&amp;$E1132&amp;$F1132, 'emission-rate'!$F$2:$F$551) * IFERROR(VLOOKUP($A1132&amp;$B1132&amp;$C1132&amp;$D1132&amp;R$1, 'check of sales'!$A$2:$P$1035, 12 + MATCH($E1132,'check of sales'!$M$1:$P$1, 0), 0), 0)</f>
        <v>865030334.046031</v>
      </c>
      <c r="S1132" s="1">
        <f>SUMIF('emission-rate'!$A$2:$A$551, $D1132&amp;S$1&amp;$E1132&amp;$F1132, 'emission-rate'!$F$2:$F$551) * IFERROR(VLOOKUP($A1132&amp;$B1132&amp;$C1132&amp;$D1132&amp;S$1, 'check of sales'!$A$2:$P$1035, 12 + MATCH($E1132,'check of sales'!$M$1:$P$1, 0), 0), 0)</f>
        <v>1084246223.9881761</v>
      </c>
      <c r="T1132" s="1">
        <f>SUMIF('emission-rate'!$A$2:$A$551, $D1132&amp;T$1&amp;$E1132&amp;$F1132, 'emission-rate'!$F$2:$F$551) * IFERROR(VLOOKUP($A1132&amp;$B1132&amp;$C1132&amp;$D1132&amp;T$1, 'check of sales'!$A$2:$P$1035, 12 + MATCH($E1132,'check of sales'!$M$1:$P$1, 0), 0), 0)</f>
        <v>0</v>
      </c>
      <c r="U1132" s="1">
        <f>SUMIF('emission-rate'!$A$2:$A$551, $D1132&amp;U$1&amp;$E1132&amp;$F1132, 'emission-rate'!$F$2:$F$551) * IFERROR(VLOOKUP($A1132&amp;$B1132&amp;$C1132&amp;$D1132&amp;U$1, 'check of sales'!$A$2:$P$1035, 12 + MATCH($E1132,'check of sales'!$M$1:$P$1, 0), 0), 0)</f>
        <v>0</v>
      </c>
    </row>
    <row r="1133" spans="1:21" x14ac:dyDescent="0.2">
      <c r="A1133">
        <f>emission!A1133</f>
        <v>2019</v>
      </c>
      <c r="B1133">
        <f>emission!B1133</f>
        <v>2</v>
      </c>
      <c r="C1133" t="str">
        <f>emission!C1133</f>
        <v>industrial</v>
      </c>
      <c r="D1133" t="str">
        <f>emission!D1133</f>
        <v>VCC 21400 (GAS LHD1)</v>
      </c>
      <c r="E1133" t="str">
        <f>emission!E1133</f>
        <v>GAS</v>
      </c>
      <c r="F1133" t="str">
        <f>emission!F1133</f>
        <v>CO2</v>
      </c>
      <c r="G1133" s="1">
        <f>emission!G1133 - SUM($K1133:$U1133)</f>
        <v>0.79356193542480469</v>
      </c>
      <c r="K1133" s="1">
        <f>SUMIF('emission-rate'!$A$2:$A$551, $D1133&amp;K$1&amp;$E1133&amp;$F1133, 'emission-rate'!$F$2:$F$551) * IFERROR(VLOOKUP($A1133&amp;$B1133&amp;$C1133&amp;$D1133&amp;K$1, 'check of sales'!$A$2:$P$1035, 12 + MATCH($E1133,'check of sales'!$M$1:$P$1, 0), 0), 0)</f>
        <v>22630405.391732711</v>
      </c>
      <c r="L1133" s="1">
        <f>SUMIF('emission-rate'!$A$2:$A$551, $D1133&amp;L$1&amp;$E1133&amp;$F1133, 'emission-rate'!$F$2:$F$551) * IFERROR(VLOOKUP($A1133&amp;$B1133&amp;$C1133&amp;$D1133&amp;L$1, 'check of sales'!$A$2:$P$1035, 12 + MATCH($E1133,'check of sales'!$M$1:$P$1, 0), 0), 0)</f>
        <v>1235707448.0149674</v>
      </c>
      <c r="M1133" s="1">
        <f>SUMIF('emission-rate'!$A$2:$A$551, $D1133&amp;M$1&amp;$E1133&amp;$F1133, 'emission-rate'!$F$2:$F$551) * IFERROR(VLOOKUP($A1133&amp;$B1133&amp;$C1133&amp;$D1133&amp;M$1, 'check of sales'!$A$2:$P$1035, 12 + MATCH($E1133,'check of sales'!$M$1:$P$1, 0), 0), 0)</f>
        <v>1633132604.4351866</v>
      </c>
      <c r="N1133" s="1">
        <f>SUMIF('emission-rate'!$A$2:$A$551, $D1133&amp;N$1&amp;$E1133&amp;$F1133, 'emission-rate'!$F$2:$F$551) * IFERROR(VLOOKUP($A1133&amp;$B1133&amp;$C1133&amp;$D1133&amp;N$1, 'check of sales'!$A$2:$P$1035, 12 + MATCH($E1133,'check of sales'!$M$1:$P$1, 0), 0), 0)</f>
        <v>349889985.26946706</v>
      </c>
      <c r="O1133" s="1">
        <f>SUMIF('emission-rate'!$A$2:$A$551, $D1133&amp;O$1&amp;$E1133&amp;$F1133, 'emission-rate'!$F$2:$F$551) * IFERROR(VLOOKUP($A1133&amp;$B1133&amp;$C1133&amp;$D1133&amp;O$1, 'check of sales'!$A$2:$P$1035, 12 + MATCH($E1133,'check of sales'!$M$1:$P$1, 0), 0), 0)</f>
        <v>1102283272.4648106</v>
      </c>
      <c r="P1133" s="1">
        <f>SUMIF('emission-rate'!$A$2:$A$551, $D1133&amp;P$1&amp;$E1133&amp;$F1133, 'emission-rate'!$F$2:$F$551) * IFERROR(VLOOKUP($A1133&amp;$B1133&amp;$C1133&amp;$D1133&amp;P$1, 'check of sales'!$A$2:$P$1035, 12 + MATCH($E1133,'check of sales'!$M$1:$P$1, 0), 0), 0)</f>
        <v>1506952606.6416607</v>
      </c>
      <c r="Q1133" s="1">
        <f>SUMIF('emission-rate'!$A$2:$A$551, $D1133&amp;Q$1&amp;$E1133&amp;$F1133, 'emission-rate'!$F$2:$F$551) * IFERROR(VLOOKUP($A1133&amp;$B1133&amp;$C1133&amp;$D1133&amp;Q$1, 'check of sales'!$A$2:$P$1035, 12 + MATCH($E1133,'check of sales'!$M$1:$P$1, 0), 0), 0)</f>
        <v>1134100680.1268265</v>
      </c>
      <c r="R1133" s="1">
        <f>SUMIF('emission-rate'!$A$2:$A$551, $D1133&amp;R$1&amp;$E1133&amp;$F1133, 'emission-rate'!$F$2:$F$551) * IFERROR(VLOOKUP($A1133&amp;$B1133&amp;$C1133&amp;$D1133&amp;R$1, 'check of sales'!$A$2:$P$1035, 12 + MATCH($E1133,'check of sales'!$M$1:$P$1, 0), 0), 0)</f>
        <v>832141893.35183346</v>
      </c>
      <c r="S1133" s="1">
        <f>SUMIF('emission-rate'!$A$2:$A$551, $D1133&amp;S$1&amp;$E1133&amp;$F1133, 'emission-rate'!$F$2:$F$551) * IFERROR(VLOOKUP($A1133&amp;$B1133&amp;$C1133&amp;$D1133&amp;S$1, 'check of sales'!$A$2:$P$1035, 12 + MATCH($E1133,'check of sales'!$M$1:$P$1, 0), 0), 0)</f>
        <v>1020866760.2876081</v>
      </c>
      <c r="T1133" s="1">
        <f>SUMIF('emission-rate'!$A$2:$A$551, $D1133&amp;T$1&amp;$E1133&amp;$F1133, 'emission-rate'!$F$2:$F$551) * IFERROR(VLOOKUP($A1133&amp;$B1133&amp;$C1133&amp;$D1133&amp;T$1, 'check of sales'!$A$2:$P$1035, 12 + MATCH($E1133,'check of sales'!$M$1:$P$1, 0), 0), 0)</f>
        <v>924180521.02316499</v>
      </c>
      <c r="U1133" s="1">
        <f>SUMIF('emission-rate'!$A$2:$A$551, $D1133&amp;U$1&amp;$E1133&amp;$F1133, 'emission-rate'!$F$2:$F$551) * IFERROR(VLOOKUP($A1133&amp;$B1133&amp;$C1133&amp;$D1133&amp;U$1, 'check of sales'!$A$2:$P$1035, 12 + MATCH($E1133,'check of sales'!$M$1:$P$1, 0), 0), 0)</f>
        <v>0</v>
      </c>
    </row>
    <row r="1134" spans="1:21" x14ac:dyDescent="0.2">
      <c r="A1134">
        <f>emission!A1134</f>
        <v>2020</v>
      </c>
      <c r="B1134">
        <f>emission!B1134</f>
        <v>2</v>
      </c>
      <c r="C1134" t="str">
        <f>emission!C1134</f>
        <v>industrial</v>
      </c>
      <c r="D1134" t="str">
        <f>emission!D1134</f>
        <v>VCC 21400 (GAS LHD1)</v>
      </c>
      <c r="E1134" t="str">
        <f>emission!E1134</f>
        <v>GAS</v>
      </c>
      <c r="F1134" t="str">
        <f>emission!F1134</f>
        <v>CO2</v>
      </c>
      <c r="G1134" s="1">
        <f>emission!G1134 - SUM($K1134:$U1134)</f>
        <v>0.74546051025390625</v>
      </c>
      <c r="K1134" s="1">
        <f>SUMIF('emission-rate'!$A$2:$A$551, $D1134&amp;K$1&amp;$E1134&amp;$F1134, 'emission-rate'!$F$2:$F$551) * IFERROR(VLOOKUP($A1134&amp;$B1134&amp;$C1134&amp;$D1134&amp;K$1, 'check of sales'!$A$2:$P$1035, 12 + MATCH($E1134,'check of sales'!$M$1:$P$1, 0), 0), 0)</f>
        <v>21444203.210228231</v>
      </c>
      <c r="L1134" s="1">
        <f>SUMIF('emission-rate'!$A$2:$A$551, $D1134&amp;L$1&amp;$E1134&amp;$F1134, 'emission-rate'!$F$2:$F$551) * IFERROR(VLOOKUP($A1134&amp;$B1134&amp;$C1134&amp;$D1134&amp;L$1, 'check of sales'!$A$2:$P$1035, 12 + MATCH($E1134,'check of sales'!$M$1:$P$1, 0), 0), 0)</f>
        <v>1196956036.7221403</v>
      </c>
      <c r="M1134" s="1">
        <f>SUMIF('emission-rate'!$A$2:$A$551, $D1134&amp;M$1&amp;$E1134&amp;$F1134, 'emission-rate'!$F$2:$F$551) * IFERROR(VLOOKUP($A1134&amp;$B1134&amp;$C1134&amp;$D1134&amp;M$1, 'check of sales'!$A$2:$P$1035, 12 + MATCH($E1134,'check of sales'!$M$1:$P$1, 0), 0), 0)</f>
        <v>1568041703.0664353</v>
      </c>
      <c r="N1134" s="1">
        <f>SUMIF('emission-rate'!$A$2:$A$551, $D1134&amp;N$1&amp;$E1134&amp;$F1134, 'emission-rate'!$F$2:$F$551) * IFERROR(VLOOKUP($A1134&amp;$B1134&amp;$C1134&amp;$D1134&amp;N$1, 'check of sales'!$A$2:$P$1035, 12 + MATCH($E1134,'check of sales'!$M$1:$P$1, 0), 0), 0)</f>
        <v>318852831.59210342</v>
      </c>
      <c r="O1134" s="1">
        <f>SUMIF('emission-rate'!$A$2:$A$551, $D1134&amp;O$1&amp;$E1134&amp;$F1134, 'emission-rate'!$F$2:$F$551) * IFERROR(VLOOKUP($A1134&amp;$B1134&amp;$C1134&amp;$D1134&amp;O$1, 'check of sales'!$A$2:$P$1035, 12 + MATCH($E1134,'check of sales'!$M$1:$P$1, 0), 0), 0)</f>
        <v>1059414252.2578734</v>
      </c>
      <c r="P1134" s="1">
        <f>SUMIF('emission-rate'!$A$2:$A$551, $D1134&amp;P$1&amp;$E1134&amp;$F1134, 'emission-rate'!$F$2:$F$551) * IFERROR(VLOOKUP($A1134&amp;$B1134&amp;$C1134&amp;$D1134&amp;P$1, 'check of sales'!$A$2:$P$1035, 12 + MATCH($E1134,'check of sales'!$M$1:$P$1, 0), 0), 0)</f>
        <v>1410984054.9976158</v>
      </c>
      <c r="Q1134" s="1">
        <f>SUMIF('emission-rate'!$A$2:$A$551, $D1134&amp;Q$1&amp;$E1134&amp;$F1134, 'emission-rate'!$F$2:$F$551) * IFERROR(VLOOKUP($A1134&amp;$B1134&amp;$C1134&amp;$D1134&amp;Q$1, 'check of sales'!$A$2:$P$1035, 12 + MATCH($E1134,'check of sales'!$M$1:$P$1, 0), 0), 0)</f>
        <v>1012130904.5961832</v>
      </c>
      <c r="R1134" s="1">
        <f>SUMIF('emission-rate'!$A$2:$A$551, $D1134&amp;R$1&amp;$E1134&amp;$F1134, 'emission-rate'!$F$2:$F$551) * IFERROR(VLOOKUP($A1134&amp;$B1134&amp;$C1134&amp;$D1134&amp;R$1, 'check of sales'!$A$2:$P$1035, 12 + MATCH($E1134,'check of sales'!$M$1:$P$1, 0), 0), 0)</f>
        <v>805573176.51979423</v>
      </c>
      <c r="S1134" s="1">
        <f>SUMIF('emission-rate'!$A$2:$A$551, $D1134&amp;S$1&amp;$E1134&amp;$F1134, 'emission-rate'!$F$2:$F$551) * IFERROR(VLOOKUP($A1134&amp;$B1134&amp;$C1134&amp;$D1134&amp;S$1, 'check of sales'!$A$2:$P$1035, 12 + MATCH($E1134,'check of sales'!$M$1:$P$1, 0), 0), 0)</f>
        <v>982053420.93873024</v>
      </c>
      <c r="T1134" s="1">
        <f>SUMIF('emission-rate'!$A$2:$A$551, $D1134&amp;T$1&amp;$E1134&amp;$F1134, 'emission-rate'!$F$2:$F$551) * IFERROR(VLOOKUP($A1134&amp;$B1134&amp;$C1134&amp;$D1134&amp;T$1, 'check of sales'!$A$2:$P$1035, 12 + MATCH($E1134,'check of sales'!$M$1:$P$1, 0), 0), 0)</f>
        <v>870157675.94511986</v>
      </c>
      <c r="U1134" s="1">
        <f>SUMIF('emission-rate'!$A$2:$A$551, $D1134&amp;U$1&amp;$E1134&amp;$F1134, 'emission-rate'!$F$2:$F$551) * IFERROR(VLOOKUP($A1134&amp;$B1134&amp;$C1134&amp;$D1134&amp;U$1, 'check of sales'!$A$2:$P$1035, 12 + MATCH($E1134,'check of sales'!$M$1:$P$1, 0), 0), 0)</f>
        <v>1118677011.7563128</v>
      </c>
    </row>
    <row r="1135" spans="1:21" x14ac:dyDescent="0.2">
      <c r="A1135">
        <f>emission!A1135</f>
        <v>2010</v>
      </c>
      <c r="B1135">
        <f>emission!B1135</f>
        <v>2</v>
      </c>
      <c r="C1135" t="str">
        <f>emission!C1135</f>
        <v>industrial</v>
      </c>
      <c r="D1135" t="str">
        <f>emission!D1135</f>
        <v>VCC 21400 (GAS LHD1)</v>
      </c>
      <c r="E1135" t="str">
        <f>emission!E1135</f>
        <v>GAS</v>
      </c>
      <c r="F1135" t="str">
        <f>emission!F1135</f>
        <v>HC</v>
      </c>
      <c r="G1135" s="1">
        <f>emission!G1135 - SUM($K1135:$U1135)</f>
        <v>-6.176032911753282E-6</v>
      </c>
      <c r="K1135" s="1">
        <f>SUMIF('emission-rate'!$A$2:$A$551, $D1135&amp;K$1&amp;$E1135&amp;$F1135, 'emission-rate'!$F$2:$F$551) * IFERROR(VLOOKUP($A1135&amp;$B1135&amp;$C1135&amp;$D1135&amp;K$1, 'check of sales'!$A$2:$P$1035, 12 + MATCH($E1135,'check of sales'!$M$1:$P$1, 0), 0), 0)</f>
        <v>10977.157976490433</v>
      </c>
      <c r="L1135" s="1">
        <f>SUMIF('emission-rate'!$A$2:$A$551, $D1135&amp;L$1&amp;$E1135&amp;$F1135, 'emission-rate'!$F$2:$F$551) * IFERROR(VLOOKUP($A1135&amp;$B1135&amp;$C1135&amp;$D1135&amp;L$1, 'check of sales'!$A$2:$P$1035, 12 + MATCH($E1135,'check of sales'!$M$1:$P$1, 0), 0), 0)</f>
        <v>0</v>
      </c>
      <c r="M1135" s="1">
        <f>SUMIF('emission-rate'!$A$2:$A$551, $D1135&amp;M$1&amp;$E1135&amp;$F1135, 'emission-rate'!$F$2:$F$551) * IFERROR(VLOOKUP($A1135&amp;$B1135&amp;$C1135&amp;$D1135&amp;M$1, 'check of sales'!$A$2:$P$1035, 12 + MATCH($E1135,'check of sales'!$M$1:$P$1, 0), 0), 0)</f>
        <v>0</v>
      </c>
      <c r="N1135" s="1">
        <f>SUMIF('emission-rate'!$A$2:$A$551, $D1135&amp;N$1&amp;$E1135&amp;$F1135, 'emission-rate'!$F$2:$F$551) * IFERROR(VLOOKUP($A1135&amp;$B1135&amp;$C1135&amp;$D1135&amp;N$1, 'check of sales'!$A$2:$P$1035, 12 + MATCH($E1135,'check of sales'!$M$1:$P$1, 0), 0), 0)</f>
        <v>0</v>
      </c>
      <c r="O1135" s="1">
        <f>SUMIF('emission-rate'!$A$2:$A$551, $D1135&amp;O$1&amp;$E1135&amp;$F1135, 'emission-rate'!$F$2:$F$551) * IFERROR(VLOOKUP($A1135&amp;$B1135&amp;$C1135&amp;$D1135&amp;O$1, 'check of sales'!$A$2:$P$1035, 12 + MATCH($E1135,'check of sales'!$M$1:$P$1, 0), 0), 0)</f>
        <v>0</v>
      </c>
      <c r="P1135" s="1">
        <f>SUMIF('emission-rate'!$A$2:$A$551, $D1135&amp;P$1&amp;$E1135&amp;$F1135, 'emission-rate'!$F$2:$F$551) * IFERROR(VLOOKUP($A1135&amp;$B1135&amp;$C1135&amp;$D1135&amp;P$1, 'check of sales'!$A$2:$P$1035, 12 + MATCH($E1135,'check of sales'!$M$1:$P$1, 0), 0), 0)</f>
        <v>0</v>
      </c>
      <c r="Q1135" s="1">
        <f>SUMIF('emission-rate'!$A$2:$A$551, $D1135&amp;Q$1&amp;$E1135&amp;$F1135, 'emission-rate'!$F$2:$F$551) * IFERROR(VLOOKUP($A1135&amp;$B1135&amp;$C1135&amp;$D1135&amp;Q$1, 'check of sales'!$A$2:$P$1035, 12 + MATCH($E1135,'check of sales'!$M$1:$P$1, 0), 0), 0)</f>
        <v>0</v>
      </c>
      <c r="R1135" s="1">
        <f>SUMIF('emission-rate'!$A$2:$A$551, $D1135&amp;R$1&amp;$E1135&amp;$F1135, 'emission-rate'!$F$2:$F$551) * IFERROR(VLOOKUP($A1135&amp;$B1135&amp;$C1135&amp;$D1135&amp;R$1, 'check of sales'!$A$2:$P$1035, 12 + MATCH($E1135,'check of sales'!$M$1:$P$1, 0), 0), 0)</f>
        <v>0</v>
      </c>
      <c r="S1135" s="1">
        <f>SUMIF('emission-rate'!$A$2:$A$551, $D1135&amp;S$1&amp;$E1135&amp;$F1135, 'emission-rate'!$F$2:$F$551) * IFERROR(VLOOKUP($A1135&amp;$B1135&amp;$C1135&amp;$D1135&amp;S$1, 'check of sales'!$A$2:$P$1035, 12 + MATCH($E1135,'check of sales'!$M$1:$P$1, 0), 0), 0)</f>
        <v>0</v>
      </c>
      <c r="T1135" s="1">
        <f>SUMIF('emission-rate'!$A$2:$A$551, $D1135&amp;T$1&amp;$E1135&amp;$F1135, 'emission-rate'!$F$2:$F$551) * IFERROR(VLOOKUP($A1135&amp;$B1135&amp;$C1135&amp;$D1135&amp;T$1, 'check of sales'!$A$2:$P$1035, 12 + MATCH($E1135,'check of sales'!$M$1:$P$1, 0), 0), 0)</f>
        <v>0</v>
      </c>
      <c r="U1135" s="1">
        <f>SUMIF('emission-rate'!$A$2:$A$551, $D1135&amp;U$1&amp;$E1135&amp;$F1135, 'emission-rate'!$F$2:$F$551) * IFERROR(VLOOKUP($A1135&amp;$B1135&amp;$C1135&amp;$D1135&amp;U$1, 'check of sales'!$A$2:$P$1035, 12 + MATCH($E1135,'check of sales'!$M$1:$P$1, 0), 0), 0)</f>
        <v>0</v>
      </c>
    </row>
    <row r="1136" spans="1:21" x14ac:dyDescent="0.2">
      <c r="A1136">
        <f>emission!A1136</f>
        <v>2011</v>
      </c>
      <c r="B1136">
        <f>emission!B1136</f>
        <v>2</v>
      </c>
      <c r="C1136" t="str">
        <f>emission!C1136</f>
        <v>industrial</v>
      </c>
      <c r="D1136" t="str">
        <f>emission!D1136</f>
        <v>VCC 21400 (GAS LHD1)</v>
      </c>
      <c r="E1136" t="str">
        <f>emission!E1136</f>
        <v>GAS</v>
      </c>
      <c r="F1136" t="str">
        <f>emission!F1136</f>
        <v>HC</v>
      </c>
      <c r="G1136" s="1">
        <f>emission!G1136 - SUM($K1136:$U1136)</f>
        <v>7.024756632745266E-5</v>
      </c>
      <c r="K1136" s="1">
        <f>SUMIF('emission-rate'!$A$2:$A$551, $D1136&amp;K$1&amp;$E1136&amp;$F1136, 'emission-rate'!$F$2:$F$551) * IFERROR(VLOOKUP($A1136&amp;$B1136&amp;$C1136&amp;$D1136&amp;K$1, 'check of sales'!$A$2:$P$1035, 12 + MATCH($E1136,'check of sales'!$M$1:$P$1, 0), 0), 0)</f>
        <v>10335.489718751567</v>
      </c>
      <c r="L1136" s="1">
        <f>SUMIF('emission-rate'!$A$2:$A$551, $D1136&amp;L$1&amp;$E1136&amp;$F1136, 'emission-rate'!$F$2:$F$551) * IFERROR(VLOOKUP($A1136&amp;$B1136&amp;$C1136&amp;$D1136&amp;L$1, 'check of sales'!$A$2:$P$1035, 12 + MATCH($E1136,'check of sales'!$M$1:$P$1, 0), 0), 0)</f>
        <v>573629.3443075089</v>
      </c>
      <c r="M1136" s="1">
        <f>SUMIF('emission-rate'!$A$2:$A$551, $D1136&amp;M$1&amp;$E1136&amp;$F1136, 'emission-rate'!$F$2:$F$551) * IFERROR(VLOOKUP($A1136&amp;$B1136&amp;$C1136&amp;$D1136&amp;M$1, 'check of sales'!$A$2:$P$1035, 12 + MATCH($E1136,'check of sales'!$M$1:$P$1, 0), 0), 0)</f>
        <v>0</v>
      </c>
      <c r="N1136" s="1">
        <f>SUMIF('emission-rate'!$A$2:$A$551, $D1136&amp;N$1&amp;$E1136&amp;$F1136, 'emission-rate'!$F$2:$F$551) * IFERROR(VLOOKUP($A1136&amp;$B1136&amp;$C1136&amp;$D1136&amp;N$1, 'check of sales'!$A$2:$P$1035, 12 + MATCH($E1136,'check of sales'!$M$1:$P$1, 0), 0), 0)</f>
        <v>0</v>
      </c>
      <c r="O1136" s="1">
        <f>SUMIF('emission-rate'!$A$2:$A$551, $D1136&amp;O$1&amp;$E1136&amp;$F1136, 'emission-rate'!$F$2:$F$551) * IFERROR(VLOOKUP($A1136&amp;$B1136&amp;$C1136&amp;$D1136&amp;O$1, 'check of sales'!$A$2:$P$1035, 12 + MATCH($E1136,'check of sales'!$M$1:$P$1, 0), 0), 0)</f>
        <v>0</v>
      </c>
      <c r="P1136" s="1">
        <f>SUMIF('emission-rate'!$A$2:$A$551, $D1136&amp;P$1&amp;$E1136&amp;$F1136, 'emission-rate'!$F$2:$F$551) * IFERROR(VLOOKUP($A1136&amp;$B1136&amp;$C1136&amp;$D1136&amp;P$1, 'check of sales'!$A$2:$P$1035, 12 + MATCH($E1136,'check of sales'!$M$1:$P$1, 0), 0), 0)</f>
        <v>0</v>
      </c>
      <c r="Q1136" s="1">
        <f>SUMIF('emission-rate'!$A$2:$A$551, $D1136&amp;Q$1&amp;$E1136&amp;$F1136, 'emission-rate'!$F$2:$F$551) * IFERROR(VLOOKUP($A1136&amp;$B1136&amp;$C1136&amp;$D1136&amp;Q$1, 'check of sales'!$A$2:$P$1035, 12 + MATCH($E1136,'check of sales'!$M$1:$P$1, 0), 0), 0)</f>
        <v>0</v>
      </c>
      <c r="R1136" s="1">
        <f>SUMIF('emission-rate'!$A$2:$A$551, $D1136&amp;R$1&amp;$E1136&amp;$F1136, 'emission-rate'!$F$2:$F$551) * IFERROR(VLOOKUP($A1136&amp;$B1136&amp;$C1136&amp;$D1136&amp;R$1, 'check of sales'!$A$2:$P$1035, 12 + MATCH($E1136,'check of sales'!$M$1:$P$1, 0), 0), 0)</f>
        <v>0</v>
      </c>
      <c r="S1136" s="1">
        <f>SUMIF('emission-rate'!$A$2:$A$551, $D1136&amp;S$1&amp;$E1136&amp;$F1136, 'emission-rate'!$F$2:$F$551) * IFERROR(VLOOKUP($A1136&amp;$B1136&amp;$C1136&amp;$D1136&amp;S$1, 'check of sales'!$A$2:$P$1035, 12 + MATCH($E1136,'check of sales'!$M$1:$P$1, 0), 0), 0)</f>
        <v>0</v>
      </c>
      <c r="T1136" s="1">
        <f>SUMIF('emission-rate'!$A$2:$A$551, $D1136&amp;T$1&amp;$E1136&amp;$F1136, 'emission-rate'!$F$2:$F$551) * IFERROR(VLOOKUP($A1136&amp;$B1136&amp;$C1136&amp;$D1136&amp;T$1, 'check of sales'!$A$2:$P$1035, 12 + MATCH($E1136,'check of sales'!$M$1:$P$1, 0), 0), 0)</f>
        <v>0</v>
      </c>
      <c r="U1136" s="1">
        <f>SUMIF('emission-rate'!$A$2:$A$551, $D1136&amp;U$1&amp;$E1136&amp;$F1136, 'emission-rate'!$F$2:$F$551) * IFERROR(VLOOKUP($A1136&amp;$B1136&amp;$C1136&amp;$D1136&amp;U$1, 'check of sales'!$A$2:$P$1035, 12 + MATCH($E1136,'check of sales'!$M$1:$P$1, 0), 0), 0)</f>
        <v>0</v>
      </c>
    </row>
    <row r="1137" spans="1:21" x14ac:dyDescent="0.2">
      <c r="A1137">
        <f>emission!A1137</f>
        <v>2012</v>
      </c>
      <c r="B1137">
        <f>emission!B1137</f>
        <v>2</v>
      </c>
      <c r="C1137" t="str">
        <f>emission!C1137</f>
        <v>industrial</v>
      </c>
      <c r="D1137" t="str">
        <f>emission!D1137</f>
        <v>VCC 21400 (GAS LHD1)</v>
      </c>
      <c r="E1137" t="str">
        <f>emission!E1137</f>
        <v>GAS</v>
      </c>
      <c r="F1137" t="str">
        <f>emission!F1137</f>
        <v>HC</v>
      </c>
      <c r="G1137" s="1">
        <f>emission!G1137 - SUM($K1137:$U1137)</f>
        <v>3.9177108556032181E-4</v>
      </c>
      <c r="K1137" s="1">
        <f>SUMIF('emission-rate'!$A$2:$A$551, $D1137&amp;K$1&amp;$E1137&amp;$F1137, 'emission-rate'!$F$2:$F$551) * IFERROR(VLOOKUP($A1137&amp;$B1137&amp;$C1137&amp;$D1137&amp;K$1, 'check of sales'!$A$2:$P$1035, 12 + MATCH($E1137,'check of sales'!$M$1:$P$1, 0), 0), 0)</f>
        <v>9942.5345502654654</v>
      </c>
      <c r="L1137" s="1">
        <f>SUMIF('emission-rate'!$A$2:$A$551, $D1137&amp;L$1&amp;$E1137&amp;$F1137, 'emission-rate'!$F$2:$F$551) * IFERROR(VLOOKUP($A1137&amp;$B1137&amp;$C1137&amp;$D1137&amp;L$1, 'check of sales'!$A$2:$P$1035, 12 + MATCH($E1137,'check of sales'!$M$1:$P$1, 0), 0), 0)</f>
        <v>540097.91998638667</v>
      </c>
      <c r="M1137" s="1">
        <f>SUMIF('emission-rate'!$A$2:$A$551, $D1137&amp;M$1&amp;$E1137&amp;$F1137, 'emission-rate'!$F$2:$F$551) * IFERROR(VLOOKUP($A1137&amp;$B1137&amp;$C1137&amp;$D1137&amp;M$1, 'check of sales'!$A$2:$P$1035, 12 + MATCH($E1137,'check of sales'!$M$1:$P$1, 0), 0), 0)</f>
        <v>711022.91722419695</v>
      </c>
      <c r="N1137" s="1">
        <f>SUMIF('emission-rate'!$A$2:$A$551, $D1137&amp;N$1&amp;$E1137&amp;$F1137, 'emission-rate'!$F$2:$F$551) * IFERROR(VLOOKUP($A1137&amp;$B1137&amp;$C1137&amp;$D1137&amp;N$1, 'check of sales'!$A$2:$P$1035, 12 + MATCH($E1137,'check of sales'!$M$1:$P$1, 0), 0), 0)</f>
        <v>0</v>
      </c>
      <c r="O1137" s="1">
        <f>SUMIF('emission-rate'!$A$2:$A$551, $D1137&amp;O$1&amp;$E1137&amp;$F1137, 'emission-rate'!$F$2:$F$551) * IFERROR(VLOOKUP($A1137&amp;$B1137&amp;$C1137&amp;$D1137&amp;O$1, 'check of sales'!$A$2:$P$1035, 12 + MATCH($E1137,'check of sales'!$M$1:$P$1, 0), 0), 0)</f>
        <v>0</v>
      </c>
      <c r="P1137" s="1">
        <f>SUMIF('emission-rate'!$A$2:$A$551, $D1137&amp;P$1&amp;$E1137&amp;$F1137, 'emission-rate'!$F$2:$F$551) * IFERROR(VLOOKUP($A1137&amp;$B1137&amp;$C1137&amp;$D1137&amp;P$1, 'check of sales'!$A$2:$P$1035, 12 + MATCH($E1137,'check of sales'!$M$1:$P$1, 0), 0), 0)</f>
        <v>0</v>
      </c>
      <c r="Q1137" s="1">
        <f>SUMIF('emission-rate'!$A$2:$A$551, $D1137&amp;Q$1&amp;$E1137&amp;$F1137, 'emission-rate'!$F$2:$F$551) * IFERROR(VLOOKUP($A1137&amp;$B1137&amp;$C1137&amp;$D1137&amp;Q$1, 'check of sales'!$A$2:$P$1035, 12 + MATCH($E1137,'check of sales'!$M$1:$P$1, 0), 0), 0)</f>
        <v>0</v>
      </c>
      <c r="R1137" s="1">
        <f>SUMIF('emission-rate'!$A$2:$A$551, $D1137&amp;R$1&amp;$E1137&amp;$F1137, 'emission-rate'!$F$2:$F$551) * IFERROR(VLOOKUP($A1137&amp;$B1137&amp;$C1137&amp;$D1137&amp;R$1, 'check of sales'!$A$2:$P$1035, 12 + MATCH($E1137,'check of sales'!$M$1:$P$1, 0), 0), 0)</f>
        <v>0</v>
      </c>
      <c r="S1137" s="1">
        <f>SUMIF('emission-rate'!$A$2:$A$551, $D1137&amp;S$1&amp;$E1137&amp;$F1137, 'emission-rate'!$F$2:$F$551) * IFERROR(VLOOKUP($A1137&amp;$B1137&amp;$C1137&amp;$D1137&amp;S$1, 'check of sales'!$A$2:$P$1035, 12 + MATCH($E1137,'check of sales'!$M$1:$P$1, 0), 0), 0)</f>
        <v>0</v>
      </c>
      <c r="T1137" s="1">
        <f>SUMIF('emission-rate'!$A$2:$A$551, $D1137&amp;T$1&amp;$E1137&amp;$F1137, 'emission-rate'!$F$2:$F$551) * IFERROR(VLOOKUP($A1137&amp;$B1137&amp;$C1137&amp;$D1137&amp;T$1, 'check of sales'!$A$2:$P$1035, 12 + MATCH($E1137,'check of sales'!$M$1:$P$1, 0), 0), 0)</f>
        <v>0</v>
      </c>
      <c r="U1137" s="1">
        <f>SUMIF('emission-rate'!$A$2:$A$551, $D1137&amp;U$1&amp;$E1137&amp;$F1137, 'emission-rate'!$F$2:$F$551) * IFERROR(VLOOKUP($A1137&amp;$B1137&amp;$C1137&amp;$D1137&amp;U$1, 'check of sales'!$A$2:$P$1035, 12 + MATCH($E1137,'check of sales'!$M$1:$P$1, 0), 0), 0)</f>
        <v>0</v>
      </c>
    </row>
    <row r="1138" spans="1:21" x14ac:dyDescent="0.2">
      <c r="A1138">
        <f>emission!A1138</f>
        <v>2013</v>
      </c>
      <c r="B1138">
        <f>emission!B1138</f>
        <v>2</v>
      </c>
      <c r="C1138" t="str">
        <f>emission!C1138</f>
        <v>industrial</v>
      </c>
      <c r="D1138" t="str">
        <f>emission!D1138</f>
        <v>VCC 21400 (GAS LHD1)</v>
      </c>
      <c r="E1138" t="str">
        <f>emission!E1138</f>
        <v>GAS</v>
      </c>
      <c r="F1138" t="str">
        <f>emission!F1138</f>
        <v>HC</v>
      </c>
      <c r="G1138" s="1">
        <f>emission!G1138 - SUM($K1138:$U1138)</f>
        <v>3.8784858770668507E-4</v>
      </c>
      <c r="K1138" s="1">
        <f>SUMIF('emission-rate'!$A$2:$A$551, $D1138&amp;K$1&amp;$E1138&amp;$F1138, 'emission-rate'!$F$2:$F$551) * IFERROR(VLOOKUP($A1138&amp;$B1138&amp;$C1138&amp;$D1138&amp;K$1, 'check of sales'!$A$2:$P$1035, 12 + MATCH($E1138,'check of sales'!$M$1:$P$1, 0), 0), 0)</f>
        <v>9625.0882263042076</v>
      </c>
      <c r="L1138" s="1">
        <f>SUMIF('emission-rate'!$A$2:$A$551, $D1138&amp;L$1&amp;$E1138&amp;$F1138, 'emission-rate'!$F$2:$F$551) * IFERROR(VLOOKUP($A1138&amp;$B1138&amp;$C1138&amp;$D1138&amp;L$1, 'check of sales'!$A$2:$P$1035, 12 + MATCH($E1138,'check of sales'!$M$1:$P$1, 0), 0), 0)</f>
        <v>519563.4049394438</v>
      </c>
      <c r="M1138" s="1">
        <f>SUMIF('emission-rate'!$A$2:$A$551, $D1138&amp;M$1&amp;$E1138&amp;$F1138, 'emission-rate'!$F$2:$F$551) * IFERROR(VLOOKUP($A1138&amp;$B1138&amp;$C1138&amp;$D1138&amp;M$1, 'check of sales'!$A$2:$P$1035, 12 + MATCH($E1138,'check of sales'!$M$1:$P$1, 0), 0), 0)</f>
        <v>669460.17052010808</v>
      </c>
      <c r="N1138" s="1">
        <f>SUMIF('emission-rate'!$A$2:$A$551, $D1138&amp;N$1&amp;$E1138&amp;$F1138, 'emission-rate'!$F$2:$F$551) * IFERROR(VLOOKUP($A1138&amp;$B1138&amp;$C1138&amp;$D1138&amp;N$1, 'check of sales'!$A$2:$P$1035, 12 + MATCH($E1138,'check of sales'!$M$1:$P$1, 0), 0), 0)</f>
        <v>139316.73329600543</v>
      </c>
      <c r="O1138" s="1">
        <f>SUMIF('emission-rate'!$A$2:$A$551, $D1138&amp;O$1&amp;$E1138&amp;$F1138, 'emission-rate'!$F$2:$F$551) * IFERROR(VLOOKUP($A1138&amp;$B1138&amp;$C1138&amp;$D1138&amp;O$1, 'check of sales'!$A$2:$P$1035, 12 + MATCH($E1138,'check of sales'!$M$1:$P$1, 0), 0), 0)</f>
        <v>0</v>
      </c>
      <c r="P1138" s="1">
        <f>SUMIF('emission-rate'!$A$2:$A$551, $D1138&amp;P$1&amp;$E1138&amp;$F1138, 'emission-rate'!$F$2:$F$551) * IFERROR(VLOOKUP($A1138&amp;$B1138&amp;$C1138&amp;$D1138&amp;P$1, 'check of sales'!$A$2:$P$1035, 12 + MATCH($E1138,'check of sales'!$M$1:$P$1, 0), 0), 0)</f>
        <v>0</v>
      </c>
      <c r="Q1138" s="1">
        <f>SUMIF('emission-rate'!$A$2:$A$551, $D1138&amp;Q$1&amp;$E1138&amp;$F1138, 'emission-rate'!$F$2:$F$551) * IFERROR(VLOOKUP($A1138&amp;$B1138&amp;$C1138&amp;$D1138&amp;Q$1, 'check of sales'!$A$2:$P$1035, 12 + MATCH($E1138,'check of sales'!$M$1:$P$1, 0), 0), 0)</f>
        <v>0</v>
      </c>
      <c r="R1138" s="1">
        <f>SUMIF('emission-rate'!$A$2:$A$551, $D1138&amp;R$1&amp;$E1138&amp;$F1138, 'emission-rate'!$F$2:$F$551) * IFERROR(VLOOKUP($A1138&amp;$B1138&amp;$C1138&amp;$D1138&amp;R$1, 'check of sales'!$A$2:$P$1035, 12 + MATCH($E1138,'check of sales'!$M$1:$P$1, 0), 0), 0)</f>
        <v>0</v>
      </c>
      <c r="S1138" s="1">
        <f>SUMIF('emission-rate'!$A$2:$A$551, $D1138&amp;S$1&amp;$E1138&amp;$F1138, 'emission-rate'!$F$2:$F$551) * IFERROR(VLOOKUP($A1138&amp;$B1138&amp;$C1138&amp;$D1138&amp;S$1, 'check of sales'!$A$2:$P$1035, 12 + MATCH($E1138,'check of sales'!$M$1:$P$1, 0), 0), 0)</f>
        <v>0</v>
      </c>
      <c r="T1138" s="1">
        <f>SUMIF('emission-rate'!$A$2:$A$551, $D1138&amp;T$1&amp;$E1138&amp;$F1138, 'emission-rate'!$F$2:$F$551) * IFERROR(VLOOKUP($A1138&amp;$B1138&amp;$C1138&amp;$D1138&amp;T$1, 'check of sales'!$A$2:$P$1035, 12 + MATCH($E1138,'check of sales'!$M$1:$P$1, 0), 0), 0)</f>
        <v>0</v>
      </c>
      <c r="U1138" s="1">
        <f>SUMIF('emission-rate'!$A$2:$A$551, $D1138&amp;U$1&amp;$E1138&amp;$F1138, 'emission-rate'!$F$2:$F$551) * IFERROR(VLOOKUP($A1138&amp;$B1138&amp;$C1138&amp;$D1138&amp;U$1, 'check of sales'!$A$2:$P$1035, 12 + MATCH($E1138,'check of sales'!$M$1:$P$1, 0), 0), 0)</f>
        <v>0</v>
      </c>
    </row>
    <row r="1139" spans="1:21" x14ac:dyDescent="0.2">
      <c r="A1139">
        <f>emission!A1139</f>
        <v>2014</v>
      </c>
      <c r="B1139">
        <f>emission!B1139</f>
        <v>2</v>
      </c>
      <c r="C1139" t="str">
        <f>emission!C1139</f>
        <v>industrial</v>
      </c>
      <c r="D1139" t="str">
        <f>emission!D1139</f>
        <v>VCC 21400 (GAS LHD1)</v>
      </c>
      <c r="E1139" t="str">
        <f>emission!E1139</f>
        <v>GAS</v>
      </c>
      <c r="F1139" t="str">
        <f>emission!F1139</f>
        <v>HC</v>
      </c>
      <c r="G1139" s="1">
        <f>emission!G1139 - SUM($K1139:$U1139)</f>
        <v>2.9415497556328773E-4</v>
      </c>
      <c r="K1139" s="1">
        <f>SUMIF('emission-rate'!$A$2:$A$551, $D1139&amp;K$1&amp;$E1139&amp;$F1139, 'emission-rate'!$F$2:$F$551) * IFERROR(VLOOKUP($A1139&amp;$B1139&amp;$C1139&amp;$D1139&amp;K$1, 'check of sales'!$A$2:$P$1035, 12 + MATCH($E1139,'check of sales'!$M$1:$P$1, 0), 0), 0)</f>
        <v>8589.9333489667697</v>
      </c>
      <c r="L1139" s="1">
        <f>SUMIF('emission-rate'!$A$2:$A$551, $D1139&amp;L$1&amp;$E1139&amp;$F1139, 'emission-rate'!$F$2:$F$551) * IFERROR(VLOOKUP($A1139&amp;$B1139&amp;$C1139&amp;$D1139&amp;L$1, 'check of sales'!$A$2:$P$1035, 12 + MATCH($E1139,'check of sales'!$M$1:$P$1, 0), 0), 0)</f>
        <v>502974.72806545364</v>
      </c>
      <c r="M1139" s="1">
        <f>SUMIF('emission-rate'!$A$2:$A$551, $D1139&amp;M$1&amp;$E1139&amp;$F1139, 'emission-rate'!$F$2:$F$551) * IFERROR(VLOOKUP($A1139&amp;$B1139&amp;$C1139&amp;$D1139&amp;M$1, 'check of sales'!$A$2:$P$1035, 12 + MATCH($E1139,'check of sales'!$M$1:$P$1, 0), 0), 0)</f>
        <v>644007.30459309043</v>
      </c>
      <c r="N1139" s="1">
        <f>SUMIF('emission-rate'!$A$2:$A$551, $D1139&amp;N$1&amp;$E1139&amp;$F1139, 'emission-rate'!$F$2:$F$551) * IFERROR(VLOOKUP($A1139&amp;$B1139&amp;$C1139&amp;$D1139&amp;N$1, 'check of sales'!$A$2:$P$1035, 12 + MATCH($E1139,'check of sales'!$M$1:$P$1, 0), 0), 0)</f>
        <v>131172.99283792227</v>
      </c>
      <c r="O1139" s="1">
        <f>SUMIF('emission-rate'!$A$2:$A$551, $D1139&amp;O$1&amp;$E1139&amp;$F1139, 'emission-rate'!$F$2:$F$551) * IFERROR(VLOOKUP($A1139&amp;$B1139&amp;$C1139&amp;$D1139&amp;O$1, 'check of sales'!$A$2:$P$1035, 12 + MATCH($E1139,'check of sales'!$M$1:$P$1, 0), 0), 0)</f>
        <v>423137.14875487186</v>
      </c>
      <c r="P1139" s="1">
        <f>SUMIF('emission-rate'!$A$2:$A$551, $D1139&amp;P$1&amp;$E1139&amp;$F1139, 'emission-rate'!$F$2:$F$551) * IFERROR(VLOOKUP($A1139&amp;$B1139&amp;$C1139&amp;$D1139&amp;P$1, 'check of sales'!$A$2:$P$1035, 12 + MATCH($E1139,'check of sales'!$M$1:$P$1, 0), 0), 0)</f>
        <v>0</v>
      </c>
      <c r="Q1139" s="1">
        <f>SUMIF('emission-rate'!$A$2:$A$551, $D1139&amp;Q$1&amp;$E1139&amp;$F1139, 'emission-rate'!$F$2:$F$551) * IFERROR(VLOOKUP($A1139&amp;$B1139&amp;$C1139&amp;$D1139&amp;Q$1, 'check of sales'!$A$2:$P$1035, 12 + MATCH($E1139,'check of sales'!$M$1:$P$1, 0), 0), 0)</f>
        <v>0</v>
      </c>
      <c r="R1139" s="1">
        <f>SUMIF('emission-rate'!$A$2:$A$551, $D1139&amp;R$1&amp;$E1139&amp;$F1139, 'emission-rate'!$F$2:$F$551) * IFERROR(VLOOKUP($A1139&amp;$B1139&amp;$C1139&amp;$D1139&amp;R$1, 'check of sales'!$A$2:$P$1035, 12 + MATCH($E1139,'check of sales'!$M$1:$P$1, 0), 0), 0)</f>
        <v>0</v>
      </c>
      <c r="S1139" s="1">
        <f>SUMIF('emission-rate'!$A$2:$A$551, $D1139&amp;S$1&amp;$E1139&amp;$F1139, 'emission-rate'!$F$2:$F$551) * IFERROR(VLOOKUP($A1139&amp;$B1139&amp;$C1139&amp;$D1139&amp;S$1, 'check of sales'!$A$2:$P$1035, 12 + MATCH($E1139,'check of sales'!$M$1:$P$1, 0), 0), 0)</f>
        <v>0</v>
      </c>
      <c r="T1139" s="1">
        <f>SUMIF('emission-rate'!$A$2:$A$551, $D1139&amp;T$1&amp;$E1139&amp;$F1139, 'emission-rate'!$F$2:$F$551) * IFERROR(VLOOKUP($A1139&amp;$B1139&amp;$C1139&amp;$D1139&amp;T$1, 'check of sales'!$A$2:$P$1035, 12 + MATCH($E1139,'check of sales'!$M$1:$P$1, 0), 0), 0)</f>
        <v>0</v>
      </c>
      <c r="U1139" s="1">
        <f>SUMIF('emission-rate'!$A$2:$A$551, $D1139&amp;U$1&amp;$E1139&amp;$F1139, 'emission-rate'!$F$2:$F$551) * IFERROR(VLOOKUP($A1139&amp;$B1139&amp;$C1139&amp;$D1139&amp;U$1, 'check of sales'!$A$2:$P$1035, 12 + MATCH($E1139,'check of sales'!$M$1:$P$1, 0), 0), 0)</f>
        <v>0</v>
      </c>
    </row>
    <row r="1140" spans="1:21" x14ac:dyDescent="0.2">
      <c r="A1140">
        <f>emission!A1140</f>
        <v>2015</v>
      </c>
      <c r="B1140">
        <f>emission!B1140</f>
        <v>2</v>
      </c>
      <c r="C1140" t="str">
        <f>emission!C1140</f>
        <v>industrial</v>
      </c>
      <c r="D1140" t="str">
        <f>emission!D1140</f>
        <v>VCC 21400 (GAS LHD1)</v>
      </c>
      <c r="E1140" t="str">
        <f>emission!E1140</f>
        <v>GAS</v>
      </c>
      <c r="F1140" t="str">
        <f>emission!F1140</f>
        <v>HC</v>
      </c>
      <c r="G1140" s="1">
        <f>emission!G1140 - SUM($K1140:$U1140)</f>
        <v>-3.3574178814888E-7</v>
      </c>
      <c r="K1140" s="1">
        <f>SUMIF('emission-rate'!$A$2:$A$551, $D1140&amp;K$1&amp;$E1140&amp;$F1140, 'emission-rate'!$F$2:$F$551) * IFERROR(VLOOKUP($A1140&amp;$B1140&amp;$C1140&amp;$D1140&amp;K$1, 'check of sales'!$A$2:$P$1035, 12 + MATCH($E1140,'check of sales'!$M$1:$P$1, 0), 0), 0)</f>
        <v>8042.8932771118343</v>
      </c>
      <c r="L1140" s="1">
        <f>SUMIF('emission-rate'!$A$2:$A$551, $D1140&amp;L$1&amp;$E1140&amp;$F1140, 'emission-rate'!$F$2:$F$551) * IFERROR(VLOOKUP($A1140&amp;$B1140&amp;$C1140&amp;$D1140&amp;L$1, 'check of sales'!$A$2:$P$1035, 12 + MATCH($E1140,'check of sales'!$M$1:$P$1, 0), 0), 0)</f>
        <v>448881.01685026399</v>
      </c>
      <c r="M1140" s="1">
        <f>SUMIF('emission-rate'!$A$2:$A$551, $D1140&amp;M$1&amp;$E1140&amp;$F1140, 'emission-rate'!$F$2:$F$551) * IFERROR(VLOOKUP($A1140&amp;$B1140&amp;$C1140&amp;$D1140&amp;M$1, 'check of sales'!$A$2:$P$1035, 12 + MATCH($E1140,'check of sales'!$M$1:$P$1, 0), 0), 0)</f>
        <v>623445.36936281994</v>
      </c>
      <c r="N1140" s="1">
        <f>SUMIF('emission-rate'!$A$2:$A$551, $D1140&amp;N$1&amp;$E1140&amp;$F1140, 'emission-rate'!$F$2:$F$551) * IFERROR(VLOOKUP($A1140&amp;$B1140&amp;$C1140&amp;$D1140&amp;N$1, 'check of sales'!$A$2:$P$1035, 12 + MATCH($E1140,'check of sales'!$M$1:$P$1, 0), 0), 0)</f>
        <v>126185.79756183056</v>
      </c>
      <c r="O1140" s="1">
        <f>SUMIF('emission-rate'!$A$2:$A$551, $D1140&amp;O$1&amp;$E1140&amp;$F1140, 'emission-rate'!$F$2:$F$551) * IFERROR(VLOOKUP($A1140&amp;$B1140&amp;$C1140&amp;$D1140&amp;O$1, 'check of sales'!$A$2:$P$1035, 12 + MATCH($E1140,'check of sales'!$M$1:$P$1, 0), 0), 0)</f>
        <v>398402.72499895736</v>
      </c>
      <c r="P1140" s="1">
        <f>SUMIF('emission-rate'!$A$2:$A$551, $D1140&amp;P$1&amp;$E1140&amp;$F1140, 'emission-rate'!$F$2:$F$551) * IFERROR(VLOOKUP($A1140&amp;$B1140&amp;$C1140&amp;$D1140&amp;P$1, 'check of sales'!$A$2:$P$1035, 12 + MATCH($E1140,'check of sales'!$M$1:$P$1, 0), 0), 0)</f>
        <v>544075.52319710248</v>
      </c>
      <c r="Q1140" s="1">
        <f>SUMIF('emission-rate'!$A$2:$A$551, $D1140&amp;Q$1&amp;$E1140&amp;$F1140, 'emission-rate'!$F$2:$F$551) * IFERROR(VLOOKUP($A1140&amp;$B1140&amp;$C1140&amp;$D1140&amp;Q$1, 'check of sales'!$A$2:$P$1035, 12 + MATCH($E1140,'check of sales'!$M$1:$P$1, 0), 0), 0)</f>
        <v>0</v>
      </c>
      <c r="R1140" s="1">
        <f>SUMIF('emission-rate'!$A$2:$A$551, $D1140&amp;R$1&amp;$E1140&amp;$F1140, 'emission-rate'!$F$2:$F$551) * IFERROR(VLOOKUP($A1140&amp;$B1140&amp;$C1140&amp;$D1140&amp;R$1, 'check of sales'!$A$2:$P$1035, 12 + MATCH($E1140,'check of sales'!$M$1:$P$1, 0), 0), 0)</f>
        <v>0</v>
      </c>
      <c r="S1140" s="1">
        <f>SUMIF('emission-rate'!$A$2:$A$551, $D1140&amp;S$1&amp;$E1140&amp;$F1140, 'emission-rate'!$F$2:$F$551) * IFERROR(VLOOKUP($A1140&amp;$B1140&amp;$C1140&amp;$D1140&amp;S$1, 'check of sales'!$A$2:$P$1035, 12 + MATCH($E1140,'check of sales'!$M$1:$P$1, 0), 0), 0)</f>
        <v>0</v>
      </c>
      <c r="T1140" s="1">
        <f>SUMIF('emission-rate'!$A$2:$A$551, $D1140&amp;T$1&amp;$E1140&amp;$F1140, 'emission-rate'!$F$2:$F$551) * IFERROR(VLOOKUP($A1140&amp;$B1140&amp;$C1140&amp;$D1140&amp;T$1, 'check of sales'!$A$2:$P$1035, 12 + MATCH($E1140,'check of sales'!$M$1:$P$1, 0), 0), 0)</f>
        <v>0</v>
      </c>
      <c r="U1140" s="1">
        <f>SUMIF('emission-rate'!$A$2:$A$551, $D1140&amp;U$1&amp;$E1140&amp;$F1140, 'emission-rate'!$F$2:$F$551) * IFERROR(VLOOKUP($A1140&amp;$B1140&amp;$C1140&amp;$D1140&amp;U$1, 'check of sales'!$A$2:$P$1035, 12 + MATCH($E1140,'check of sales'!$M$1:$P$1, 0), 0), 0)</f>
        <v>0</v>
      </c>
    </row>
    <row r="1141" spans="1:21" x14ac:dyDescent="0.2">
      <c r="A1141">
        <f>emission!A1141</f>
        <v>2016</v>
      </c>
      <c r="B1141">
        <f>emission!B1141</f>
        <v>2</v>
      </c>
      <c r="C1141" t="str">
        <f>emission!C1141</f>
        <v>industrial</v>
      </c>
      <c r="D1141" t="str">
        <f>emission!D1141</f>
        <v>VCC 21400 (GAS LHD1)</v>
      </c>
      <c r="E1141" t="str">
        <f>emission!E1141</f>
        <v>GAS</v>
      </c>
      <c r="F1141" t="str">
        <f>emission!F1141</f>
        <v>HC</v>
      </c>
      <c r="G1141" s="1">
        <f>emission!G1141 - SUM($K1141:$U1141)</f>
        <v>1.3995170593261719E-4</v>
      </c>
      <c r="K1141" s="1">
        <f>SUMIF('emission-rate'!$A$2:$A$551, $D1141&amp;K$1&amp;$E1141&amp;$F1141, 'emission-rate'!$F$2:$F$551) * IFERROR(VLOOKUP($A1141&amp;$B1141&amp;$C1141&amp;$D1141&amp;K$1, 'check of sales'!$A$2:$P$1035, 12 + MATCH($E1141,'check of sales'!$M$1:$P$1, 0), 0), 0)</f>
        <v>7730.0962284477982</v>
      </c>
      <c r="L1141" s="1">
        <f>SUMIF('emission-rate'!$A$2:$A$551, $D1141&amp;L$1&amp;$E1141&amp;$F1141, 'emission-rate'!$F$2:$F$551) * IFERROR(VLOOKUP($A1141&amp;$B1141&amp;$C1141&amp;$D1141&amp;L$1, 'check of sales'!$A$2:$P$1035, 12 + MATCH($E1141,'check of sales'!$M$1:$P$1, 0), 0), 0)</f>
        <v>420294.5431564239</v>
      </c>
      <c r="M1141" s="1">
        <f>SUMIF('emission-rate'!$A$2:$A$551, $D1141&amp;M$1&amp;$E1141&amp;$F1141, 'emission-rate'!$F$2:$F$551) * IFERROR(VLOOKUP($A1141&amp;$B1141&amp;$C1141&amp;$D1141&amp;M$1, 'check of sales'!$A$2:$P$1035, 12 + MATCH($E1141,'check of sales'!$M$1:$P$1, 0), 0), 0)</f>
        <v>556395.3330747725</v>
      </c>
      <c r="N1141" s="1">
        <f>SUMIF('emission-rate'!$A$2:$A$551, $D1141&amp;N$1&amp;$E1141&amp;$F1141, 'emission-rate'!$F$2:$F$551) * IFERROR(VLOOKUP($A1141&amp;$B1141&amp;$C1141&amp;$D1141&amp;N$1, 'check of sales'!$A$2:$P$1035, 12 + MATCH($E1141,'check of sales'!$M$1:$P$1, 0), 0), 0)</f>
        <v>122156.92369977737</v>
      </c>
      <c r="O1141" s="1">
        <f>SUMIF('emission-rate'!$A$2:$A$551, $D1141&amp;O$1&amp;$E1141&amp;$F1141, 'emission-rate'!$F$2:$F$551) * IFERROR(VLOOKUP($A1141&amp;$B1141&amp;$C1141&amp;$D1141&amp;O$1, 'check of sales'!$A$2:$P$1035, 12 + MATCH($E1141,'check of sales'!$M$1:$P$1, 0), 0), 0)</f>
        <v>383255.45920048648</v>
      </c>
      <c r="P1141" s="1">
        <f>SUMIF('emission-rate'!$A$2:$A$551, $D1141&amp;P$1&amp;$E1141&amp;$F1141, 'emission-rate'!$F$2:$F$551) * IFERROR(VLOOKUP($A1141&amp;$B1141&amp;$C1141&amp;$D1141&amp;P$1, 'check of sales'!$A$2:$P$1035, 12 + MATCH($E1141,'check of sales'!$M$1:$P$1, 0), 0), 0)</f>
        <v>512271.66341883183</v>
      </c>
      <c r="Q1141" s="1">
        <f>SUMIF('emission-rate'!$A$2:$A$551, $D1141&amp;Q$1&amp;$E1141&amp;$F1141, 'emission-rate'!$F$2:$F$551) * IFERROR(VLOOKUP($A1141&amp;$B1141&amp;$C1141&amp;$D1141&amp;Q$1, 'check of sales'!$A$2:$P$1035, 12 + MATCH($E1141,'check of sales'!$M$1:$P$1, 0), 0), 0)</f>
        <v>364532.53336716833</v>
      </c>
      <c r="R1141" s="1">
        <f>SUMIF('emission-rate'!$A$2:$A$551, $D1141&amp;R$1&amp;$E1141&amp;$F1141, 'emission-rate'!$F$2:$F$551) * IFERROR(VLOOKUP($A1141&amp;$B1141&amp;$C1141&amp;$D1141&amp;R$1, 'check of sales'!$A$2:$P$1035, 12 + MATCH($E1141,'check of sales'!$M$1:$P$1, 0), 0), 0)</f>
        <v>0</v>
      </c>
      <c r="S1141" s="1">
        <f>SUMIF('emission-rate'!$A$2:$A$551, $D1141&amp;S$1&amp;$E1141&amp;$F1141, 'emission-rate'!$F$2:$F$551) * IFERROR(VLOOKUP($A1141&amp;$B1141&amp;$C1141&amp;$D1141&amp;S$1, 'check of sales'!$A$2:$P$1035, 12 + MATCH($E1141,'check of sales'!$M$1:$P$1, 0), 0), 0)</f>
        <v>0</v>
      </c>
      <c r="T1141" s="1">
        <f>SUMIF('emission-rate'!$A$2:$A$551, $D1141&amp;T$1&amp;$E1141&amp;$F1141, 'emission-rate'!$F$2:$F$551) * IFERROR(VLOOKUP($A1141&amp;$B1141&amp;$C1141&amp;$D1141&amp;T$1, 'check of sales'!$A$2:$P$1035, 12 + MATCH($E1141,'check of sales'!$M$1:$P$1, 0), 0), 0)</f>
        <v>0</v>
      </c>
      <c r="U1141" s="1">
        <f>SUMIF('emission-rate'!$A$2:$A$551, $D1141&amp;U$1&amp;$E1141&amp;$F1141, 'emission-rate'!$F$2:$F$551) * IFERROR(VLOOKUP($A1141&amp;$B1141&amp;$C1141&amp;$D1141&amp;U$1, 'check of sales'!$A$2:$P$1035, 12 + MATCH($E1141,'check of sales'!$M$1:$P$1, 0), 0), 0)</f>
        <v>0</v>
      </c>
    </row>
    <row r="1142" spans="1:21" x14ac:dyDescent="0.2">
      <c r="A1142">
        <f>emission!A1142</f>
        <v>2017</v>
      </c>
      <c r="B1142">
        <f>emission!B1142</f>
        <v>2</v>
      </c>
      <c r="C1142" t="str">
        <f>emission!C1142</f>
        <v>industrial</v>
      </c>
      <c r="D1142" t="str">
        <f>emission!D1142</f>
        <v>VCC 21400 (GAS LHD1)</v>
      </c>
      <c r="E1142" t="str">
        <f>emission!E1142</f>
        <v>GAS</v>
      </c>
      <c r="F1142" t="str">
        <f>emission!F1142</f>
        <v>HC</v>
      </c>
      <c r="G1142" s="1">
        <f>emission!G1142 - SUM($K1142:$U1142)</f>
        <v>2.3073004558682442E-4</v>
      </c>
      <c r="K1142" s="1">
        <f>SUMIF('emission-rate'!$A$2:$A$551, $D1142&amp;K$1&amp;$E1142&amp;$F1142, 'emission-rate'!$F$2:$F$551) * IFERROR(VLOOKUP($A1142&amp;$B1142&amp;$C1142&amp;$D1142&amp;K$1, 'check of sales'!$A$2:$P$1035, 12 + MATCH($E1142,'check of sales'!$M$1:$P$1, 0), 0), 0)</f>
        <v>7044.3944516496749</v>
      </c>
      <c r="L1142" s="1">
        <f>SUMIF('emission-rate'!$A$2:$A$551, $D1142&amp;L$1&amp;$E1142&amp;$F1142, 'emission-rate'!$F$2:$F$551) * IFERROR(VLOOKUP($A1142&amp;$B1142&amp;$C1142&amp;$D1142&amp;L$1, 'check of sales'!$A$2:$P$1035, 12 + MATCH($E1142,'check of sales'!$M$1:$P$1, 0), 0), 0)</f>
        <v>403948.82176744769</v>
      </c>
      <c r="M1142" s="1">
        <f>SUMIF('emission-rate'!$A$2:$A$551, $D1142&amp;M$1&amp;$E1142&amp;$F1142, 'emission-rate'!$F$2:$F$551) * IFERROR(VLOOKUP($A1142&amp;$B1142&amp;$C1142&amp;$D1142&amp;M$1, 'check of sales'!$A$2:$P$1035, 12 + MATCH($E1142,'check of sales'!$M$1:$P$1, 0), 0), 0)</f>
        <v>520961.93323103542</v>
      </c>
      <c r="N1142" s="1">
        <f>SUMIF('emission-rate'!$A$2:$A$551, $D1142&amp;N$1&amp;$E1142&amp;$F1142, 'emission-rate'!$F$2:$F$551) * IFERROR(VLOOKUP($A1142&amp;$B1142&amp;$C1142&amp;$D1142&amp;N$1, 'check of sales'!$A$2:$P$1035, 12 + MATCH($E1142,'check of sales'!$M$1:$P$1, 0), 0), 0)</f>
        <v>109019.24304737743</v>
      </c>
      <c r="O1142" s="1">
        <f>SUMIF('emission-rate'!$A$2:$A$551, $D1142&amp;O$1&amp;$E1142&amp;$F1142, 'emission-rate'!$F$2:$F$551) * IFERROR(VLOOKUP($A1142&amp;$B1142&amp;$C1142&amp;$D1142&amp;O$1, 'check of sales'!$A$2:$P$1035, 12 + MATCH($E1142,'check of sales'!$M$1:$P$1, 0), 0), 0)</f>
        <v>371018.83723591588</v>
      </c>
      <c r="P1142" s="1">
        <f>SUMIF('emission-rate'!$A$2:$A$551, $D1142&amp;P$1&amp;$E1142&amp;$F1142, 'emission-rate'!$F$2:$F$551) * IFERROR(VLOOKUP($A1142&amp;$B1142&amp;$C1142&amp;$D1142&amp;P$1, 'check of sales'!$A$2:$P$1035, 12 + MATCH($E1142,'check of sales'!$M$1:$P$1, 0), 0), 0)</f>
        <v>492795.10224106739</v>
      </c>
      <c r="Q1142" s="1">
        <f>SUMIF('emission-rate'!$A$2:$A$551, $D1142&amp;Q$1&amp;$E1142&amp;$F1142, 'emission-rate'!$F$2:$F$551) * IFERROR(VLOOKUP($A1142&amp;$B1142&amp;$C1142&amp;$D1142&amp;Q$1, 'check of sales'!$A$2:$P$1035, 12 + MATCH($E1142,'check of sales'!$M$1:$P$1, 0), 0), 0)</f>
        <v>343223.83433269995</v>
      </c>
      <c r="R1142" s="1">
        <f>SUMIF('emission-rate'!$A$2:$A$551, $D1142&amp;R$1&amp;$E1142&amp;$F1142, 'emission-rate'!$F$2:$F$551) * IFERROR(VLOOKUP($A1142&amp;$B1142&amp;$C1142&amp;$D1142&amp;R$1, 'check of sales'!$A$2:$P$1035, 12 + MATCH($E1142,'check of sales'!$M$1:$P$1, 0), 0), 0)</f>
        <v>257823.34608270662</v>
      </c>
      <c r="S1142" s="1">
        <f>SUMIF('emission-rate'!$A$2:$A$551, $D1142&amp;S$1&amp;$E1142&amp;$F1142, 'emission-rate'!$F$2:$F$551) * IFERROR(VLOOKUP($A1142&amp;$B1142&amp;$C1142&amp;$D1142&amp;S$1, 'check of sales'!$A$2:$P$1035, 12 + MATCH($E1142,'check of sales'!$M$1:$P$1, 0), 0), 0)</f>
        <v>0</v>
      </c>
      <c r="T1142" s="1">
        <f>SUMIF('emission-rate'!$A$2:$A$551, $D1142&amp;T$1&amp;$E1142&amp;$F1142, 'emission-rate'!$F$2:$F$551) * IFERROR(VLOOKUP($A1142&amp;$B1142&amp;$C1142&amp;$D1142&amp;T$1, 'check of sales'!$A$2:$P$1035, 12 + MATCH($E1142,'check of sales'!$M$1:$P$1, 0), 0), 0)</f>
        <v>0</v>
      </c>
      <c r="U1142" s="1">
        <f>SUMIF('emission-rate'!$A$2:$A$551, $D1142&amp;U$1&amp;$E1142&amp;$F1142, 'emission-rate'!$F$2:$F$551) * IFERROR(VLOOKUP($A1142&amp;$B1142&amp;$C1142&amp;$D1142&amp;U$1, 'check of sales'!$A$2:$P$1035, 12 + MATCH($E1142,'check of sales'!$M$1:$P$1, 0), 0), 0)</f>
        <v>0</v>
      </c>
    </row>
    <row r="1143" spans="1:21" x14ac:dyDescent="0.2">
      <c r="A1143">
        <f>emission!A1143</f>
        <v>2018</v>
      </c>
      <c r="B1143">
        <f>emission!B1143</f>
        <v>2</v>
      </c>
      <c r="C1143" t="str">
        <f>emission!C1143</f>
        <v>industrial</v>
      </c>
      <c r="D1143" t="str">
        <f>emission!D1143</f>
        <v>VCC 21400 (GAS LHD1)</v>
      </c>
      <c r="E1143" t="str">
        <f>emission!E1143</f>
        <v>GAS</v>
      </c>
      <c r="F1143" t="str">
        <f>emission!F1143</f>
        <v>HC</v>
      </c>
      <c r="G1143" s="1">
        <f>emission!G1143 - SUM($K1143:$U1143)</f>
        <v>1.4904187992215157E-4</v>
      </c>
      <c r="K1143" s="1">
        <f>SUMIF('emission-rate'!$A$2:$A$551, $D1143&amp;K$1&amp;$E1143&amp;$F1143, 'emission-rate'!$F$2:$F$551) * IFERROR(VLOOKUP($A1143&amp;$B1143&amp;$C1143&amp;$D1143&amp;K$1, 'check of sales'!$A$2:$P$1035, 12 + MATCH($E1143,'check of sales'!$M$1:$P$1, 0), 0), 0)</f>
        <v>6763.6297524393003</v>
      </c>
      <c r="L1143" s="1">
        <f>SUMIF('emission-rate'!$A$2:$A$551, $D1143&amp;L$1&amp;$E1143&amp;$F1143, 'emission-rate'!$F$2:$F$551) * IFERROR(VLOOKUP($A1143&amp;$B1143&amp;$C1143&amp;$D1143&amp;L$1, 'check of sales'!$A$2:$P$1035, 12 + MATCH($E1143,'check of sales'!$M$1:$P$1, 0), 0), 0)</f>
        <v>368116.35388663551</v>
      </c>
      <c r="M1143" s="1">
        <f>SUMIF('emission-rate'!$A$2:$A$551, $D1143&amp;M$1&amp;$E1143&amp;$F1143, 'emission-rate'!$F$2:$F$551) * IFERROR(VLOOKUP($A1143&amp;$B1143&amp;$C1143&amp;$D1143&amp;M$1, 'check of sales'!$A$2:$P$1035, 12 + MATCH($E1143,'check of sales'!$M$1:$P$1, 0), 0), 0)</f>
        <v>500701.1452824134</v>
      </c>
      <c r="N1143" s="1">
        <f>SUMIF('emission-rate'!$A$2:$A$551, $D1143&amp;N$1&amp;$E1143&amp;$F1143, 'emission-rate'!$F$2:$F$551) * IFERROR(VLOOKUP($A1143&amp;$B1143&amp;$C1143&amp;$D1143&amp;N$1, 'check of sales'!$A$2:$P$1035, 12 + MATCH($E1143,'check of sales'!$M$1:$P$1, 0), 0), 0)</f>
        <v>102076.4773555595</v>
      </c>
      <c r="O1143" s="1">
        <f>SUMIF('emission-rate'!$A$2:$A$551, $D1143&amp;O$1&amp;$E1143&amp;$F1143, 'emission-rate'!$F$2:$F$551) * IFERROR(VLOOKUP($A1143&amp;$B1143&amp;$C1143&amp;$D1143&amp;O$1, 'check of sales'!$A$2:$P$1035, 12 + MATCH($E1143,'check of sales'!$M$1:$P$1, 0), 0), 0)</f>
        <v>331116.66180450382</v>
      </c>
      <c r="P1143" s="1">
        <f>SUMIF('emission-rate'!$A$2:$A$551, $D1143&amp;P$1&amp;$E1143&amp;$F1143, 'emission-rate'!$F$2:$F$551) * IFERROR(VLOOKUP($A1143&amp;$B1143&amp;$C1143&amp;$D1143&amp;P$1, 'check of sales'!$A$2:$P$1035, 12 + MATCH($E1143,'check of sales'!$M$1:$P$1, 0), 0), 0)</f>
        <v>477061.0866455817</v>
      </c>
      <c r="Q1143" s="1">
        <f>SUMIF('emission-rate'!$A$2:$A$551, $D1143&amp;Q$1&amp;$E1143&amp;$F1143, 'emission-rate'!$F$2:$F$551) * IFERROR(VLOOKUP($A1143&amp;$B1143&amp;$C1143&amp;$D1143&amp;Q$1, 'check of sales'!$A$2:$P$1035, 12 + MATCH($E1143,'check of sales'!$M$1:$P$1, 0), 0), 0)</f>
        <v>330174.46915323031</v>
      </c>
      <c r="R1143" s="1">
        <f>SUMIF('emission-rate'!$A$2:$A$551, $D1143&amp;R$1&amp;$E1143&amp;$F1143, 'emission-rate'!$F$2:$F$551) * IFERROR(VLOOKUP($A1143&amp;$B1143&amp;$C1143&amp;$D1143&amp;R$1, 'check of sales'!$A$2:$P$1035, 12 + MATCH($E1143,'check of sales'!$M$1:$P$1, 0), 0), 0)</f>
        <v>242752.31789493788</v>
      </c>
      <c r="S1143" s="1">
        <f>SUMIF('emission-rate'!$A$2:$A$551, $D1143&amp;S$1&amp;$E1143&amp;$F1143, 'emission-rate'!$F$2:$F$551) * IFERROR(VLOOKUP($A1143&amp;$B1143&amp;$C1143&amp;$D1143&amp;S$1, 'check of sales'!$A$2:$P$1035, 12 + MATCH($E1143,'check of sales'!$M$1:$P$1, 0), 0), 0)</f>
        <v>306207.37264941685</v>
      </c>
      <c r="T1143" s="1">
        <f>SUMIF('emission-rate'!$A$2:$A$551, $D1143&amp;T$1&amp;$E1143&amp;$F1143, 'emission-rate'!$F$2:$F$551) * IFERROR(VLOOKUP($A1143&amp;$B1143&amp;$C1143&amp;$D1143&amp;T$1, 'check of sales'!$A$2:$P$1035, 12 + MATCH($E1143,'check of sales'!$M$1:$P$1, 0), 0), 0)</f>
        <v>0</v>
      </c>
      <c r="U1143" s="1">
        <f>SUMIF('emission-rate'!$A$2:$A$551, $D1143&amp;U$1&amp;$E1143&amp;$F1143, 'emission-rate'!$F$2:$F$551) * IFERROR(VLOOKUP($A1143&amp;$B1143&amp;$C1143&amp;$D1143&amp;U$1, 'check of sales'!$A$2:$P$1035, 12 + MATCH($E1143,'check of sales'!$M$1:$P$1, 0), 0), 0)</f>
        <v>0</v>
      </c>
    </row>
    <row r="1144" spans="1:21" x14ac:dyDescent="0.2">
      <c r="A1144">
        <f>emission!A1144</f>
        <v>2019</v>
      </c>
      <c r="B1144">
        <f>emission!B1144</f>
        <v>2</v>
      </c>
      <c r="C1144" t="str">
        <f>emission!C1144</f>
        <v>industrial</v>
      </c>
      <c r="D1144" t="str">
        <f>emission!D1144</f>
        <v>VCC 21400 (GAS LHD1)</v>
      </c>
      <c r="E1144" t="str">
        <f>emission!E1144</f>
        <v>GAS</v>
      </c>
      <c r="F1144" t="str">
        <f>emission!F1144</f>
        <v>HC</v>
      </c>
      <c r="G1144" s="1">
        <f>emission!G1144 - SUM($K1144:$U1144)</f>
        <v>1.1347280815243721E-4</v>
      </c>
      <c r="K1144" s="1">
        <f>SUMIF('emission-rate'!$A$2:$A$551, $D1144&amp;K$1&amp;$E1144&amp;$F1144, 'emission-rate'!$F$2:$F$551) * IFERROR(VLOOKUP($A1144&amp;$B1144&amp;$C1144&amp;$D1144&amp;K$1, 'check of sales'!$A$2:$P$1035, 12 + MATCH($E1144,'check of sales'!$M$1:$P$1, 0), 0), 0)</f>
        <v>6551.5243720030176</v>
      </c>
      <c r="L1144" s="1">
        <f>SUMIF('emission-rate'!$A$2:$A$551, $D1144&amp;L$1&amp;$E1144&amp;$F1144, 'emission-rate'!$F$2:$F$551) * IFERROR(VLOOKUP($A1144&amp;$B1144&amp;$C1144&amp;$D1144&amp;L$1, 'check of sales'!$A$2:$P$1035, 12 + MATCH($E1144,'check of sales'!$M$1:$P$1, 0), 0), 0)</f>
        <v>353444.53531049105</v>
      </c>
      <c r="M1144" s="1">
        <f>SUMIF('emission-rate'!$A$2:$A$551, $D1144&amp;M$1&amp;$E1144&amp;$F1144, 'emission-rate'!$F$2:$F$551) * IFERROR(VLOOKUP($A1144&amp;$B1144&amp;$C1144&amp;$D1144&amp;M$1, 'check of sales'!$A$2:$P$1035, 12 + MATCH($E1144,'check of sales'!$M$1:$P$1, 0), 0), 0)</f>
        <v>456286.2175999466</v>
      </c>
      <c r="N1144" s="1">
        <f>SUMIF('emission-rate'!$A$2:$A$551, $D1144&amp;N$1&amp;$E1144&amp;$F1144, 'emission-rate'!$F$2:$F$551) * IFERROR(VLOOKUP($A1144&amp;$B1144&amp;$C1144&amp;$D1144&amp;N$1, 'check of sales'!$A$2:$P$1035, 12 + MATCH($E1144,'check of sales'!$M$1:$P$1, 0), 0), 0)</f>
        <v>98106.609827203414</v>
      </c>
      <c r="O1144" s="1">
        <f>SUMIF('emission-rate'!$A$2:$A$551, $D1144&amp;O$1&amp;$E1144&amp;$F1144, 'emission-rate'!$F$2:$F$551) * IFERROR(VLOOKUP($A1144&amp;$B1144&amp;$C1144&amp;$D1144&amp;O$1, 'check of sales'!$A$2:$P$1035, 12 + MATCH($E1144,'check of sales'!$M$1:$P$1, 0), 0), 0)</f>
        <v>310029.87624898006</v>
      </c>
      <c r="P1144" s="1">
        <f>SUMIF('emission-rate'!$A$2:$A$551, $D1144&amp;P$1&amp;$E1144&amp;$F1144, 'emission-rate'!$F$2:$F$551) * IFERROR(VLOOKUP($A1144&amp;$B1144&amp;$C1144&amp;$D1144&amp;P$1, 'check of sales'!$A$2:$P$1035, 12 + MATCH($E1144,'check of sales'!$M$1:$P$1, 0), 0), 0)</f>
        <v>425754.32466915675</v>
      </c>
      <c r="Q1144" s="1">
        <f>SUMIF('emission-rate'!$A$2:$A$551, $D1144&amp;Q$1&amp;$E1144&amp;$F1144, 'emission-rate'!$F$2:$F$551) * IFERROR(VLOOKUP($A1144&amp;$B1144&amp;$C1144&amp;$D1144&amp;Q$1, 'check of sales'!$A$2:$P$1035, 12 + MATCH($E1144,'check of sales'!$M$1:$P$1, 0), 0), 0)</f>
        <v>319632.62280925561</v>
      </c>
      <c r="R1144" s="1">
        <f>SUMIF('emission-rate'!$A$2:$A$551, $D1144&amp;R$1&amp;$E1144&amp;$F1144, 'emission-rate'!$F$2:$F$551) * IFERROR(VLOOKUP($A1144&amp;$B1144&amp;$C1144&amp;$D1144&amp;R$1, 'check of sales'!$A$2:$P$1035, 12 + MATCH($E1144,'check of sales'!$M$1:$P$1, 0), 0), 0)</f>
        <v>233522.8783062427</v>
      </c>
      <c r="S1144" s="1">
        <f>SUMIF('emission-rate'!$A$2:$A$551, $D1144&amp;S$1&amp;$E1144&amp;$F1144, 'emission-rate'!$F$2:$F$551) * IFERROR(VLOOKUP($A1144&amp;$B1144&amp;$C1144&amp;$D1144&amp;S$1, 'check of sales'!$A$2:$P$1035, 12 + MATCH($E1144,'check of sales'!$M$1:$P$1, 0), 0), 0)</f>
        <v>288308.06285215105</v>
      </c>
      <c r="T1144" s="1">
        <f>SUMIF('emission-rate'!$A$2:$A$551, $D1144&amp;T$1&amp;$E1144&amp;$F1144, 'emission-rate'!$F$2:$F$551) * IFERROR(VLOOKUP($A1144&amp;$B1144&amp;$C1144&amp;$D1144&amp;T$1, 'check of sales'!$A$2:$P$1035, 12 + MATCH($E1144,'check of sales'!$M$1:$P$1, 0), 0), 0)</f>
        <v>250921.80268583659</v>
      </c>
      <c r="U1144" s="1">
        <f>SUMIF('emission-rate'!$A$2:$A$551, $D1144&amp;U$1&amp;$E1144&amp;$F1144, 'emission-rate'!$F$2:$F$551) * IFERROR(VLOOKUP($A1144&amp;$B1144&amp;$C1144&amp;$D1144&amp;U$1, 'check of sales'!$A$2:$P$1035, 12 + MATCH($E1144,'check of sales'!$M$1:$P$1, 0), 0), 0)</f>
        <v>0</v>
      </c>
    </row>
    <row r="1145" spans="1:21" x14ac:dyDescent="0.2">
      <c r="A1145">
        <f>emission!A1145</f>
        <v>2020</v>
      </c>
      <c r="B1145">
        <f>emission!B1145</f>
        <v>2</v>
      </c>
      <c r="C1145" t="str">
        <f>emission!C1145</f>
        <v>industrial</v>
      </c>
      <c r="D1145" t="str">
        <f>emission!D1145</f>
        <v>VCC 21400 (GAS LHD1)</v>
      </c>
      <c r="E1145" t="str">
        <f>emission!E1145</f>
        <v>GAS</v>
      </c>
      <c r="F1145" t="str">
        <f>emission!F1145</f>
        <v>HC</v>
      </c>
      <c r="G1145" s="1">
        <f>emission!G1145 - SUM($K1145:$U1145)</f>
        <v>4.7824811190366745E-5</v>
      </c>
      <c r="K1145" s="1">
        <f>SUMIF('emission-rate'!$A$2:$A$551, $D1145&amp;K$1&amp;$E1145&amp;$F1145, 'emission-rate'!$F$2:$F$551) * IFERROR(VLOOKUP($A1145&amp;$B1145&amp;$C1145&amp;$D1145&amp;K$1, 'check of sales'!$A$2:$P$1035, 12 + MATCH($E1145,'check of sales'!$M$1:$P$1, 0), 0), 0)</f>
        <v>6208.1176867171762</v>
      </c>
      <c r="L1145" s="1">
        <f>SUMIF('emission-rate'!$A$2:$A$551, $D1145&amp;L$1&amp;$E1145&amp;$F1145, 'emission-rate'!$F$2:$F$551) * IFERROR(VLOOKUP($A1145&amp;$B1145&amp;$C1145&amp;$D1145&amp;L$1, 'check of sales'!$A$2:$P$1035, 12 + MATCH($E1145,'check of sales'!$M$1:$P$1, 0), 0), 0)</f>
        <v>342360.62173610833</v>
      </c>
      <c r="M1145" s="1">
        <f>SUMIF('emission-rate'!$A$2:$A$551, $D1145&amp;M$1&amp;$E1145&amp;$F1145, 'emission-rate'!$F$2:$F$551) * IFERROR(VLOOKUP($A1145&amp;$B1145&amp;$C1145&amp;$D1145&amp;M$1, 'check of sales'!$A$2:$P$1035, 12 + MATCH($E1145,'check of sales'!$M$1:$P$1, 0), 0), 0)</f>
        <v>438100.25945725769</v>
      </c>
      <c r="N1145" s="1">
        <f>SUMIF('emission-rate'!$A$2:$A$551, $D1145&amp;N$1&amp;$E1145&amp;$F1145, 'emission-rate'!$F$2:$F$551) * IFERROR(VLOOKUP($A1145&amp;$B1145&amp;$C1145&amp;$D1145&amp;N$1, 'check of sales'!$A$2:$P$1035, 12 + MATCH($E1145,'check of sales'!$M$1:$P$1, 0), 0), 0)</f>
        <v>89404.017429118612</v>
      </c>
      <c r="O1145" s="1">
        <f>SUMIF('emission-rate'!$A$2:$A$551, $D1145&amp;O$1&amp;$E1145&amp;$F1145, 'emission-rate'!$F$2:$F$551) * IFERROR(VLOOKUP($A1145&amp;$B1145&amp;$C1145&amp;$D1145&amp;O$1, 'check of sales'!$A$2:$P$1035, 12 + MATCH($E1145,'check of sales'!$M$1:$P$1, 0), 0), 0)</f>
        <v>297972.47017045668</v>
      </c>
      <c r="P1145" s="1">
        <f>SUMIF('emission-rate'!$A$2:$A$551, $D1145&amp;P$1&amp;$E1145&amp;$F1145, 'emission-rate'!$F$2:$F$551) * IFERROR(VLOOKUP($A1145&amp;$B1145&amp;$C1145&amp;$D1145&amp;P$1, 'check of sales'!$A$2:$P$1035, 12 + MATCH($E1145,'check of sales'!$M$1:$P$1, 0), 0), 0)</f>
        <v>398640.64789219137</v>
      </c>
      <c r="Q1145" s="1">
        <f>SUMIF('emission-rate'!$A$2:$A$551, $D1145&amp;Q$1&amp;$E1145&amp;$F1145, 'emission-rate'!$F$2:$F$551) * IFERROR(VLOOKUP($A1145&amp;$B1145&amp;$C1145&amp;$D1145&amp;Q$1, 'check of sales'!$A$2:$P$1035, 12 + MATCH($E1145,'check of sales'!$M$1:$P$1, 0), 0), 0)</f>
        <v>285256.91001808096</v>
      </c>
      <c r="R1145" s="1">
        <f>SUMIF('emission-rate'!$A$2:$A$551, $D1145&amp;R$1&amp;$E1145&amp;$F1145, 'emission-rate'!$F$2:$F$551) * IFERROR(VLOOKUP($A1145&amp;$B1145&amp;$C1145&amp;$D1145&amp;R$1, 'check of sales'!$A$2:$P$1035, 12 + MATCH($E1145,'check of sales'!$M$1:$P$1, 0), 0), 0)</f>
        <v>226066.93446170166</v>
      </c>
      <c r="S1145" s="1">
        <f>SUMIF('emission-rate'!$A$2:$A$551, $D1145&amp;S$1&amp;$E1145&amp;$F1145, 'emission-rate'!$F$2:$F$551) * IFERROR(VLOOKUP($A1145&amp;$B1145&amp;$C1145&amp;$D1145&amp;S$1, 'check of sales'!$A$2:$P$1035, 12 + MATCH($E1145,'check of sales'!$M$1:$P$1, 0), 0), 0)</f>
        <v>277346.59450407251</v>
      </c>
      <c r="T1145" s="1">
        <f>SUMIF('emission-rate'!$A$2:$A$551, $D1145&amp;T$1&amp;$E1145&amp;$F1145, 'emission-rate'!$F$2:$F$551) * IFERROR(VLOOKUP($A1145&amp;$B1145&amp;$C1145&amp;$D1145&amp;T$1, 'check of sales'!$A$2:$P$1035, 12 + MATCH($E1145,'check of sales'!$M$1:$P$1, 0), 0), 0)</f>
        <v>236254.20326684709</v>
      </c>
      <c r="U1145" s="1">
        <f>SUMIF('emission-rate'!$A$2:$A$551, $D1145&amp;U$1&amp;$E1145&amp;$F1145, 'emission-rate'!$F$2:$F$551) * IFERROR(VLOOKUP($A1145&amp;$B1145&amp;$C1145&amp;$D1145&amp;U$1, 'check of sales'!$A$2:$P$1035, 12 + MATCH($E1145,'check of sales'!$M$1:$P$1, 0), 0), 0)</f>
        <v>291038.40721136349</v>
      </c>
    </row>
    <row r="1146" spans="1:21" x14ac:dyDescent="0.2">
      <c r="A1146">
        <f>emission!A1146</f>
        <v>2010</v>
      </c>
      <c r="B1146">
        <f>emission!B1146</f>
        <v>2</v>
      </c>
      <c r="C1146" t="str">
        <f>emission!C1146</f>
        <v>industrial</v>
      </c>
      <c r="D1146" t="str">
        <f>emission!D1146</f>
        <v>VCC 21400 (GAS LHD1)</v>
      </c>
      <c r="E1146" t="str">
        <f>emission!E1146</f>
        <v>GAS</v>
      </c>
      <c r="F1146" t="str">
        <f>emission!F1146</f>
        <v>NOx</v>
      </c>
      <c r="G1146" s="1">
        <f>emission!G1146 - SUM($K1146:$U1146)</f>
        <v>-6.473972462117672E-6</v>
      </c>
      <c r="K1146" s="1">
        <f>SUMIF('emission-rate'!$A$2:$A$551, $D1146&amp;K$1&amp;$E1146&amp;$F1146, 'emission-rate'!$F$2:$F$551) * IFERROR(VLOOKUP($A1146&amp;$B1146&amp;$C1146&amp;$D1146&amp;K$1, 'check of sales'!$A$2:$P$1035, 12 + MATCH($E1146,'check of sales'!$M$1:$P$1, 0), 0), 0)</f>
        <v>21402.721921248172</v>
      </c>
      <c r="L1146" s="1">
        <f>SUMIF('emission-rate'!$A$2:$A$551, $D1146&amp;L$1&amp;$E1146&amp;$F1146, 'emission-rate'!$F$2:$F$551) * IFERROR(VLOOKUP($A1146&amp;$B1146&amp;$C1146&amp;$D1146&amp;L$1, 'check of sales'!$A$2:$P$1035, 12 + MATCH($E1146,'check of sales'!$M$1:$P$1, 0), 0), 0)</f>
        <v>0</v>
      </c>
      <c r="M1146" s="1">
        <f>SUMIF('emission-rate'!$A$2:$A$551, $D1146&amp;M$1&amp;$E1146&amp;$F1146, 'emission-rate'!$F$2:$F$551) * IFERROR(VLOOKUP($A1146&amp;$B1146&amp;$C1146&amp;$D1146&amp;M$1, 'check of sales'!$A$2:$P$1035, 12 + MATCH($E1146,'check of sales'!$M$1:$P$1, 0), 0), 0)</f>
        <v>0</v>
      </c>
      <c r="N1146" s="1">
        <f>SUMIF('emission-rate'!$A$2:$A$551, $D1146&amp;N$1&amp;$E1146&amp;$F1146, 'emission-rate'!$F$2:$F$551) * IFERROR(VLOOKUP($A1146&amp;$B1146&amp;$C1146&amp;$D1146&amp;N$1, 'check of sales'!$A$2:$P$1035, 12 + MATCH($E1146,'check of sales'!$M$1:$P$1, 0), 0), 0)</f>
        <v>0</v>
      </c>
      <c r="O1146" s="1">
        <f>SUMIF('emission-rate'!$A$2:$A$551, $D1146&amp;O$1&amp;$E1146&amp;$F1146, 'emission-rate'!$F$2:$F$551) * IFERROR(VLOOKUP($A1146&amp;$B1146&amp;$C1146&amp;$D1146&amp;O$1, 'check of sales'!$A$2:$P$1035, 12 + MATCH($E1146,'check of sales'!$M$1:$P$1, 0), 0), 0)</f>
        <v>0</v>
      </c>
      <c r="P1146" s="1">
        <f>SUMIF('emission-rate'!$A$2:$A$551, $D1146&amp;P$1&amp;$E1146&amp;$F1146, 'emission-rate'!$F$2:$F$551) * IFERROR(VLOOKUP($A1146&amp;$B1146&amp;$C1146&amp;$D1146&amp;P$1, 'check of sales'!$A$2:$P$1035, 12 + MATCH($E1146,'check of sales'!$M$1:$P$1, 0), 0), 0)</f>
        <v>0</v>
      </c>
      <c r="Q1146" s="1">
        <f>SUMIF('emission-rate'!$A$2:$A$551, $D1146&amp;Q$1&amp;$E1146&amp;$F1146, 'emission-rate'!$F$2:$F$551) * IFERROR(VLOOKUP($A1146&amp;$B1146&amp;$C1146&amp;$D1146&amp;Q$1, 'check of sales'!$A$2:$P$1035, 12 + MATCH($E1146,'check of sales'!$M$1:$P$1, 0), 0), 0)</f>
        <v>0</v>
      </c>
      <c r="R1146" s="1">
        <f>SUMIF('emission-rate'!$A$2:$A$551, $D1146&amp;R$1&amp;$E1146&amp;$F1146, 'emission-rate'!$F$2:$F$551) * IFERROR(VLOOKUP($A1146&amp;$B1146&amp;$C1146&amp;$D1146&amp;R$1, 'check of sales'!$A$2:$P$1035, 12 + MATCH($E1146,'check of sales'!$M$1:$P$1, 0), 0), 0)</f>
        <v>0</v>
      </c>
      <c r="S1146" s="1">
        <f>SUMIF('emission-rate'!$A$2:$A$551, $D1146&amp;S$1&amp;$E1146&amp;$F1146, 'emission-rate'!$F$2:$F$551) * IFERROR(VLOOKUP($A1146&amp;$B1146&amp;$C1146&amp;$D1146&amp;S$1, 'check of sales'!$A$2:$P$1035, 12 + MATCH($E1146,'check of sales'!$M$1:$P$1, 0), 0), 0)</f>
        <v>0</v>
      </c>
      <c r="T1146" s="1">
        <f>SUMIF('emission-rate'!$A$2:$A$551, $D1146&amp;T$1&amp;$E1146&amp;$F1146, 'emission-rate'!$F$2:$F$551) * IFERROR(VLOOKUP($A1146&amp;$B1146&amp;$C1146&amp;$D1146&amp;T$1, 'check of sales'!$A$2:$P$1035, 12 + MATCH($E1146,'check of sales'!$M$1:$P$1, 0), 0), 0)</f>
        <v>0</v>
      </c>
      <c r="U1146" s="1">
        <f>SUMIF('emission-rate'!$A$2:$A$551, $D1146&amp;U$1&amp;$E1146&amp;$F1146, 'emission-rate'!$F$2:$F$551) * IFERROR(VLOOKUP($A1146&amp;$B1146&amp;$C1146&amp;$D1146&amp;U$1, 'check of sales'!$A$2:$P$1035, 12 + MATCH($E1146,'check of sales'!$M$1:$P$1, 0), 0), 0)</f>
        <v>0</v>
      </c>
    </row>
    <row r="1147" spans="1:21" x14ac:dyDescent="0.2">
      <c r="A1147">
        <f>emission!A1147</f>
        <v>2011</v>
      </c>
      <c r="B1147">
        <f>emission!B1147</f>
        <v>2</v>
      </c>
      <c r="C1147" t="str">
        <f>emission!C1147</f>
        <v>industrial</v>
      </c>
      <c r="D1147" t="str">
        <f>emission!D1147</f>
        <v>VCC 21400 (GAS LHD1)</v>
      </c>
      <c r="E1147" t="str">
        <f>emission!E1147</f>
        <v>GAS</v>
      </c>
      <c r="F1147" t="str">
        <f>emission!F1147</f>
        <v>NOx</v>
      </c>
      <c r="G1147" s="1">
        <f>emission!G1147 - SUM($K1147:$U1147)</f>
        <v>2.1851528435945511E-4</v>
      </c>
      <c r="K1147" s="1">
        <f>SUMIF('emission-rate'!$A$2:$A$551, $D1147&amp;K$1&amp;$E1147&amp;$F1147, 'emission-rate'!$F$2:$F$551) * IFERROR(VLOOKUP($A1147&amp;$B1147&amp;$C1147&amp;$D1147&amp;K$1, 'check of sales'!$A$2:$P$1035, 12 + MATCH($E1147,'check of sales'!$M$1:$P$1, 0), 0), 0)</f>
        <v>20151.62875892971</v>
      </c>
      <c r="L1147" s="1">
        <f>SUMIF('emission-rate'!$A$2:$A$551, $D1147&amp;L$1&amp;$E1147&amp;$F1147, 'emission-rate'!$F$2:$F$551) * IFERROR(VLOOKUP($A1147&amp;$B1147&amp;$C1147&amp;$D1147&amp;L$1, 'check of sales'!$A$2:$P$1035, 12 + MATCH($E1147,'check of sales'!$M$1:$P$1, 0), 0), 0)</f>
        <v>1120854.3731626351</v>
      </c>
      <c r="M1147" s="1">
        <f>SUMIF('emission-rate'!$A$2:$A$551, $D1147&amp;M$1&amp;$E1147&amp;$F1147, 'emission-rate'!$F$2:$F$551) * IFERROR(VLOOKUP($A1147&amp;$B1147&amp;$C1147&amp;$D1147&amp;M$1, 'check of sales'!$A$2:$P$1035, 12 + MATCH($E1147,'check of sales'!$M$1:$P$1, 0), 0), 0)</f>
        <v>0</v>
      </c>
      <c r="N1147" s="1">
        <f>SUMIF('emission-rate'!$A$2:$A$551, $D1147&amp;N$1&amp;$E1147&amp;$F1147, 'emission-rate'!$F$2:$F$551) * IFERROR(VLOOKUP($A1147&amp;$B1147&amp;$C1147&amp;$D1147&amp;N$1, 'check of sales'!$A$2:$P$1035, 12 + MATCH($E1147,'check of sales'!$M$1:$P$1, 0), 0), 0)</f>
        <v>0</v>
      </c>
      <c r="O1147" s="1">
        <f>SUMIF('emission-rate'!$A$2:$A$551, $D1147&amp;O$1&amp;$E1147&amp;$F1147, 'emission-rate'!$F$2:$F$551) * IFERROR(VLOOKUP($A1147&amp;$B1147&amp;$C1147&amp;$D1147&amp;O$1, 'check of sales'!$A$2:$P$1035, 12 + MATCH($E1147,'check of sales'!$M$1:$P$1, 0), 0), 0)</f>
        <v>0</v>
      </c>
      <c r="P1147" s="1">
        <f>SUMIF('emission-rate'!$A$2:$A$551, $D1147&amp;P$1&amp;$E1147&amp;$F1147, 'emission-rate'!$F$2:$F$551) * IFERROR(VLOOKUP($A1147&amp;$B1147&amp;$C1147&amp;$D1147&amp;P$1, 'check of sales'!$A$2:$P$1035, 12 + MATCH($E1147,'check of sales'!$M$1:$P$1, 0), 0), 0)</f>
        <v>0</v>
      </c>
      <c r="Q1147" s="1">
        <f>SUMIF('emission-rate'!$A$2:$A$551, $D1147&amp;Q$1&amp;$E1147&amp;$F1147, 'emission-rate'!$F$2:$F$551) * IFERROR(VLOOKUP($A1147&amp;$B1147&amp;$C1147&amp;$D1147&amp;Q$1, 'check of sales'!$A$2:$P$1035, 12 + MATCH($E1147,'check of sales'!$M$1:$P$1, 0), 0), 0)</f>
        <v>0</v>
      </c>
      <c r="R1147" s="1">
        <f>SUMIF('emission-rate'!$A$2:$A$551, $D1147&amp;R$1&amp;$E1147&amp;$F1147, 'emission-rate'!$F$2:$F$551) * IFERROR(VLOOKUP($A1147&amp;$B1147&amp;$C1147&amp;$D1147&amp;R$1, 'check of sales'!$A$2:$P$1035, 12 + MATCH($E1147,'check of sales'!$M$1:$P$1, 0), 0), 0)</f>
        <v>0</v>
      </c>
      <c r="S1147" s="1">
        <f>SUMIF('emission-rate'!$A$2:$A$551, $D1147&amp;S$1&amp;$E1147&amp;$F1147, 'emission-rate'!$F$2:$F$551) * IFERROR(VLOOKUP($A1147&amp;$B1147&amp;$C1147&amp;$D1147&amp;S$1, 'check of sales'!$A$2:$P$1035, 12 + MATCH($E1147,'check of sales'!$M$1:$P$1, 0), 0), 0)</f>
        <v>0</v>
      </c>
      <c r="T1147" s="1">
        <f>SUMIF('emission-rate'!$A$2:$A$551, $D1147&amp;T$1&amp;$E1147&amp;$F1147, 'emission-rate'!$F$2:$F$551) * IFERROR(VLOOKUP($A1147&amp;$B1147&amp;$C1147&amp;$D1147&amp;T$1, 'check of sales'!$A$2:$P$1035, 12 + MATCH($E1147,'check of sales'!$M$1:$P$1, 0), 0), 0)</f>
        <v>0</v>
      </c>
      <c r="U1147" s="1">
        <f>SUMIF('emission-rate'!$A$2:$A$551, $D1147&amp;U$1&amp;$E1147&amp;$F1147, 'emission-rate'!$F$2:$F$551) * IFERROR(VLOOKUP($A1147&amp;$B1147&amp;$C1147&amp;$D1147&amp;U$1, 'check of sales'!$A$2:$P$1035, 12 + MATCH($E1147,'check of sales'!$M$1:$P$1, 0), 0), 0)</f>
        <v>0</v>
      </c>
    </row>
    <row r="1148" spans="1:21" x14ac:dyDescent="0.2">
      <c r="A1148">
        <f>emission!A1148</f>
        <v>2012</v>
      </c>
      <c r="B1148">
        <f>emission!B1148</f>
        <v>2</v>
      </c>
      <c r="C1148" t="str">
        <f>emission!C1148</f>
        <v>industrial</v>
      </c>
      <c r="D1148" t="str">
        <f>emission!D1148</f>
        <v>VCC 21400 (GAS LHD1)</v>
      </c>
      <c r="E1148" t="str">
        <f>emission!E1148</f>
        <v>GAS</v>
      </c>
      <c r="F1148" t="str">
        <f>emission!F1148</f>
        <v>NOx</v>
      </c>
      <c r="G1148" s="1">
        <f>emission!G1148 - SUM($K1148:$U1148)</f>
        <v>7.94203020632267E-4</v>
      </c>
      <c r="K1148" s="1">
        <f>SUMIF('emission-rate'!$A$2:$A$551, $D1148&amp;K$1&amp;$E1148&amp;$F1148, 'emission-rate'!$F$2:$F$551) * IFERROR(VLOOKUP($A1148&amp;$B1148&amp;$C1148&amp;$D1148&amp;K$1, 'check of sales'!$A$2:$P$1035, 12 + MATCH($E1148,'check of sales'!$M$1:$P$1, 0), 0), 0)</f>
        <v>19385.464127188283</v>
      </c>
      <c r="L1148" s="1">
        <f>SUMIF('emission-rate'!$A$2:$A$551, $D1148&amp;L$1&amp;$E1148&amp;$F1148, 'emission-rate'!$F$2:$F$551) * IFERROR(VLOOKUP($A1148&amp;$B1148&amp;$C1148&amp;$D1148&amp;L$1, 'check of sales'!$A$2:$P$1035, 12 + MATCH($E1148,'check of sales'!$M$1:$P$1, 0), 0), 0)</f>
        <v>1055334.9851437509</v>
      </c>
      <c r="M1148" s="1">
        <f>SUMIF('emission-rate'!$A$2:$A$551, $D1148&amp;M$1&amp;$E1148&amp;$F1148, 'emission-rate'!$F$2:$F$551) * IFERROR(VLOOKUP($A1148&amp;$B1148&amp;$C1148&amp;$D1148&amp;M$1, 'check of sales'!$A$2:$P$1035, 12 + MATCH($E1148,'check of sales'!$M$1:$P$1, 0), 0), 0)</f>
        <v>1424862.8048621975</v>
      </c>
      <c r="N1148" s="1">
        <f>SUMIF('emission-rate'!$A$2:$A$551, $D1148&amp;N$1&amp;$E1148&amp;$F1148, 'emission-rate'!$F$2:$F$551) * IFERROR(VLOOKUP($A1148&amp;$B1148&amp;$C1148&amp;$D1148&amp;N$1, 'check of sales'!$A$2:$P$1035, 12 + MATCH($E1148,'check of sales'!$M$1:$P$1, 0), 0), 0)</f>
        <v>0</v>
      </c>
      <c r="O1148" s="1">
        <f>SUMIF('emission-rate'!$A$2:$A$551, $D1148&amp;O$1&amp;$E1148&amp;$F1148, 'emission-rate'!$F$2:$F$551) * IFERROR(VLOOKUP($A1148&amp;$B1148&amp;$C1148&amp;$D1148&amp;O$1, 'check of sales'!$A$2:$P$1035, 12 + MATCH($E1148,'check of sales'!$M$1:$P$1, 0), 0), 0)</f>
        <v>0</v>
      </c>
      <c r="P1148" s="1">
        <f>SUMIF('emission-rate'!$A$2:$A$551, $D1148&amp;P$1&amp;$E1148&amp;$F1148, 'emission-rate'!$F$2:$F$551) * IFERROR(VLOOKUP($A1148&amp;$B1148&amp;$C1148&amp;$D1148&amp;P$1, 'check of sales'!$A$2:$P$1035, 12 + MATCH($E1148,'check of sales'!$M$1:$P$1, 0), 0), 0)</f>
        <v>0</v>
      </c>
      <c r="Q1148" s="1">
        <f>SUMIF('emission-rate'!$A$2:$A$551, $D1148&amp;Q$1&amp;$E1148&amp;$F1148, 'emission-rate'!$F$2:$F$551) * IFERROR(VLOOKUP($A1148&amp;$B1148&amp;$C1148&amp;$D1148&amp;Q$1, 'check of sales'!$A$2:$P$1035, 12 + MATCH($E1148,'check of sales'!$M$1:$P$1, 0), 0), 0)</f>
        <v>0</v>
      </c>
      <c r="R1148" s="1">
        <f>SUMIF('emission-rate'!$A$2:$A$551, $D1148&amp;R$1&amp;$E1148&amp;$F1148, 'emission-rate'!$F$2:$F$551) * IFERROR(VLOOKUP($A1148&amp;$B1148&amp;$C1148&amp;$D1148&amp;R$1, 'check of sales'!$A$2:$P$1035, 12 + MATCH($E1148,'check of sales'!$M$1:$P$1, 0), 0), 0)</f>
        <v>0</v>
      </c>
      <c r="S1148" s="1">
        <f>SUMIF('emission-rate'!$A$2:$A$551, $D1148&amp;S$1&amp;$E1148&amp;$F1148, 'emission-rate'!$F$2:$F$551) * IFERROR(VLOOKUP($A1148&amp;$B1148&amp;$C1148&amp;$D1148&amp;S$1, 'check of sales'!$A$2:$P$1035, 12 + MATCH($E1148,'check of sales'!$M$1:$P$1, 0), 0), 0)</f>
        <v>0</v>
      </c>
      <c r="T1148" s="1">
        <f>SUMIF('emission-rate'!$A$2:$A$551, $D1148&amp;T$1&amp;$E1148&amp;$F1148, 'emission-rate'!$F$2:$F$551) * IFERROR(VLOOKUP($A1148&amp;$B1148&amp;$C1148&amp;$D1148&amp;T$1, 'check of sales'!$A$2:$P$1035, 12 + MATCH($E1148,'check of sales'!$M$1:$P$1, 0), 0), 0)</f>
        <v>0</v>
      </c>
      <c r="U1148" s="1">
        <f>SUMIF('emission-rate'!$A$2:$A$551, $D1148&amp;U$1&amp;$E1148&amp;$F1148, 'emission-rate'!$F$2:$F$551) * IFERROR(VLOOKUP($A1148&amp;$B1148&amp;$C1148&amp;$D1148&amp;U$1, 'check of sales'!$A$2:$P$1035, 12 + MATCH($E1148,'check of sales'!$M$1:$P$1, 0), 0), 0)</f>
        <v>0</v>
      </c>
    </row>
    <row r="1149" spans="1:21" x14ac:dyDescent="0.2">
      <c r="A1149">
        <f>emission!A1149</f>
        <v>2013</v>
      </c>
      <c r="B1149">
        <f>emission!B1149</f>
        <v>2</v>
      </c>
      <c r="C1149" t="str">
        <f>emission!C1149</f>
        <v>industrial</v>
      </c>
      <c r="D1149" t="str">
        <f>emission!D1149</f>
        <v>VCC 21400 (GAS LHD1)</v>
      </c>
      <c r="E1149" t="str">
        <f>emission!E1149</f>
        <v>GAS</v>
      </c>
      <c r="F1149" t="str">
        <f>emission!F1149</f>
        <v>NOx</v>
      </c>
      <c r="G1149" s="1">
        <f>emission!G1149 - SUM($K1149:$U1149)</f>
        <v>8.1773567944765091E-4</v>
      </c>
      <c r="K1149" s="1">
        <f>SUMIF('emission-rate'!$A$2:$A$551, $D1149&amp;K$1&amp;$E1149&amp;$F1149, 'emission-rate'!$F$2:$F$551) * IFERROR(VLOOKUP($A1149&amp;$B1149&amp;$C1149&amp;$D1149&amp;K$1, 'check of sales'!$A$2:$P$1035, 12 + MATCH($E1149,'check of sales'!$M$1:$P$1, 0), 0), 0)</f>
        <v>18766.522921166077</v>
      </c>
      <c r="L1149" s="1">
        <f>SUMIF('emission-rate'!$A$2:$A$551, $D1149&amp;L$1&amp;$E1149&amp;$F1149, 'emission-rate'!$F$2:$F$551) * IFERROR(VLOOKUP($A1149&amp;$B1149&amp;$C1149&amp;$D1149&amp;L$1, 'check of sales'!$A$2:$P$1035, 12 + MATCH($E1149,'check of sales'!$M$1:$P$1, 0), 0), 0)</f>
        <v>1015211.1643881632</v>
      </c>
      <c r="M1149" s="1">
        <f>SUMIF('emission-rate'!$A$2:$A$551, $D1149&amp;M$1&amp;$E1149&amp;$F1149, 'emission-rate'!$F$2:$F$551) * IFERROR(VLOOKUP($A1149&amp;$B1149&amp;$C1149&amp;$D1149&amp;M$1, 'check of sales'!$A$2:$P$1035, 12 + MATCH($E1149,'check of sales'!$M$1:$P$1, 0), 0), 0)</f>
        <v>1341572.6458364346</v>
      </c>
      <c r="N1149" s="1">
        <f>SUMIF('emission-rate'!$A$2:$A$551, $D1149&amp;N$1&amp;$E1149&amp;$F1149, 'emission-rate'!$F$2:$F$551) * IFERROR(VLOOKUP($A1149&amp;$B1149&amp;$C1149&amp;$D1149&amp;N$1, 'check of sales'!$A$2:$P$1035, 12 + MATCH($E1149,'check of sales'!$M$1:$P$1, 0), 0), 0)</f>
        <v>278958.83329792053</v>
      </c>
      <c r="O1149" s="1">
        <f>SUMIF('emission-rate'!$A$2:$A$551, $D1149&amp;O$1&amp;$E1149&amp;$F1149, 'emission-rate'!$F$2:$F$551) * IFERROR(VLOOKUP($A1149&amp;$B1149&amp;$C1149&amp;$D1149&amp;O$1, 'check of sales'!$A$2:$P$1035, 12 + MATCH($E1149,'check of sales'!$M$1:$P$1, 0), 0), 0)</f>
        <v>0</v>
      </c>
      <c r="P1149" s="1">
        <f>SUMIF('emission-rate'!$A$2:$A$551, $D1149&amp;P$1&amp;$E1149&amp;$F1149, 'emission-rate'!$F$2:$F$551) * IFERROR(VLOOKUP($A1149&amp;$B1149&amp;$C1149&amp;$D1149&amp;P$1, 'check of sales'!$A$2:$P$1035, 12 + MATCH($E1149,'check of sales'!$M$1:$P$1, 0), 0), 0)</f>
        <v>0</v>
      </c>
      <c r="Q1149" s="1">
        <f>SUMIF('emission-rate'!$A$2:$A$551, $D1149&amp;Q$1&amp;$E1149&amp;$F1149, 'emission-rate'!$F$2:$F$551) * IFERROR(VLOOKUP($A1149&amp;$B1149&amp;$C1149&amp;$D1149&amp;Q$1, 'check of sales'!$A$2:$P$1035, 12 + MATCH($E1149,'check of sales'!$M$1:$P$1, 0), 0), 0)</f>
        <v>0</v>
      </c>
      <c r="R1149" s="1">
        <f>SUMIF('emission-rate'!$A$2:$A$551, $D1149&amp;R$1&amp;$E1149&amp;$F1149, 'emission-rate'!$F$2:$F$551) * IFERROR(VLOOKUP($A1149&amp;$B1149&amp;$C1149&amp;$D1149&amp;R$1, 'check of sales'!$A$2:$P$1035, 12 + MATCH($E1149,'check of sales'!$M$1:$P$1, 0), 0), 0)</f>
        <v>0</v>
      </c>
      <c r="S1149" s="1">
        <f>SUMIF('emission-rate'!$A$2:$A$551, $D1149&amp;S$1&amp;$E1149&amp;$F1149, 'emission-rate'!$F$2:$F$551) * IFERROR(VLOOKUP($A1149&amp;$B1149&amp;$C1149&amp;$D1149&amp;S$1, 'check of sales'!$A$2:$P$1035, 12 + MATCH($E1149,'check of sales'!$M$1:$P$1, 0), 0), 0)</f>
        <v>0</v>
      </c>
      <c r="T1149" s="1">
        <f>SUMIF('emission-rate'!$A$2:$A$551, $D1149&amp;T$1&amp;$E1149&amp;$F1149, 'emission-rate'!$F$2:$F$551) * IFERROR(VLOOKUP($A1149&amp;$B1149&amp;$C1149&amp;$D1149&amp;T$1, 'check of sales'!$A$2:$P$1035, 12 + MATCH($E1149,'check of sales'!$M$1:$P$1, 0), 0), 0)</f>
        <v>0</v>
      </c>
      <c r="U1149" s="1">
        <f>SUMIF('emission-rate'!$A$2:$A$551, $D1149&amp;U$1&amp;$E1149&amp;$F1149, 'emission-rate'!$F$2:$F$551) * IFERROR(VLOOKUP($A1149&amp;$B1149&amp;$C1149&amp;$D1149&amp;U$1, 'check of sales'!$A$2:$P$1035, 12 + MATCH($E1149,'check of sales'!$M$1:$P$1, 0), 0), 0)</f>
        <v>0</v>
      </c>
    </row>
    <row r="1150" spans="1:21" x14ac:dyDescent="0.2">
      <c r="A1150">
        <f>emission!A1150</f>
        <v>2014</v>
      </c>
      <c r="B1150">
        <f>emission!B1150</f>
        <v>2</v>
      </c>
      <c r="C1150" t="str">
        <f>emission!C1150</f>
        <v>industrial</v>
      </c>
      <c r="D1150" t="str">
        <f>emission!D1150</f>
        <v>VCC 21400 (GAS LHD1)</v>
      </c>
      <c r="E1150" t="str">
        <f>emission!E1150</f>
        <v>GAS</v>
      </c>
      <c r="F1150" t="str">
        <f>emission!F1150</f>
        <v>NOx</v>
      </c>
      <c r="G1150" s="1">
        <f>emission!G1150 - SUM($K1150:$U1150)</f>
        <v>7.3749013245105743E-4</v>
      </c>
      <c r="K1150" s="1">
        <f>SUMIF('emission-rate'!$A$2:$A$551, $D1150&amp;K$1&amp;$E1150&amp;$F1150, 'emission-rate'!$F$2:$F$551) * IFERROR(VLOOKUP($A1150&amp;$B1150&amp;$C1150&amp;$D1150&amp;K$1, 'check of sales'!$A$2:$P$1035, 12 + MATCH($E1150,'check of sales'!$M$1:$P$1, 0), 0), 0)</f>
        <v>16748.228929904755</v>
      </c>
      <c r="L1150" s="1">
        <f>SUMIF('emission-rate'!$A$2:$A$551, $D1150&amp;L$1&amp;$E1150&amp;$F1150, 'emission-rate'!$F$2:$F$551) * IFERROR(VLOOKUP($A1150&amp;$B1150&amp;$C1150&amp;$D1150&amp;L$1, 'check of sales'!$A$2:$P$1035, 12 + MATCH($E1150,'check of sales'!$M$1:$P$1, 0), 0), 0)</f>
        <v>982797.39196925052</v>
      </c>
      <c r="M1150" s="1">
        <f>SUMIF('emission-rate'!$A$2:$A$551, $D1150&amp;M$1&amp;$E1150&amp;$F1150, 'emission-rate'!$F$2:$F$551) * IFERROR(VLOOKUP($A1150&amp;$B1150&amp;$C1150&amp;$D1150&amp;M$1, 'check of sales'!$A$2:$P$1035, 12 + MATCH($E1150,'check of sales'!$M$1:$P$1, 0), 0), 0)</f>
        <v>1290566.0733926997</v>
      </c>
      <c r="N1150" s="1">
        <f>SUMIF('emission-rate'!$A$2:$A$551, $D1150&amp;N$1&amp;$E1150&amp;$F1150, 'emission-rate'!$F$2:$F$551) * IFERROR(VLOOKUP($A1150&amp;$B1150&amp;$C1150&amp;$D1150&amp;N$1, 'check of sales'!$A$2:$P$1035, 12 + MATCH($E1150,'check of sales'!$M$1:$P$1, 0), 0), 0)</f>
        <v>262652.33311576984</v>
      </c>
      <c r="O1150" s="1">
        <f>SUMIF('emission-rate'!$A$2:$A$551, $D1150&amp;O$1&amp;$E1150&amp;$F1150, 'emission-rate'!$F$2:$F$551) * IFERROR(VLOOKUP($A1150&amp;$B1150&amp;$C1150&amp;$D1150&amp;O$1, 'check of sales'!$A$2:$P$1035, 12 + MATCH($E1150,'check of sales'!$M$1:$P$1, 0), 0), 0)</f>
        <v>850455.26510431501</v>
      </c>
      <c r="P1150" s="1">
        <f>SUMIF('emission-rate'!$A$2:$A$551, $D1150&amp;P$1&amp;$E1150&amp;$F1150, 'emission-rate'!$F$2:$F$551) * IFERROR(VLOOKUP($A1150&amp;$B1150&amp;$C1150&amp;$D1150&amp;P$1, 'check of sales'!$A$2:$P$1035, 12 + MATCH($E1150,'check of sales'!$M$1:$P$1, 0), 0), 0)</f>
        <v>0</v>
      </c>
      <c r="Q1150" s="1">
        <f>SUMIF('emission-rate'!$A$2:$A$551, $D1150&amp;Q$1&amp;$E1150&amp;$F1150, 'emission-rate'!$F$2:$F$551) * IFERROR(VLOOKUP($A1150&amp;$B1150&amp;$C1150&amp;$D1150&amp;Q$1, 'check of sales'!$A$2:$P$1035, 12 + MATCH($E1150,'check of sales'!$M$1:$P$1, 0), 0), 0)</f>
        <v>0</v>
      </c>
      <c r="R1150" s="1">
        <f>SUMIF('emission-rate'!$A$2:$A$551, $D1150&amp;R$1&amp;$E1150&amp;$F1150, 'emission-rate'!$F$2:$F$551) * IFERROR(VLOOKUP($A1150&amp;$B1150&amp;$C1150&amp;$D1150&amp;R$1, 'check of sales'!$A$2:$P$1035, 12 + MATCH($E1150,'check of sales'!$M$1:$P$1, 0), 0), 0)</f>
        <v>0</v>
      </c>
      <c r="S1150" s="1">
        <f>SUMIF('emission-rate'!$A$2:$A$551, $D1150&amp;S$1&amp;$E1150&amp;$F1150, 'emission-rate'!$F$2:$F$551) * IFERROR(VLOOKUP($A1150&amp;$B1150&amp;$C1150&amp;$D1150&amp;S$1, 'check of sales'!$A$2:$P$1035, 12 + MATCH($E1150,'check of sales'!$M$1:$P$1, 0), 0), 0)</f>
        <v>0</v>
      </c>
      <c r="T1150" s="1">
        <f>SUMIF('emission-rate'!$A$2:$A$551, $D1150&amp;T$1&amp;$E1150&amp;$F1150, 'emission-rate'!$F$2:$F$551) * IFERROR(VLOOKUP($A1150&amp;$B1150&amp;$C1150&amp;$D1150&amp;T$1, 'check of sales'!$A$2:$P$1035, 12 + MATCH($E1150,'check of sales'!$M$1:$P$1, 0), 0), 0)</f>
        <v>0</v>
      </c>
      <c r="U1150" s="1">
        <f>SUMIF('emission-rate'!$A$2:$A$551, $D1150&amp;U$1&amp;$E1150&amp;$F1150, 'emission-rate'!$F$2:$F$551) * IFERROR(VLOOKUP($A1150&amp;$B1150&amp;$C1150&amp;$D1150&amp;U$1, 'check of sales'!$A$2:$P$1035, 12 + MATCH($E1150,'check of sales'!$M$1:$P$1, 0), 0), 0)</f>
        <v>0</v>
      </c>
    </row>
    <row r="1151" spans="1:21" x14ac:dyDescent="0.2">
      <c r="A1151">
        <f>emission!A1151</f>
        <v>2015</v>
      </c>
      <c r="B1151">
        <f>emission!B1151</f>
        <v>2</v>
      </c>
      <c r="C1151" t="str">
        <f>emission!C1151</f>
        <v>industrial</v>
      </c>
      <c r="D1151" t="str">
        <f>emission!D1151</f>
        <v>VCC 21400 (GAS LHD1)</v>
      </c>
      <c r="E1151" t="str">
        <f>emission!E1151</f>
        <v>GAS</v>
      </c>
      <c r="F1151" t="str">
        <f>emission!F1151</f>
        <v>NOx</v>
      </c>
      <c r="G1151" s="1">
        <f>emission!G1151 - SUM($K1151:$U1151)</f>
        <v>2.5145523250102997E-4</v>
      </c>
      <c r="K1151" s="1">
        <f>SUMIF('emission-rate'!$A$2:$A$551, $D1151&amp;K$1&amp;$E1151&amp;$F1151, 'emission-rate'!$F$2:$F$551) * IFERROR(VLOOKUP($A1151&amp;$B1151&amp;$C1151&amp;$D1151&amp;K$1, 'check of sales'!$A$2:$P$1035, 12 + MATCH($E1151,'check of sales'!$M$1:$P$1, 0), 0), 0)</f>
        <v>15681.637143327034</v>
      </c>
      <c r="L1151" s="1">
        <f>SUMIF('emission-rate'!$A$2:$A$551, $D1151&amp;L$1&amp;$E1151&amp;$F1151, 'emission-rate'!$F$2:$F$551) * IFERROR(VLOOKUP($A1151&amp;$B1151&amp;$C1151&amp;$D1151&amp;L$1, 'check of sales'!$A$2:$P$1035, 12 + MATCH($E1151,'check of sales'!$M$1:$P$1, 0), 0), 0)</f>
        <v>877099.91784624069</v>
      </c>
      <c r="M1151" s="1">
        <f>SUMIF('emission-rate'!$A$2:$A$551, $D1151&amp;M$1&amp;$E1151&amp;$F1151, 'emission-rate'!$F$2:$F$551) * IFERROR(VLOOKUP($A1151&amp;$B1151&amp;$C1151&amp;$D1151&amp;M$1, 'check of sales'!$A$2:$P$1035, 12 + MATCH($E1151,'check of sales'!$M$1:$P$1, 0), 0), 0)</f>
        <v>1249360.7395056065</v>
      </c>
      <c r="N1151" s="1">
        <f>SUMIF('emission-rate'!$A$2:$A$551, $D1151&amp;N$1&amp;$E1151&amp;$F1151, 'emission-rate'!$F$2:$F$551) * IFERROR(VLOOKUP($A1151&amp;$B1151&amp;$C1151&amp;$D1151&amp;N$1, 'check of sales'!$A$2:$P$1035, 12 + MATCH($E1151,'check of sales'!$M$1:$P$1, 0), 0), 0)</f>
        <v>252666.29523838492</v>
      </c>
      <c r="O1151" s="1">
        <f>SUMIF('emission-rate'!$A$2:$A$551, $D1151&amp;O$1&amp;$E1151&amp;$F1151, 'emission-rate'!$F$2:$F$551) * IFERROR(VLOOKUP($A1151&amp;$B1151&amp;$C1151&amp;$D1151&amp;O$1, 'check of sales'!$A$2:$P$1035, 12 + MATCH($E1151,'check of sales'!$M$1:$P$1, 0), 0), 0)</f>
        <v>800742.01970754913</v>
      </c>
      <c r="P1151" s="1">
        <f>SUMIF('emission-rate'!$A$2:$A$551, $D1151&amp;P$1&amp;$E1151&amp;$F1151, 'emission-rate'!$F$2:$F$551) * IFERROR(VLOOKUP($A1151&amp;$B1151&amp;$C1151&amp;$D1151&amp;P$1, 'check of sales'!$A$2:$P$1035, 12 + MATCH($E1151,'check of sales'!$M$1:$P$1, 0), 0), 0)</f>
        <v>1099567.654253446</v>
      </c>
      <c r="Q1151" s="1">
        <f>SUMIF('emission-rate'!$A$2:$A$551, $D1151&amp;Q$1&amp;$E1151&amp;$F1151, 'emission-rate'!$F$2:$F$551) * IFERROR(VLOOKUP($A1151&amp;$B1151&amp;$C1151&amp;$D1151&amp;Q$1, 'check of sales'!$A$2:$P$1035, 12 + MATCH($E1151,'check of sales'!$M$1:$P$1, 0), 0), 0)</f>
        <v>0</v>
      </c>
      <c r="R1151" s="1">
        <f>SUMIF('emission-rate'!$A$2:$A$551, $D1151&amp;R$1&amp;$E1151&amp;$F1151, 'emission-rate'!$F$2:$F$551) * IFERROR(VLOOKUP($A1151&amp;$B1151&amp;$C1151&amp;$D1151&amp;R$1, 'check of sales'!$A$2:$P$1035, 12 + MATCH($E1151,'check of sales'!$M$1:$P$1, 0), 0), 0)</f>
        <v>0</v>
      </c>
      <c r="S1151" s="1">
        <f>SUMIF('emission-rate'!$A$2:$A$551, $D1151&amp;S$1&amp;$E1151&amp;$F1151, 'emission-rate'!$F$2:$F$551) * IFERROR(VLOOKUP($A1151&amp;$B1151&amp;$C1151&amp;$D1151&amp;S$1, 'check of sales'!$A$2:$P$1035, 12 + MATCH($E1151,'check of sales'!$M$1:$P$1, 0), 0), 0)</f>
        <v>0</v>
      </c>
      <c r="T1151" s="1">
        <f>SUMIF('emission-rate'!$A$2:$A$551, $D1151&amp;T$1&amp;$E1151&amp;$F1151, 'emission-rate'!$F$2:$F$551) * IFERROR(VLOOKUP($A1151&amp;$B1151&amp;$C1151&amp;$D1151&amp;T$1, 'check of sales'!$A$2:$P$1035, 12 + MATCH($E1151,'check of sales'!$M$1:$P$1, 0), 0), 0)</f>
        <v>0</v>
      </c>
      <c r="U1151" s="1">
        <f>SUMIF('emission-rate'!$A$2:$A$551, $D1151&amp;U$1&amp;$E1151&amp;$F1151, 'emission-rate'!$F$2:$F$551) * IFERROR(VLOOKUP($A1151&amp;$B1151&amp;$C1151&amp;$D1151&amp;U$1, 'check of sales'!$A$2:$P$1035, 12 + MATCH($E1151,'check of sales'!$M$1:$P$1, 0), 0), 0)</f>
        <v>0</v>
      </c>
    </row>
    <row r="1152" spans="1:21" x14ac:dyDescent="0.2">
      <c r="A1152">
        <f>emission!A1152</f>
        <v>2016</v>
      </c>
      <c r="B1152">
        <f>emission!B1152</f>
        <v>2</v>
      </c>
      <c r="C1152" t="str">
        <f>emission!C1152</f>
        <v>industrial</v>
      </c>
      <c r="D1152" t="str">
        <f>emission!D1152</f>
        <v>VCC 21400 (GAS LHD1)</v>
      </c>
      <c r="E1152" t="str">
        <f>emission!E1152</f>
        <v>GAS</v>
      </c>
      <c r="F1152" t="str">
        <f>emission!F1152</f>
        <v>NOx</v>
      </c>
      <c r="G1152" s="1">
        <f>emission!G1152 - SUM($K1152:$U1152)</f>
        <v>5.9622619301080704E-4</v>
      </c>
      <c r="K1152" s="1">
        <f>SUMIF('emission-rate'!$A$2:$A$551, $D1152&amp;K$1&amp;$E1152&amp;$F1152, 'emission-rate'!$F$2:$F$551) * IFERROR(VLOOKUP($A1152&amp;$B1152&amp;$C1152&amp;$D1152&amp;K$1, 'check of sales'!$A$2:$P$1035, 12 + MATCH($E1152,'check of sales'!$M$1:$P$1, 0), 0), 0)</f>
        <v>15071.760865270235</v>
      </c>
      <c r="L1152" s="1">
        <f>SUMIF('emission-rate'!$A$2:$A$551, $D1152&amp;L$1&amp;$E1152&amp;$F1152, 'emission-rate'!$F$2:$F$551) * IFERROR(VLOOKUP($A1152&amp;$B1152&amp;$C1152&amp;$D1152&amp;L$1, 'check of sales'!$A$2:$P$1035, 12 + MATCH($E1152,'check of sales'!$M$1:$P$1, 0), 0), 0)</f>
        <v>821242.81365342799</v>
      </c>
      <c r="M1152" s="1">
        <f>SUMIF('emission-rate'!$A$2:$A$551, $D1152&amp;M$1&amp;$E1152&amp;$F1152, 'emission-rate'!$F$2:$F$551) * IFERROR(VLOOKUP($A1152&amp;$B1152&amp;$C1152&amp;$D1152&amp;M$1, 'check of sales'!$A$2:$P$1035, 12 + MATCH($E1152,'check of sales'!$M$1:$P$1, 0), 0), 0)</f>
        <v>1114995.0243406547</v>
      </c>
      <c r="N1152" s="1">
        <f>SUMIF('emission-rate'!$A$2:$A$551, $D1152&amp;N$1&amp;$E1152&amp;$F1152, 'emission-rate'!$F$2:$F$551) * IFERROR(VLOOKUP($A1152&amp;$B1152&amp;$C1152&amp;$D1152&amp;N$1, 'check of sales'!$A$2:$P$1035, 12 + MATCH($E1152,'check of sales'!$M$1:$P$1, 0), 0), 0)</f>
        <v>244599.13829697916</v>
      </c>
      <c r="O1152" s="1">
        <f>SUMIF('emission-rate'!$A$2:$A$551, $D1152&amp;O$1&amp;$E1152&amp;$F1152, 'emission-rate'!$F$2:$F$551) * IFERROR(VLOOKUP($A1152&amp;$B1152&amp;$C1152&amp;$D1152&amp;O$1, 'check of sales'!$A$2:$P$1035, 12 + MATCH($E1152,'check of sales'!$M$1:$P$1, 0), 0), 0)</f>
        <v>770297.81978761544</v>
      </c>
      <c r="P1152" s="1">
        <f>SUMIF('emission-rate'!$A$2:$A$551, $D1152&amp;P$1&amp;$E1152&amp;$F1152, 'emission-rate'!$F$2:$F$551) * IFERROR(VLOOKUP($A1152&amp;$B1152&amp;$C1152&amp;$D1152&amp;P$1, 'check of sales'!$A$2:$P$1035, 12 + MATCH($E1152,'check of sales'!$M$1:$P$1, 0), 0), 0)</f>
        <v>1035292.5784567909</v>
      </c>
      <c r="Q1152" s="1">
        <f>SUMIF('emission-rate'!$A$2:$A$551, $D1152&amp;Q$1&amp;$E1152&amp;$F1152, 'emission-rate'!$F$2:$F$551) * IFERROR(VLOOKUP($A1152&amp;$B1152&amp;$C1152&amp;$D1152&amp;Q$1, 'check of sales'!$A$2:$P$1035, 12 + MATCH($E1152,'check of sales'!$M$1:$P$1, 0), 0), 0)</f>
        <v>718016.22291770461</v>
      </c>
      <c r="R1152" s="1">
        <f>SUMIF('emission-rate'!$A$2:$A$551, $D1152&amp;R$1&amp;$E1152&amp;$F1152, 'emission-rate'!$F$2:$F$551) * IFERROR(VLOOKUP($A1152&amp;$B1152&amp;$C1152&amp;$D1152&amp;R$1, 'check of sales'!$A$2:$P$1035, 12 + MATCH($E1152,'check of sales'!$M$1:$P$1, 0), 0), 0)</f>
        <v>0</v>
      </c>
      <c r="S1152" s="1">
        <f>SUMIF('emission-rate'!$A$2:$A$551, $D1152&amp;S$1&amp;$E1152&amp;$F1152, 'emission-rate'!$F$2:$F$551) * IFERROR(VLOOKUP($A1152&amp;$B1152&amp;$C1152&amp;$D1152&amp;S$1, 'check of sales'!$A$2:$P$1035, 12 + MATCH($E1152,'check of sales'!$M$1:$P$1, 0), 0), 0)</f>
        <v>0</v>
      </c>
      <c r="T1152" s="1">
        <f>SUMIF('emission-rate'!$A$2:$A$551, $D1152&amp;T$1&amp;$E1152&amp;$F1152, 'emission-rate'!$F$2:$F$551) * IFERROR(VLOOKUP($A1152&amp;$B1152&amp;$C1152&amp;$D1152&amp;T$1, 'check of sales'!$A$2:$P$1035, 12 + MATCH($E1152,'check of sales'!$M$1:$P$1, 0), 0), 0)</f>
        <v>0</v>
      </c>
      <c r="U1152" s="1">
        <f>SUMIF('emission-rate'!$A$2:$A$551, $D1152&amp;U$1&amp;$E1152&amp;$F1152, 'emission-rate'!$F$2:$F$551) * IFERROR(VLOOKUP($A1152&amp;$B1152&amp;$C1152&amp;$D1152&amp;U$1, 'check of sales'!$A$2:$P$1035, 12 + MATCH($E1152,'check of sales'!$M$1:$P$1, 0), 0), 0)</f>
        <v>0</v>
      </c>
    </row>
    <row r="1153" spans="1:21" x14ac:dyDescent="0.2">
      <c r="A1153">
        <f>emission!A1153</f>
        <v>2017</v>
      </c>
      <c r="B1153">
        <f>emission!B1153</f>
        <v>2</v>
      </c>
      <c r="C1153" t="str">
        <f>emission!C1153</f>
        <v>industrial</v>
      </c>
      <c r="D1153" t="str">
        <f>emission!D1153</f>
        <v>VCC 21400 (GAS LHD1)</v>
      </c>
      <c r="E1153" t="str">
        <f>emission!E1153</f>
        <v>GAS</v>
      </c>
      <c r="F1153" t="str">
        <f>emission!F1153</f>
        <v>NOx</v>
      </c>
      <c r="G1153" s="1">
        <f>emission!G1153 - SUM($K1153:$U1153)</f>
        <v>7.284507155418396E-4</v>
      </c>
      <c r="K1153" s="1">
        <f>SUMIF('emission-rate'!$A$2:$A$551, $D1153&amp;K$1&amp;$E1153&amp;$F1153, 'emission-rate'!$F$2:$F$551) * IFERROR(VLOOKUP($A1153&amp;$B1153&amp;$C1153&amp;$D1153&amp;K$1, 'check of sales'!$A$2:$P$1035, 12 + MATCH($E1153,'check of sales'!$M$1:$P$1, 0), 0), 0)</f>
        <v>13734.813316446845</v>
      </c>
      <c r="L1153" s="1">
        <f>SUMIF('emission-rate'!$A$2:$A$551, $D1153&amp;L$1&amp;$E1153&amp;$F1153, 'emission-rate'!$F$2:$F$551) * IFERROR(VLOOKUP($A1153&amp;$B1153&amp;$C1153&amp;$D1153&amp;L$1, 'check of sales'!$A$2:$P$1035, 12 + MATCH($E1153,'check of sales'!$M$1:$P$1, 0), 0), 0)</f>
        <v>789303.76889718475</v>
      </c>
      <c r="M1153" s="1">
        <f>SUMIF('emission-rate'!$A$2:$A$551, $D1153&amp;M$1&amp;$E1153&amp;$F1153, 'emission-rate'!$F$2:$F$551) * IFERROR(VLOOKUP($A1153&amp;$B1153&amp;$C1153&amp;$D1153&amp;M$1, 'check of sales'!$A$2:$P$1035, 12 + MATCH($E1153,'check of sales'!$M$1:$P$1, 0), 0), 0)</f>
        <v>1043987.8426252569</v>
      </c>
      <c r="N1153" s="1">
        <f>SUMIF('emission-rate'!$A$2:$A$551, $D1153&amp;N$1&amp;$E1153&amp;$F1153, 'emission-rate'!$F$2:$F$551) * IFERROR(VLOOKUP($A1153&amp;$B1153&amp;$C1153&amp;$D1153&amp;N$1, 'check of sales'!$A$2:$P$1035, 12 + MATCH($E1153,'check of sales'!$M$1:$P$1, 0), 0), 0)</f>
        <v>218293.0946486012</v>
      </c>
      <c r="O1153" s="1">
        <f>SUMIF('emission-rate'!$A$2:$A$551, $D1153&amp;O$1&amp;$E1153&amp;$F1153, 'emission-rate'!$F$2:$F$551) * IFERROR(VLOOKUP($A1153&amp;$B1153&amp;$C1153&amp;$D1153&amp;O$1, 'check of sales'!$A$2:$P$1035, 12 + MATCH($E1153,'check of sales'!$M$1:$P$1, 0), 0), 0)</f>
        <v>745703.66725933226</v>
      </c>
      <c r="P1153" s="1">
        <f>SUMIF('emission-rate'!$A$2:$A$551, $D1153&amp;P$1&amp;$E1153&amp;$F1153, 'emission-rate'!$F$2:$F$551) * IFERROR(VLOOKUP($A1153&amp;$B1153&amp;$C1153&amp;$D1153&amp;P$1, 'check of sales'!$A$2:$P$1035, 12 + MATCH($E1153,'check of sales'!$M$1:$P$1, 0), 0), 0)</f>
        <v>995930.76971135347</v>
      </c>
      <c r="Q1153" s="1">
        <f>SUMIF('emission-rate'!$A$2:$A$551, $D1153&amp;Q$1&amp;$E1153&amp;$F1153, 'emission-rate'!$F$2:$F$551) * IFERROR(VLOOKUP($A1153&amp;$B1153&amp;$C1153&amp;$D1153&amp;Q$1, 'check of sales'!$A$2:$P$1035, 12 + MATCH($E1153,'check of sales'!$M$1:$P$1, 0), 0), 0)</f>
        <v>676044.68349241954</v>
      </c>
      <c r="R1153" s="1">
        <f>SUMIF('emission-rate'!$A$2:$A$551, $D1153&amp;R$1&amp;$E1153&amp;$F1153, 'emission-rate'!$F$2:$F$551) * IFERROR(VLOOKUP($A1153&amp;$B1153&amp;$C1153&amp;$D1153&amp;R$1, 'check of sales'!$A$2:$P$1035, 12 + MATCH($E1153,'check of sales'!$M$1:$P$1, 0), 0), 0)</f>
        <v>494740.28076038393</v>
      </c>
      <c r="S1153" s="1">
        <f>SUMIF('emission-rate'!$A$2:$A$551, $D1153&amp;S$1&amp;$E1153&amp;$F1153, 'emission-rate'!$F$2:$F$551) * IFERROR(VLOOKUP($A1153&amp;$B1153&amp;$C1153&amp;$D1153&amp;S$1, 'check of sales'!$A$2:$P$1035, 12 + MATCH($E1153,'check of sales'!$M$1:$P$1, 0), 0), 0)</f>
        <v>0</v>
      </c>
      <c r="T1153" s="1">
        <f>SUMIF('emission-rate'!$A$2:$A$551, $D1153&amp;T$1&amp;$E1153&amp;$F1153, 'emission-rate'!$F$2:$F$551) * IFERROR(VLOOKUP($A1153&amp;$B1153&amp;$C1153&amp;$D1153&amp;T$1, 'check of sales'!$A$2:$P$1035, 12 + MATCH($E1153,'check of sales'!$M$1:$P$1, 0), 0), 0)</f>
        <v>0</v>
      </c>
      <c r="U1153" s="1">
        <f>SUMIF('emission-rate'!$A$2:$A$551, $D1153&amp;U$1&amp;$E1153&amp;$F1153, 'emission-rate'!$F$2:$F$551) * IFERROR(VLOOKUP($A1153&amp;$B1153&amp;$C1153&amp;$D1153&amp;U$1, 'check of sales'!$A$2:$P$1035, 12 + MATCH($E1153,'check of sales'!$M$1:$P$1, 0), 0), 0)</f>
        <v>0</v>
      </c>
    </row>
    <row r="1154" spans="1:21" x14ac:dyDescent="0.2">
      <c r="A1154">
        <f>emission!A1154</f>
        <v>2018</v>
      </c>
      <c r="B1154">
        <f>emission!B1154</f>
        <v>2</v>
      </c>
      <c r="C1154" t="str">
        <f>emission!C1154</f>
        <v>industrial</v>
      </c>
      <c r="D1154" t="str">
        <f>emission!D1154</f>
        <v>VCC 21400 (GAS LHD1)</v>
      </c>
      <c r="E1154" t="str">
        <f>emission!E1154</f>
        <v>GAS</v>
      </c>
      <c r="F1154" t="str">
        <f>emission!F1154</f>
        <v>NOx</v>
      </c>
      <c r="G1154" s="1">
        <f>emission!G1154 - SUM($K1154:$U1154)</f>
        <v>5.7909730821847916E-4</v>
      </c>
      <c r="K1154" s="1">
        <f>SUMIF('emission-rate'!$A$2:$A$551, $D1154&amp;K$1&amp;$E1154&amp;$F1154, 'emission-rate'!$F$2:$F$551) * IFERROR(VLOOKUP($A1154&amp;$B1154&amp;$C1154&amp;$D1154&amp;K$1, 'check of sales'!$A$2:$P$1035, 12 + MATCH($E1154,'check of sales'!$M$1:$P$1, 0), 0), 0)</f>
        <v>13187.392135538985</v>
      </c>
      <c r="L1154" s="1">
        <f>SUMIF('emission-rate'!$A$2:$A$551, $D1154&amp;L$1&amp;$E1154&amp;$F1154, 'emission-rate'!$F$2:$F$551) * IFERROR(VLOOKUP($A1154&amp;$B1154&amp;$C1154&amp;$D1154&amp;L$1, 'check of sales'!$A$2:$P$1035, 12 + MATCH($E1154,'check of sales'!$M$1:$P$1, 0), 0), 0)</f>
        <v>719288.21142269194</v>
      </c>
      <c r="M1154" s="1">
        <f>SUMIF('emission-rate'!$A$2:$A$551, $D1154&amp;M$1&amp;$E1154&amp;$F1154, 'emission-rate'!$F$2:$F$551) * IFERROR(VLOOKUP($A1154&amp;$B1154&amp;$C1154&amp;$D1154&amp;M$1, 'check of sales'!$A$2:$P$1035, 12 + MATCH($E1154,'check of sales'!$M$1:$P$1, 0), 0), 0)</f>
        <v>1003385.9964036266</v>
      </c>
      <c r="N1154" s="1">
        <f>SUMIF('emission-rate'!$A$2:$A$551, $D1154&amp;N$1&amp;$E1154&amp;$F1154, 'emission-rate'!$F$2:$F$551) * IFERROR(VLOOKUP($A1154&amp;$B1154&amp;$C1154&amp;$D1154&amp;N$1, 'check of sales'!$A$2:$P$1035, 12 + MATCH($E1154,'check of sales'!$M$1:$P$1, 0), 0), 0)</f>
        <v>204391.34881068114</v>
      </c>
      <c r="O1154" s="1">
        <f>SUMIF('emission-rate'!$A$2:$A$551, $D1154&amp;O$1&amp;$E1154&amp;$F1154, 'emission-rate'!$F$2:$F$551) * IFERROR(VLOOKUP($A1154&amp;$B1154&amp;$C1154&amp;$D1154&amp;O$1, 'check of sales'!$A$2:$P$1035, 12 + MATCH($E1154,'check of sales'!$M$1:$P$1, 0), 0), 0)</f>
        <v>665505.0477700769</v>
      </c>
      <c r="P1154" s="1">
        <f>SUMIF('emission-rate'!$A$2:$A$551, $D1154&amp;P$1&amp;$E1154&amp;$F1154, 'emission-rate'!$F$2:$F$551) * IFERROR(VLOOKUP($A1154&amp;$B1154&amp;$C1154&amp;$D1154&amp;P$1, 'check of sales'!$A$2:$P$1035, 12 + MATCH($E1154,'check of sales'!$M$1:$P$1, 0), 0), 0)</f>
        <v>964132.58382963378</v>
      </c>
      <c r="Q1154" s="1">
        <f>SUMIF('emission-rate'!$A$2:$A$551, $D1154&amp;Q$1&amp;$E1154&amp;$F1154, 'emission-rate'!$F$2:$F$551) * IFERROR(VLOOKUP($A1154&amp;$B1154&amp;$C1154&amp;$D1154&amp;Q$1, 'check of sales'!$A$2:$P$1035, 12 + MATCH($E1154,'check of sales'!$M$1:$P$1, 0), 0), 0)</f>
        <v>650341.47447815258</v>
      </c>
      <c r="R1154" s="1">
        <f>SUMIF('emission-rate'!$A$2:$A$551, $D1154&amp;R$1&amp;$E1154&amp;$F1154, 'emission-rate'!$F$2:$F$551) * IFERROR(VLOOKUP($A1154&amp;$B1154&amp;$C1154&amp;$D1154&amp;R$1, 'check of sales'!$A$2:$P$1035, 12 + MATCH($E1154,'check of sales'!$M$1:$P$1, 0), 0), 0)</f>
        <v>465820.30578429124</v>
      </c>
      <c r="S1154" s="1">
        <f>SUMIF('emission-rate'!$A$2:$A$551, $D1154&amp;S$1&amp;$E1154&amp;$F1154, 'emission-rate'!$F$2:$F$551) * IFERROR(VLOOKUP($A1154&amp;$B1154&amp;$C1154&amp;$D1154&amp;S$1, 'check of sales'!$A$2:$P$1035, 12 + MATCH($E1154,'check of sales'!$M$1:$P$1, 0), 0), 0)</f>
        <v>561525.88442259852</v>
      </c>
      <c r="T1154" s="1">
        <f>SUMIF('emission-rate'!$A$2:$A$551, $D1154&amp;T$1&amp;$E1154&amp;$F1154, 'emission-rate'!$F$2:$F$551) * IFERROR(VLOOKUP($A1154&amp;$B1154&amp;$C1154&amp;$D1154&amp;T$1, 'check of sales'!$A$2:$P$1035, 12 + MATCH($E1154,'check of sales'!$M$1:$P$1, 0), 0), 0)</f>
        <v>0</v>
      </c>
      <c r="U1154" s="1">
        <f>SUMIF('emission-rate'!$A$2:$A$551, $D1154&amp;U$1&amp;$E1154&amp;$F1154, 'emission-rate'!$F$2:$F$551) * IFERROR(VLOOKUP($A1154&amp;$B1154&amp;$C1154&amp;$D1154&amp;U$1, 'check of sales'!$A$2:$P$1035, 12 + MATCH($E1154,'check of sales'!$M$1:$P$1, 0), 0), 0)</f>
        <v>0</v>
      </c>
    </row>
    <row r="1155" spans="1:21" x14ac:dyDescent="0.2">
      <c r="A1155">
        <f>emission!A1155</f>
        <v>2019</v>
      </c>
      <c r="B1155">
        <f>emission!B1155</f>
        <v>2</v>
      </c>
      <c r="C1155" t="str">
        <f>emission!C1155</f>
        <v>industrial</v>
      </c>
      <c r="D1155" t="str">
        <f>emission!D1155</f>
        <v>VCC 21400 (GAS LHD1)</v>
      </c>
      <c r="E1155" t="str">
        <f>emission!E1155</f>
        <v>GAS</v>
      </c>
      <c r="F1155" t="str">
        <f>emission!F1155</f>
        <v>NOx</v>
      </c>
      <c r="G1155" s="1">
        <f>emission!G1155 - SUM($K1155:$U1155)</f>
        <v>5.1079876720905304E-4</v>
      </c>
      <c r="K1155" s="1">
        <f>SUMIF('emission-rate'!$A$2:$A$551, $D1155&amp;K$1&amp;$E1155&amp;$F1155, 'emission-rate'!$F$2:$F$551) * IFERROR(VLOOKUP($A1155&amp;$B1155&amp;$C1155&amp;$D1155&amp;K$1, 'check of sales'!$A$2:$P$1035, 12 + MATCH($E1155,'check of sales'!$M$1:$P$1, 0), 0), 0)</f>
        <v>12773.839512428269</v>
      </c>
      <c r="L1155" s="1">
        <f>SUMIF('emission-rate'!$A$2:$A$551, $D1155&amp;L$1&amp;$E1155&amp;$F1155, 'emission-rate'!$F$2:$F$551) * IFERROR(VLOOKUP($A1155&amp;$B1155&amp;$C1155&amp;$D1155&amp;L$1, 'check of sales'!$A$2:$P$1035, 12 + MATCH($E1155,'check of sales'!$M$1:$P$1, 0), 0), 0)</f>
        <v>690619.92208827368</v>
      </c>
      <c r="M1155" s="1">
        <f>SUMIF('emission-rate'!$A$2:$A$551, $D1155&amp;M$1&amp;$E1155&amp;$F1155, 'emission-rate'!$F$2:$F$551) * IFERROR(VLOOKUP($A1155&amp;$B1155&amp;$C1155&amp;$D1155&amp;M$1, 'check of sales'!$A$2:$P$1035, 12 + MATCH($E1155,'check of sales'!$M$1:$P$1, 0), 0), 0)</f>
        <v>914380.1754907734</v>
      </c>
      <c r="N1155" s="1">
        <f>SUMIF('emission-rate'!$A$2:$A$551, $D1155&amp;N$1&amp;$E1155&amp;$F1155, 'emission-rate'!$F$2:$F$551) * IFERROR(VLOOKUP($A1155&amp;$B1155&amp;$C1155&amp;$D1155&amp;N$1, 'check of sales'!$A$2:$P$1035, 12 + MATCH($E1155,'check of sales'!$M$1:$P$1, 0), 0), 0)</f>
        <v>196442.34234277494</v>
      </c>
      <c r="O1155" s="1">
        <f>SUMIF('emission-rate'!$A$2:$A$551, $D1155&amp;O$1&amp;$E1155&amp;$F1155, 'emission-rate'!$F$2:$F$551) * IFERROR(VLOOKUP($A1155&amp;$B1155&amp;$C1155&amp;$D1155&amp;O$1, 'check of sales'!$A$2:$P$1035, 12 + MATCH($E1155,'check of sales'!$M$1:$P$1, 0), 0), 0)</f>
        <v>623123.12065119413</v>
      </c>
      <c r="P1155" s="1">
        <f>SUMIF('emission-rate'!$A$2:$A$551, $D1155&amp;P$1&amp;$E1155&amp;$F1155, 'emission-rate'!$F$2:$F$551) * IFERROR(VLOOKUP($A1155&amp;$B1155&amp;$C1155&amp;$D1155&amp;P$1, 'check of sales'!$A$2:$P$1035, 12 + MATCH($E1155,'check of sales'!$M$1:$P$1, 0), 0), 0)</f>
        <v>860442.46452000272</v>
      </c>
      <c r="Q1155" s="1">
        <f>SUMIF('emission-rate'!$A$2:$A$551, $D1155&amp;Q$1&amp;$E1155&amp;$F1155, 'emission-rate'!$F$2:$F$551) * IFERROR(VLOOKUP($A1155&amp;$B1155&amp;$C1155&amp;$D1155&amp;Q$1, 'check of sales'!$A$2:$P$1035, 12 + MATCH($E1155,'check of sales'!$M$1:$P$1, 0), 0), 0)</f>
        <v>629577.3011832122</v>
      </c>
      <c r="R1155" s="1">
        <f>SUMIF('emission-rate'!$A$2:$A$551, $D1155&amp;R$1&amp;$E1155&amp;$F1155, 'emission-rate'!$F$2:$F$551) * IFERROR(VLOOKUP($A1155&amp;$B1155&amp;$C1155&amp;$D1155&amp;R$1, 'check of sales'!$A$2:$P$1035, 12 + MATCH($E1155,'check of sales'!$M$1:$P$1, 0), 0), 0)</f>
        <v>448109.82454685011</v>
      </c>
      <c r="S1155" s="1">
        <f>SUMIF('emission-rate'!$A$2:$A$551, $D1155&amp;S$1&amp;$E1155&amp;$F1155, 'emission-rate'!$F$2:$F$551) * IFERROR(VLOOKUP($A1155&amp;$B1155&amp;$C1155&amp;$D1155&amp;S$1, 'check of sales'!$A$2:$P$1035, 12 + MATCH($E1155,'check of sales'!$M$1:$P$1, 0), 0), 0)</f>
        <v>528701.96618216066</v>
      </c>
      <c r="T1155" s="1">
        <f>SUMIF('emission-rate'!$A$2:$A$551, $D1155&amp;T$1&amp;$E1155&amp;$F1155, 'emission-rate'!$F$2:$F$551) * IFERROR(VLOOKUP($A1155&amp;$B1155&amp;$C1155&amp;$D1155&amp;T$1, 'check of sales'!$A$2:$P$1035, 12 + MATCH($E1155,'check of sales'!$M$1:$P$1, 0), 0), 0)</f>
        <v>438339.90069061093</v>
      </c>
      <c r="U1155" s="1">
        <f>SUMIF('emission-rate'!$A$2:$A$551, $D1155&amp;U$1&amp;$E1155&amp;$F1155, 'emission-rate'!$F$2:$F$551) * IFERROR(VLOOKUP($A1155&amp;$B1155&amp;$C1155&amp;$D1155&amp;U$1, 'check of sales'!$A$2:$P$1035, 12 + MATCH($E1155,'check of sales'!$M$1:$P$1, 0), 0), 0)</f>
        <v>0</v>
      </c>
    </row>
    <row r="1156" spans="1:21" x14ac:dyDescent="0.2">
      <c r="A1156">
        <f>emission!A1156</f>
        <v>2020</v>
      </c>
      <c r="B1156">
        <f>emission!B1156</f>
        <v>2</v>
      </c>
      <c r="C1156" t="str">
        <f>emission!C1156</f>
        <v>industrial</v>
      </c>
      <c r="D1156" t="str">
        <f>emission!D1156</f>
        <v>VCC 21400 (GAS LHD1)</v>
      </c>
      <c r="E1156" t="str">
        <f>emission!E1156</f>
        <v>GAS</v>
      </c>
      <c r="F1156" t="str">
        <f>emission!F1156</f>
        <v>NOx</v>
      </c>
      <c r="G1156" s="1">
        <f>emission!G1156 - SUM($K1156:$U1156)</f>
        <v>4.6493113040924072E-4</v>
      </c>
      <c r="K1156" s="1">
        <f>SUMIF('emission-rate'!$A$2:$A$551, $D1156&amp;K$1&amp;$E1156&amp;$F1156, 'emission-rate'!$F$2:$F$551) * IFERROR(VLOOKUP($A1156&amp;$B1156&amp;$C1156&amp;$D1156&amp;K$1, 'check of sales'!$A$2:$P$1035, 12 + MATCH($E1156,'check of sales'!$M$1:$P$1, 0), 0), 0)</f>
        <v>12104.28207262359</v>
      </c>
      <c r="L1156" s="1">
        <f>SUMIF('emission-rate'!$A$2:$A$551, $D1156&amp;L$1&amp;$E1156&amp;$F1156, 'emission-rate'!$F$2:$F$551) * IFERROR(VLOOKUP($A1156&amp;$B1156&amp;$C1156&amp;$D1156&amp;L$1, 'check of sales'!$A$2:$P$1035, 12 + MATCH($E1156,'check of sales'!$M$1:$P$1, 0), 0), 0)</f>
        <v>668962.29050981731</v>
      </c>
      <c r="M1156" s="1">
        <f>SUMIF('emission-rate'!$A$2:$A$551, $D1156&amp;M$1&amp;$E1156&amp;$F1156, 'emission-rate'!$F$2:$F$551) * IFERROR(VLOOKUP($A1156&amp;$B1156&amp;$C1156&amp;$D1156&amp;M$1, 'check of sales'!$A$2:$P$1035, 12 + MATCH($E1156,'check of sales'!$M$1:$P$1, 0), 0), 0)</f>
        <v>877936.209057934</v>
      </c>
      <c r="N1156" s="1">
        <f>SUMIF('emission-rate'!$A$2:$A$551, $D1156&amp;N$1&amp;$E1156&amp;$F1156, 'emission-rate'!$F$2:$F$551) * IFERROR(VLOOKUP($A1156&amp;$B1156&amp;$C1156&amp;$D1156&amp;N$1, 'check of sales'!$A$2:$P$1035, 12 + MATCH($E1156,'check of sales'!$M$1:$P$1, 0), 0), 0)</f>
        <v>179016.8331120995</v>
      </c>
      <c r="O1156" s="1">
        <f>SUMIF('emission-rate'!$A$2:$A$551, $D1156&amp;O$1&amp;$E1156&amp;$F1156, 'emission-rate'!$F$2:$F$551) * IFERROR(VLOOKUP($A1156&amp;$B1156&amp;$C1156&amp;$D1156&amp;O$1, 'check of sales'!$A$2:$P$1035, 12 + MATCH($E1156,'check of sales'!$M$1:$P$1, 0), 0), 0)</f>
        <v>598889.17070575606</v>
      </c>
      <c r="P1156" s="1">
        <f>SUMIF('emission-rate'!$A$2:$A$551, $D1156&amp;P$1&amp;$E1156&amp;$F1156, 'emission-rate'!$F$2:$F$551) * IFERROR(VLOOKUP($A1156&amp;$B1156&amp;$C1156&amp;$D1156&amp;P$1, 'check of sales'!$A$2:$P$1035, 12 + MATCH($E1156,'check of sales'!$M$1:$P$1, 0), 0), 0)</f>
        <v>805646.17117336486</v>
      </c>
      <c r="Q1156" s="1">
        <f>SUMIF('emission-rate'!$A$2:$A$551, $D1156&amp;Q$1&amp;$E1156&amp;$F1156, 'emission-rate'!$F$2:$F$551) * IFERROR(VLOOKUP($A1156&amp;$B1156&amp;$C1156&amp;$D1156&amp;Q$1, 'check of sales'!$A$2:$P$1035, 12 + MATCH($E1156,'check of sales'!$M$1:$P$1, 0), 0), 0)</f>
        <v>561867.79051091708</v>
      </c>
      <c r="R1156" s="1">
        <f>SUMIF('emission-rate'!$A$2:$A$551, $D1156&amp;R$1&amp;$E1156&amp;$F1156, 'emission-rate'!$F$2:$F$551) * IFERROR(VLOOKUP($A1156&amp;$B1156&amp;$C1156&amp;$D1156&amp;R$1, 'check of sales'!$A$2:$P$1035, 12 + MATCH($E1156,'check of sales'!$M$1:$P$1, 0), 0), 0)</f>
        <v>433802.52535526111</v>
      </c>
      <c r="S1156" s="1">
        <f>SUMIF('emission-rate'!$A$2:$A$551, $D1156&amp;S$1&amp;$E1156&amp;$F1156, 'emission-rate'!$F$2:$F$551) * IFERROR(VLOOKUP($A1156&amp;$B1156&amp;$C1156&amp;$D1156&amp;S$1, 'check of sales'!$A$2:$P$1035, 12 + MATCH($E1156,'check of sales'!$M$1:$P$1, 0), 0), 0)</f>
        <v>508600.7251327745</v>
      </c>
      <c r="T1156" s="1">
        <f>SUMIF('emission-rate'!$A$2:$A$551, $D1156&amp;T$1&amp;$E1156&amp;$F1156, 'emission-rate'!$F$2:$F$551) * IFERROR(VLOOKUP($A1156&amp;$B1156&amp;$C1156&amp;$D1156&amp;T$1, 'check of sales'!$A$2:$P$1035, 12 + MATCH($E1156,'check of sales'!$M$1:$P$1, 0), 0), 0)</f>
        <v>412716.80216401792</v>
      </c>
      <c r="U1156" s="1">
        <f>SUMIF('emission-rate'!$A$2:$A$551, $D1156&amp;U$1&amp;$E1156&amp;$F1156, 'emission-rate'!$F$2:$F$551) * IFERROR(VLOOKUP($A1156&amp;$B1156&amp;$C1156&amp;$D1156&amp;U$1, 'check of sales'!$A$2:$P$1035, 12 + MATCH($E1156,'check of sales'!$M$1:$P$1, 0), 0), 0)</f>
        <v>481149.32047232345</v>
      </c>
    </row>
    <row r="1157" spans="1:21" x14ac:dyDescent="0.2">
      <c r="A1157">
        <f>emission!A1157</f>
        <v>2010</v>
      </c>
      <c r="B1157">
        <f>emission!B1157</f>
        <v>2</v>
      </c>
      <c r="C1157" t="str">
        <f>emission!C1157</f>
        <v>industrial</v>
      </c>
      <c r="D1157" t="str">
        <f>emission!D1157</f>
        <v>VCC 21400 (GAS LHD1)</v>
      </c>
      <c r="E1157" t="str">
        <f>emission!E1157</f>
        <v>GAS</v>
      </c>
      <c r="F1157" t="str">
        <f>emission!F1157</f>
        <v>PM</v>
      </c>
      <c r="G1157" s="1">
        <f>emission!G1157 - SUM($K1157:$U1157)</f>
        <v>-1.2890232028439641E-6</v>
      </c>
      <c r="K1157" s="1">
        <f>SUMIF('emission-rate'!$A$2:$A$551, $D1157&amp;K$1&amp;$E1157&amp;$F1157, 'emission-rate'!$F$2:$F$551) * IFERROR(VLOOKUP($A1157&amp;$B1157&amp;$C1157&amp;$D1157&amp;K$1, 'check of sales'!$A$2:$P$1035, 12 + MATCH($E1157,'check of sales'!$M$1:$P$1, 0), 0), 0)</f>
        <v>3935.8492774664032</v>
      </c>
      <c r="L1157" s="1">
        <f>SUMIF('emission-rate'!$A$2:$A$551, $D1157&amp;L$1&amp;$E1157&amp;$F1157, 'emission-rate'!$F$2:$F$551) * IFERROR(VLOOKUP($A1157&amp;$B1157&amp;$C1157&amp;$D1157&amp;L$1, 'check of sales'!$A$2:$P$1035, 12 + MATCH($E1157,'check of sales'!$M$1:$P$1, 0), 0), 0)</f>
        <v>0</v>
      </c>
      <c r="M1157" s="1">
        <f>SUMIF('emission-rate'!$A$2:$A$551, $D1157&amp;M$1&amp;$E1157&amp;$F1157, 'emission-rate'!$F$2:$F$551) * IFERROR(VLOOKUP($A1157&amp;$B1157&amp;$C1157&amp;$D1157&amp;M$1, 'check of sales'!$A$2:$P$1035, 12 + MATCH($E1157,'check of sales'!$M$1:$P$1, 0), 0), 0)</f>
        <v>0</v>
      </c>
      <c r="N1157" s="1">
        <f>SUMIF('emission-rate'!$A$2:$A$551, $D1157&amp;N$1&amp;$E1157&amp;$F1157, 'emission-rate'!$F$2:$F$551) * IFERROR(VLOOKUP($A1157&amp;$B1157&amp;$C1157&amp;$D1157&amp;N$1, 'check of sales'!$A$2:$P$1035, 12 + MATCH($E1157,'check of sales'!$M$1:$P$1, 0), 0), 0)</f>
        <v>0</v>
      </c>
      <c r="O1157" s="1">
        <f>SUMIF('emission-rate'!$A$2:$A$551, $D1157&amp;O$1&amp;$E1157&amp;$F1157, 'emission-rate'!$F$2:$F$551) * IFERROR(VLOOKUP($A1157&amp;$B1157&amp;$C1157&amp;$D1157&amp;O$1, 'check of sales'!$A$2:$P$1035, 12 + MATCH($E1157,'check of sales'!$M$1:$P$1, 0), 0), 0)</f>
        <v>0</v>
      </c>
      <c r="P1157" s="1">
        <f>SUMIF('emission-rate'!$A$2:$A$551, $D1157&amp;P$1&amp;$E1157&amp;$F1157, 'emission-rate'!$F$2:$F$551) * IFERROR(VLOOKUP($A1157&amp;$B1157&amp;$C1157&amp;$D1157&amp;P$1, 'check of sales'!$A$2:$P$1035, 12 + MATCH($E1157,'check of sales'!$M$1:$P$1, 0), 0), 0)</f>
        <v>0</v>
      </c>
      <c r="Q1157" s="1">
        <f>SUMIF('emission-rate'!$A$2:$A$551, $D1157&amp;Q$1&amp;$E1157&amp;$F1157, 'emission-rate'!$F$2:$F$551) * IFERROR(VLOOKUP($A1157&amp;$B1157&amp;$C1157&amp;$D1157&amp;Q$1, 'check of sales'!$A$2:$P$1035, 12 + MATCH($E1157,'check of sales'!$M$1:$P$1, 0), 0), 0)</f>
        <v>0</v>
      </c>
      <c r="R1157" s="1">
        <f>SUMIF('emission-rate'!$A$2:$A$551, $D1157&amp;R$1&amp;$E1157&amp;$F1157, 'emission-rate'!$F$2:$F$551) * IFERROR(VLOOKUP($A1157&amp;$B1157&amp;$C1157&amp;$D1157&amp;R$1, 'check of sales'!$A$2:$P$1035, 12 + MATCH($E1157,'check of sales'!$M$1:$P$1, 0), 0), 0)</f>
        <v>0</v>
      </c>
      <c r="S1157" s="1">
        <f>SUMIF('emission-rate'!$A$2:$A$551, $D1157&amp;S$1&amp;$E1157&amp;$F1157, 'emission-rate'!$F$2:$F$551) * IFERROR(VLOOKUP($A1157&amp;$B1157&amp;$C1157&amp;$D1157&amp;S$1, 'check of sales'!$A$2:$P$1035, 12 + MATCH($E1157,'check of sales'!$M$1:$P$1, 0), 0), 0)</f>
        <v>0</v>
      </c>
      <c r="T1157" s="1">
        <f>SUMIF('emission-rate'!$A$2:$A$551, $D1157&amp;T$1&amp;$E1157&amp;$F1157, 'emission-rate'!$F$2:$F$551) * IFERROR(VLOOKUP($A1157&amp;$B1157&amp;$C1157&amp;$D1157&amp;T$1, 'check of sales'!$A$2:$P$1035, 12 + MATCH($E1157,'check of sales'!$M$1:$P$1, 0), 0), 0)</f>
        <v>0</v>
      </c>
      <c r="U1157" s="1">
        <f>SUMIF('emission-rate'!$A$2:$A$551, $D1157&amp;U$1&amp;$E1157&amp;$F1157, 'emission-rate'!$F$2:$F$551) * IFERROR(VLOOKUP($A1157&amp;$B1157&amp;$C1157&amp;$D1157&amp;U$1, 'check of sales'!$A$2:$P$1035, 12 + MATCH($E1157,'check of sales'!$M$1:$P$1, 0), 0), 0)</f>
        <v>0</v>
      </c>
    </row>
    <row r="1158" spans="1:21" x14ac:dyDescent="0.2">
      <c r="A1158">
        <f>emission!A1158</f>
        <v>2011</v>
      </c>
      <c r="B1158">
        <f>emission!B1158</f>
        <v>2</v>
      </c>
      <c r="C1158" t="str">
        <f>emission!C1158</f>
        <v>industrial</v>
      </c>
      <c r="D1158" t="str">
        <f>emission!D1158</f>
        <v>VCC 21400 (GAS LHD1)</v>
      </c>
      <c r="E1158" t="str">
        <f>emission!E1158</f>
        <v>GAS</v>
      </c>
      <c r="F1158" t="str">
        <f>emission!F1158</f>
        <v>PM</v>
      </c>
      <c r="G1158" s="1">
        <f>emission!G1158 - SUM($K1158:$U1158)</f>
        <v>4.7439767513424158E-5</v>
      </c>
      <c r="K1158" s="1">
        <f>SUMIF('emission-rate'!$A$2:$A$551, $D1158&amp;K$1&amp;$E1158&amp;$F1158, 'emission-rate'!$F$2:$F$551) * IFERROR(VLOOKUP($A1158&amp;$B1158&amp;$C1158&amp;$D1158&amp;K$1, 'check of sales'!$A$2:$P$1035, 12 + MATCH($E1158,'check of sales'!$M$1:$P$1, 0), 0), 0)</f>
        <v>3705.7797499982298</v>
      </c>
      <c r="L1158" s="1">
        <f>SUMIF('emission-rate'!$A$2:$A$551, $D1158&amp;L$1&amp;$E1158&amp;$F1158, 'emission-rate'!$F$2:$F$551) * IFERROR(VLOOKUP($A1158&amp;$B1158&amp;$C1158&amp;$D1158&amp;L$1, 'check of sales'!$A$2:$P$1035, 12 + MATCH($E1158,'check of sales'!$M$1:$P$1, 0), 0), 0)</f>
        <v>206262.50279687898</v>
      </c>
      <c r="M1158" s="1">
        <f>SUMIF('emission-rate'!$A$2:$A$551, $D1158&amp;M$1&amp;$E1158&amp;$F1158, 'emission-rate'!$F$2:$F$551) * IFERROR(VLOOKUP($A1158&amp;$B1158&amp;$C1158&amp;$D1158&amp;M$1, 'check of sales'!$A$2:$P$1035, 12 + MATCH($E1158,'check of sales'!$M$1:$P$1, 0), 0), 0)</f>
        <v>0</v>
      </c>
      <c r="N1158" s="1">
        <f>SUMIF('emission-rate'!$A$2:$A$551, $D1158&amp;N$1&amp;$E1158&amp;$F1158, 'emission-rate'!$F$2:$F$551) * IFERROR(VLOOKUP($A1158&amp;$B1158&amp;$C1158&amp;$D1158&amp;N$1, 'check of sales'!$A$2:$P$1035, 12 + MATCH($E1158,'check of sales'!$M$1:$P$1, 0), 0), 0)</f>
        <v>0</v>
      </c>
      <c r="O1158" s="1">
        <f>SUMIF('emission-rate'!$A$2:$A$551, $D1158&amp;O$1&amp;$E1158&amp;$F1158, 'emission-rate'!$F$2:$F$551) * IFERROR(VLOOKUP($A1158&amp;$B1158&amp;$C1158&amp;$D1158&amp;O$1, 'check of sales'!$A$2:$P$1035, 12 + MATCH($E1158,'check of sales'!$M$1:$P$1, 0), 0), 0)</f>
        <v>0</v>
      </c>
      <c r="P1158" s="1">
        <f>SUMIF('emission-rate'!$A$2:$A$551, $D1158&amp;P$1&amp;$E1158&amp;$F1158, 'emission-rate'!$F$2:$F$551) * IFERROR(VLOOKUP($A1158&amp;$B1158&amp;$C1158&amp;$D1158&amp;P$1, 'check of sales'!$A$2:$P$1035, 12 + MATCH($E1158,'check of sales'!$M$1:$P$1, 0), 0), 0)</f>
        <v>0</v>
      </c>
      <c r="Q1158" s="1">
        <f>SUMIF('emission-rate'!$A$2:$A$551, $D1158&amp;Q$1&amp;$E1158&amp;$F1158, 'emission-rate'!$F$2:$F$551) * IFERROR(VLOOKUP($A1158&amp;$B1158&amp;$C1158&amp;$D1158&amp;Q$1, 'check of sales'!$A$2:$P$1035, 12 + MATCH($E1158,'check of sales'!$M$1:$P$1, 0), 0), 0)</f>
        <v>0</v>
      </c>
      <c r="R1158" s="1">
        <f>SUMIF('emission-rate'!$A$2:$A$551, $D1158&amp;R$1&amp;$E1158&amp;$F1158, 'emission-rate'!$F$2:$F$551) * IFERROR(VLOOKUP($A1158&amp;$B1158&amp;$C1158&amp;$D1158&amp;R$1, 'check of sales'!$A$2:$P$1035, 12 + MATCH($E1158,'check of sales'!$M$1:$P$1, 0), 0), 0)</f>
        <v>0</v>
      </c>
      <c r="S1158" s="1">
        <f>SUMIF('emission-rate'!$A$2:$A$551, $D1158&amp;S$1&amp;$E1158&amp;$F1158, 'emission-rate'!$F$2:$F$551) * IFERROR(VLOOKUP($A1158&amp;$B1158&amp;$C1158&amp;$D1158&amp;S$1, 'check of sales'!$A$2:$P$1035, 12 + MATCH($E1158,'check of sales'!$M$1:$P$1, 0), 0), 0)</f>
        <v>0</v>
      </c>
      <c r="T1158" s="1">
        <f>SUMIF('emission-rate'!$A$2:$A$551, $D1158&amp;T$1&amp;$E1158&amp;$F1158, 'emission-rate'!$F$2:$F$551) * IFERROR(VLOOKUP($A1158&amp;$B1158&amp;$C1158&amp;$D1158&amp;T$1, 'check of sales'!$A$2:$P$1035, 12 + MATCH($E1158,'check of sales'!$M$1:$P$1, 0), 0), 0)</f>
        <v>0</v>
      </c>
      <c r="U1158" s="1">
        <f>SUMIF('emission-rate'!$A$2:$A$551, $D1158&amp;U$1&amp;$E1158&amp;$F1158, 'emission-rate'!$F$2:$F$551) * IFERROR(VLOOKUP($A1158&amp;$B1158&amp;$C1158&amp;$D1158&amp;U$1, 'check of sales'!$A$2:$P$1035, 12 + MATCH($E1158,'check of sales'!$M$1:$P$1, 0), 0), 0)</f>
        <v>0</v>
      </c>
    </row>
    <row r="1159" spans="1:21" x14ac:dyDescent="0.2">
      <c r="A1159">
        <f>emission!A1159</f>
        <v>2012</v>
      </c>
      <c r="B1159">
        <f>emission!B1159</f>
        <v>2</v>
      </c>
      <c r="C1159" t="str">
        <f>emission!C1159</f>
        <v>industrial</v>
      </c>
      <c r="D1159" t="str">
        <f>emission!D1159</f>
        <v>VCC 21400 (GAS LHD1)</v>
      </c>
      <c r="E1159" t="str">
        <f>emission!E1159</f>
        <v>GAS</v>
      </c>
      <c r="F1159" t="str">
        <f>emission!F1159</f>
        <v>PM</v>
      </c>
      <c r="G1159" s="1">
        <f>emission!G1159 - SUM($K1159:$U1159)</f>
        <v>-2.606597263365984E-6</v>
      </c>
      <c r="K1159" s="1">
        <f>SUMIF('emission-rate'!$A$2:$A$551, $D1159&amp;K$1&amp;$E1159&amp;$F1159, 'emission-rate'!$F$2:$F$551) * IFERROR(VLOOKUP($A1159&amp;$B1159&amp;$C1159&amp;$D1159&amp;K$1, 'check of sales'!$A$2:$P$1035, 12 + MATCH($E1159,'check of sales'!$M$1:$P$1, 0), 0), 0)</f>
        <v>3564.8860579082498</v>
      </c>
      <c r="L1159" s="1">
        <f>SUMIF('emission-rate'!$A$2:$A$551, $D1159&amp;L$1&amp;$E1159&amp;$F1159, 'emission-rate'!$F$2:$F$551) * IFERROR(VLOOKUP($A1159&amp;$B1159&amp;$C1159&amp;$D1159&amp;L$1, 'check of sales'!$A$2:$P$1035, 12 + MATCH($E1159,'check of sales'!$M$1:$P$1, 0), 0), 0)</f>
        <v>194205.4566024096</v>
      </c>
      <c r="M1159" s="1">
        <f>SUMIF('emission-rate'!$A$2:$A$551, $D1159&amp;M$1&amp;$E1159&amp;$F1159, 'emission-rate'!$F$2:$F$551) * IFERROR(VLOOKUP($A1159&amp;$B1159&amp;$C1159&amp;$D1159&amp;M$1, 'check of sales'!$A$2:$P$1035, 12 + MATCH($E1159,'check of sales'!$M$1:$P$1, 0), 0), 0)</f>
        <v>265148.70170105575</v>
      </c>
      <c r="N1159" s="1">
        <f>SUMIF('emission-rate'!$A$2:$A$551, $D1159&amp;N$1&amp;$E1159&amp;$F1159, 'emission-rate'!$F$2:$F$551) * IFERROR(VLOOKUP($A1159&amp;$B1159&amp;$C1159&amp;$D1159&amp;N$1, 'check of sales'!$A$2:$P$1035, 12 + MATCH($E1159,'check of sales'!$M$1:$P$1, 0), 0), 0)</f>
        <v>0</v>
      </c>
      <c r="O1159" s="1">
        <f>SUMIF('emission-rate'!$A$2:$A$551, $D1159&amp;O$1&amp;$E1159&amp;$F1159, 'emission-rate'!$F$2:$F$551) * IFERROR(VLOOKUP($A1159&amp;$B1159&amp;$C1159&amp;$D1159&amp;O$1, 'check of sales'!$A$2:$P$1035, 12 + MATCH($E1159,'check of sales'!$M$1:$P$1, 0), 0), 0)</f>
        <v>0</v>
      </c>
      <c r="P1159" s="1">
        <f>SUMIF('emission-rate'!$A$2:$A$551, $D1159&amp;P$1&amp;$E1159&amp;$F1159, 'emission-rate'!$F$2:$F$551) * IFERROR(VLOOKUP($A1159&amp;$B1159&amp;$C1159&amp;$D1159&amp;P$1, 'check of sales'!$A$2:$P$1035, 12 + MATCH($E1159,'check of sales'!$M$1:$P$1, 0), 0), 0)</f>
        <v>0</v>
      </c>
      <c r="Q1159" s="1">
        <f>SUMIF('emission-rate'!$A$2:$A$551, $D1159&amp;Q$1&amp;$E1159&amp;$F1159, 'emission-rate'!$F$2:$F$551) * IFERROR(VLOOKUP($A1159&amp;$B1159&amp;$C1159&amp;$D1159&amp;Q$1, 'check of sales'!$A$2:$P$1035, 12 + MATCH($E1159,'check of sales'!$M$1:$P$1, 0), 0), 0)</f>
        <v>0</v>
      </c>
      <c r="R1159" s="1">
        <f>SUMIF('emission-rate'!$A$2:$A$551, $D1159&amp;R$1&amp;$E1159&amp;$F1159, 'emission-rate'!$F$2:$F$551) * IFERROR(VLOOKUP($A1159&amp;$B1159&amp;$C1159&amp;$D1159&amp;R$1, 'check of sales'!$A$2:$P$1035, 12 + MATCH($E1159,'check of sales'!$M$1:$P$1, 0), 0), 0)</f>
        <v>0</v>
      </c>
      <c r="S1159" s="1">
        <f>SUMIF('emission-rate'!$A$2:$A$551, $D1159&amp;S$1&amp;$E1159&amp;$F1159, 'emission-rate'!$F$2:$F$551) * IFERROR(VLOOKUP($A1159&amp;$B1159&amp;$C1159&amp;$D1159&amp;S$1, 'check of sales'!$A$2:$P$1035, 12 + MATCH($E1159,'check of sales'!$M$1:$P$1, 0), 0), 0)</f>
        <v>0</v>
      </c>
      <c r="T1159" s="1">
        <f>SUMIF('emission-rate'!$A$2:$A$551, $D1159&amp;T$1&amp;$E1159&amp;$F1159, 'emission-rate'!$F$2:$F$551) * IFERROR(VLOOKUP($A1159&amp;$B1159&amp;$C1159&amp;$D1159&amp;T$1, 'check of sales'!$A$2:$P$1035, 12 + MATCH($E1159,'check of sales'!$M$1:$P$1, 0), 0), 0)</f>
        <v>0</v>
      </c>
      <c r="U1159" s="1">
        <f>SUMIF('emission-rate'!$A$2:$A$551, $D1159&amp;U$1&amp;$E1159&amp;$F1159, 'emission-rate'!$F$2:$F$551) * IFERROR(VLOOKUP($A1159&amp;$B1159&amp;$C1159&amp;$D1159&amp;U$1, 'check of sales'!$A$2:$P$1035, 12 + MATCH($E1159,'check of sales'!$M$1:$P$1, 0), 0), 0)</f>
        <v>0</v>
      </c>
    </row>
    <row r="1160" spans="1:21" x14ac:dyDescent="0.2">
      <c r="A1160">
        <f>emission!A1160</f>
        <v>2013</v>
      </c>
      <c r="B1160">
        <f>emission!B1160</f>
        <v>2</v>
      </c>
      <c r="C1160" t="str">
        <f>emission!C1160</f>
        <v>industrial</v>
      </c>
      <c r="D1160" t="str">
        <f>emission!D1160</f>
        <v>VCC 21400 (GAS LHD1)</v>
      </c>
      <c r="E1160" t="str">
        <f>emission!E1160</f>
        <v>GAS</v>
      </c>
      <c r="F1160" t="str">
        <f>emission!F1160</f>
        <v>PM</v>
      </c>
      <c r="G1160" s="1">
        <f>emission!G1160 - SUM($K1160:$U1160)</f>
        <v>3.3071963116526604E-5</v>
      </c>
      <c r="K1160" s="1">
        <f>SUMIF('emission-rate'!$A$2:$A$551, $D1160&amp;K$1&amp;$E1160&amp;$F1160, 'emission-rate'!$F$2:$F$551) * IFERROR(VLOOKUP($A1160&amp;$B1160&amp;$C1160&amp;$D1160&amp;K$1, 'check of sales'!$A$2:$P$1035, 12 + MATCH($E1160,'check of sales'!$M$1:$P$1, 0), 0), 0)</f>
        <v>3451.0659883170915</v>
      </c>
      <c r="L1160" s="1">
        <f>SUMIF('emission-rate'!$A$2:$A$551, $D1160&amp;L$1&amp;$E1160&amp;$F1160, 'emission-rate'!$F$2:$F$551) * IFERROR(VLOOKUP($A1160&amp;$B1160&amp;$C1160&amp;$D1160&amp;L$1, 'check of sales'!$A$2:$P$1035, 12 + MATCH($E1160,'check of sales'!$M$1:$P$1, 0), 0), 0)</f>
        <v>186821.76797257541</v>
      </c>
      <c r="M1160" s="1">
        <f>SUMIF('emission-rate'!$A$2:$A$551, $D1160&amp;M$1&amp;$E1160&amp;$F1160, 'emission-rate'!$F$2:$F$551) * IFERROR(VLOOKUP($A1160&amp;$B1160&amp;$C1160&amp;$D1160&amp;M$1, 'check of sales'!$A$2:$P$1035, 12 + MATCH($E1160,'check of sales'!$M$1:$P$1, 0), 0), 0)</f>
        <v>249649.47085946507</v>
      </c>
      <c r="N1160" s="1">
        <f>SUMIF('emission-rate'!$A$2:$A$551, $D1160&amp;N$1&amp;$E1160&amp;$F1160, 'emission-rate'!$F$2:$F$551) * IFERROR(VLOOKUP($A1160&amp;$B1160&amp;$C1160&amp;$D1160&amp;N$1, 'check of sales'!$A$2:$P$1035, 12 + MATCH($E1160,'check of sales'!$M$1:$P$1, 0), 0), 0)</f>
        <v>51877.047448161458</v>
      </c>
      <c r="O1160" s="1">
        <f>SUMIF('emission-rate'!$A$2:$A$551, $D1160&amp;O$1&amp;$E1160&amp;$F1160, 'emission-rate'!$F$2:$F$551) * IFERROR(VLOOKUP($A1160&amp;$B1160&amp;$C1160&amp;$D1160&amp;O$1, 'check of sales'!$A$2:$P$1035, 12 + MATCH($E1160,'check of sales'!$M$1:$P$1, 0), 0), 0)</f>
        <v>0</v>
      </c>
      <c r="P1160" s="1">
        <f>SUMIF('emission-rate'!$A$2:$A$551, $D1160&amp;P$1&amp;$E1160&amp;$F1160, 'emission-rate'!$F$2:$F$551) * IFERROR(VLOOKUP($A1160&amp;$B1160&amp;$C1160&amp;$D1160&amp;P$1, 'check of sales'!$A$2:$P$1035, 12 + MATCH($E1160,'check of sales'!$M$1:$P$1, 0), 0), 0)</f>
        <v>0</v>
      </c>
      <c r="Q1160" s="1">
        <f>SUMIF('emission-rate'!$A$2:$A$551, $D1160&amp;Q$1&amp;$E1160&amp;$F1160, 'emission-rate'!$F$2:$F$551) * IFERROR(VLOOKUP($A1160&amp;$B1160&amp;$C1160&amp;$D1160&amp;Q$1, 'check of sales'!$A$2:$P$1035, 12 + MATCH($E1160,'check of sales'!$M$1:$P$1, 0), 0), 0)</f>
        <v>0</v>
      </c>
      <c r="R1160" s="1">
        <f>SUMIF('emission-rate'!$A$2:$A$551, $D1160&amp;R$1&amp;$E1160&amp;$F1160, 'emission-rate'!$F$2:$F$551) * IFERROR(VLOOKUP($A1160&amp;$B1160&amp;$C1160&amp;$D1160&amp;R$1, 'check of sales'!$A$2:$P$1035, 12 + MATCH($E1160,'check of sales'!$M$1:$P$1, 0), 0), 0)</f>
        <v>0</v>
      </c>
      <c r="S1160" s="1">
        <f>SUMIF('emission-rate'!$A$2:$A$551, $D1160&amp;S$1&amp;$E1160&amp;$F1160, 'emission-rate'!$F$2:$F$551) * IFERROR(VLOOKUP($A1160&amp;$B1160&amp;$C1160&amp;$D1160&amp;S$1, 'check of sales'!$A$2:$P$1035, 12 + MATCH($E1160,'check of sales'!$M$1:$P$1, 0), 0), 0)</f>
        <v>0</v>
      </c>
      <c r="T1160" s="1">
        <f>SUMIF('emission-rate'!$A$2:$A$551, $D1160&amp;T$1&amp;$E1160&amp;$F1160, 'emission-rate'!$F$2:$F$551) * IFERROR(VLOOKUP($A1160&amp;$B1160&amp;$C1160&amp;$D1160&amp;T$1, 'check of sales'!$A$2:$P$1035, 12 + MATCH($E1160,'check of sales'!$M$1:$P$1, 0), 0), 0)</f>
        <v>0</v>
      </c>
      <c r="U1160" s="1">
        <f>SUMIF('emission-rate'!$A$2:$A$551, $D1160&amp;U$1&amp;$E1160&amp;$F1160, 'emission-rate'!$F$2:$F$551) * IFERROR(VLOOKUP($A1160&amp;$B1160&amp;$C1160&amp;$D1160&amp;U$1, 'check of sales'!$A$2:$P$1035, 12 + MATCH($E1160,'check of sales'!$M$1:$P$1, 0), 0), 0)</f>
        <v>0</v>
      </c>
    </row>
    <row r="1161" spans="1:21" x14ac:dyDescent="0.2">
      <c r="A1161">
        <f>emission!A1161</f>
        <v>2014</v>
      </c>
      <c r="B1161">
        <f>emission!B1161</f>
        <v>2</v>
      </c>
      <c r="C1161" t="str">
        <f>emission!C1161</f>
        <v>industrial</v>
      </c>
      <c r="D1161" t="str">
        <f>emission!D1161</f>
        <v>VCC 21400 (GAS LHD1)</v>
      </c>
      <c r="E1161" t="str">
        <f>emission!E1161</f>
        <v>GAS</v>
      </c>
      <c r="F1161" t="str">
        <f>emission!F1161</f>
        <v>PM</v>
      </c>
      <c r="G1161" s="1">
        <f>emission!G1161 - SUM($K1161:$U1161)</f>
        <v>6.7389919422566891E-5</v>
      </c>
      <c r="K1161" s="1">
        <f>SUMIF('emission-rate'!$A$2:$A$551, $D1161&amp;K$1&amp;$E1161&amp;$F1161, 'emission-rate'!$F$2:$F$551) * IFERROR(VLOOKUP($A1161&amp;$B1161&amp;$C1161&amp;$D1161&amp;K$1, 'check of sales'!$A$2:$P$1035, 12 + MATCH($E1161,'check of sales'!$M$1:$P$1, 0), 0), 0)</f>
        <v>3079.9122174813215</v>
      </c>
      <c r="L1161" s="1">
        <f>SUMIF('emission-rate'!$A$2:$A$551, $D1161&amp;L$1&amp;$E1161&amp;$F1161, 'emission-rate'!$F$2:$F$551) * IFERROR(VLOOKUP($A1161&amp;$B1161&amp;$C1161&amp;$D1161&amp;L$1, 'check of sales'!$A$2:$P$1035, 12 + MATCH($E1161,'check of sales'!$M$1:$P$1, 0), 0), 0)</f>
        <v>180856.90225558786</v>
      </c>
      <c r="M1161" s="1">
        <f>SUMIF('emission-rate'!$A$2:$A$551, $D1161&amp;M$1&amp;$E1161&amp;$F1161, 'emission-rate'!$F$2:$F$551) * IFERROR(VLOOKUP($A1161&amp;$B1161&amp;$C1161&amp;$D1161&amp;M$1, 'check of sales'!$A$2:$P$1035, 12 + MATCH($E1161,'check of sales'!$M$1:$P$1, 0), 0), 0)</f>
        <v>240157.80161557242</v>
      </c>
      <c r="N1161" s="1">
        <f>SUMIF('emission-rate'!$A$2:$A$551, $D1161&amp;N$1&amp;$E1161&amp;$F1161, 'emission-rate'!$F$2:$F$551) * IFERROR(VLOOKUP($A1161&amp;$B1161&amp;$C1161&amp;$D1161&amp;N$1, 'check of sales'!$A$2:$P$1035, 12 + MATCH($E1161,'check of sales'!$M$1:$P$1, 0), 0), 0)</f>
        <v>48844.58178409894</v>
      </c>
      <c r="O1161" s="1">
        <f>SUMIF('emission-rate'!$A$2:$A$551, $D1161&amp;O$1&amp;$E1161&amp;$F1161, 'emission-rate'!$F$2:$F$551) * IFERROR(VLOOKUP($A1161&amp;$B1161&amp;$C1161&amp;$D1161&amp;O$1, 'check of sales'!$A$2:$P$1035, 12 + MATCH($E1161,'check of sales'!$M$1:$P$1, 0), 0), 0)</f>
        <v>158352.26219632552</v>
      </c>
      <c r="P1161" s="1">
        <f>SUMIF('emission-rate'!$A$2:$A$551, $D1161&amp;P$1&amp;$E1161&amp;$F1161, 'emission-rate'!$F$2:$F$551) * IFERROR(VLOOKUP($A1161&amp;$B1161&amp;$C1161&amp;$D1161&amp;P$1, 'check of sales'!$A$2:$P$1035, 12 + MATCH($E1161,'check of sales'!$M$1:$P$1, 0), 0), 0)</f>
        <v>0</v>
      </c>
      <c r="Q1161" s="1">
        <f>SUMIF('emission-rate'!$A$2:$A$551, $D1161&amp;Q$1&amp;$E1161&amp;$F1161, 'emission-rate'!$F$2:$F$551) * IFERROR(VLOOKUP($A1161&amp;$B1161&amp;$C1161&amp;$D1161&amp;Q$1, 'check of sales'!$A$2:$P$1035, 12 + MATCH($E1161,'check of sales'!$M$1:$P$1, 0), 0), 0)</f>
        <v>0</v>
      </c>
      <c r="R1161" s="1">
        <f>SUMIF('emission-rate'!$A$2:$A$551, $D1161&amp;R$1&amp;$E1161&amp;$F1161, 'emission-rate'!$F$2:$F$551) * IFERROR(VLOOKUP($A1161&amp;$B1161&amp;$C1161&amp;$D1161&amp;R$1, 'check of sales'!$A$2:$P$1035, 12 + MATCH($E1161,'check of sales'!$M$1:$P$1, 0), 0), 0)</f>
        <v>0</v>
      </c>
      <c r="S1161" s="1">
        <f>SUMIF('emission-rate'!$A$2:$A$551, $D1161&amp;S$1&amp;$E1161&amp;$F1161, 'emission-rate'!$F$2:$F$551) * IFERROR(VLOOKUP($A1161&amp;$B1161&amp;$C1161&amp;$D1161&amp;S$1, 'check of sales'!$A$2:$P$1035, 12 + MATCH($E1161,'check of sales'!$M$1:$P$1, 0), 0), 0)</f>
        <v>0</v>
      </c>
      <c r="T1161" s="1">
        <f>SUMIF('emission-rate'!$A$2:$A$551, $D1161&amp;T$1&amp;$E1161&amp;$F1161, 'emission-rate'!$F$2:$F$551) * IFERROR(VLOOKUP($A1161&amp;$B1161&amp;$C1161&amp;$D1161&amp;T$1, 'check of sales'!$A$2:$P$1035, 12 + MATCH($E1161,'check of sales'!$M$1:$P$1, 0), 0), 0)</f>
        <v>0</v>
      </c>
      <c r="U1161" s="1">
        <f>SUMIF('emission-rate'!$A$2:$A$551, $D1161&amp;U$1&amp;$E1161&amp;$F1161, 'emission-rate'!$F$2:$F$551) * IFERROR(VLOOKUP($A1161&amp;$B1161&amp;$C1161&amp;$D1161&amp;U$1, 'check of sales'!$A$2:$P$1035, 12 + MATCH($E1161,'check of sales'!$M$1:$P$1, 0), 0), 0)</f>
        <v>0</v>
      </c>
    </row>
    <row r="1162" spans="1:21" x14ac:dyDescent="0.2">
      <c r="A1162">
        <f>emission!A1162</f>
        <v>2015</v>
      </c>
      <c r="B1162">
        <f>emission!B1162</f>
        <v>2</v>
      </c>
      <c r="C1162" t="str">
        <f>emission!C1162</f>
        <v>industrial</v>
      </c>
      <c r="D1162" t="str">
        <f>emission!D1162</f>
        <v>VCC 21400 (GAS LHD1)</v>
      </c>
      <c r="E1162" t="str">
        <f>emission!E1162</f>
        <v>GAS</v>
      </c>
      <c r="F1162" t="str">
        <f>emission!F1162</f>
        <v>PM</v>
      </c>
      <c r="G1162" s="1">
        <f>emission!G1162 - SUM($K1162:$U1162)</f>
        <v>-4.0323939174413681E-5</v>
      </c>
      <c r="K1162" s="1">
        <f>SUMIF('emission-rate'!$A$2:$A$551, $D1162&amp;K$1&amp;$E1162&amp;$F1162, 'emission-rate'!$F$2:$F$551) * IFERROR(VLOOKUP($A1162&amp;$B1162&amp;$C1162&amp;$D1162&amp;K$1, 'check of sales'!$A$2:$P$1035, 12 + MATCH($E1162,'check of sales'!$M$1:$P$1, 0), 0), 0)</f>
        <v>2883.7715336935321</v>
      </c>
      <c r="L1162" s="1">
        <f>SUMIF('emission-rate'!$A$2:$A$551, $D1162&amp;L$1&amp;$E1162&amp;$F1162, 'emission-rate'!$F$2:$F$551) * IFERROR(VLOOKUP($A1162&amp;$B1162&amp;$C1162&amp;$D1162&amp;L$1, 'check of sales'!$A$2:$P$1035, 12 + MATCH($E1162,'check of sales'!$M$1:$P$1, 0), 0), 0)</f>
        <v>161406.18138236253</v>
      </c>
      <c r="M1162" s="1">
        <f>SUMIF('emission-rate'!$A$2:$A$551, $D1162&amp;M$1&amp;$E1162&amp;$F1162, 'emission-rate'!$F$2:$F$551) * IFERROR(VLOOKUP($A1162&amp;$B1162&amp;$C1162&amp;$D1162&amp;M$1, 'check of sales'!$A$2:$P$1035, 12 + MATCH($E1162,'check of sales'!$M$1:$P$1, 0), 0), 0)</f>
        <v>232490.01721833853</v>
      </c>
      <c r="N1162" s="1">
        <f>SUMIF('emission-rate'!$A$2:$A$551, $D1162&amp;N$1&amp;$E1162&amp;$F1162, 'emission-rate'!$F$2:$F$551) * IFERROR(VLOOKUP($A1162&amp;$B1162&amp;$C1162&amp;$D1162&amp;N$1, 'check of sales'!$A$2:$P$1035, 12 + MATCH($E1162,'check of sales'!$M$1:$P$1, 0), 0), 0)</f>
        <v>46987.511496487801</v>
      </c>
      <c r="O1162" s="1">
        <f>SUMIF('emission-rate'!$A$2:$A$551, $D1162&amp;O$1&amp;$E1162&amp;$F1162, 'emission-rate'!$F$2:$F$551) * IFERROR(VLOOKUP($A1162&amp;$B1162&amp;$C1162&amp;$D1162&amp;O$1, 'check of sales'!$A$2:$P$1035, 12 + MATCH($E1162,'check of sales'!$M$1:$P$1, 0), 0), 0)</f>
        <v>149095.80251795155</v>
      </c>
      <c r="P1162" s="1">
        <f>SUMIF('emission-rate'!$A$2:$A$551, $D1162&amp;P$1&amp;$E1162&amp;$F1162, 'emission-rate'!$F$2:$F$551) * IFERROR(VLOOKUP($A1162&amp;$B1162&amp;$C1162&amp;$D1162&amp;P$1, 'check of sales'!$A$2:$P$1035, 12 + MATCH($E1162,'check of sales'!$M$1:$P$1, 0), 0), 0)</f>
        <v>204604.60988475897</v>
      </c>
      <c r="Q1162" s="1">
        <f>SUMIF('emission-rate'!$A$2:$A$551, $D1162&amp;Q$1&amp;$E1162&amp;$F1162, 'emission-rate'!$F$2:$F$551) * IFERROR(VLOOKUP($A1162&amp;$B1162&amp;$C1162&amp;$D1162&amp;Q$1, 'check of sales'!$A$2:$P$1035, 12 + MATCH($E1162,'check of sales'!$M$1:$P$1, 0), 0), 0)</f>
        <v>0</v>
      </c>
      <c r="R1162" s="1">
        <f>SUMIF('emission-rate'!$A$2:$A$551, $D1162&amp;R$1&amp;$E1162&amp;$F1162, 'emission-rate'!$F$2:$F$551) * IFERROR(VLOOKUP($A1162&amp;$B1162&amp;$C1162&amp;$D1162&amp;R$1, 'check of sales'!$A$2:$P$1035, 12 + MATCH($E1162,'check of sales'!$M$1:$P$1, 0), 0), 0)</f>
        <v>0</v>
      </c>
      <c r="S1162" s="1">
        <f>SUMIF('emission-rate'!$A$2:$A$551, $D1162&amp;S$1&amp;$E1162&amp;$F1162, 'emission-rate'!$F$2:$F$551) * IFERROR(VLOOKUP($A1162&amp;$B1162&amp;$C1162&amp;$D1162&amp;S$1, 'check of sales'!$A$2:$P$1035, 12 + MATCH($E1162,'check of sales'!$M$1:$P$1, 0), 0), 0)</f>
        <v>0</v>
      </c>
      <c r="T1162" s="1">
        <f>SUMIF('emission-rate'!$A$2:$A$551, $D1162&amp;T$1&amp;$E1162&amp;$F1162, 'emission-rate'!$F$2:$F$551) * IFERROR(VLOOKUP($A1162&amp;$B1162&amp;$C1162&amp;$D1162&amp;T$1, 'check of sales'!$A$2:$P$1035, 12 + MATCH($E1162,'check of sales'!$M$1:$P$1, 0), 0), 0)</f>
        <v>0</v>
      </c>
      <c r="U1162" s="1">
        <f>SUMIF('emission-rate'!$A$2:$A$551, $D1162&amp;U$1&amp;$E1162&amp;$F1162, 'emission-rate'!$F$2:$F$551) * IFERROR(VLOOKUP($A1162&amp;$B1162&amp;$C1162&amp;$D1162&amp;U$1, 'check of sales'!$A$2:$P$1035, 12 + MATCH($E1162,'check of sales'!$M$1:$P$1, 0), 0), 0)</f>
        <v>0</v>
      </c>
    </row>
    <row r="1163" spans="1:21" x14ac:dyDescent="0.2">
      <c r="A1163">
        <f>emission!A1163</f>
        <v>2016</v>
      </c>
      <c r="B1163">
        <f>emission!B1163</f>
        <v>2</v>
      </c>
      <c r="C1163" t="str">
        <f>emission!C1163</f>
        <v>industrial</v>
      </c>
      <c r="D1163" t="str">
        <f>emission!D1163</f>
        <v>VCC 21400 (GAS LHD1)</v>
      </c>
      <c r="E1163" t="str">
        <f>emission!E1163</f>
        <v>GAS</v>
      </c>
      <c r="F1163" t="str">
        <f>emission!F1163</f>
        <v>PM</v>
      </c>
      <c r="G1163" s="1">
        <f>emission!G1163 - SUM($K1163:$U1163)</f>
        <v>-4.0155835449695587E-5</v>
      </c>
      <c r="K1163" s="1">
        <f>SUMIF('emission-rate'!$A$2:$A$551, $D1163&amp;K$1&amp;$E1163&amp;$F1163, 'emission-rate'!$F$2:$F$551) * IFERROR(VLOOKUP($A1163&amp;$B1163&amp;$C1163&amp;$D1163&amp;K$1, 'check of sales'!$A$2:$P$1035, 12 + MATCH($E1163,'check of sales'!$M$1:$P$1, 0), 0), 0)</f>
        <v>2771.6184572219499</v>
      </c>
      <c r="L1163" s="1">
        <f>SUMIF('emission-rate'!$A$2:$A$551, $D1163&amp;L$1&amp;$E1163&amp;$F1163, 'emission-rate'!$F$2:$F$551) * IFERROR(VLOOKUP($A1163&amp;$B1163&amp;$C1163&amp;$D1163&amp;L$1, 'check of sales'!$A$2:$P$1035, 12 + MATCH($E1163,'check of sales'!$M$1:$P$1, 0), 0), 0)</f>
        <v>151127.21349353058</v>
      </c>
      <c r="M1163" s="1">
        <f>SUMIF('emission-rate'!$A$2:$A$551, $D1163&amp;M$1&amp;$E1163&amp;$F1163, 'emission-rate'!$F$2:$F$551) * IFERROR(VLOOKUP($A1163&amp;$B1163&amp;$C1163&amp;$D1163&amp;M$1, 'check of sales'!$A$2:$P$1035, 12 + MATCH($E1163,'check of sales'!$M$1:$P$1, 0), 0), 0)</f>
        <v>207486.28015148011</v>
      </c>
      <c r="N1163" s="1">
        <f>SUMIF('emission-rate'!$A$2:$A$551, $D1163&amp;N$1&amp;$E1163&amp;$F1163, 'emission-rate'!$F$2:$F$551) * IFERROR(VLOOKUP($A1163&amp;$B1163&amp;$C1163&amp;$D1163&amp;N$1, 'check of sales'!$A$2:$P$1035, 12 + MATCH($E1163,'check of sales'!$M$1:$P$1, 0), 0), 0)</f>
        <v>45487.289121474765</v>
      </c>
      <c r="O1163" s="1">
        <f>SUMIF('emission-rate'!$A$2:$A$551, $D1163&amp;O$1&amp;$E1163&amp;$F1163, 'emission-rate'!$F$2:$F$551) * IFERROR(VLOOKUP($A1163&amp;$B1163&amp;$C1163&amp;$D1163&amp;O$1, 'check of sales'!$A$2:$P$1035, 12 + MATCH($E1163,'check of sales'!$M$1:$P$1, 0), 0), 0)</f>
        <v>143427.18227901708</v>
      </c>
      <c r="P1163" s="1">
        <f>SUMIF('emission-rate'!$A$2:$A$551, $D1163&amp;P$1&amp;$E1163&amp;$F1163, 'emission-rate'!$F$2:$F$551) * IFERROR(VLOOKUP($A1163&amp;$B1163&amp;$C1163&amp;$D1163&amp;P$1, 'check of sales'!$A$2:$P$1035, 12 + MATCH($E1163,'check of sales'!$M$1:$P$1, 0), 0), 0)</f>
        <v>192644.47559214302</v>
      </c>
      <c r="Q1163" s="1">
        <f>SUMIF('emission-rate'!$A$2:$A$551, $D1163&amp;Q$1&amp;$E1163&amp;$F1163, 'emission-rate'!$F$2:$F$551) * IFERROR(VLOOKUP($A1163&amp;$B1163&amp;$C1163&amp;$D1163&amp;Q$1, 'check of sales'!$A$2:$P$1035, 12 + MATCH($E1163,'check of sales'!$M$1:$P$1, 0), 0), 0)</f>
        <v>140719.99272463637</v>
      </c>
      <c r="R1163" s="1">
        <f>SUMIF('emission-rate'!$A$2:$A$551, $D1163&amp;R$1&amp;$E1163&amp;$F1163, 'emission-rate'!$F$2:$F$551) * IFERROR(VLOOKUP($A1163&amp;$B1163&amp;$C1163&amp;$D1163&amp;R$1, 'check of sales'!$A$2:$P$1035, 12 + MATCH($E1163,'check of sales'!$M$1:$P$1, 0), 0), 0)</f>
        <v>0</v>
      </c>
      <c r="S1163" s="1">
        <f>SUMIF('emission-rate'!$A$2:$A$551, $D1163&amp;S$1&amp;$E1163&amp;$F1163, 'emission-rate'!$F$2:$F$551) * IFERROR(VLOOKUP($A1163&amp;$B1163&amp;$C1163&amp;$D1163&amp;S$1, 'check of sales'!$A$2:$P$1035, 12 + MATCH($E1163,'check of sales'!$M$1:$P$1, 0), 0), 0)</f>
        <v>0</v>
      </c>
      <c r="T1163" s="1">
        <f>SUMIF('emission-rate'!$A$2:$A$551, $D1163&amp;T$1&amp;$E1163&amp;$F1163, 'emission-rate'!$F$2:$F$551) * IFERROR(VLOOKUP($A1163&amp;$B1163&amp;$C1163&amp;$D1163&amp;T$1, 'check of sales'!$A$2:$P$1035, 12 + MATCH($E1163,'check of sales'!$M$1:$P$1, 0), 0), 0)</f>
        <v>0</v>
      </c>
      <c r="U1163" s="1">
        <f>SUMIF('emission-rate'!$A$2:$A$551, $D1163&amp;U$1&amp;$E1163&amp;$F1163, 'emission-rate'!$F$2:$F$551) * IFERROR(VLOOKUP($A1163&amp;$B1163&amp;$C1163&amp;$D1163&amp;U$1, 'check of sales'!$A$2:$P$1035, 12 + MATCH($E1163,'check of sales'!$M$1:$P$1, 0), 0), 0)</f>
        <v>0</v>
      </c>
    </row>
    <row r="1164" spans="1:21" x14ac:dyDescent="0.2">
      <c r="A1164">
        <f>emission!A1164</f>
        <v>2017</v>
      </c>
      <c r="B1164">
        <f>emission!B1164</f>
        <v>2</v>
      </c>
      <c r="C1164" t="str">
        <f>emission!C1164</f>
        <v>industrial</v>
      </c>
      <c r="D1164" t="str">
        <f>emission!D1164</f>
        <v>VCC 21400 (GAS LHD1)</v>
      </c>
      <c r="E1164" t="str">
        <f>emission!E1164</f>
        <v>GAS</v>
      </c>
      <c r="F1164" t="str">
        <f>emission!F1164</f>
        <v>PM</v>
      </c>
      <c r="G1164" s="1">
        <f>emission!G1164 - SUM($K1164:$U1164)</f>
        <v>-3.608199767768383E-5</v>
      </c>
      <c r="K1164" s="1">
        <f>SUMIF('emission-rate'!$A$2:$A$551, $D1164&amp;K$1&amp;$E1164&amp;$F1164, 'emission-rate'!$F$2:$F$551) * IFERROR(VLOOKUP($A1164&amp;$B1164&amp;$C1164&amp;$D1164&amp;K$1, 'check of sales'!$A$2:$P$1035, 12 + MATCH($E1164,'check of sales'!$M$1:$P$1, 0), 0), 0)</f>
        <v>2525.7607544770017</v>
      </c>
      <c r="L1164" s="1">
        <f>SUMIF('emission-rate'!$A$2:$A$551, $D1164&amp;L$1&amp;$E1164&amp;$F1164, 'emission-rate'!$F$2:$F$551) * IFERROR(VLOOKUP($A1164&amp;$B1164&amp;$C1164&amp;$D1164&amp;L$1, 'check of sales'!$A$2:$P$1035, 12 + MATCH($E1164,'check of sales'!$M$1:$P$1, 0), 0), 0)</f>
        <v>145249.70838126889</v>
      </c>
      <c r="M1164" s="1">
        <f>SUMIF('emission-rate'!$A$2:$A$551, $D1164&amp;M$1&amp;$E1164&amp;$F1164, 'emission-rate'!$F$2:$F$551) * IFERROR(VLOOKUP($A1164&amp;$B1164&amp;$C1164&amp;$D1164&amp;M$1, 'check of sales'!$A$2:$P$1035, 12 + MATCH($E1164,'check of sales'!$M$1:$P$1, 0), 0), 0)</f>
        <v>194272.75392352193</v>
      </c>
      <c r="N1164" s="1">
        <f>SUMIF('emission-rate'!$A$2:$A$551, $D1164&amp;N$1&amp;$E1164&amp;$F1164, 'emission-rate'!$F$2:$F$551) * IFERROR(VLOOKUP($A1164&amp;$B1164&amp;$C1164&amp;$D1164&amp;N$1, 'check of sales'!$A$2:$P$1035, 12 + MATCH($E1164,'check of sales'!$M$1:$P$1, 0), 0), 0)</f>
        <v>40595.241580313494</v>
      </c>
      <c r="O1164" s="1">
        <f>SUMIF('emission-rate'!$A$2:$A$551, $D1164&amp;O$1&amp;$E1164&amp;$F1164, 'emission-rate'!$F$2:$F$551) * IFERROR(VLOOKUP($A1164&amp;$B1164&amp;$C1164&amp;$D1164&amp;O$1, 'check of sales'!$A$2:$P$1035, 12 + MATCH($E1164,'check of sales'!$M$1:$P$1, 0), 0), 0)</f>
        <v>138847.8236114246</v>
      </c>
      <c r="P1164" s="1">
        <f>SUMIF('emission-rate'!$A$2:$A$551, $D1164&amp;P$1&amp;$E1164&amp;$F1164, 'emission-rate'!$F$2:$F$551) * IFERROR(VLOOKUP($A1164&amp;$B1164&amp;$C1164&amp;$D1164&amp;P$1, 'check of sales'!$A$2:$P$1035, 12 + MATCH($E1164,'check of sales'!$M$1:$P$1, 0), 0), 0)</f>
        <v>185320.13543756949</v>
      </c>
      <c r="Q1164" s="1">
        <f>SUMIF('emission-rate'!$A$2:$A$551, $D1164&amp;Q$1&amp;$E1164&amp;$F1164, 'emission-rate'!$F$2:$F$551) * IFERROR(VLOOKUP($A1164&amp;$B1164&amp;$C1164&amp;$D1164&amp;Q$1, 'check of sales'!$A$2:$P$1035, 12 + MATCH($E1164,'check of sales'!$M$1:$P$1, 0), 0), 0)</f>
        <v>132494.22492990948</v>
      </c>
      <c r="R1164" s="1">
        <f>SUMIF('emission-rate'!$A$2:$A$551, $D1164&amp;R$1&amp;$E1164&amp;$F1164, 'emission-rate'!$F$2:$F$551) * IFERROR(VLOOKUP($A1164&amp;$B1164&amp;$C1164&amp;$D1164&amp;R$1, 'check of sales'!$A$2:$P$1035, 12 + MATCH($E1164,'check of sales'!$M$1:$P$1, 0), 0), 0)</f>
        <v>102247.06168774616</v>
      </c>
      <c r="S1164" s="1">
        <f>SUMIF('emission-rate'!$A$2:$A$551, $D1164&amp;S$1&amp;$E1164&amp;$F1164, 'emission-rate'!$F$2:$F$551) * IFERROR(VLOOKUP($A1164&amp;$B1164&amp;$C1164&amp;$D1164&amp;S$1, 'check of sales'!$A$2:$P$1035, 12 + MATCH($E1164,'check of sales'!$M$1:$P$1, 0), 0), 0)</f>
        <v>0</v>
      </c>
      <c r="T1164" s="1">
        <f>SUMIF('emission-rate'!$A$2:$A$551, $D1164&amp;T$1&amp;$E1164&amp;$F1164, 'emission-rate'!$F$2:$F$551) * IFERROR(VLOOKUP($A1164&amp;$B1164&amp;$C1164&amp;$D1164&amp;T$1, 'check of sales'!$A$2:$P$1035, 12 + MATCH($E1164,'check of sales'!$M$1:$P$1, 0), 0), 0)</f>
        <v>0</v>
      </c>
      <c r="U1164" s="1">
        <f>SUMIF('emission-rate'!$A$2:$A$551, $D1164&amp;U$1&amp;$E1164&amp;$F1164, 'emission-rate'!$F$2:$F$551) * IFERROR(VLOOKUP($A1164&amp;$B1164&amp;$C1164&amp;$D1164&amp;U$1, 'check of sales'!$A$2:$P$1035, 12 + MATCH($E1164,'check of sales'!$M$1:$P$1, 0), 0), 0)</f>
        <v>0</v>
      </c>
    </row>
    <row r="1165" spans="1:21" x14ac:dyDescent="0.2">
      <c r="A1165">
        <f>emission!A1165</f>
        <v>2018</v>
      </c>
      <c r="B1165">
        <f>emission!B1165</f>
        <v>2</v>
      </c>
      <c r="C1165" t="str">
        <f>emission!C1165</f>
        <v>industrial</v>
      </c>
      <c r="D1165" t="str">
        <f>emission!D1165</f>
        <v>VCC 21400 (GAS LHD1)</v>
      </c>
      <c r="E1165" t="str">
        <f>emission!E1165</f>
        <v>GAS</v>
      </c>
      <c r="F1165" t="str">
        <f>emission!F1165</f>
        <v>PM</v>
      </c>
      <c r="G1165" s="1">
        <f>emission!G1165 - SUM($K1165:$U1165)</f>
        <v>-2.3037311621010303E-5</v>
      </c>
      <c r="K1165" s="1">
        <f>SUMIF('emission-rate'!$A$2:$A$551, $D1165&amp;K$1&amp;$E1165&amp;$F1165, 'emission-rate'!$F$2:$F$551) * IFERROR(VLOOKUP($A1165&amp;$B1165&amp;$C1165&amp;$D1165&amp;K$1, 'check of sales'!$A$2:$P$1035, 12 + MATCH($E1165,'check of sales'!$M$1:$P$1, 0), 0), 0)</f>
        <v>2425.0928456346692</v>
      </c>
      <c r="L1165" s="1">
        <f>SUMIF('emission-rate'!$A$2:$A$551, $D1165&amp;L$1&amp;$E1165&amp;$F1165, 'emission-rate'!$F$2:$F$551) * IFERROR(VLOOKUP($A1165&amp;$B1165&amp;$C1165&amp;$D1165&amp;L$1, 'check of sales'!$A$2:$P$1035, 12 + MATCH($E1165,'check of sales'!$M$1:$P$1, 0), 0), 0)</f>
        <v>132365.26552661078</v>
      </c>
      <c r="M1165" s="1">
        <f>SUMIF('emission-rate'!$A$2:$A$551, $D1165&amp;M$1&amp;$E1165&amp;$F1165, 'emission-rate'!$F$2:$F$551) * IFERROR(VLOOKUP($A1165&amp;$B1165&amp;$C1165&amp;$D1165&amp;M$1, 'check of sales'!$A$2:$P$1035, 12 + MATCH($E1165,'check of sales'!$M$1:$P$1, 0), 0), 0)</f>
        <v>186717.27084431253</v>
      </c>
      <c r="N1165" s="1">
        <f>SUMIF('emission-rate'!$A$2:$A$551, $D1165&amp;N$1&amp;$E1165&amp;$F1165, 'emission-rate'!$F$2:$F$551) * IFERROR(VLOOKUP($A1165&amp;$B1165&amp;$C1165&amp;$D1165&amp;N$1, 'check of sales'!$A$2:$P$1035, 12 + MATCH($E1165,'check of sales'!$M$1:$P$1, 0), 0), 0)</f>
        <v>38009.98009237252</v>
      </c>
      <c r="O1165" s="1">
        <f>SUMIF('emission-rate'!$A$2:$A$551, $D1165&amp;O$1&amp;$E1165&amp;$F1165, 'emission-rate'!$F$2:$F$551) * IFERROR(VLOOKUP($A1165&amp;$B1165&amp;$C1165&amp;$D1165&amp;O$1, 'check of sales'!$A$2:$P$1035, 12 + MATCH($E1165,'check of sales'!$M$1:$P$1, 0), 0), 0)</f>
        <v>123915.0771846173</v>
      </c>
      <c r="P1165" s="1">
        <f>SUMIF('emission-rate'!$A$2:$A$551, $D1165&amp;P$1&amp;$E1165&amp;$F1165, 'emission-rate'!$F$2:$F$551) * IFERROR(VLOOKUP($A1165&amp;$B1165&amp;$C1165&amp;$D1165&amp;P$1, 'check of sales'!$A$2:$P$1035, 12 + MATCH($E1165,'check of sales'!$M$1:$P$1, 0), 0), 0)</f>
        <v>179403.21400740102</v>
      </c>
      <c r="Q1165" s="1">
        <f>SUMIF('emission-rate'!$A$2:$A$551, $D1165&amp;Q$1&amp;$E1165&amp;$F1165, 'emission-rate'!$F$2:$F$551) * IFERROR(VLOOKUP($A1165&amp;$B1165&amp;$C1165&amp;$D1165&amp;Q$1, 'check of sales'!$A$2:$P$1035, 12 + MATCH($E1165,'check of sales'!$M$1:$P$1, 0), 0), 0)</f>
        <v>127456.79642893531</v>
      </c>
      <c r="R1165" s="1">
        <f>SUMIF('emission-rate'!$A$2:$A$551, $D1165&amp;R$1&amp;$E1165&amp;$F1165, 'emission-rate'!$F$2:$F$551) * IFERROR(VLOOKUP($A1165&amp;$B1165&amp;$C1165&amp;$D1165&amp;R$1, 'check of sales'!$A$2:$P$1035, 12 + MATCH($E1165,'check of sales'!$M$1:$P$1, 0), 0), 0)</f>
        <v>96270.223778279935</v>
      </c>
      <c r="S1165" s="1">
        <f>SUMIF('emission-rate'!$A$2:$A$551, $D1165&amp;S$1&amp;$E1165&amp;$F1165, 'emission-rate'!$F$2:$F$551) * IFERROR(VLOOKUP($A1165&amp;$B1165&amp;$C1165&amp;$D1165&amp;S$1, 'check of sales'!$A$2:$P$1035, 12 + MATCH($E1165,'check of sales'!$M$1:$P$1, 0), 0), 0)</f>
        <v>126132.33481101313</v>
      </c>
      <c r="T1165" s="1">
        <f>SUMIF('emission-rate'!$A$2:$A$551, $D1165&amp;T$1&amp;$E1165&amp;$F1165, 'emission-rate'!$F$2:$F$551) * IFERROR(VLOOKUP($A1165&amp;$B1165&amp;$C1165&amp;$D1165&amp;T$1, 'check of sales'!$A$2:$P$1035, 12 + MATCH($E1165,'check of sales'!$M$1:$P$1, 0), 0), 0)</f>
        <v>0</v>
      </c>
      <c r="U1165" s="1">
        <f>SUMIF('emission-rate'!$A$2:$A$551, $D1165&amp;U$1&amp;$E1165&amp;$F1165, 'emission-rate'!$F$2:$F$551) * IFERROR(VLOOKUP($A1165&amp;$B1165&amp;$C1165&amp;$D1165&amp;U$1, 'check of sales'!$A$2:$P$1035, 12 + MATCH($E1165,'check of sales'!$M$1:$P$1, 0), 0), 0)</f>
        <v>0</v>
      </c>
    </row>
    <row r="1166" spans="1:21" x14ac:dyDescent="0.2">
      <c r="A1166">
        <f>emission!A1166</f>
        <v>2019</v>
      </c>
      <c r="B1166">
        <f>emission!B1166</f>
        <v>2</v>
      </c>
      <c r="C1166" t="str">
        <f>emission!C1166</f>
        <v>industrial</v>
      </c>
      <c r="D1166" t="str">
        <f>emission!D1166</f>
        <v>VCC 21400 (GAS LHD1)</v>
      </c>
      <c r="E1166" t="str">
        <f>emission!E1166</f>
        <v>GAS</v>
      </c>
      <c r="F1166" t="str">
        <f>emission!F1166</f>
        <v>PM</v>
      </c>
      <c r="G1166" s="1">
        <f>emission!G1166 - SUM($K1166:$U1166)</f>
        <v>-4.5833177864551544E-5</v>
      </c>
      <c r="K1166" s="1">
        <f>SUMIF('emission-rate'!$A$2:$A$551, $D1166&amp;K$1&amp;$E1166&amp;$F1166, 'emission-rate'!$F$2:$F$551) * IFERROR(VLOOKUP($A1166&amp;$B1166&amp;$C1166&amp;$D1166&amp;K$1, 'check of sales'!$A$2:$P$1035, 12 + MATCH($E1166,'check of sales'!$M$1:$P$1, 0), 0), 0)</f>
        <v>2349.0426685191724</v>
      </c>
      <c r="L1166" s="1">
        <f>SUMIF('emission-rate'!$A$2:$A$551, $D1166&amp;L$1&amp;$E1166&amp;$F1166, 'emission-rate'!$F$2:$F$551) * IFERROR(VLOOKUP($A1166&amp;$B1166&amp;$C1166&amp;$D1166&amp;L$1, 'check of sales'!$A$2:$P$1035, 12 + MATCH($E1166,'check of sales'!$M$1:$P$1, 0), 0), 0)</f>
        <v>127089.653234233</v>
      </c>
      <c r="M1166" s="1">
        <f>SUMIF('emission-rate'!$A$2:$A$551, $D1166&amp;M$1&amp;$E1166&amp;$F1166, 'emission-rate'!$F$2:$F$551) * IFERROR(VLOOKUP($A1166&amp;$B1166&amp;$C1166&amp;$D1166&amp;M$1, 'check of sales'!$A$2:$P$1035, 12 + MATCH($E1166,'check of sales'!$M$1:$P$1, 0), 0), 0)</f>
        <v>170154.42859848513</v>
      </c>
      <c r="N1166" s="1">
        <f>SUMIF('emission-rate'!$A$2:$A$551, $D1166&amp;N$1&amp;$E1166&amp;$F1166, 'emission-rate'!$F$2:$F$551) * IFERROR(VLOOKUP($A1166&amp;$B1166&amp;$C1166&amp;$D1166&amp;N$1, 'check of sales'!$A$2:$P$1035, 12 + MATCH($E1166,'check of sales'!$M$1:$P$1, 0), 0), 0)</f>
        <v>36531.72976838686</v>
      </c>
      <c r="O1166" s="1">
        <f>SUMIF('emission-rate'!$A$2:$A$551, $D1166&amp;O$1&amp;$E1166&amp;$F1166, 'emission-rate'!$F$2:$F$551) * IFERROR(VLOOKUP($A1166&amp;$B1166&amp;$C1166&amp;$D1166&amp;O$1, 'check of sales'!$A$2:$P$1035, 12 + MATCH($E1166,'check of sales'!$M$1:$P$1, 0), 0), 0)</f>
        <v>116023.68734803172</v>
      </c>
      <c r="P1166" s="1">
        <f>SUMIF('emission-rate'!$A$2:$A$551, $D1166&amp;P$1&amp;$E1166&amp;$F1166, 'emission-rate'!$F$2:$F$551) * IFERROR(VLOOKUP($A1166&amp;$B1166&amp;$C1166&amp;$D1166&amp;P$1, 'check of sales'!$A$2:$P$1035, 12 + MATCH($E1166,'check of sales'!$M$1:$P$1, 0), 0), 0)</f>
        <v>160108.83377696812</v>
      </c>
      <c r="Q1166" s="1">
        <f>SUMIF('emission-rate'!$A$2:$A$551, $D1166&amp;Q$1&amp;$E1166&amp;$F1166, 'emission-rate'!$F$2:$F$551) * IFERROR(VLOOKUP($A1166&amp;$B1166&amp;$C1166&amp;$D1166&amp;Q$1, 'check of sales'!$A$2:$P$1035, 12 + MATCH($E1166,'check of sales'!$M$1:$P$1, 0), 0), 0)</f>
        <v>123387.34197688459</v>
      </c>
      <c r="R1166" s="1">
        <f>SUMIF('emission-rate'!$A$2:$A$551, $D1166&amp;R$1&amp;$E1166&amp;$F1166, 'emission-rate'!$F$2:$F$551) * IFERROR(VLOOKUP($A1166&amp;$B1166&amp;$C1166&amp;$D1166&amp;R$1, 'check of sales'!$A$2:$P$1035, 12 + MATCH($E1166,'check of sales'!$M$1:$P$1, 0), 0), 0)</f>
        <v>92610.031273191882</v>
      </c>
      <c r="S1166" s="1">
        <f>SUMIF('emission-rate'!$A$2:$A$551, $D1166&amp;S$1&amp;$E1166&amp;$F1166, 'emission-rate'!$F$2:$F$551) * IFERROR(VLOOKUP($A1166&amp;$B1166&amp;$C1166&amp;$D1166&amp;S$1, 'check of sales'!$A$2:$P$1035, 12 + MATCH($E1166,'check of sales'!$M$1:$P$1, 0), 0), 0)</f>
        <v>118759.28655061203</v>
      </c>
      <c r="T1166" s="1">
        <f>SUMIF('emission-rate'!$A$2:$A$551, $D1166&amp;T$1&amp;$E1166&amp;$F1166, 'emission-rate'!$F$2:$F$551) * IFERROR(VLOOKUP($A1166&amp;$B1166&amp;$C1166&amp;$D1166&amp;T$1, 'check of sales'!$A$2:$P$1035, 12 + MATCH($E1166,'check of sales'!$M$1:$P$1, 0), 0), 0)</f>
        <v>107576.44245080047</v>
      </c>
      <c r="U1166" s="1">
        <f>SUMIF('emission-rate'!$A$2:$A$551, $D1166&amp;U$1&amp;$E1166&amp;$F1166, 'emission-rate'!$F$2:$F$551) * IFERROR(VLOOKUP($A1166&amp;$B1166&amp;$C1166&amp;$D1166&amp;U$1, 'check of sales'!$A$2:$P$1035, 12 + MATCH($E1166,'check of sales'!$M$1:$P$1, 0), 0), 0)</f>
        <v>0</v>
      </c>
    </row>
    <row r="1167" spans="1:21" x14ac:dyDescent="0.2">
      <c r="A1167">
        <f>emission!A1167</f>
        <v>2020</v>
      </c>
      <c r="B1167">
        <f>emission!B1167</f>
        <v>2</v>
      </c>
      <c r="C1167" t="str">
        <f>emission!C1167</f>
        <v>industrial</v>
      </c>
      <c r="D1167" t="str">
        <f>emission!D1167</f>
        <v>VCC 21400 (GAS LHD1)</v>
      </c>
      <c r="E1167" t="str">
        <f>emission!E1167</f>
        <v>GAS</v>
      </c>
      <c r="F1167" t="str">
        <f>emission!F1167</f>
        <v>PM</v>
      </c>
      <c r="G1167" s="1">
        <f>emission!G1167 - SUM($K1167:$U1167)</f>
        <v>-8.9236767962574959E-5</v>
      </c>
      <c r="K1167" s="1">
        <f>SUMIF('emission-rate'!$A$2:$A$551, $D1167&amp;K$1&amp;$E1167&amp;$F1167, 'emission-rate'!$F$2:$F$551) * IFERROR(VLOOKUP($A1167&amp;$B1167&amp;$C1167&amp;$D1167&amp;K$1, 'check of sales'!$A$2:$P$1035, 12 + MATCH($E1167,'check of sales'!$M$1:$P$1, 0), 0), 0)</f>
        <v>2225.914536715467</v>
      </c>
      <c r="L1167" s="1">
        <f>SUMIF('emission-rate'!$A$2:$A$551, $D1167&amp;L$1&amp;$E1167&amp;$F1167, 'emission-rate'!$F$2:$F$551) * IFERROR(VLOOKUP($A1167&amp;$B1167&amp;$C1167&amp;$D1167&amp;L$1, 'check of sales'!$A$2:$P$1035, 12 + MATCH($E1167,'check of sales'!$M$1:$P$1, 0), 0), 0)</f>
        <v>123104.16020232334</v>
      </c>
      <c r="M1167" s="1">
        <f>SUMIF('emission-rate'!$A$2:$A$551, $D1167&amp;M$1&amp;$E1167&amp;$F1167, 'emission-rate'!$F$2:$F$551) * IFERROR(VLOOKUP($A1167&amp;$B1167&amp;$C1167&amp;$D1167&amp;M$1, 'check of sales'!$A$2:$P$1035, 12 + MATCH($E1167,'check of sales'!$M$1:$P$1, 0), 0), 0)</f>
        <v>163372.67364528545</v>
      </c>
      <c r="N1167" s="1">
        <f>SUMIF('emission-rate'!$A$2:$A$551, $D1167&amp;N$1&amp;$E1167&amp;$F1167, 'emission-rate'!$F$2:$F$551) * IFERROR(VLOOKUP($A1167&amp;$B1167&amp;$C1167&amp;$D1167&amp;N$1, 'check of sales'!$A$2:$P$1035, 12 + MATCH($E1167,'check of sales'!$M$1:$P$1, 0), 0), 0)</f>
        <v>33291.165709235189</v>
      </c>
      <c r="O1167" s="1">
        <f>SUMIF('emission-rate'!$A$2:$A$551, $D1167&amp;O$1&amp;$E1167&amp;$F1167, 'emission-rate'!$F$2:$F$551) * IFERROR(VLOOKUP($A1167&amp;$B1167&amp;$C1167&amp;$D1167&amp;O$1, 'check of sales'!$A$2:$P$1035, 12 + MATCH($E1167,'check of sales'!$M$1:$P$1, 0), 0), 0)</f>
        <v>111511.39733905408</v>
      </c>
      <c r="P1167" s="1">
        <f>SUMIF('emission-rate'!$A$2:$A$551, $D1167&amp;P$1&amp;$E1167&amp;$F1167, 'emission-rate'!$F$2:$F$551) * IFERROR(VLOOKUP($A1167&amp;$B1167&amp;$C1167&amp;$D1167&amp;P$1, 'check of sales'!$A$2:$P$1035, 12 + MATCH($E1167,'check of sales'!$M$1:$P$1, 0), 0), 0)</f>
        <v>149912.48598522466</v>
      </c>
      <c r="Q1167" s="1">
        <f>SUMIF('emission-rate'!$A$2:$A$551, $D1167&amp;Q$1&amp;$E1167&amp;$F1167, 'emission-rate'!$F$2:$F$551) * IFERROR(VLOOKUP($A1167&amp;$B1167&amp;$C1167&amp;$D1167&amp;Q$1, 'check of sales'!$A$2:$P$1035, 12 + MATCH($E1167,'check of sales'!$M$1:$P$1, 0), 0), 0)</f>
        <v>110117.33282517477</v>
      </c>
      <c r="R1167" s="1">
        <f>SUMIF('emission-rate'!$A$2:$A$551, $D1167&amp;R$1&amp;$E1167&amp;$F1167, 'emission-rate'!$F$2:$F$551) * IFERROR(VLOOKUP($A1167&amp;$B1167&amp;$C1167&amp;$D1167&amp;R$1, 'check of sales'!$A$2:$P$1035, 12 + MATCH($E1167,'check of sales'!$M$1:$P$1, 0), 0), 0)</f>
        <v>89653.168127181038</v>
      </c>
      <c r="S1167" s="1">
        <f>SUMIF('emission-rate'!$A$2:$A$551, $D1167&amp;S$1&amp;$E1167&amp;$F1167, 'emission-rate'!$F$2:$F$551) * IFERROR(VLOOKUP($A1167&amp;$B1167&amp;$C1167&amp;$D1167&amp;S$1, 'check of sales'!$A$2:$P$1035, 12 + MATCH($E1167,'check of sales'!$M$1:$P$1, 0), 0), 0)</f>
        <v>114244.06020665611</v>
      </c>
      <c r="T1167" s="1">
        <f>SUMIF('emission-rate'!$A$2:$A$551, $D1167&amp;T$1&amp;$E1167&amp;$F1167, 'emission-rate'!$F$2:$F$551) * IFERROR(VLOOKUP($A1167&amp;$B1167&amp;$C1167&amp;$D1167&amp;T$1, 'check of sales'!$A$2:$P$1035, 12 + MATCH($E1167,'check of sales'!$M$1:$P$1, 0), 0), 0)</f>
        <v>101288.07632279249</v>
      </c>
      <c r="U1167" s="1">
        <f>SUMIF('emission-rate'!$A$2:$A$551, $D1167&amp;U$1&amp;$E1167&amp;$F1167, 'emission-rate'!$F$2:$F$551) * IFERROR(VLOOKUP($A1167&amp;$B1167&amp;$C1167&amp;$D1167&amp;U$1, 'check of sales'!$A$2:$P$1035, 12 + MATCH($E1167,'check of sales'!$M$1:$P$1, 0), 0), 0)</f>
        <v>130200.45844155412</v>
      </c>
    </row>
    <row r="1168" spans="1:21" x14ac:dyDescent="0.2">
      <c r="A1168">
        <f>emission!A1168</f>
        <v>2010</v>
      </c>
      <c r="B1168">
        <f>emission!B1168</f>
        <v>2</v>
      </c>
      <c r="C1168" t="str">
        <f>emission!C1168</f>
        <v>industrial</v>
      </c>
      <c r="D1168" t="str">
        <f>emission!D1168</f>
        <v>VCC 21400 (GAS LHD1)</v>
      </c>
      <c r="E1168" t="str">
        <f>emission!E1168</f>
        <v>GAS</v>
      </c>
      <c r="F1168" t="str">
        <f>emission!F1168</f>
        <v>PM10</v>
      </c>
      <c r="G1168" s="1">
        <f>emission!G1168 - SUM($K1168:$U1168)</f>
        <v>-2.8016552278131712E-6</v>
      </c>
      <c r="K1168" s="1">
        <f>SUMIF('emission-rate'!$A$2:$A$551, $D1168&amp;K$1&amp;$E1168&amp;$F1168, 'emission-rate'!$F$2:$F$551) * IFERROR(VLOOKUP($A1168&amp;$B1168&amp;$C1168&amp;$D1168&amp;K$1, 'check of sales'!$A$2:$P$1035, 12 + MATCH($E1168,'check of sales'!$M$1:$P$1, 0), 0), 0)</f>
        <v>3863.1368811075554</v>
      </c>
      <c r="L1168" s="1">
        <f>SUMIF('emission-rate'!$A$2:$A$551, $D1168&amp;L$1&amp;$E1168&amp;$F1168, 'emission-rate'!$F$2:$F$551) * IFERROR(VLOOKUP($A1168&amp;$B1168&amp;$C1168&amp;$D1168&amp;L$1, 'check of sales'!$A$2:$P$1035, 12 + MATCH($E1168,'check of sales'!$M$1:$P$1, 0), 0), 0)</f>
        <v>0</v>
      </c>
      <c r="M1168" s="1">
        <f>SUMIF('emission-rate'!$A$2:$A$551, $D1168&amp;M$1&amp;$E1168&amp;$F1168, 'emission-rate'!$F$2:$F$551) * IFERROR(VLOOKUP($A1168&amp;$B1168&amp;$C1168&amp;$D1168&amp;M$1, 'check of sales'!$A$2:$P$1035, 12 + MATCH($E1168,'check of sales'!$M$1:$P$1, 0), 0), 0)</f>
        <v>0</v>
      </c>
      <c r="N1168" s="1">
        <f>SUMIF('emission-rate'!$A$2:$A$551, $D1168&amp;N$1&amp;$E1168&amp;$F1168, 'emission-rate'!$F$2:$F$551) * IFERROR(VLOOKUP($A1168&amp;$B1168&amp;$C1168&amp;$D1168&amp;N$1, 'check of sales'!$A$2:$P$1035, 12 + MATCH($E1168,'check of sales'!$M$1:$P$1, 0), 0), 0)</f>
        <v>0</v>
      </c>
      <c r="O1168" s="1">
        <f>SUMIF('emission-rate'!$A$2:$A$551, $D1168&amp;O$1&amp;$E1168&amp;$F1168, 'emission-rate'!$F$2:$F$551) * IFERROR(VLOOKUP($A1168&amp;$B1168&amp;$C1168&amp;$D1168&amp;O$1, 'check of sales'!$A$2:$P$1035, 12 + MATCH($E1168,'check of sales'!$M$1:$P$1, 0), 0), 0)</f>
        <v>0</v>
      </c>
      <c r="P1168" s="1">
        <f>SUMIF('emission-rate'!$A$2:$A$551, $D1168&amp;P$1&amp;$E1168&amp;$F1168, 'emission-rate'!$F$2:$F$551) * IFERROR(VLOOKUP($A1168&amp;$B1168&amp;$C1168&amp;$D1168&amp;P$1, 'check of sales'!$A$2:$P$1035, 12 + MATCH($E1168,'check of sales'!$M$1:$P$1, 0), 0), 0)</f>
        <v>0</v>
      </c>
      <c r="Q1168" s="1">
        <f>SUMIF('emission-rate'!$A$2:$A$551, $D1168&amp;Q$1&amp;$E1168&amp;$F1168, 'emission-rate'!$F$2:$F$551) * IFERROR(VLOOKUP($A1168&amp;$B1168&amp;$C1168&amp;$D1168&amp;Q$1, 'check of sales'!$A$2:$P$1035, 12 + MATCH($E1168,'check of sales'!$M$1:$P$1, 0), 0), 0)</f>
        <v>0</v>
      </c>
      <c r="R1168" s="1">
        <f>SUMIF('emission-rate'!$A$2:$A$551, $D1168&amp;R$1&amp;$E1168&amp;$F1168, 'emission-rate'!$F$2:$F$551) * IFERROR(VLOOKUP($A1168&amp;$B1168&amp;$C1168&amp;$D1168&amp;R$1, 'check of sales'!$A$2:$P$1035, 12 + MATCH($E1168,'check of sales'!$M$1:$P$1, 0), 0), 0)</f>
        <v>0</v>
      </c>
      <c r="S1168" s="1">
        <f>SUMIF('emission-rate'!$A$2:$A$551, $D1168&amp;S$1&amp;$E1168&amp;$F1168, 'emission-rate'!$F$2:$F$551) * IFERROR(VLOOKUP($A1168&amp;$B1168&amp;$C1168&amp;$D1168&amp;S$1, 'check of sales'!$A$2:$P$1035, 12 + MATCH($E1168,'check of sales'!$M$1:$P$1, 0), 0), 0)</f>
        <v>0</v>
      </c>
      <c r="T1168" s="1">
        <f>SUMIF('emission-rate'!$A$2:$A$551, $D1168&amp;T$1&amp;$E1168&amp;$F1168, 'emission-rate'!$F$2:$F$551) * IFERROR(VLOOKUP($A1168&amp;$B1168&amp;$C1168&amp;$D1168&amp;T$1, 'check of sales'!$A$2:$P$1035, 12 + MATCH($E1168,'check of sales'!$M$1:$P$1, 0), 0), 0)</f>
        <v>0</v>
      </c>
      <c r="U1168" s="1">
        <f>SUMIF('emission-rate'!$A$2:$A$551, $D1168&amp;U$1&amp;$E1168&amp;$F1168, 'emission-rate'!$F$2:$F$551) * IFERROR(VLOOKUP($A1168&amp;$B1168&amp;$C1168&amp;$D1168&amp;U$1, 'check of sales'!$A$2:$P$1035, 12 + MATCH($E1168,'check of sales'!$M$1:$P$1, 0), 0), 0)</f>
        <v>0</v>
      </c>
    </row>
    <row r="1169" spans="1:21" x14ac:dyDescent="0.2">
      <c r="A1169">
        <f>emission!A1169</f>
        <v>2011</v>
      </c>
      <c r="B1169">
        <f>emission!B1169</f>
        <v>2</v>
      </c>
      <c r="C1169" t="str">
        <f>emission!C1169</f>
        <v>industrial</v>
      </c>
      <c r="D1169" t="str">
        <f>emission!D1169</f>
        <v>VCC 21400 (GAS LHD1)</v>
      </c>
      <c r="E1169" t="str">
        <f>emission!E1169</f>
        <v>GAS</v>
      </c>
      <c r="F1169" t="str">
        <f>emission!F1169</f>
        <v>PM10</v>
      </c>
      <c r="G1169" s="1">
        <f>emission!G1169 - SUM($K1169:$U1169)</f>
        <v>1.6453280113637447E-4</v>
      </c>
      <c r="K1169" s="1">
        <f>SUMIF('emission-rate'!$A$2:$A$551, $D1169&amp;K$1&amp;$E1169&amp;$F1169, 'emission-rate'!$F$2:$F$551) * IFERROR(VLOOKUP($A1169&amp;$B1169&amp;$C1169&amp;$D1169&amp;K$1, 'check of sales'!$A$2:$P$1035, 12 + MATCH($E1169,'check of sales'!$M$1:$P$1, 0), 0), 0)</f>
        <v>3637.3177467545693</v>
      </c>
      <c r="L1169" s="1">
        <f>SUMIF('emission-rate'!$A$2:$A$551, $D1169&amp;L$1&amp;$E1169&amp;$F1169, 'emission-rate'!$F$2:$F$551) * IFERROR(VLOOKUP($A1169&amp;$B1169&amp;$C1169&amp;$D1169&amp;L$1, 'check of sales'!$A$2:$P$1035, 12 + MATCH($E1169,'check of sales'!$M$1:$P$1, 0), 0), 0)</f>
        <v>202420.51194059663</v>
      </c>
      <c r="M1169" s="1">
        <f>SUMIF('emission-rate'!$A$2:$A$551, $D1169&amp;M$1&amp;$E1169&amp;$F1169, 'emission-rate'!$F$2:$F$551) * IFERROR(VLOOKUP($A1169&amp;$B1169&amp;$C1169&amp;$D1169&amp;M$1, 'check of sales'!$A$2:$P$1035, 12 + MATCH($E1169,'check of sales'!$M$1:$P$1, 0), 0), 0)</f>
        <v>0</v>
      </c>
      <c r="N1169" s="1">
        <f>SUMIF('emission-rate'!$A$2:$A$551, $D1169&amp;N$1&amp;$E1169&amp;$F1169, 'emission-rate'!$F$2:$F$551) * IFERROR(VLOOKUP($A1169&amp;$B1169&amp;$C1169&amp;$D1169&amp;N$1, 'check of sales'!$A$2:$P$1035, 12 + MATCH($E1169,'check of sales'!$M$1:$P$1, 0), 0), 0)</f>
        <v>0</v>
      </c>
      <c r="O1169" s="1">
        <f>SUMIF('emission-rate'!$A$2:$A$551, $D1169&amp;O$1&amp;$E1169&amp;$F1169, 'emission-rate'!$F$2:$F$551) * IFERROR(VLOOKUP($A1169&amp;$B1169&amp;$C1169&amp;$D1169&amp;O$1, 'check of sales'!$A$2:$P$1035, 12 + MATCH($E1169,'check of sales'!$M$1:$P$1, 0), 0), 0)</f>
        <v>0</v>
      </c>
      <c r="P1169" s="1">
        <f>SUMIF('emission-rate'!$A$2:$A$551, $D1169&amp;P$1&amp;$E1169&amp;$F1169, 'emission-rate'!$F$2:$F$551) * IFERROR(VLOOKUP($A1169&amp;$B1169&amp;$C1169&amp;$D1169&amp;P$1, 'check of sales'!$A$2:$P$1035, 12 + MATCH($E1169,'check of sales'!$M$1:$P$1, 0), 0), 0)</f>
        <v>0</v>
      </c>
      <c r="Q1169" s="1">
        <f>SUMIF('emission-rate'!$A$2:$A$551, $D1169&amp;Q$1&amp;$E1169&amp;$F1169, 'emission-rate'!$F$2:$F$551) * IFERROR(VLOOKUP($A1169&amp;$B1169&amp;$C1169&amp;$D1169&amp;Q$1, 'check of sales'!$A$2:$P$1035, 12 + MATCH($E1169,'check of sales'!$M$1:$P$1, 0), 0), 0)</f>
        <v>0</v>
      </c>
      <c r="R1169" s="1">
        <f>SUMIF('emission-rate'!$A$2:$A$551, $D1169&amp;R$1&amp;$E1169&amp;$F1169, 'emission-rate'!$F$2:$F$551) * IFERROR(VLOOKUP($A1169&amp;$B1169&amp;$C1169&amp;$D1169&amp;R$1, 'check of sales'!$A$2:$P$1035, 12 + MATCH($E1169,'check of sales'!$M$1:$P$1, 0), 0), 0)</f>
        <v>0</v>
      </c>
      <c r="S1169" s="1">
        <f>SUMIF('emission-rate'!$A$2:$A$551, $D1169&amp;S$1&amp;$E1169&amp;$F1169, 'emission-rate'!$F$2:$F$551) * IFERROR(VLOOKUP($A1169&amp;$B1169&amp;$C1169&amp;$D1169&amp;S$1, 'check of sales'!$A$2:$P$1035, 12 + MATCH($E1169,'check of sales'!$M$1:$P$1, 0), 0), 0)</f>
        <v>0</v>
      </c>
      <c r="T1169" s="1">
        <f>SUMIF('emission-rate'!$A$2:$A$551, $D1169&amp;T$1&amp;$E1169&amp;$F1169, 'emission-rate'!$F$2:$F$551) * IFERROR(VLOOKUP($A1169&amp;$B1169&amp;$C1169&amp;$D1169&amp;T$1, 'check of sales'!$A$2:$P$1035, 12 + MATCH($E1169,'check of sales'!$M$1:$P$1, 0), 0), 0)</f>
        <v>0</v>
      </c>
      <c r="U1169" s="1">
        <f>SUMIF('emission-rate'!$A$2:$A$551, $D1169&amp;U$1&amp;$E1169&amp;$F1169, 'emission-rate'!$F$2:$F$551) * IFERROR(VLOOKUP($A1169&amp;$B1169&amp;$C1169&amp;$D1169&amp;U$1, 'check of sales'!$A$2:$P$1035, 12 + MATCH($E1169,'check of sales'!$M$1:$P$1, 0), 0), 0)</f>
        <v>0</v>
      </c>
    </row>
    <row r="1170" spans="1:21" x14ac:dyDescent="0.2">
      <c r="A1170">
        <f>emission!A1170</f>
        <v>2012</v>
      </c>
      <c r="B1170">
        <f>emission!B1170</f>
        <v>2</v>
      </c>
      <c r="C1170" t="str">
        <f>emission!C1170</f>
        <v>industrial</v>
      </c>
      <c r="D1170" t="str">
        <f>emission!D1170</f>
        <v>VCC 21400 (GAS LHD1)</v>
      </c>
      <c r="E1170" t="str">
        <f>emission!E1170</f>
        <v>GAS</v>
      </c>
      <c r="F1170" t="str">
        <f>emission!F1170</f>
        <v>PM10</v>
      </c>
      <c r="G1170" s="1">
        <f>emission!G1170 - SUM($K1170:$U1170)</f>
        <v>9.9127122666686773E-5</v>
      </c>
      <c r="K1170" s="1">
        <f>SUMIF('emission-rate'!$A$2:$A$551, $D1170&amp;K$1&amp;$E1170&amp;$F1170, 'emission-rate'!$F$2:$F$551) * IFERROR(VLOOKUP($A1170&amp;$B1170&amp;$C1170&amp;$D1170&amp;K$1, 'check of sales'!$A$2:$P$1035, 12 + MATCH($E1170,'check of sales'!$M$1:$P$1, 0), 0), 0)</f>
        <v>3499.026979030205</v>
      </c>
      <c r="L1170" s="1">
        <f>SUMIF('emission-rate'!$A$2:$A$551, $D1170&amp;L$1&amp;$E1170&amp;$F1170, 'emission-rate'!$F$2:$F$551) * IFERROR(VLOOKUP($A1170&amp;$B1170&amp;$C1170&amp;$D1170&amp;L$1, 'check of sales'!$A$2:$P$1035, 12 + MATCH($E1170,'check of sales'!$M$1:$P$1, 0), 0), 0)</f>
        <v>190588.04879251134</v>
      </c>
      <c r="M1170" s="1">
        <f>SUMIF('emission-rate'!$A$2:$A$551, $D1170&amp;M$1&amp;$E1170&amp;$F1170, 'emission-rate'!$F$2:$F$551) * IFERROR(VLOOKUP($A1170&amp;$B1170&amp;$C1170&amp;$D1170&amp;M$1, 'check of sales'!$A$2:$P$1035, 12 + MATCH($E1170,'check of sales'!$M$1:$P$1, 0), 0), 0)</f>
        <v>260154.87518669033</v>
      </c>
      <c r="N1170" s="1">
        <f>SUMIF('emission-rate'!$A$2:$A$551, $D1170&amp;N$1&amp;$E1170&amp;$F1170, 'emission-rate'!$F$2:$F$551) * IFERROR(VLOOKUP($A1170&amp;$B1170&amp;$C1170&amp;$D1170&amp;N$1, 'check of sales'!$A$2:$P$1035, 12 + MATCH($E1170,'check of sales'!$M$1:$P$1, 0), 0), 0)</f>
        <v>0</v>
      </c>
      <c r="O1170" s="1">
        <f>SUMIF('emission-rate'!$A$2:$A$551, $D1170&amp;O$1&amp;$E1170&amp;$F1170, 'emission-rate'!$F$2:$F$551) * IFERROR(VLOOKUP($A1170&amp;$B1170&amp;$C1170&amp;$D1170&amp;O$1, 'check of sales'!$A$2:$P$1035, 12 + MATCH($E1170,'check of sales'!$M$1:$P$1, 0), 0), 0)</f>
        <v>0</v>
      </c>
      <c r="P1170" s="1">
        <f>SUMIF('emission-rate'!$A$2:$A$551, $D1170&amp;P$1&amp;$E1170&amp;$F1170, 'emission-rate'!$F$2:$F$551) * IFERROR(VLOOKUP($A1170&amp;$B1170&amp;$C1170&amp;$D1170&amp;P$1, 'check of sales'!$A$2:$P$1035, 12 + MATCH($E1170,'check of sales'!$M$1:$P$1, 0), 0), 0)</f>
        <v>0</v>
      </c>
      <c r="Q1170" s="1">
        <f>SUMIF('emission-rate'!$A$2:$A$551, $D1170&amp;Q$1&amp;$E1170&amp;$F1170, 'emission-rate'!$F$2:$F$551) * IFERROR(VLOOKUP($A1170&amp;$B1170&amp;$C1170&amp;$D1170&amp;Q$1, 'check of sales'!$A$2:$P$1035, 12 + MATCH($E1170,'check of sales'!$M$1:$P$1, 0), 0), 0)</f>
        <v>0</v>
      </c>
      <c r="R1170" s="1">
        <f>SUMIF('emission-rate'!$A$2:$A$551, $D1170&amp;R$1&amp;$E1170&amp;$F1170, 'emission-rate'!$F$2:$F$551) * IFERROR(VLOOKUP($A1170&amp;$B1170&amp;$C1170&amp;$D1170&amp;R$1, 'check of sales'!$A$2:$P$1035, 12 + MATCH($E1170,'check of sales'!$M$1:$P$1, 0), 0), 0)</f>
        <v>0</v>
      </c>
      <c r="S1170" s="1">
        <f>SUMIF('emission-rate'!$A$2:$A$551, $D1170&amp;S$1&amp;$E1170&amp;$F1170, 'emission-rate'!$F$2:$F$551) * IFERROR(VLOOKUP($A1170&amp;$B1170&amp;$C1170&amp;$D1170&amp;S$1, 'check of sales'!$A$2:$P$1035, 12 + MATCH($E1170,'check of sales'!$M$1:$P$1, 0), 0), 0)</f>
        <v>0</v>
      </c>
      <c r="T1170" s="1">
        <f>SUMIF('emission-rate'!$A$2:$A$551, $D1170&amp;T$1&amp;$E1170&amp;$F1170, 'emission-rate'!$F$2:$F$551) * IFERROR(VLOOKUP($A1170&amp;$B1170&amp;$C1170&amp;$D1170&amp;T$1, 'check of sales'!$A$2:$P$1035, 12 + MATCH($E1170,'check of sales'!$M$1:$P$1, 0), 0), 0)</f>
        <v>0</v>
      </c>
      <c r="U1170" s="1">
        <f>SUMIF('emission-rate'!$A$2:$A$551, $D1170&amp;U$1&amp;$E1170&amp;$F1170, 'emission-rate'!$F$2:$F$551) * IFERROR(VLOOKUP($A1170&amp;$B1170&amp;$C1170&amp;$D1170&amp;U$1, 'check of sales'!$A$2:$P$1035, 12 + MATCH($E1170,'check of sales'!$M$1:$P$1, 0), 0), 0)</f>
        <v>0</v>
      </c>
    </row>
    <row r="1171" spans="1:21" x14ac:dyDescent="0.2">
      <c r="A1171">
        <f>emission!A1171</f>
        <v>2013</v>
      </c>
      <c r="B1171">
        <f>emission!B1171</f>
        <v>2</v>
      </c>
      <c r="C1171" t="str">
        <f>emission!C1171</f>
        <v>industrial</v>
      </c>
      <c r="D1171" t="str">
        <f>emission!D1171</f>
        <v>VCC 21400 (GAS LHD1)</v>
      </c>
      <c r="E1171" t="str">
        <f>emission!E1171</f>
        <v>GAS</v>
      </c>
      <c r="F1171" t="str">
        <f>emission!F1171</f>
        <v>PM10</v>
      </c>
      <c r="G1171" s="1">
        <f>emission!G1171 - SUM($K1171:$U1171)</f>
        <v>9.9690980277955532E-5</v>
      </c>
      <c r="K1171" s="1">
        <f>SUMIF('emission-rate'!$A$2:$A$551, $D1171&amp;K$1&amp;$E1171&amp;$F1171, 'emission-rate'!$F$2:$F$551) * IFERROR(VLOOKUP($A1171&amp;$B1171&amp;$C1171&amp;$D1171&amp;K$1, 'check of sales'!$A$2:$P$1035, 12 + MATCH($E1171,'check of sales'!$M$1:$P$1, 0), 0), 0)</f>
        <v>3387.3096652689219</v>
      </c>
      <c r="L1171" s="1">
        <f>SUMIF('emission-rate'!$A$2:$A$551, $D1171&amp;L$1&amp;$E1171&amp;$F1171, 'emission-rate'!$F$2:$F$551) * IFERROR(VLOOKUP($A1171&amp;$B1171&amp;$C1171&amp;$D1171&amp;L$1, 'check of sales'!$A$2:$P$1035, 12 + MATCH($E1171,'check of sales'!$M$1:$P$1, 0), 0), 0)</f>
        <v>183341.89395489235</v>
      </c>
      <c r="M1171" s="1">
        <f>SUMIF('emission-rate'!$A$2:$A$551, $D1171&amp;M$1&amp;$E1171&amp;$F1171, 'emission-rate'!$F$2:$F$551) * IFERROR(VLOOKUP($A1171&amp;$B1171&amp;$C1171&amp;$D1171&amp;M$1, 'check of sales'!$A$2:$P$1035, 12 + MATCH($E1171,'check of sales'!$M$1:$P$1, 0), 0), 0)</f>
        <v>244947.55778624592</v>
      </c>
      <c r="N1171" s="1">
        <f>SUMIF('emission-rate'!$A$2:$A$551, $D1171&amp;N$1&amp;$E1171&amp;$F1171, 'emission-rate'!$F$2:$F$551) * IFERROR(VLOOKUP($A1171&amp;$B1171&amp;$C1171&amp;$D1171&amp;N$1, 'check of sales'!$A$2:$P$1035, 12 + MATCH($E1171,'check of sales'!$M$1:$P$1, 0), 0), 0)</f>
        <v>50881.433082508811</v>
      </c>
      <c r="O1171" s="1">
        <f>SUMIF('emission-rate'!$A$2:$A$551, $D1171&amp;O$1&amp;$E1171&amp;$F1171, 'emission-rate'!$F$2:$F$551) * IFERROR(VLOOKUP($A1171&amp;$B1171&amp;$C1171&amp;$D1171&amp;O$1, 'check of sales'!$A$2:$P$1035, 12 + MATCH($E1171,'check of sales'!$M$1:$P$1, 0), 0), 0)</f>
        <v>0</v>
      </c>
      <c r="P1171" s="1">
        <f>SUMIF('emission-rate'!$A$2:$A$551, $D1171&amp;P$1&amp;$E1171&amp;$F1171, 'emission-rate'!$F$2:$F$551) * IFERROR(VLOOKUP($A1171&amp;$B1171&amp;$C1171&amp;$D1171&amp;P$1, 'check of sales'!$A$2:$P$1035, 12 + MATCH($E1171,'check of sales'!$M$1:$P$1, 0), 0), 0)</f>
        <v>0</v>
      </c>
      <c r="Q1171" s="1">
        <f>SUMIF('emission-rate'!$A$2:$A$551, $D1171&amp;Q$1&amp;$E1171&amp;$F1171, 'emission-rate'!$F$2:$F$551) * IFERROR(VLOOKUP($A1171&amp;$B1171&amp;$C1171&amp;$D1171&amp;Q$1, 'check of sales'!$A$2:$P$1035, 12 + MATCH($E1171,'check of sales'!$M$1:$P$1, 0), 0), 0)</f>
        <v>0</v>
      </c>
      <c r="R1171" s="1">
        <f>SUMIF('emission-rate'!$A$2:$A$551, $D1171&amp;R$1&amp;$E1171&amp;$F1171, 'emission-rate'!$F$2:$F$551) * IFERROR(VLOOKUP($A1171&amp;$B1171&amp;$C1171&amp;$D1171&amp;R$1, 'check of sales'!$A$2:$P$1035, 12 + MATCH($E1171,'check of sales'!$M$1:$P$1, 0), 0), 0)</f>
        <v>0</v>
      </c>
      <c r="S1171" s="1">
        <f>SUMIF('emission-rate'!$A$2:$A$551, $D1171&amp;S$1&amp;$E1171&amp;$F1171, 'emission-rate'!$F$2:$F$551) * IFERROR(VLOOKUP($A1171&amp;$B1171&amp;$C1171&amp;$D1171&amp;S$1, 'check of sales'!$A$2:$P$1035, 12 + MATCH($E1171,'check of sales'!$M$1:$P$1, 0), 0), 0)</f>
        <v>0</v>
      </c>
      <c r="T1171" s="1">
        <f>SUMIF('emission-rate'!$A$2:$A$551, $D1171&amp;T$1&amp;$E1171&amp;$F1171, 'emission-rate'!$F$2:$F$551) * IFERROR(VLOOKUP($A1171&amp;$B1171&amp;$C1171&amp;$D1171&amp;T$1, 'check of sales'!$A$2:$P$1035, 12 + MATCH($E1171,'check of sales'!$M$1:$P$1, 0), 0), 0)</f>
        <v>0</v>
      </c>
      <c r="U1171" s="1">
        <f>SUMIF('emission-rate'!$A$2:$A$551, $D1171&amp;U$1&amp;$E1171&amp;$F1171, 'emission-rate'!$F$2:$F$551) * IFERROR(VLOOKUP($A1171&amp;$B1171&amp;$C1171&amp;$D1171&amp;U$1, 'check of sales'!$A$2:$P$1035, 12 + MATCH($E1171,'check of sales'!$M$1:$P$1, 0), 0), 0)</f>
        <v>0</v>
      </c>
    </row>
    <row r="1172" spans="1:21" x14ac:dyDescent="0.2">
      <c r="A1172">
        <f>emission!A1172</f>
        <v>2014</v>
      </c>
      <c r="B1172">
        <f>emission!B1172</f>
        <v>2</v>
      </c>
      <c r="C1172" t="str">
        <f>emission!C1172</f>
        <v>industrial</v>
      </c>
      <c r="D1172" t="str">
        <f>emission!D1172</f>
        <v>VCC 21400 (GAS LHD1)</v>
      </c>
      <c r="E1172" t="str">
        <f>emission!E1172</f>
        <v>GAS</v>
      </c>
      <c r="F1172" t="str">
        <f>emission!F1172</f>
        <v>PM10</v>
      </c>
      <c r="G1172" s="1">
        <f>emission!G1172 - SUM($K1172:$U1172)</f>
        <v>1.6027654055505991E-4</v>
      </c>
      <c r="K1172" s="1">
        <f>SUMIF('emission-rate'!$A$2:$A$551, $D1172&amp;K$1&amp;$E1172&amp;$F1172, 'emission-rate'!$F$2:$F$551) * IFERROR(VLOOKUP($A1172&amp;$B1172&amp;$C1172&amp;$D1172&amp;K$1, 'check of sales'!$A$2:$P$1035, 12 + MATCH($E1172,'check of sales'!$M$1:$P$1, 0), 0), 0)</f>
        <v>3023.012732231693</v>
      </c>
      <c r="L1172" s="1">
        <f>SUMIF('emission-rate'!$A$2:$A$551, $D1172&amp;L$1&amp;$E1172&amp;$F1172, 'emission-rate'!$F$2:$F$551) * IFERROR(VLOOKUP($A1172&amp;$B1172&amp;$C1172&amp;$D1172&amp;L$1, 'check of sales'!$A$2:$P$1035, 12 + MATCH($E1172,'check of sales'!$M$1:$P$1, 0), 0), 0)</f>
        <v>177488.1340338341</v>
      </c>
      <c r="M1172" s="1">
        <f>SUMIF('emission-rate'!$A$2:$A$551, $D1172&amp;M$1&amp;$E1172&amp;$F1172, 'emission-rate'!$F$2:$F$551) * IFERROR(VLOOKUP($A1172&amp;$B1172&amp;$C1172&amp;$D1172&amp;M$1, 'check of sales'!$A$2:$P$1035, 12 + MATCH($E1172,'check of sales'!$M$1:$P$1, 0), 0), 0)</f>
        <v>235634.65520887525</v>
      </c>
      <c r="N1172" s="1">
        <f>SUMIF('emission-rate'!$A$2:$A$551, $D1172&amp;N$1&amp;$E1172&amp;$F1172, 'emission-rate'!$F$2:$F$551) * IFERROR(VLOOKUP($A1172&amp;$B1172&amp;$C1172&amp;$D1172&amp;N$1, 'check of sales'!$A$2:$P$1035, 12 + MATCH($E1172,'check of sales'!$M$1:$P$1, 0), 0), 0)</f>
        <v>47907.165919074265</v>
      </c>
      <c r="O1172" s="1">
        <f>SUMIF('emission-rate'!$A$2:$A$551, $D1172&amp;O$1&amp;$E1172&amp;$F1172, 'emission-rate'!$F$2:$F$551) * IFERROR(VLOOKUP($A1172&amp;$B1172&amp;$C1172&amp;$D1172&amp;O$1, 'check of sales'!$A$2:$P$1035, 12 + MATCH($E1172,'check of sales'!$M$1:$P$1, 0), 0), 0)</f>
        <v>155247.36921616513</v>
      </c>
      <c r="P1172" s="1">
        <f>SUMIF('emission-rate'!$A$2:$A$551, $D1172&amp;P$1&amp;$E1172&amp;$F1172, 'emission-rate'!$F$2:$F$551) * IFERROR(VLOOKUP($A1172&amp;$B1172&amp;$C1172&amp;$D1172&amp;P$1, 'check of sales'!$A$2:$P$1035, 12 + MATCH($E1172,'check of sales'!$M$1:$P$1, 0), 0), 0)</f>
        <v>0</v>
      </c>
      <c r="Q1172" s="1">
        <f>SUMIF('emission-rate'!$A$2:$A$551, $D1172&amp;Q$1&amp;$E1172&amp;$F1172, 'emission-rate'!$F$2:$F$551) * IFERROR(VLOOKUP($A1172&amp;$B1172&amp;$C1172&amp;$D1172&amp;Q$1, 'check of sales'!$A$2:$P$1035, 12 + MATCH($E1172,'check of sales'!$M$1:$P$1, 0), 0), 0)</f>
        <v>0</v>
      </c>
      <c r="R1172" s="1">
        <f>SUMIF('emission-rate'!$A$2:$A$551, $D1172&amp;R$1&amp;$E1172&amp;$F1172, 'emission-rate'!$F$2:$F$551) * IFERROR(VLOOKUP($A1172&amp;$B1172&amp;$C1172&amp;$D1172&amp;R$1, 'check of sales'!$A$2:$P$1035, 12 + MATCH($E1172,'check of sales'!$M$1:$P$1, 0), 0), 0)</f>
        <v>0</v>
      </c>
      <c r="S1172" s="1">
        <f>SUMIF('emission-rate'!$A$2:$A$551, $D1172&amp;S$1&amp;$E1172&amp;$F1172, 'emission-rate'!$F$2:$F$551) * IFERROR(VLOOKUP($A1172&amp;$B1172&amp;$C1172&amp;$D1172&amp;S$1, 'check of sales'!$A$2:$P$1035, 12 + MATCH($E1172,'check of sales'!$M$1:$P$1, 0), 0), 0)</f>
        <v>0</v>
      </c>
      <c r="T1172" s="1">
        <f>SUMIF('emission-rate'!$A$2:$A$551, $D1172&amp;T$1&amp;$E1172&amp;$F1172, 'emission-rate'!$F$2:$F$551) * IFERROR(VLOOKUP($A1172&amp;$B1172&amp;$C1172&amp;$D1172&amp;T$1, 'check of sales'!$A$2:$P$1035, 12 + MATCH($E1172,'check of sales'!$M$1:$P$1, 0), 0), 0)</f>
        <v>0</v>
      </c>
      <c r="U1172" s="1">
        <f>SUMIF('emission-rate'!$A$2:$A$551, $D1172&amp;U$1&amp;$E1172&amp;$F1172, 'emission-rate'!$F$2:$F$551) * IFERROR(VLOOKUP($A1172&amp;$B1172&amp;$C1172&amp;$D1172&amp;U$1, 'check of sales'!$A$2:$P$1035, 12 + MATCH($E1172,'check of sales'!$M$1:$P$1, 0), 0), 0)</f>
        <v>0</v>
      </c>
    </row>
    <row r="1173" spans="1:21" x14ac:dyDescent="0.2">
      <c r="A1173">
        <f>emission!A1173</f>
        <v>2015</v>
      </c>
      <c r="B1173">
        <f>emission!B1173</f>
        <v>2</v>
      </c>
      <c r="C1173" t="str">
        <f>emission!C1173</f>
        <v>industrial</v>
      </c>
      <c r="D1173" t="str">
        <f>emission!D1173</f>
        <v>VCC 21400 (GAS LHD1)</v>
      </c>
      <c r="E1173" t="str">
        <f>emission!E1173</f>
        <v>GAS</v>
      </c>
      <c r="F1173" t="str">
        <f>emission!F1173</f>
        <v>PM10</v>
      </c>
      <c r="G1173" s="1">
        <f>emission!G1173 - SUM($K1173:$U1173)</f>
        <v>-3.1476840376853943E-5</v>
      </c>
      <c r="K1173" s="1">
        <f>SUMIF('emission-rate'!$A$2:$A$551, $D1173&amp;K$1&amp;$E1173&amp;$F1173, 'emission-rate'!$F$2:$F$551) * IFERROR(VLOOKUP($A1173&amp;$B1173&amp;$C1173&amp;$D1173&amp;K$1, 'check of sales'!$A$2:$P$1035, 12 + MATCH($E1173,'check of sales'!$M$1:$P$1, 0), 0), 0)</f>
        <v>2830.4956270253615</v>
      </c>
      <c r="L1173" s="1">
        <f>SUMIF('emission-rate'!$A$2:$A$551, $D1173&amp;L$1&amp;$E1173&amp;$F1173, 'emission-rate'!$F$2:$F$551) * IFERROR(VLOOKUP($A1173&amp;$B1173&amp;$C1173&amp;$D1173&amp;L$1, 'check of sales'!$A$2:$P$1035, 12 + MATCH($E1173,'check of sales'!$M$1:$P$1, 0), 0), 0)</f>
        <v>158399.71600639855</v>
      </c>
      <c r="M1173" s="1">
        <f>SUMIF('emission-rate'!$A$2:$A$551, $D1173&amp;M$1&amp;$E1173&amp;$F1173, 'emission-rate'!$F$2:$F$551) * IFERROR(VLOOKUP($A1173&amp;$B1173&amp;$C1173&amp;$D1173&amp;M$1, 'check of sales'!$A$2:$P$1035, 12 + MATCH($E1173,'check of sales'!$M$1:$P$1, 0), 0), 0)</f>
        <v>228111.28632181993</v>
      </c>
      <c r="N1173" s="1">
        <f>SUMIF('emission-rate'!$A$2:$A$551, $D1173&amp;N$1&amp;$E1173&amp;$F1173, 'emission-rate'!$F$2:$F$551) * IFERROR(VLOOKUP($A1173&amp;$B1173&amp;$C1173&amp;$D1173&amp;N$1, 'check of sales'!$A$2:$P$1035, 12 + MATCH($E1173,'check of sales'!$M$1:$P$1, 0), 0), 0)</f>
        <v>46085.736168990246</v>
      </c>
      <c r="O1173" s="1">
        <f>SUMIF('emission-rate'!$A$2:$A$551, $D1173&amp;O$1&amp;$E1173&amp;$F1173, 'emission-rate'!$F$2:$F$551) * IFERROR(VLOOKUP($A1173&amp;$B1173&amp;$C1173&amp;$D1173&amp;O$1, 'check of sales'!$A$2:$P$1035, 12 + MATCH($E1173,'check of sales'!$M$1:$P$1, 0), 0), 0)</f>
        <v>146172.40562933983</v>
      </c>
      <c r="P1173" s="1">
        <f>SUMIF('emission-rate'!$A$2:$A$551, $D1173&amp;P$1&amp;$E1173&amp;$F1173, 'emission-rate'!$F$2:$F$551) * IFERROR(VLOOKUP($A1173&amp;$B1173&amp;$C1173&amp;$D1173&amp;P$1, 'check of sales'!$A$2:$P$1035, 12 + MATCH($E1173,'check of sales'!$M$1:$P$1, 0), 0), 0)</f>
        <v>200514.95928022393</v>
      </c>
      <c r="Q1173" s="1">
        <f>SUMIF('emission-rate'!$A$2:$A$551, $D1173&amp;Q$1&amp;$E1173&amp;$F1173, 'emission-rate'!$F$2:$F$551) * IFERROR(VLOOKUP($A1173&amp;$B1173&amp;$C1173&amp;$D1173&amp;Q$1, 'check of sales'!$A$2:$P$1035, 12 + MATCH($E1173,'check of sales'!$M$1:$P$1, 0), 0), 0)</f>
        <v>0</v>
      </c>
      <c r="R1173" s="1">
        <f>SUMIF('emission-rate'!$A$2:$A$551, $D1173&amp;R$1&amp;$E1173&amp;$F1173, 'emission-rate'!$F$2:$F$551) * IFERROR(VLOOKUP($A1173&amp;$B1173&amp;$C1173&amp;$D1173&amp;R$1, 'check of sales'!$A$2:$P$1035, 12 + MATCH($E1173,'check of sales'!$M$1:$P$1, 0), 0), 0)</f>
        <v>0</v>
      </c>
      <c r="S1173" s="1">
        <f>SUMIF('emission-rate'!$A$2:$A$551, $D1173&amp;S$1&amp;$E1173&amp;$F1173, 'emission-rate'!$F$2:$F$551) * IFERROR(VLOOKUP($A1173&amp;$B1173&amp;$C1173&amp;$D1173&amp;S$1, 'check of sales'!$A$2:$P$1035, 12 + MATCH($E1173,'check of sales'!$M$1:$P$1, 0), 0), 0)</f>
        <v>0</v>
      </c>
      <c r="T1173" s="1">
        <f>SUMIF('emission-rate'!$A$2:$A$551, $D1173&amp;T$1&amp;$E1173&amp;$F1173, 'emission-rate'!$F$2:$F$551) * IFERROR(VLOOKUP($A1173&amp;$B1173&amp;$C1173&amp;$D1173&amp;T$1, 'check of sales'!$A$2:$P$1035, 12 + MATCH($E1173,'check of sales'!$M$1:$P$1, 0), 0), 0)</f>
        <v>0</v>
      </c>
      <c r="U1173" s="1">
        <f>SUMIF('emission-rate'!$A$2:$A$551, $D1173&amp;U$1&amp;$E1173&amp;$F1173, 'emission-rate'!$F$2:$F$551) * IFERROR(VLOOKUP($A1173&amp;$B1173&amp;$C1173&amp;$D1173&amp;U$1, 'check of sales'!$A$2:$P$1035, 12 + MATCH($E1173,'check of sales'!$M$1:$P$1, 0), 0), 0)</f>
        <v>0</v>
      </c>
    </row>
    <row r="1174" spans="1:21" x14ac:dyDescent="0.2">
      <c r="A1174">
        <f>emission!A1174</f>
        <v>2016</v>
      </c>
      <c r="B1174">
        <f>emission!B1174</f>
        <v>2</v>
      </c>
      <c r="C1174" t="str">
        <f>emission!C1174</f>
        <v>industrial</v>
      </c>
      <c r="D1174" t="str">
        <f>emission!D1174</f>
        <v>VCC 21400 (GAS LHD1)</v>
      </c>
      <c r="E1174" t="str">
        <f>emission!E1174</f>
        <v>GAS</v>
      </c>
      <c r="F1174" t="str">
        <f>emission!F1174</f>
        <v>PM10</v>
      </c>
      <c r="G1174" s="1">
        <f>emission!G1174 - SUM($K1174:$U1174)</f>
        <v>2.6280642487108707E-5</v>
      </c>
      <c r="K1174" s="1">
        <f>SUMIF('emission-rate'!$A$2:$A$551, $D1174&amp;K$1&amp;$E1174&amp;$F1174, 'emission-rate'!$F$2:$F$551) * IFERROR(VLOOKUP($A1174&amp;$B1174&amp;$C1174&amp;$D1174&amp;K$1, 'check of sales'!$A$2:$P$1035, 12 + MATCH($E1174,'check of sales'!$M$1:$P$1, 0), 0), 0)</f>
        <v>2720.4145097103337</v>
      </c>
      <c r="L1174" s="1">
        <f>SUMIF('emission-rate'!$A$2:$A$551, $D1174&amp;L$1&amp;$E1174&amp;$F1174, 'emission-rate'!$F$2:$F$551) * IFERROR(VLOOKUP($A1174&amp;$B1174&amp;$C1174&amp;$D1174&amp;L$1, 'check of sales'!$A$2:$P$1035, 12 + MATCH($E1174,'check of sales'!$M$1:$P$1, 0), 0), 0)</f>
        <v>148312.2114233319</v>
      </c>
      <c r="M1174" s="1">
        <f>SUMIF('emission-rate'!$A$2:$A$551, $D1174&amp;M$1&amp;$E1174&amp;$F1174, 'emission-rate'!$F$2:$F$551) * IFERROR(VLOOKUP($A1174&amp;$B1174&amp;$C1174&amp;$D1174&amp;M$1, 'check of sales'!$A$2:$P$1035, 12 + MATCH($E1174,'check of sales'!$M$1:$P$1, 0), 0), 0)</f>
        <v>203578.47113510512</v>
      </c>
      <c r="N1174" s="1">
        <f>SUMIF('emission-rate'!$A$2:$A$551, $D1174&amp;N$1&amp;$E1174&amp;$F1174, 'emission-rate'!$F$2:$F$551) * IFERROR(VLOOKUP($A1174&amp;$B1174&amp;$C1174&amp;$D1174&amp;N$1, 'check of sales'!$A$2:$P$1035, 12 + MATCH($E1174,'check of sales'!$M$1:$P$1, 0), 0), 0)</f>
        <v>44614.305774664412</v>
      </c>
      <c r="O1174" s="1">
        <f>SUMIF('emission-rate'!$A$2:$A$551, $D1174&amp;O$1&amp;$E1174&amp;$F1174, 'emission-rate'!$F$2:$F$551) * IFERROR(VLOOKUP($A1174&amp;$B1174&amp;$C1174&amp;$D1174&amp;O$1, 'check of sales'!$A$2:$P$1035, 12 + MATCH($E1174,'check of sales'!$M$1:$P$1, 0), 0), 0)</f>
        <v>140614.93289750721</v>
      </c>
      <c r="P1174" s="1">
        <f>SUMIF('emission-rate'!$A$2:$A$551, $D1174&amp;P$1&amp;$E1174&amp;$F1174, 'emission-rate'!$F$2:$F$551) * IFERROR(VLOOKUP($A1174&amp;$B1174&amp;$C1174&amp;$D1174&amp;P$1, 'check of sales'!$A$2:$P$1035, 12 + MATCH($E1174,'check of sales'!$M$1:$P$1, 0), 0), 0)</f>
        <v>188793.88495046837</v>
      </c>
      <c r="Q1174" s="1">
        <f>SUMIF('emission-rate'!$A$2:$A$551, $D1174&amp;Q$1&amp;$E1174&amp;$F1174, 'emission-rate'!$F$2:$F$551) * IFERROR(VLOOKUP($A1174&amp;$B1174&amp;$C1174&amp;$D1174&amp;Q$1, 'check of sales'!$A$2:$P$1035, 12 + MATCH($E1174,'check of sales'!$M$1:$P$1, 0), 0), 0)</f>
        <v>137867.36370021905</v>
      </c>
      <c r="R1174" s="1">
        <f>SUMIF('emission-rate'!$A$2:$A$551, $D1174&amp;R$1&amp;$E1174&amp;$F1174, 'emission-rate'!$F$2:$F$551) * IFERROR(VLOOKUP($A1174&amp;$B1174&amp;$C1174&amp;$D1174&amp;R$1, 'check of sales'!$A$2:$P$1035, 12 + MATCH($E1174,'check of sales'!$M$1:$P$1, 0), 0), 0)</f>
        <v>0</v>
      </c>
      <c r="S1174" s="1">
        <f>SUMIF('emission-rate'!$A$2:$A$551, $D1174&amp;S$1&amp;$E1174&amp;$F1174, 'emission-rate'!$F$2:$F$551) * IFERROR(VLOOKUP($A1174&amp;$B1174&amp;$C1174&amp;$D1174&amp;S$1, 'check of sales'!$A$2:$P$1035, 12 + MATCH($E1174,'check of sales'!$M$1:$P$1, 0), 0), 0)</f>
        <v>0</v>
      </c>
      <c r="T1174" s="1">
        <f>SUMIF('emission-rate'!$A$2:$A$551, $D1174&amp;T$1&amp;$E1174&amp;$F1174, 'emission-rate'!$F$2:$F$551) * IFERROR(VLOOKUP($A1174&amp;$B1174&amp;$C1174&amp;$D1174&amp;T$1, 'check of sales'!$A$2:$P$1035, 12 + MATCH($E1174,'check of sales'!$M$1:$P$1, 0), 0), 0)</f>
        <v>0</v>
      </c>
      <c r="U1174" s="1">
        <f>SUMIF('emission-rate'!$A$2:$A$551, $D1174&amp;U$1&amp;$E1174&amp;$F1174, 'emission-rate'!$F$2:$F$551) * IFERROR(VLOOKUP($A1174&amp;$B1174&amp;$C1174&amp;$D1174&amp;U$1, 'check of sales'!$A$2:$P$1035, 12 + MATCH($E1174,'check of sales'!$M$1:$P$1, 0), 0), 0)</f>
        <v>0</v>
      </c>
    </row>
    <row r="1175" spans="1:21" x14ac:dyDescent="0.2">
      <c r="A1175">
        <f>emission!A1175</f>
        <v>2017</v>
      </c>
      <c r="B1175">
        <f>emission!B1175</f>
        <v>2</v>
      </c>
      <c r="C1175" t="str">
        <f>emission!C1175</f>
        <v>industrial</v>
      </c>
      <c r="D1175" t="str">
        <f>emission!D1175</f>
        <v>VCC 21400 (GAS LHD1)</v>
      </c>
      <c r="E1175" t="str">
        <f>emission!E1175</f>
        <v>GAS</v>
      </c>
      <c r="F1175" t="str">
        <f>emission!F1175</f>
        <v>PM10</v>
      </c>
      <c r="G1175" s="1">
        <f>emission!G1175 - SUM($K1175:$U1175)</f>
        <v>4.1733961552381516E-5</v>
      </c>
      <c r="K1175" s="1">
        <f>SUMIF('emission-rate'!$A$2:$A$551, $D1175&amp;K$1&amp;$E1175&amp;$F1175, 'emission-rate'!$F$2:$F$551) * IFERROR(VLOOKUP($A1175&amp;$B1175&amp;$C1175&amp;$D1175&amp;K$1, 'check of sales'!$A$2:$P$1035, 12 + MATCH($E1175,'check of sales'!$M$1:$P$1, 0), 0), 0)</f>
        <v>2479.0988769151209</v>
      </c>
      <c r="L1175" s="1">
        <f>SUMIF('emission-rate'!$A$2:$A$551, $D1175&amp;L$1&amp;$E1175&amp;$F1175, 'emission-rate'!$F$2:$F$551) * IFERROR(VLOOKUP($A1175&amp;$B1175&amp;$C1175&amp;$D1175&amp;L$1, 'check of sales'!$A$2:$P$1035, 12 + MATCH($E1175,'check of sales'!$M$1:$P$1, 0), 0), 0)</f>
        <v>142544.18486675952</v>
      </c>
      <c r="M1175" s="1">
        <f>SUMIF('emission-rate'!$A$2:$A$551, $D1175&amp;M$1&amp;$E1175&amp;$F1175, 'emission-rate'!$F$2:$F$551) * IFERROR(VLOOKUP($A1175&amp;$B1175&amp;$C1175&amp;$D1175&amp;M$1, 'check of sales'!$A$2:$P$1035, 12 + MATCH($E1175,'check of sales'!$M$1:$P$1, 0), 0), 0)</f>
        <v>190613.80925082319</v>
      </c>
      <c r="N1175" s="1">
        <f>SUMIF('emission-rate'!$A$2:$A$551, $D1175&amp;N$1&amp;$E1175&amp;$F1175, 'emission-rate'!$F$2:$F$551) * IFERROR(VLOOKUP($A1175&amp;$B1175&amp;$C1175&amp;$D1175&amp;N$1, 'check of sales'!$A$2:$P$1035, 12 + MATCH($E1175,'check of sales'!$M$1:$P$1, 0), 0), 0)</f>
        <v>39816.14547360297</v>
      </c>
      <c r="O1175" s="1">
        <f>SUMIF('emission-rate'!$A$2:$A$551, $D1175&amp;O$1&amp;$E1175&amp;$F1175, 'emission-rate'!$F$2:$F$551) * IFERROR(VLOOKUP($A1175&amp;$B1175&amp;$C1175&amp;$D1175&amp;O$1, 'check of sales'!$A$2:$P$1035, 12 + MATCH($E1175,'check of sales'!$M$1:$P$1, 0), 0), 0)</f>
        <v>136125.36403388367</v>
      </c>
      <c r="P1175" s="1">
        <f>SUMIF('emission-rate'!$A$2:$A$551, $D1175&amp;P$1&amp;$E1175&amp;$F1175, 'emission-rate'!$F$2:$F$551) * IFERROR(VLOOKUP($A1175&amp;$B1175&amp;$C1175&amp;$D1175&amp;P$1, 'check of sales'!$A$2:$P$1035, 12 + MATCH($E1175,'check of sales'!$M$1:$P$1, 0), 0), 0)</f>
        <v>181615.94419597604</v>
      </c>
      <c r="Q1175" s="1">
        <f>SUMIF('emission-rate'!$A$2:$A$551, $D1175&amp;Q$1&amp;$E1175&amp;$F1175, 'emission-rate'!$F$2:$F$551) * IFERROR(VLOOKUP($A1175&amp;$B1175&amp;$C1175&amp;$D1175&amp;Q$1, 'check of sales'!$A$2:$P$1035, 12 + MATCH($E1175,'check of sales'!$M$1:$P$1, 0), 0), 0)</f>
        <v>129808.34594224971</v>
      </c>
      <c r="R1175" s="1">
        <f>SUMIF('emission-rate'!$A$2:$A$551, $D1175&amp;R$1&amp;$E1175&amp;$F1175, 'emission-rate'!$F$2:$F$551) * IFERROR(VLOOKUP($A1175&amp;$B1175&amp;$C1175&amp;$D1175&amp;R$1, 'check of sales'!$A$2:$P$1035, 12 + MATCH($E1175,'check of sales'!$M$1:$P$1, 0), 0), 0)</f>
        <v>100158.27654441072</v>
      </c>
      <c r="S1175" s="1">
        <f>SUMIF('emission-rate'!$A$2:$A$551, $D1175&amp;S$1&amp;$E1175&amp;$F1175, 'emission-rate'!$F$2:$F$551) * IFERROR(VLOOKUP($A1175&amp;$B1175&amp;$C1175&amp;$D1175&amp;S$1, 'check of sales'!$A$2:$P$1035, 12 + MATCH($E1175,'check of sales'!$M$1:$P$1, 0), 0), 0)</f>
        <v>0</v>
      </c>
      <c r="T1175" s="1">
        <f>SUMIF('emission-rate'!$A$2:$A$551, $D1175&amp;T$1&amp;$E1175&amp;$F1175, 'emission-rate'!$F$2:$F$551) * IFERROR(VLOOKUP($A1175&amp;$B1175&amp;$C1175&amp;$D1175&amp;T$1, 'check of sales'!$A$2:$P$1035, 12 + MATCH($E1175,'check of sales'!$M$1:$P$1, 0), 0), 0)</f>
        <v>0</v>
      </c>
      <c r="U1175" s="1">
        <f>SUMIF('emission-rate'!$A$2:$A$551, $D1175&amp;U$1&amp;$E1175&amp;$F1175, 'emission-rate'!$F$2:$F$551) * IFERROR(VLOOKUP($A1175&amp;$B1175&amp;$C1175&amp;$D1175&amp;U$1, 'check of sales'!$A$2:$P$1035, 12 + MATCH($E1175,'check of sales'!$M$1:$P$1, 0), 0), 0)</f>
        <v>0</v>
      </c>
    </row>
    <row r="1176" spans="1:21" x14ac:dyDescent="0.2">
      <c r="A1176">
        <f>emission!A1176</f>
        <v>2018</v>
      </c>
      <c r="B1176">
        <f>emission!B1176</f>
        <v>2</v>
      </c>
      <c r="C1176" t="str">
        <f>emission!C1176</f>
        <v>industrial</v>
      </c>
      <c r="D1176" t="str">
        <f>emission!D1176</f>
        <v>VCC 21400 (GAS LHD1)</v>
      </c>
      <c r="E1176" t="str">
        <f>emission!E1176</f>
        <v>GAS</v>
      </c>
      <c r="F1176" t="str">
        <f>emission!F1176</f>
        <v>PM10</v>
      </c>
      <c r="G1176" s="1">
        <f>emission!G1176 - SUM($K1176:$U1176)</f>
        <v>-6.9966772571206093E-5</v>
      </c>
      <c r="K1176" s="1">
        <f>SUMIF('emission-rate'!$A$2:$A$551, $D1176&amp;K$1&amp;$E1176&amp;$F1176, 'emission-rate'!$F$2:$F$551) * IFERROR(VLOOKUP($A1176&amp;$B1176&amp;$C1176&amp;$D1176&amp;K$1, 'check of sales'!$A$2:$P$1035, 12 + MATCH($E1176,'check of sales'!$M$1:$P$1, 0), 0), 0)</f>
        <v>2380.2907458163791</v>
      </c>
      <c r="L1176" s="1">
        <f>SUMIF('emission-rate'!$A$2:$A$551, $D1176&amp;L$1&amp;$E1176&amp;$F1176, 'emission-rate'!$F$2:$F$551) * IFERROR(VLOOKUP($A1176&amp;$B1176&amp;$C1176&amp;$D1176&amp;L$1, 'check of sales'!$A$2:$P$1035, 12 + MATCH($E1176,'check of sales'!$M$1:$P$1, 0), 0), 0)</f>
        <v>129899.73673225001</v>
      </c>
      <c r="M1176" s="1">
        <f>SUMIF('emission-rate'!$A$2:$A$551, $D1176&amp;M$1&amp;$E1176&amp;$F1176, 'emission-rate'!$F$2:$F$551) * IFERROR(VLOOKUP($A1176&amp;$B1176&amp;$C1176&amp;$D1176&amp;M$1, 'check of sales'!$A$2:$P$1035, 12 + MATCH($E1176,'check of sales'!$M$1:$P$1, 0), 0), 0)</f>
        <v>183200.62659204856</v>
      </c>
      <c r="N1176" s="1">
        <f>SUMIF('emission-rate'!$A$2:$A$551, $D1176&amp;N$1&amp;$E1176&amp;$F1176, 'emission-rate'!$F$2:$F$551) * IFERROR(VLOOKUP($A1176&amp;$B1176&amp;$C1176&amp;$D1176&amp;N$1, 'check of sales'!$A$2:$P$1035, 12 + MATCH($E1176,'check of sales'!$M$1:$P$1, 0), 0), 0)</f>
        <v>37280.499829334185</v>
      </c>
      <c r="O1176" s="1">
        <f>SUMIF('emission-rate'!$A$2:$A$551, $D1176&amp;O$1&amp;$E1176&amp;$F1176, 'emission-rate'!$F$2:$F$551) * IFERROR(VLOOKUP($A1176&amp;$B1176&amp;$C1176&amp;$D1176&amp;O$1, 'check of sales'!$A$2:$P$1035, 12 + MATCH($E1176,'check of sales'!$M$1:$P$1, 0), 0), 0)</f>
        <v>121485.41152686026</v>
      </c>
      <c r="P1176" s="1">
        <f>SUMIF('emission-rate'!$A$2:$A$551, $D1176&amp;P$1&amp;$E1176&amp;$F1176, 'emission-rate'!$F$2:$F$551) * IFERROR(VLOOKUP($A1176&amp;$B1176&amp;$C1176&amp;$D1176&amp;P$1, 'check of sales'!$A$2:$P$1035, 12 + MATCH($E1176,'check of sales'!$M$1:$P$1, 0), 0), 0)</f>
        <v>175817.29058644711</v>
      </c>
      <c r="Q1176" s="1">
        <f>SUMIF('emission-rate'!$A$2:$A$551, $D1176&amp;Q$1&amp;$E1176&amp;$F1176, 'emission-rate'!$F$2:$F$551) * IFERROR(VLOOKUP($A1176&amp;$B1176&amp;$C1176&amp;$D1176&amp;Q$1, 'check of sales'!$A$2:$P$1035, 12 + MATCH($E1176,'check of sales'!$M$1:$P$1, 0), 0), 0)</f>
        <v>124873.0345212446</v>
      </c>
      <c r="R1176" s="1">
        <f>SUMIF('emission-rate'!$A$2:$A$551, $D1176&amp;R$1&amp;$E1176&amp;$F1176, 'emission-rate'!$F$2:$F$551) * IFERROR(VLOOKUP($A1176&amp;$B1176&amp;$C1176&amp;$D1176&amp;R$1, 'check of sales'!$A$2:$P$1035, 12 + MATCH($E1176,'check of sales'!$M$1:$P$1, 0), 0), 0)</f>
        <v>94303.538282830152</v>
      </c>
      <c r="S1176" s="1">
        <f>SUMIF('emission-rate'!$A$2:$A$551, $D1176&amp;S$1&amp;$E1176&amp;$F1176, 'emission-rate'!$F$2:$F$551) * IFERROR(VLOOKUP($A1176&amp;$B1176&amp;$C1176&amp;$D1176&amp;S$1, 'check of sales'!$A$2:$P$1035, 12 + MATCH($E1176,'check of sales'!$M$1:$P$1, 0), 0), 0)</f>
        <v>123543.62400839258</v>
      </c>
      <c r="T1176" s="1">
        <f>SUMIF('emission-rate'!$A$2:$A$551, $D1176&amp;T$1&amp;$E1176&amp;$F1176, 'emission-rate'!$F$2:$F$551) * IFERROR(VLOOKUP($A1176&amp;$B1176&amp;$C1176&amp;$D1176&amp;T$1, 'check of sales'!$A$2:$P$1035, 12 + MATCH($E1176,'check of sales'!$M$1:$P$1, 0), 0), 0)</f>
        <v>0</v>
      </c>
      <c r="U1176" s="1">
        <f>SUMIF('emission-rate'!$A$2:$A$551, $D1176&amp;U$1&amp;$E1176&amp;$F1176, 'emission-rate'!$F$2:$F$551) * IFERROR(VLOOKUP($A1176&amp;$B1176&amp;$C1176&amp;$D1176&amp;U$1, 'check of sales'!$A$2:$P$1035, 12 + MATCH($E1176,'check of sales'!$M$1:$P$1, 0), 0), 0)</f>
        <v>0</v>
      </c>
    </row>
    <row r="1177" spans="1:21" x14ac:dyDescent="0.2">
      <c r="A1177">
        <f>emission!A1177</f>
        <v>2019</v>
      </c>
      <c r="B1177">
        <f>emission!B1177</f>
        <v>2</v>
      </c>
      <c r="C1177" t="str">
        <f>emission!C1177</f>
        <v>industrial</v>
      </c>
      <c r="D1177" t="str">
        <f>emission!D1177</f>
        <v>VCC 21400 (GAS LHD1)</v>
      </c>
      <c r="E1177" t="str">
        <f>emission!E1177</f>
        <v>GAS</v>
      </c>
      <c r="F1177" t="str">
        <f>emission!F1177</f>
        <v>PM10</v>
      </c>
      <c r="G1177" s="1">
        <f>emission!G1177 - SUM($K1177:$U1177)</f>
        <v>-3.477209247648716E-5</v>
      </c>
      <c r="K1177" s="1">
        <f>SUMIF('emission-rate'!$A$2:$A$551, $D1177&amp;K$1&amp;$E1177&amp;$F1177, 'emission-rate'!$F$2:$F$551) * IFERROR(VLOOKUP($A1177&amp;$B1177&amp;$C1177&amp;$D1177&amp;K$1, 'check of sales'!$A$2:$P$1035, 12 + MATCH($E1177,'check of sales'!$M$1:$P$1, 0), 0), 0)</f>
        <v>2305.645548981312</v>
      </c>
      <c r="L1177" s="1">
        <f>SUMIF('emission-rate'!$A$2:$A$551, $D1177&amp;L$1&amp;$E1177&amp;$F1177, 'emission-rate'!$F$2:$F$551) * IFERROR(VLOOKUP($A1177&amp;$B1177&amp;$C1177&amp;$D1177&amp;L$1, 'check of sales'!$A$2:$P$1035, 12 + MATCH($E1177,'check of sales'!$M$1:$P$1, 0), 0), 0)</f>
        <v>124722.39171537683</v>
      </c>
      <c r="M1177" s="1">
        <f>SUMIF('emission-rate'!$A$2:$A$551, $D1177&amp;M$1&amp;$E1177&amp;$F1177, 'emission-rate'!$F$2:$F$551) * IFERROR(VLOOKUP($A1177&amp;$B1177&amp;$C1177&amp;$D1177&amp;M$1, 'check of sales'!$A$2:$P$1035, 12 + MATCH($E1177,'check of sales'!$M$1:$P$1, 0), 0), 0)</f>
        <v>166949.72990820141</v>
      </c>
      <c r="N1177" s="1">
        <f>SUMIF('emission-rate'!$A$2:$A$551, $D1177&amp;N$1&amp;$E1177&amp;$F1177, 'emission-rate'!$F$2:$F$551) * IFERROR(VLOOKUP($A1177&amp;$B1177&amp;$C1177&amp;$D1177&amp;N$1, 'check of sales'!$A$2:$P$1035, 12 + MATCH($E1177,'check of sales'!$M$1:$P$1, 0), 0), 0)</f>
        <v>35830.619802637739</v>
      </c>
      <c r="O1177" s="1">
        <f>SUMIF('emission-rate'!$A$2:$A$551, $D1177&amp;O$1&amp;$E1177&amp;$F1177, 'emission-rate'!$F$2:$F$551) * IFERROR(VLOOKUP($A1177&amp;$B1177&amp;$C1177&amp;$D1177&amp;O$1, 'check of sales'!$A$2:$P$1035, 12 + MATCH($E1177,'check of sales'!$M$1:$P$1, 0), 0), 0)</f>
        <v>113748.75216628736</v>
      </c>
      <c r="P1177" s="1">
        <f>SUMIF('emission-rate'!$A$2:$A$551, $D1177&amp;P$1&amp;$E1177&amp;$F1177, 'emission-rate'!$F$2:$F$551) * IFERROR(VLOOKUP($A1177&amp;$B1177&amp;$C1177&amp;$D1177&amp;P$1, 'check of sales'!$A$2:$P$1035, 12 + MATCH($E1177,'check of sales'!$M$1:$P$1, 0), 0), 0)</f>
        <v>156908.56771641268</v>
      </c>
      <c r="Q1177" s="1">
        <f>SUMIF('emission-rate'!$A$2:$A$551, $D1177&amp;Q$1&amp;$E1177&amp;$F1177, 'emission-rate'!$F$2:$F$551) * IFERROR(VLOOKUP($A1177&amp;$B1177&amp;$C1177&amp;$D1177&amp;Q$1, 'check of sales'!$A$2:$P$1035, 12 + MATCH($E1177,'check of sales'!$M$1:$P$1, 0), 0), 0)</f>
        <v>120886.07470026013</v>
      </c>
      <c r="R1177" s="1">
        <f>SUMIF('emission-rate'!$A$2:$A$551, $D1177&amp;R$1&amp;$E1177&amp;$F1177, 'emission-rate'!$F$2:$F$551) * IFERROR(VLOOKUP($A1177&amp;$B1177&amp;$C1177&amp;$D1177&amp;R$1, 'check of sales'!$A$2:$P$1035, 12 + MATCH($E1177,'check of sales'!$M$1:$P$1, 0), 0), 0)</f>
        <v>90718.119131618281</v>
      </c>
      <c r="S1177" s="1">
        <f>SUMIF('emission-rate'!$A$2:$A$551, $D1177&amp;S$1&amp;$E1177&amp;$F1177, 'emission-rate'!$F$2:$F$551) * IFERROR(VLOOKUP($A1177&amp;$B1177&amp;$C1177&amp;$D1177&amp;S$1, 'check of sales'!$A$2:$P$1035, 12 + MATCH($E1177,'check of sales'!$M$1:$P$1, 0), 0), 0)</f>
        <v>116321.89848144077</v>
      </c>
      <c r="T1177" s="1">
        <f>SUMIF('emission-rate'!$A$2:$A$551, $D1177&amp;T$1&amp;$E1177&amp;$F1177, 'emission-rate'!$F$2:$F$551) * IFERROR(VLOOKUP($A1177&amp;$B1177&amp;$C1177&amp;$D1177&amp;T$1, 'check of sales'!$A$2:$P$1035, 12 + MATCH($E1177,'check of sales'!$M$1:$P$1, 0), 0), 0)</f>
        <v>105361.90269801568</v>
      </c>
      <c r="U1177" s="1">
        <f>SUMIF('emission-rate'!$A$2:$A$551, $D1177&amp;U$1&amp;$E1177&amp;$F1177, 'emission-rate'!$F$2:$F$551) * IFERROR(VLOOKUP($A1177&amp;$B1177&amp;$C1177&amp;$D1177&amp;U$1, 'check of sales'!$A$2:$P$1035, 12 + MATCH($E1177,'check of sales'!$M$1:$P$1, 0), 0), 0)</f>
        <v>0</v>
      </c>
    </row>
    <row r="1178" spans="1:21" x14ac:dyDescent="0.2">
      <c r="A1178">
        <f>emission!A1178</f>
        <v>2020</v>
      </c>
      <c r="B1178">
        <f>emission!B1178</f>
        <v>2</v>
      </c>
      <c r="C1178" t="str">
        <f>emission!C1178</f>
        <v>industrial</v>
      </c>
      <c r="D1178" t="str">
        <f>emission!D1178</f>
        <v>VCC 21400 (GAS LHD1)</v>
      </c>
      <c r="E1178" t="str">
        <f>emission!E1178</f>
        <v>GAS</v>
      </c>
      <c r="F1178" t="str">
        <f>emission!F1178</f>
        <v>PM10</v>
      </c>
      <c r="G1178" s="1">
        <f>emission!G1178 - SUM($K1178:$U1178)</f>
        <v>-7.7319098636507988E-5</v>
      </c>
      <c r="K1178" s="1">
        <f>SUMIF('emission-rate'!$A$2:$A$551, $D1178&amp;K$1&amp;$E1178&amp;$F1178, 'emission-rate'!$F$2:$F$551) * IFERROR(VLOOKUP($A1178&amp;$B1178&amp;$C1178&amp;$D1178&amp;K$1, 'check of sales'!$A$2:$P$1035, 12 + MATCH($E1178,'check of sales'!$M$1:$P$1, 0), 0), 0)</f>
        <v>2184.7921337359599</v>
      </c>
      <c r="L1178" s="1">
        <f>SUMIF('emission-rate'!$A$2:$A$551, $D1178&amp;L$1&amp;$E1178&amp;$F1178, 'emission-rate'!$F$2:$F$551) * IFERROR(VLOOKUP($A1178&amp;$B1178&amp;$C1178&amp;$D1178&amp;L$1, 'check of sales'!$A$2:$P$1035, 12 + MATCH($E1178,'check of sales'!$M$1:$P$1, 0), 0), 0)</f>
        <v>120811.13528769111</v>
      </c>
      <c r="M1178" s="1">
        <f>SUMIF('emission-rate'!$A$2:$A$551, $D1178&amp;M$1&amp;$E1178&amp;$F1178, 'emission-rate'!$F$2:$F$551) * IFERROR(VLOOKUP($A1178&amp;$B1178&amp;$C1178&amp;$D1178&amp;M$1, 'check of sales'!$A$2:$P$1035, 12 + MATCH($E1178,'check of sales'!$M$1:$P$1, 0), 0), 0)</f>
        <v>160295.70293361123</v>
      </c>
      <c r="N1178" s="1">
        <f>SUMIF('emission-rate'!$A$2:$A$551, $D1178&amp;N$1&amp;$E1178&amp;$F1178, 'emission-rate'!$F$2:$F$551) * IFERROR(VLOOKUP($A1178&amp;$B1178&amp;$C1178&amp;$D1178&amp;N$1, 'check of sales'!$A$2:$P$1035, 12 + MATCH($E1178,'check of sales'!$M$1:$P$1, 0), 0), 0)</f>
        <v>32652.248028683731</v>
      </c>
      <c r="O1178" s="1">
        <f>SUMIF('emission-rate'!$A$2:$A$551, $D1178&amp;O$1&amp;$E1178&amp;$F1178, 'emission-rate'!$F$2:$F$551) * IFERROR(VLOOKUP($A1178&amp;$B1178&amp;$C1178&amp;$D1178&amp;O$1, 'check of sales'!$A$2:$P$1035, 12 + MATCH($E1178,'check of sales'!$M$1:$P$1, 0), 0), 0)</f>
        <v>109324.93691213168</v>
      </c>
      <c r="P1178" s="1">
        <f>SUMIF('emission-rate'!$A$2:$A$551, $D1178&amp;P$1&amp;$E1178&amp;$F1178, 'emission-rate'!$F$2:$F$551) * IFERROR(VLOOKUP($A1178&amp;$B1178&amp;$C1178&amp;$D1178&amp;P$1, 'check of sales'!$A$2:$P$1035, 12 + MATCH($E1178,'check of sales'!$M$1:$P$1, 0), 0), 0)</f>
        <v>146916.02520517603</v>
      </c>
      <c r="Q1178" s="1">
        <f>SUMIF('emission-rate'!$A$2:$A$551, $D1178&amp;Q$1&amp;$E1178&amp;$F1178, 'emission-rate'!$F$2:$F$551) * IFERROR(VLOOKUP($A1178&amp;$B1178&amp;$C1178&amp;$D1178&amp;Q$1, 'check of sales'!$A$2:$P$1035, 12 + MATCH($E1178,'check of sales'!$M$1:$P$1, 0), 0), 0)</f>
        <v>107885.0707732345</v>
      </c>
      <c r="R1178" s="1">
        <f>SUMIF('emission-rate'!$A$2:$A$551, $D1178&amp;R$1&amp;$E1178&amp;$F1178, 'emission-rate'!$F$2:$F$551) * IFERROR(VLOOKUP($A1178&amp;$B1178&amp;$C1178&amp;$D1178&amp;R$1, 'check of sales'!$A$2:$P$1035, 12 + MATCH($E1178,'check of sales'!$M$1:$P$1, 0), 0), 0)</f>
        <v>87821.661162130986</v>
      </c>
      <c r="S1178" s="1">
        <f>SUMIF('emission-rate'!$A$2:$A$551, $D1178&amp;S$1&amp;$E1178&amp;$F1178, 'emission-rate'!$F$2:$F$551) * IFERROR(VLOOKUP($A1178&amp;$B1178&amp;$C1178&amp;$D1178&amp;S$1, 'check of sales'!$A$2:$P$1035, 12 + MATCH($E1178,'check of sales'!$M$1:$P$1, 0), 0), 0)</f>
        <v>111899.34159635429</v>
      </c>
      <c r="T1178" s="1">
        <f>SUMIF('emission-rate'!$A$2:$A$551, $D1178&amp;T$1&amp;$E1178&amp;$F1178, 'emission-rate'!$F$2:$F$551) * IFERROR(VLOOKUP($A1178&amp;$B1178&amp;$C1178&amp;$D1178&amp;T$1, 'check of sales'!$A$2:$P$1035, 12 + MATCH($E1178,'check of sales'!$M$1:$P$1, 0), 0), 0)</f>
        <v>99202.987186269776</v>
      </c>
      <c r="U1178" s="1">
        <f>SUMIF('emission-rate'!$A$2:$A$551, $D1178&amp;U$1&amp;$E1178&amp;$F1178, 'emission-rate'!$F$2:$F$551) * IFERROR(VLOOKUP($A1178&amp;$B1178&amp;$C1178&amp;$D1178&amp;U$1, 'check of sales'!$A$2:$P$1035, 12 + MATCH($E1178,'check of sales'!$M$1:$P$1, 0), 0), 0)</f>
        <v>127520.32593401975</v>
      </c>
    </row>
    <row r="1179" spans="1:21" x14ac:dyDescent="0.2">
      <c r="A1179">
        <f>emission!A1179</f>
        <v>2010</v>
      </c>
      <c r="B1179">
        <f>emission!B1179</f>
        <v>2</v>
      </c>
      <c r="C1179" t="str">
        <f>emission!C1179</f>
        <v>industrial</v>
      </c>
      <c r="D1179" t="str">
        <f>emission!D1179</f>
        <v>VCC 21400 (GAS LHD1)</v>
      </c>
      <c r="E1179" t="str">
        <f>emission!E1179</f>
        <v>GAS</v>
      </c>
      <c r="F1179" t="str">
        <f>emission!F1179</f>
        <v>PM25</v>
      </c>
      <c r="G1179" s="1">
        <f>emission!G1179 - SUM($K1179:$U1179)</f>
        <v>-2.0152604065515334E-6</v>
      </c>
      <c r="K1179" s="1">
        <f>SUMIF('emission-rate'!$A$2:$A$551, $D1179&amp;K$1&amp;$E1179&amp;$F1179, 'emission-rate'!$F$2:$F$551) * IFERROR(VLOOKUP($A1179&amp;$B1179&amp;$C1179&amp;$D1179&amp;K$1, 'check of sales'!$A$2:$P$1035, 12 + MATCH($E1179,'check of sales'!$M$1:$P$1, 0), 0), 0)</f>
        <v>1597.0838453270503</v>
      </c>
      <c r="L1179" s="1">
        <f>SUMIF('emission-rate'!$A$2:$A$551, $D1179&amp;L$1&amp;$E1179&amp;$F1179, 'emission-rate'!$F$2:$F$551) * IFERROR(VLOOKUP($A1179&amp;$B1179&amp;$C1179&amp;$D1179&amp;L$1, 'check of sales'!$A$2:$P$1035, 12 + MATCH($E1179,'check of sales'!$M$1:$P$1, 0), 0), 0)</f>
        <v>0</v>
      </c>
      <c r="M1179" s="1">
        <f>SUMIF('emission-rate'!$A$2:$A$551, $D1179&amp;M$1&amp;$E1179&amp;$F1179, 'emission-rate'!$F$2:$F$551) * IFERROR(VLOOKUP($A1179&amp;$B1179&amp;$C1179&amp;$D1179&amp;M$1, 'check of sales'!$A$2:$P$1035, 12 + MATCH($E1179,'check of sales'!$M$1:$P$1, 0), 0), 0)</f>
        <v>0</v>
      </c>
      <c r="N1179" s="1">
        <f>SUMIF('emission-rate'!$A$2:$A$551, $D1179&amp;N$1&amp;$E1179&amp;$F1179, 'emission-rate'!$F$2:$F$551) * IFERROR(VLOOKUP($A1179&amp;$B1179&amp;$C1179&amp;$D1179&amp;N$1, 'check of sales'!$A$2:$P$1035, 12 + MATCH($E1179,'check of sales'!$M$1:$P$1, 0), 0), 0)</f>
        <v>0</v>
      </c>
      <c r="O1179" s="1">
        <f>SUMIF('emission-rate'!$A$2:$A$551, $D1179&amp;O$1&amp;$E1179&amp;$F1179, 'emission-rate'!$F$2:$F$551) * IFERROR(VLOOKUP($A1179&amp;$B1179&amp;$C1179&amp;$D1179&amp;O$1, 'check of sales'!$A$2:$P$1035, 12 + MATCH($E1179,'check of sales'!$M$1:$P$1, 0), 0), 0)</f>
        <v>0</v>
      </c>
      <c r="P1179" s="1">
        <f>SUMIF('emission-rate'!$A$2:$A$551, $D1179&amp;P$1&amp;$E1179&amp;$F1179, 'emission-rate'!$F$2:$F$551) * IFERROR(VLOOKUP($A1179&amp;$B1179&amp;$C1179&amp;$D1179&amp;P$1, 'check of sales'!$A$2:$P$1035, 12 + MATCH($E1179,'check of sales'!$M$1:$P$1, 0), 0), 0)</f>
        <v>0</v>
      </c>
      <c r="Q1179" s="1">
        <f>SUMIF('emission-rate'!$A$2:$A$551, $D1179&amp;Q$1&amp;$E1179&amp;$F1179, 'emission-rate'!$F$2:$F$551) * IFERROR(VLOOKUP($A1179&amp;$B1179&amp;$C1179&amp;$D1179&amp;Q$1, 'check of sales'!$A$2:$P$1035, 12 + MATCH($E1179,'check of sales'!$M$1:$P$1, 0), 0), 0)</f>
        <v>0</v>
      </c>
      <c r="R1179" s="1">
        <f>SUMIF('emission-rate'!$A$2:$A$551, $D1179&amp;R$1&amp;$E1179&amp;$F1179, 'emission-rate'!$F$2:$F$551) * IFERROR(VLOOKUP($A1179&amp;$B1179&amp;$C1179&amp;$D1179&amp;R$1, 'check of sales'!$A$2:$P$1035, 12 + MATCH($E1179,'check of sales'!$M$1:$P$1, 0), 0), 0)</f>
        <v>0</v>
      </c>
      <c r="S1179" s="1">
        <f>SUMIF('emission-rate'!$A$2:$A$551, $D1179&amp;S$1&amp;$E1179&amp;$F1179, 'emission-rate'!$F$2:$F$551) * IFERROR(VLOOKUP($A1179&amp;$B1179&amp;$C1179&amp;$D1179&amp;S$1, 'check of sales'!$A$2:$P$1035, 12 + MATCH($E1179,'check of sales'!$M$1:$P$1, 0), 0), 0)</f>
        <v>0</v>
      </c>
      <c r="T1179" s="1">
        <f>SUMIF('emission-rate'!$A$2:$A$551, $D1179&amp;T$1&amp;$E1179&amp;$F1179, 'emission-rate'!$F$2:$F$551) * IFERROR(VLOOKUP($A1179&amp;$B1179&amp;$C1179&amp;$D1179&amp;T$1, 'check of sales'!$A$2:$P$1035, 12 + MATCH($E1179,'check of sales'!$M$1:$P$1, 0), 0), 0)</f>
        <v>0</v>
      </c>
      <c r="U1179" s="1">
        <f>SUMIF('emission-rate'!$A$2:$A$551, $D1179&amp;U$1&amp;$E1179&amp;$F1179, 'emission-rate'!$F$2:$F$551) * IFERROR(VLOOKUP($A1179&amp;$B1179&amp;$C1179&amp;$D1179&amp;U$1, 'check of sales'!$A$2:$P$1035, 12 + MATCH($E1179,'check of sales'!$M$1:$P$1, 0), 0), 0)</f>
        <v>0</v>
      </c>
    </row>
    <row r="1180" spans="1:21" x14ac:dyDescent="0.2">
      <c r="A1180">
        <f>emission!A1180</f>
        <v>2011</v>
      </c>
      <c r="B1180">
        <f>emission!B1180</f>
        <v>2</v>
      </c>
      <c r="C1180" t="str">
        <f>emission!C1180</f>
        <v>industrial</v>
      </c>
      <c r="D1180" t="str">
        <f>emission!D1180</f>
        <v>VCC 21400 (GAS LHD1)</v>
      </c>
      <c r="E1180" t="str">
        <f>emission!E1180</f>
        <v>GAS</v>
      </c>
      <c r="F1180" t="str">
        <f>emission!F1180</f>
        <v>PM25</v>
      </c>
      <c r="G1180" s="1">
        <f>emission!G1180 - SUM($K1180:$U1180)</f>
        <v>-9.2243979452177882E-5</v>
      </c>
      <c r="K1180" s="1">
        <f>SUMIF('emission-rate'!$A$2:$A$551, $D1180&amp;K$1&amp;$E1180&amp;$F1180, 'emission-rate'!$F$2:$F$551) * IFERROR(VLOOKUP($A1180&amp;$B1180&amp;$C1180&amp;$D1180&amp;K$1, 'check of sales'!$A$2:$P$1035, 12 + MATCH($E1180,'check of sales'!$M$1:$P$1, 0), 0), 0)</f>
        <v>1503.7265290992354</v>
      </c>
      <c r="L1180" s="1">
        <f>SUMIF('emission-rate'!$A$2:$A$551, $D1180&amp;L$1&amp;$E1180&amp;$F1180, 'emission-rate'!$F$2:$F$551) * IFERROR(VLOOKUP($A1180&amp;$B1180&amp;$C1180&amp;$D1180&amp;L$1, 'check of sales'!$A$2:$P$1035, 12 + MATCH($E1180,'check of sales'!$M$1:$P$1, 0), 0), 0)</f>
        <v>83846.311641925044</v>
      </c>
      <c r="M1180" s="1">
        <f>SUMIF('emission-rate'!$A$2:$A$551, $D1180&amp;M$1&amp;$E1180&amp;$F1180, 'emission-rate'!$F$2:$F$551) * IFERROR(VLOOKUP($A1180&amp;$B1180&amp;$C1180&amp;$D1180&amp;M$1, 'check of sales'!$A$2:$P$1035, 12 + MATCH($E1180,'check of sales'!$M$1:$P$1, 0), 0), 0)</f>
        <v>0</v>
      </c>
      <c r="N1180" s="1">
        <f>SUMIF('emission-rate'!$A$2:$A$551, $D1180&amp;N$1&amp;$E1180&amp;$F1180, 'emission-rate'!$F$2:$F$551) * IFERROR(VLOOKUP($A1180&amp;$B1180&amp;$C1180&amp;$D1180&amp;N$1, 'check of sales'!$A$2:$P$1035, 12 + MATCH($E1180,'check of sales'!$M$1:$P$1, 0), 0), 0)</f>
        <v>0</v>
      </c>
      <c r="O1180" s="1">
        <f>SUMIF('emission-rate'!$A$2:$A$551, $D1180&amp;O$1&amp;$E1180&amp;$F1180, 'emission-rate'!$F$2:$F$551) * IFERROR(VLOOKUP($A1180&amp;$B1180&amp;$C1180&amp;$D1180&amp;O$1, 'check of sales'!$A$2:$P$1035, 12 + MATCH($E1180,'check of sales'!$M$1:$P$1, 0), 0), 0)</f>
        <v>0</v>
      </c>
      <c r="P1180" s="1">
        <f>SUMIF('emission-rate'!$A$2:$A$551, $D1180&amp;P$1&amp;$E1180&amp;$F1180, 'emission-rate'!$F$2:$F$551) * IFERROR(VLOOKUP($A1180&amp;$B1180&amp;$C1180&amp;$D1180&amp;P$1, 'check of sales'!$A$2:$P$1035, 12 + MATCH($E1180,'check of sales'!$M$1:$P$1, 0), 0), 0)</f>
        <v>0</v>
      </c>
      <c r="Q1180" s="1">
        <f>SUMIF('emission-rate'!$A$2:$A$551, $D1180&amp;Q$1&amp;$E1180&amp;$F1180, 'emission-rate'!$F$2:$F$551) * IFERROR(VLOOKUP($A1180&amp;$B1180&amp;$C1180&amp;$D1180&amp;Q$1, 'check of sales'!$A$2:$P$1035, 12 + MATCH($E1180,'check of sales'!$M$1:$P$1, 0), 0), 0)</f>
        <v>0</v>
      </c>
      <c r="R1180" s="1">
        <f>SUMIF('emission-rate'!$A$2:$A$551, $D1180&amp;R$1&amp;$E1180&amp;$F1180, 'emission-rate'!$F$2:$F$551) * IFERROR(VLOOKUP($A1180&amp;$B1180&amp;$C1180&amp;$D1180&amp;R$1, 'check of sales'!$A$2:$P$1035, 12 + MATCH($E1180,'check of sales'!$M$1:$P$1, 0), 0), 0)</f>
        <v>0</v>
      </c>
      <c r="S1180" s="1">
        <f>SUMIF('emission-rate'!$A$2:$A$551, $D1180&amp;S$1&amp;$E1180&amp;$F1180, 'emission-rate'!$F$2:$F$551) * IFERROR(VLOOKUP($A1180&amp;$B1180&amp;$C1180&amp;$D1180&amp;S$1, 'check of sales'!$A$2:$P$1035, 12 + MATCH($E1180,'check of sales'!$M$1:$P$1, 0), 0), 0)</f>
        <v>0</v>
      </c>
      <c r="T1180" s="1">
        <f>SUMIF('emission-rate'!$A$2:$A$551, $D1180&amp;T$1&amp;$E1180&amp;$F1180, 'emission-rate'!$F$2:$F$551) * IFERROR(VLOOKUP($A1180&amp;$B1180&amp;$C1180&amp;$D1180&amp;T$1, 'check of sales'!$A$2:$P$1035, 12 + MATCH($E1180,'check of sales'!$M$1:$P$1, 0), 0), 0)</f>
        <v>0</v>
      </c>
      <c r="U1180" s="1">
        <f>SUMIF('emission-rate'!$A$2:$A$551, $D1180&amp;U$1&amp;$E1180&amp;$F1180, 'emission-rate'!$F$2:$F$551) * IFERROR(VLOOKUP($A1180&amp;$B1180&amp;$C1180&amp;$D1180&amp;U$1, 'check of sales'!$A$2:$P$1035, 12 + MATCH($E1180,'check of sales'!$M$1:$P$1, 0), 0), 0)</f>
        <v>0</v>
      </c>
    </row>
    <row r="1181" spans="1:21" x14ac:dyDescent="0.2">
      <c r="A1181">
        <f>emission!A1181</f>
        <v>2012</v>
      </c>
      <c r="B1181">
        <f>emission!B1181</f>
        <v>2</v>
      </c>
      <c r="C1181" t="str">
        <f>emission!C1181</f>
        <v>industrial</v>
      </c>
      <c r="D1181" t="str">
        <f>emission!D1181</f>
        <v>VCC 21400 (GAS LHD1)</v>
      </c>
      <c r="E1181" t="str">
        <f>emission!E1181</f>
        <v>GAS</v>
      </c>
      <c r="F1181" t="str">
        <f>emission!F1181</f>
        <v>PM25</v>
      </c>
      <c r="G1181" s="1">
        <f>emission!G1181 - SUM($K1181:$U1181)</f>
        <v>4.0190614527091384E-5</v>
      </c>
      <c r="K1181" s="1">
        <f>SUMIF('emission-rate'!$A$2:$A$551, $D1181&amp;K$1&amp;$E1181&amp;$F1181, 'emission-rate'!$F$2:$F$551) * IFERROR(VLOOKUP($A1181&amp;$B1181&amp;$C1181&amp;$D1181&amp;K$1, 'check of sales'!$A$2:$P$1035, 12 + MATCH($E1181,'check of sales'!$M$1:$P$1, 0), 0), 0)</f>
        <v>1446.5548683769425</v>
      </c>
      <c r="L1181" s="1">
        <f>SUMIF('emission-rate'!$A$2:$A$551, $D1181&amp;L$1&amp;$E1181&amp;$F1181, 'emission-rate'!$F$2:$F$551) * IFERROR(VLOOKUP($A1181&amp;$B1181&amp;$C1181&amp;$D1181&amp;L$1, 'check of sales'!$A$2:$P$1035, 12 + MATCH($E1181,'check of sales'!$M$1:$P$1, 0), 0), 0)</f>
        <v>78945.087042230807</v>
      </c>
      <c r="M1181" s="1">
        <f>SUMIF('emission-rate'!$A$2:$A$551, $D1181&amp;M$1&amp;$E1181&amp;$F1181, 'emission-rate'!$F$2:$F$551) * IFERROR(VLOOKUP($A1181&amp;$B1181&amp;$C1181&amp;$D1181&amp;M$1, 'check of sales'!$A$2:$P$1035, 12 + MATCH($E1181,'check of sales'!$M$1:$P$1, 0), 0), 0)</f>
        <v>108045.11727136165</v>
      </c>
      <c r="N1181" s="1">
        <f>SUMIF('emission-rate'!$A$2:$A$551, $D1181&amp;N$1&amp;$E1181&amp;$F1181, 'emission-rate'!$F$2:$F$551) * IFERROR(VLOOKUP($A1181&amp;$B1181&amp;$C1181&amp;$D1181&amp;N$1, 'check of sales'!$A$2:$P$1035, 12 + MATCH($E1181,'check of sales'!$M$1:$P$1, 0), 0), 0)</f>
        <v>0</v>
      </c>
      <c r="O1181" s="1">
        <f>SUMIF('emission-rate'!$A$2:$A$551, $D1181&amp;O$1&amp;$E1181&amp;$F1181, 'emission-rate'!$F$2:$F$551) * IFERROR(VLOOKUP($A1181&amp;$B1181&amp;$C1181&amp;$D1181&amp;O$1, 'check of sales'!$A$2:$P$1035, 12 + MATCH($E1181,'check of sales'!$M$1:$P$1, 0), 0), 0)</f>
        <v>0</v>
      </c>
      <c r="P1181" s="1">
        <f>SUMIF('emission-rate'!$A$2:$A$551, $D1181&amp;P$1&amp;$E1181&amp;$F1181, 'emission-rate'!$F$2:$F$551) * IFERROR(VLOOKUP($A1181&amp;$B1181&amp;$C1181&amp;$D1181&amp;P$1, 'check of sales'!$A$2:$P$1035, 12 + MATCH($E1181,'check of sales'!$M$1:$P$1, 0), 0), 0)</f>
        <v>0</v>
      </c>
      <c r="Q1181" s="1">
        <f>SUMIF('emission-rate'!$A$2:$A$551, $D1181&amp;Q$1&amp;$E1181&amp;$F1181, 'emission-rate'!$F$2:$F$551) * IFERROR(VLOOKUP($A1181&amp;$B1181&amp;$C1181&amp;$D1181&amp;Q$1, 'check of sales'!$A$2:$P$1035, 12 + MATCH($E1181,'check of sales'!$M$1:$P$1, 0), 0), 0)</f>
        <v>0</v>
      </c>
      <c r="R1181" s="1">
        <f>SUMIF('emission-rate'!$A$2:$A$551, $D1181&amp;R$1&amp;$E1181&amp;$F1181, 'emission-rate'!$F$2:$F$551) * IFERROR(VLOOKUP($A1181&amp;$B1181&amp;$C1181&amp;$D1181&amp;R$1, 'check of sales'!$A$2:$P$1035, 12 + MATCH($E1181,'check of sales'!$M$1:$P$1, 0), 0), 0)</f>
        <v>0</v>
      </c>
      <c r="S1181" s="1">
        <f>SUMIF('emission-rate'!$A$2:$A$551, $D1181&amp;S$1&amp;$E1181&amp;$F1181, 'emission-rate'!$F$2:$F$551) * IFERROR(VLOOKUP($A1181&amp;$B1181&amp;$C1181&amp;$D1181&amp;S$1, 'check of sales'!$A$2:$P$1035, 12 + MATCH($E1181,'check of sales'!$M$1:$P$1, 0), 0), 0)</f>
        <v>0</v>
      </c>
      <c r="T1181" s="1">
        <f>SUMIF('emission-rate'!$A$2:$A$551, $D1181&amp;T$1&amp;$E1181&amp;$F1181, 'emission-rate'!$F$2:$F$551) * IFERROR(VLOOKUP($A1181&amp;$B1181&amp;$C1181&amp;$D1181&amp;T$1, 'check of sales'!$A$2:$P$1035, 12 + MATCH($E1181,'check of sales'!$M$1:$P$1, 0), 0), 0)</f>
        <v>0</v>
      </c>
      <c r="U1181" s="1">
        <f>SUMIF('emission-rate'!$A$2:$A$551, $D1181&amp;U$1&amp;$E1181&amp;$F1181, 'emission-rate'!$F$2:$F$551) * IFERROR(VLOOKUP($A1181&amp;$B1181&amp;$C1181&amp;$D1181&amp;U$1, 'check of sales'!$A$2:$P$1035, 12 + MATCH($E1181,'check of sales'!$M$1:$P$1, 0), 0), 0)</f>
        <v>0</v>
      </c>
    </row>
    <row r="1182" spans="1:21" x14ac:dyDescent="0.2">
      <c r="A1182">
        <f>emission!A1182</f>
        <v>2013</v>
      </c>
      <c r="B1182">
        <f>emission!B1182</f>
        <v>2</v>
      </c>
      <c r="C1182" t="str">
        <f>emission!C1182</f>
        <v>industrial</v>
      </c>
      <c r="D1182" t="str">
        <f>emission!D1182</f>
        <v>VCC 21400 (GAS LHD1)</v>
      </c>
      <c r="E1182" t="str">
        <f>emission!E1182</f>
        <v>GAS</v>
      </c>
      <c r="F1182" t="str">
        <f>emission!F1182</f>
        <v>PM25</v>
      </c>
      <c r="G1182" s="1">
        <f>emission!G1182 - SUM($K1182:$U1182)</f>
        <v>6.0892256442457438E-5</v>
      </c>
      <c r="K1182" s="1">
        <f>SUMIF('emission-rate'!$A$2:$A$551, $D1182&amp;K$1&amp;$E1182&amp;$F1182, 'emission-rate'!$F$2:$F$551) * IFERROR(VLOOKUP($A1182&amp;$B1182&amp;$C1182&amp;$D1182&amp;K$1, 'check of sales'!$A$2:$P$1035, 12 + MATCH($E1182,'check of sales'!$M$1:$P$1, 0), 0), 0)</f>
        <v>1400.3691072862496</v>
      </c>
      <c r="L1182" s="1">
        <f>SUMIF('emission-rate'!$A$2:$A$551, $D1182&amp;L$1&amp;$E1182&amp;$F1182, 'emission-rate'!$F$2:$F$551) * IFERROR(VLOOKUP($A1182&amp;$B1182&amp;$C1182&amp;$D1182&amp;L$1, 'check of sales'!$A$2:$P$1035, 12 + MATCH($E1182,'check of sales'!$M$1:$P$1, 0), 0), 0)</f>
        <v>75943.595983365492</v>
      </c>
      <c r="M1182" s="1">
        <f>SUMIF('emission-rate'!$A$2:$A$551, $D1182&amp;M$1&amp;$E1182&amp;$F1182, 'emission-rate'!$F$2:$F$551) * IFERROR(VLOOKUP($A1182&amp;$B1182&amp;$C1182&amp;$D1182&amp;M$1, 'check of sales'!$A$2:$P$1035, 12 + MATCH($E1182,'check of sales'!$M$1:$P$1, 0), 0), 0)</f>
        <v>101729.35482126439</v>
      </c>
      <c r="N1182" s="1">
        <f>SUMIF('emission-rate'!$A$2:$A$551, $D1182&amp;N$1&amp;$E1182&amp;$F1182, 'emission-rate'!$F$2:$F$551) * IFERROR(VLOOKUP($A1182&amp;$B1182&amp;$C1182&amp;$D1182&amp;N$1, 'check of sales'!$A$2:$P$1035, 12 + MATCH($E1182,'check of sales'!$M$1:$P$1, 0), 0), 0)</f>
        <v>21227.57015416459</v>
      </c>
      <c r="O1182" s="1">
        <f>SUMIF('emission-rate'!$A$2:$A$551, $D1182&amp;O$1&amp;$E1182&amp;$F1182, 'emission-rate'!$F$2:$F$551) * IFERROR(VLOOKUP($A1182&amp;$B1182&amp;$C1182&amp;$D1182&amp;O$1, 'check of sales'!$A$2:$P$1035, 12 + MATCH($E1182,'check of sales'!$M$1:$P$1, 0), 0), 0)</f>
        <v>0</v>
      </c>
      <c r="P1182" s="1">
        <f>SUMIF('emission-rate'!$A$2:$A$551, $D1182&amp;P$1&amp;$E1182&amp;$F1182, 'emission-rate'!$F$2:$F$551) * IFERROR(VLOOKUP($A1182&amp;$B1182&amp;$C1182&amp;$D1182&amp;P$1, 'check of sales'!$A$2:$P$1035, 12 + MATCH($E1182,'check of sales'!$M$1:$P$1, 0), 0), 0)</f>
        <v>0</v>
      </c>
      <c r="Q1182" s="1">
        <f>SUMIF('emission-rate'!$A$2:$A$551, $D1182&amp;Q$1&amp;$E1182&amp;$F1182, 'emission-rate'!$F$2:$F$551) * IFERROR(VLOOKUP($A1182&amp;$B1182&amp;$C1182&amp;$D1182&amp;Q$1, 'check of sales'!$A$2:$P$1035, 12 + MATCH($E1182,'check of sales'!$M$1:$P$1, 0), 0), 0)</f>
        <v>0</v>
      </c>
      <c r="R1182" s="1">
        <f>SUMIF('emission-rate'!$A$2:$A$551, $D1182&amp;R$1&amp;$E1182&amp;$F1182, 'emission-rate'!$F$2:$F$551) * IFERROR(VLOOKUP($A1182&amp;$B1182&amp;$C1182&amp;$D1182&amp;R$1, 'check of sales'!$A$2:$P$1035, 12 + MATCH($E1182,'check of sales'!$M$1:$P$1, 0), 0), 0)</f>
        <v>0</v>
      </c>
      <c r="S1182" s="1">
        <f>SUMIF('emission-rate'!$A$2:$A$551, $D1182&amp;S$1&amp;$E1182&amp;$F1182, 'emission-rate'!$F$2:$F$551) * IFERROR(VLOOKUP($A1182&amp;$B1182&amp;$C1182&amp;$D1182&amp;S$1, 'check of sales'!$A$2:$P$1035, 12 + MATCH($E1182,'check of sales'!$M$1:$P$1, 0), 0), 0)</f>
        <v>0</v>
      </c>
      <c r="T1182" s="1">
        <f>SUMIF('emission-rate'!$A$2:$A$551, $D1182&amp;T$1&amp;$E1182&amp;$F1182, 'emission-rate'!$F$2:$F$551) * IFERROR(VLOOKUP($A1182&amp;$B1182&amp;$C1182&amp;$D1182&amp;T$1, 'check of sales'!$A$2:$P$1035, 12 + MATCH($E1182,'check of sales'!$M$1:$P$1, 0), 0), 0)</f>
        <v>0</v>
      </c>
      <c r="U1182" s="1">
        <f>SUMIF('emission-rate'!$A$2:$A$551, $D1182&amp;U$1&amp;$E1182&amp;$F1182, 'emission-rate'!$F$2:$F$551) * IFERROR(VLOOKUP($A1182&amp;$B1182&amp;$C1182&amp;$D1182&amp;U$1, 'check of sales'!$A$2:$P$1035, 12 + MATCH($E1182,'check of sales'!$M$1:$P$1, 0), 0), 0)</f>
        <v>0</v>
      </c>
    </row>
    <row r="1183" spans="1:21" x14ac:dyDescent="0.2">
      <c r="A1183">
        <f>emission!A1183</f>
        <v>2014</v>
      </c>
      <c r="B1183">
        <f>emission!B1183</f>
        <v>2</v>
      </c>
      <c r="C1183" t="str">
        <f>emission!C1183</f>
        <v>industrial</v>
      </c>
      <c r="D1183" t="str">
        <f>emission!D1183</f>
        <v>VCC 21400 (GAS LHD1)</v>
      </c>
      <c r="E1183" t="str">
        <f>emission!E1183</f>
        <v>GAS</v>
      </c>
      <c r="F1183" t="str">
        <f>emission!F1183</f>
        <v>PM25</v>
      </c>
      <c r="G1183" s="1">
        <f>emission!G1183 - SUM($K1183:$U1183)</f>
        <v>-1.1053693015128374E-5</v>
      </c>
      <c r="K1183" s="1">
        <f>SUMIF('emission-rate'!$A$2:$A$551, $D1183&amp;K$1&amp;$E1183&amp;$F1183, 'emission-rate'!$F$2:$F$551) * IFERROR(VLOOKUP($A1183&amp;$B1183&amp;$C1183&amp;$D1183&amp;K$1, 'check of sales'!$A$2:$P$1035, 12 + MATCH($E1183,'check of sales'!$M$1:$P$1, 0), 0), 0)</f>
        <v>1249.7628086843879</v>
      </c>
      <c r="L1183" s="1">
        <f>SUMIF('emission-rate'!$A$2:$A$551, $D1183&amp;L$1&amp;$E1183&amp;$F1183, 'emission-rate'!$F$2:$F$551) * IFERROR(VLOOKUP($A1183&amp;$B1183&amp;$C1183&amp;$D1183&amp;L$1, 'check of sales'!$A$2:$P$1035, 12 + MATCH($E1183,'check of sales'!$M$1:$P$1, 0), 0), 0)</f>
        <v>73518.860595075894</v>
      </c>
      <c r="M1183" s="1">
        <f>SUMIF('emission-rate'!$A$2:$A$551, $D1183&amp;M$1&amp;$E1183&amp;$F1183, 'emission-rate'!$F$2:$F$551) * IFERROR(VLOOKUP($A1183&amp;$B1183&amp;$C1183&amp;$D1183&amp;M$1, 'check of sales'!$A$2:$P$1035, 12 + MATCH($E1183,'check of sales'!$M$1:$P$1, 0), 0), 0)</f>
        <v>97861.60623347912</v>
      </c>
      <c r="N1183" s="1">
        <f>SUMIF('emission-rate'!$A$2:$A$551, $D1183&amp;N$1&amp;$E1183&amp;$F1183, 'emission-rate'!$F$2:$F$551) * IFERROR(VLOOKUP($A1183&amp;$B1183&amp;$C1183&amp;$D1183&amp;N$1, 'check of sales'!$A$2:$P$1035, 12 + MATCH($E1183,'check of sales'!$M$1:$P$1, 0), 0), 0)</f>
        <v>19986.715464269095</v>
      </c>
      <c r="O1183" s="1">
        <f>SUMIF('emission-rate'!$A$2:$A$551, $D1183&amp;O$1&amp;$E1183&amp;$F1183, 'emission-rate'!$F$2:$F$551) * IFERROR(VLOOKUP($A1183&amp;$B1183&amp;$C1183&amp;$D1183&amp;O$1, 'check of sales'!$A$2:$P$1035, 12 + MATCH($E1183,'check of sales'!$M$1:$P$1, 0), 0), 0)</f>
        <v>65109.212957502183</v>
      </c>
      <c r="P1183" s="1">
        <f>SUMIF('emission-rate'!$A$2:$A$551, $D1183&amp;P$1&amp;$E1183&amp;$F1183, 'emission-rate'!$F$2:$F$551) * IFERROR(VLOOKUP($A1183&amp;$B1183&amp;$C1183&amp;$D1183&amp;P$1, 'check of sales'!$A$2:$P$1035, 12 + MATCH($E1183,'check of sales'!$M$1:$P$1, 0), 0), 0)</f>
        <v>0</v>
      </c>
      <c r="Q1183" s="1">
        <f>SUMIF('emission-rate'!$A$2:$A$551, $D1183&amp;Q$1&amp;$E1183&amp;$F1183, 'emission-rate'!$F$2:$F$551) * IFERROR(VLOOKUP($A1183&amp;$B1183&amp;$C1183&amp;$D1183&amp;Q$1, 'check of sales'!$A$2:$P$1035, 12 + MATCH($E1183,'check of sales'!$M$1:$P$1, 0), 0), 0)</f>
        <v>0</v>
      </c>
      <c r="R1183" s="1">
        <f>SUMIF('emission-rate'!$A$2:$A$551, $D1183&amp;R$1&amp;$E1183&amp;$F1183, 'emission-rate'!$F$2:$F$551) * IFERROR(VLOOKUP($A1183&amp;$B1183&amp;$C1183&amp;$D1183&amp;R$1, 'check of sales'!$A$2:$P$1035, 12 + MATCH($E1183,'check of sales'!$M$1:$P$1, 0), 0), 0)</f>
        <v>0</v>
      </c>
      <c r="S1183" s="1">
        <f>SUMIF('emission-rate'!$A$2:$A$551, $D1183&amp;S$1&amp;$E1183&amp;$F1183, 'emission-rate'!$F$2:$F$551) * IFERROR(VLOOKUP($A1183&amp;$B1183&amp;$C1183&amp;$D1183&amp;S$1, 'check of sales'!$A$2:$P$1035, 12 + MATCH($E1183,'check of sales'!$M$1:$P$1, 0), 0), 0)</f>
        <v>0</v>
      </c>
      <c r="T1183" s="1">
        <f>SUMIF('emission-rate'!$A$2:$A$551, $D1183&amp;T$1&amp;$E1183&amp;$F1183, 'emission-rate'!$F$2:$F$551) * IFERROR(VLOOKUP($A1183&amp;$B1183&amp;$C1183&amp;$D1183&amp;T$1, 'check of sales'!$A$2:$P$1035, 12 + MATCH($E1183,'check of sales'!$M$1:$P$1, 0), 0), 0)</f>
        <v>0</v>
      </c>
      <c r="U1183" s="1">
        <f>SUMIF('emission-rate'!$A$2:$A$551, $D1183&amp;U$1&amp;$E1183&amp;$F1183, 'emission-rate'!$F$2:$F$551) * IFERROR(VLOOKUP($A1183&amp;$B1183&amp;$C1183&amp;$D1183&amp;U$1, 'check of sales'!$A$2:$P$1035, 12 + MATCH($E1183,'check of sales'!$M$1:$P$1, 0), 0), 0)</f>
        <v>0</v>
      </c>
    </row>
    <row r="1184" spans="1:21" x14ac:dyDescent="0.2">
      <c r="A1184">
        <f>emission!A1184</f>
        <v>2015</v>
      </c>
      <c r="B1184">
        <f>emission!B1184</f>
        <v>2</v>
      </c>
      <c r="C1184" t="str">
        <f>emission!C1184</f>
        <v>industrial</v>
      </c>
      <c r="D1184" t="str">
        <f>emission!D1184</f>
        <v>VCC 21400 (GAS LHD1)</v>
      </c>
      <c r="E1184" t="str">
        <f>emission!E1184</f>
        <v>GAS</v>
      </c>
      <c r="F1184" t="str">
        <f>emission!F1184</f>
        <v>PM25</v>
      </c>
      <c r="G1184" s="1">
        <f>emission!G1184 - SUM($K1184:$U1184)</f>
        <v>-1.3524742098525167E-4</v>
      </c>
      <c r="K1184" s="1">
        <f>SUMIF('emission-rate'!$A$2:$A$551, $D1184&amp;K$1&amp;$E1184&amp;$F1184, 'emission-rate'!$F$2:$F$551) * IFERROR(VLOOKUP($A1184&amp;$B1184&amp;$C1184&amp;$D1184&amp;K$1, 'check of sales'!$A$2:$P$1035, 12 + MATCH($E1184,'check of sales'!$M$1:$P$1, 0), 0), 0)</f>
        <v>1170.1730949008033</v>
      </c>
      <c r="L1184" s="1">
        <f>SUMIF('emission-rate'!$A$2:$A$551, $D1184&amp;L$1&amp;$E1184&amp;$F1184, 'emission-rate'!$F$2:$F$551) * IFERROR(VLOOKUP($A1184&amp;$B1184&amp;$C1184&amp;$D1184&amp;L$1, 'check of sales'!$A$2:$P$1035, 12 + MATCH($E1184,'check of sales'!$M$1:$P$1, 0), 0), 0)</f>
        <v>65612.085578375059</v>
      </c>
      <c r="M1184" s="1">
        <f>SUMIF('emission-rate'!$A$2:$A$551, $D1184&amp;M$1&amp;$E1184&amp;$F1184, 'emission-rate'!$F$2:$F$551) * IFERROR(VLOOKUP($A1184&amp;$B1184&amp;$C1184&amp;$D1184&amp;M$1, 'check of sales'!$A$2:$P$1035, 12 + MATCH($E1184,'check of sales'!$M$1:$P$1, 0), 0), 0)</f>
        <v>94737.070231244739</v>
      </c>
      <c r="N1184" s="1">
        <f>SUMIF('emission-rate'!$A$2:$A$551, $D1184&amp;N$1&amp;$E1184&amp;$F1184, 'emission-rate'!$F$2:$F$551) * IFERROR(VLOOKUP($A1184&amp;$B1184&amp;$C1184&amp;$D1184&amp;N$1, 'check of sales'!$A$2:$P$1035, 12 + MATCH($E1184,'check of sales'!$M$1:$P$1, 0), 0), 0)</f>
        <v>19226.82083358735</v>
      </c>
      <c r="O1184" s="1">
        <f>SUMIF('emission-rate'!$A$2:$A$551, $D1184&amp;O$1&amp;$E1184&amp;$F1184, 'emission-rate'!$F$2:$F$551) * IFERROR(VLOOKUP($A1184&amp;$B1184&amp;$C1184&amp;$D1184&amp;O$1, 'check of sales'!$A$2:$P$1035, 12 + MATCH($E1184,'check of sales'!$M$1:$P$1, 0), 0), 0)</f>
        <v>61303.262880928109</v>
      </c>
      <c r="P1184" s="1">
        <f>SUMIF('emission-rate'!$A$2:$A$551, $D1184&amp;P$1&amp;$E1184&amp;$F1184, 'emission-rate'!$F$2:$F$551) * IFERROR(VLOOKUP($A1184&amp;$B1184&amp;$C1184&amp;$D1184&amp;P$1, 'check of sales'!$A$2:$P$1035, 12 + MATCH($E1184,'check of sales'!$M$1:$P$1, 0), 0), 0)</f>
        <v>84496.901730203317</v>
      </c>
      <c r="Q1184" s="1">
        <f>SUMIF('emission-rate'!$A$2:$A$551, $D1184&amp;Q$1&amp;$E1184&amp;$F1184, 'emission-rate'!$F$2:$F$551) * IFERROR(VLOOKUP($A1184&amp;$B1184&amp;$C1184&amp;$D1184&amp;Q$1, 'check of sales'!$A$2:$P$1035, 12 + MATCH($E1184,'check of sales'!$M$1:$P$1, 0), 0), 0)</f>
        <v>0</v>
      </c>
      <c r="R1184" s="1">
        <f>SUMIF('emission-rate'!$A$2:$A$551, $D1184&amp;R$1&amp;$E1184&amp;$F1184, 'emission-rate'!$F$2:$F$551) * IFERROR(VLOOKUP($A1184&amp;$B1184&amp;$C1184&amp;$D1184&amp;R$1, 'check of sales'!$A$2:$P$1035, 12 + MATCH($E1184,'check of sales'!$M$1:$P$1, 0), 0), 0)</f>
        <v>0</v>
      </c>
      <c r="S1184" s="1">
        <f>SUMIF('emission-rate'!$A$2:$A$551, $D1184&amp;S$1&amp;$E1184&amp;$F1184, 'emission-rate'!$F$2:$F$551) * IFERROR(VLOOKUP($A1184&amp;$B1184&amp;$C1184&amp;$D1184&amp;S$1, 'check of sales'!$A$2:$P$1035, 12 + MATCH($E1184,'check of sales'!$M$1:$P$1, 0), 0), 0)</f>
        <v>0</v>
      </c>
      <c r="T1184" s="1">
        <f>SUMIF('emission-rate'!$A$2:$A$551, $D1184&amp;T$1&amp;$E1184&amp;$F1184, 'emission-rate'!$F$2:$F$551) * IFERROR(VLOOKUP($A1184&amp;$B1184&amp;$C1184&amp;$D1184&amp;T$1, 'check of sales'!$A$2:$P$1035, 12 + MATCH($E1184,'check of sales'!$M$1:$P$1, 0), 0), 0)</f>
        <v>0</v>
      </c>
      <c r="U1184" s="1">
        <f>SUMIF('emission-rate'!$A$2:$A$551, $D1184&amp;U$1&amp;$E1184&amp;$F1184, 'emission-rate'!$F$2:$F$551) * IFERROR(VLOOKUP($A1184&amp;$B1184&amp;$C1184&amp;$D1184&amp;U$1, 'check of sales'!$A$2:$P$1035, 12 + MATCH($E1184,'check of sales'!$M$1:$P$1, 0), 0), 0)</f>
        <v>0</v>
      </c>
    </row>
    <row r="1185" spans="1:21" x14ac:dyDescent="0.2">
      <c r="A1185">
        <f>emission!A1185</f>
        <v>2016</v>
      </c>
      <c r="B1185">
        <f>emission!B1185</f>
        <v>2</v>
      </c>
      <c r="C1185" t="str">
        <f>emission!C1185</f>
        <v>industrial</v>
      </c>
      <c r="D1185" t="str">
        <f>emission!D1185</f>
        <v>VCC 21400 (GAS LHD1)</v>
      </c>
      <c r="E1185" t="str">
        <f>emission!E1185</f>
        <v>GAS</v>
      </c>
      <c r="F1185" t="str">
        <f>emission!F1185</f>
        <v>PM25</v>
      </c>
      <c r="G1185" s="1">
        <f>emission!G1185 - SUM($K1185:$U1185)</f>
        <v>-5.2312505431473255E-5</v>
      </c>
      <c r="K1185" s="1">
        <f>SUMIF('emission-rate'!$A$2:$A$551, $D1185&amp;K$1&amp;$E1185&amp;$F1185, 'emission-rate'!$F$2:$F$551) * IFERROR(VLOOKUP($A1185&amp;$B1185&amp;$C1185&amp;$D1185&amp;K$1, 'check of sales'!$A$2:$P$1035, 12 + MATCH($E1185,'check of sales'!$M$1:$P$1, 0), 0), 0)</f>
        <v>1124.6637641289208</v>
      </c>
      <c r="L1185" s="1">
        <f>SUMIF('emission-rate'!$A$2:$A$551, $D1185&amp;L$1&amp;$E1185&amp;$F1185, 'emission-rate'!$F$2:$F$551) * IFERROR(VLOOKUP($A1185&amp;$B1185&amp;$C1185&amp;$D1185&amp;L$1, 'check of sales'!$A$2:$P$1035, 12 + MATCH($E1185,'check of sales'!$M$1:$P$1, 0), 0), 0)</f>
        <v>61433.655018880345</v>
      </c>
      <c r="M1185" s="1">
        <f>SUMIF('emission-rate'!$A$2:$A$551, $D1185&amp;M$1&amp;$E1185&amp;$F1185, 'emission-rate'!$F$2:$F$551) * IFERROR(VLOOKUP($A1185&amp;$B1185&amp;$C1185&amp;$D1185&amp;M$1, 'check of sales'!$A$2:$P$1035, 12 + MATCH($E1185,'check of sales'!$M$1:$P$1, 0), 0), 0)</f>
        <v>84548.328267662058</v>
      </c>
      <c r="N1185" s="1">
        <f>SUMIF('emission-rate'!$A$2:$A$551, $D1185&amp;N$1&amp;$E1185&amp;$F1185, 'emission-rate'!$F$2:$F$551) * IFERROR(VLOOKUP($A1185&amp;$B1185&amp;$C1185&amp;$D1185&amp;N$1, 'check of sales'!$A$2:$P$1035, 12 + MATCH($E1185,'check of sales'!$M$1:$P$1, 0), 0), 0)</f>
        <v>18612.944807889104</v>
      </c>
      <c r="O1185" s="1">
        <f>SUMIF('emission-rate'!$A$2:$A$551, $D1185&amp;O$1&amp;$E1185&amp;$F1185, 'emission-rate'!$F$2:$F$551) * IFERROR(VLOOKUP($A1185&amp;$B1185&amp;$C1185&amp;$D1185&amp;O$1, 'check of sales'!$A$2:$P$1035, 12 + MATCH($E1185,'check of sales'!$M$1:$P$1, 0), 0), 0)</f>
        <v>58972.513719577917</v>
      </c>
      <c r="P1185" s="1">
        <f>SUMIF('emission-rate'!$A$2:$A$551, $D1185&amp;P$1&amp;$E1185&amp;$F1185, 'emission-rate'!$F$2:$F$551) * IFERROR(VLOOKUP($A1185&amp;$B1185&amp;$C1185&amp;$D1185&amp;P$1, 'check of sales'!$A$2:$P$1035, 12 + MATCH($E1185,'check of sales'!$M$1:$P$1, 0), 0), 0)</f>
        <v>79557.646976498552</v>
      </c>
      <c r="Q1185" s="1">
        <f>SUMIF('emission-rate'!$A$2:$A$551, $D1185&amp;Q$1&amp;$E1185&amp;$F1185, 'emission-rate'!$F$2:$F$551) * IFERROR(VLOOKUP($A1185&amp;$B1185&amp;$C1185&amp;$D1185&amp;Q$1, 'check of sales'!$A$2:$P$1035, 12 + MATCH($E1185,'check of sales'!$M$1:$P$1, 0), 0), 0)</f>
        <v>58303.850545223555</v>
      </c>
      <c r="R1185" s="1">
        <f>SUMIF('emission-rate'!$A$2:$A$551, $D1185&amp;R$1&amp;$E1185&amp;$F1185, 'emission-rate'!$F$2:$F$551) * IFERROR(VLOOKUP($A1185&amp;$B1185&amp;$C1185&amp;$D1185&amp;R$1, 'check of sales'!$A$2:$P$1035, 12 + MATCH($E1185,'check of sales'!$M$1:$P$1, 0), 0), 0)</f>
        <v>0</v>
      </c>
      <c r="S1185" s="1">
        <f>SUMIF('emission-rate'!$A$2:$A$551, $D1185&amp;S$1&amp;$E1185&amp;$F1185, 'emission-rate'!$F$2:$F$551) * IFERROR(VLOOKUP($A1185&amp;$B1185&amp;$C1185&amp;$D1185&amp;S$1, 'check of sales'!$A$2:$P$1035, 12 + MATCH($E1185,'check of sales'!$M$1:$P$1, 0), 0), 0)</f>
        <v>0</v>
      </c>
      <c r="T1185" s="1">
        <f>SUMIF('emission-rate'!$A$2:$A$551, $D1185&amp;T$1&amp;$E1185&amp;$F1185, 'emission-rate'!$F$2:$F$551) * IFERROR(VLOOKUP($A1185&amp;$B1185&amp;$C1185&amp;$D1185&amp;T$1, 'check of sales'!$A$2:$P$1035, 12 + MATCH($E1185,'check of sales'!$M$1:$P$1, 0), 0), 0)</f>
        <v>0</v>
      </c>
      <c r="U1185" s="1">
        <f>SUMIF('emission-rate'!$A$2:$A$551, $D1185&amp;U$1&amp;$E1185&amp;$F1185, 'emission-rate'!$F$2:$F$551) * IFERROR(VLOOKUP($A1185&amp;$B1185&amp;$C1185&amp;$D1185&amp;U$1, 'check of sales'!$A$2:$P$1035, 12 + MATCH($E1185,'check of sales'!$M$1:$P$1, 0), 0), 0)</f>
        <v>0</v>
      </c>
    </row>
    <row r="1186" spans="1:21" x14ac:dyDescent="0.2">
      <c r="A1186">
        <f>emission!A1186</f>
        <v>2017</v>
      </c>
      <c r="B1186">
        <f>emission!B1186</f>
        <v>2</v>
      </c>
      <c r="C1186" t="str">
        <f>emission!C1186</f>
        <v>industrial</v>
      </c>
      <c r="D1186" t="str">
        <f>emission!D1186</f>
        <v>VCC 21400 (GAS LHD1)</v>
      </c>
      <c r="E1186" t="str">
        <f>emission!E1186</f>
        <v>GAS</v>
      </c>
      <c r="F1186" t="str">
        <f>emission!F1186</f>
        <v>PM25</v>
      </c>
      <c r="G1186" s="1">
        <f>emission!G1186 - SUM($K1186:$U1186)</f>
        <v>-3.0130089726299047E-5</v>
      </c>
      <c r="K1186" s="1">
        <f>SUMIF('emission-rate'!$A$2:$A$551, $D1186&amp;K$1&amp;$E1186&amp;$F1186, 'emission-rate'!$F$2:$F$551) * IFERROR(VLOOKUP($A1186&amp;$B1186&amp;$C1186&amp;$D1186&amp;K$1, 'check of sales'!$A$2:$P$1035, 12 + MATCH($E1186,'check of sales'!$M$1:$P$1, 0), 0), 0)</f>
        <v>1024.8999424929618</v>
      </c>
      <c r="L1186" s="1">
        <f>SUMIF('emission-rate'!$A$2:$A$551, $D1186&amp;L$1&amp;$E1186&amp;$F1186, 'emission-rate'!$F$2:$F$551) * IFERROR(VLOOKUP($A1186&amp;$B1186&amp;$C1186&amp;$D1186&amp;L$1, 'check of sales'!$A$2:$P$1035, 12 + MATCH($E1186,'check of sales'!$M$1:$P$1, 0), 0), 0)</f>
        <v>59044.43197233852</v>
      </c>
      <c r="M1186" s="1">
        <f>SUMIF('emission-rate'!$A$2:$A$551, $D1186&amp;M$1&amp;$E1186&amp;$F1186, 'emission-rate'!$F$2:$F$551) * IFERROR(VLOOKUP($A1186&amp;$B1186&amp;$C1186&amp;$D1186&amp;M$1, 'check of sales'!$A$2:$P$1035, 12 + MATCH($E1186,'check of sales'!$M$1:$P$1, 0), 0), 0)</f>
        <v>79163.964770089369</v>
      </c>
      <c r="N1186" s="1">
        <f>SUMIF('emission-rate'!$A$2:$A$551, $D1186&amp;N$1&amp;$E1186&amp;$F1186, 'emission-rate'!$F$2:$F$551) * IFERROR(VLOOKUP($A1186&amp;$B1186&amp;$C1186&amp;$D1186&amp;N$1, 'check of sales'!$A$2:$P$1035, 12 + MATCH($E1186,'check of sales'!$M$1:$P$1, 0), 0), 0)</f>
        <v>16611.167769955737</v>
      </c>
      <c r="O1186" s="1">
        <f>SUMIF('emission-rate'!$A$2:$A$551, $D1186&amp;O$1&amp;$E1186&amp;$F1186, 'emission-rate'!$F$2:$F$551) * IFERROR(VLOOKUP($A1186&amp;$B1186&amp;$C1186&amp;$D1186&amp;O$1, 'check of sales'!$A$2:$P$1035, 12 + MATCH($E1186,'check of sales'!$M$1:$P$1, 0), 0), 0)</f>
        <v>57089.632890711669</v>
      </c>
      <c r="P1186" s="1">
        <f>SUMIF('emission-rate'!$A$2:$A$551, $D1186&amp;P$1&amp;$E1186&amp;$F1186, 'emission-rate'!$F$2:$F$551) * IFERROR(VLOOKUP($A1186&amp;$B1186&amp;$C1186&amp;$D1186&amp;P$1, 'check of sales'!$A$2:$P$1035, 12 + MATCH($E1186,'check of sales'!$M$1:$P$1, 0), 0), 0)</f>
        <v>76532.866397858801</v>
      </c>
      <c r="Q1186" s="1">
        <f>SUMIF('emission-rate'!$A$2:$A$551, $D1186&amp;Q$1&amp;$E1186&amp;$F1186, 'emission-rate'!$F$2:$F$551) * IFERROR(VLOOKUP($A1186&amp;$B1186&amp;$C1186&amp;$D1186&amp;Q$1, 'check of sales'!$A$2:$P$1035, 12 + MATCH($E1186,'check of sales'!$M$1:$P$1, 0), 0), 0)</f>
        <v>54895.706991223036</v>
      </c>
      <c r="R1186" s="1">
        <f>SUMIF('emission-rate'!$A$2:$A$551, $D1186&amp;R$1&amp;$E1186&amp;$F1186, 'emission-rate'!$F$2:$F$551) * IFERROR(VLOOKUP($A1186&amp;$B1186&amp;$C1186&amp;$D1186&amp;R$1, 'check of sales'!$A$2:$P$1035, 12 + MATCH($E1186,'check of sales'!$M$1:$P$1, 0), 0), 0)</f>
        <v>42439.948151036988</v>
      </c>
      <c r="S1186" s="1">
        <f>SUMIF('emission-rate'!$A$2:$A$551, $D1186&amp;S$1&amp;$E1186&amp;$F1186, 'emission-rate'!$F$2:$F$551) * IFERROR(VLOOKUP($A1186&amp;$B1186&amp;$C1186&amp;$D1186&amp;S$1, 'check of sales'!$A$2:$P$1035, 12 + MATCH($E1186,'check of sales'!$M$1:$P$1, 0), 0), 0)</f>
        <v>0</v>
      </c>
      <c r="T1186" s="1">
        <f>SUMIF('emission-rate'!$A$2:$A$551, $D1186&amp;T$1&amp;$E1186&amp;$F1186, 'emission-rate'!$F$2:$F$551) * IFERROR(VLOOKUP($A1186&amp;$B1186&amp;$C1186&amp;$D1186&amp;T$1, 'check of sales'!$A$2:$P$1035, 12 + MATCH($E1186,'check of sales'!$M$1:$P$1, 0), 0), 0)</f>
        <v>0</v>
      </c>
      <c r="U1186" s="1">
        <f>SUMIF('emission-rate'!$A$2:$A$551, $D1186&amp;U$1&amp;$E1186&amp;$F1186, 'emission-rate'!$F$2:$F$551) * IFERROR(VLOOKUP($A1186&amp;$B1186&amp;$C1186&amp;$D1186&amp;U$1, 'check of sales'!$A$2:$P$1035, 12 + MATCH($E1186,'check of sales'!$M$1:$P$1, 0), 0), 0)</f>
        <v>0</v>
      </c>
    </row>
    <row r="1187" spans="1:21" x14ac:dyDescent="0.2">
      <c r="A1187">
        <f>emission!A1187</f>
        <v>2018</v>
      </c>
      <c r="B1187">
        <f>emission!B1187</f>
        <v>2</v>
      </c>
      <c r="C1187" t="str">
        <f>emission!C1187</f>
        <v>industrial</v>
      </c>
      <c r="D1187" t="str">
        <f>emission!D1187</f>
        <v>VCC 21400 (GAS LHD1)</v>
      </c>
      <c r="E1187" t="str">
        <f>emission!E1187</f>
        <v>GAS</v>
      </c>
      <c r="F1187" t="str">
        <f>emission!F1187</f>
        <v>PM25</v>
      </c>
      <c r="G1187" s="1">
        <f>emission!G1187 - SUM($K1187:$U1187)</f>
        <v>-1.0733900126069784E-5</v>
      </c>
      <c r="K1187" s="1">
        <f>SUMIF('emission-rate'!$A$2:$A$551, $D1187&amp;K$1&amp;$E1187&amp;$F1187, 'emission-rate'!$F$2:$F$551) * IFERROR(VLOOKUP($A1187&amp;$B1187&amp;$C1187&amp;$D1187&amp;K$1, 'check of sales'!$A$2:$P$1035, 12 + MATCH($E1187,'check of sales'!$M$1:$P$1, 0), 0), 0)</f>
        <v>984.05104823387057</v>
      </c>
      <c r="L1187" s="1">
        <f>SUMIF('emission-rate'!$A$2:$A$551, $D1187&amp;L$1&amp;$E1187&amp;$F1187, 'emission-rate'!$F$2:$F$551) * IFERROR(VLOOKUP($A1187&amp;$B1187&amp;$C1187&amp;$D1187&amp;L$1, 'check of sales'!$A$2:$P$1035, 12 + MATCH($E1187,'check of sales'!$M$1:$P$1, 0), 0), 0)</f>
        <v>53806.868206382969</v>
      </c>
      <c r="M1187" s="1">
        <f>SUMIF('emission-rate'!$A$2:$A$551, $D1187&amp;M$1&amp;$E1187&amp;$F1187, 'emission-rate'!$F$2:$F$551) * IFERROR(VLOOKUP($A1187&amp;$B1187&amp;$C1187&amp;$D1187&amp;M$1, 'check of sales'!$A$2:$P$1035, 12 + MATCH($E1187,'check of sales'!$M$1:$P$1, 0), 0), 0)</f>
        <v>76085.190293360647</v>
      </c>
      <c r="N1187" s="1">
        <f>SUMIF('emission-rate'!$A$2:$A$551, $D1187&amp;N$1&amp;$E1187&amp;$F1187, 'emission-rate'!$F$2:$F$551) * IFERROR(VLOOKUP($A1187&amp;$B1187&amp;$C1187&amp;$D1187&amp;N$1, 'check of sales'!$A$2:$P$1035, 12 + MATCH($E1187,'check of sales'!$M$1:$P$1, 0), 0), 0)</f>
        <v>15553.304566446228</v>
      </c>
      <c r="O1187" s="1">
        <f>SUMIF('emission-rate'!$A$2:$A$551, $D1187&amp;O$1&amp;$E1187&amp;$F1187, 'emission-rate'!$F$2:$F$551) * IFERROR(VLOOKUP($A1187&amp;$B1187&amp;$C1187&amp;$D1187&amp;O$1, 'check of sales'!$A$2:$P$1035, 12 + MATCH($E1187,'check of sales'!$M$1:$P$1, 0), 0), 0)</f>
        <v>50949.781437639489</v>
      </c>
      <c r="P1187" s="1">
        <f>SUMIF('emission-rate'!$A$2:$A$551, $D1187&amp;P$1&amp;$E1187&amp;$F1187, 'emission-rate'!$F$2:$F$551) * IFERROR(VLOOKUP($A1187&amp;$B1187&amp;$C1187&amp;$D1187&amp;P$1, 'check of sales'!$A$2:$P$1035, 12 + MATCH($E1187,'check of sales'!$M$1:$P$1, 0), 0), 0)</f>
        <v>74089.316719716764</v>
      </c>
      <c r="Q1187" s="1">
        <f>SUMIF('emission-rate'!$A$2:$A$551, $D1187&amp;Q$1&amp;$E1187&amp;$F1187, 'emission-rate'!$F$2:$F$551) * IFERROR(VLOOKUP($A1187&amp;$B1187&amp;$C1187&amp;$D1187&amp;Q$1, 'check of sales'!$A$2:$P$1035, 12 + MATCH($E1187,'check of sales'!$M$1:$P$1, 0), 0), 0)</f>
        <v>52808.573011421257</v>
      </c>
      <c r="R1187" s="1">
        <f>SUMIF('emission-rate'!$A$2:$A$551, $D1187&amp;R$1&amp;$E1187&amp;$F1187, 'emission-rate'!$F$2:$F$551) * IFERROR(VLOOKUP($A1187&amp;$B1187&amp;$C1187&amp;$D1187&amp;R$1, 'check of sales'!$A$2:$P$1035, 12 + MATCH($E1187,'check of sales'!$M$1:$P$1, 0), 0), 0)</f>
        <v>39959.126826708423</v>
      </c>
      <c r="S1187" s="1">
        <f>SUMIF('emission-rate'!$A$2:$A$551, $D1187&amp;S$1&amp;$E1187&amp;$F1187, 'emission-rate'!$F$2:$F$551) * IFERROR(VLOOKUP($A1187&amp;$B1187&amp;$C1187&amp;$D1187&amp;S$1, 'check of sales'!$A$2:$P$1035, 12 + MATCH($E1187,'check of sales'!$M$1:$P$1, 0), 0), 0)</f>
        <v>52411.018792120267</v>
      </c>
      <c r="T1187" s="1">
        <f>SUMIF('emission-rate'!$A$2:$A$551, $D1187&amp;T$1&amp;$E1187&amp;$F1187, 'emission-rate'!$F$2:$F$551) * IFERROR(VLOOKUP($A1187&amp;$B1187&amp;$C1187&amp;$D1187&amp;T$1, 'check of sales'!$A$2:$P$1035, 12 + MATCH($E1187,'check of sales'!$M$1:$P$1, 0), 0), 0)</f>
        <v>0</v>
      </c>
      <c r="U1187" s="1">
        <f>SUMIF('emission-rate'!$A$2:$A$551, $D1187&amp;U$1&amp;$E1187&amp;$F1187, 'emission-rate'!$F$2:$F$551) * IFERROR(VLOOKUP($A1187&amp;$B1187&amp;$C1187&amp;$D1187&amp;U$1, 'check of sales'!$A$2:$P$1035, 12 + MATCH($E1187,'check of sales'!$M$1:$P$1, 0), 0), 0)</f>
        <v>0</v>
      </c>
    </row>
    <row r="1188" spans="1:21" x14ac:dyDescent="0.2">
      <c r="A1188">
        <f>emission!A1188</f>
        <v>2019</v>
      </c>
      <c r="B1188">
        <f>emission!B1188</f>
        <v>2</v>
      </c>
      <c r="C1188" t="str">
        <f>emission!C1188</f>
        <v>industrial</v>
      </c>
      <c r="D1188" t="str">
        <f>emission!D1188</f>
        <v>VCC 21400 (GAS LHD1)</v>
      </c>
      <c r="E1188" t="str">
        <f>emission!E1188</f>
        <v>GAS</v>
      </c>
      <c r="F1188" t="str">
        <f>emission!F1188</f>
        <v>PM25</v>
      </c>
      <c r="G1188" s="1">
        <f>emission!G1188 - SUM($K1188:$U1188)</f>
        <v>3.9753038436174393E-5</v>
      </c>
      <c r="K1188" s="1">
        <f>SUMIF('emission-rate'!$A$2:$A$551, $D1188&amp;K$1&amp;$E1188&amp;$F1188, 'emission-rate'!$F$2:$F$551) * IFERROR(VLOOKUP($A1188&amp;$B1188&amp;$C1188&amp;$D1188&amp;K$1, 'check of sales'!$A$2:$P$1035, 12 + MATCH($E1188,'check of sales'!$M$1:$P$1, 0), 0), 0)</f>
        <v>953.19150541529848</v>
      </c>
      <c r="L1188" s="1">
        <f>SUMIF('emission-rate'!$A$2:$A$551, $D1188&amp;L$1&amp;$E1188&amp;$F1188, 'emission-rate'!$F$2:$F$551) * IFERROR(VLOOKUP($A1188&amp;$B1188&amp;$C1188&amp;$D1188&amp;L$1, 'check of sales'!$A$2:$P$1035, 12 + MATCH($E1188,'check of sales'!$M$1:$P$1, 0), 0), 0)</f>
        <v>51662.316354395211</v>
      </c>
      <c r="M1188" s="1">
        <f>SUMIF('emission-rate'!$A$2:$A$551, $D1188&amp;M$1&amp;$E1188&amp;$F1188, 'emission-rate'!$F$2:$F$551) * IFERROR(VLOOKUP($A1188&amp;$B1188&amp;$C1188&amp;$D1188&amp;M$1, 'check of sales'!$A$2:$P$1035, 12 + MATCH($E1188,'check of sales'!$M$1:$P$1, 0), 0), 0)</f>
        <v>69336.01814461255</v>
      </c>
      <c r="N1188" s="1">
        <f>SUMIF('emission-rate'!$A$2:$A$551, $D1188&amp;N$1&amp;$E1188&amp;$F1188, 'emission-rate'!$F$2:$F$551) * IFERROR(VLOOKUP($A1188&amp;$B1188&amp;$C1188&amp;$D1188&amp;N$1, 'check of sales'!$A$2:$P$1035, 12 + MATCH($E1188,'check of sales'!$M$1:$P$1, 0), 0), 0)</f>
        <v>14948.419284777519</v>
      </c>
      <c r="O1188" s="1">
        <f>SUMIF('emission-rate'!$A$2:$A$551, $D1188&amp;O$1&amp;$E1188&amp;$F1188, 'emission-rate'!$F$2:$F$551) * IFERROR(VLOOKUP($A1188&amp;$B1188&amp;$C1188&amp;$D1188&amp;O$1, 'check of sales'!$A$2:$P$1035, 12 + MATCH($E1188,'check of sales'!$M$1:$P$1, 0), 0), 0)</f>
        <v>47705.102932422393</v>
      </c>
      <c r="P1188" s="1">
        <f>SUMIF('emission-rate'!$A$2:$A$551, $D1188&amp;P$1&amp;$E1188&amp;$F1188, 'emission-rate'!$F$2:$F$551) * IFERROR(VLOOKUP($A1188&amp;$B1188&amp;$C1188&amp;$D1188&amp;P$1, 'check of sales'!$A$2:$P$1035, 12 + MATCH($E1188,'check of sales'!$M$1:$P$1, 0), 0), 0)</f>
        <v>66121.190531385422</v>
      </c>
      <c r="Q1188" s="1">
        <f>SUMIF('emission-rate'!$A$2:$A$551, $D1188&amp;Q$1&amp;$E1188&amp;$F1188, 'emission-rate'!$F$2:$F$551) * IFERROR(VLOOKUP($A1188&amp;$B1188&amp;$C1188&amp;$D1188&amp;Q$1, 'check of sales'!$A$2:$P$1035, 12 + MATCH($E1188,'check of sales'!$M$1:$P$1, 0), 0), 0)</f>
        <v>51122.495151559197</v>
      </c>
      <c r="R1188" s="1">
        <f>SUMIF('emission-rate'!$A$2:$A$551, $D1188&amp;R$1&amp;$E1188&amp;$F1188, 'emission-rate'!$F$2:$F$551) * IFERROR(VLOOKUP($A1188&amp;$B1188&amp;$C1188&amp;$D1188&amp;R$1, 'check of sales'!$A$2:$P$1035, 12 + MATCH($E1188,'check of sales'!$M$1:$P$1, 0), 0), 0)</f>
        <v>38439.88140708804</v>
      </c>
      <c r="S1188" s="1">
        <f>SUMIF('emission-rate'!$A$2:$A$551, $D1188&amp;S$1&amp;$E1188&amp;$F1188, 'emission-rate'!$F$2:$F$551) * IFERROR(VLOOKUP($A1188&amp;$B1188&amp;$C1188&amp;$D1188&amp;S$1, 'check of sales'!$A$2:$P$1035, 12 + MATCH($E1188,'check of sales'!$M$1:$P$1, 0), 0), 0)</f>
        <v>49347.339906685484</v>
      </c>
      <c r="T1188" s="1">
        <f>SUMIF('emission-rate'!$A$2:$A$551, $D1188&amp;T$1&amp;$E1188&amp;$F1188, 'emission-rate'!$F$2:$F$551) * IFERROR(VLOOKUP($A1188&amp;$B1188&amp;$C1188&amp;$D1188&amp;T$1, 'check of sales'!$A$2:$P$1035, 12 + MATCH($E1188,'check of sales'!$M$1:$P$1, 0), 0), 0)</f>
        <v>44732.284643655847</v>
      </c>
      <c r="U1188" s="1">
        <f>SUMIF('emission-rate'!$A$2:$A$551, $D1188&amp;U$1&amp;$E1188&amp;$F1188, 'emission-rate'!$F$2:$F$551) * IFERROR(VLOOKUP($A1188&amp;$B1188&amp;$C1188&amp;$D1188&amp;U$1, 'check of sales'!$A$2:$P$1035, 12 + MATCH($E1188,'check of sales'!$M$1:$P$1, 0), 0), 0)</f>
        <v>0</v>
      </c>
    </row>
    <row r="1189" spans="1:21" x14ac:dyDescent="0.2">
      <c r="A1189">
        <f>emission!A1189</f>
        <v>2020</v>
      </c>
      <c r="B1189">
        <f>emission!B1189</f>
        <v>2</v>
      </c>
      <c r="C1189" t="str">
        <f>emission!C1189</f>
        <v>industrial</v>
      </c>
      <c r="D1189" t="str">
        <f>emission!D1189</f>
        <v>VCC 21400 (GAS LHD1)</v>
      </c>
      <c r="E1189" t="str">
        <f>emission!E1189</f>
        <v>GAS</v>
      </c>
      <c r="F1189" t="str">
        <f>emission!F1189</f>
        <v>PM25</v>
      </c>
      <c r="G1189" s="1">
        <f>emission!G1189 - SUM($K1189:$U1189)</f>
        <v>5.3375493735074997E-5</v>
      </c>
      <c r="K1189" s="1">
        <f>SUMIF('emission-rate'!$A$2:$A$551, $D1189&amp;K$1&amp;$E1189&amp;$F1189, 'emission-rate'!$F$2:$F$551) * IFERROR(VLOOKUP($A1189&amp;$B1189&amp;$C1189&amp;$D1189&amp;K$1, 'check of sales'!$A$2:$P$1035, 12 + MATCH($E1189,'check of sales'!$M$1:$P$1, 0), 0), 0)</f>
        <v>903.22873084086575</v>
      </c>
      <c r="L1189" s="1">
        <f>SUMIF('emission-rate'!$A$2:$A$551, $D1189&amp;L$1&amp;$E1189&amp;$F1189, 'emission-rate'!$F$2:$F$551) * IFERROR(VLOOKUP($A1189&amp;$B1189&amp;$C1189&amp;$D1189&amp;L$1, 'check of sales'!$A$2:$P$1035, 12 + MATCH($E1189,'check of sales'!$M$1:$P$1, 0), 0), 0)</f>
        <v>50042.201761248354</v>
      </c>
      <c r="M1189" s="1">
        <f>SUMIF('emission-rate'!$A$2:$A$551, $D1189&amp;M$1&amp;$E1189&amp;$F1189, 'emission-rate'!$F$2:$F$551) * IFERROR(VLOOKUP($A1189&amp;$B1189&amp;$C1189&amp;$D1189&amp;M$1, 'check of sales'!$A$2:$P$1035, 12 + MATCH($E1189,'check of sales'!$M$1:$P$1, 0), 0), 0)</f>
        <v>66572.529187196385</v>
      </c>
      <c r="N1189" s="1">
        <f>SUMIF('emission-rate'!$A$2:$A$551, $D1189&amp;N$1&amp;$E1189&amp;$F1189, 'emission-rate'!$F$2:$F$551) * IFERROR(VLOOKUP($A1189&amp;$B1189&amp;$C1189&amp;$D1189&amp;N$1, 'check of sales'!$A$2:$P$1035, 12 + MATCH($E1189,'check of sales'!$M$1:$P$1, 0), 0), 0)</f>
        <v>13622.412808147468</v>
      </c>
      <c r="O1189" s="1">
        <f>SUMIF('emission-rate'!$A$2:$A$551, $D1189&amp;O$1&amp;$E1189&amp;$F1189, 'emission-rate'!$F$2:$F$551) * IFERROR(VLOOKUP($A1189&amp;$B1189&amp;$C1189&amp;$D1189&amp;O$1, 'check of sales'!$A$2:$P$1035, 12 + MATCH($E1189,'check of sales'!$M$1:$P$1, 0), 0), 0)</f>
        <v>45849.798517785799</v>
      </c>
      <c r="P1189" s="1">
        <f>SUMIF('emission-rate'!$A$2:$A$551, $D1189&amp;P$1&amp;$E1189&amp;$F1189, 'emission-rate'!$F$2:$F$551) * IFERROR(VLOOKUP($A1189&amp;$B1189&amp;$C1189&amp;$D1189&amp;P$1, 'check of sales'!$A$2:$P$1035, 12 + MATCH($E1189,'check of sales'!$M$1:$P$1, 0), 0), 0)</f>
        <v>61910.338205764863</v>
      </c>
      <c r="Q1189" s="1">
        <f>SUMIF('emission-rate'!$A$2:$A$551, $D1189&amp;Q$1&amp;$E1189&amp;$F1189, 'emission-rate'!$F$2:$F$551) * IFERROR(VLOOKUP($A1189&amp;$B1189&amp;$C1189&amp;$D1189&amp;Q$1, 'check of sales'!$A$2:$P$1035, 12 + MATCH($E1189,'check of sales'!$M$1:$P$1, 0), 0), 0)</f>
        <v>45624.394879275816</v>
      </c>
      <c r="R1189" s="1">
        <f>SUMIF('emission-rate'!$A$2:$A$551, $D1189&amp;R$1&amp;$E1189&amp;$F1189, 'emission-rate'!$F$2:$F$551) * IFERROR(VLOOKUP($A1189&amp;$B1189&amp;$C1189&amp;$D1189&amp;R$1, 'check of sales'!$A$2:$P$1035, 12 + MATCH($E1189,'check of sales'!$M$1:$P$1, 0), 0), 0)</f>
        <v>37212.568694771224</v>
      </c>
      <c r="S1189" s="1">
        <f>SUMIF('emission-rate'!$A$2:$A$551, $D1189&amp;S$1&amp;$E1189&amp;$F1189, 'emission-rate'!$F$2:$F$551) * IFERROR(VLOOKUP($A1189&amp;$B1189&amp;$C1189&amp;$D1189&amp;S$1, 'check of sales'!$A$2:$P$1035, 12 + MATCH($E1189,'check of sales'!$M$1:$P$1, 0), 0), 0)</f>
        <v>47471.154762580096</v>
      </c>
      <c r="T1189" s="1">
        <f>SUMIF('emission-rate'!$A$2:$A$551, $D1189&amp;T$1&amp;$E1189&amp;$F1189, 'emission-rate'!$F$2:$F$551) * IFERROR(VLOOKUP($A1189&amp;$B1189&amp;$C1189&amp;$D1189&amp;T$1, 'check of sales'!$A$2:$P$1035, 12 + MATCH($E1189,'check of sales'!$M$1:$P$1, 0), 0), 0)</f>
        <v>42117.465105351956</v>
      </c>
      <c r="U1189" s="1">
        <f>SUMIF('emission-rate'!$A$2:$A$551, $D1189&amp;U$1&amp;$E1189&amp;$F1189, 'emission-rate'!$F$2:$F$551) * IFERROR(VLOOKUP($A1189&amp;$B1189&amp;$C1189&amp;$D1189&amp;U$1, 'check of sales'!$A$2:$P$1035, 12 + MATCH($E1189,'check of sales'!$M$1:$P$1, 0), 0), 0)</f>
        <v>54139.126068315672</v>
      </c>
    </row>
    <row r="1190" spans="1:21" x14ac:dyDescent="0.2">
      <c r="A1190">
        <f>emission!A1190</f>
        <v>2010</v>
      </c>
      <c r="B1190">
        <f>emission!B1190</f>
        <v>2</v>
      </c>
      <c r="C1190" t="str">
        <f>emission!C1190</f>
        <v>industrial</v>
      </c>
      <c r="D1190" t="str">
        <f>emission!D1190</f>
        <v>VCC 21400 (GAS LHD1)</v>
      </c>
      <c r="E1190" t="str">
        <f>emission!E1190</f>
        <v>GAS</v>
      </c>
      <c r="F1190" t="str">
        <f>emission!F1190</f>
        <v>ROG</v>
      </c>
      <c r="G1190" s="1">
        <f>emission!G1190 - SUM($K1190:$U1190)</f>
        <v>-5.8160094340564683E-6</v>
      </c>
      <c r="K1190" s="1">
        <f>SUMIF('emission-rate'!$A$2:$A$551, $D1190&amp;K$1&amp;$E1190&amp;$F1190, 'emission-rate'!$F$2:$F$551) * IFERROR(VLOOKUP($A1190&amp;$B1190&amp;$C1190&amp;$D1190&amp;K$1, 'check of sales'!$A$2:$P$1035, 12 + MATCH($E1190,'check of sales'!$M$1:$P$1, 0), 0), 0)</f>
        <v>10990.52012781401</v>
      </c>
      <c r="L1190" s="1">
        <f>SUMIF('emission-rate'!$A$2:$A$551, $D1190&amp;L$1&amp;$E1190&amp;$F1190, 'emission-rate'!$F$2:$F$551) * IFERROR(VLOOKUP($A1190&amp;$B1190&amp;$C1190&amp;$D1190&amp;L$1, 'check of sales'!$A$2:$P$1035, 12 + MATCH($E1190,'check of sales'!$M$1:$P$1, 0), 0), 0)</f>
        <v>0</v>
      </c>
      <c r="M1190" s="1">
        <f>SUMIF('emission-rate'!$A$2:$A$551, $D1190&amp;M$1&amp;$E1190&amp;$F1190, 'emission-rate'!$F$2:$F$551) * IFERROR(VLOOKUP($A1190&amp;$B1190&amp;$C1190&amp;$D1190&amp;M$1, 'check of sales'!$A$2:$P$1035, 12 + MATCH($E1190,'check of sales'!$M$1:$P$1, 0), 0), 0)</f>
        <v>0</v>
      </c>
      <c r="N1190" s="1">
        <f>SUMIF('emission-rate'!$A$2:$A$551, $D1190&amp;N$1&amp;$E1190&amp;$F1190, 'emission-rate'!$F$2:$F$551) * IFERROR(VLOOKUP($A1190&amp;$B1190&amp;$C1190&amp;$D1190&amp;N$1, 'check of sales'!$A$2:$P$1035, 12 + MATCH($E1190,'check of sales'!$M$1:$P$1, 0), 0), 0)</f>
        <v>0</v>
      </c>
      <c r="O1190" s="1">
        <f>SUMIF('emission-rate'!$A$2:$A$551, $D1190&amp;O$1&amp;$E1190&amp;$F1190, 'emission-rate'!$F$2:$F$551) * IFERROR(VLOOKUP($A1190&amp;$B1190&amp;$C1190&amp;$D1190&amp;O$1, 'check of sales'!$A$2:$P$1035, 12 + MATCH($E1190,'check of sales'!$M$1:$P$1, 0), 0), 0)</f>
        <v>0</v>
      </c>
      <c r="P1190" s="1">
        <f>SUMIF('emission-rate'!$A$2:$A$551, $D1190&amp;P$1&amp;$E1190&amp;$F1190, 'emission-rate'!$F$2:$F$551) * IFERROR(VLOOKUP($A1190&amp;$B1190&amp;$C1190&amp;$D1190&amp;P$1, 'check of sales'!$A$2:$P$1035, 12 + MATCH($E1190,'check of sales'!$M$1:$P$1, 0), 0), 0)</f>
        <v>0</v>
      </c>
      <c r="Q1190" s="1">
        <f>SUMIF('emission-rate'!$A$2:$A$551, $D1190&amp;Q$1&amp;$E1190&amp;$F1190, 'emission-rate'!$F$2:$F$551) * IFERROR(VLOOKUP($A1190&amp;$B1190&amp;$C1190&amp;$D1190&amp;Q$1, 'check of sales'!$A$2:$P$1035, 12 + MATCH($E1190,'check of sales'!$M$1:$P$1, 0), 0), 0)</f>
        <v>0</v>
      </c>
      <c r="R1190" s="1">
        <f>SUMIF('emission-rate'!$A$2:$A$551, $D1190&amp;R$1&amp;$E1190&amp;$F1190, 'emission-rate'!$F$2:$F$551) * IFERROR(VLOOKUP($A1190&amp;$B1190&amp;$C1190&amp;$D1190&amp;R$1, 'check of sales'!$A$2:$P$1035, 12 + MATCH($E1190,'check of sales'!$M$1:$P$1, 0), 0), 0)</f>
        <v>0</v>
      </c>
      <c r="S1190" s="1">
        <f>SUMIF('emission-rate'!$A$2:$A$551, $D1190&amp;S$1&amp;$E1190&amp;$F1190, 'emission-rate'!$F$2:$F$551) * IFERROR(VLOOKUP($A1190&amp;$B1190&amp;$C1190&amp;$D1190&amp;S$1, 'check of sales'!$A$2:$P$1035, 12 + MATCH($E1190,'check of sales'!$M$1:$P$1, 0), 0), 0)</f>
        <v>0</v>
      </c>
      <c r="T1190" s="1">
        <f>SUMIF('emission-rate'!$A$2:$A$551, $D1190&amp;T$1&amp;$E1190&amp;$F1190, 'emission-rate'!$F$2:$F$551) * IFERROR(VLOOKUP($A1190&amp;$B1190&amp;$C1190&amp;$D1190&amp;T$1, 'check of sales'!$A$2:$P$1035, 12 + MATCH($E1190,'check of sales'!$M$1:$P$1, 0), 0), 0)</f>
        <v>0</v>
      </c>
      <c r="U1190" s="1">
        <f>SUMIF('emission-rate'!$A$2:$A$551, $D1190&amp;U$1&amp;$E1190&amp;$F1190, 'emission-rate'!$F$2:$F$551) * IFERROR(VLOOKUP($A1190&amp;$B1190&amp;$C1190&amp;$D1190&amp;U$1, 'check of sales'!$A$2:$P$1035, 12 + MATCH($E1190,'check of sales'!$M$1:$P$1, 0), 0), 0)</f>
        <v>0</v>
      </c>
    </row>
    <row r="1191" spans="1:21" x14ac:dyDescent="0.2">
      <c r="A1191">
        <f>emission!A1191</f>
        <v>2011</v>
      </c>
      <c r="B1191">
        <f>emission!B1191</f>
        <v>2</v>
      </c>
      <c r="C1191" t="str">
        <f>emission!C1191</f>
        <v>industrial</v>
      </c>
      <c r="D1191" t="str">
        <f>emission!D1191</f>
        <v>VCC 21400 (GAS LHD1)</v>
      </c>
      <c r="E1191" t="str">
        <f>emission!E1191</f>
        <v>GAS</v>
      </c>
      <c r="F1191" t="str">
        <f>emission!F1191</f>
        <v>ROG</v>
      </c>
      <c r="G1191" s="1">
        <f>emission!G1191 - SUM($K1191:$U1191)</f>
        <v>1.3044639490544796E-4</v>
      </c>
      <c r="K1191" s="1">
        <f>SUMIF('emission-rate'!$A$2:$A$551, $D1191&amp;K$1&amp;$E1191&amp;$F1191, 'emission-rate'!$F$2:$F$551) * IFERROR(VLOOKUP($A1191&amp;$B1191&amp;$C1191&amp;$D1191&amp;K$1, 'check of sales'!$A$2:$P$1035, 12 + MATCH($E1191,'check of sales'!$M$1:$P$1, 0), 0), 0)</f>
        <v>10348.070787359764</v>
      </c>
      <c r="L1191" s="1">
        <f>SUMIF('emission-rate'!$A$2:$A$551, $D1191&amp;L$1&amp;$E1191&amp;$F1191, 'emission-rate'!$F$2:$F$551) * IFERROR(VLOOKUP($A1191&amp;$B1191&amp;$C1191&amp;$D1191&amp;L$1, 'check of sales'!$A$2:$P$1035, 12 + MATCH($E1191,'check of sales'!$M$1:$P$1, 0), 0), 0)</f>
        <v>573817.51996134093</v>
      </c>
      <c r="M1191" s="1">
        <f>SUMIF('emission-rate'!$A$2:$A$551, $D1191&amp;M$1&amp;$E1191&amp;$F1191, 'emission-rate'!$F$2:$F$551) * IFERROR(VLOOKUP($A1191&amp;$B1191&amp;$C1191&amp;$D1191&amp;M$1, 'check of sales'!$A$2:$P$1035, 12 + MATCH($E1191,'check of sales'!$M$1:$P$1, 0), 0), 0)</f>
        <v>0</v>
      </c>
      <c r="N1191" s="1">
        <f>SUMIF('emission-rate'!$A$2:$A$551, $D1191&amp;N$1&amp;$E1191&amp;$F1191, 'emission-rate'!$F$2:$F$551) * IFERROR(VLOOKUP($A1191&amp;$B1191&amp;$C1191&amp;$D1191&amp;N$1, 'check of sales'!$A$2:$P$1035, 12 + MATCH($E1191,'check of sales'!$M$1:$P$1, 0), 0), 0)</f>
        <v>0</v>
      </c>
      <c r="O1191" s="1">
        <f>SUMIF('emission-rate'!$A$2:$A$551, $D1191&amp;O$1&amp;$E1191&amp;$F1191, 'emission-rate'!$F$2:$F$551) * IFERROR(VLOOKUP($A1191&amp;$B1191&amp;$C1191&amp;$D1191&amp;O$1, 'check of sales'!$A$2:$P$1035, 12 + MATCH($E1191,'check of sales'!$M$1:$P$1, 0), 0), 0)</f>
        <v>0</v>
      </c>
      <c r="P1191" s="1">
        <f>SUMIF('emission-rate'!$A$2:$A$551, $D1191&amp;P$1&amp;$E1191&amp;$F1191, 'emission-rate'!$F$2:$F$551) * IFERROR(VLOOKUP($A1191&amp;$B1191&amp;$C1191&amp;$D1191&amp;P$1, 'check of sales'!$A$2:$P$1035, 12 + MATCH($E1191,'check of sales'!$M$1:$P$1, 0), 0), 0)</f>
        <v>0</v>
      </c>
      <c r="Q1191" s="1">
        <f>SUMIF('emission-rate'!$A$2:$A$551, $D1191&amp;Q$1&amp;$E1191&amp;$F1191, 'emission-rate'!$F$2:$F$551) * IFERROR(VLOOKUP($A1191&amp;$B1191&amp;$C1191&amp;$D1191&amp;Q$1, 'check of sales'!$A$2:$P$1035, 12 + MATCH($E1191,'check of sales'!$M$1:$P$1, 0), 0), 0)</f>
        <v>0</v>
      </c>
      <c r="R1191" s="1">
        <f>SUMIF('emission-rate'!$A$2:$A$551, $D1191&amp;R$1&amp;$E1191&amp;$F1191, 'emission-rate'!$F$2:$F$551) * IFERROR(VLOOKUP($A1191&amp;$B1191&amp;$C1191&amp;$D1191&amp;R$1, 'check of sales'!$A$2:$P$1035, 12 + MATCH($E1191,'check of sales'!$M$1:$P$1, 0), 0), 0)</f>
        <v>0</v>
      </c>
      <c r="S1191" s="1">
        <f>SUMIF('emission-rate'!$A$2:$A$551, $D1191&amp;S$1&amp;$E1191&amp;$F1191, 'emission-rate'!$F$2:$F$551) * IFERROR(VLOOKUP($A1191&amp;$B1191&amp;$C1191&amp;$D1191&amp;S$1, 'check of sales'!$A$2:$P$1035, 12 + MATCH($E1191,'check of sales'!$M$1:$P$1, 0), 0), 0)</f>
        <v>0</v>
      </c>
      <c r="T1191" s="1">
        <f>SUMIF('emission-rate'!$A$2:$A$551, $D1191&amp;T$1&amp;$E1191&amp;$F1191, 'emission-rate'!$F$2:$F$551) * IFERROR(VLOOKUP($A1191&amp;$B1191&amp;$C1191&amp;$D1191&amp;T$1, 'check of sales'!$A$2:$P$1035, 12 + MATCH($E1191,'check of sales'!$M$1:$P$1, 0), 0), 0)</f>
        <v>0</v>
      </c>
      <c r="U1191" s="1">
        <f>SUMIF('emission-rate'!$A$2:$A$551, $D1191&amp;U$1&amp;$E1191&amp;$F1191, 'emission-rate'!$F$2:$F$551) * IFERROR(VLOOKUP($A1191&amp;$B1191&amp;$C1191&amp;$D1191&amp;U$1, 'check of sales'!$A$2:$P$1035, 12 + MATCH($E1191,'check of sales'!$M$1:$P$1, 0), 0), 0)</f>
        <v>0</v>
      </c>
    </row>
    <row r="1192" spans="1:21" x14ac:dyDescent="0.2">
      <c r="A1192">
        <f>emission!A1192</f>
        <v>2012</v>
      </c>
      <c r="B1192">
        <f>emission!B1192</f>
        <v>2</v>
      </c>
      <c r="C1192" t="str">
        <f>emission!C1192</f>
        <v>industrial</v>
      </c>
      <c r="D1192" t="str">
        <f>emission!D1192</f>
        <v>VCC 21400 (GAS LHD1)</v>
      </c>
      <c r="E1192" t="str">
        <f>emission!E1192</f>
        <v>GAS</v>
      </c>
      <c r="F1192" t="str">
        <f>emission!F1192</f>
        <v>ROG</v>
      </c>
      <c r="G1192" s="1">
        <f>emission!G1192 - SUM($K1192:$U1192)</f>
        <v>3.1604408286511898E-4</v>
      </c>
      <c r="K1192" s="1">
        <f>SUMIF('emission-rate'!$A$2:$A$551, $D1192&amp;K$1&amp;$E1192&amp;$F1192, 'emission-rate'!$F$2:$F$551) * IFERROR(VLOOKUP($A1192&amp;$B1192&amp;$C1192&amp;$D1192&amp;K$1, 'check of sales'!$A$2:$P$1035, 12 + MATCH($E1192,'check of sales'!$M$1:$P$1, 0), 0), 0)</f>
        <v>9954.6372868285234</v>
      </c>
      <c r="L1192" s="1">
        <f>SUMIF('emission-rate'!$A$2:$A$551, $D1192&amp;L$1&amp;$E1192&amp;$F1192, 'emission-rate'!$F$2:$F$551) * IFERROR(VLOOKUP($A1192&amp;$B1192&amp;$C1192&amp;$D1192&amp;L$1, 'check of sales'!$A$2:$P$1035, 12 + MATCH($E1192,'check of sales'!$M$1:$P$1, 0), 0), 0)</f>
        <v>540275.09585828963</v>
      </c>
      <c r="M1192" s="1">
        <f>SUMIF('emission-rate'!$A$2:$A$551, $D1192&amp;M$1&amp;$E1192&amp;$F1192, 'emission-rate'!$F$2:$F$551) * IFERROR(VLOOKUP($A1192&amp;$B1192&amp;$C1192&amp;$D1192&amp;M$1, 'check of sales'!$A$2:$P$1035, 12 + MATCH($E1192,'check of sales'!$M$1:$P$1, 0), 0), 0)</f>
        <v>710524.97806650784</v>
      </c>
      <c r="N1192" s="1">
        <f>SUMIF('emission-rate'!$A$2:$A$551, $D1192&amp;N$1&amp;$E1192&amp;$F1192, 'emission-rate'!$F$2:$F$551) * IFERROR(VLOOKUP($A1192&amp;$B1192&amp;$C1192&amp;$D1192&amp;N$1, 'check of sales'!$A$2:$P$1035, 12 + MATCH($E1192,'check of sales'!$M$1:$P$1, 0), 0), 0)</f>
        <v>0</v>
      </c>
      <c r="O1192" s="1">
        <f>SUMIF('emission-rate'!$A$2:$A$551, $D1192&amp;O$1&amp;$E1192&amp;$F1192, 'emission-rate'!$F$2:$F$551) * IFERROR(VLOOKUP($A1192&amp;$B1192&amp;$C1192&amp;$D1192&amp;O$1, 'check of sales'!$A$2:$P$1035, 12 + MATCH($E1192,'check of sales'!$M$1:$P$1, 0), 0), 0)</f>
        <v>0</v>
      </c>
      <c r="P1192" s="1">
        <f>SUMIF('emission-rate'!$A$2:$A$551, $D1192&amp;P$1&amp;$E1192&amp;$F1192, 'emission-rate'!$F$2:$F$551) * IFERROR(VLOOKUP($A1192&amp;$B1192&amp;$C1192&amp;$D1192&amp;P$1, 'check of sales'!$A$2:$P$1035, 12 + MATCH($E1192,'check of sales'!$M$1:$P$1, 0), 0), 0)</f>
        <v>0</v>
      </c>
      <c r="Q1192" s="1">
        <f>SUMIF('emission-rate'!$A$2:$A$551, $D1192&amp;Q$1&amp;$E1192&amp;$F1192, 'emission-rate'!$F$2:$F$551) * IFERROR(VLOOKUP($A1192&amp;$B1192&amp;$C1192&amp;$D1192&amp;Q$1, 'check of sales'!$A$2:$P$1035, 12 + MATCH($E1192,'check of sales'!$M$1:$P$1, 0), 0), 0)</f>
        <v>0</v>
      </c>
      <c r="R1192" s="1">
        <f>SUMIF('emission-rate'!$A$2:$A$551, $D1192&amp;R$1&amp;$E1192&amp;$F1192, 'emission-rate'!$F$2:$F$551) * IFERROR(VLOOKUP($A1192&amp;$B1192&amp;$C1192&amp;$D1192&amp;R$1, 'check of sales'!$A$2:$P$1035, 12 + MATCH($E1192,'check of sales'!$M$1:$P$1, 0), 0), 0)</f>
        <v>0</v>
      </c>
      <c r="S1192" s="1">
        <f>SUMIF('emission-rate'!$A$2:$A$551, $D1192&amp;S$1&amp;$E1192&amp;$F1192, 'emission-rate'!$F$2:$F$551) * IFERROR(VLOOKUP($A1192&amp;$B1192&amp;$C1192&amp;$D1192&amp;S$1, 'check of sales'!$A$2:$P$1035, 12 + MATCH($E1192,'check of sales'!$M$1:$P$1, 0), 0), 0)</f>
        <v>0</v>
      </c>
      <c r="T1192" s="1">
        <f>SUMIF('emission-rate'!$A$2:$A$551, $D1192&amp;T$1&amp;$E1192&amp;$F1192, 'emission-rate'!$F$2:$F$551) * IFERROR(VLOOKUP($A1192&amp;$B1192&amp;$C1192&amp;$D1192&amp;T$1, 'check of sales'!$A$2:$P$1035, 12 + MATCH($E1192,'check of sales'!$M$1:$P$1, 0), 0), 0)</f>
        <v>0</v>
      </c>
      <c r="U1192" s="1">
        <f>SUMIF('emission-rate'!$A$2:$A$551, $D1192&amp;U$1&amp;$E1192&amp;$F1192, 'emission-rate'!$F$2:$F$551) * IFERROR(VLOOKUP($A1192&amp;$B1192&amp;$C1192&amp;$D1192&amp;U$1, 'check of sales'!$A$2:$P$1035, 12 + MATCH($E1192,'check of sales'!$M$1:$P$1, 0), 0), 0)</f>
        <v>0</v>
      </c>
    </row>
    <row r="1193" spans="1:21" x14ac:dyDescent="0.2">
      <c r="A1193">
        <f>emission!A1193</f>
        <v>2013</v>
      </c>
      <c r="B1193">
        <f>emission!B1193</f>
        <v>2</v>
      </c>
      <c r="C1193" t="str">
        <f>emission!C1193</f>
        <v>industrial</v>
      </c>
      <c r="D1193" t="str">
        <f>emission!D1193</f>
        <v>VCC 21400 (GAS LHD1)</v>
      </c>
      <c r="E1193" t="str">
        <f>emission!E1193</f>
        <v>GAS</v>
      </c>
      <c r="F1193" t="str">
        <f>emission!F1193</f>
        <v>ROG</v>
      </c>
      <c r="G1193" s="1">
        <f>emission!G1193 - SUM($K1193:$U1193)</f>
        <v>3.4638983197510242E-4</v>
      </c>
      <c r="K1193" s="1">
        <f>SUMIF('emission-rate'!$A$2:$A$551, $D1193&amp;K$1&amp;$E1193&amp;$F1193, 'emission-rate'!$F$2:$F$551) * IFERROR(VLOOKUP($A1193&amp;$B1193&amp;$C1193&amp;$D1193&amp;K$1, 'check of sales'!$A$2:$P$1035, 12 + MATCH($E1193,'check of sales'!$M$1:$P$1, 0), 0), 0)</f>
        <v>9636.8045453786071</v>
      </c>
      <c r="L1193" s="1">
        <f>SUMIF('emission-rate'!$A$2:$A$551, $D1193&amp;L$1&amp;$E1193&amp;$F1193, 'emission-rate'!$F$2:$F$551) * IFERROR(VLOOKUP($A1193&amp;$B1193&amp;$C1193&amp;$D1193&amp;L$1, 'check of sales'!$A$2:$P$1035, 12 + MATCH($E1193,'check of sales'!$M$1:$P$1, 0), 0), 0)</f>
        <v>519733.84458727902</v>
      </c>
      <c r="M1193" s="1">
        <f>SUMIF('emission-rate'!$A$2:$A$551, $D1193&amp;M$1&amp;$E1193&amp;$F1193, 'emission-rate'!$F$2:$F$551) * IFERROR(VLOOKUP($A1193&amp;$B1193&amp;$C1193&amp;$D1193&amp;M$1, 'check of sales'!$A$2:$P$1035, 12 + MATCH($E1193,'check of sales'!$M$1:$P$1, 0), 0), 0)</f>
        <v>668991.33832730528</v>
      </c>
      <c r="N1193" s="1">
        <f>SUMIF('emission-rate'!$A$2:$A$551, $D1193&amp;N$1&amp;$E1193&amp;$F1193, 'emission-rate'!$F$2:$F$551) * IFERROR(VLOOKUP($A1193&amp;$B1193&amp;$C1193&amp;$D1193&amp;N$1, 'check of sales'!$A$2:$P$1035, 12 + MATCH($E1193,'check of sales'!$M$1:$P$1, 0), 0), 0)</f>
        <v>139255.702395687</v>
      </c>
      <c r="O1193" s="1">
        <f>SUMIF('emission-rate'!$A$2:$A$551, $D1193&amp;O$1&amp;$E1193&amp;$F1193, 'emission-rate'!$F$2:$F$551) * IFERROR(VLOOKUP($A1193&amp;$B1193&amp;$C1193&amp;$D1193&amp;O$1, 'check of sales'!$A$2:$P$1035, 12 + MATCH($E1193,'check of sales'!$M$1:$P$1, 0), 0), 0)</f>
        <v>0</v>
      </c>
      <c r="P1193" s="1">
        <f>SUMIF('emission-rate'!$A$2:$A$551, $D1193&amp;P$1&amp;$E1193&amp;$F1193, 'emission-rate'!$F$2:$F$551) * IFERROR(VLOOKUP($A1193&amp;$B1193&amp;$C1193&amp;$D1193&amp;P$1, 'check of sales'!$A$2:$P$1035, 12 + MATCH($E1193,'check of sales'!$M$1:$P$1, 0), 0), 0)</f>
        <v>0</v>
      </c>
      <c r="Q1193" s="1">
        <f>SUMIF('emission-rate'!$A$2:$A$551, $D1193&amp;Q$1&amp;$E1193&amp;$F1193, 'emission-rate'!$F$2:$F$551) * IFERROR(VLOOKUP($A1193&amp;$B1193&amp;$C1193&amp;$D1193&amp;Q$1, 'check of sales'!$A$2:$P$1035, 12 + MATCH($E1193,'check of sales'!$M$1:$P$1, 0), 0), 0)</f>
        <v>0</v>
      </c>
      <c r="R1193" s="1">
        <f>SUMIF('emission-rate'!$A$2:$A$551, $D1193&amp;R$1&amp;$E1193&amp;$F1193, 'emission-rate'!$F$2:$F$551) * IFERROR(VLOOKUP($A1193&amp;$B1193&amp;$C1193&amp;$D1193&amp;R$1, 'check of sales'!$A$2:$P$1035, 12 + MATCH($E1193,'check of sales'!$M$1:$P$1, 0), 0), 0)</f>
        <v>0</v>
      </c>
      <c r="S1193" s="1">
        <f>SUMIF('emission-rate'!$A$2:$A$551, $D1193&amp;S$1&amp;$E1193&amp;$F1193, 'emission-rate'!$F$2:$F$551) * IFERROR(VLOOKUP($A1193&amp;$B1193&amp;$C1193&amp;$D1193&amp;S$1, 'check of sales'!$A$2:$P$1035, 12 + MATCH($E1193,'check of sales'!$M$1:$P$1, 0), 0), 0)</f>
        <v>0</v>
      </c>
      <c r="T1193" s="1">
        <f>SUMIF('emission-rate'!$A$2:$A$551, $D1193&amp;T$1&amp;$E1193&amp;$F1193, 'emission-rate'!$F$2:$F$551) * IFERROR(VLOOKUP($A1193&amp;$B1193&amp;$C1193&amp;$D1193&amp;T$1, 'check of sales'!$A$2:$P$1035, 12 + MATCH($E1193,'check of sales'!$M$1:$P$1, 0), 0), 0)</f>
        <v>0</v>
      </c>
      <c r="U1193" s="1">
        <f>SUMIF('emission-rate'!$A$2:$A$551, $D1193&amp;U$1&amp;$E1193&amp;$F1193, 'emission-rate'!$F$2:$F$551) * IFERROR(VLOOKUP($A1193&amp;$B1193&amp;$C1193&amp;$D1193&amp;U$1, 'check of sales'!$A$2:$P$1035, 12 + MATCH($E1193,'check of sales'!$M$1:$P$1, 0), 0), 0)</f>
        <v>0</v>
      </c>
    </row>
    <row r="1194" spans="1:21" x14ac:dyDescent="0.2">
      <c r="A1194">
        <f>emission!A1194</f>
        <v>2014</v>
      </c>
      <c r="B1194">
        <f>emission!B1194</f>
        <v>2</v>
      </c>
      <c r="C1194" t="str">
        <f>emission!C1194</f>
        <v>industrial</v>
      </c>
      <c r="D1194" t="str">
        <f>emission!D1194</f>
        <v>VCC 21400 (GAS LHD1)</v>
      </c>
      <c r="E1194" t="str">
        <f>emission!E1194</f>
        <v>GAS</v>
      </c>
      <c r="F1194" t="str">
        <f>emission!F1194</f>
        <v>ROG</v>
      </c>
      <c r="G1194" s="1">
        <f>emission!G1194 - SUM($K1194:$U1194)</f>
        <v>3.5940390080213547E-4</v>
      </c>
      <c r="K1194" s="1">
        <f>SUMIF('emission-rate'!$A$2:$A$551, $D1194&amp;K$1&amp;$E1194&amp;$F1194, 'emission-rate'!$F$2:$F$551) * IFERROR(VLOOKUP($A1194&amp;$B1194&amp;$C1194&amp;$D1194&amp;K$1, 'check of sales'!$A$2:$P$1035, 12 + MATCH($E1194,'check of sales'!$M$1:$P$1, 0), 0), 0)</f>
        <v>8600.3896063618231</v>
      </c>
      <c r="L1194" s="1">
        <f>SUMIF('emission-rate'!$A$2:$A$551, $D1194&amp;L$1&amp;$E1194&amp;$F1194, 'emission-rate'!$F$2:$F$551) * IFERROR(VLOOKUP($A1194&amp;$B1194&amp;$C1194&amp;$D1194&amp;L$1, 'check of sales'!$A$2:$P$1035, 12 + MATCH($E1194,'check of sales'!$M$1:$P$1, 0), 0), 0)</f>
        <v>503139.72589768452</v>
      </c>
      <c r="M1194" s="1">
        <f>SUMIF('emission-rate'!$A$2:$A$551, $D1194&amp;M$1&amp;$E1194&amp;$F1194, 'emission-rate'!$F$2:$F$551) * IFERROR(VLOOKUP($A1194&amp;$B1194&amp;$C1194&amp;$D1194&amp;M$1, 'check of sales'!$A$2:$P$1035, 12 + MATCH($E1194,'check of sales'!$M$1:$P$1, 0), 0), 0)</f>
        <v>643556.29739342572</v>
      </c>
      <c r="N1194" s="1">
        <f>SUMIF('emission-rate'!$A$2:$A$551, $D1194&amp;N$1&amp;$E1194&amp;$F1194, 'emission-rate'!$F$2:$F$551) * IFERROR(VLOOKUP($A1194&amp;$B1194&amp;$C1194&amp;$D1194&amp;N$1, 'check of sales'!$A$2:$P$1035, 12 + MATCH($E1194,'check of sales'!$M$1:$P$1, 0), 0), 0)</f>
        <v>131115.52949047677</v>
      </c>
      <c r="O1194" s="1">
        <f>SUMIF('emission-rate'!$A$2:$A$551, $D1194&amp;O$1&amp;$E1194&amp;$F1194, 'emission-rate'!$F$2:$F$551) * IFERROR(VLOOKUP($A1194&amp;$B1194&amp;$C1194&amp;$D1194&amp;O$1, 'check of sales'!$A$2:$P$1035, 12 + MATCH($E1194,'check of sales'!$M$1:$P$1, 0), 0), 0)</f>
        <v>422958.21781080723</v>
      </c>
      <c r="P1194" s="1">
        <f>SUMIF('emission-rate'!$A$2:$A$551, $D1194&amp;P$1&amp;$E1194&amp;$F1194, 'emission-rate'!$F$2:$F$551) * IFERROR(VLOOKUP($A1194&amp;$B1194&amp;$C1194&amp;$D1194&amp;P$1, 'check of sales'!$A$2:$P$1035, 12 + MATCH($E1194,'check of sales'!$M$1:$P$1, 0), 0), 0)</f>
        <v>0</v>
      </c>
      <c r="Q1194" s="1">
        <f>SUMIF('emission-rate'!$A$2:$A$551, $D1194&amp;Q$1&amp;$E1194&amp;$F1194, 'emission-rate'!$F$2:$F$551) * IFERROR(VLOOKUP($A1194&amp;$B1194&amp;$C1194&amp;$D1194&amp;Q$1, 'check of sales'!$A$2:$P$1035, 12 + MATCH($E1194,'check of sales'!$M$1:$P$1, 0), 0), 0)</f>
        <v>0</v>
      </c>
      <c r="R1194" s="1">
        <f>SUMIF('emission-rate'!$A$2:$A$551, $D1194&amp;R$1&amp;$E1194&amp;$F1194, 'emission-rate'!$F$2:$F$551) * IFERROR(VLOOKUP($A1194&amp;$B1194&amp;$C1194&amp;$D1194&amp;R$1, 'check of sales'!$A$2:$P$1035, 12 + MATCH($E1194,'check of sales'!$M$1:$P$1, 0), 0), 0)</f>
        <v>0</v>
      </c>
      <c r="S1194" s="1">
        <f>SUMIF('emission-rate'!$A$2:$A$551, $D1194&amp;S$1&amp;$E1194&amp;$F1194, 'emission-rate'!$F$2:$F$551) * IFERROR(VLOOKUP($A1194&amp;$B1194&amp;$C1194&amp;$D1194&amp;S$1, 'check of sales'!$A$2:$P$1035, 12 + MATCH($E1194,'check of sales'!$M$1:$P$1, 0), 0), 0)</f>
        <v>0</v>
      </c>
      <c r="T1194" s="1">
        <f>SUMIF('emission-rate'!$A$2:$A$551, $D1194&amp;T$1&amp;$E1194&amp;$F1194, 'emission-rate'!$F$2:$F$551) * IFERROR(VLOOKUP($A1194&amp;$B1194&amp;$C1194&amp;$D1194&amp;T$1, 'check of sales'!$A$2:$P$1035, 12 + MATCH($E1194,'check of sales'!$M$1:$P$1, 0), 0), 0)</f>
        <v>0</v>
      </c>
      <c r="U1194" s="1">
        <f>SUMIF('emission-rate'!$A$2:$A$551, $D1194&amp;U$1&amp;$E1194&amp;$F1194, 'emission-rate'!$F$2:$F$551) * IFERROR(VLOOKUP($A1194&amp;$B1194&amp;$C1194&amp;$D1194&amp;U$1, 'check of sales'!$A$2:$P$1035, 12 + MATCH($E1194,'check of sales'!$M$1:$P$1, 0), 0), 0)</f>
        <v>0</v>
      </c>
    </row>
    <row r="1195" spans="1:21" x14ac:dyDescent="0.2">
      <c r="A1195">
        <f>emission!A1195</f>
        <v>2015</v>
      </c>
      <c r="B1195">
        <f>emission!B1195</f>
        <v>2</v>
      </c>
      <c r="C1195" t="str">
        <f>emission!C1195</f>
        <v>industrial</v>
      </c>
      <c r="D1195" t="str">
        <f>emission!D1195</f>
        <v>VCC 21400 (GAS LHD1)</v>
      </c>
      <c r="E1195" t="str">
        <f>emission!E1195</f>
        <v>GAS</v>
      </c>
      <c r="F1195" t="str">
        <f>emission!F1195</f>
        <v>ROG</v>
      </c>
      <c r="G1195" s="1">
        <f>emission!G1195 - SUM($K1195:$U1195)</f>
        <v>1.4350144192576408E-4</v>
      </c>
      <c r="K1195" s="1">
        <f>SUMIF('emission-rate'!$A$2:$A$551, $D1195&amp;K$1&amp;$E1195&amp;$F1195, 'emission-rate'!$F$2:$F$551) * IFERROR(VLOOKUP($A1195&amp;$B1195&amp;$C1195&amp;$D1195&amp;K$1, 'check of sales'!$A$2:$P$1035, 12 + MATCH($E1195,'check of sales'!$M$1:$P$1, 0), 0), 0)</f>
        <v>8052.6836397246634</v>
      </c>
      <c r="L1195" s="1">
        <f>SUMIF('emission-rate'!$A$2:$A$551, $D1195&amp;L$1&amp;$E1195&amp;$F1195, 'emission-rate'!$F$2:$F$551) * IFERROR(VLOOKUP($A1195&amp;$B1195&amp;$C1195&amp;$D1195&amp;L$1, 'check of sales'!$A$2:$P$1035, 12 + MATCH($E1195,'check of sales'!$M$1:$P$1, 0), 0), 0)</f>
        <v>449028.26956611068</v>
      </c>
      <c r="M1195" s="1">
        <f>SUMIF('emission-rate'!$A$2:$A$551, $D1195&amp;M$1&amp;$E1195&amp;$F1195, 'emission-rate'!$F$2:$F$551) * IFERROR(VLOOKUP($A1195&amp;$B1195&amp;$C1195&amp;$D1195&amp;M$1, 'check of sales'!$A$2:$P$1035, 12 + MATCH($E1195,'check of sales'!$M$1:$P$1, 0), 0), 0)</f>
        <v>623008.76197005459</v>
      </c>
      <c r="N1195" s="1">
        <f>SUMIF('emission-rate'!$A$2:$A$551, $D1195&amp;N$1&amp;$E1195&amp;$F1195, 'emission-rate'!$F$2:$F$551) * IFERROR(VLOOKUP($A1195&amp;$B1195&amp;$C1195&amp;$D1195&amp;N$1, 'check of sales'!$A$2:$P$1035, 12 + MATCH($E1195,'check of sales'!$M$1:$P$1, 0), 0), 0)</f>
        <v>126130.51897001751</v>
      </c>
      <c r="O1195" s="1">
        <f>SUMIF('emission-rate'!$A$2:$A$551, $D1195&amp;O$1&amp;$E1195&amp;$F1195, 'emission-rate'!$F$2:$F$551) * IFERROR(VLOOKUP($A1195&amp;$B1195&amp;$C1195&amp;$D1195&amp;O$1, 'check of sales'!$A$2:$P$1035, 12 + MATCH($E1195,'check of sales'!$M$1:$P$1, 0), 0), 0)</f>
        <v>398234.25343858561</v>
      </c>
      <c r="P1195" s="1">
        <f>SUMIF('emission-rate'!$A$2:$A$551, $D1195&amp;P$1&amp;$E1195&amp;$F1195, 'emission-rate'!$F$2:$F$551) * IFERROR(VLOOKUP($A1195&amp;$B1195&amp;$C1195&amp;$D1195&amp;P$1, 'check of sales'!$A$2:$P$1035, 12 + MATCH($E1195,'check of sales'!$M$1:$P$1, 0), 0), 0)</f>
        <v>543804.53739408555</v>
      </c>
      <c r="Q1195" s="1">
        <f>SUMIF('emission-rate'!$A$2:$A$551, $D1195&amp;Q$1&amp;$E1195&amp;$F1195, 'emission-rate'!$F$2:$F$551) * IFERROR(VLOOKUP($A1195&amp;$B1195&amp;$C1195&amp;$D1195&amp;Q$1, 'check of sales'!$A$2:$P$1035, 12 + MATCH($E1195,'check of sales'!$M$1:$P$1, 0), 0), 0)</f>
        <v>0</v>
      </c>
      <c r="R1195" s="1">
        <f>SUMIF('emission-rate'!$A$2:$A$551, $D1195&amp;R$1&amp;$E1195&amp;$F1195, 'emission-rate'!$F$2:$F$551) * IFERROR(VLOOKUP($A1195&amp;$B1195&amp;$C1195&amp;$D1195&amp;R$1, 'check of sales'!$A$2:$P$1035, 12 + MATCH($E1195,'check of sales'!$M$1:$P$1, 0), 0), 0)</f>
        <v>0</v>
      </c>
      <c r="S1195" s="1">
        <f>SUMIF('emission-rate'!$A$2:$A$551, $D1195&amp;S$1&amp;$E1195&amp;$F1195, 'emission-rate'!$F$2:$F$551) * IFERROR(VLOOKUP($A1195&amp;$B1195&amp;$C1195&amp;$D1195&amp;S$1, 'check of sales'!$A$2:$P$1035, 12 + MATCH($E1195,'check of sales'!$M$1:$P$1, 0), 0), 0)</f>
        <v>0</v>
      </c>
      <c r="T1195" s="1">
        <f>SUMIF('emission-rate'!$A$2:$A$551, $D1195&amp;T$1&amp;$E1195&amp;$F1195, 'emission-rate'!$F$2:$F$551) * IFERROR(VLOOKUP($A1195&amp;$B1195&amp;$C1195&amp;$D1195&amp;T$1, 'check of sales'!$A$2:$P$1035, 12 + MATCH($E1195,'check of sales'!$M$1:$P$1, 0), 0), 0)</f>
        <v>0</v>
      </c>
      <c r="U1195" s="1">
        <f>SUMIF('emission-rate'!$A$2:$A$551, $D1195&amp;U$1&amp;$E1195&amp;$F1195, 'emission-rate'!$F$2:$F$551) * IFERROR(VLOOKUP($A1195&amp;$B1195&amp;$C1195&amp;$D1195&amp;U$1, 'check of sales'!$A$2:$P$1035, 12 + MATCH($E1195,'check of sales'!$M$1:$P$1, 0), 0), 0)</f>
        <v>0</v>
      </c>
    </row>
    <row r="1196" spans="1:21" x14ac:dyDescent="0.2">
      <c r="A1196">
        <f>emission!A1196</f>
        <v>2016</v>
      </c>
      <c r="B1196">
        <f>emission!B1196</f>
        <v>2</v>
      </c>
      <c r="C1196" t="str">
        <f>emission!C1196</f>
        <v>industrial</v>
      </c>
      <c r="D1196" t="str">
        <f>emission!D1196</f>
        <v>VCC 21400 (GAS LHD1)</v>
      </c>
      <c r="E1196" t="str">
        <f>emission!E1196</f>
        <v>GAS</v>
      </c>
      <c r="F1196" t="str">
        <f>emission!F1196</f>
        <v>ROG</v>
      </c>
      <c r="G1196" s="1">
        <f>emission!G1196 - SUM($K1196:$U1196)</f>
        <v>2.8342334553599358E-4</v>
      </c>
      <c r="K1196" s="1">
        <f>SUMIF('emission-rate'!$A$2:$A$551, $D1196&amp;K$1&amp;$E1196&amp;$F1196, 'emission-rate'!$F$2:$F$551) * IFERROR(VLOOKUP($A1196&amp;$B1196&amp;$C1196&amp;$D1196&amp;K$1, 'check of sales'!$A$2:$P$1035, 12 + MATCH($E1196,'check of sales'!$M$1:$P$1, 0), 0), 0)</f>
        <v>7739.5058329894791</v>
      </c>
      <c r="L1196" s="1">
        <f>SUMIF('emission-rate'!$A$2:$A$551, $D1196&amp;L$1&amp;$E1196&amp;$F1196, 'emission-rate'!$F$2:$F$551) * IFERROR(VLOOKUP($A1196&amp;$B1196&amp;$C1196&amp;$D1196&amp;L$1, 'check of sales'!$A$2:$P$1035, 12 + MATCH($E1196,'check of sales'!$M$1:$P$1, 0), 0), 0)</f>
        <v>420432.4182516319</v>
      </c>
      <c r="M1196" s="1">
        <f>SUMIF('emission-rate'!$A$2:$A$551, $D1196&amp;M$1&amp;$E1196&amp;$F1196, 'emission-rate'!$F$2:$F$551) * IFERROR(VLOOKUP($A1196&amp;$B1196&amp;$C1196&amp;$D1196&amp;M$1, 'check of sales'!$A$2:$P$1035, 12 + MATCH($E1196,'check of sales'!$M$1:$P$1, 0), 0), 0)</f>
        <v>556005.68174739333</v>
      </c>
      <c r="N1196" s="1">
        <f>SUMIF('emission-rate'!$A$2:$A$551, $D1196&amp;N$1&amp;$E1196&amp;$F1196, 'emission-rate'!$F$2:$F$551) * IFERROR(VLOOKUP($A1196&amp;$B1196&amp;$C1196&amp;$D1196&amp;N$1, 'check of sales'!$A$2:$P$1035, 12 + MATCH($E1196,'check of sales'!$M$1:$P$1, 0), 0), 0)</f>
        <v>122103.41004885299</v>
      </c>
      <c r="O1196" s="1">
        <f>SUMIF('emission-rate'!$A$2:$A$551, $D1196&amp;O$1&amp;$E1196&amp;$F1196, 'emission-rate'!$F$2:$F$551) * IFERROR(VLOOKUP($A1196&amp;$B1196&amp;$C1196&amp;$D1196&amp;O$1, 'check of sales'!$A$2:$P$1035, 12 + MATCH($E1196,'check of sales'!$M$1:$P$1, 0), 0), 0)</f>
        <v>383093.39292638487</v>
      </c>
      <c r="P1196" s="1">
        <f>SUMIF('emission-rate'!$A$2:$A$551, $D1196&amp;P$1&amp;$E1196&amp;$F1196, 'emission-rate'!$F$2:$F$551) * IFERROR(VLOOKUP($A1196&amp;$B1196&amp;$C1196&amp;$D1196&amp;P$1, 'check of sales'!$A$2:$P$1035, 12 + MATCH($E1196,'check of sales'!$M$1:$P$1, 0), 0), 0)</f>
        <v>512016.51805361011</v>
      </c>
      <c r="Q1196" s="1">
        <f>SUMIF('emission-rate'!$A$2:$A$551, $D1196&amp;Q$1&amp;$E1196&amp;$F1196, 'emission-rate'!$F$2:$F$551) * IFERROR(VLOOKUP($A1196&amp;$B1196&amp;$C1196&amp;$D1196&amp;Q$1, 'check of sales'!$A$2:$P$1035, 12 + MATCH($E1196,'check of sales'!$M$1:$P$1, 0), 0), 0)</f>
        <v>365113.72668990411</v>
      </c>
      <c r="R1196" s="1">
        <f>SUMIF('emission-rate'!$A$2:$A$551, $D1196&amp;R$1&amp;$E1196&amp;$F1196, 'emission-rate'!$F$2:$F$551) * IFERROR(VLOOKUP($A1196&amp;$B1196&amp;$C1196&amp;$D1196&amp;R$1, 'check of sales'!$A$2:$P$1035, 12 + MATCH($E1196,'check of sales'!$M$1:$P$1, 0), 0), 0)</f>
        <v>0</v>
      </c>
      <c r="S1196" s="1">
        <f>SUMIF('emission-rate'!$A$2:$A$551, $D1196&amp;S$1&amp;$E1196&amp;$F1196, 'emission-rate'!$F$2:$F$551) * IFERROR(VLOOKUP($A1196&amp;$B1196&amp;$C1196&amp;$D1196&amp;S$1, 'check of sales'!$A$2:$P$1035, 12 + MATCH($E1196,'check of sales'!$M$1:$P$1, 0), 0), 0)</f>
        <v>0</v>
      </c>
      <c r="T1196" s="1">
        <f>SUMIF('emission-rate'!$A$2:$A$551, $D1196&amp;T$1&amp;$E1196&amp;$F1196, 'emission-rate'!$F$2:$F$551) * IFERROR(VLOOKUP($A1196&amp;$B1196&amp;$C1196&amp;$D1196&amp;T$1, 'check of sales'!$A$2:$P$1035, 12 + MATCH($E1196,'check of sales'!$M$1:$P$1, 0), 0), 0)</f>
        <v>0</v>
      </c>
      <c r="U1196" s="1">
        <f>SUMIF('emission-rate'!$A$2:$A$551, $D1196&amp;U$1&amp;$E1196&amp;$F1196, 'emission-rate'!$F$2:$F$551) * IFERROR(VLOOKUP($A1196&amp;$B1196&amp;$C1196&amp;$D1196&amp;U$1, 'check of sales'!$A$2:$P$1035, 12 + MATCH($E1196,'check of sales'!$M$1:$P$1, 0), 0), 0)</f>
        <v>0</v>
      </c>
    </row>
    <row r="1197" spans="1:21" x14ac:dyDescent="0.2">
      <c r="A1197">
        <f>emission!A1197</f>
        <v>2017</v>
      </c>
      <c r="B1197">
        <f>emission!B1197</f>
        <v>2</v>
      </c>
      <c r="C1197" t="str">
        <f>emission!C1197</f>
        <v>industrial</v>
      </c>
      <c r="D1197" t="str">
        <f>emission!D1197</f>
        <v>VCC 21400 (GAS LHD1)</v>
      </c>
      <c r="E1197" t="str">
        <f>emission!E1197</f>
        <v>GAS</v>
      </c>
      <c r="F1197" t="str">
        <f>emission!F1197</f>
        <v>ROG</v>
      </c>
      <c r="G1197" s="1">
        <f>emission!G1197 - SUM($K1197:$U1197)</f>
        <v>3.9730733260512352E-4</v>
      </c>
      <c r="K1197" s="1">
        <f>SUMIF('emission-rate'!$A$2:$A$551, $D1197&amp;K$1&amp;$E1197&amp;$F1197, 'emission-rate'!$F$2:$F$551) * IFERROR(VLOOKUP($A1197&amp;$B1197&amp;$C1197&amp;$D1197&amp;K$1, 'check of sales'!$A$2:$P$1035, 12 + MATCH($E1197,'check of sales'!$M$1:$P$1, 0), 0), 0)</f>
        <v>7052.9693728494531</v>
      </c>
      <c r="L1197" s="1">
        <f>SUMIF('emission-rate'!$A$2:$A$551, $D1197&amp;L$1&amp;$E1197&amp;$F1197, 'emission-rate'!$F$2:$F$551) * IFERROR(VLOOKUP($A1197&amp;$B1197&amp;$C1197&amp;$D1197&amp;L$1, 'check of sales'!$A$2:$P$1035, 12 + MATCH($E1197,'check of sales'!$M$1:$P$1, 0), 0), 0)</f>
        <v>404081.33474713593</v>
      </c>
      <c r="M1197" s="1">
        <f>SUMIF('emission-rate'!$A$2:$A$551, $D1197&amp;M$1&amp;$E1197&amp;$F1197, 'emission-rate'!$F$2:$F$551) * IFERROR(VLOOKUP($A1197&amp;$B1197&amp;$C1197&amp;$D1197&amp;M$1, 'check of sales'!$A$2:$P$1035, 12 + MATCH($E1197,'check of sales'!$M$1:$P$1, 0), 0), 0)</f>
        <v>520597.09640238032</v>
      </c>
      <c r="N1197" s="1">
        <f>SUMIF('emission-rate'!$A$2:$A$551, $D1197&amp;N$1&amp;$E1197&amp;$F1197, 'emission-rate'!$F$2:$F$551) * IFERROR(VLOOKUP($A1197&amp;$B1197&amp;$C1197&amp;$D1197&amp;N$1, 'check of sales'!$A$2:$P$1035, 12 + MATCH($E1197,'check of sales'!$M$1:$P$1, 0), 0), 0)</f>
        <v>108971.48465972504</v>
      </c>
      <c r="O1197" s="1">
        <f>SUMIF('emission-rate'!$A$2:$A$551, $D1197&amp;O$1&amp;$E1197&amp;$F1197, 'emission-rate'!$F$2:$F$551) * IFERROR(VLOOKUP($A1197&amp;$B1197&amp;$C1197&amp;$D1197&amp;O$1, 'check of sales'!$A$2:$P$1035, 12 + MATCH($E1197,'check of sales'!$M$1:$P$1, 0), 0), 0)</f>
        <v>370861.94543143187</v>
      </c>
      <c r="P1197" s="1">
        <f>SUMIF('emission-rate'!$A$2:$A$551, $D1197&amp;P$1&amp;$E1197&amp;$F1197, 'emission-rate'!$F$2:$F$551) * IFERROR(VLOOKUP($A1197&amp;$B1197&amp;$C1197&amp;$D1197&amp;P$1, 'check of sales'!$A$2:$P$1035, 12 + MATCH($E1197,'check of sales'!$M$1:$P$1, 0), 0), 0)</f>
        <v>492549.65749891312</v>
      </c>
      <c r="Q1197" s="1">
        <f>SUMIF('emission-rate'!$A$2:$A$551, $D1197&amp;Q$1&amp;$E1197&amp;$F1197, 'emission-rate'!$F$2:$F$551) * IFERROR(VLOOKUP($A1197&amp;$B1197&amp;$C1197&amp;$D1197&amp;Q$1, 'check of sales'!$A$2:$P$1035, 12 + MATCH($E1197,'check of sales'!$M$1:$P$1, 0), 0), 0)</f>
        <v>343771.05407979729</v>
      </c>
      <c r="R1197" s="1">
        <f>SUMIF('emission-rate'!$A$2:$A$551, $D1197&amp;R$1&amp;$E1197&amp;$F1197, 'emission-rate'!$F$2:$F$551) * IFERROR(VLOOKUP($A1197&amp;$B1197&amp;$C1197&amp;$D1197&amp;R$1, 'check of sales'!$A$2:$P$1035, 12 + MATCH($E1197,'check of sales'!$M$1:$P$1, 0), 0), 0)</f>
        <v>258766.45959052935</v>
      </c>
      <c r="S1197" s="1">
        <f>SUMIF('emission-rate'!$A$2:$A$551, $D1197&amp;S$1&amp;$E1197&amp;$F1197, 'emission-rate'!$F$2:$F$551) * IFERROR(VLOOKUP($A1197&amp;$B1197&amp;$C1197&amp;$D1197&amp;S$1, 'check of sales'!$A$2:$P$1035, 12 + MATCH($E1197,'check of sales'!$M$1:$P$1, 0), 0), 0)</f>
        <v>0</v>
      </c>
      <c r="T1197" s="1">
        <f>SUMIF('emission-rate'!$A$2:$A$551, $D1197&amp;T$1&amp;$E1197&amp;$F1197, 'emission-rate'!$F$2:$F$551) * IFERROR(VLOOKUP($A1197&amp;$B1197&amp;$C1197&amp;$D1197&amp;T$1, 'check of sales'!$A$2:$P$1035, 12 + MATCH($E1197,'check of sales'!$M$1:$P$1, 0), 0), 0)</f>
        <v>0</v>
      </c>
      <c r="U1197" s="1">
        <f>SUMIF('emission-rate'!$A$2:$A$551, $D1197&amp;U$1&amp;$E1197&amp;$F1197, 'emission-rate'!$F$2:$F$551) * IFERROR(VLOOKUP($A1197&amp;$B1197&amp;$C1197&amp;$D1197&amp;U$1, 'check of sales'!$A$2:$P$1035, 12 + MATCH($E1197,'check of sales'!$M$1:$P$1, 0), 0), 0)</f>
        <v>0</v>
      </c>
    </row>
    <row r="1198" spans="1:21" x14ac:dyDescent="0.2">
      <c r="A1198">
        <f>emission!A1198</f>
        <v>2018</v>
      </c>
      <c r="B1198">
        <f>emission!B1198</f>
        <v>2</v>
      </c>
      <c r="C1198" t="str">
        <f>emission!C1198</f>
        <v>industrial</v>
      </c>
      <c r="D1198" t="str">
        <f>emission!D1198</f>
        <v>VCC 21400 (GAS LHD1)</v>
      </c>
      <c r="E1198" t="str">
        <f>emission!E1198</f>
        <v>GAS</v>
      </c>
      <c r="F1198" t="str">
        <f>emission!F1198</f>
        <v>ROG</v>
      </c>
      <c r="G1198" s="1">
        <f>emission!G1198 - SUM($K1198:$U1198)</f>
        <v>2.3039290681481361E-4</v>
      </c>
      <c r="K1198" s="1">
        <f>SUMIF('emission-rate'!$A$2:$A$551, $D1198&amp;K$1&amp;$E1198&amp;$F1198, 'emission-rate'!$F$2:$F$551) * IFERROR(VLOOKUP($A1198&amp;$B1198&amp;$C1198&amp;$D1198&amp;K$1, 'check of sales'!$A$2:$P$1035, 12 + MATCH($E1198,'check of sales'!$M$1:$P$1, 0), 0), 0)</f>
        <v>6771.8629075457775</v>
      </c>
      <c r="L1198" s="1">
        <f>SUMIF('emission-rate'!$A$2:$A$551, $D1198&amp;L$1&amp;$E1198&amp;$F1198, 'emission-rate'!$F$2:$F$551) * IFERROR(VLOOKUP($A1198&amp;$B1198&amp;$C1198&amp;$D1198&amp;L$1, 'check of sales'!$A$2:$P$1035, 12 + MATCH($E1198,'check of sales'!$M$1:$P$1, 0), 0), 0)</f>
        <v>368237.11224090436</v>
      </c>
      <c r="M1198" s="1">
        <f>SUMIF('emission-rate'!$A$2:$A$551, $D1198&amp;M$1&amp;$E1198&amp;$F1198, 'emission-rate'!$F$2:$F$551) * IFERROR(VLOOKUP($A1198&amp;$B1198&amp;$C1198&amp;$D1198&amp;M$1, 'check of sales'!$A$2:$P$1035, 12 + MATCH($E1198,'check of sales'!$M$1:$P$1, 0), 0), 0)</f>
        <v>500350.49736306194</v>
      </c>
      <c r="N1198" s="1">
        <f>SUMIF('emission-rate'!$A$2:$A$551, $D1198&amp;N$1&amp;$E1198&amp;$F1198, 'emission-rate'!$F$2:$F$551) * IFERROR(VLOOKUP($A1198&amp;$B1198&amp;$C1198&amp;$D1198&amp;N$1, 'check of sales'!$A$2:$P$1035, 12 + MATCH($E1198,'check of sales'!$M$1:$P$1, 0), 0), 0)</f>
        <v>102031.76040615252</v>
      </c>
      <c r="O1198" s="1">
        <f>SUMIF('emission-rate'!$A$2:$A$551, $D1198&amp;O$1&amp;$E1198&amp;$F1198, 'emission-rate'!$F$2:$F$551) * IFERROR(VLOOKUP($A1198&amp;$B1198&amp;$C1198&amp;$D1198&amp;O$1, 'check of sales'!$A$2:$P$1035, 12 + MATCH($E1198,'check of sales'!$M$1:$P$1, 0), 0), 0)</f>
        <v>330976.64333279425</v>
      </c>
      <c r="P1198" s="1">
        <f>SUMIF('emission-rate'!$A$2:$A$551, $D1198&amp;P$1&amp;$E1198&amp;$F1198, 'emission-rate'!$F$2:$F$551) * IFERROR(VLOOKUP($A1198&amp;$B1198&amp;$C1198&amp;$D1198&amp;P$1, 'check of sales'!$A$2:$P$1035, 12 + MATCH($E1198,'check of sales'!$M$1:$P$1, 0), 0), 0)</f>
        <v>476823.47848983691</v>
      </c>
      <c r="Q1198" s="1">
        <f>SUMIF('emission-rate'!$A$2:$A$551, $D1198&amp;Q$1&amp;$E1198&amp;$F1198, 'emission-rate'!$F$2:$F$551) * IFERROR(VLOOKUP($A1198&amp;$B1198&amp;$C1198&amp;$D1198&amp;Q$1, 'check of sales'!$A$2:$P$1035, 12 + MATCH($E1198,'check of sales'!$M$1:$P$1, 0), 0), 0)</f>
        <v>330700.88361351774</v>
      </c>
      <c r="R1198" s="1">
        <f>SUMIF('emission-rate'!$A$2:$A$551, $D1198&amp;R$1&amp;$E1198&amp;$F1198, 'emission-rate'!$F$2:$F$551) * IFERROR(VLOOKUP($A1198&amp;$B1198&amp;$C1198&amp;$D1198&amp;R$1, 'check of sales'!$A$2:$P$1035, 12 + MATCH($E1198,'check of sales'!$M$1:$P$1, 0), 0), 0)</f>
        <v>243640.30183254665</v>
      </c>
      <c r="S1198" s="1">
        <f>SUMIF('emission-rate'!$A$2:$A$551, $D1198&amp;S$1&amp;$E1198&amp;$F1198, 'emission-rate'!$F$2:$F$551) * IFERROR(VLOOKUP($A1198&amp;$B1198&amp;$C1198&amp;$D1198&amp;S$1, 'check of sales'!$A$2:$P$1035, 12 + MATCH($E1198,'check of sales'!$M$1:$P$1, 0), 0), 0)</f>
        <v>308312.07551471714</v>
      </c>
      <c r="T1198" s="1">
        <f>SUMIF('emission-rate'!$A$2:$A$551, $D1198&amp;T$1&amp;$E1198&amp;$F1198, 'emission-rate'!$F$2:$F$551) * IFERROR(VLOOKUP($A1198&amp;$B1198&amp;$C1198&amp;$D1198&amp;T$1, 'check of sales'!$A$2:$P$1035, 12 + MATCH($E1198,'check of sales'!$M$1:$P$1, 0), 0), 0)</f>
        <v>0</v>
      </c>
      <c r="U1198" s="1">
        <f>SUMIF('emission-rate'!$A$2:$A$551, $D1198&amp;U$1&amp;$E1198&amp;$F1198, 'emission-rate'!$F$2:$F$551) * IFERROR(VLOOKUP($A1198&amp;$B1198&amp;$C1198&amp;$D1198&amp;U$1, 'check of sales'!$A$2:$P$1035, 12 + MATCH($E1198,'check of sales'!$M$1:$P$1, 0), 0), 0)</f>
        <v>0</v>
      </c>
    </row>
    <row r="1199" spans="1:21" x14ac:dyDescent="0.2">
      <c r="A1199">
        <f>emission!A1199</f>
        <v>2019</v>
      </c>
      <c r="B1199">
        <f>emission!B1199</f>
        <v>2</v>
      </c>
      <c r="C1199" t="str">
        <f>emission!C1199</f>
        <v>industrial</v>
      </c>
      <c r="D1199" t="str">
        <f>emission!D1199</f>
        <v>VCC 21400 (GAS LHD1)</v>
      </c>
      <c r="E1199" t="str">
        <f>emission!E1199</f>
        <v>GAS</v>
      </c>
      <c r="F1199" t="str">
        <f>emission!F1199</f>
        <v>ROG</v>
      </c>
      <c r="G1199" s="1">
        <f>emission!G1199 - SUM($K1199:$U1199)</f>
        <v>2.1441793069243431E-4</v>
      </c>
      <c r="K1199" s="1">
        <f>SUMIF('emission-rate'!$A$2:$A$551, $D1199&amp;K$1&amp;$E1199&amp;$F1199, 'emission-rate'!$F$2:$F$551) * IFERROR(VLOOKUP($A1199&amp;$B1199&amp;$C1199&amp;$D1199&amp;K$1, 'check of sales'!$A$2:$P$1035, 12 + MATCH($E1199,'check of sales'!$M$1:$P$1, 0), 0), 0)</f>
        <v>6559.4993378590525</v>
      </c>
      <c r="L1199" s="1">
        <f>SUMIF('emission-rate'!$A$2:$A$551, $D1199&amp;L$1&amp;$E1199&amp;$F1199, 'emission-rate'!$F$2:$F$551) * IFERROR(VLOOKUP($A1199&amp;$B1199&amp;$C1199&amp;$D1199&amp;L$1, 'check of sales'!$A$2:$P$1035, 12 + MATCH($E1199,'check of sales'!$M$1:$P$1, 0), 0), 0)</f>
        <v>353560.48066298297</v>
      </c>
      <c r="M1199" s="1">
        <f>SUMIF('emission-rate'!$A$2:$A$551, $D1199&amp;M$1&amp;$E1199&amp;$F1199, 'emission-rate'!$F$2:$F$551) * IFERROR(VLOOKUP($A1199&amp;$B1199&amp;$C1199&amp;$D1199&amp;M$1, 'check of sales'!$A$2:$P$1035, 12 + MATCH($E1199,'check of sales'!$M$1:$P$1, 0), 0), 0)</f>
        <v>455966.67406716727</v>
      </c>
      <c r="N1199" s="1">
        <f>SUMIF('emission-rate'!$A$2:$A$551, $D1199&amp;N$1&amp;$E1199&amp;$F1199, 'emission-rate'!$F$2:$F$551) * IFERROR(VLOOKUP($A1199&amp;$B1199&amp;$C1199&amp;$D1199&amp;N$1, 'check of sales'!$A$2:$P$1035, 12 + MATCH($E1199,'check of sales'!$M$1:$P$1, 0), 0), 0)</f>
        <v>98063.631969603055</v>
      </c>
      <c r="O1199" s="1">
        <f>SUMIF('emission-rate'!$A$2:$A$551, $D1199&amp;O$1&amp;$E1199&amp;$F1199, 'emission-rate'!$F$2:$F$551) * IFERROR(VLOOKUP($A1199&amp;$B1199&amp;$C1199&amp;$D1199&amp;O$1, 'check of sales'!$A$2:$P$1035, 12 + MATCH($E1199,'check of sales'!$M$1:$P$1, 0), 0), 0)</f>
        <v>309898.77469335269</v>
      </c>
      <c r="P1199" s="1">
        <f>SUMIF('emission-rate'!$A$2:$A$551, $D1199&amp;P$1&amp;$E1199&amp;$F1199, 'emission-rate'!$F$2:$F$551) * IFERROR(VLOOKUP($A1199&amp;$B1199&amp;$C1199&amp;$D1199&amp;P$1, 'check of sales'!$A$2:$P$1035, 12 + MATCH($E1199,'check of sales'!$M$1:$P$1, 0), 0), 0)</f>
        <v>425542.27069385495</v>
      </c>
      <c r="Q1199" s="1">
        <f>SUMIF('emission-rate'!$A$2:$A$551, $D1199&amp;Q$1&amp;$E1199&amp;$F1199, 'emission-rate'!$F$2:$F$551) * IFERROR(VLOOKUP($A1199&amp;$B1199&amp;$C1199&amp;$D1199&amp;Q$1, 'check of sales'!$A$2:$P$1035, 12 + MATCH($E1199,'check of sales'!$M$1:$P$1, 0), 0), 0)</f>
        <v>320142.22985142912</v>
      </c>
      <c r="R1199" s="1">
        <f>SUMIF('emission-rate'!$A$2:$A$551, $D1199&amp;R$1&amp;$E1199&amp;$F1199, 'emission-rate'!$F$2:$F$551) * IFERROR(VLOOKUP($A1199&amp;$B1199&amp;$C1199&amp;$D1199&amp;R$1, 'check of sales'!$A$2:$P$1035, 12 + MATCH($E1199,'check of sales'!$M$1:$P$1, 0), 0), 0)</f>
        <v>234377.10110748434</v>
      </c>
      <c r="S1199" s="1">
        <f>SUMIF('emission-rate'!$A$2:$A$551, $D1199&amp;S$1&amp;$E1199&amp;$F1199, 'emission-rate'!$F$2:$F$551) * IFERROR(VLOOKUP($A1199&amp;$B1199&amp;$C1199&amp;$D1199&amp;S$1, 'check of sales'!$A$2:$P$1035, 12 + MATCH($E1199,'check of sales'!$M$1:$P$1, 0), 0), 0)</f>
        <v>290289.73560132046</v>
      </c>
      <c r="T1199" s="1">
        <f>SUMIF('emission-rate'!$A$2:$A$551, $D1199&amp;T$1&amp;$E1199&amp;$F1199, 'emission-rate'!$F$2:$F$551) * IFERROR(VLOOKUP($A1199&amp;$B1199&amp;$C1199&amp;$D1199&amp;T$1, 'check of sales'!$A$2:$P$1035, 12 + MATCH($E1199,'check of sales'!$M$1:$P$1, 0), 0), 0)</f>
        <v>253455.94982513814</v>
      </c>
      <c r="U1199" s="1">
        <f>SUMIF('emission-rate'!$A$2:$A$551, $D1199&amp;U$1&amp;$E1199&amp;$F1199, 'emission-rate'!$F$2:$F$551) * IFERROR(VLOOKUP($A1199&amp;$B1199&amp;$C1199&amp;$D1199&amp;U$1, 'check of sales'!$A$2:$P$1035, 12 + MATCH($E1199,'check of sales'!$M$1:$P$1, 0), 0), 0)</f>
        <v>0</v>
      </c>
    </row>
    <row r="1200" spans="1:21" x14ac:dyDescent="0.2">
      <c r="A1200">
        <f>emission!A1200</f>
        <v>2020</v>
      </c>
      <c r="B1200">
        <f>emission!B1200</f>
        <v>2</v>
      </c>
      <c r="C1200" t="str">
        <f>emission!C1200</f>
        <v>industrial</v>
      </c>
      <c r="D1200" t="str">
        <f>emission!D1200</f>
        <v>VCC 21400 (GAS LHD1)</v>
      </c>
      <c r="E1200" t="str">
        <f>emission!E1200</f>
        <v>GAS</v>
      </c>
      <c r="F1200" t="str">
        <f>emission!F1200</f>
        <v>ROG</v>
      </c>
      <c r="G1200" s="1">
        <f>emission!G1200 - SUM($K1200:$U1200)</f>
        <v>2.3299828171730042E-4</v>
      </c>
      <c r="K1200" s="1">
        <f>SUMIF('emission-rate'!$A$2:$A$551, $D1200&amp;K$1&amp;$E1200&amp;$F1200, 'emission-rate'!$F$2:$F$551) * IFERROR(VLOOKUP($A1200&amp;$B1200&amp;$C1200&amp;$D1200&amp;K$1, 'check of sales'!$A$2:$P$1035, 12 + MATCH($E1200,'check of sales'!$M$1:$P$1, 0), 0), 0)</f>
        <v>6215.67463434808</v>
      </c>
      <c r="L1200" s="1">
        <f>SUMIF('emission-rate'!$A$2:$A$551, $D1200&amp;L$1&amp;$E1200&amp;$F1200, 'emission-rate'!$F$2:$F$551) * IFERROR(VLOOKUP($A1200&amp;$B1200&amp;$C1200&amp;$D1200&amp;L$1, 'check of sales'!$A$2:$P$1035, 12 + MATCH($E1200,'check of sales'!$M$1:$P$1, 0), 0), 0)</f>
        <v>342472.93107746413</v>
      </c>
      <c r="M1200" s="1">
        <f>SUMIF('emission-rate'!$A$2:$A$551, $D1200&amp;M$1&amp;$E1200&amp;$F1200, 'emission-rate'!$F$2:$F$551) * IFERROR(VLOOKUP($A1200&amp;$B1200&amp;$C1200&amp;$D1200&amp;M$1, 'check of sales'!$A$2:$P$1035, 12 + MATCH($E1200,'check of sales'!$M$1:$P$1, 0), 0), 0)</f>
        <v>437793.45180184604</v>
      </c>
      <c r="N1200" s="1">
        <f>SUMIF('emission-rate'!$A$2:$A$551, $D1200&amp;N$1&amp;$E1200&amp;$F1200, 'emission-rate'!$F$2:$F$551) * IFERROR(VLOOKUP($A1200&amp;$B1200&amp;$C1200&amp;$D1200&amp;N$1, 'check of sales'!$A$2:$P$1035, 12 + MATCH($E1200,'check of sales'!$M$1:$P$1, 0), 0), 0)</f>
        <v>89364.851942341149</v>
      </c>
      <c r="O1200" s="1">
        <f>SUMIF('emission-rate'!$A$2:$A$551, $D1200&amp;O$1&amp;$E1200&amp;$F1200, 'emission-rate'!$F$2:$F$551) * IFERROR(VLOOKUP($A1200&amp;$B1200&amp;$C1200&amp;$D1200&amp;O$1, 'check of sales'!$A$2:$P$1035, 12 + MATCH($E1200,'check of sales'!$M$1:$P$1, 0), 0), 0)</f>
        <v>297846.46729987499</v>
      </c>
      <c r="P1200" s="1">
        <f>SUMIF('emission-rate'!$A$2:$A$551, $D1200&amp;P$1&amp;$E1200&amp;$F1200, 'emission-rate'!$F$2:$F$551) * IFERROR(VLOOKUP($A1200&amp;$B1200&amp;$C1200&amp;$D1200&amp;P$1, 'check of sales'!$A$2:$P$1035, 12 + MATCH($E1200,'check of sales'!$M$1:$P$1, 0), 0), 0)</f>
        <v>398442.09833155421</v>
      </c>
      <c r="Q1200" s="1">
        <f>SUMIF('emission-rate'!$A$2:$A$551, $D1200&amp;Q$1&amp;$E1200&amp;$F1200, 'emission-rate'!$F$2:$F$551) * IFERROR(VLOOKUP($A1200&amp;$B1200&amp;$C1200&amp;$D1200&amp;Q$1, 'check of sales'!$A$2:$P$1035, 12 + MATCH($E1200,'check of sales'!$M$1:$P$1, 0), 0), 0)</f>
        <v>285711.71005975449</v>
      </c>
      <c r="R1200" s="1">
        <f>SUMIF('emission-rate'!$A$2:$A$551, $D1200&amp;R$1&amp;$E1200&amp;$F1200, 'emission-rate'!$F$2:$F$551) * IFERROR(VLOOKUP($A1200&amp;$B1200&amp;$C1200&amp;$D1200&amp;R$1, 'check of sales'!$A$2:$P$1035, 12 + MATCH($E1200,'check of sales'!$M$1:$P$1, 0), 0), 0)</f>
        <v>226893.88354448378</v>
      </c>
      <c r="S1200" s="1">
        <f>SUMIF('emission-rate'!$A$2:$A$551, $D1200&amp;S$1&amp;$E1200&amp;$F1200, 'emission-rate'!$F$2:$F$551) * IFERROR(VLOOKUP($A1200&amp;$B1200&amp;$C1200&amp;$D1200&amp;S$1, 'check of sales'!$A$2:$P$1035, 12 + MATCH($E1200,'check of sales'!$M$1:$P$1, 0), 0), 0)</f>
        <v>279252.92408419767</v>
      </c>
      <c r="T1200" s="1">
        <f>SUMIF('emission-rate'!$A$2:$A$551, $D1200&amp;T$1&amp;$E1200&amp;$F1200, 'emission-rate'!$F$2:$F$551) * IFERROR(VLOOKUP($A1200&amp;$B1200&amp;$C1200&amp;$D1200&amp;T$1, 'check of sales'!$A$2:$P$1035, 12 + MATCH($E1200,'check of sales'!$M$1:$P$1, 0), 0), 0)</f>
        <v>238640.21718412414</v>
      </c>
      <c r="U1200" s="1">
        <f>SUMIF('emission-rate'!$A$2:$A$551, $D1200&amp;U$1&amp;$E1200&amp;$F1200, 'emission-rate'!$F$2:$F$551) * IFERROR(VLOOKUP($A1200&amp;$B1200&amp;$C1200&amp;$D1200&amp;U$1, 'check of sales'!$A$2:$P$1035, 12 + MATCH($E1200,'check of sales'!$M$1:$P$1, 0), 0), 0)</f>
        <v>294962.15765036334</v>
      </c>
    </row>
    <row r="1201" spans="1:21" x14ac:dyDescent="0.2">
      <c r="A1201">
        <f>emission!A1201</f>
        <v>2010</v>
      </c>
      <c r="B1201">
        <f>emission!B1201</f>
        <v>2</v>
      </c>
      <c r="C1201" t="str">
        <f>emission!C1201</f>
        <v>industrial</v>
      </c>
      <c r="D1201" t="str">
        <f>emission!D1201</f>
        <v>VCC 21400 (GAS LHD1)</v>
      </c>
      <c r="E1201" t="str">
        <f>emission!E1201</f>
        <v>GAS</v>
      </c>
      <c r="F1201" t="str">
        <f>emission!F1201</f>
        <v>TOG</v>
      </c>
      <c r="G1201" s="1">
        <f>emission!G1201 - SUM($K1201:$U1201)</f>
        <v>-5.7467659644316882E-6</v>
      </c>
      <c r="K1201" s="1">
        <f>SUMIF('emission-rate'!$A$2:$A$551, $D1201&amp;K$1&amp;$E1201&amp;$F1201, 'emission-rate'!$F$2:$F$551) * IFERROR(VLOOKUP($A1201&amp;$B1201&amp;$C1201&amp;$D1201&amp;K$1, 'check of sales'!$A$2:$P$1035, 12 + MATCH($E1201,'check of sales'!$M$1:$P$1, 0), 0), 0)</f>
        <v>11676.699569033466</v>
      </c>
      <c r="L1201" s="1">
        <f>SUMIF('emission-rate'!$A$2:$A$551, $D1201&amp;L$1&amp;$E1201&amp;$F1201, 'emission-rate'!$F$2:$F$551) * IFERROR(VLOOKUP($A1201&amp;$B1201&amp;$C1201&amp;$D1201&amp;L$1, 'check of sales'!$A$2:$P$1035, 12 + MATCH($E1201,'check of sales'!$M$1:$P$1, 0), 0), 0)</f>
        <v>0</v>
      </c>
      <c r="M1201" s="1">
        <f>SUMIF('emission-rate'!$A$2:$A$551, $D1201&amp;M$1&amp;$E1201&amp;$F1201, 'emission-rate'!$F$2:$F$551) * IFERROR(VLOOKUP($A1201&amp;$B1201&amp;$C1201&amp;$D1201&amp;M$1, 'check of sales'!$A$2:$P$1035, 12 + MATCH($E1201,'check of sales'!$M$1:$P$1, 0), 0), 0)</f>
        <v>0</v>
      </c>
      <c r="N1201" s="1">
        <f>SUMIF('emission-rate'!$A$2:$A$551, $D1201&amp;N$1&amp;$E1201&amp;$F1201, 'emission-rate'!$F$2:$F$551) * IFERROR(VLOOKUP($A1201&amp;$B1201&amp;$C1201&amp;$D1201&amp;N$1, 'check of sales'!$A$2:$P$1035, 12 + MATCH($E1201,'check of sales'!$M$1:$P$1, 0), 0), 0)</f>
        <v>0</v>
      </c>
      <c r="O1201" s="1">
        <f>SUMIF('emission-rate'!$A$2:$A$551, $D1201&amp;O$1&amp;$E1201&amp;$F1201, 'emission-rate'!$F$2:$F$551) * IFERROR(VLOOKUP($A1201&amp;$B1201&amp;$C1201&amp;$D1201&amp;O$1, 'check of sales'!$A$2:$P$1035, 12 + MATCH($E1201,'check of sales'!$M$1:$P$1, 0), 0), 0)</f>
        <v>0</v>
      </c>
      <c r="P1201" s="1">
        <f>SUMIF('emission-rate'!$A$2:$A$551, $D1201&amp;P$1&amp;$E1201&amp;$F1201, 'emission-rate'!$F$2:$F$551) * IFERROR(VLOOKUP($A1201&amp;$B1201&amp;$C1201&amp;$D1201&amp;P$1, 'check of sales'!$A$2:$P$1035, 12 + MATCH($E1201,'check of sales'!$M$1:$P$1, 0), 0), 0)</f>
        <v>0</v>
      </c>
      <c r="Q1201" s="1">
        <f>SUMIF('emission-rate'!$A$2:$A$551, $D1201&amp;Q$1&amp;$E1201&amp;$F1201, 'emission-rate'!$F$2:$F$551) * IFERROR(VLOOKUP($A1201&amp;$B1201&amp;$C1201&amp;$D1201&amp;Q$1, 'check of sales'!$A$2:$P$1035, 12 + MATCH($E1201,'check of sales'!$M$1:$P$1, 0), 0), 0)</f>
        <v>0</v>
      </c>
      <c r="R1201" s="1">
        <f>SUMIF('emission-rate'!$A$2:$A$551, $D1201&amp;R$1&amp;$E1201&amp;$F1201, 'emission-rate'!$F$2:$F$551) * IFERROR(VLOOKUP($A1201&amp;$B1201&amp;$C1201&amp;$D1201&amp;R$1, 'check of sales'!$A$2:$P$1035, 12 + MATCH($E1201,'check of sales'!$M$1:$P$1, 0), 0), 0)</f>
        <v>0</v>
      </c>
      <c r="S1201" s="1">
        <f>SUMIF('emission-rate'!$A$2:$A$551, $D1201&amp;S$1&amp;$E1201&amp;$F1201, 'emission-rate'!$F$2:$F$551) * IFERROR(VLOOKUP($A1201&amp;$B1201&amp;$C1201&amp;$D1201&amp;S$1, 'check of sales'!$A$2:$P$1035, 12 + MATCH($E1201,'check of sales'!$M$1:$P$1, 0), 0), 0)</f>
        <v>0</v>
      </c>
      <c r="T1201" s="1">
        <f>SUMIF('emission-rate'!$A$2:$A$551, $D1201&amp;T$1&amp;$E1201&amp;$F1201, 'emission-rate'!$F$2:$F$551) * IFERROR(VLOOKUP($A1201&amp;$B1201&amp;$C1201&amp;$D1201&amp;T$1, 'check of sales'!$A$2:$P$1035, 12 + MATCH($E1201,'check of sales'!$M$1:$P$1, 0), 0), 0)</f>
        <v>0</v>
      </c>
      <c r="U1201" s="1">
        <f>SUMIF('emission-rate'!$A$2:$A$551, $D1201&amp;U$1&amp;$E1201&amp;$F1201, 'emission-rate'!$F$2:$F$551) * IFERROR(VLOOKUP($A1201&amp;$B1201&amp;$C1201&amp;$D1201&amp;U$1, 'check of sales'!$A$2:$P$1035, 12 + MATCH($E1201,'check of sales'!$M$1:$P$1, 0), 0), 0)</f>
        <v>0</v>
      </c>
    </row>
    <row r="1202" spans="1:21" x14ac:dyDescent="0.2">
      <c r="A1202">
        <f>emission!A1202</f>
        <v>2011</v>
      </c>
      <c r="B1202">
        <f>emission!B1202</f>
        <v>2</v>
      </c>
      <c r="C1202" t="str">
        <f>emission!C1202</f>
        <v>industrial</v>
      </c>
      <c r="D1202" t="str">
        <f>emission!D1202</f>
        <v>VCC 21400 (GAS LHD1)</v>
      </c>
      <c r="E1202" t="str">
        <f>emission!E1202</f>
        <v>GAS</v>
      </c>
      <c r="F1202" t="str">
        <f>emission!F1202</f>
        <v>TOG</v>
      </c>
      <c r="G1202" s="1">
        <f>emission!G1202 - SUM($K1202:$U1202)</f>
        <v>1.6209192108362913E-4</v>
      </c>
      <c r="K1202" s="1">
        <f>SUMIF('emission-rate'!$A$2:$A$551, $D1202&amp;K$1&amp;$E1202&amp;$F1202, 'emission-rate'!$F$2:$F$551) * IFERROR(VLOOKUP($A1202&amp;$B1202&amp;$C1202&amp;$D1202&amp;K$1, 'check of sales'!$A$2:$P$1035, 12 + MATCH($E1202,'check of sales'!$M$1:$P$1, 0), 0), 0)</f>
        <v>10994.139703843537</v>
      </c>
      <c r="L1202" s="1">
        <f>SUMIF('emission-rate'!$A$2:$A$551, $D1202&amp;L$1&amp;$E1202&amp;$F1202, 'emission-rate'!$F$2:$F$551) * IFERROR(VLOOKUP($A1202&amp;$B1202&amp;$C1202&amp;$D1202&amp;L$1, 'check of sales'!$A$2:$P$1035, 12 + MATCH($E1202,'check of sales'!$M$1:$P$1, 0), 0), 0)</f>
        <v>610228.97571105056</v>
      </c>
      <c r="M1202" s="1">
        <f>SUMIF('emission-rate'!$A$2:$A$551, $D1202&amp;M$1&amp;$E1202&amp;$F1202, 'emission-rate'!$F$2:$F$551) * IFERROR(VLOOKUP($A1202&amp;$B1202&amp;$C1202&amp;$D1202&amp;M$1, 'check of sales'!$A$2:$P$1035, 12 + MATCH($E1202,'check of sales'!$M$1:$P$1, 0), 0), 0)</f>
        <v>0</v>
      </c>
      <c r="N1202" s="1">
        <f>SUMIF('emission-rate'!$A$2:$A$551, $D1202&amp;N$1&amp;$E1202&amp;$F1202, 'emission-rate'!$F$2:$F$551) * IFERROR(VLOOKUP($A1202&amp;$B1202&amp;$C1202&amp;$D1202&amp;N$1, 'check of sales'!$A$2:$P$1035, 12 + MATCH($E1202,'check of sales'!$M$1:$P$1, 0), 0), 0)</f>
        <v>0</v>
      </c>
      <c r="O1202" s="1">
        <f>SUMIF('emission-rate'!$A$2:$A$551, $D1202&amp;O$1&amp;$E1202&amp;$F1202, 'emission-rate'!$F$2:$F$551) * IFERROR(VLOOKUP($A1202&amp;$B1202&amp;$C1202&amp;$D1202&amp;O$1, 'check of sales'!$A$2:$P$1035, 12 + MATCH($E1202,'check of sales'!$M$1:$P$1, 0), 0), 0)</f>
        <v>0</v>
      </c>
      <c r="P1202" s="1">
        <f>SUMIF('emission-rate'!$A$2:$A$551, $D1202&amp;P$1&amp;$E1202&amp;$F1202, 'emission-rate'!$F$2:$F$551) * IFERROR(VLOOKUP($A1202&amp;$B1202&amp;$C1202&amp;$D1202&amp;P$1, 'check of sales'!$A$2:$P$1035, 12 + MATCH($E1202,'check of sales'!$M$1:$P$1, 0), 0), 0)</f>
        <v>0</v>
      </c>
      <c r="Q1202" s="1">
        <f>SUMIF('emission-rate'!$A$2:$A$551, $D1202&amp;Q$1&amp;$E1202&amp;$F1202, 'emission-rate'!$F$2:$F$551) * IFERROR(VLOOKUP($A1202&amp;$B1202&amp;$C1202&amp;$D1202&amp;Q$1, 'check of sales'!$A$2:$P$1035, 12 + MATCH($E1202,'check of sales'!$M$1:$P$1, 0), 0), 0)</f>
        <v>0</v>
      </c>
      <c r="R1202" s="1">
        <f>SUMIF('emission-rate'!$A$2:$A$551, $D1202&amp;R$1&amp;$E1202&amp;$F1202, 'emission-rate'!$F$2:$F$551) * IFERROR(VLOOKUP($A1202&amp;$B1202&amp;$C1202&amp;$D1202&amp;R$1, 'check of sales'!$A$2:$P$1035, 12 + MATCH($E1202,'check of sales'!$M$1:$P$1, 0), 0), 0)</f>
        <v>0</v>
      </c>
      <c r="S1202" s="1">
        <f>SUMIF('emission-rate'!$A$2:$A$551, $D1202&amp;S$1&amp;$E1202&amp;$F1202, 'emission-rate'!$F$2:$F$551) * IFERROR(VLOOKUP($A1202&amp;$B1202&amp;$C1202&amp;$D1202&amp;S$1, 'check of sales'!$A$2:$P$1035, 12 + MATCH($E1202,'check of sales'!$M$1:$P$1, 0), 0), 0)</f>
        <v>0</v>
      </c>
      <c r="T1202" s="1">
        <f>SUMIF('emission-rate'!$A$2:$A$551, $D1202&amp;T$1&amp;$E1202&amp;$F1202, 'emission-rate'!$F$2:$F$551) * IFERROR(VLOOKUP($A1202&amp;$B1202&amp;$C1202&amp;$D1202&amp;T$1, 'check of sales'!$A$2:$P$1035, 12 + MATCH($E1202,'check of sales'!$M$1:$P$1, 0), 0), 0)</f>
        <v>0</v>
      </c>
      <c r="U1202" s="1">
        <f>SUMIF('emission-rate'!$A$2:$A$551, $D1202&amp;U$1&amp;$E1202&amp;$F1202, 'emission-rate'!$F$2:$F$551) * IFERROR(VLOOKUP($A1202&amp;$B1202&amp;$C1202&amp;$D1202&amp;U$1, 'check of sales'!$A$2:$P$1035, 12 + MATCH($E1202,'check of sales'!$M$1:$P$1, 0), 0), 0)</f>
        <v>0</v>
      </c>
    </row>
    <row r="1203" spans="1:21" x14ac:dyDescent="0.2">
      <c r="A1203">
        <f>emission!A1203</f>
        <v>2012</v>
      </c>
      <c r="B1203">
        <f>emission!B1203</f>
        <v>2</v>
      </c>
      <c r="C1203" t="str">
        <f>emission!C1203</f>
        <v>industrial</v>
      </c>
      <c r="D1203" t="str">
        <f>emission!D1203</f>
        <v>VCC 21400 (GAS LHD1)</v>
      </c>
      <c r="E1203" t="str">
        <f>emission!E1203</f>
        <v>GAS</v>
      </c>
      <c r="F1203" t="str">
        <f>emission!F1203</f>
        <v>TOG</v>
      </c>
      <c r="G1203" s="1">
        <f>emission!G1203 - SUM($K1203:$U1203)</f>
        <v>3.8564275018870831E-4</v>
      </c>
      <c r="K1203" s="1">
        <f>SUMIF('emission-rate'!$A$2:$A$551, $D1203&amp;K$1&amp;$E1203&amp;$F1203, 'emission-rate'!$F$2:$F$551) * IFERROR(VLOOKUP($A1203&amp;$B1203&amp;$C1203&amp;$D1203&amp;K$1, 'check of sales'!$A$2:$P$1035, 12 + MATCH($E1203,'check of sales'!$M$1:$P$1, 0), 0), 0)</f>
        <v>10576.142672522856</v>
      </c>
      <c r="L1203" s="1">
        <f>SUMIF('emission-rate'!$A$2:$A$551, $D1203&amp;L$1&amp;$E1203&amp;$F1203, 'emission-rate'!$F$2:$F$551) * IFERROR(VLOOKUP($A1203&amp;$B1203&amp;$C1203&amp;$D1203&amp;L$1, 'check of sales'!$A$2:$P$1035, 12 + MATCH($E1203,'check of sales'!$M$1:$P$1, 0), 0), 0)</f>
        <v>574558.12497674441</v>
      </c>
      <c r="M1203" s="1">
        <f>SUMIF('emission-rate'!$A$2:$A$551, $D1203&amp;M$1&amp;$E1203&amp;$F1203, 'emission-rate'!$F$2:$F$551) * IFERROR(VLOOKUP($A1203&amp;$B1203&amp;$C1203&amp;$D1203&amp;M$1, 'check of sales'!$A$2:$P$1035, 12 + MATCH($E1203,'check of sales'!$M$1:$P$1, 0), 0), 0)</f>
        <v>756275.24803280004</v>
      </c>
      <c r="N1203" s="1">
        <f>SUMIF('emission-rate'!$A$2:$A$551, $D1203&amp;N$1&amp;$E1203&amp;$F1203, 'emission-rate'!$F$2:$F$551) * IFERROR(VLOOKUP($A1203&amp;$B1203&amp;$C1203&amp;$D1203&amp;N$1, 'check of sales'!$A$2:$P$1035, 12 + MATCH($E1203,'check of sales'!$M$1:$P$1, 0), 0), 0)</f>
        <v>0</v>
      </c>
      <c r="O1203" s="1">
        <f>SUMIF('emission-rate'!$A$2:$A$551, $D1203&amp;O$1&amp;$E1203&amp;$F1203, 'emission-rate'!$F$2:$F$551) * IFERROR(VLOOKUP($A1203&amp;$B1203&amp;$C1203&amp;$D1203&amp;O$1, 'check of sales'!$A$2:$P$1035, 12 + MATCH($E1203,'check of sales'!$M$1:$P$1, 0), 0), 0)</f>
        <v>0</v>
      </c>
      <c r="P1203" s="1">
        <f>SUMIF('emission-rate'!$A$2:$A$551, $D1203&amp;P$1&amp;$E1203&amp;$F1203, 'emission-rate'!$F$2:$F$551) * IFERROR(VLOOKUP($A1203&amp;$B1203&amp;$C1203&amp;$D1203&amp;P$1, 'check of sales'!$A$2:$P$1035, 12 + MATCH($E1203,'check of sales'!$M$1:$P$1, 0), 0), 0)</f>
        <v>0</v>
      </c>
      <c r="Q1203" s="1">
        <f>SUMIF('emission-rate'!$A$2:$A$551, $D1203&amp;Q$1&amp;$E1203&amp;$F1203, 'emission-rate'!$F$2:$F$551) * IFERROR(VLOOKUP($A1203&amp;$B1203&amp;$C1203&amp;$D1203&amp;Q$1, 'check of sales'!$A$2:$P$1035, 12 + MATCH($E1203,'check of sales'!$M$1:$P$1, 0), 0), 0)</f>
        <v>0</v>
      </c>
      <c r="R1203" s="1">
        <f>SUMIF('emission-rate'!$A$2:$A$551, $D1203&amp;R$1&amp;$E1203&amp;$F1203, 'emission-rate'!$F$2:$F$551) * IFERROR(VLOOKUP($A1203&amp;$B1203&amp;$C1203&amp;$D1203&amp;R$1, 'check of sales'!$A$2:$P$1035, 12 + MATCH($E1203,'check of sales'!$M$1:$P$1, 0), 0), 0)</f>
        <v>0</v>
      </c>
      <c r="S1203" s="1">
        <f>SUMIF('emission-rate'!$A$2:$A$551, $D1203&amp;S$1&amp;$E1203&amp;$F1203, 'emission-rate'!$F$2:$F$551) * IFERROR(VLOOKUP($A1203&amp;$B1203&amp;$C1203&amp;$D1203&amp;S$1, 'check of sales'!$A$2:$P$1035, 12 + MATCH($E1203,'check of sales'!$M$1:$P$1, 0), 0), 0)</f>
        <v>0</v>
      </c>
      <c r="T1203" s="1">
        <f>SUMIF('emission-rate'!$A$2:$A$551, $D1203&amp;T$1&amp;$E1203&amp;$F1203, 'emission-rate'!$F$2:$F$551) * IFERROR(VLOOKUP($A1203&amp;$B1203&amp;$C1203&amp;$D1203&amp;T$1, 'check of sales'!$A$2:$P$1035, 12 + MATCH($E1203,'check of sales'!$M$1:$P$1, 0), 0), 0)</f>
        <v>0</v>
      </c>
      <c r="U1203" s="1">
        <f>SUMIF('emission-rate'!$A$2:$A$551, $D1203&amp;U$1&amp;$E1203&amp;$F1203, 'emission-rate'!$F$2:$F$551) * IFERROR(VLOOKUP($A1203&amp;$B1203&amp;$C1203&amp;$D1203&amp;U$1, 'check of sales'!$A$2:$P$1035, 12 + MATCH($E1203,'check of sales'!$M$1:$P$1, 0), 0), 0)</f>
        <v>0</v>
      </c>
    </row>
    <row r="1204" spans="1:21" x14ac:dyDescent="0.2">
      <c r="A1204">
        <f>emission!A1204</f>
        <v>2013</v>
      </c>
      <c r="B1204">
        <f>emission!B1204</f>
        <v>2</v>
      </c>
      <c r="C1204" t="str">
        <f>emission!C1204</f>
        <v>industrial</v>
      </c>
      <c r="D1204" t="str">
        <f>emission!D1204</f>
        <v>VCC 21400 (GAS LHD1)</v>
      </c>
      <c r="E1204" t="str">
        <f>emission!E1204</f>
        <v>GAS</v>
      </c>
      <c r="F1204" t="str">
        <f>emission!F1204</f>
        <v>TOG</v>
      </c>
      <c r="G1204" s="1">
        <f>emission!G1204 - SUM($K1204:$U1204)</f>
        <v>3.846494946628809E-4</v>
      </c>
      <c r="K1204" s="1">
        <f>SUMIF('emission-rate'!$A$2:$A$551, $D1204&amp;K$1&amp;$E1204&amp;$F1204, 'emission-rate'!$F$2:$F$551) * IFERROR(VLOOKUP($A1204&amp;$B1204&amp;$C1204&amp;$D1204&amp;K$1, 'check of sales'!$A$2:$P$1035, 12 + MATCH($E1204,'check of sales'!$M$1:$P$1, 0), 0), 0)</f>
        <v>10238.466439555425</v>
      </c>
      <c r="L1204" s="1">
        <f>SUMIF('emission-rate'!$A$2:$A$551, $D1204&amp;L$1&amp;$E1204&amp;$F1204, 'emission-rate'!$F$2:$F$551) * IFERROR(VLOOKUP($A1204&amp;$B1204&amp;$C1204&amp;$D1204&amp;L$1, 'check of sales'!$A$2:$P$1035, 12 + MATCH($E1204,'check of sales'!$M$1:$P$1, 0), 0), 0)</f>
        <v>552713.43343826267</v>
      </c>
      <c r="M1204" s="1">
        <f>SUMIF('emission-rate'!$A$2:$A$551, $D1204&amp;M$1&amp;$E1204&amp;$F1204, 'emission-rate'!$F$2:$F$551) * IFERROR(VLOOKUP($A1204&amp;$B1204&amp;$C1204&amp;$D1204&amp;M$1, 'check of sales'!$A$2:$P$1035, 12 + MATCH($E1204,'check of sales'!$M$1:$P$1, 0), 0), 0)</f>
        <v>712067.28256345633</v>
      </c>
      <c r="N1204" s="1">
        <f>SUMIF('emission-rate'!$A$2:$A$551, $D1204&amp;N$1&amp;$E1204&amp;$F1204, 'emission-rate'!$F$2:$F$551) * IFERROR(VLOOKUP($A1204&amp;$B1204&amp;$C1204&amp;$D1204&amp;N$1, 'check of sales'!$A$2:$P$1035, 12 + MATCH($E1204,'check of sales'!$M$1:$P$1, 0), 0), 0)</f>
        <v>148185.09274486607</v>
      </c>
      <c r="O1204" s="1">
        <f>SUMIF('emission-rate'!$A$2:$A$551, $D1204&amp;O$1&amp;$E1204&amp;$F1204, 'emission-rate'!$F$2:$F$551) * IFERROR(VLOOKUP($A1204&amp;$B1204&amp;$C1204&amp;$D1204&amp;O$1, 'check of sales'!$A$2:$P$1035, 12 + MATCH($E1204,'check of sales'!$M$1:$P$1, 0), 0), 0)</f>
        <v>0</v>
      </c>
      <c r="P1204" s="1">
        <f>SUMIF('emission-rate'!$A$2:$A$551, $D1204&amp;P$1&amp;$E1204&amp;$F1204, 'emission-rate'!$F$2:$F$551) * IFERROR(VLOOKUP($A1204&amp;$B1204&amp;$C1204&amp;$D1204&amp;P$1, 'check of sales'!$A$2:$P$1035, 12 + MATCH($E1204,'check of sales'!$M$1:$P$1, 0), 0), 0)</f>
        <v>0</v>
      </c>
      <c r="Q1204" s="1">
        <f>SUMIF('emission-rate'!$A$2:$A$551, $D1204&amp;Q$1&amp;$E1204&amp;$F1204, 'emission-rate'!$F$2:$F$551) * IFERROR(VLOOKUP($A1204&amp;$B1204&amp;$C1204&amp;$D1204&amp;Q$1, 'check of sales'!$A$2:$P$1035, 12 + MATCH($E1204,'check of sales'!$M$1:$P$1, 0), 0), 0)</f>
        <v>0</v>
      </c>
      <c r="R1204" s="1">
        <f>SUMIF('emission-rate'!$A$2:$A$551, $D1204&amp;R$1&amp;$E1204&amp;$F1204, 'emission-rate'!$F$2:$F$551) * IFERROR(VLOOKUP($A1204&amp;$B1204&amp;$C1204&amp;$D1204&amp;R$1, 'check of sales'!$A$2:$P$1035, 12 + MATCH($E1204,'check of sales'!$M$1:$P$1, 0), 0), 0)</f>
        <v>0</v>
      </c>
      <c r="S1204" s="1">
        <f>SUMIF('emission-rate'!$A$2:$A$551, $D1204&amp;S$1&amp;$E1204&amp;$F1204, 'emission-rate'!$F$2:$F$551) * IFERROR(VLOOKUP($A1204&amp;$B1204&amp;$C1204&amp;$D1204&amp;S$1, 'check of sales'!$A$2:$P$1035, 12 + MATCH($E1204,'check of sales'!$M$1:$P$1, 0), 0), 0)</f>
        <v>0</v>
      </c>
      <c r="T1204" s="1">
        <f>SUMIF('emission-rate'!$A$2:$A$551, $D1204&amp;T$1&amp;$E1204&amp;$F1204, 'emission-rate'!$F$2:$F$551) * IFERROR(VLOOKUP($A1204&amp;$B1204&amp;$C1204&amp;$D1204&amp;T$1, 'check of sales'!$A$2:$P$1035, 12 + MATCH($E1204,'check of sales'!$M$1:$P$1, 0), 0), 0)</f>
        <v>0</v>
      </c>
      <c r="U1204" s="1">
        <f>SUMIF('emission-rate'!$A$2:$A$551, $D1204&amp;U$1&amp;$E1204&amp;$F1204, 'emission-rate'!$F$2:$F$551) * IFERROR(VLOOKUP($A1204&amp;$B1204&amp;$C1204&amp;$D1204&amp;U$1, 'check of sales'!$A$2:$P$1035, 12 + MATCH($E1204,'check of sales'!$M$1:$P$1, 0), 0), 0)</f>
        <v>0</v>
      </c>
    </row>
    <row r="1205" spans="1:21" x14ac:dyDescent="0.2">
      <c r="A1205">
        <f>emission!A1205</f>
        <v>2014</v>
      </c>
      <c r="B1205">
        <f>emission!B1205</f>
        <v>2</v>
      </c>
      <c r="C1205" t="str">
        <f>emission!C1205</f>
        <v>industrial</v>
      </c>
      <c r="D1205" t="str">
        <f>emission!D1205</f>
        <v>VCC 21400 (GAS LHD1)</v>
      </c>
      <c r="E1205" t="str">
        <f>emission!E1205</f>
        <v>GAS</v>
      </c>
      <c r="F1205" t="str">
        <f>emission!F1205</f>
        <v>TOG</v>
      </c>
      <c r="G1205" s="1">
        <f>emission!G1205 - SUM($K1205:$U1205)</f>
        <v>3.2849190756678581E-4</v>
      </c>
      <c r="K1205" s="1">
        <f>SUMIF('emission-rate'!$A$2:$A$551, $D1205&amp;K$1&amp;$E1205&amp;$F1205, 'emission-rate'!$F$2:$F$551) * IFERROR(VLOOKUP($A1205&amp;$B1205&amp;$C1205&amp;$D1205&amp;K$1, 'check of sales'!$A$2:$P$1035, 12 + MATCH($E1205,'check of sales'!$M$1:$P$1, 0), 0), 0)</f>
        <v>9137.3442241353805</v>
      </c>
      <c r="L1205" s="1">
        <f>SUMIF('emission-rate'!$A$2:$A$551, $D1205&amp;L$1&amp;$E1205&amp;$F1205, 'emission-rate'!$F$2:$F$551) * IFERROR(VLOOKUP($A1205&amp;$B1205&amp;$C1205&amp;$D1205&amp;L$1, 'check of sales'!$A$2:$P$1035, 12 + MATCH($E1205,'check of sales'!$M$1:$P$1, 0), 0), 0)</f>
        <v>535066.33885066444</v>
      </c>
      <c r="M1205" s="1">
        <f>SUMIF('emission-rate'!$A$2:$A$551, $D1205&amp;M$1&amp;$E1205&amp;$F1205, 'emission-rate'!$F$2:$F$551) * IFERROR(VLOOKUP($A1205&amp;$B1205&amp;$C1205&amp;$D1205&amp;M$1, 'check of sales'!$A$2:$P$1035, 12 + MATCH($E1205,'check of sales'!$M$1:$P$1, 0), 0), 0)</f>
        <v>684994.49485747132</v>
      </c>
      <c r="N1205" s="1">
        <f>SUMIF('emission-rate'!$A$2:$A$551, $D1205&amp;N$1&amp;$E1205&amp;$F1205, 'emission-rate'!$F$2:$F$551) * IFERROR(VLOOKUP($A1205&amp;$B1205&amp;$C1205&amp;$D1205&amp;N$1, 'check of sales'!$A$2:$P$1035, 12 + MATCH($E1205,'check of sales'!$M$1:$P$1, 0), 0), 0)</f>
        <v>139522.95355655241</v>
      </c>
      <c r="O1205" s="1">
        <f>SUMIF('emission-rate'!$A$2:$A$551, $D1205&amp;O$1&amp;$E1205&amp;$F1205, 'emission-rate'!$F$2:$F$551) * IFERROR(VLOOKUP($A1205&amp;$B1205&amp;$C1205&amp;$D1205&amp;O$1, 'check of sales'!$A$2:$P$1035, 12 + MATCH($E1205,'check of sales'!$M$1:$P$1, 0), 0), 0)</f>
        <v>450065.58170026424</v>
      </c>
      <c r="P1205" s="1">
        <f>SUMIF('emission-rate'!$A$2:$A$551, $D1205&amp;P$1&amp;$E1205&amp;$F1205, 'emission-rate'!$F$2:$F$551) * IFERROR(VLOOKUP($A1205&amp;$B1205&amp;$C1205&amp;$D1205&amp;P$1, 'check of sales'!$A$2:$P$1035, 12 + MATCH($E1205,'check of sales'!$M$1:$P$1, 0), 0), 0)</f>
        <v>0</v>
      </c>
      <c r="Q1205" s="1">
        <f>SUMIF('emission-rate'!$A$2:$A$551, $D1205&amp;Q$1&amp;$E1205&amp;$F1205, 'emission-rate'!$F$2:$F$551) * IFERROR(VLOOKUP($A1205&amp;$B1205&amp;$C1205&amp;$D1205&amp;Q$1, 'check of sales'!$A$2:$P$1035, 12 + MATCH($E1205,'check of sales'!$M$1:$P$1, 0), 0), 0)</f>
        <v>0</v>
      </c>
      <c r="R1205" s="1">
        <f>SUMIF('emission-rate'!$A$2:$A$551, $D1205&amp;R$1&amp;$E1205&amp;$F1205, 'emission-rate'!$F$2:$F$551) * IFERROR(VLOOKUP($A1205&amp;$B1205&amp;$C1205&amp;$D1205&amp;R$1, 'check of sales'!$A$2:$P$1035, 12 + MATCH($E1205,'check of sales'!$M$1:$P$1, 0), 0), 0)</f>
        <v>0</v>
      </c>
      <c r="S1205" s="1">
        <f>SUMIF('emission-rate'!$A$2:$A$551, $D1205&amp;S$1&amp;$E1205&amp;$F1205, 'emission-rate'!$F$2:$F$551) * IFERROR(VLOOKUP($A1205&amp;$B1205&amp;$C1205&amp;$D1205&amp;S$1, 'check of sales'!$A$2:$P$1035, 12 + MATCH($E1205,'check of sales'!$M$1:$P$1, 0), 0), 0)</f>
        <v>0</v>
      </c>
      <c r="T1205" s="1">
        <f>SUMIF('emission-rate'!$A$2:$A$551, $D1205&amp;T$1&amp;$E1205&amp;$F1205, 'emission-rate'!$F$2:$F$551) * IFERROR(VLOOKUP($A1205&amp;$B1205&amp;$C1205&amp;$D1205&amp;T$1, 'check of sales'!$A$2:$P$1035, 12 + MATCH($E1205,'check of sales'!$M$1:$P$1, 0), 0), 0)</f>
        <v>0</v>
      </c>
      <c r="U1205" s="1">
        <f>SUMIF('emission-rate'!$A$2:$A$551, $D1205&amp;U$1&amp;$E1205&amp;$F1205, 'emission-rate'!$F$2:$F$551) * IFERROR(VLOOKUP($A1205&amp;$B1205&amp;$C1205&amp;$D1205&amp;U$1, 'check of sales'!$A$2:$P$1035, 12 + MATCH($E1205,'check of sales'!$M$1:$P$1, 0), 0), 0)</f>
        <v>0</v>
      </c>
    </row>
    <row r="1206" spans="1:21" x14ac:dyDescent="0.2">
      <c r="A1206">
        <f>emission!A1206</f>
        <v>2015</v>
      </c>
      <c r="B1206">
        <f>emission!B1206</f>
        <v>2</v>
      </c>
      <c r="C1206" t="str">
        <f>emission!C1206</f>
        <v>industrial</v>
      </c>
      <c r="D1206" t="str">
        <f>emission!D1206</f>
        <v>VCC 21400 (GAS LHD1)</v>
      </c>
      <c r="E1206" t="str">
        <f>emission!E1206</f>
        <v>GAS</v>
      </c>
      <c r="F1206" t="str">
        <f>emission!F1206</f>
        <v>TOG</v>
      </c>
      <c r="G1206" s="1">
        <f>emission!G1206 - SUM($K1206:$U1206)</f>
        <v>6.49280846118927E-5</v>
      </c>
      <c r="K1206" s="1">
        <f>SUMIF('emission-rate'!$A$2:$A$551, $D1206&amp;K$1&amp;$E1206&amp;$F1206, 'emission-rate'!$F$2:$F$551) * IFERROR(VLOOKUP($A1206&amp;$B1206&amp;$C1206&amp;$D1206&amp;K$1, 'check of sales'!$A$2:$P$1035, 12 + MATCH($E1206,'check of sales'!$M$1:$P$1, 0), 0), 0)</f>
        <v>8555.4429173533517</v>
      </c>
      <c r="L1206" s="1">
        <f>SUMIF('emission-rate'!$A$2:$A$551, $D1206&amp;L$1&amp;$E1206&amp;$F1206, 'emission-rate'!$F$2:$F$551) * IFERROR(VLOOKUP($A1206&amp;$B1206&amp;$C1206&amp;$D1206&amp;L$1, 'check of sales'!$A$2:$P$1035, 12 + MATCH($E1206,'check of sales'!$M$1:$P$1, 0), 0), 0)</f>
        <v>477521.25278624066</v>
      </c>
      <c r="M1206" s="1">
        <f>SUMIF('emission-rate'!$A$2:$A$551, $D1206&amp;M$1&amp;$E1206&amp;$F1206, 'emission-rate'!$F$2:$F$551) * IFERROR(VLOOKUP($A1206&amp;$B1206&amp;$C1206&amp;$D1206&amp;M$1, 'check of sales'!$A$2:$P$1035, 12 + MATCH($E1206,'check of sales'!$M$1:$P$1, 0), 0), 0)</f>
        <v>663123.91616077384</v>
      </c>
      <c r="N1206" s="1">
        <f>SUMIF('emission-rate'!$A$2:$A$551, $D1206&amp;N$1&amp;$E1206&amp;$F1206, 'emission-rate'!$F$2:$F$551) * IFERROR(VLOOKUP($A1206&amp;$B1206&amp;$C1206&amp;$D1206&amp;N$1, 'check of sales'!$A$2:$P$1035, 12 + MATCH($E1206,'check of sales'!$M$1:$P$1, 0), 0), 0)</f>
        <v>134218.29289562374</v>
      </c>
      <c r="O1206" s="1">
        <f>SUMIF('emission-rate'!$A$2:$A$551, $D1206&amp;O$1&amp;$E1206&amp;$F1206, 'emission-rate'!$F$2:$F$551) * IFERROR(VLOOKUP($A1206&amp;$B1206&amp;$C1206&amp;$D1206&amp;O$1, 'check of sales'!$A$2:$P$1035, 12 + MATCH($E1206,'check of sales'!$M$1:$P$1, 0), 0), 0)</f>
        <v>423757.06010511721</v>
      </c>
      <c r="P1206" s="1">
        <f>SUMIF('emission-rate'!$A$2:$A$551, $D1206&amp;P$1&amp;$E1206&amp;$F1206, 'emission-rate'!$F$2:$F$551) * IFERROR(VLOOKUP($A1206&amp;$B1206&amp;$C1206&amp;$D1206&amp;P$1, 'check of sales'!$A$2:$P$1035, 12 + MATCH($E1206,'check of sales'!$M$1:$P$1, 0), 0), 0)</f>
        <v>578686.85536201298</v>
      </c>
      <c r="Q1206" s="1">
        <f>SUMIF('emission-rate'!$A$2:$A$551, $D1206&amp;Q$1&amp;$E1206&amp;$F1206, 'emission-rate'!$F$2:$F$551) * IFERROR(VLOOKUP($A1206&amp;$B1206&amp;$C1206&amp;$D1206&amp;Q$1, 'check of sales'!$A$2:$P$1035, 12 + MATCH($E1206,'check of sales'!$M$1:$P$1, 0), 0), 0)</f>
        <v>0</v>
      </c>
      <c r="R1206" s="1">
        <f>SUMIF('emission-rate'!$A$2:$A$551, $D1206&amp;R$1&amp;$E1206&amp;$F1206, 'emission-rate'!$F$2:$F$551) * IFERROR(VLOOKUP($A1206&amp;$B1206&amp;$C1206&amp;$D1206&amp;R$1, 'check of sales'!$A$2:$P$1035, 12 + MATCH($E1206,'check of sales'!$M$1:$P$1, 0), 0), 0)</f>
        <v>0</v>
      </c>
      <c r="S1206" s="1">
        <f>SUMIF('emission-rate'!$A$2:$A$551, $D1206&amp;S$1&amp;$E1206&amp;$F1206, 'emission-rate'!$F$2:$F$551) * IFERROR(VLOOKUP($A1206&amp;$B1206&amp;$C1206&amp;$D1206&amp;S$1, 'check of sales'!$A$2:$P$1035, 12 + MATCH($E1206,'check of sales'!$M$1:$P$1, 0), 0), 0)</f>
        <v>0</v>
      </c>
      <c r="T1206" s="1">
        <f>SUMIF('emission-rate'!$A$2:$A$551, $D1206&amp;T$1&amp;$E1206&amp;$F1206, 'emission-rate'!$F$2:$F$551) * IFERROR(VLOOKUP($A1206&amp;$B1206&amp;$C1206&amp;$D1206&amp;T$1, 'check of sales'!$A$2:$P$1035, 12 + MATCH($E1206,'check of sales'!$M$1:$P$1, 0), 0), 0)</f>
        <v>0</v>
      </c>
      <c r="U1206" s="1">
        <f>SUMIF('emission-rate'!$A$2:$A$551, $D1206&amp;U$1&amp;$E1206&amp;$F1206, 'emission-rate'!$F$2:$F$551) * IFERROR(VLOOKUP($A1206&amp;$B1206&amp;$C1206&amp;$D1206&amp;U$1, 'check of sales'!$A$2:$P$1035, 12 + MATCH($E1206,'check of sales'!$M$1:$P$1, 0), 0), 0)</f>
        <v>0</v>
      </c>
    </row>
    <row r="1207" spans="1:21" x14ac:dyDescent="0.2">
      <c r="A1207">
        <f>emission!A1207</f>
        <v>2016</v>
      </c>
      <c r="B1207">
        <f>emission!B1207</f>
        <v>2</v>
      </c>
      <c r="C1207" t="str">
        <f>emission!C1207</f>
        <v>industrial</v>
      </c>
      <c r="D1207" t="str">
        <f>emission!D1207</f>
        <v>VCC 21400 (GAS LHD1)</v>
      </c>
      <c r="E1207" t="str">
        <f>emission!E1207</f>
        <v>GAS</v>
      </c>
      <c r="F1207" t="str">
        <f>emission!F1207</f>
        <v>TOG</v>
      </c>
      <c r="G1207" s="1">
        <f>emission!G1207 - SUM($K1207:$U1207)</f>
        <v>2.4686846882104874E-4</v>
      </c>
      <c r="K1207" s="1">
        <f>SUMIF('emission-rate'!$A$2:$A$551, $D1207&amp;K$1&amp;$E1207&amp;$F1207, 'emission-rate'!$F$2:$F$551) * IFERROR(VLOOKUP($A1207&amp;$B1207&amp;$C1207&amp;$D1207&amp;K$1, 'check of sales'!$A$2:$P$1035, 12 + MATCH($E1207,'check of sales'!$M$1:$P$1, 0), 0), 0)</f>
        <v>8222.7122441542724</v>
      </c>
      <c r="L1207" s="1">
        <f>SUMIF('emission-rate'!$A$2:$A$551, $D1207&amp;L$1&amp;$E1207&amp;$F1207, 'emission-rate'!$F$2:$F$551) * IFERROR(VLOOKUP($A1207&amp;$B1207&amp;$C1207&amp;$D1207&amp;L$1, 'check of sales'!$A$2:$P$1035, 12 + MATCH($E1207,'check of sales'!$M$1:$P$1, 0), 0), 0)</f>
        <v>447110.8584532208</v>
      </c>
      <c r="M1207" s="1">
        <f>SUMIF('emission-rate'!$A$2:$A$551, $D1207&amp;M$1&amp;$E1207&amp;$F1207, 'emission-rate'!$F$2:$F$551) * IFERROR(VLOOKUP($A1207&amp;$B1207&amp;$C1207&amp;$D1207&amp;M$1, 'check of sales'!$A$2:$P$1035, 12 + MATCH($E1207,'check of sales'!$M$1:$P$1, 0), 0), 0)</f>
        <v>591806.54846984998</v>
      </c>
      <c r="N1207" s="1">
        <f>SUMIF('emission-rate'!$A$2:$A$551, $D1207&amp;N$1&amp;$E1207&amp;$F1207, 'emission-rate'!$F$2:$F$551) * IFERROR(VLOOKUP($A1207&amp;$B1207&amp;$C1207&amp;$D1207&amp;N$1, 'check of sales'!$A$2:$P$1035, 12 + MATCH($E1207,'check of sales'!$M$1:$P$1, 0), 0), 0)</f>
        <v>129932.95664935076</v>
      </c>
      <c r="O1207" s="1">
        <f>SUMIF('emission-rate'!$A$2:$A$551, $D1207&amp;O$1&amp;$E1207&amp;$F1207, 'emission-rate'!$F$2:$F$551) * IFERROR(VLOOKUP($A1207&amp;$B1207&amp;$C1207&amp;$D1207&amp;O$1, 'check of sales'!$A$2:$P$1035, 12 + MATCH($E1207,'check of sales'!$M$1:$P$1, 0), 0), 0)</f>
        <v>407645.82285540306</v>
      </c>
      <c r="P1207" s="1">
        <f>SUMIF('emission-rate'!$A$2:$A$551, $D1207&amp;P$1&amp;$E1207&amp;$F1207, 'emission-rate'!$F$2:$F$551) * IFERROR(VLOOKUP($A1207&amp;$B1207&amp;$C1207&amp;$D1207&amp;P$1, 'check of sales'!$A$2:$P$1035, 12 + MATCH($E1207,'check of sales'!$M$1:$P$1, 0), 0), 0)</f>
        <v>544859.79492872371</v>
      </c>
      <c r="Q1207" s="1">
        <f>SUMIF('emission-rate'!$A$2:$A$551, $D1207&amp;Q$1&amp;$E1207&amp;$F1207, 'emission-rate'!$F$2:$F$551) * IFERROR(VLOOKUP($A1207&amp;$B1207&amp;$C1207&amp;$D1207&amp;Q$1, 'check of sales'!$A$2:$P$1035, 12 + MATCH($E1207,'check of sales'!$M$1:$P$1, 0), 0), 0)</f>
        <v>387779.30345109932</v>
      </c>
      <c r="R1207" s="1">
        <f>SUMIF('emission-rate'!$A$2:$A$551, $D1207&amp;R$1&amp;$E1207&amp;$F1207, 'emission-rate'!$F$2:$F$551) * IFERROR(VLOOKUP($A1207&amp;$B1207&amp;$C1207&amp;$D1207&amp;R$1, 'check of sales'!$A$2:$P$1035, 12 + MATCH($E1207,'check of sales'!$M$1:$P$1, 0), 0), 0)</f>
        <v>0</v>
      </c>
      <c r="S1207" s="1">
        <f>SUMIF('emission-rate'!$A$2:$A$551, $D1207&amp;S$1&amp;$E1207&amp;$F1207, 'emission-rate'!$F$2:$F$551) * IFERROR(VLOOKUP($A1207&amp;$B1207&amp;$C1207&amp;$D1207&amp;S$1, 'check of sales'!$A$2:$P$1035, 12 + MATCH($E1207,'check of sales'!$M$1:$P$1, 0), 0), 0)</f>
        <v>0</v>
      </c>
      <c r="T1207" s="1">
        <f>SUMIF('emission-rate'!$A$2:$A$551, $D1207&amp;T$1&amp;$E1207&amp;$F1207, 'emission-rate'!$F$2:$F$551) * IFERROR(VLOOKUP($A1207&amp;$B1207&amp;$C1207&amp;$D1207&amp;T$1, 'check of sales'!$A$2:$P$1035, 12 + MATCH($E1207,'check of sales'!$M$1:$P$1, 0), 0), 0)</f>
        <v>0</v>
      </c>
      <c r="U1207" s="1">
        <f>SUMIF('emission-rate'!$A$2:$A$551, $D1207&amp;U$1&amp;$E1207&amp;$F1207, 'emission-rate'!$F$2:$F$551) * IFERROR(VLOOKUP($A1207&amp;$B1207&amp;$C1207&amp;$D1207&amp;U$1, 'check of sales'!$A$2:$P$1035, 12 + MATCH($E1207,'check of sales'!$M$1:$P$1, 0), 0), 0)</f>
        <v>0</v>
      </c>
    </row>
    <row r="1208" spans="1:21" x14ac:dyDescent="0.2">
      <c r="A1208">
        <f>emission!A1208</f>
        <v>2017</v>
      </c>
      <c r="B1208">
        <f>emission!B1208</f>
        <v>2</v>
      </c>
      <c r="C1208" t="str">
        <f>emission!C1208</f>
        <v>industrial</v>
      </c>
      <c r="D1208" t="str">
        <f>emission!D1208</f>
        <v>VCC 21400 (GAS LHD1)</v>
      </c>
      <c r="E1208" t="str">
        <f>emission!E1208</f>
        <v>GAS</v>
      </c>
      <c r="F1208" t="str">
        <f>emission!F1208</f>
        <v>TOG</v>
      </c>
      <c r="G1208" s="1">
        <f>emission!G1208 - SUM($K1208:$U1208)</f>
        <v>3.6459369584918022E-4</v>
      </c>
      <c r="K1208" s="1">
        <f>SUMIF('emission-rate'!$A$2:$A$551, $D1208&amp;K$1&amp;$E1208&amp;$F1208, 'emission-rate'!$F$2:$F$551) * IFERROR(VLOOKUP($A1208&amp;$B1208&amp;$C1208&amp;$D1208&amp;K$1, 'check of sales'!$A$2:$P$1035, 12 + MATCH($E1208,'check of sales'!$M$1:$P$1, 0), 0), 0)</f>
        <v>7493.3127348484959</v>
      </c>
      <c r="L1208" s="1">
        <f>SUMIF('emission-rate'!$A$2:$A$551, $D1208&amp;L$1&amp;$E1208&amp;$F1208, 'emission-rate'!$F$2:$F$551) * IFERROR(VLOOKUP($A1208&amp;$B1208&amp;$C1208&amp;$D1208&amp;L$1, 'check of sales'!$A$2:$P$1035, 12 + MATCH($E1208,'check of sales'!$M$1:$P$1, 0), 0), 0)</f>
        <v>429722.22079122218</v>
      </c>
      <c r="M1208" s="1">
        <f>SUMIF('emission-rate'!$A$2:$A$551, $D1208&amp;M$1&amp;$E1208&amp;$F1208, 'emission-rate'!$F$2:$F$551) * IFERROR(VLOOKUP($A1208&amp;$B1208&amp;$C1208&amp;$D1208&amp;M$1, 'check of sales'!$A$2:$P$1035, 12 + MATCH($E1208,'check of sales'!$M$1:$P$1, 0), 0), 0)</f>
        <v>554118.02591127553</v>
      </c>
      <c r="N1208" s="1">
        <f>SUMIF('emission-rate'!$A$2:$A$551, $D1208&amp;N$1&amp;$E1208&amp;$F1208, 'emission-rate'!$F$2:$F$551) * IFERROR(VLOOKUP($A1208&amp;$B1208&amp;$C1208&amp;$D1208&amp;N$1, 'check of sales'!$A$2:$P$1035, 12 + MATCH($E1208,'check of sales'!$M$1:$P$1, 0), 0), 0)</f>
        <v>115958.98252671651</v>
      </c>
      <c r="O1208" s="1">
        <f>SUMIF('emission-rate'!$A$2:$A$551, $D1208&amp;O$1&amp;$E1208&amp;$F1208, 'emission-rate'!$F$2:$F$551) * IFERROR(VLOOKUP($A1208&amp;$B1208&amp;$C1208&amp;$D1208&amp;O$1, 'check of sales'!$A$2:$P$1035, 12 + MATCH($E1208,'check of sales'!$M$1:$P$1, 0), 0), 0)</f>
        <v>394630.46270861267</v>
      </c>
      <c r="P1208" s="1">
        <f>SUMIF('emission-rate'!$A$2:$A$551, $D1208&amp;P$1&amp;$E1208&amp;$F1208, 'emission-rate'!$F$2:$F$551) * IFERROR(VLOOKUP($A1208&amp;$B1208&amp;$C1208&amp;$D1208&amp;P$1, 'check of sales'!$A$2:$P$1035, 12 + MATCH($E1208,'check of sales'!$M$1:$P$1, 0), 0), 0)</f>
        <v>524144.23346586543</v>
      </c>
      <c r="Q1208" s="1">
        <f>SUMIF('emission-rate'!$A$2:$A$551, $D1208&amp;Q$1&amp;$E1208&amp;$F1208, 'emission-rate'!$F$2:$F$551) * IFERROR(VLOOKUP($A1208&amp;$B1208&amp;$C1208&amp;$D1208&amp;Q$1, 'check of sales'!$A$2:$P$1035, 12 + MATCH($E1208,'check of sales'!$M$1:$P$1, 0), 0), 0)</f>
        <v>365111.71767292562</v>
      </c>
      <c r="R1208" s="1">
        <f>SUMIF('emission-rate'!$A$2:$A$551, $D1208&amp;R$1&amp;$E1208&amp;$F1208, 'emission-rate'!$F$2:$F$551) * IFERROR(VLOOKUP($A1208&amp;$B1208&amp;$C1208&amp;$D1208&amp;R$1, 'check of sales'!$A$2:$P$1035, 12 + MATCH($E1208,'check of sales'!$M$1:$P$1, 0), 0), 0)</f>
        <v>274305.60641356953</v>
      </c>
      <c r="S1208" s="1">
        <f>SUMIF('emission-rate'!$A$2:$A$551, $D1208&amp;S$1&amp;$E1208&amp;$F1208, 'emission-rate'!$F$2:$F$551) * IFERROR(VLOOKUP($A1208&amp;$B1208&amp;$C1208&amp;$D1208&amp;S$1, 'check of sales'!$A$2:$P$1035, 12 + MATCH($E1208,'check of sales'!$M$1:$P$1, 0), 0), 0)</f>
        <v>0</v>
      </c>
      <c r="T1208" s="1">
        <f>SUMIF('emission-rate'!$A$2:$A$551, $D1208&amp;T$1&amp;$E1208&amp;$F1208, 'emission-rate'!$F$2:$F$551) * IFERROR(VLOOKUP($A1208&amp;$B1208&amp;$C1208&amp;$D1208&amp;T$1, 'check of sales'!$A$2:$P$1035, 12 + MATCH($E1208,'check of sales'!$M$1:$P$1, 0), 0), 0)</f>
        <v>0</v>
      </c>
      <c r="U1208" s="1">
        <f>SUMIF('emission-rate'!$A$2:$A$551, $D1208&amp;U$1&amp;$E1208&amp;$F1208, 'emission-rate'!$F$2:$F$551) * IFERROR(VLOOKUP($A1208&amp;$B1208&amp;$C1208&amp;$D1208&amp;U$1, 'check of sales'!$A$2:$P$1035, 12 + MATCH($E1208,'check of sales'!$M$1:$P$1, 0), 0), 0)</f>
        <v>0</v>
      </c>
    </row>
    <row r="1209" spans="1:21" x14ac:dyDescent="0.2">
      <c r="A1209">
        <f>emission!A1209</f>
        <v>2018</v>
      </c>
      <c r="B1209">
        <f>emission!B1209</f>
        <v>2</v>
      </c>
      <c r="C1209" t="str">
        <f>emission!C1209</f>
        <v>industrial</v>
      </c>
      <c r="D1209" t="str">
        <f>emission!D1209</f>
        <v>VCC 21400 (GAS LHD1)</v>
      </c>
      <c r="E1209" t="str">
        <f>emission!E1209</f>
        <v>GAS</v>
      </c>
      <c r="F1209" t="str">
        <f>emission!F1209</f>
        <v>TOG</v>
      </c>
      <c r="G1209" s="1">
        <f>emission!G1209 - SUM($K1209:$U1209)</f>
        <v>2.0889565348625183E-4</v>
      </c>
      <c r="K1209" s="1">
        <f>SUMIF('emission-rate'!$A$2:$A$551, $D1209&amp;K$1&amp;$E1209&amp;$F1209, 'emission-rate'!$F$2:$F$551) * IFERROR(VLOOKUP($A1209&amp;$B1209&amp;$C1209&amp;$D1209&amp;K$1, 'check of sales'!$A$2:$P$1035, 12 + MATCH($E1209,'check of sales'!$M$1:$P$1, 0), 0), 0)</f>
        <v>7194.655737355075</v>
      </c>
      <c r="L1209" s="1">
        <f>SUMIF('emission-rate'!$A$2:$A$551, $D1209&amp;L$1&amp;$E1209&amp;$F1209, 'emission-rate'!$F$2:$F$551) * IFERROR(VLOOKUP($A1209&amp;$B1209&amp;$C1209&amp;$D1209&amp;L$1, 'check of sales'!$A$2:$P$1035, 12 + MATCH($E1209,'check of sales'!$M$1:$P$1, 0), 0), 0)</f>
        <v>391603.51157751551</v>
      </c>
      <c r="M1209" s="1">
        <f>SUMIF('emission-rate'!$A$2:$A$551, $D1209&amp;M$1&amp;$E1209&amp;$F1209, 'emission-rate'!$F$2:$F$551) * IFERROR(VLOOKUP($A1209&amp;$B1209&amp;$C1209&amp;$D1209&amp;M$1, 'check of sales'!$A$2:$P$1035, 12 + MATCH($E1209,'check of sales'!$M$1:$P$1, 0), 0), 0)</f>
        <v>532567.76070884953</v>
      </c>
      <c r="N1209" s="1">
        <f>SUMIF('emission-rate'!$A$2:$A$551, $D1209&amp;N$1&amp;$E1209&amp;$F1209, 'emission-rate'!$F$2:$F$551) * IFERROR(VLOOKUP($A1209&amp;$B1209&amp;$C1209&amp;$D1209&amp;N$1, 'check of sales'!$A$2:$P$1035, 12 + MATCH($E1209,'check of sales'!$M$1:$P$1, 0), 0), 0)</f>
        <v>108574.26747054305</v>
      </c>
      <c r="O1209" s="1">
        <f>SUMIF('emission-rate'!$A$2:$A$551, $D1209&amp;O$1&amp;$E1209&amp;$F1209, 'emission-rate'!$F$2:$F$551) * IFERROR(VLOOKUP($A1209&amp;$B1209&amp;$C1209&amp;$D1209&amp;O$1, 'check of sales'!$A$2:$P$1035, 12 + MATCH($E1209,'check of sales'!$M$1:$P$1, 0), 0), 0)</f>
        <v>352188.91426624678</v>
      </c>
      <c r="P1209" s="1">
        <f>SUMIF('emission-rate'!$A$2:$A$551, $D1209&amp;P$1&amp;$E1209&amp;$F1209, 'emission-rate'!$F$2:$F$551) * IFERROR(VLOOKUP($A1209&amp;$B1209&amp;$C1209&amp;$D1209&amp;P$1, 'check of sales'!$A$2:$P$1035, 12 + MATCH($E1209,'check of sales'!$M$1:$P$1, 0), 0), 0)</f>
        <v>507409.29940070998</v>
      </c>
      <c r="Q1209" s="1">
        <f>SUMIF('emission-rate'!$A$2:$A$551, $D1209&amp;Q$1&amp;$E1209&amp;$F1209, 'emission-rate'!$F$2:$F$551) * IFERROR(VLOOKUP($A1209&amp;$B1209&amp;$C1209&amp;$D1209&amp;Q$1, 'check of sales'!$A$2:$P$1035, 12 + MATCH($E1209,'check of sales'!$M$1:$P$1, 0), 0), 0)</f>
        <v>351230.17548783642</v>
      </c>
      <c r="R1209" s="1">
        <f>SUMIF('emission-rate'!$A$2:$A$551, $D1209&amp;R$1&amp;$E1209&amp;$F1209, 'emission-rate'!$F$2:$F$551) * IFERROR(VLOOKUP($A1209&amp;$B1209&amp;$C1209&amp;$D1209&amp;R$1, 'check of sales'!$A$2:$P$1035, 12 + MATCH($E1209,'check of sales'!$M$1:$P$1, 0), 0), 0)</f>
        <v>258271.1099681012</v>
      </c>
      <c r="S1209" s="1">
        <f>SUMIF('emission-rate'!$A$2:$A$551, $D1209&amp;S$1&amp;$E1209&amp;$F1209, 'emission-rate'!$F$2:$F$551) * IFERROR(VLOOKUP($A1209&amp;$B1209&amp;$C1209&amp;$D1209&amp;S$1, 'check of sales'!$A$2:$P$1035, 12 + MATCH($E1209,'check of sales'!$M$1:$P$1, 0), 0), 0)</f>
        <v>325861.11842298642</v>
      </c>
      <c r="T1209" s="1">
        <f>SUMIF('emission-rate'!$A$2:$A$551, $D1209&amp;T$1&amp;$E1209&amp;$F1209, 'emission-rate'!$F$2:$F$551) * IFERROR(VLOOKUP($A1209&amp;$B1209&amp;$C1209&amp;$D1209&amp;T$1, 'check of sales'!$A$2:$P$1035, 12 + MATCH($E1209,'check of sales'!$M$1:$P$1, 0), 0), 0)</f>
        <v>0</v>
      </c>
      <c r="U1209" s="1">
        <f>SUMIF('emission-rate'!$A$2:$A$551, $D1209&amp;U$1&amp;$E1209&amp;$F1209, 'emission-rate'!$F$2:$F$551) * IFERROR(VLOOKUP($A1209&amp;$B1209&amp;$C1209&amp;$D1209&amp;U$1, 'check of sales'!$A$2:$P$1035, 12 + MATCH($E1209,'check of sales'!$M$1:$P$1, 0), 0), 0)</f>
        <v>0</v>
      </c>
    </row>
    <row r="1210" spans="1:21" x14ac:dyDescent="0.2">
      <c r="A1210">
        <f>emission!A1210</f>
        <v>2019</v>
      </c>
      <c r="B1210">
        <f>emission!B1210</f>
        <v>2</v>
      </c>
      <c r="C1210" t="str">
        <f>emission!C1210</f>
        <v>industrial</v>
      </c>
      <c r="D1210" t="str">
        <f>emission!D1210</f>
        <v>VCC 21400 (GAS LHD1)</v>
      </c>
      <c r="E1210" t="str">
        <f>emission!E1210</f>
        <v>GAS</v>
      </c>
      <c r="F1210" t="str">
        <f>emission!F1210</f>
        <v>TOG</v>
      </c>
      <c r="G1210" s="1">
        <f>emission!G1210 - SUM($K1210:$U1210)</f>
        <v>1.6168132424354553E-4</v>
      </c>
      <c r="K1210" s="1">
        <f>SUMIF('emission-rate'!$A$2:$A$551, $D1210&amp;K$1&amp;$E1210&amp;$F1210, 'emission-rate'!$F$2:$F$551) * IFERROR(VLOOKUP($A1210&amp;$B1210&amp;$C1210&amp;$D1210&amp;K$1, 'check of sales'!$A$2:$P$1035, 12 + MATCH($E1210,'check of sales'!$M$1:$P$1, 0), 0), 0)</f>
        <v>6969.0335125830243</v>
      </c>
      <c r="L1210" s="1">
        <f>SUMIF('emission-rate'!$A$2:$A$551, $D1210&amp;L$1&amp;$E1210&amp;$F1210, 'emission-rate'!$F$2:$F$551) * IFERROR(VLOOKUP($A1210&amp;$B1210&amp;$C1210&amp;$D1210&amp;L$1, 'check of sales'!$A$2:$P$1035, 12 + MATCH($E1210,'check of sales'!$M$1:$P$1, 0), 0), 0)</f>
        <v>375995.57779520989</v>
      </c>
      <c r="M1210" s="1">
        <f>SUMIF('emission-rate'!$A$2:$A$551, $D1210&amp;M$1&amp;$E1210&amp;$F1210, 'emission-rate'!$F$2:$F$551) * IFERROR(VLOOKUP($A1210&amp;$B1210&amp;$C1210&amp;$D1210&amp;M$1, 'check of sales'!$A$2:$P$1035, 12 + MATCH($E1210,'check of sales'!$M$1:$P$1, 0), 0), 0)</f>
        <v>485326.09010201442</v>
      </c>
      <c r="N1210" s="1">
        <f>SUMIF('emission-rate'!$A$2:$A$551, $D1210&amp;N$1&amp;$E1210&amp;$F1210, 'emission-rate'!$F$2:$F$551) * IFERROR(VLOOKUP($A1210&amp;$B1210&amp;$C1210&amp;$D1210&amp;N$1, 'check of sales'!$A$2:$P$1035, 12 + MATCH($E1210,'check of sales'!$M$1:$P$1, 0), 0), 0)</f>
        <v>104351.69367085186</v>
      </c>
      <c r="O1210" s="1">
        <f>SUMIF('emission-rate'!$A$2:$A$551, $D1210&amp;O$1&amp;$E1210&amp;$F1210, 'emission-rate'!$F$2:$F$551) * IFERROR(VLOOKUP($A1210&amp;$B1210&amp;$C1210&amp;$D1210&amp;O$1, 'check of sales'!$A$2:$P$1035, 12 + MATCH($E1210,'check of sales'!$M$1:$P$1, 0), 0), 0)</f>
        <v>329760.16643552051</v>
      </c>
      <c r="P1210" s="1">
        <f>SUMIF('emission-rate'!$A$2:$A$551, $D1210&amp;P$1&amp;$E1210&amp;$F1210, 'emission-rate'!$F$2:$F$551) * IFERROR(VLOOKUP($A1210&amp;$B1210&amp;$C1210&amp;$D1210&amp;P$1, 'check of sales'!$A$2:$P$1035, 12 + MATCH($E1210,'check of sales'!$M$1:$P$1, 0), 0), 0)</f>
        <v>452838.6608017215</v>
      </c>
      <c r="Q1210" s="1">
        <f>SUMIF('emission-rate'!$A$2:$A$551, $D1210&amp;Q$1&amp;$E1210&amp;$F1210, 'emission-rate'!$F$2:$F$551) * IFERROR(VLOOKUP($A1210&amp;$B1210&amp;$C1210&amp;$D1210&amp;Q$1, 'check of sales'!$A$2:$P$1035, 12 + MATCH($E1210,'check of sales'!$M$1:$P$1, 0), 0), 0)</f>
        <v>340016.06026307115</v>
      </c>
      <c r="R1210" s="1">
        <f>SUMIF('emission-rate'!$A$2:$A$551, $D1210&amp;R$1&amp;$E1210&amp;$F1210, 'emission-rate'!$F$2:$F$551) * IFERROR(VLOOKUP($A1210&amp;$B1210&amp;$C1210&amp;$D1210&amp;R$1, 'check of sales'!$A$2:$P$1035, 12 + MATCH($E1210,'check of sales'!$M$1:$P$1, 0), 0), 0)</f>
        <v>248451.6461309423</v>
      </c>
      <c r="S1210" s="1">
        <f>SUMIF('emission-rate'!$A$2:$A$551, $D1210&amp;S$1&amp;$E1210&amp;$F1210, 'emission-rate'!$F$2:$F$551) * IFERROR(VLOOKUP($A1210&amp;$B1210&amp;$C1210&amp;$D1210&amp;S$1, 'check of sales'!$A$2:$P$1035, 12 + MATCH($E1210,'check of sales'!$M$1:$P$1, 0), 0), 0)</f>
        <v>306812.95162324543</v>
      </c>
      <c r="T1210" s="1">
        <f>SUMIF('emission-rate'!$A$2:$A$551, $D1210&amp;T$1&amp;$E1210&amp;$F1210, 'emission-rate'!$F$2:$F$551) * IFERROR(VLOOKUP($A1210&amp;$B1210&amp;$C1210&amp;$D1210&amp;T$1, 'check of sales'!$A$2:$P$1035, 12 + MATCH($E1210,'check of sales'!$M$1:$P$1, 0), 0), 0)</f>
        <v>267092.32161655842</v>
      </c>
      <c r="U1210" s="1">
        <f>SUMIF('emission-rate'!$A$2:$A$551, $D1210&amp;U$1&amp;$E1210&amp;$F1210, 'emission-rate'!$F$2:$F$551) * IFERROR(VLOOKUP($A1210&amp;$B1210&amp;$C1210&amp;$D1210&amp;U$1, 'check of sales'!$A$2:$P$1035, 12 + MATCH($E1210,'check of sales'!$M$1:$P$1, 0), 0), 0)</f>
        <v>0</v>
      </c>
    </row>
    <row r="1211" spans="1:21" x14ac:dyDescent="0.2">
      <c r="A1211">
        <f>emission!A1211</f>
        <v>2020</v>
      </c>
      <c r="B1211">
        <f>emission!B1211</f>
        <v>2</v>
      </c>
      <c r="C1211" t="str">
        <f>emission!C1211</f>
        <v>industrial</v>
      </c>
      <c r="D1211" t="str">
        <f>emission!D1211</f>
        <v>VCC 21400 (GAS LHD1)</v>
      </c>
      <c r="E1211" t="str">
        <f>emission!E1211</f>
        <v>GAS</v>
      </c>
      <c r="F1211" t="str">
        <f>emission!F1211</f>
        <v>TOG</v>
      </c>
      <c r="G1211" s="1">
        <f>emission!G1211 - SUM($K1211:$U1211)</f>
        <v>1.6832398250699043E-4</v>
      </c>
      <c r="K1211" s="1">
        <f>SUMIF('emission-rate'!$A$2:$A$551, $D1211&amp;K$1&amp;$E1211&amp;$F1211, 'emission-rate'!$F$2:$F$551) * IFERROR(VLOOKUP($A1211&amp;$B1211&amp;$C1211&amp;$D1211&amp;K$1, 'check of sales'!$A$2:$P$1035, 12 + MATCH($E1211,'check of sales'!$M$1:$P$1, 0), 0), 0)</f>
        <v>6603.7425417626873</v>
      </c>
      <c r="L1211" s="1">
        <f>SUMIF('emission-rate'!$A$2:$A$551, $D1211&amp;L$1&amp;$E1211&amp;$F1211, 'emission-rate'!$F$2:$F$551) * IFERROR(VLOOKUP($A1211&amp;$B1211&amp;$C1211&amp;$D1211&amp;L$1, 'check of sales'!$A$2:$P$1035, 12 + MATCH($E1211,'check of sales'!$M$1:$P$1, 0), 0), 0)</f>
        <v>364204.4703588729</v>
      </c>
      <c r="M1211" s="1">
        <f>SUMIF('emission-rate'!$A$2:$A$551, $D1211&amp;M$1&amp;$E1211&amp;$F1211, 'emission-rate'!$F$2:$F$551) * IFERROR(VLOOKUP($A1211&amp;$B1211&amp;$C1211&amp;$D1211&amp;M$1, 'check of sales'!$A$2:$P$1035, 12 + MATCH($E1211,'check of sales'!$M$1:$P$1, 0), 0), 0)</f>
        <v>465982.70513944584</v>
      </c>
      <c r="N1211" s="1">
        <f>SUMIF('emission-rate'!$A$2:$A$551, $D1211&amp;N$1&amp;$E1211&amp;$F1211, 'emission-rate'!$F$2:$F$551) * IFERROR(VLOOKUP($A1211&amp;$B1211&amp;$C1211&amp;$D1211&amp;N$1, 'check of sales'!$A$2:$P$1035, 12 + MATCH($E1211,'check of sales'!$M$1:$P$1, 0), 0), 0)</f>
        <v>95095.128209393835</v>
      </c>
      <c r="O1211" s="1">
        <f>SUMIF('emission-rate'!$A$2:$A$551, $D1211&amp;O$1&amp;$E1211&amp;$F1211, 'emission-rate'!$F$2:$F$551) * IFERROR(VLOOKUP($A1211&amp;$B1211&amp;$C1211&amp;$D1211&amp;O$1, 'check of sales'!$A$2:$P$1035, 12 + MATCH($E1211,'check of sales'!$M$1:$P$1, 0), 0), 0)</f>
        <v>316935.42746732698</v>
      </c>
      <c r="P1211" s="1">
        <f>SUMIF('emission-rate'!$A$2:$A$551, $D1211&amp;P$1&amp;$E1211&amp;$F1211, 'emission-rate'!$F$2:$F$551) * IFERROR(VLOOKUP($A1211&amp;$B1211&amp;$C1211&amp;$D1211&amp;P$1, 'check of sales'!$A$2:$P$1035, 12 + MATCH($E1211,'check of sales'!$M$1:$P$1, 0), 0), 0)</f>
        <v>424000.14908341359</v>
      </c>
      <c r="Q1211" s="1">
        <f>SUMIF('emission-rate'!$A$2:$A$551, $D1211&amp;Q$1&amp;$E1211&amp;$F1211, 'emission-rate'!$F$2:$F$551) * IFERROR(VLOOKUP($A1211&amp;$B1211&amp;$C1211&amp;$D1211&amp;Q$1, 'check of sales'!$A$2:$P$1035, 12 + MATCH($E1211,'check of sales'!$M$1:$P$1, 0), 0), 0)</f>
        <v>303448.15824712079</v>
      </c>
      <c r="R1211" s="1">
        <f>SUMIF('emission-rate'!$A$2:$A$551, $D1211&amp;R$1&amp;$E1211&amp;$F1211, 'emission-rate'!$F$2:$F$551) * IFERROR(VLOOKUP($A1211&amp;$B1211&amp;$C1211&amp;$D1211&amp;R$1, 'check of sales'!$A$2:$P$1035, 12 + MATCH($E1211,'check of sales'!$M$1:$P$1, 0), 0), 0)</f>
        <v>240519.05496440665</v>
      </c>
      <c r="S1211" s="1">
        <f>SUMIF('emission-rate'!$A$2:$A$551, $D1211&amp;S$1&amp;$E1211&amp;$F1211, 'emission-rate'!$F$2:$F$551) * IFERROR(VLOOKUP($A1211&amp;$B1211&amp;$C1211&amp;$D1211&amp;S$1, 'check of sales'!$A$2:$P$1035, 12 + MATCH($E1211,'check of sales'!$M$1:$P$1, 0), 0), 0)</f>
        <v>295147.92767376459</v>
      </c>
      <c r="T1211" s="1">
        <f>SUMIF('emission-rate'!$A$2:$A$551, $D1211&amp;T$1&amp;$E1211&amp;$F1211, 'emission-rate'!$F$2:$F$551) * IFERROR(VLOOKUP($A1211&amp;$B1211&amp;$C1211&amp;$D1211&amp;T$1, 'check of sales'!$A$2:$P$1035, 12 + MATCH($E1211,'check of sales'!$M$1:$P$1, 0), 0), 0)</f>
        <v>251479.47674048133</v>
      </c>
      <c r="U1211" s="1">
        <f>SUMIF('emission-rate'!$A$2:$A$551, $D1211&amp;U$1&amp;$E1211&amp;$F1211, 'emission-rate'!$F$2:$F$551) * IFERROR(VLOOKUP($A1211&amp;$B1211&amp;$C1211&amp;$D1211&amp;U$1, 'check of sales'!$A$2:$P$1035, 12 + MATCH($E1211,'check of sales'!$M$1:$P$1, 0), 0), 0)</f>
        <v>309874.92420743691</v>
      </c>
    </row>
    <row r="1212" spans="1:21" x14ac:dyDescent="0.2">
      <c r="A1212">
        <f>emission!A1212</f>
        <v>2010</v>
      </c>
      <c r="B1212">
        <f>emission!B1212</f>
        <v>2</v>
      </c>
      <c r="C1212" t="str">
        <f>emission!C1212</f>
        <v>industrial</v>
      </c>
      <c r="D1212" t="str">
        <f>emission!D1212</f>
        <v>VCC 22400 (DSL LHD1)</v>
      </c>
      <c r="E1212" t="str">
        <f>emission!E1212</f>
        <v>DSL</v>
      </c>
      <c r="F1212" t="str">
        <f>emission!F1212</f>
        <v>CH4</v>
      </c>
      <c r="G1212" s="1">
        <f>emission!G1212 - SUM($K1212:$U1212)</f>
        <v>-2.2354943212121725E-6</v>
      </c>
      <c r="K1212" s="1">
        <f>SUMIF('emission-rate'!$A$2:$A$551, $D1212&amp;K$1&amp;$E1212&amp;$F1212, 'emission-rate'!$F$2:$F$551) * IFERROR(VLOOKUP($A1212&amp;$B1212&amp;$C1212&amp;$D1212&amp;K$1, 'check of sales'!$A$2:$P$1035, 12 + MATCH($E1212,'check of sales'!$M$1:$P$1, 0), 0), 0)</f>
        <v>1222.0246552505143</v>
      </c>
      <c r="L1212" s="1">
        <f>SUMIF('emission-rate'!$A$2:$A$551, $D1212&amp;L$1&amp;$E1212&amp;$F1212, 'emission-rate'!$F$2:$F$551) * IFERROR(VLOOKUP($A1212&amp;$B1212&amp;$C1212&amp;$D1212&amp;L$1, 'check of sales'!$A$2:$P$1035, 12 + MATCH($E1212,'check of sales'!$M$1:$P$1, 0), 0), 0)</f>
        <v>0</v>
      </c>
      <c r="M1212" s="1">
        <f>SUMIF('emission-rate'!$A$2:$A$551, $D1212&amp;M$1&amp;$E1212&amp;$F1212, 'emission-rate'!$F$2:$F$551) * IFERROR(VLOOKUP($A1212&amp;$B1212&amp;$C1212&amp;$D1212&amp;M$1, 'check of sales'!$A$2:$P$1035, 12 + MATCH($E1212,'check of sales'!$M$1:$P$1, 0), 0), 0)</f>
        <v>0</v>
      </c>
      <c r="N1212" s="1">
        <f>SUMIF('emission-rate'!$A$2:$A$551, $D1212&amp;N$1&amp;$E1212&amp;$F1212, 'emission-rate'!$F$2:$F$551) * IFERROR(VLOOKUP($A1212&amp;$B1212&amp;$C1212&amp;$D1212&amp;N$1, 'check of sales'!$A$2:$P$1035, 12 + MATCH($E1212,'check of sales'!$M$1:$P$1, 0), 0), 0)</f>
        <v>0</v>
      </c>
      <c r="O1212" s="1">
        <f>SUMIF('emission-rate'!$A$2:$A$551, $D1212&amp;O$1&amp;$E1212&amp;$F1212, 'emission-rate'!$F$2:$F$551) * IFERROR(VLOOKUP($A1212&amp;$B1212&amp;$C1212&amp;$D1212&amp;O$1, 'check of sales'!$A$2:$P$1035, 12 + MATCH($E1212,'check of sales'!$M$1:$P$1, 0), 0), 0)</f>
        <v>0</v>
      </c>
      <c r="P1212" s="1">
        <f>SUMIF('emission-rate'!$A$2:$A$551, $D1212&amp;P$1&amp;$E1212&amp;$F1212, 'emission-rate'!$F$2:$F$551) * IFERROR(VLOOKUP($A1212&amp;$B1212&amp;$C1212&amp;$D1212&amp;P$1, 'check of sales'!$A$2:$P$1035, 12 + MATCH($E1212,'check of sales'!$M$1:$P$1, 0), 0), 0)</f>
        <v>0</v>
      </c>
      <c r="Q1212" s="1">
        <f>SUMIF('emission-rate'!$A$2:$A$551, $D1212&amp;Q$1&amp;$E1212&amp;$F1212, 'emission-rate'!$F$2:$F$551) * IFERROR(VLOOKUP($A1212&amp;$B1212&amp;$C1212&amp;$D1212&amp;Q$1, 'check of sales'!$A$2:$P$1035, 12 + MATCH($E1212,'check of sales'!$M$1:$P$1, 0), 0), 0)</f>
        <v>0</v>
      </c>
      <c r="R1212" s="1">
        <f>SUMIF('emission-rate'!$A$2:$A$551, $D1212&amp;R$1&amp;$E1212&amp;$F1212, 'emission-rate'!$F$2:$F$551) * IFERROR(VLOOKUP($A1212&amp;$B1212&amp;$C1212&amp;$D1212&amp;R$1, 'check of sales'!$A$2:$P$1035, 12 + MATCH($E1212,'check of sales'!$M$1:$P$1, 0), 0), 0)</f>
        <v>0</v>
      </c>
      <c r="S1212" s="1">
        <f>SUMIF('emission-rate'!$A$2:$A$551, $D1212&amp;S$1&amp;$E1212&amp;$F1212, 'emission-rate'!$F$2:$F$551) * IFERROR(VLOOKUP($A1212&amp;$B1212&amp;$C1212&amp;$D1212&amp;S$1, 'check of sales'!$A$2:$P$1035, 12 + MATCH($E1212,'check of sales'!$M$1:$P$1, 0), 0), 0)</f>
        <v>0</v>
      </c>
      <c r="T1212" s="1">
        <f>SUMIF('emission-rate'!$A$2:$A$551, $D1212&amp;T$1&amp;$E1212&amp;$F1212, 'emission-rate'!$F$2:$F$551) * IFERROR(VLOOKUP($A1212&amp;$B1212&amp;$C1212&amp;$D1212&amp;T$1, 'check of sales'!$A$2:$P$1035, 12 + MATCH($E1212,'check of sales'!$M$1:$P$1, 0), 0), 0)</f>
        <v>0</v>
      </c>
      <c r="U1212" s="1">
        <f>SUMIF('emission-rate'!$A$2:$A$551, $D1212&amp;U$1&amp;$E1212&amp;$F1212, 'emission-rate'!$F$2:$F$551) * IFERROR(VLOOKUP($A1212&amp;$B1212&amp;$C1212&amp;$D1212&amp;U$1, 'check of sales'!$A$2:$P$1035, 12 + MATCH($E1212,'check of sales'!$M$1:$P$1, 0), 0), 0)</f>
        <v>0</v>
      </c>
    </row>
    <row r="1213" spans="1:21" x14ac:dyDescent="0.2">
      <c r="A1213">
        <f>emission!A1213</f>
        <v>2011</v>
      </c>
      <c r="B1213">
        <f>emission!B1213</f>
        <v>2</v>
      </c>
      <c r="C1213" t="str">
        <f>emission!C1213</f>
        <v>industrial</v>
      </c>
      <c r="D1213" t="str">
        <f>emission!D1213</f>
        <v>VCC 22400 (DSL LHD1)</v>
      </c>
      <c r="E1213" t="str">
        <f>emission!E1213</f>
        <v>DSL</v>
      </c>
      <c r="F1213" t="str">
        <f>emission!F1213</f>
        <v>CH4</v>
      </c>
      <c r="G1213" s="1">
        <f>emission!G1213 - SUM($K1213:$U1213)</f>
        <v>1.7179856513394043E-4</v>
      </c>
      <c r="K1213" s="1">
        <f>SUMIF('emission-rate'!$A$2:$A$551, $D1213&amp;K$1&amp;$E1213&amp;$F1213, 'emission-rate'!$F$2:$F$551) * IFERROR(VLOOKUP($A1213&amp;$B1213&amp;$C1213&amp;$D1213&amp;K$1, 'check of sales'!$A$2:$P$1035, 12 + MATCH($E1213,'check of sales'!$M$1:$P$1, 0), 0), 0)</f>
        <v>1150.5913723253816</v>
      </c>
      <c r="L1213" s="1">
        <f>SUMIF('emission-rate'!$A$2:$A$551, $D1213&amp;L$1&amp;$E1213&amp;$F1213, 'emission-rate'!$F$2:$F$551) * IFERROR(VLOOKUP($A1213&amp;$B1213&amp;$C1213&amp;$D1213&amp;L$1, 'check of sales'!$A$2:$P$1035, 12 + MATCH($E1213,'check of sales'!$M$1:$P$1, 0), 0), 0)</f>
        <v>46869.627315189253</v>
      </c>
      <c r="M1213" s="1">
        <f>SUMIF('emission-rate'!$A$2:$A$551, $D1213&amp;M$1&amp;$E1213&amp;$F1213, 'emission-rate'!$F$2:$F$551) * IFERROR(VLOOKUP($A1213&amp;$B1213&amp;$C1213&amp;$D1213&amp;M$1, 'check of sales'!$A$2:$P$1035, 12 + MATCH($E1213,'check of sales'!$M$1:$P$1, 0), 0), 0)</f>
        <v>0</v>
      </c>
      <c r="N1213" s="1">
        <f>SUMIF('emission-rate'!$A$2:$A$551, $D1213&amp;N$1&amp;$E1213&amp;$F1213, 'emission-rate'!$F$2:$F$551) * IFERROR(VLOOKUP($A1213&amp;$B1213&amp;$C1213&amp;$D1213&amp;N$1, 'check of sales'!$A$2:$P$1035, 12 + MATCH($E1213,'check of sales'!$M$1:$P$1, 0), 0), 0)</f>
        <v>0</v>
      </c>
      <c r="O1213" s="1">
        <f>SUMIF('emission-rate'!$A$2:$A$551, $D1213&amp;O$1&amp;$E1213&amp;$F1213, 'emission-rate'!$F$2:$F$551) * IFERROR(VLOOKUP($A1213&amp;$B1213&amp;$C1213&amp;$D1213&amp;O$1, 'check of sales'!$A$2:$P$1035, 12 + MATCH($E1213,'check of sales'!$M$1:$P$1, 0), 0), 0)</f>
        <v>0</v>
      </c>
      <c r="P1213" s="1">
        <f>SUMIF('emission-rate'!$A$2:$A$551, $D1213&amp;P$1&amp;$E1213&amp;$F1213, 'emission-rate'!$F$2:$F$551) * IFERROR(VLOOKUP($A1213&amp;$B1213&amp;$C1213&amp;$D1213&amp;P$1, 'check of sales'!$A$2:$P$1035, 12 + MATCH($E1213,'check of sales'!$M$1:$P$1, 0), 0), 0)</f>
        <v>0</v>
      </c>
      <c r="Q1213" s="1">
        <f>SUMIF('emission-rate'!$A$2:$A$551, $D1213&amp;Q$1&amp;$E1213&amp;$F1213, 'emission-rate'!$F$2:$F$551) * IFERROR(VLOOKUP($A1213&amp;$B1213&amp;$C1213&amp;$D1213&amp;Q$1, 'check of sales'!$A$2:$P$1035, 12 + MATCH($E1213,'check of sales'!$M$1:$P$1, 0), 0), 0)</f>
        <v>0</v>
      </c>
      <c r="R1213" s="1">
        <f>SUMIF('emission-rate'!$A$2:$A$551, $D1213&amp;R$1&amp;$E1213&amp;$F1213, 'emission-rate'!$F$2:$F$551) * IFERROR(VLOOKUP($A1213&amp;$B1213&amp;$C1213&amp;$D1213&amp;R$1, 'check of sales'!$A$2:$P$1035, 12 + MATCH($E1213,'check of sales'!$M$1:$P$1, 0), 0), 0)</f>
        <v>0</v>
      </c>
      <c r="S1213" s="1">
        <f>SUMIF('emission-rate'!$A$2:$A$551, $D1213&amp;S$1&amp;$E1213&amp;$F1213, 'emission-rate'!$F$2:$F$551) * IFERROR(VLOOKUP($A1213&amp;$B1213&amp;$C1213&amp;$D1213&amp;S$1, 'check of sales'!$A$2:$P$1035, 12 + MATCH($E1213,'check of sales'!$M$1:$P$1, 0), 0), 0)</f>
        <v>0</v>
      </c>
      <c r="T1213" s="1">
        <f>SUMIF('emission-rate'!$A$2:$A$551, $D1213&amp;T$1&amp;$E1213&amp;$F1213, 'emission-rate'!$F$2:$F$551) * IFERROR(VLOOKUP($A1213&amp;$B1213&amp;$C1213&amp;$D1213&amp;T$1, 'check of sales'!$A$2:$P$1035, 12 + MATCH($E1213,'check of sales'!$M$1:$P$1, 0), 0), 0)</f>
        <v>0</v>
      </c>
      <c r="U1213" s="1">
        <f>SUMIF('emission-rate'!$A$2:$A$551, $D1213&amp;U$1&amp;$E1213&amp;$F1213, 'emission-rate'!$F$2:$F$551) * IFERROR(VLOOKUP($A1213&amp;$B1213&amp;$C1213&amp;$D1213&amp;U$1, 'check of sales'!$A$2:$P$1035, 12 + MATCH($E1213,'check of sales'!$M$1:$P$1, 0), 0), 0)</f>
        <v>0</v>
      </c>
    </row>
    <row r="1214" spans="1:21" x14ac:dyDescent="0.2">
      <c r="A1214">
        <f>emission!A1214</f>
        <v>2012</v>
      </c>
      <c r="B1214">
        <f>emission!B1214</f>
        <v>2</v>
      </c>
      <c r="C1214" t="str">
        <f>emission!C1214</f>
        <v>industrial</v>
      </c>
      <c r="D1214" t="str">
        <f>emission!D1214</f>
        <v>VCC 22400 (DSL LHD1)</v>
      </c>
      <c r="E1214" t="str">
        <f>emission!E1214</f>
        <v>DSL</v>
      </c>
      <c r="F1214" t="str">
        <f>emission!F1214</f>
        <v>CH4</v>
      </c>
      <c r="G1214" s="1">
        <f>emission!G1214 - SUM($K1214:$U1214)</f>
        <v>3.6643393104895949E-4</v>
      </c>
      <c r="K1214" s="1">
        <f>SUMIF('emission-rate'!$A$2:$A$551, $D1214&amp;K$1&amp;$E1214&amp;$F1214, 'emission-rate'!$F$2:$F$551) * IFERROR(VLOOKUP($A1214&amp;$B1214&amp;$C1214&amp;$D1214&amp;K$1, 'check of sales'!$A$2:$P$1035, 12 + MATCH($E1214,'check of sales'!$M$1:$P$1, 0), 0), 0)</f>
        <v>1106.8459051173338</v>
      </c>
      <c r="L1214" s="1">
        <f>SUMIF('emission-rate'!$A$2:$A$551, $D1214&amp;L$1&amp;$E1214&amp;$F1214, 'emission-rate'!$F$2:$F$551) * IFERROR(VLOOKUP($A1214&amp;$B1214&amp;$C1214&amp;$D1214&amp;L$1, 'check of sales'!$A$2:$P$1035, 12 + MATCH($E1214,'check of sales'!$M$1:$P$1, 0), 0), 0)</f>
        <v>44129.869705376797</v>
      </c>
      <c r="M1214" s="1">
        <f>SUMIF('emission-rate'!$A$2:$A$551, $D1214&amp;M$1&amp;$E1214&amp;$F1214, 'emission-rate'!$F$2:$F$551) * IFERROR(VLOOKUP($A1214&amp;$B1214&amp;$C1214&amp;$D1214&amp;M$1, 'check of sales'!$A$2:$P$1035, 12 + MATCH($E1214,'check of sales'!$M$1:$P$1, 0), 0), 0)</f>
        <v>41492.169986196139</v>
      </c>
      <c r="N1214" s="1">
        <f>SUMIF('emission-rate'!$A$2:$A$551, $D1214&amp;N$1&amp;$E1214&amp;$F1214, 'emission-rate'!$F$2:$F$551) * IFERROR(VLOOKUP($A1214&amp;$B1214&amp;$C1214&amp;$D1214&amp;N$1, 'check of sales'!$A$2:$P$1035, 12 + MATCH($E1214,'check of sales'!$M$1:$P$1, 0), 0), 0)</f>
        <v>0</v>
      </c>
      <c r="O1214" s="1">
        <f>SUMIF('emission-rate'!$A$2:$A$551, $D1214&amp;O$1&amp;$E1214&amp;$F1214, 'emission-rate'!$F$2:$F$551) * IFERROR(VLOOKUP($A1214&amp;$B1214&amp;$C1214&amp;$D1214&amp;O$1, 'check of sales'!$A$2:$P$1035, 12 + MATCH($E1214,'check of sales'!$M$1:$P$1, 0), 0), 0)</f>
        <v>0</v>
      </c>
      <c r="P1214" s="1">
        <f>SUMIF('emission-rate'!$A$2:$A$551, $D1214&amp;P$1&amp;$E1214&amp;$F1214, 'emission-rate'!$F$2:$F$551) * IFERROR(VLOOKUP($A1214&amp;$B1214&amp;$C1214&amp;$D1214&amp;P$1, 'check of sales'!$A$2:$P$1035, 12 + MATCH($E1214,'check of sales'!$M$1:$P$1, 0), 0), 0)</f>
        <v>0</v>
      </c>
      <c r="Q1214" s="1">
        <f>SUMIF('emission-rate'!$A$2:$A$551, $D1214&amp;Q$1&amp;$E1214&amp;$F1214, 'emission-rate'!$F$2:$F$551) * IFERROR(VLOOKUP($A1214&amp;$B1214&amp;$C1214&amp;$D1214&amp;Q$1, 'check of sales'!$A$2:$P$1035, 12 + MATCH($E1214,'check of sales'!$M$1:$P$1, 0), 0), 0)</f>
        <v>0</v>
      </c>
      <c r="R1214" s="1">
        <f>SUMIF('emission-rate'!$A$2:$A$551, $D1214&amp;R$1&amp;$E1214&amp;$F1214, 'emission-rate'!$F$2:$F$551) * IFERROR(VLOOKUP($A1214&amp;$B1214&amp;$C1214&amp;$D1214&amp;R$1, 'check of sales'!$A$2:$P$1035, 12 + MATCH($E1214,'check of sales'!$M$1:$P$1, 0), 0), 0)</f>
        <v>0</v>
      </c>
      <c r="S1214" s="1">
        <f>SUMIF('emission-rate'!$A$2:$A$551, $D1214&amp;S$1&amp;$E1214&amp;$F1214, 'emission-rate'!$F$2:$F$551) * IFERROR(VLOOKUP($A1214&amp;$B1214&amp;$C1214&amp;$D1214&amp;S$1, 'check of sales'!$A$2:$P$1035, 12 + MATCH($E1214,'check of sales'!$M$1:$P$1, 0), 0), 0)</f>
        <v>0</v>
      </c>
      <c r="T1214" s="1">
        <f>SUMIF('emission-rate'!$A$2:$A$551, $D1214&amp;T$1&amp;$E1214&amp;$F1214, 'emission-rate'!$F$2:$F$551) * IFERROR(VLOOKUP($A1214&amp;$B1214&amp;$C1214&amp;$D1214&amp;T$1, 'check of sales'!$A$2:$P$1035, 12 + MATCH($E1214,'check of sales'!$M$1:$P$1, 0), 0), 0)</f>
        <v>0</v>
      </c>
      <c r="U1214" s="1">
        <f>SUMIF('emission-rate'!$A$2:$A$551, $D1214&amp;U$1&amp;$E1214&amp;$F1214, 'emission-rate'!$F$2:$F$551) * IFERROR(VLOOKUP($A1214&amp;$B1214&amp;$C1214&amp;$D1214&amp;U$1, 'check of sales'!$A$2:$P$1035, 12 + MATCH($E1214,'check of sales'!$M$1:$P$1, 0), 0), 0)</f>
        <v>0</v>
      </c>
    </row>
    <row r="1215" spans="1:21" x14ac:dyDescent="0.2">
      <c r="A1215">
        <f>emission!A1215</f>
        <v>2013</v>
      </c>
      <c r="B1215">
        <f>emission!B1215</f>
        <v>2</v>
      </c>
      <c r="C1215" t="str">
        <f>emission!C1215</f>
        <v>industrial</v>
      </c>
      <c r="D1215" t="str">
        <f>emission!D1215</f>
        <v>VCC 22400 (DSL LHD1)</v>
      </c>
      <c r="E1215" t="str">
        <f>emission!E1215</f>
        <v>DSL</v>
      </c>
      <c r="F1215" t="str">
        <f>emission!F1215</f>
        <v>CH4</v>
      </c>
      <c r="G1215" s="1">
        <f>emission!G1215 - SUM($K1215:$U1215)</f>
        <v>2.9703273321501911E-4</v>
      </c>
      <c r="K1215" s="1">
        <f>SUMIF('emission-rate'!$A$2:$A$551, $D1215&amp;K$1&amp;$E1215&amp;$F1215, 'emission-rate'!$F$2:$F$551) * IFERROR(VLOOKUP($A1215&amp;$B1215&amp;$C1215&amp;$D1215&amp;K$1, 'check of sales'!$A$2:$P$1035, 12 + MATCH($E1215,'check of sales'!$M$1:$P$1, 0), 0), 0)</f>
        <v>1071.5064087349231</v>
      </c>
      <c r="L1215" s="1">
        <f>SUMIF('emission-rate'!$A$2:$A$551, $D1215&amp;L$1&amp;$E1215&amp;$F1215, 'emission-rate'!$F$2:$F$551) * IFERROR(VLOOKUP($A1215&amp;$B1215&amp;$C1215&amp;$D1215&amp;L$1, 'check of sales'!$A$2:$P$1035, 12 + MATCH($E1215,'check of sales'!$M$1:$P$1, 0), 0), 0)</f>
        <v>42452.052702290406</v>
      </c>
      <c r="M1215" s="1">
        <f>SUMIF('emission-rate'!$A$2:$A$551, $D1215&amp;M$1&amp;$E1215&amp;$F1215, 'emission-rate'!$F$2:$F$551) * IFERROR(VLOOKUP($A1215&amp;$B1215&amp;$C1215&amp;$D1215&amp;M$1, 'check of sales'!$A$2:$P$1035, 12 + MATCH($E1215,'check of sales'!$M$1:$P$1, 0), 0), 0)</f>
        <v>39066.750903964872</v>
      </c>
      <c r="N1215" s="1">
        <f>SUMIF('emission-rate'!$A$2:$A$551, $D1215&amp;N$1&amp;$E1215&amp;$F1215, 'emission-rate'!$F$2:$F$551) * IFERROR(VLOOKUP($A1215&amp;$B1215&amp;$C1215&amp;$D1215&amp;N$1, 'check of sales'!$A$2:$P$1035, 12 + MATCH($E1215,'check of sales'!$M$1:$P$1, 0), 0), 0)</f>
        <v>9637.1122809277513</v>
      </c>
      <c r="O1215" s="1">
        <f>SUMIF('emission-rate'!$A$2:$A$551, $D1215&amp;O$1&amp;$E1215&amp;$F1215, 'emission-rate'!$F$2:$F$551) * IFERROR(VLOOKUP($A1215&amp;$B1215&amp;$C1215&amp;$D1215&amp;O$1, 'check of sales'!$A$2:$P$1035, 12 + MATCH($E1215,'check of sales'!$M$1:$P$1, 0), 0), 0)</f>
        <v>0</v>
      </c>
      <c r="P1215" s="1">
        <f>SUMIF('emission-rate'!$A$2:$A$551, $D1215&amp;P$1&amp;$E1215&amp;$F1215, 'emission-rate'!$F$2:$F$551) * IFERROR(VLOOKUP($A1215&amp;$B1215&amp;$C1215&amp;$D1215&amp;P$1, 'check of sales'!$A$2:$P$1035, 12 + MATCH($E1215,'check of sales'!$M$1:$P$1, 0), 0), 0)</f>
        <v>0</v>
      </c>
      <c r="Q1215" s="1">
        <f>SUMIF('emission-rate'!$A$2:$A$551, $D1215&amp;Q$1&amp;$E1215&amp;$F1215, 'emission-rate'!$F$2:$F$551) * IFERROR(VLOOKUP($A1215&amp;$B1215&amp;$C1215&amp;$D1215&amp;Q$1, 'check of sales'!$A$2:$P$1035, 12 + MATCH($E1215,'check of sales'!$M$1:$P$1, 0), 0), 0)</f>
        <v>0</v>
      </c>
      <c r="R1215" s="1">
        <f>SUMIF('emission-rate'!$A$2:$A$551, $D1215&amp;R$1&amp;$E1215&amp;$F1215, 'emission-rate'!$F$2:$F$551) * IFERROR(VLOOKUP($A1215&amp;$B1215&amp;$C1215&amp;$D1215&amp;R$1, 'check of sales'!$A$2:$P$1035, 12 + MATCH($E1215,'check of sales'!$M$1:$P$1, 0), 0), 0)</f>
        <v>0</v>
      </c>
      <c r="S1215" s="1">
        <f>SUMIF('emission-rate'!$A$2:$A$551, $D1215&amp;S$1&amp;$E1215&amp;$F1215, 'emission-rate'!$F$2:$F$551) * IFERROR(VLOOKUP($A1215&amp;$B1215&amp;$C1215&amp;$D1215&amp;S$1, 'check of sales'!$A$2:$P$1035, 12 + MATCH($E1215,'check of sales'!$M$1:$P$1, 0), 0), 0)</f>
        <v>0</v>
      </c>
      <c r="T1215" s="1">
        <f>SUMIF('emission-rate'!$A$2:$A$551, $D1215&amp;T$1&amp;$E1215&amp;$F1215, 'emission-rate'!$F$2:$F$551) * IFERROR(VLOOKUP($A1215&amp;$B1215&amp;$C1215&amp;$D1215&amp;T$1, 'check of sales'!$A$2:$P$1035, 12 + MATCH($E1215,'check of sales'!$M$1:$P$1, 0), 0), 0)</f>
        <v>0</v>
      </c>
      <c r="U1215" s="1">
        <f>SUMIF('emission-rate'!$A$2:$A$551, $D1215&amp;U$1&amp;$E1215&amp;$F1215, 'emission-rate'!$F$2:$F$551) * IFERROR(VLOOKUP($A1215&amp;$B1215&amp;$C1215&amp;$D1215&amp;U$1, 'check of sales'!$A$2:$P$1035, 12 + MATCH($E1215,'check of sales'!$M$1:$P$1, 0), 0), 0)</f>
        <v>0</v>
      </c>
    </row>
    <row r="1216" spans="1:21" x14ac:dyDescent="0.2">
      <c r="A1216">
        <f>emission!A1216</f>
        <v>2014</v>
      </c>
      <c r="B1216">
        <f>emission!B1216</f>
        <v>2</v>
      </c>
      <c r="C1216" t="str">
        <f>emission!C1216</f>
        <v>industrial</v>
      </c>
      <c r="D1216" t="str">
        <f>emission!D1216</f>
        <v>VCC 22400 (DSL LHD1)</v>
      </c>
      <c r="E1216" t="str">
        <f>emission!E1216</f>
        <v>DSL</v>
      </c>
      <c r="F1216" t="str">
        <f>emission!F1216</f>
        <v>CH4</v>
      </c>
      <c r="G1216" s="1">
        <f>emission!G1216 - SUM($K1216:$U1216)</f>
        <v>3.5793271672446281E-4</v>
      </c>
      <c r="K1216" s="1">
        <f>SUMIF('emission-rate'!$A$2:$A$551, $D1216&amp;K$1&amp;$E1216&amp;$F1216, 'emission-rate'!$F$2:$F$551) * IFERROR(VLOOKUP($A1216&amp;$B1216&amp;$C1216&amp;$D1216&amp;K$1, 'check of sales'!$A$2:$P$1035, 12 + MATCH($E1216,'check of sales'!$M$1:$P$1, 0), 0), 0)</f>
        <v>956.26849516764662</v>
      </c>
      <c r="L1216" s="1">
        <f>SUMIF('emission-rate'!$A$2:$A$551, $D1216&amp;L$1&amp;$E1216&amp;$F1216, 'emission-rate'!$F$2:$F$551) * IFERROR(VLOOKUP($A1216&amp;$B1216&amp;$C1216&amp;$D1216&amp;L$1, 'check of sales'!$A$2:$P$1035, 12 + MATCH($E1216,'check of sales'!$M$1:$P$1, 0), 0), 0)</f>
        <v>41096.63894870253</v>
      </c>
      <c r="M1216" s="1">
        <f>SUMIF('emission-rate'!$A$2:$A$551, $D1216&amp;M$1&amp;$E1216&amp;$F1216, 'emission-rate'!$F$2:$F$551) * IFERROR(VLOOKUP($A1216&amp;$B1216&amp;$C1216&amp;$D1216&amp;M$1, 'check of sales'!$A$2:$P$1035, 12 + MATCH($E1216,'check of sales'!$M$1:$P$1, 0), 0), 0)</f>
        <v>37581.43360392248</v>
      </c>
      <c r="N1216" s="1">
        <f>SUMIF('emission-rate'!$A$2:$A$551, $D1216&amp;N$1&amp;$E1216&amp;$F1216, 'emission-rate'!$F$2:$F$551) * IFERROR(VLOOKUP($A1216&amp;$B1216&amp;$C1216&amp;$D1216&amp;N$1, 'check of sales'!$A$2:$P$1035, 12 + MATCH($E1216,'check of sales'!$M$1:$P$1, 0), 0), 0)</f>
        <v>9073.7762097715677</v>
      </c>
      <c r="O1216" s="1">
        <f>SUMIF('emission-rate'!$A$2:$A$551, $D1216&amp;O$1&amp;$E1216&amp;$F1216, 'emission-rate'!$F$2:$F$551) * IFERROR(VLOOKUP($A1216&amp;$B1216&amp;$C1216&amp;$D1216&amp;O$1, 'check of sales'!$A$2:$P$1035, 12 + MATCH($E1216,'check of sales'!$M$1:$P$1, 0), 0), 0)</f>
        <v>29176.816527606039</v>
      </c>
      <c r="P1216" s="1">
        <f>SUMIF('emission-rate'!$A$2:$A$551, $D1216&amp;P$1&amp;$E1216&amp;$F1216, 'emission-rate'!$F$2:$F$551) * IFERROR(VLOOKUP($A1216&amp;$B1216&amp;$C1216&amp;$D1216&amp;P$1, 'check of sales'!$A$2:$P$1035, 12 + MATCH($E1216,'check of sales'!$M$1:$P$1, 0), 0), 0)</f>
        <v>0</v>
      </c>
      <c r="Q1216" s="1">
        <f>SUMIF('emission-rate'!$A$2:$A$551, $D1216&amp;Q$1&amp;$E1216&amp;$F1216, 'emission-rate'!$F$2:$F$551) * IFERROR(VLOOKUP($A1216&amp;$B1216&amp;$C1216&amp;$D1216&amp;Q$1, 'check of sales'!$A$2:$P$1035, 12 + MATCH($E1216,'check of sales'!$M$1:$P$1, 0), 0), 0)</f>
        <v>0</v>
      </c>
      <c r="R1216" s="1">
        <f>SUMIF('emission-rate'!$A$2:$A$551, $D1216&amp;R$1&amp;$E1216&amp;$F1216, 'emission-rate'!$F$2:$F$551) * IFERROR(VLOOKUP($A1216&amp;$B1216&amp;$C1216&amp;$D1216&amp;R$1, 'check of sales'!$A$2:$P$1035, 12 + MATCH($E1216,'check of sales'!$M$1:$P$1, 0), 0), 0)</f>
        <v>0</v>
      </c>
      <c r="S1216" s="1">
        <f>SUMIF('emission-rate'!$A$2:$A$551, $D1216&amp;S$1&amp;$E1216&amp;$F1216, 'emission-rate'!$F$2:$F$551) * IFERROR(VLOOKUP($A1216&amp;$B1216&amp;$C1216&amp;$D1216&amp;S$1, 'check of sales'!$A$2:$P$1035, 12 + MATCH($E1216,'check of sales'!$M$1:$P$1, 0), 0), 0)</f>
        <v>0</v>
      </c>
      <c r="T1216" s="1">
        <f>SUMIF('emission-rate'!$A$2:$A$551, $D1216&amp;T$1&amp;$E1216&amp;$F1216, 'emission-rate'!$F$2:$F$551) * IFERROR(VLOOKUP($A1216&amp;$B1216&amp;$C1216&amp;$D1216&amp;T$1, 'check of sales'!$A$2:$P$1035, 12 + MATCH($E1216,'check of sales'!$M$1:$P$1, 0), 0), 0)</f>
        <v>0</v>
      </c>
      <c r="U1216" s="1">
        <f>SUMIF('emission-rate'!$A$2:$A$551, $D1216&amp;U$1&amp;$E1216&amp;$F1216, 'emission-rate'!$F$2:$F$551) * IFERROR(VLOOKUP($A1216&amp;$B1216&amp;$C1216&amp;$D1216&amp;U$1, 'check of sales'!$A$2:$P$1035, 12 + MATCH($E1216,'check of sales'!$M$1:$P$1, 0), 0), 0)</f>
        <v>0</v>
      </c>
    </row>
    <row r="1217" spans="1:21" x14ac:dyDescent="0.2">
      <c r="A1217">
        <f>emission!A1217</f>
        <v>2015</v>
      </c>
      <c r="B1217">
        <f>emission!B1217</f>
        <v>2</v>
      </c>
      <c r="C1217" t="str">
        <f>emission!C1217</f>
        <v>industrial</v>
      </c>
      <c r="D1217" t="str">
        <f>emission!D1217</f>
        <v>VCC 22400 (DSL LHD1)</v>
      </c>
      <c r="E1217" t="str">
        <f>emission!E1217</f>
        <v>DSL</v>
      </c>
      <c r="F1217" t="str">
        <f>emission!F1217</f>
        <v>CH4</v>
      </c>
      <c r="G1217" s="1">
        <f>emission!G1217 - SUM($K1217:$U1217)</f>
        <v>1.6136685735546052E-4</v>
      </c>
      <c r="K1217" s="1">
        <f>SUMIF('emission-rate'!$A$2:$A$551, $D1217&amp;K$1&amp;$E1217&amp;$F1217, 'emission-rate'!$F$2:$F$551) * IFERROR(VLOOKUP($A1217&amp;$B1217&amp;$C1217&amp;$D1217&amp;K$1, 'check of sales'!$A$2:$P$1035, 12 + MATCH($E1217,'check of sales'!$M$1:$P$1, 0), 0), 0)</f>
        <v>895.3696307577078</v>
      </c>
      <c r="L1217" s="1">
        <f>SUMIF('emission-rate'!$A$2:$A$551, $D1217&amp;L$1&amp;$E1217&amp;$F1217, 'emission-rate'!$F$2:$F$551) * IFERROR(VLOOKUP($A1217&amp;$B1217&amp;$C1217&amp;$D1217&amp;L$1, 'check of sales'!$A$2:$P$1035, 12 + MATCH($E1217,'check of sales'!$M$1:$P$1, 0), 0), 0)</f>
        <v>36676.795176916225</v>
      </c>
      <c r="M1217" s="1">
        <f>SUMIF('emission-rate'!$A$2:$A$551, $D1217&amp;M$1&amp;$E1217&amp;$F1217, 'emission-rate'!$F$2:$F$551) * IFERROR(VLOOKUP($A1217&amp;$B1217&amp;$C1217&amp;$D1217&amp;M$1, 'check of sales'!$A$2:$P$1035, 12 + MATCH($E1217,'check of sales'!$M$1:$P$1, 0), 0), 0)</f>
        <v>36381.529506386185</v>
      </c>
      <c r="N1217" s="1">
        <f>SUMIF('emission-rate'!$A$2:$A$551, $D1217&amp;N$1&amp;$E1217&amp;$F1217, 'emission-rate'!$F$2:$F$551) * IFERROR(VLOOKUP($A1217&amp;$B1217&amp;$C1217&amp;$D1217&amp;N$1, 'check of sales'!$A$2:$P$1035, 12 + MATCH($E1217,'check of sales'!$M$1:$P$1, 0), 0), 0)</f>
        <v>8728.7913705097508</v>
      </c>
      <c r="O1217" s="1">
        <f>SUMIF('emission-rate'!$A$2:$A$551, $D1217&amp;O$1&amp;$E1217&amp;$F1217, 'emission-rate'!$F$2:$F$551) * IFERROR(VLOOKUP($A1217&amp;$B1217&amp;$C1217&amp;$D1217&amp;O$1, 'check of sales'!$A$2:$P$1035, 12 + MATCH($E1217,'check of sales'!$M$1:$P$1, 0), 0), 0)</f>
        <v>27471.289735723163</v>
      </c>
      <c r="P1217" s="1">
        <f>SUMIF('emission-rate'!$A$2:$A$551, $D1217&amp;P$1&amp;$E1217&amp;$F1217, 'emission-rate'!$F$2:$F$551) * IFERROR(VLOOKUP($A1217&amp;$B1217&amp;$C1217&amp;$D1217&amp;P$1, 'check of sales'!$A$2:$P$1035, 12 + MATCH($E1217,'check of sales'!$M$1:$P$1, 0), 0), 0)</f>
        <v>37402.658391427096</v>
      </c>
      <c r="Q1217" s="1">
        <f>SUMIF('emission-rate'!$A$2:$A$551, $D1217&amp;Q$1&amp;$E1217&amp;$F1217, 'emission-rate'!$F$2:$F$551) * IFERROR(VLOOKUP($A1217&amp;$B1217&amp;$C1217&amp;$D1217&amp;Q$1, 'check of sales'!$A$2:$P$1035, 12 + MATCH($E1217,'check of sales'!$M$1:$P$1, 0), 0), 0)</f>
        <v>0</v>
      </c>
      <c r="R1217" s="1">
        <f>SUMIF('emission-rate'!$A$2:$A$551, $D1217&amp;R$1&amp;$E1217&amp;$F1217, 'emission-rate'!$F$2:$F$551) * IFERROR(VLOOKUP($A1217&amp;$B1217&amp;$C1217&amp;$D1217&amp;R$1, 'check of sales'!$A$2:$P$1035, 12 + MATCH($E1217,'check of sales'!$M$1:$P$1, 0), 0), 0)</f>
        <v>0</v>
      </c>
      <c r="S1217" s="1">
        <f>SUMIF('emission-rate'!$A$2:$A$551, $D1217&amp;S$1&amp;$E1217&amp;$F1217, 'emission-rate'!$F$2:$F$551) * IFERROR(VLOOKUP($A1217&amp;$B1217&amp;$C1217&amp;$D1217&amp;S$1, 'check of sales'!$A$2:$P$1035, 12 + MATCH($E1217,'check of sales'!$M$1:$P$1, 0), 0), 0)</f>
        <v>0</v>
      </c>
      <c r="T1217" s="1">
        <f>SUMIF('emission-rate'!$A$2:$A$551, $D1217&amp;T$1&amp;$E1217&amp;$F1217, 'emission-rate'!$F$2:$F$551) * IFERROR(VLOOKUP($A1217&amp;$B1217&amp;$C1217&amp;$D1217&amp;T$1, 'check of sales'!$A$2:$P$1035, 12 + MATCH($E1217,'check of sales'!$M$1:$P$1, 0), 0), 0)</f>
        <v>0</v>
      </c>
      <c r="U1217" s="1">
        <f>SUMIF('emission-rate'!$A$2:$A$551, $D1217&amp;U$1&amp;$E1217&amp;$F1217, 'emission-rate'!$F$2:$F$551) * IFERROR(VLOOKUP($A1217&amp;$B1217&amp;$C1217&amp;$D1217&amp;U$1, 'check of sales'!$A$2:$P$1035, 12 + MATCH($E1217,'check of sales'!$M$1:$P$1, 0), 0), 0)</f>
        <v>0</v>
      </c>
    </row>
    <row r="1218" spans="1:21" x14ac:dyDescent="0.2">
      <c r="A1218">
        <f>emission!A1218</f>
        <v>2016</v>
      </c>
      <c r="B1218">
        <f>emission!B1218</f>
        <v>2</v>
      </c>
      <c r="C1218" t="str">
        <f>emission!C1218</f>
        <v>industrial</v>
      </c>
      <c r="D1218" t="str">
        <f>emission!D1218</f>
        <v>VCC 22400 (DSL LHD1)</v>
      </c>
      <c r="E1218" t="str">
        <f>emission!E1218</f>
        <v>DSL</v>
      </c>
      <c r="F1218" t="str">
        <f>emission!F1218</f>
        <v>CH4</v>
      </c>
      <c r="G1218" s="1">
        <f>emission!G1218 - SUM($K1218:$U1218)</f>
        <v>1.4827263657934964E-4</v>
      </c>
      <c r="K1218" s="1">
        <f>SUMIF('emission-rate'!$A$2:$A$551, $D1218&amp;K$1&amp;$E1218&amp;$F1218, 'emission-rate'!$F$2:$F$551) * IFERROR(VLOOKUP($A1218&amp;$B1218&amp;$C1218&amp;$D1218&amp;K$1, 'check of sales'!$A$2:$P$1035, 12 + MATCH($E1218,'check of sales'!$M$1:$P$1, 0), 0), 0)</f>
        <v>860.54771178964211</v>
      </c>
      <c r="L1218" s="1">
        <f>SUMIF('emission-rate'!$A$2:$A$551, $D1218&amp;L$1&amp;$E1218&amp;$F1218, 'emission-rate'!$F$2:$F$551) * IFERROR(VLOOKUP($A1218&amp;$B1218&amp;$C1218&amp;$D1218&amp;L$1, 'check of sales'!$A$2:$P$1035, 12 + MATCH($E1218,'check of sales'!$M$1:$P$1, 0), 0), 0)</f>
        <v>34341.07546246671</v>
      </c>
      <c r="M1218" s="1">
        <f>SUMIF('emission-rate'!$A$2:$A$551, $D1218&amp;M$1&amp;$E1218&amp;$F1218, 'emission-rate'!$F$2:$F$551) * IFERROR(VLOOKUP($A1218&amp;$B1218&amp;$C1218&amp;$D1218&amp;M$1, 'check of sales'!$A$2:$P$1035, 12 + MATCH($E1218,'check of sales'!$M$1:$P$1, 0), 0), 0)</f>
        <v>32468.784310907453</v>
      </c>
      <c r="N1218" s="1">
        <f>SUMIF('emission-rate'!$A$2:$A$551, $D1218&amp;N$1&amp;$E1218&amp;$F1218, 'emission-rate'!$F$2:$F$551) * IFERROR(VLOOKUP($A1218&amp;$B1218&amp;$C1218&amp;$D1218&amp;N$1, 'check of sales'!$A$2:$P$1035, 12 + MATCH($E1218,'check of sales'!$M$1:$P$1, 0), 0), 0)</f>
        <v>8450.0975707361958</v>
      </c>
      <c r="O1218" s="1">
        <f>SUMIF('emission-rate'!$A$2:$A$551, $D1218&amp;O$1&amp;$E1218&amp;$F1218, 'emission-rate'!$F$2:$F$551) * IFERROR(VLOOKUP($A1218&amp;$B1218&amp;$C1218&amp;$D1218&amp;O$1, 'check of sales'!$A$2:$P$1035, 12 + MATCH($E1218,'check of sales'!$M$1:$P$1, 0), 0), 0)</f>
        <v>26426.831700314702</v>
      </c>
      <c r="P1218" s="1">
        <f>SUMIF('emission-rate'!$A$2:$A$551, $D1218&amp;P$1&amp;$E1218&amp;$F1218, 'emission-rate'!$F$2:$F$551) * IFERROR(VLOOKUP($A1218&amp;$B1218&amp;$C1218&amp;$D1218&amp;P$1, 'check of sales'!$A$2:$P$1035, 12 + MATCH($E1218,'check of sales'!$M$1:$P$1, 0), 0), 0)</f>
        <v>35216.291146259682</v>
      </c>
      <c r="Q1218" s="1">
        <f>SUMIF('emission-rate'!$A$2:$A$551, $D1218&amp;Q$1&amp;$E1218&amp;$F1218, 'emission-rate'!$F$2:$F$551) * IFERROR(VLOOKUP($A1218&amp;$B1218&amp;$C1218&amp;$D1218&amp;Q$1, 'check of sales'!$A$2:$P$1035, 12 + MATCH($E1218,'check of sales'!$M$1:$P$1, 0), 0), 0)</f>
        <v>25548.328391903979</v>
      </c>
      <c r="R1218" s="1">
        <f>SUMIF('emission-rate'!$A$2:$A$551, $D1218&amp;R$1&amp;$E1218&amp;$F1218, 'emission-rate'!$F$2:$F$551) * IFERROR(VLOOKUP($A1218&amp;$B1218&amp;$C1218&amp;$D1218&amp;R$1, 'check of sales'!$A$2:$P$1035, 12 + MATCH($E1218,'check of sales'!$M$1:$P$1, 0), 0), 0)</f>
        <v>0</v>
      </c>
      <c r="S1218" s="1">
        <f>SUMIF('emission-rate'!$A$2:$A$551, $D1218&amp;S$1&amp;$E1218&amp;$F1218, 'emission-rate'!$F$2:$F$551) * IFERROR(VLOOKUP($A1218&amp;$B1218&amp;$C1218&amp;$D1218&amp;S$1, 'check of sales'!$A$2:$P$1035, 12 + MATCH($E1218,'check of sales'!$M$1:$P$1, 0), 0), 0)</f>
        <v>0</v>
      </c>
      <c r="T1218" s="1">
        <f>SUMIF('emission-rate'!$A$2:$A$551, $D1218&amp;T$1&amp;$E1218&amp;$F1218, 'emission-rate'!$F$2:$F$551) * IFERROR(VLOOKUP($A1218&amp;$B1218&amp;$C1218&amp;$D1218&amp;T$1, 'check of sales'!$A$2:$P$1035, 12 + MATCH($E1218,'check of sales'!$M$1:$P$1, 0), 0), 0)</f>
        <v>0</v>
      </c>
      <c r="U1218" s="1">
        <f>SUMIF('emission-rate'!$A$2:$A$551, $D1218&amp;U$1&amp;$E1218&amp;$F1218, 'emission-rate'!$F$2:$F$551) * IFERROR(VLOOKUP($A1218&amp;$B1218&amp;$C1218&amp;$D1218&amp;U$1, 'check of sales'!$A$2:$P$1035, 12 + MATCH($E1218,'check of sales'!$M$1:$P$1, 0), 0), 0)</f>
        <v>0</v>
      </c>
    </row>
    <row r="1219" spans="1:21" x14ac:dyDescent="0.2">
      <c r="A1219">
        <f>emission!A1219</f>
        <v>2017</v>
      </c>
      <c r="B1219">
        <f>emission!B1219</f>
        <v>2</v>
      </c>
      <c r="C1219" t="str">
        <f>emission!C1219</f>
        <v>industrial</v>
      </c>
      <c r="D1219" t="str">
        <f>emission!D1219</f>
        <v>VCC 22400 (DSL LHD1)</v>
      </c>
      <c r="E1219" t="str">
        <f>emission!E1219</f>
        <v>DSL</v>
      </c>
      <c r="F1219" t="str">
        <f>emission!F1219</f>
        <v>CH4</v>
      </c>
      <c r="G1219" s="1">
        <f>emission!G1219 - SUM($K1219:$U1219)</f>
        <v>4.0379207348451018E-5</v>
      </c>
      <c r="K1219" s="1">
        <f>SUMIF('emission-rate'!$A$2:$A$551, $D1219&amp;K$1&amp;$E1219&amp;$F1219, 'emission-rate'!$F$2:$F$551) * IFERROR(VLOOKUP($A1219&amp;$B1219&amp;$C1219&amp;$D1219&amp;K$1, 'check of sales'!$A$2:$P$1035, 12 + MATCH($E1219,'check of sales'!$M$1:$P$1, 0), 0), 0)</f>
        <v>784.21242726599701</v>
      </c>
      <c r="L1219" s="1">
        <f>SUMIF('emission-rate'!$A$2:$A$551, $D1219&amp;L$1&amp;$E1219&amp;$F1219, 'emission-rate'!$F$2:$F$551) * IFERROR(VLOOKUP($A1219&amp;$B1219&amp;$C1219&amp;$D1219&amp;L$1, 'check of sales'!$A$2:$P$1035, 12 + MATCH($E1219,'check of sales'!$M$1:$P$1, 0), 0), 0)</f>
        <v>33005.512912708989</v>
      </c>
      <c r="M1219" s="1">
        <f>SUMIF('emission-rate'!$A$2:$A$551, $D1219&amp;M$1&amp;$E1219&amp;$F1219, 'emission-rate'!$F$2:$F$551) * IFERROR(VLOOKUP($A1219&amp;$B1219&amp;$C1219&amp;$D1219&amp;M$1, 'check of sales'!$A$2:$P$1035, 12 + MATCH($E1219,'check of sales'!$M$1:$P$1, 0), 0), 0)</f>
        <v>30401.046951266821</v>
      </c>
      <c r="N1219" s="1">
        <f>SUMIF('emission-rate'!$A$2:$A$551, $D1219&amp;N$1&amp;$E1219&amp;$F1219, 'emission-rate'!$F$2:$F$551) * IFERROR(VLOOKUP($A1219&amp;$B1219&amp;$C1219&amp;$D1219&amp;N$1, 'check of sales'!$A$2:$P$1035, 12 + MATCH($E1219,'check of sales'!$M$1:$P$1, 0), 0), 0)</f>
        <v>7541.310086542574</v>
      </c>
      <c r="O1219" s="1">
        <f>SUMIF('emission-rate'!$A$2:$A$551, $D1219&amp;O$1&amp;$E1219&amp;$F1219, 'emission-rate'!$F$2:$F$551) * IFERROR(VLOOKUP($A1219&amp;$B1219&amp;$C1219&amp;$D1219&amp;O$1, 'check of sales'!$A$2:$P$1035, 12 + MATCH($E1219,'check of sales'!$M$1:$P$1, 0), 0), 0)</f>
        <v>25583.07294495948</v>
      </c>
      <c r="P1219" s="1">
        <f>SUMIF('emission-rate'!$A$2:$A$551, $D1219&amp;P$1&amp;$E1219&amp;$F1219, 'emission-rate'!$F$2:$F$551) * IFERROR(VLOOKUP($A1219&amp;$B1219&amp;$C1219&amp;$D1219&amp;P$1, 'check of sales'!$A$2:$P$1035, 12 + MATCH($E1219,'check of sales'!$M$1:$P$1, 0), 0), 0)</f>
        <v>33877.368270091814</v>
      </c>
      <c r="Q1219" s="1">
        <f>SUMIF('emission-rate'!$A$2:$A$551, $D1219&amp;Q$1&amp;$E1219&amp;$F1219, 'emission-rate'!$F$2:$F$551) * IFERROR(VLOOKUP($A1219&amp;$B1219&amp;$C1219&amp;$D1219&amp;Q$1, 'check of sales'!$A$2:$P$1035, 12 + MATCH($E1219,'check of sales'!$M$1:$P$1, 0), 0), 0)</f>
        <v>24054.904374277317</v>
      </c>
      <c r="R1219" s="1">
        <f>SUMIF('emission-rate'!$A$2:$A$551, $D1219&amp;R$1&amp;$E1219&amp;$F1219, 'emission-rate'!$F$2:$F$551) * IFERROR(VLOOKUP($A1219&amp;$B1219&amp;$C1219&amp;$D1219&amp;R$1, 'check of sales'!$A$2:$P$1035, 12 + MATCH($E1219,'check of sales'!$M$1:$P$1, 0), 0), 0)</f>
        <v>18464.7821890458</v>
      </c>
      <c r="S1219" s="1">
        <f>SUMIF('emission-rate'!$A$2:$A$551, $D1219&amp;S$1&amp;$E1219&amp;$F1219, 'emission-rate'!$F$2:$F$551) * IFERROR(VLOOKUP($A1219&amp;$B1219&amp;$C1219&amp;$D1219&amp;S$1, 'check of sales'!$A$2:$P$1035, 12 + MATCH($E1219,'check of sales'!$M$1:$P$1, 0), 0), 0)</f>
        <v>0</v>
      </c>
      <c r="T1219" s="1">
        <f>SUMIF('emission-rate'!$A$2:$A$551, $D1219&amp;T$1&amp;$E1219&amp;$F1219, 'emission-rate'!$F$2:$F$551) * IFERROR(VLOOKUP($A1219&amp;$B1219&amp;$C1219&amp;$D1219&amp;T$1, 'check of sales'!$A$2:$P$1035, 12 + MATCH($E1219,'check of sales'!$M$1:$P$1, 0), 0), 0)</f>
        <v>0</v>
      </c>
      <c r="U1219" s="1">
        <f>SUMIF('emission-rate'!$A$2:$A$551, $D1219&amp;U$1&amp;$E1219&amp;$F1219, 'emission-rate'!$F$2:$F$551) * IFERROR(VLOOKUP($A1219&amp;$B1219&amp;$C1219&amp;$D1219&amp;U$1, 'check of sales'!$A$2:$P$1035, 12 + MATCH($E1219,'check of sales'!$M$1:$P$1, 0), 0), 0)</f>
        <v>0</v>
      </c>
    </row>
    <row r="1220" spans="1:21" x14ac:dyDescent="0.2">
      <c r="A1220">
        <f>emission!A1220</f>
        <v>2018</v>
      </c>
      <c r="B1220">
        <f>emission!B1220</f>
        <v>2</v>
      </c>
      <c r="C1220" t="str">
        <f>emission!C1220</f>
        <v>industrial</v>
      </c>
      <c r="D1220" t="str">
        <f>emission!D1220</f>
        <v>VCC 22400 (DSL LHD1)</v>
      </c>
      <c r="E1220" t="str">
        <f>emission!E1220</f>
        <v>DSL</v>
      </c>
      <c r="F1220" t="str">
        <f>emission!F1220</f>
        <v>CH4</v>
      </c>
      <c r="G1220" s="1">
        <f>emission!G1220 - SUM($K1220:$U1220)</f>
        <v>1.4038730296306312E-4</v>
      </c>
      <c r="K1220" s="1">
        <f>SUMIF('emission-rate'!$A$2:$A$551, $D1220&amp;K$1&amp;$E1220&amp;$F1220, 'emission-rate'!$F$2:$F$551) * IFERROR(VLOOKUP($A1220&amp;$B1220&amp;$C1220&amp;$D1220&amp;K$1, 'check of sales'!$A$2:$P$1035, 12 + MATCH($E1220,'check of sales'!$M$1:$P$1, 0), 0), 0)</f>
        <v>752.95648784215825</v>
      </c>
      <c r="L1220" s="1">
        <f>SUMIF('emission-rate'!$A$2:$A$551, $D1220&amp;L$1&amp;$E1220&amp;$F1220, 'emission-rate'!$F$2:$F$551) * IFERROR(VLOOKUP($A1220&amp;$B1220&amp;$C1220&amp;$D1220&amp;L$1, 'check of sales'!$A$2:$P$1035, 12 + MATCH($E1220,'check of sales'!$M$1:$P$1, 0), 0), 0)</f>
        <v>30077.743557770082</v>
      </c>
      <c r="M1220" s="1">
        <f>SUMIF('emission-rate'!$A$2:$A$551, $D1220&amp;M$1&amp;$E1220&amp;$F1220, 'emission-rate'!$F$2:$F$551) * IFERROR(VLOOKUP($A1220&amp;$B1220&amp;$C1220&amp;$D1220&amp;M$1, 'check of sales'!$A$2:$P$1035, 12 + MATCH($E1220,'check of sales'!$M$1:$P$1, 0), 0), 0)</f>
        <v>29218.716484478937</v>
      </c>
      <c r="N1220" s="1">
        <f>SUMIF('emission-rate'!$A$2:$A$551, $D1220&amp;N$1&amp;$E1220&amp;$F1220, 'emission-rate'!$F$2:$F$551) * IFERROR(VLOOKUP($A1220&amp;$B1220&amp;$C1220&amp;$D1220&amp;N$1, 'check of sales'!$A$2:$P$1035, 12 + MATCH($E1220,'check of sales'!$M$1:$P$1, 0), 0), 0)</f>
        <v>7061.0503867255711</v>
      </c>
      <c r="O1220" s="1">
        <f>SUMIF('emission-rate'!$A$2:$A$551, $D1220&amp;O$1&amp;$E1220&amp;$F1220, 'emission-rate'!$F$2:$F$551) * IFERROR(VLOOKUP($A1220&amp;$B1220&amp;$C1220&amp;$D1220&amp;O$1, 'check of sales'!$A$2:$P$1035, 12 + MATCH($E1220,'check of sales'!$M$1:$P$1, 0), 0), 0)</f>
        <v>22831.675543335627</v>
      </c>
      <c r="P1220" s="1">
        <f>SUMIF('emission-rate'!$A$2:$A$551, $D1220&amp;P$1&amp;$E1220&amp;$F1220, 'emission-rate'!$F$2:$F$551) * IFERROR(VLOOKUP($A1220&amp;$B1220&amp;$C1220&amp;$D1220&amp;P$1, 'check of sales'!$A$2:$P$1035, 12 + MATCH($E1220,'check of sales'!$M$1:$P$1, 0), 0), 0)</f>
        <v>32795.727973198365</v>
      </c>
      <c r="Q1220" s="1">
        <f>SUMIF('emission-rate'!$A$2:$A$551, $D1220&amp;Q$1&amp;$E1220&amp;$F1220, 'emission-rate'!$F$2:$F$551) * IFERROR(VLOOKUP($A1220&amp;$B1220&amp;$C1220&amp;$D1220&amp;Q$1, 'check of sales'!$A$2:$P$1035, 12 + MATCH($E1220,'check of sales'!$M$1:$P$1, 0), 0), 0)</f>
        <v>23140.337260523451</v>
      </c>
      <c r="R1220" s="1">
        <f>SUMIF('emission-rate'!$A$2:$A$551, $D1220&amp;R$1&amp;$E1220&amp;$F1220, 'emission-rate'!$F$2:$F$551) * IFERROR(VLOOKUP($A1220&amp;$B1220&amp;$C1220&amp;$D1220&amp;R$1, 'check of sales'!$A$2:$P$1035, 12 + MATCH($E1220,'check of sales'!$M$1:$P$1, 0), 0), 0)</f>
        <v>17385.425889159451</v>
      </c>
      <c r="S1220" s="1">
        <f>SUMIF('emission-rate'!$A$2:$A$551, $D1220&amp;S$1&amp;$E1220&amp;$F1220, 'emission-rate'!$F$2:$F$551) * IFERROR(VLOOKUP($A1220&amp;$B1220&amp;$C1220&amp;$D1220&amp;S$1, 'check of sales'!$A$2:$P$1035, 12 + MATCH($E1220,'check of sales'!$M$1:$P$1, 0), 0), 0)</f>
        <v>22682.856693694088</v>
      </c>
      <c r="T1220" s="1">
        <f>SUMIF('emission-rate'!$A$2:$A$551, $D1220&amp;T$1&amp;$E1220&amp;$F1220, 'emission-rate'!$F$2:$F$551) * IFERROR(VLOOKUP($A1220&amp;$B1220&amp;$C1220&amp;$D1220&amp;T$1, 'check of sales'!$A$2:$P$1035, 12 + MATCH($E1220,'check of sales'!$M$1:$P$1, 0), 0), 0)</f>
        <v>0</v>
      </c>
      <c r="U1220" s="1">
        <f>SUMIF('emission-rate'!$A$2:$A$551, $D1220&amp;U$1&amp;$E1220&amp;$F1220, 'emission-rate'!$F$2:$F$551) * IFERROR(VLOOKUP($A1220&amp;$B1220&amp;$C1220&amp;$D1220&amp;U$1, 'check of sales'!$A$2:$P$1035, 12 + MATCH($E1220,'check of sales'!$M$1:$P$1, 0), 0), 0)</f>
        <v>0</v>
      </c>
    </row>
    <row r="1221" spans="1:21" x14ac:dyDescent="0.2">
      <c r="A1221">
        <f>emission!A1221</f>
        <v>2019</v>
      </c>
      <c r="B1221">
        <f>emission!B1221</f>
        <v>2</v>
      </c>
      <c r="C1221" t="str">
        <f>emission!C1221</f>
        <v>industrial</v>
      </c>
      <c r="D1221" t="str">
        <f>emission!D1221</f>
        <v>VCC 22400 (DSL LHD1)</v>
      </c>
      <c r="E1221" t="str">
        <f>emission!E1221</f>
        <v>DSL</v>
      </c>
      <c r="F1221" t="str">
        <f>emission!F1221</f>
        <v>CH4</v>
      </c>
      <c r="G1221" s="1">
        <f>emission!G1221 - SUM($K1221:$U1221)</f>
        <v>1.6828838852234185E-4</v>
      </c>
      <c r="K1221" s="1">
        <f>SUMIF('emission-rate'!$A$2:$A$551, $D1221&amp;K$1&amp;$E1221&amp;$F1221, 'emission-rate'!$F$2:$F$551) * IFERROR(VLOOKUP($A1221&amp;$B1221&amp;$C1221&amp;$D1221&amp;K$1, 'check of sales'!$A$2:$P$1035, 12 + MATCH($E1221,'check of sales'!$M$1:$P$1, 0), 0), 0)</f>
        <v>729.34400044245592</v>
      </c>
      <c r="L1221" s="1">
        <f>SUMIF('emission-rate'!$A$2:$A$551, $D1221&amp;L$1&amp;$E1221&amp;$F1221, 'emission-rate'!$F$2:$F$551) * IFERROR(VLOOKUP($A1221&amp;$B1221&amp;$C1221&amp;$D1221&amp;L$1, 'check of sales'!$A$2:$P$1035, 12 + MATCH($E1221,'check of sales'!$M$1:$P$1, 0), 0), 0)</f>
        <v>28878.950860841229</v>
      </c>
      <c r="M1221" s="1">
        <f>SUMIF('emission-rate'!$A$2:$A$551, $D1221&amp;M$1&amp;$E1221&amp;$F1221, 'emission-rate'!$F$2:$F$551) * IFERROR(VLOOKUP($A1221&amp;$B1221&amp;$C1221&amp;$D1221&amp;M$1, 'check of sales'!$A$2:$P$1035, 12 + MATCH($E1221,'check of sales'!$M$1:$P$1, 0), 0), 0)</f>
        <v>26626.856665782845</v>
      </c>
      <c r="N1221" s="1">
        <f>SUMIF('emission-rate'!$A$2:$A$551, $D1221&amp;N$1&amp;$E1221&amp;$F1221, 'emission-rate'!$F$2:$F$551) * IFERROR(VLOOKUP($A1221&amp;$B1221&amp;$C1221&amp;$D1221&amp;N$1, 'check of sales'!$A$2:$P$1035, 12 + MATCH($E1221,'check of sales'!$M$1:$P$1, 0), 0), 0)</f>
        <v>6786.4382980980736</v>
      </c>
      <c r="O1221" s="1">
        <f>SUMIF('emission-rate'!$A$2:$A$551, $D1221&amp;O$1&amp;$E1221&amp;$F1221, 'emission-rate'!$F$2:$F$551) * IFERROR(VLOOKUP($A1221&amp;$B1221&amp;$C1221&amp;$D1221&amp;O$1, 'check of sales'!$A$2:$P$1035, 12 + MATCH($E1221,'check of sales'!$M$1:$P$1, 0), 0), 0)</f>
        <v>21377.666423311719</v>
      </c>
      <c r="P1221" s="1">
        <f>SUMIF('emission-rate'!$A$2:$A$551, $D1221&amp;P$1&amp;$E1221&amp;$F1221, 'emission-rate'!$F$2:$F$551) * IFERROR(VLOOKUP($A1221&amp;$B1221&amp;$C1221&amp;$D1221&amp;P$1, 'check of sales'!$A$2:$P$1035, 12 + MATCH($E1221,'check of sales'!$M$1:$P$1, 0), 0), 0)</f>
        <v>29268.627029384661</v>
      </c>
      <c r="Q1221" s="1">
        <f>SUMIF('emission-rate'!$A$2:$A$551, $D1221&amp;Q$1&amp;$E1221&amp;$F1221, 'emission-rate'!$F$2:$F$551) * IFERROR(VLOOKUP($A1221&amp;$B1221&amp;$C1221&amp;$D1221&amp;Q$1, 'check of sales'!$A$2:$P$1035, 12 + MATCH($E1221,'check of sales'!$M$1:$P$1, 0), 0), 0)</f>
        <v>22401.510056912593</v>
      </c>
      <c r="R1221" s="1">
        <f>SUMIF('emission-rate'!$A$2:$A$551, $D1221&amp;R$1&amp;$E1221&amp;$F1221, 'emission-rate'!$F$2:$F$551) * IFERROR(VLOOKUP($A1221&amp;$B1221&amp;$C1221&amp;$D1221&amp;R$1, 'check of sales'!$A$2:$P$1035, 12 + MATCH($E1221,'check of sales'!$M$1:$P$1, 0), 0), 0)</f>
        <v>16724.432250214359</v>
      </c>
      <c r="S1221" s="1">
        <f>SUMIF('emission-rate'!$A$2:$A$551, $D1221&amp;S$1&amp;$E1221&amp;$F1221, 'emission-rate'!$F$2:$F$551) * IFERROR(VLOOKUP($A1221&amp;$B1221&amp;$C1221&amp;$D1221&amp;S$1, 'check of sales'!$A$2:$P$1035, 12 + MATCH($E1221,'check of sales'!$M$1:$P$1, 0), 0), 0)</f>
        <v>21356.933429552813</v>
      </c>
      <c r="T1221" s="1">
        <f>SUMIF('emission-rate'!$A$2:$A$551, $D1221&amp;T$1&amp;$E1221&amp;$F1221, 'emission-rate'!$F$2:$F$551) * IFERROR(VLOOKUP($A1221&amp;$B1221&amp;$C1221&amp;$D1221&amp;T$1, 'check of sales'!$A$2:$P$1035, 12 + MATCH($E1221,'check of sales'!$M$1:$P$1, 0), 0), 0)</f>
        <v>19270.134537244856</v>
      </c>
      <c r="U1221" s="1">
        <f>SUMIF('emission-rate'!$A$2:$A$551, $D1221&amp;U$1&amp;$E1221&amp;$F1221, 'emission-rate'!$F$2:$F$551) * IFERROR(VLOOKUP($A1221&amp;$B1221&amp;$C1221&amp;$D1221&amp;U$1, 'check of sales'!$A$2:$P$1035, 12 + MATCH($E1221,'check of sales'!$M$1:$P$1, 0), 0), 0)</f>
        <v>0</v>
      </c>
    </row>
    <row r="1222" spans="1:21" x14ac:dyDescent="0.2">
      <c r="A1222">
        <f>emission!A1222</f>
        <v>2020</v>
      </c>
      <c r="B1222">
        <f>emission!B1222</f>
        <v>2</v>
      </c>
      <c r="C1222" t="str">
        <f>emission!C1222</f>
        <v>industrial</v>
      </c>
      <c r="D1222" t="str">
        <f>emission!D1222</f>
        <v>VCC 22400 (DSL LHD1)</v>
      </c>
      <c r="E1222" t="str">
        <f>emission!E1222</f>
        <v>DSL</v>
      </c>
      <c r="F1222" t="str">
        <f>emission!F1222</f>
        <v>CH4</v>
      </c>
      <c r="G1222" s="1">
        <f>emission!G1222 - SUM($K1222:$U1222)</f>
        <v>1.5999109018594027E-4</v>
      </c>
      <c r="K1222" s="1">
        <f>SUMIF('emission-rate'!$A$2:$A$551, $D1222&amp;K$1&amp;$E1222&amp;$F1222, 'emission-rate'!$F$2:$F$551) * IFERROR(VLOOKUP($A1222&amp;$B1222&amp;$C1222&amp;$D1222&amp;K$1, 'check of sales'!$A$2:$P$1035, 12 + MATCH($E1222,'check of sales'!$M$1:$P$1, 0), 0), 0)</f>
        <v>691.11448446974987</v>
      </c>
      <c r="L1222" s="1">
        <f>SUMIF('emission-rate'!$A$2:$A$551, $D1222&amp;L$1&amp;$E1222&amp;$F1222, 'emission-rate'!$F$2:$F$551) * IFERROR(VLOOKUP($A1222&amp;$B1222&amp;$C1222&amp;$D1222&amp;L$1, 'check of sales'!$A$2:$P$1035, 12 + MATCH($E1222,'check of sales'!$M$1:$P$1, 0), 0), 0)</f>
        <v>27973.315708838647</v>
      </c>
      <c r="M1222" s="1">
        <f>SUMIF('emission-rate'!$A$2:$A$551, $D1222&amp;M$1&amp;$E1222&amp;$F1222, 'emission-rate'!$F$2:$F$551) * IFERROR(VLOOKUP($A1222&amp;$B1222&amp;$C1222&amp;$D1222&amp;M$1, 'check of sales'!$A$2:$P$1035, 12 + MATCH($E1222,'check of sales'!$M$1:$P$1, 0), 0), 0)</f>
        <v>25565.604140246654</v>
      </c>
      <c r="N1222" s="1">
        <f>SUMIF('emission-rate'!$A$2:$A$551, $D1222&amp;N$1&amp;$E1222&amp;$F1222, 'emission-rate'!$F$2:$F$551) * IFERROR(VLOOKUP($A1222&amp;$B1222&amp;$C1222&amp;$D1222&amp;N$1, 'check of sales'!$A$2:$P$1035, 12 + MATCH($E1222,'check of sales'!$M$1:$P$1, 0), 0), 0)</f>
        <v>6184.4441363680717</v>
      </c>
      <c r="O1222" s="1">
        <f>SUMIF('emission-rate'!$A$2:$A$551, $D1222&amp;O$1&amp;$E1222&amp;$F1222, 'emission-rate'!$F$2:$F$551) * IFERROR(VLOOKUP($A1222&amp;$B1222&amp;$C1222&amp;$D1222&amp;O$1, 'check of sales'!$A$2:$P$1035, 12 + MATCH($E1222,'check of sales'!$M$1:$P$1, 0), 0), 0)</f>
        <v>20546.265242897567</v>
      </c>
      <c r="P1222" s="1">
        <f>SUMIF('emission-rate'!$A$2:$A$551, $D1222&amp;P$1&amp;$E1222&amp;$F1222, 'emission-rate'!$F$2:$F$551) * IFERROR(VLOOKUP($A1222&amp;$B1222&amp;$C1222&amp;$D1222&amp;P$1, 'check of sales'!$A$2:$P$1035, 12 + MATCH($E1222,'check of sales'!$M$1:$P$1, 0), 0), 0)</f>
        <v>27404.68802278271</v>
      </c>
      <c r="Q1222" s="1">
        <f>SUMIF('emission-rate'!$A$2:$A$551, $D1222&amp;Q$1&amp;$E1222&amp;$F1222, 'emission-rate'!$F$2:$F$551) * IFERROR(VLOOKUP($A1222&amp;$B1222&amp;$C1222&amp;$D1222&amp;Q$1, 'check of sales'!$A$2:$P$1035, 12 + MATCH($E1222,'check of sales'!$M$1:$P$1, 0), 0), 0)</f>
        <v>19992.282021811199</v>
      </c>
      <c r="R1222" s="1">
        <f>SUMIF('emission-rate'!$A$2:$A$551, $D1222&amp;R$1&amp;$E1222&amp;$F1222, 'emission-rate'!$F$2:$F$551) * IFERROR(VLOOKUP($A1222&amp;$B1222&amp;$C1222&amp;$D1222&amp;R$1, 'check of sales'!$A$2:$P$1035, 12 + MATCH($E1222,'check of sales'!$M$1:$P$1, 0), 0), 0)</f>
        <v>16190.452759237583</v>
      </c>
      <c r="S1222" s="1">
        <f>SUMIF('emission-rate'!$A$2:$A$551, $D1222&amp;S$1&amp;$E1222&amp;$F1222, 'emission-rate'!$F$2:$F$551) * IFERROR(VLOOKUP($A1222&amp;$B1222&amp;$C1222&amp;$D1222&amp;S$1, 'check of sales'!$A$2:$P$1035, 12 + MATCH($E1222,'check of sales'!$M$1:$P$1, 0), 0), 0)</f>
        <v>20544.943131799391</v>
      </c>
      <c r="T1222" s="1">
        <f>SUMIF('emission-rate'!$A$2:$A$551, $D1222&amp;T$1&amp;$E1222&amp;$F1222, 'emission-rate'!$F$2:$F$551) * IFERROR(VLOOKUP($A1222&amp;$B1222&amp;$C1222&amp;$D1222&amp;T$1, 'check of sales'!$A$2:$P$1035, 12 + MATCH($E1222,'check of sales'!$M$1:$P$1, 0), 0), 0)</f>
        <v>18143.701476757869</v>
      </c>
      <c r="U1222" s="1">
        <f>SUMIF('emission-rate'!$A$2:$A$551, $D1222&amp;U$1&amp;$E1222&amp;$F1222, 'emission-rate'!$F$2:$F$551) * IFERROR(VLOOKUP($A1222&amp;$B1222&amp;$C1222&amp;$D1222&amp;U$1, 'check of sales'!$A$2:$P$1035, 12 + MATCH($E1222,'check of sales'!$M$1:$P$1, 0), 0), 0)</f>
        <v>23241.639239594431</v>
      </c>
    </row>
    <row r="1223" spans="1:21" x14ac:dyDescent="0.2">
      <c r="A1223">
        <f>emission!A1223</f>
        <v>2010</v>
      </c>
      <c r="B1223">
        <f>emission!B1223</f>
        <v>2</v>
      </c>
      <c r="C1223" t="str">
        <f>emission!C1223</f>
        <v>industrial</v>
      </c>
      <c r="D1223" t="str">
        <f>emission!D1223</f>
        <v>VCC 22400 (DSL LHD1)</v>
      </c>
      <c r="E1223" t="str">
        <f>emission!E1223</f>
        <v>DSL</v>
      </c>
      <c r="F1223" t="str">
        <f>emission!F1223</f>
        <v>CO</v>
      </c>
      <c r="G1223" s="1">
        <f>emission!G1223 - SUM($K1223:$U1223)</f>
        <v>-1.4710487448610365E-5</v>
      </c>
      <c r="K1223" s="1">
        <f>SUMIF('emission-rate'!$A$2:$A$551, $D1223&amp;K$1&amp;$E1223&amp;$F1223, 'emission-rate'!$F$2:$F$551) * IFERROR(VLOOKUP($A1223&amp;$B1223&amp;$C1223&amp;$D1223&amp;K$1, 'check of sales'!$A$2:$P$1035, 12 + MATCH($E1223,'check of sales'!$M$1:$P$1, 0), 0), 0)</f>
        <v>127948.08089313249</v>
      </c>
      <c r="L1223" s="1">
        <f>SUMIF('emission-rate'!$A$2:$A$551, $D1223&amp;L$1&amp;$E1223&amp;$F1223, 'emission-rate'!$F$2:$F$551) * IFERROR(VLOOKUP($A1223&amp;$B1223&amp;$C1223&amp;$D1223&amp;L$1, 'check of sales'!$A$2:$P$1035, 12 + MATCH($E1223,'check of sales'!$M$1:$P$1, 0), 0), 0)</f>
        <v>0</v>
      </c>
      <c r="M1223" s="1">
        <f>SUMIF('emission-rate'!$A$2:$A$551, $D1223&amp;M$1&amp;$E1223&amp;$F1223, 'emission-rate'!$F$2:$F$551) * IFERROR(VLOOKUP($A1223&amp;$B1223&amp;$C1223&amp;$D1223&amp;M$1, 'check of sales'!$A$2:$P$1035, 12 + MATCH($E1223,'check of sales'!$M$1:$P$1, 0), 0), 0)</f>
        <v>0</v>
      </c>
      <c r="N1223" s="1">
        <f>SUMIF('emission-rate'!$A$2:$A$551, $D1223&amp;N$1&amp;$E1223&amp;$F1223, 'emission-rate'!$F$2:$F$551) * IFERROR(VLOOKUP($A1223&amp;$B1223&amp;$C1223&amp;$D1223&amp;N$1, 'check of sales'!$A$2:$P$1035, 12 + MATCH($E1223,'check of sales'!$M$1:$P$1, 0), 0), 0)</f>
        <v>0</v>
      </c>
      <c r="O1223" s="1">
        <f>SUMIF('emission-rate'!$A$2:$A$551, $D1223&amp;O$1&amp;$E1223&amp;$F1223, 'emission-rate'!$F$2:$F$551) * IFERROR(VLOOKUP($A1223&amp;$B1223&amp;$C1223&amp;$D1223&amp;O$1, 'check of sales'!$A$2:$P$1035, 12 + MATCH($E1223,'check of sales'!$M$1:$P$1, 0), 0), 0)</f>
        <v>0</v>
      </c>
      <c r="P1223" s="1">
        <f>SUMIF('emission-rate'!$A$2:$A$551, $D1223&amp;P$1&amp;$E1223&amp;$F1223, 'emission-rate'!$F$2:$F$551) * IFERROR(VLOOKUP($A1223&amp;$B1223&amp;$C1223&amp;$D1223&amp;P$1, 'check of sales'!$A$2:$P$1035, 12 + MATCH($E1223,'check of sales'!$M$1:$P$1, 0), 0), 0)</f>
        <v>0</v>
      </c>
      <c r="Q1223" s="1">
        <f>SUMIF('emission-rate'!$A$2:$A$551, $D1223&amp;Q$1&amp;$E1223&amp;$F1223, 'emission-rate'!$F$2:$F$551) * IFERROR(VLOOKUP($A1223&amp;$B1223&amp;$C1223&amp;$D1223&amp;Q$1, 'check of sales'!$A$2:$P$1035, 12 + MATCH($E1223,'check of sales'!$M$1:$P$1, 0), 0), 0)</f>
        <v>0</v>
      </c>
      <c r="R1223" s="1">
        <f>SUMIF('emission-rate'!$A$2:$A$551, $D1223&amp;R$1&amp;$E1223&amp;$F1223, 'emission-rate'!$F$2:$F$551) * IFERROR(VLOOKUP($A1223&amp;$B1223&amp;$C1223&amp;$D1223&amp;R$1, 'check of sales'!$A$2:$P$1035, 12 + MATCH($E1223,'check of sales'!$M$1:$P$1, 0), 0), 0)</f>
        <v>0</v>
      </c>
      <c r="S1223" s="1">
        <f>SUMIF('emission-rate'!$A$2:$A$551, $D1223&amp;S$1&amp;$E1223&amp;$F1223, 'emission-rate'!$F$2:$F$551) * IFERROR(VLOOKUP($A1223&amp;$B1223&amp;$C1223&amp;$D1223&amp;S$1, 'check of sales'!$A$2:$P$1035, 12 + MATCH($E1223,'check of sales'!$M$1:$P$1, 0), 0), 0)</f>
        <v>0</v>
      </c>
      <c r="T1223" s="1">
        <f>SUMIF('emission-rate'!$A$2:$A$551, $D1223&amp;T$1&amp;$E1223&amp;$F1223, 'emission-rate'!$F$2:$F$551) * IFERROR(VLOOKUP($A1223&amp;$B1223&amp;$C1223&amp;$D1223&amp;T$1, 'check of sales'!$A$2:$P$1035, 12 + MATCH($E1223,'check of sales'!$M$1:$P$1, 0), 0), 0)</f>
        <v>0</v>
      </c>
      <c r="U1223" s="1">
        <f>SUMIF('emission-rate'!$A$2:$A$551, $D1223&amp;U$1&amp;$E1223&amp;$F1223, 'emission-rate'!$F$2:$F$551) * IFERROR(VLOOKUP($A1223&amp;$B1223&amp;$C1223&amp;$D1223&amp;U$1, 'check of sales'!$A$2:$P$1035, 12 + MATCH($E1223,'check of sales'!$M$1:$P$1, 0), 0), 0)</f>
        <v>0</v>
      </c>
    </row>
    <row r="1224" spans="1:21" x14ac:dyDescent="0.2">
      <c r="A1224">
        <f>emission!A1224</f>
        <v>2011</v>
      </c>
      <c r="B1224">
        <f>emission!B1224</f>
        <v>2</v>
      </c>
      <c r="C1224" t="str">
        <f>emission!C1224</f>
        <v>industrial</v>
      </c>
      <c r="D1224" t="str">
        <f>emission!D1224</f>
        <v>VCC 22400 (DSL LHD1)</v>
      </c>
      <c r="E1224" t="str">
        <f>emission!E1224</f>
        <v>DSL</v>
      </c>
      <c r="F1224" t="str">
        <f>emission!F1224</f>
        <v>CO</v>
      </c>
      <c r="G1224" s="1">
        <f>emission!G1224 - SUM($K1224:$U1224)</f>
        <v>3.4521333873271942E-4</v>
      </c>
      <c r="K1224" s="1">
        <f>SUMIF('emission-rate'!$A$2:$A$551, $D1224&amp;K$1&amp;$E1224&amp;$F1224, 'emission-rate'!$F$2:$F$551) * IFERROR(VLOOKUP($A1224&amp;$B1224&amp;$C1224&amp;$D1224&amp;K$1, 'check of sales'!$A$2:$P$1035, 12 + MATCH($E1224,'check of sales'!$M$1:$P$1, 0), 0), 0)</f>
        <v>120468.8934455656</v>
      </c>
      <c r="L1224" s="1">
        <f>SUMIF('emission-rate'!$A$2:$A$551, $D1224&amp;L$1&amp;$E1224&amp;$F1224, 'emission-rate'!$F$2:$F$551) * IFERROR(VLOOKUP($A1224&amp;$B1224&amp;$C1224&amp;$D1224&amp;L$1, 'check of sales'!$A$2:$P$1035, 12 + MATCH($E1224,'check of sales'!$M$1:$P$1, 0), 0), 0)</f>
        <v>4923908.7159099709</v>
      </c>
      <c r="M1224" s="1">
        <f>SUMIF('emission-rate'!$A$2:$A$551, $D1224&amp;M$1&amp;$E1224&amp;$F1224, 'emission-rate'!$F$2:$F$551) * IFERROR(VLOOKUP($A1224&amp;$B1224&amp;$C1224&amp;$D1224&amp;M$1, 'check of sales'!$A$2:$P$1035, 12 + MATCH($E1224,'check of sales'!$M$1:$P$1, 0), 0), 0)</f>
        <v>0</v>
      </c>
      <c r="N1224" s="1">
        <f>SUMIF('emission-rate'!$A$2:$A$551, $D1224&amp;N$1&amp;$E1224&amp;$F1224, 'emission-rate'!$F$2:$F$551) * IFERROR(VLOOKUP($A1224&amp;$B1224&amp;$C1224&amp;$D1224&amp;N$1, 'check of sales'!$A$2:$P$1035, 12 + MATCH($E1224,'check of sales'!$M$1:$P$1, 0), 0), 0)</f>
        <v>0</v>
      </c>
      <c r="O1224" s="1">
        <f>SUMIF('emission-rate'!$A$2:$A$551, $D1224&amp;O$1&amp;$E1224&amp;$F1224, 'emission-rate'!$F$2:$F$551) * IFERROR(VLOOKUP($A1224&amp;$B1224&amp;$C1224&amp;$D1224&amp;O$1, 'check of sales'!$A$2:$P$1035, 12 + MATCH($E1224,'check of sales'!$M$1:$P$1, 0), 0), 0)</f>
        <v>0</v>
      </c>
      <c r="P1224" s="1">
        <f>SUMIF('emission-rate'!$A$2:$A$551, $D1224&amp;P$1&amp;$E1224&amp;$F1224, 'emission-rate'!$F$2:$F$551) * IFERROR(VLOOKUP($A1224&amp;$B1224&amp;$C1224&amp;$D1224&amp;P$1, 'check of sales'!$A$2:$P$1035, 12 + MATCH($E1224,'check of sales'!$M$1:$P$1, 0), 0), 0)</f>
        <v>0</v>
      </c>
      <c r="Q1224" s="1">
        <f>SUMIF('emission-rate'!$A$2:$A$551, $D1224&amp;Q$1&amp;$E1224&amp;$F1224, 'emission-rate'!$F$2:$F$551) * IFERROR(VLOOKUP($A1224&amp;$B1224&amp;$C1224&amp;$D1224&amp;Q$1, 'check of sales'!$A$2:$P$1035, 12 + MATCH($E1224,'check of sales'!$M$1:$P$1, 0), 0), 0)</f>
        <v>0</v>
      </c>
      <c r="R1224" s="1">
        <f>SUMIF('emission-rate'!$A$2:$A$551, $D1224&amp;R$1&amp;$E1224&amp;$F1224, 'emission-rate'!$F$2:$F$551) * IFERROR(VLOOKUP($A1224&amp;$B1224&amp;$C1224&amp;$D1224&amp;R$1, 'check of sales'!$A$2:$P$1035, 12 + MATCH($E1224,'check of sales'!$M$1:$P$1, 0), 0), 0)</f>
        <v>0</v>
      </c>
      <c r="S1224" s="1">
        <f>SUMIF('emission-rate'!$A$2:$A$551, $D1224&amp;S$1&amp;$E1224&amp;$F1224, 'emission-rate'!$F$2:$F$551) * IFERROR(VLOOKUP($A1224&amp;$B1224&amp;$C1224&amp;$D1224&amp;S$1, 'check of sales'!$A$2:$P$1035, 12 + MATCH($E1224,'check of sales'!$M$1:$P$1, 0), 0), 0)</f>
        <v>0</v>
      </c>
      <c r="T1224" s="1">
        <f>SUMIF('emission-rate'!$A$2:$A$551, $D1224&amp;T$1&amp;$E1224&amp;$F1224, 'emission-rate'!$F$2:$F$551) * IFERROR(VLOOKUP($A1224&amp;$B1224&amp;$C1224&amp;$D1224&amp;T$1, 'check of sales'!$A$2:$P$1035, 12 + MATCH($E1224,'check of sales'!$M$1:$P$1, 0), 0), 0)</f>
        <v>0</v>
      </c>
      <c r="U1224" s="1">
        <f>SUMIF('emission-rate'!$A$2:$A$551, $D1224&amp;U$1&amp;$E1224&amp;$F1224, 'emission-rate'!$F$2:$F$551) * IFERROR(VLOOKUP($A1224&amp;$B1224&amp;$C1224&amp;$D1224&amp;U$1, 'check of sales'!$A$2:$P$1035, 12 + MATCH($E1224,'check of sales'!$M$1:$P$1, 0), 0), 0)</f>
        <v>0</v>
      </c>
    </row>
    <row r="1225" spans="1:21" x14ac:dyDescent="0.2">
      <c r="A1225">
        <f>emission!A1225</f>
        <v>2012</v>
      </c>
      <c r="B1225">
        <f>emission!B1225</f>
        <v>2</v>
      </c>
      <c r="C1225" t="str">
        <f>emission!C1225</f>
        <v>industrial</v>
      </c>
      <c r="D1225" t="str">
        <f>emission!D1225</f>
        <v>VCC 22400 (DSL LHD1)</v>
      </c>
      <c r="E1225" t="str">
        <f>emission!E1225</f>
        <v>DSL</v>
      </c>
      <c r="F1225" t="str">
        <f>emission!F1225</f>
        <v>CO</v>
      </c>
      <c r="G1225" s="1">
        <f>emission!G1225 - SUM($K1225:$U1225)</f>
        <v>8.2325562834739685E-4</v>
      </c>
      <c r="K1225" s="1">
        <f>SUMIF('emission-rate'!$A$2:$A$551, $D1225&amp;K$1&amp;$E1225&amp;$F1225, 'emission-rate'!$F$2:$F$551) * IFERROR(VLOOKUP($A1225&amp;$B1225&amp;$C1225&amp;$D1225&amp;K$1, 'check of sales'!$A$2:$P$1035, 12 + MATCH($E1225,'check of sales'!$M$1:$P$1, 0), 0), 0)</f>
        <v>115888.66787237881</v>
      </c>
      <c r="L1225" s="1">
        <f>SUMIF('emission-rate'!$A$2:$A$551, $D1225&amp;L$1&amp;$E1225&amp;$F1225, 'emission-rate'!$F$2:$F$551) * IFERROR(VLOOKUP($A1225&amp;$B1225&amp;$C1225&amp;$D1225&amp;L$1, 'check of sales'!$A$2:$P$1035, 12 + MATCH($E1225,'check of sales'!$M$1:$P$1, 0), 0), 0)</f>
        <v>4636082.3100434085</v>
      </c>
      <c r="M1225" s="1">
        <f>SUMIF('emission-rate'!$A$2:$A$551, $D1225&amp;M$1&amp;$E1225&amp;$F1225, 'emission-rate'!$F$2:$F$551) * IFERROR(VLOOKUP($A1225&amp;$B1225&amp;$C1225&amp;$D1225&amp;M$1, 'check of sales'!$A$2:$P$1035, 12 + MATCH($E1225,'check of sales'!$M$1:$P$1, 0), 0), 0)</f>
        <v>4350900.9762982568</v>
      </c>
      <c r="N1225" s="1">
        <f>SUMIF('emission-rate'!$A$2:$A$551, $D1225&amp;N$1&amp;$E1225&amp;$F1225, 'emission-rate'!$F$2:$F$551) * IFERROR(VLOOKUP($A1225&amp;$B1225&amp;$C1225&amp;$D1225&amp;N$1, 'check of sales'!$A$2:$P$1035, 12 + MATCH($E1225,'check of sales'!$M$1:$P$1, 0), 0), 0)</f>
        <v>0</v>
      </c>
      <c r="O1225" s="1">
        <f>SUMIF('emission-rate'!$A$2:$A$551, $D1225&amp;O$1&amp;$E1225&amp;$F1225, 'emission-rate'!$F$2:$F$551) * IFERROR(VLOOKUP($A1225&amp;$B1225&amp;$C1225&amp;$D1225&amp;O$1, 'check of sales'!$A$2:$P$1035, 12 + MATCH($E1225,'check of sales'!$M$1:$P$1, 0), 0), 0)</f>
        <v>0</v>
      </c>
      <c r="P1225" s="1">
        <f>SUMIF('emission-rate'!$A$2:$A$551, $D1225&amp;P$1&amp;$E1225&amp;$F1225, 'emission-rate'!$F$2:$F$551) * IFERROR(VLOOKUP($A1225&amp;$B1225&amp;$C1225&amp;$D1225&amp;P$1, 'check of sales'!$A$2:$P$1035, 12 + MATCH($E1225,'check of sales'!$M$1:$P$1, 0), 0), 0)</f>
        <v>0</v>
      </c>
      <c r="Q1225" s="1">
        <f>SUMIF('emission-rate'!$A$2:$A$551, $D1225&amp;Q$1&amp;$E1225&amp;$F1225, 'emission-rate'!$F$2:$F$551) * IFERROR(VLOOKUP($A1225&amp;$B1225&amp;$C1225&amp;$D1225&amp;Q$1, 'check of sales'!$A$2:$P$1035, 12 + MATCH($E1225,'check of sales'!$M$1:$P$1, 0), 0), 0)</f>
        <v>0</v>
      </c>
      <c r="R1225" s="1">
        <f>SUMIF('emission-rate'!$A$2:$A$551, $D1225&amp;R$1&amp;$E1225&amp;$F1225, 'emission-rate'!$F$2:$F$551) * IFERROR(VLOOKUP($A1225&amp;$B1225&amp;$C1225&amp;$D1225&amp;R$1, 'check of sales'!$A$2:$P$1035, 12 + MATCH($E1225,'check of sales'!$M$1:$P$1, 0), 0), 0)</f>
        <v>0</v>
      </c>
      <c r="S1225" s="1">
        <f>SUMIF('emission-rate'!$A$2:$A$551, $D1225&amp;S$1&amp;$E1225&amp;$F1225, 'emission-rate'!$F$2:$F$551) * IFERROR(VLOOKUP($A1225&amp;$B1225&amp;$C1225&amp;$D1225&amp;S$1, 'check of sales'!$A$2:$P$1035, 12 + MATCH($E1225,'check of sales'!$M$1:$P$1, 0), 0), 0)</f>
        <v>0</v>
      </c>
      <c r="T1225" s="1">
        <f>SUMIF('emission-rate'!$A$2:$A$551, $D1225&amp;T$1&amp;$E1225&amp;$F1225, 'emission-rate'!$F$2:$F$551) * IFERROR(VLOOKUP($A1225&amp;$B1225&amp;$C1225&amp;$D1225&amp;T$1, 'check of sales'!$A$2:$P$1035, 12 + MATCH($E1225,'check of sales'!$M$1:$P$1, 0), 0), 0)</f>
        <v>0</v>
      </c>
      <c r="U1225" s="1">
        <f>SUMIF('emission-rate'!$A$2:$A$551, $D1225&amp;U$1&amp;$E1225&amp;$F1225, 'emission-rate'!$F$2:$F$551) * IFERROR(VLOOKUP($A1225&amp;$B1225&amp;$C1225&amp;$D1225&amp;U$1, 'check of sales'!$A$2:$P$1035, 12 + MATCH($E1225,'check of sales'!$M$1:$P$1, 0), 0), 0)</f>
        <v>0</v>
      </c>
    </row>
    <row r="1226" spans="1:21" x14ac:dyDescent="0.2">
      <c r="A1226">
        <f>emission!A1226</f>
        <v>2013</v>
      </c>
      <c r="B1226">
        <f>emission!B1226</f>
        <v>2</v>
      </c>
      <c r="C1226" t="str">
        <f>emission!C1226</f>
        <v>industrial</v>
      </c>
      <c r="D1226" t="str">
        <f>emission!D1226</f>
        <v>VCC 22400 (DSL LHD1)</v>
      </c>
      <c r="E1226" t="str">
        <f>emission!E1226</f>
        <v>DSL</v>
      </c>
      <c r="F1226" t="str">
        <f>emission!F1226</f>
        <v>CO</v>
      </c>
      <c r="G1226" s="1">
        <f>emission!G1226 - SUM($K1226:$U1226)</f>
        <v>9.5484033226966858E-4</v>
      </c>
      <c r="K1226" s="1">
        <f>SUMIF('emission-rate'!$A$2:$A$551, $D1226&amp;K$1&amp;$E1226&amp;$F1226, 'emission-rate'!$F$2:$F$551) * IFERROR(VLOOKUP($A1226&amp;$B1226&amp;$C1226&amp;$D1226&amp;K$1, 'check of sales'!$A$2:$P$1035, 12 + MATCH($E1226,'check of sales'!$M$1:$P$1, 0), 0), 0)</f>
        <v>112188.56188643834</v>
      </c>
      <c r="L1226" s="1">
        <f>SUMIF('emission-rate'!$A$2:$A$551, $D1226&amp;L$1&amp;$E1226&amp;$F1226, 'emission-rate'!$F$2:$F$551) * IFERROR(VLOOKUP($A1226&amp;$B1226&amp;$C1226&amp;$D1226&amp;L$1, 'check of sales'!$A$2:$P$1035, 12 + MATCH($E1226,'check of sales'!$M$1:$P$1, 0), 0), 0)</f>
        <v>4459818.5281779664</v>
      </c>
      <c r="M1226" s="1">
        <f>SUMIF('emission-rate'!$A$2:$A$551, $D1226&amp;M$1&amp;$E1226&amp;$F1226, 'emission-rate'!$F$2:$F$551) * IFERROR(VLOOKUP($A1226&amp;$B1226&amp;$C1226&amp;$D1226&amp;M$1, 'check of sales'!$A$2:$P$1035, 12 + MATCH($E1226,'check of sales'!$M$1:$P$1, 0), 0), 0)</f>
        <v>4096569.6589358924</v>
      </c>
      <c r="N1226" s="1">
        <f>SUMIF('emission-rate'!$A$2:$A$551, $D1226&amp;N$1&amp;$E1226&amp;$F1226, 'emission-rate'!$F$2:$F$551) * IFERROR(VLOOKUP($A1226&amp;$B1226&amp;$C1226&amp;$D1226&amp;N$1, 'check of sales'!$A$2:$P$1035, 12 + MATCH($E1226,'check of sales'!$M$1:$P$1, 0), 0), 0)</f>
        <v>1012515.3119374823</v>
      </c>
      <c r="O1226" s="1">
        <f>SUMIF('emission-rate'!$A$2:$A$551, $D1226&amp;O$1&amp;$E1226&amp;$F1226, 'emission-rate'!$F$2:$F$551) * IFERROR(VLOOKUP($A1226&amp;$B1226&amp;$C1226&amp;$D1226&amp;O$1, 'check of sales'!$A$2:$P$1035, 12 + MATCH($E1226,'check of sales'!$M$1:$P$1, 0), 0), 0)</f>
        <v>0</v>
      </c>
      <c r="P1226" s="1">
        <f>SUMIF('emission-rate'!$A$2:$A$551, $D1226&amp;P$1&amp;$E1226&amp;$F1226, 'emission-rate'!$F$2:$F$551) * IFERROR(VLOOKUP($A1226&amp;$B1226&amp;$C1226&amp;$D1226&amp;P$1, 'check of sales'!$A$2:$P$1035, 12 + MATCH($E1226,'check of sales'!$M$1:$P$1, 0), 0), 0)</f>
        <v>0</v>
      </c>
      <c r="Q1226" s="1">
        <f>SUMIF('emission-rate'!$A$2:$A$551, $D1226&amp;Q$1&amp;$E1226&amp;$F1226, 'emission-rate'!$F$2:$F$551) * IFERROR(VLOOKUP($A1226&amp;$B1226&amp;$C1226&amp;$D1226&amp;Q$1, 'check of sales'!$A$2:$P$1035, 12 + MATCH($E1226,'check of sales'!$M$1:$P$1, 0), 0), 0)</f>
        <v>0</v>
      </c>
      <c r="R1226" s="1">
        <f>SUMIF('emission-rate'!$A$2:$A$551, $D1226&amp;R$1&amp;$E1226&amp;$F1226, 'emission-rate'!$F$2:$F$551) * IFERROR(VLOOKUP($A1226&amp;$B1226&amp;$C1226&amp;$D1226&amp;R$1, 'check of sales'!$A$2:$P$1035, 12 + MATCH($E1226,'check of sales'!$M$1:$P$1, 0), 0), 0)</f>
        <v>0</v>
      </c>
      <c r="S1226" s="1">
        <f>SUMIF('emission-rate'!$A$2:$A$551, $D1226&amp;S$1&amp;$E1226&amp;$F1226, 'emission-rate'!$F$2:$F$551) * IFERROR(VLOOKUP($A1226&amp;$B1226&amp;$C1226&amp;$D1226&amp;S$1, 'check of sales'!$A$2:$P$1035, 12 + MATCH($E1226,'check of sales'!$M$1:$P$1, 0), 0), 0)</f>
        <v>0</v>
      </c>
      <c r="T1226" s="1">
        <f>SUMIF('emission-rate'!$A$2:$A$551, $D1226&amp;T$1&amp;$E1226&amp;$F1226, 'emission-rate'!$F$2:$F$551) * IFERROR(VLOOKUP($A1226&amp;$B1226&amp;$C1226&amp;$D1226&amp;T$1, 'check of sales'!$A$2:$P$1035, 12 + MATCH($E1226,'check of sales'!$M$1:$P$1, 0), 0), 0)</f>
        <v>0</v>
      </c>
      <c r="U1226" s="1">
        <f>SUMIF('emission-rate'!$A$2:$A$551, $D1226&amp;U$1&amp;$E1226&amp;$F1226, 'emission-rate'!$F$2:$F$551) * IFERROR(VLOOKUP($A1226&amp;$B1226&amp;$C1226&amp;$D1226&amp;U$1, 'check of sales'!$A$2:$P$1035, 12 + MATCH($E1226,'check of sales'!$M$1:$P$1, 0), 0), 0)</f>
        <v>0</v>
      </c>
    </row>
    <row r="1227" spans="1:21" x14ac:dyDescent="0.2">
      <c r="A1227">
        <f>emission!A1227</f>
        <v>2014</v>
      </c>
      <c r="B1227">
        <f>emission!B1227</f>
        <v>2</v>
      </c>
      <c r="C1227" t="str">
        <f>emission!C1227</f>
        <v>industrial</v>
      </c>
      <c r="D1227" t="str">
        <f>emission!D1227</f>
        <v>VCC 22400 (DSL LHD1)</v>
      </c>
      <c r="E1227" t="str">
        <f>emission!E1227</f>
        <v>DSL</v>
      </c>
      <c r="F1227" t="str">
        <f>emission!F1227</f>
        <v>CO</v>
      </c>
      <c r="G1227" s="1">
        <f>emission!G1227 - SUM($K1227:$U1227)</f>
        <v>7.2100944817066193E-4</v>
      </c>
      <c r="K1227" s="1">
        <f>SUMIF('emission-rate'!$A$2:$A$551, $D1227&amp;K$1&amp;$E1227&amp;$F1227, 'emission-rate'!$F$2:$F$551) * IFERROR(VLOOKUP($A1227&amp;$B1227&amp;$C1227&amp;$D1227&amp;K$1, 'check of sales'!$A$2:$P$1035, 12 + MATCH($E1227,'check of sales'!$M$1:$P$1, 0), 0), 0)</f>
        <v>100122.95435248963</v>
      </c>
      <c r="L1227" s="1">
        <f>SUMIF('emission-rate'!$A$2:$A$551, $D1227&amp;L$1&amp;$E1227&amp;$F1227, 'emission-rate'!$F$2:$F$551) * IFERROR(VLOOKUP($A1227&amp;$B1227&amp;$C1227&amp;$D1227&amp;L$1, 'check of sales'!$A$2:$P$1035, 12 + MATCH($E1227,'check of sales'!$M$1:$P$1, 0), 0), 0)</f>
        <v>4317424.9573890492</v>
      </c>
      <c r="M1227" s="1">
        <f>SUMIF('emission-rate'!$A$2:$A$551, $D1227&amp;M$1&amp;$E1227&amp;$F1227, 'emission-rate'!$F$2:$F$551) * IFERROR(VLOOKUP($A1227&amp;$B1227&amp;$C1227&amp;$D1227&amp;M$1, 'check of sales'!$A$2:$P$1035, 12 + MATCH($E1227,'check of sales'!$M$1:$P$1, 0), 0), 0)</f>
        <v>3940818.14020315</v>
      </c>
      <c r="N1227" s="1">
        <f>SUMIF('emission-rate'!$A$2:$A$551, $D1227&amp;N$1&amp;$E1227&amp;$F1227, 'emission-rate'!$F$2:$F$551) * IFERROR(VLOOKUP($A1227&amp;$B1227&amp;$C1227&amp;$D1227&amp;N$1, 'check of sales'!$A$2:$P$1035, 12 + MATCH($E1227,'check of sales'!$M$1:$P$1, 0), 0), 0)</f>
        <v>953328.86882203177</v>
      </c>
      <c r="O1227" s="1">
        <f>SUMIF('emission-rate'!$A$2:$A$551, $D1227&amp;O$1&amp;$E1227&amp;$F1227, 'emission-rate'!$F$2:$F$551) * IFERROR(VLOOKUP($A1227&amp;$B1227&amp;$C1227&amp;$D1227&amp;O$1, 'check of sales'!$A$2:$P$1035, 12 + MATCH($E1227,'check of sales'!$M$1:$P$1, 0), 0), 0)</f>
        <v>3061577.0757404701</v>
      </c>
      <c r="P1227" s="1">
        <f>SUMIF('emission-rate'!$A$2:$A$551, $D1227&amp;P$1&amp;$E1227&amp;$F1227, 'emission-rate'!$F$2:$F$551) * IFERROR(VLOOKUP($A1227&amp;$B1227&amp;$C1227&amp;$D1227&amp;P$1, 'check of sales'!$A$2:$P$1035, 12 + MATCH($E1227,'check of sales'!$M$1:$P$1, 0), 0), 0)</f>
        <v>0</v>
      </c>
      <c r="Q1227" s="1">
        <f>SUMIF('emission-rate'!$A$2:$A$551, $D1227&amp;Q$1&amp;$E1227&amp;$F1227, 'emission-rate'!$F$2:$F$551) * IFERROR(VLOOKUP($A1227&amp;$B1227&amp;$C1227&amp;$D1227&amp;Q$1, 'check of sales'!$A$2:$P$1035, 12 + MATCH($E1227,'check of sales'!$M$1:$P$1, 0), 0), 0)</f>
        <v>0</v>
      </c>
      <c r="R1227" s="1">
        <f>SUMIF('emission-rate'!$A$2:$A$551, $D1227&amp;R$1&amp;$E1227&amp;$F1227, 'emission-rate'!$F$2:$F$551) * IFERROR(VLOOKUP($A1227&amp;$B1227&amp;$C1227&amp;$D1227&amp;R$1, 'check of sales'!$A$2:$P$1035, 12 + MATCH($E1227,'check of sales'!$M$1:$P$1, 0), 0), 0)</f>
        <v>0</v>
      </c>
      <c r="S1227" s="1">
        <f>SUMIF('emission-rate'!$A$2:$A$551, $D1227&amp;S$1&amp;$E1227&amp;$F1227, 'emission-rate'!$F$2:$F$551) * IFERROR(VLOOKUP($A1227&amp;$B1227&amp;$C1227&amp;$D1227&amp;S$1, 'check of sales'!$A$2:$P$1035, 12 + MATCH($E1227,'check of sales'!$M$1:$P$1, 0), 0), 0)</f>
        <v>0</v>
      </c>
      <c r="T1227" s="1">
        <f>SUMIF('emission-rate'!$A$2:$A$551, $D1227&amp;T$1&amp;$E1227&amp;$F1227, 'emission-rate'!$F$2:$F$551) * IFERROR(VLOOKUP($A1227&amp;$B1227&amp;$C1227&amp;$D1227&amp;T$1, 'check of sales'!$A$2:$P$1035, 12 + MATCH($E1227,'check of sales'!$M$1:$P$1, 0), 0), 0)</f>
        <v>0</v>
      </c>
      <c r="U1227" s="1">
        <f>SUMIF('emission-rate'!$A$2:$A$551, $D1227&amp;U$1&amp;$E1227&amp;$F1227, 'emission-rate'!$F$2:$F$551) * IFERROR(VLOOKUP($A1227&amp;$B1227&amp;$C1227&amp;$D1227&amp;U$1, 'check of sales'!$A$2:$P$1035, 12 + MATCH($E1227,'check of sales'!$M$1:$P$1, 0), 0), 0)</f>
        <v>0</v>
      </c>
    </row>
    <row r="1228" spans="1:21" x14ac:dyDescent="0.2">
      <c r="A1228">
        <f>emission!A1228</f>
        <v>2015</v>
      </c>
      <c r="B1228">
        <f>emission!B1228</f>
        <v>2</v>
      </c>
      <c r="C1228" t="str">
        <f>emission!C1228</f>
        <v>industrial</v>
      </c>
      <c r="D1228" t="str">
        <f>emission!D1228</f>
        <v>VCC 22400 (DSL LHD1)</v>
      </c>
      <c r="E1228" t="str">
        <f>emission!E1228</f>
        <v>DSL</v>
      </c>
      <c r="F1228" t="str">
        <f>emission!F1228</f>
        <v>CO</v>
      </c>
      <c r="G1228" s="1">
        <f>emission!G1228 - SUM($K1228:$U1228)</f>
        <v>7.437635213136673E-4</v>
      </c>
      <c r="K1228" s="1">
        <f>SUMIF('emission-rate'!$A$2:$A$551, $D1228&amp;K$1&amp;$E1228&amp;$F1228, 'emission-rate'!$F$2:$F$551) * IFERROR(VLOOKUP($A1228&amp;$B1228&amp;$C1228&amp;$D1228&amp;K$1, 'check of sales'!$A$2:$P$1035, 12 + MATCH($E1228,'check of sales'!$M$1:$P$1, 0), 0), 0)</f>
        <v>93746.738622025965</v>
      </c>
      <c r="L1228" s="1">
        <f>SUMIF('emission-rate'!$A$2:$A$551, $D1228&amp;L$1&amp;$E1228&amp;$F1228, 'emission-rate'!$F$2:$F$551) * IFERROR(VLOOKUP($A1228&amp;$B1228&amp;$C1228&amp;$D1228&amp;L$1, 'check of sales'!$A$2:$P$1035, 12 + MATCH($E1228,'check of sales'!$M$1:$P$1, 0), 0), 0)</f>
        <v>3853096.3822009508</v>
      </c>
      <c r="M1228" s="1">
        <f>SUMIF('emission-rate'!$A$2:$A$551, $D1228&amp;M$1&amp;$E1228&amp;$F1228, 'emission-rate'!$F$2:$F$551) * IFERROR(VLOOKUP($A1228&amp;$B1228&amp;$C1228&amp;$D1228&amp;M$1, 'check of sales'!$A$2:$P$1035, 12 + MATCH($E1228,'check of sales'!$M$1:$P$1, 0), 0), 0)</f>
        <v>3814995.2702213735</v>
      </c>
      <c r="N1228" s="1">
        <f>SUMIF('emission-rate'!$A$2:$A$551, $D1228&amp;N$1&amp;$E1228&amp;$F1228, 'emission-rate'!$F$2:$F$551) * IFERROR(VLOOKUP($A1228&amp;$B1228&amp;$C1228&amp;$D1228&amp;N$1, 'check of sales'!$A$2:$P$1035, 12 + MATCH($E1228,'check of sales'!$M$1:$P$1, 0), 0), 0)</f>
        <v>917083.31912244332</v>
      </c>
      <c r="O1228" s="1">
        <f>SUMIF('emission-rate'!$A$2:$A$551, $D1228&amp;O$1&amp;$E1228&amp;$F1228, 'emission-rate'!$F$2:$F$551) * IFERROR(VLOOKUP($A1228&amp;$B1228&amp;$C1228&amp;$D1228&amp;O$1, 'check of sales'!$A$2:$P$1035, 12 + MATCH($E1228,'check of sales'!$M$1:$P$1, 0), 0), 0)</f>
        <v>2882613.0094192075</v>
      </c>
      <c r="P1228" s="1">
        <f>SUMIF('emission-rate'!$A$2:$A$551, $D1228&amp;P$1&amp;$E1228&amp;$F1228, 'emission-rate'!$F$2:$F$551) * IFERROR(VLOOKUP($A1228&amp;$B1228&amp;$C1228&amp;$D1228&amp;P$1, 'check of sales'!$A$2:$P$1035, 12 + MATCH($E1228,'check of sales'!$M$1:$P$1, 0), 0), 0)</f>
        <v>3919713.2529511359</v>
      </c>
      <c r="Q1228" s="1">
        <f>SUMIF('emission-rate'!$A$2:$A$551, $D1228&amp;Q$1&amp;$E1228&amp;$F1228, 'emission-rate'!$F$2:$F$551) * IFERROR(VLOOKUP($A1228&amp;$B1228&amp;$C1228&amp;$D1228&amp;Q$1, 'check of sales'!$A$2:$P$1035, 12 + MATCH($E1228,'check of sales'!$M$1:$P$1, 0), 0), 0)</f>
        <v>0</v>
      </c>
      <c r="R1228" s="1">
        <f>SUMIF('emission-rate'!$A$2:$A$551, $D1228&amp;R$1&amp;$E1228&amp;$F1228, 'emission-rate'!$F$2:$F$551) * IFERROR(VLOOKUP($A1228&amp;$B1228&amp;$C1228&amp;$D1228&amp;R$1, 'check of sales'!$A$2:$P$1035, 12 + MATCH($E1228,'check of sales'!$M$1:$P$1, 0), 0), 0)</f>
        <v>0</v>
      </c>
      <c r="S1228" s="1">
        <f>SUMIF('emission-rate'!$A$2:$A$551, $D1228&amp;S$1&amp;$E1228&amp;$F1228, 'emission-rate'!$F$2:$F$551) * IFERROR(VLOOKUP($A1228&amp;$B1228&amp;$C1228&amp;$D1228&amp;S$1, 'check of sales'!$A$2:$P$1035, 12 + MATCH($E1228,'check of sales'!$M$1:$P$1, 0), 0), 0)</f>
        <v>0</v>
      </c>
      <c r="T1228" s="1">
        <f>SUMIF('emission-rate'!$A$2:$A$551, $D1228&amp;T$1&amp;$E1228&amp;$F1228, 'emission-rate'!$F$2:$F$551) * IFERROR(VLOOKUP($A1228&amp;$B1228&amp;$C1228&amp;$D1228&amp;T$1, 'check of sales'!$A$2:$P$1035, 12 + MATCH($E1228,'check of sales'!$M$1:$P$1, 0), 0), 0)</f>
        <v>0</v>
      </c>
      <c r="U1228" s="1">
        <f>SUMIF('emission-rate'!$A$2:$A$551, $D1228&amp;U$1&amp;$E1228&amp;$F1228, 'emission-rate'!$F$2:$F$551) * IFERROR(VLOOKUP($A1228&amp;$B1228&amp;$C1228&amp;$D1228&amp;U$1, 'check of sales'!$A$2:$P$1035, 12 + MATCH($E1228,'check of sales'!$M$1:$P$1, 0), 0), 0)</f>
        <v>0</v>
      </c>
    </row>
    <row r="1229" spans="1:21" x14ac:dyDescent="0.2">
      <c r="A1229">
        <f>emission!A1229</f>
        <v>2016</v>
      </c>
      <c r="B1229">
        <f>emission!B1229</f>
        <v>2</v>
      </c>
      <c r="C1229" t="str">
        <f>emission!C1229</f>
        <v>industrial</v>
      </c>
      <c r="D1229" t="str">
        <f>emission!D1229</f>
        <v>VCC 22400 (DSL LHD1)</v>
      </c>
      <c r="E1229" t="str">
        <f>emission!E1229</f>
        <v>DSL</v>
      </c>
      <c r="F1229" t="str">
        <f>emission!F1229</f>
        <v>CO</v>
      </c>
      <c r="G1229" s="1">
        <f>emission!G1229 - SUM($K1229:$U1229)</f>
        <v>1.3028867542743683E-3</v>
      </c>
      <c r="K1229" s="1">
        <f>SUMIF('emission-rate'!$A$2:$A$551, $D1229&amp;K$1&amp;$E1229&amp;$F1229, 'emission-rate'!$F$2:$F$551) * IFERROR(VLOOKUP($A1229&amp;$B1229&amp;$C1229&amp;$D1229&amp;K$1, 'check of sales'!$A$2:$P$1035, 12 + MATCH($E1229,'check of sales'!$M$1:$P$1, 0), 0), 0)</f>
        <v>90100.823880586642</v>
      </c>
      <c r="L1229" s="1">
        <f>SUMIF('emission-rate'!$A$2:$A$551, $D1229&amp;L$1&amp;$E1229&amp;$F1229, 'emission-rate'!$F$2:$F$551) * IFERROR(VLOOKUP($A1229&amp;$B1229&amp;$C1229&amp;$D1229&amp;L$1, 'check of sales'!$A$2:$P$1035, 12 + MATCH($E1229,'check of sales'!$M$1:$P$1, 0), 0), 0)</f>
        <v>3607716.349998869</v>
      </c>
      <c r="M1229" s="1">
        <f>SUMIF('emission-rate'!$A$2:$A$551, $D1229&amp;M$1&amp;$E1229&amp;$F1229, 'emission-rate'!$F$2:$F$551) * IFERROR(VLOOKUP($A1229&amp;$B1229&amp;$C1229&amp;$D1229&amp;M$1, 'check of sales'!$A$2:$P$1035, 12 + MATCH($E1229,'check of sales'!$M$1:$P$1, 0), 0), 0)</f>
        <v>3404701.7884227987</v>
      </c>
      <c r="N1229" s="1">
        <f>SUMIF('emission-rate'!$A$2:$A$551, $D1229&amp;N$1&amp;$E1229&amp;$F1229, 'emission-rate'!$F$2:$F$551) * IFERROR(VLOOKUP($A1229&amp;$B1229&amp;$C1229&amp;$D1229&amp;N$1, 'check of sales'!$A$2:$P$1035, 12 + MATCH($E1229,'check of sales'!$M$1:$P$1, 0), 0), 0)</f>
        <v>887802.58321452909</v>
      </c>
      <c r="O1229" s="1">
        <f>SUMIF('emission-rate'!$A$2:$A$551, $D1229&amp;O$1&amp;$E1229&amp;$F1229, 'emission-rate'!$F$2:$F$551) * IFERROR(VLOOKUP($A1229&amp;$B1229&amp;$C1229&amp;$D1229&amp;O$1, 'check of sales'!$A$2:$P$1035, 12 + MATCH($E1229,'check of sales'!$M$1:$P$1, 0), 0), 0)</f>
        <v>2773016.1048098942</v>
      </c>
      <c r="P1229" s="1">
        <f>SUMIF('emission-rate'!$A$2:$A$551, $D1229&amp;P$1&amp;$E1229&amp;$F1229, 'emission-rate'!$F$2:$F$551) * IFERROR(VLOOKUP($A1229&amp;$B1229&amp;$C1229&amp;$D1229&amp;P$1, 'check of sales'!$A$2:$P$1035, 12 + MATCH($E1229,'check of sales'!$M$1:$P$1, 0), 0), 0)</f>
        <v>3690586.9545737654</v>
      </c>
      <c r="Q1229" s="1">
        <f>SUMIF('emission-rate'!$A$2:$A$551, $D1229&amp;Q$1&amp;$E1229&amp;$F1229, 'emission-rate'!$F$2:$F$551) * IFERROR(VLOOKUP($A1229&amp;$B1229&amp;$C1229&amp;$D1229&amp;Q$1, 'check of sales'!$A$2:$P$1035, 12 + MATCH($E1229,'check of sales'!$M$1:$P$1, 0), 0), 0)</f>
        <v>2673800.1557803727</v>
      </c>
      <c r="R1229" s="1">
        <f>SUMIF('emission-rate'!$A$2:$A$551, $D1229&amp;R$1&amp;$E1229&amp;$F1229, 'emission-rate'!$F$2:$F$551) * IFERROR(VLOOKUP($A1229&amp;$B1229&amp;$C1229&amp;$D1229&amp;R$1, 'check of sales'!$A$2:$P$1035, 12 + MATCH($E1229,'check of sales'!$M$1:$P$1, 0), 0), 0)</f>
        <v>0</v>
      </c>
      <c r="S1229" s="1">
        <f>SUMIF('emission-rate'!$A$2:$A$551, $D1229&amp;S$1&amp;$E1229&amp;$F1229, 'emission-rate'!$F$2:$F$551) * IFERROR(VLOOKUP($A1229&amp;$B1229&amp;$C1229&amp;$D1229&amp;S$1, 'check of sales'!$A$2:$P$1035, 12 + MATCH($E1229,'check of sales'!$M$1:$P$1, 0), 0), 0)</f>
        <v>0</v>
      </c>
      <c r="T1229" s="1">
        <f>SUMIF('emission-rate'!$A$2:$A$551, $D1229&amp;T$1&amp;$E1229&amp;$F1229, 'emission-rate'!$F$2:$F$551) * IFERROR(VLOOKUP($A1229&amp;$B1229&amp;$C1229&amp;$D1229&amp;T$1, 'check of sales'!$A$2:$P$1035, 12 + MATCH($E1229,'check of sales'!$M$1:$P$1, 0), 0), 0)</f>
        <v>0</v>
      </c>
      <c r="U1229" s="1">
        <f>SUMIF('emission-rate'!$A$2:$A$551, $D1229&amp;U$1&amp;$E1229&amp;$F1229, 'emission-rate'!$F$2:$F$551) * IFERROR(VLOOKUP($A1229&amp;$B1229&amp;$C1229&amp;$D1229&amp;U$1, 'check of sales'!$A$2:$P$1035, 12 + MATCH($E1229,'check of sales'!$M$1:$P$1, 0), 0), 0)</f>
        <v>0</v>
      </c>
    </row>
    <row r="1230" spans="1:21" x14ac:dyDescent="0.2">
      <c r="A1230">
        <f>emission!A1230</f>
        <v>2017</v>
      </c>
      <c r="B1230">
        <f>emission!B1230</f>
        <v>2</v>
      </c>
      <c r="C1230" t="str">
        <f>emission!C1230</f>
        <v>industrial</v>
      </c>
      <c r="D1230" t="str">
        <f>emission!D1230</f>
        <v>VCC 22400 (DSL LHD1)</v>
      </c>
      <c r="E1230" t="str">
        <f>emission!E1230</f>
        <v>DSL</v>
      </c>
      <c r="F1230" t="str">
        <f>emission!F1230</f>
        <v>CO</v>
      </c>
      <c r="G1230" s="1">
        <f>emission!G1230 - SUM($K1230:$U1230)</f>
        <v>1.3855881989002228E-3</v>
      </c>
      <c r="K1230" s="1">
        <f>SUMIF('emission-rate'!$A$2:$A$551, $D1230&amp;K$1&amp;$E1230&amp;$F1230, 'emission-rate'!$F$2:$F$551) * IFERROR(VLOOKUP($A1230&amp;$B1230&amp;$C1230&amp;$D1230&amp;K$1, 'check of sales'!$A$2:$P$1035, 12 + MATCH($E1230,'check of sales'!$M$1:$P$1, 0), 0), 0)</f>
        <v>82108.388443816002</v>
      </c>
      <c r="L1230" s="1">
        <f>SUMIF('emission-rate'!$A$2:$A$551, $D1230&amp;L$1&amp;$E1230&amp;$F1230, 'emission-rate'!$F$2:$F$551) * IFERROR(VLOOKUP($A1230&amp;$B1230&amp;$C1230&amp;$D1230&amp;L$1, 'check of sales'!$A$2:$P$1035, 12 + MATCH($E1230,'check of sales'!$M$1:$P$1, 0), 0), 0)</f>
        <v>3467408.2559069027</v>
      </c>
      <c r="M1230" s="1">
        <f>SUMIF('emission-rate'!$A$2:$A$551, $D1230&amp;M$1&amp;$E1230&amp;$F1230, 'emission-rate'!$F$2:$F$551) * IFERROR(VLOOKUP($A1230&amp;$B1230&amp;$C1230&amp;$D1230&amp;M$1, 'check of sales'!$A$2:$P$1035, 12 + MATCH($E1230,'check of sales'!$M$1:$P$1, 0), 0), 0)</f>
        <v>3187877.2526180474</v>
      </c>
      <c r="N1230" s="1">
        <f>SUMIF('emission-rate'!$A$2:$A$551, $D1230&amp;N$1&amp;$E1230&amp;$F1230, 'emission-rate'!$F$2:$F$551) * IFERROR(VLOOKUP($A1230&amp;$B1230&amp;$C1230&amp;$D1230&amp;N$1, 'check of sales'!$A$2:$P$1035, 12 + MATCH($E1230,'check of sales'!$M$1:$P$1, 0), 0), 0)</f>
        <v>792321.57020773634</v>
      </c>
      <c r="O1230" s="1">
        <f>SUMIF('emission-rate'!$A$2:$A$551, $D1230&amp;O$1&amp;$E1230&amp;$F1230, 'emission-rate'!$F$2:$F$551) * IFERROR(VLOOKUP($A1230&amp;$B1230&amp;$C1230&amp;$D1230&amp;O$1, 'check of sales'!$A$2:$P$1035, 12 + MATCH($E1230,'check of sales'!$M$1:$P$1, 0), 0), 0)</f>
        <v>2684478.9451644374</v>
      </c>
      <c r="P1230" s="1">
        <f>SUMIF('emission-rate'!$A$2:$A$551, $D1230&amp;P$1&amp;$E1230&amp;$F1230, 'emission-rate'!$F$2:$F$551) * IFERROR(VLOOKUP($A1230&amp;$B1230&amp;$C1230&amp;$D1230&amp;P$1, 'check of sales'!$A$2:$P$1035, 12 + MATCH($E1230,'check of sales'!$M$1:$P$1, 0), 0), 0)</f>
        <v>3550270.8923444147</v>
      </c>
      <c r="Q1230" s="1">
        <f>SUMIF('emission-rate'!$A$2:$A$551, $D1230&amp;Q$1&amp;$E1230&amp;$F1230, 'emission-rate'!$F$2:$F$551) * IFERROR(VLOOKUP($A1230&amp;$B1230&amp;$C1230&amp;$D1230&amp;Q$1, 'check of sales'!$A$2:$P$1035, 12 + MATCH($E1230,'check of sales'!$M$1:$P$1, 0), 0), 0)</f>
        <v>2517503.5359106478</v>
      </c>
      <c r="R1230" s="1">
        <f>SUMIF('emission-rate'!$A$2:$A$551, $D1230&amp;R$1&amp;$E1230&amp;$F1230, 'emission-rate'!$F$2:$F$551) * IFERROR(VLOOKUP($A1230&amp;$B1230&amp;$C1230&amp;$D1230&amp;R$1, 'check of sales'!$A$2:$P$1035, 12 + MATCH($E1230,'check of sales'!$M$1:$P$1, 0), 0), 0)</f>
        <v>1930375.8393185092</v>
      </c>
      <c r="S1230" s="1">
        <f>SUMIF('emission-rate'!$A$2:$A$551, $D1230&amp;S$1&amp;$E1230&amp;$F1230, 'emission-rate'!$F$2:$F$551) * IFERROR(VLOOKUP($A1230&amp;$B1230&amp;$C1230&amp;$D1230&amp;S$1, 'check of sales'!$A$2:$P$1035, 12 + MATCH($E1230,'check of sales'!$M$1:$P$1, 0), 0), 0)</f>
        <v>0</v>
      </c>
      <c r="T1230" s="1">
        <f>SUMIF('emission-rate'!$A$2:$A$551, $D1230&amp;T$1&amp;$E1230&amp;$F1230, 'emission-rate'!$F$2:$F$551) * IFERROR(VLOOKUP($A1230&amp;$B1230&amp;$C1230&amp;$D1230&amp;T$1, 'check of sales'!$A$2:$P$1035, 12 + MATCH($E1230,'check of sales'!$M$1:$P$1, 0), 0), 0)</f>
        <v>0</v>
      </c>
      <c r="U1230" s="1">
        <f>SUMIF('emission-rate'!$A$2:$A$551, $D1230&amp;U$1&amp;$E1230&amp;$F1230, 'emission-rate'!$F$2:$F$551) * IFERROR(VLOOKUP($A1230&amp;$B1230&amp;$C1230&amp;$D1230&amp;U$1, 'check of sales'!$A$2:$P$1035, 12 + MATCH($E1230,'check of sales'!$M$1:$P$1, 0), 0), 0)</f>
        <v>0</v>
      </c>
    </row>
    <row r="1231" spans="1:21" x14ac:dyDescent="0.2">
      <c r="A1231">
        <f>emission!A1231</f>
        <v>2018</v>
      </c>
      <c r="B1231">
        <f>emission!B1231</f>
        <v>2</v>
      </c>
      <c r="C1231" t="str">
        <f>emission!C1231</f>
        <v>industrial</v>
      </c>
      <c r="D1231" t="str">
        <f>emission!D1231</f>
        <v>VCC 22400 (DSL LHD1)</v>
      </c>
      <c r="E1231" t="str">
        <f>emission!E1231</f>
        <v>DSL</v>
      </c>
      <c r="F1231" t="str">
        <f>emission!F1231</f>
        <v>CO</v>
      </c>
      <c r="G1231" s="1">
        <f>emission!G1231 - SUM($K1231:$U1231)</f>
        <v>1.5278682112693787E-3</v>
      </c>
      <c r="K1231" s="1">
        <f>SUMIF('emission-rate'!$A$2:$A$551, $D1231&amp;K$1&amp;$E1231&amp;$F1231, 'emission-rate'!$F$2:$F$551) * IFERROR(VLOOKUP($A1231&amp;$B1231&amp;$C1231&amp;$D1231&amp;K$1, 'check of sales'!$A$2:$P$1035, 12 + MATCH($E1231,'check of sales'!$M$1:$P$1, 0), 0), 0)</f>
        <v>78835.837887156129</v>
      </c>
      <c r="L1231" s="1">
        <f>SUMIF('emission-rate'!$A$2:$A$551, $D1231&amp;L$1&amp;$E1231&amp;$F1231, 'emission-rate'!$F$2:$F$551) * IFERROR(VLOOKUP($A1231&amp;$B1231&amp;$C1231&amp;$D1231&amp;L$1, 'check of sales'!$A$2:$P$1035, 12 + MATCH($E1231,'check of sales'!$M$1:$P$1, 0), 0), 0)</f>
        <v>3159830.1958550806</v>
      </c>
      <c r="M1231" s="1">
        <f>SUMIF('emission-rate'!$A$2:$A$551, $D1231&amp;M$1&amp;$E1231&amp;$F1231, 'emission-rate'!$F$2:$F$551) * IFERROR(VLOOKUP($A1231&amp;$B1231&amp;$C1231&amp;$D1231&amp;M$1, 'check of sales'!$A$2:$P$1035, 12 + MATCH($E1231,'check of sales'!$M$1:$P$1, 0), 0), 0)</f>
        <v>3063897.1671232185</v>
      </c>
      <c r="N1231" s="1">
        <f>SUMIF('emission-rate'!$A$2:$A$551, $D1231&amp;N$1&amp;$E1231&amp;$F1231, 'emission-rate'!$F$2:$F$551) * IFERROR(VLOOKUP($A1231&amp;$B1231&amp;$C1231&amp;$D1231&amp;N$1, 'check of sales'!$A$2:$P$1035, 12 + MATCH($E1231,'check of sales'!$M$1:$P$1, 0), 0), 0)</f>
        <v>741863.47803280514</v>
      </c>
      <c r="O1231" s="1">
        <f>SUMIF('emission-rate'!$A$2:$A$551, $D1231&amp;O$1&amp;$E1231&amp;$F1231, 'emission-rate'!$F$2:$F$551) * IFERROR(VLOOKUP($A1231&amp;$B1231&amp;$C1231&amp;$D1231&amp;O$1, 'check of sales'!$A$2:$P$1035, 12 + MATCH($E1231,'check of sales'!$M$1:$P$1, 0), 0), 0)</f>
        <v>2395769.750208457</v>
      </c>
      <c r="P1231" s="1">
        <f>SUMIF('emission-rate'!$A$2:$A$551, $D1231&amp;P$1&amp;$E1231&amp;$F1231, 'emission-rate'!$F$2:$F$551) * IFERROR(VLOOKUP($A1231&amp;$B1231&amp;$C1231&amp;$D1231&amp;P$1, 'check of sales'!$A$2:$P$1035, 12 + MATCH($E1231,'check of sales'!$M$1:$P$1, 0), 0), 0)</f>
        <v>3436917.4573481735</v>
      </c>
      <c r="Q1231" s="1">
        <f>SUMIF('emission-rate'!$A$2:$A$551, $D1231&amp;Q$1&amp;$E1231&amp;$F1231, 'emission-rate'!$F$2:$F$551) * IFERROR(VLOOKUP($A1231&amp;$B1231&amp;$C1231&amp;$D1231&amp;Q$1, 'check of sales'!$A$2:$P$1035, 12 + MATCH($E1231,'check of sales'!$M$1:$P$1, 0), 0), 0)</f>
        <v>2421788.0881633265</v>
      </c>
      <c r="R1231" s="1">
        <f>SUMIF('emission-rate'!$A$2:$A$551, $D1231&amp;R$1&amp;$E1231&amp;$F1231, 'emission-rate'!$F$2:$F$551) * IFERROR(VLOOKUP($A1231&amp;$B1231&amp;$C1231&amp;$D1231&amp;R$1, 'check of sales'!$A$2:$P$1035, 12 + MATCH($E1231,'check of sales'!$M$1:$P$1, 0), 0), 0)</f>
        <v>1817535.9854829791</v>
      </c>
      <c r="S1231" s="1">
        <f>SUMIF('emission-rate'!$A$2:$A$551, $D1231&amp;S$1&amp;$E1231&amp;$F1231, 'emission-rate'!$F$2:$F$551) * IFERROR(VLOOKUP($A1231&amp;$B1231&amp;$C1231&amp;$D1231&amp;S$1, 'check of sales'!$A$2:$P$1035, 12 + MATCH($E1231,'check of sales'!$M$1:$P$1, 0), 0), 0)</f>
        <v>2370739.7443166371</v>
      </c>
      <c r="T1231" s="1">
        <f>SUMIF('emission-rate'!$A$2:$A$551, $D1231&amp;T$1&amp;$E1231&amp;$F1231, 'emission-rate'!$F$2:$F$551) * IFERROR(VLOOKUP($A1231&amp;$B1231&amp;$C1231&amp;$D1231&amp;T$1, 'check of sales'!$A$2:$P$1035, 12 + MATCH($E1231,'check of sales'!$M$1:$P$1, 0), 0), 0)</f>
        <v>0</v>
      </c>
      <c r="U1231" s="1">
        <f>SUMIF('emission-rate'!$A$2:$A$551, $D1231&amp;U$1&amp;$E1231&amp;$F1231, 'emission-rate'!$F$2:$F$551) * IFERROR(VLOOKUP($A1231&amp;$B1231&amp;$C1231&amp;$D1231&amp;U$1, 'check of sales'!$A$2:$P$1035, 12 + MATCH($E1231,'check of sales'!$M$1:$P$1, 0), 0), 0)</f>
        <v>0</v>
      </c>
    </row>
    <row r="1232" spans="1:21" x14ac:dyDescent="0.2">
      <c r="A1232">
        <f>emission!A1232</f>
        <v>2019</v>
      </c>
      <c r="B1232">
        <f>emission!B1232</f>
        <v>2</v>
      </c>
      <c r="C1232" t="str">
        <f>emission!C1232</f>
        <v>industrial</v>
      </c>
      <c r="D1232" t="str">
        <f>emission!D1232</f>
        <v>VCC 22400 (DSL LHD1)</v>
      </c>
      <c r="E1232" t="str">
        <f>emission!E1232</f>
        <v>DSL</v>
      </c>
      <c r="F1232" t="str">
        <f>emission!F1232</f>
        <v>CO</v>
      </c>
      <c r="G1232" s="1">
        <f>emission!G1232 - SUM($K1232:$U1232)</f>
        <v>9.5334649085998535E-4</v>
      </c>
      <c r="K1232" s="1">
        <f>SUMIF('emission-rate'!$A$2:$A$551, $D1232&amp;K$1&amp;$E1232&amp;$F1232, 'emission-rate'!$F$2:$F$551) * IFERROR(VLOOKUP($A1232&amp;$B1232&amp;$C1232&amp;$D1232&amp;K$1, 'check of sales'!$A$2:$P$1035, 12 + MATCH($E1232,'check of sales'!$M$1:$P$1, 0), 0), 0)</f>
        <v>76363.569889186925</v>
      </c>
      <c r="L1232" s="1">
        <f>SUMIF('emission-rate'!$A$2:$A$551, $D1232&amp;L$1&amp;$E1232&amp;$F1232, 'emission-rate'!$F$2:$F$551) * IFERROR(VLOOKUP($A1232&amp;$B1232&amp;$C1232&amp;$D1232&amp;L$1, 'check of sales'!$A$2:$P$1035, 12 + MATCH($E1232,'check of sales'!$M$1:$P$1, 0), 0), 0)</f>
        <v>3033890.5170673155</v>
      </c>
      <c r="M1232" s="1">
        <f>SUMIF('emission-rate'!$A$2:$A$551, $D1232&amp;M$1&amp;$E1232&amp;$F1232, 'emission-rate'!$F$2:$F$551) * IFERROR(VLOOKUP($A1232&amp;$B1232&amp;$C1232&amp;$D1232&amp;M$1, 'check of sales'!$A$2:$P$1035, 12 + MATCH($E1232,'check of sales'!$M$1:$P$1, 0), 0), 0)</f>
        <v>2792112.7456445461</v>
      </c>
      <c r="N1232" s="1">
        <f>SUMIF('emission-rate'!$A$2:$A$551, $D1232&amp;N$1&amp;$E1232&amp;$F1232, 'emission-rate'!$F$2:$F$551) * IFERROR(VLOOKUP($A1232&amp;$B1232&amp;$C1232&amp;$D1232&amp;N$1, 'check of sales'!$A$2:$P$1035, 12 + MATCH($E1232,'check of sales'!$M$1:$P$1, 0), 0), 0)</f>
        <v>713011.58376477379</v>
      </c>
      <c r="O1232" s="1">
        <f>SUMIF('emission-rate'!$A$2:$A$551, $D1232&amp;O$1&amp;$E1232&amp;$F1232, 'emission-rate'!$F$2:$F$551) * IFERROR(VLOOKUP($A1232&amp;$B1232&amp;$C1232&amp;$D1232&amp;O$1, 'check of sales'!$A$2:$P$1035, 12 + MATCH($E1232,'check of sales'!$M$1:$P$1, 0), 0), 0)</f>
        <v>2243197.8962650746</v>
      </c>
      <c r="P1232" s="1">
        <f>SUMIF('emission-rate'!$A$2:$A$551, $D1232&amp;P$1&amp;$E1232&amp;$F1232, 'emission-rate'!$F$2:$F$551) * IFERROR(VLOOKUP($A1232&amp;$B1232&amp;$C1232&amp;$D1232&amp;P$1, 'check of sales'!$A$2:$P$1035, 12 + MATCH($E1232,'check of sales'!$M$1:$P$1, 0), 0), 0)</f>
        <v>3067285.3266777005</v>
      </c>
      <c r="Q1232" s="1">
        <f>SUMIF('emission-rate'!$A$2:$A$551, $D1232&amp;Q$1&amp;$E1232&amp;$F1232, 'emission-rate'!$F$2:$F$551) * IFERROR(VLOOKUP($A1232&amp;$B1232&amp;$C1232&amp;$D1232&amp;Q$1, 'check of sales'!$A$2:$P$1035, 12 + MATCH($E1232,'check of sales'!$M$1:$P$1, 0), 0), 0)</f>
        <v>2344464.9748149202</v>
      </c>
      <c r="R1232" s="1">
        <f>SUMIF('emission-rate'!$A$2:$A$551, $D1232&amp;R$1&amp;$E1232&amp;$F1232, 'emission-rate'!$F$2:$F$551) * IFERROR(VLOOKUP($A1232&amp;$B1232&amp;$C1232&amp;$D1232&amp;R$1, 'check of sales'!$A$2:$P$1035, 12 + MATCH($E1232,'check of sales'!$M$1:$P$1, 0), 0), 0)</f>
        <v>1748433.2938021754</v>
      </c>
      <c r="S1232" s="1">
        <f>SUMIF('emission-rate'!$A$2:$A$551, $D1232&amp;S$1&amp;$E1232&amp;$F1232, 'emission-rate'!$F$2:$F$551) * IFERROR(VLOOKUP($A1232&amp;$B1232&amp;$C1232&amp;$D1232&amp;S$1, 'check of sales'!$A$2:$P$1035, 12 + MATCH($E1232,'check of sales'!$M$1:$P$1, 0), 0), 0)</f>
        <v>2232158.4790614699</v>
      </c>
      <c r="T1232" s="1">
        <f>SUMIF('emission-rate'!$A$2:$A$551, $D1232&amp;T$1&amp;$E1232&amp;$F1232, 'emission-rate'!$F$2:$F$551) * IFERROR(VLOOKUP($A1232&amp;$B1232&amp;$C1232&amp;$D1232&amp;T$1, 'check of sales'!$A$2:$P$1035, 12 + MATCH($E1232,'check of sales'!$M$1:$P$1, 0), 0), 0)</f>
        <v>2013297.2825058913</v>
      </c>
      <c r="U1232" s="1">
        <f>SUMIF('emission-rate'!$A$2:$A$551, $D1232&amp;U$1&amp;$E1232&amp;$F1232, 'emission-rate'!$F$2:$F$551) * IFERROR(VLOOKUP($A1232&amp;$B1232&amp;$C1232&amp;$D1232&amp;U$1, 'check of sales'!$A$2:$P$1035, 12 + MATCH($E1232,'check of sales'!$M$1:$P$1, 0), 0), 0)</f>
        <v>0</v>
      </c>
    </row>
    <row r="1233" spans="1:21" x14ac:dyDescent="0.2">
      <c r="A1233">
        <f>emission!A1233</f>
        <v>2020</v>
      </c>
      <c r="B1233">
        <f>emission!B1233</f>
        <v>2</v>
      </c>
      <c r="C1233" t="str">
        <f>emission!C1233</f>
        <v>industrial</v>
      </c>
      <c r="D1233" t="str">
        <f>emission!D1233</f>
        <v>VCC 22400 (DSL LHD1)</v>
      </c>
      <c r="E1233" t="str">
        <f>emission!E1233</f>
        <v>DSL</v>
      </c>
      <c r="F1233" t="str">
        <f>emission!F1233</f>
        <v>CO</v>
      </c>
      <c r="G1233" s="1">
        <f>emission!G1233 - SUM($K1233:$U1233)</f>
        <v>6.7976489663124084E-4</v>
      </c>
      <c r="K1233" s="1">
        <f>SUMIF('emission-rate'!$A$2:$A$551, $D1233&amp;K$1&amp;$E1233&amp;$F1233, 'emission-rate'!$F$2:$F$551) * IFERROR(VLOOKUP($A1233&amp;$B1233&amp;$C1233&amp;$D1233&amp;K$1, 'check of sales'!$A$2:$P$1035, 12 + MATCH($E1233,'check of sales'!$M$1:$P$1, 0), 0), 0)</f>
        <v>72360.873886970527</v>
      </c>
      <c r="L1233" s="1">
        <f>SUMIF('emission-rate'!$A$2:$A$551, $D1233&amp;L$1&amp;$E1233&amp;$F1233, 'emission-rate'!$F$2:$F$551) * IFERROR(VLOOKUP($A1233&amp;$B1233&amp;$C1233&amp;$D1233&amp;L$1, 'check of sales'!$A$2:$P$1035, 12 + MATCH($E1233,'check of sales'!$M$1:$P$1, 0), 0), 0)</f>
        <v>2938748.6293712114</v>
      </c>
      <c r="M1233" s="1">
        <f>SUMIF('emission-rate'!$A$2:$A$551, $D1233&amp;M$1&amp;$E1233&amp;$F1233, 'emission-rate'!$F$2:$F$551) * IFERROR(VLOOKUP($A1233&amp;$B1233&amp;$C1233&amp;$D1233&amp;M$1, 'check of sales'!$A$2:$P$1035, 12 + MATCH($E1233,'check of sales'!$M$1:$P$1, 0), 0), 0)</f>
        <v>2680828.9865403455</v>
      </c>
      <c r="N1233" s="1">
        <f>SUMIF('emission-rate'!$A$2:$A$551, $D1233&amp;N$1&amp;$E1233&amp;$F1233, 'emission-rate'!$F$2:$F$551) * IFERROR(VLOOKUP($A1233&amp;$B1233&amp;$C1233&amp;$D1233&amp;N$1, 'check of sales'!$A$2:$P$1035, 12 + MATCH($E1233,'check of sales'!$M$1:$P$1, 0), 0), 0)</f>
        <v>649763.56001238083</v>
      </c>
      <c r="O1233" s="1">
        <f>SUMIF('emission-rate'!$A$2:$A$551, $D1233&amp;O$1&amp;$E1233&amp;$F1233, 'emission-rate'!$F$2:$F$551) * IFERROR(VLOOKUP($A1233&amp;$B1233&amp;$C1233&amp;$D1233&amp;O$1, 'check of sales'!$A$2:$P$1035, 12 + MATCH($E1233,'check of sales'!$M$1:$P$1, 0), 0), 0)</f>
        <v>2155957.4397097421</v>
      </c>
      <c r="P1233" s="1">
        <f>SUMIF('emission-rate'!$A$2:$A$551, $D1233&amp;P$1&amp;$E1233&amp;$F1233, 'emission-rate'!$F$2:$F$551) * IFERROR(VLOOKUP($A1233&amp;$B1233&amp;$C1233&amp;$D1233&amp;P$1, 'check of sales'!$A$2:$P$1035, 12 + MATCH($E1233,'check of sales'!$M$1:$P$1, 0), 0), 0)</f>
        <v>2871948.771975887</v>
      </c>
      <c r="Q1233" s="1">
        <f>SUMIF('emission-rate'!$A$2:$A$551, $D1233&amp;Q$1&amp;$E1233&amp;$F1233, 'emission-rate'!$F$2:$F$551) * IFERROR(VLOOKUP($A1233&amp;$B1233&amp;$C1233&amp;$D1233&amp;Q$1, 'check of sales'!$A$2:$P$1035, 12 + MATCH($E1233,'check of sales'!$M$1:$P$1, 0), 0), 0)</f>
        <v>2092323.4571097584</v>
      </c>
      <c r="R1233" s="1">
        <f>SUMIF('emission-rate'!$A$2:$A$551, $D1233&amp;R$1&amp;$E1233&amp;$F1233, 'emission-rate'!$F$2:$F$551) * IFERROR(VLOOKUP($A1233&amp;$B1233&amp;$C1233&amp;$D1233&amp;R$1, 'check of sales'!$A$2:$P$1035, 12 + MATCH($E1233,'check of sales'!$M$1:$P$1, 0), 0), 0)</f>
        <v>1692609.1255276818</v>
      </c>
      <c r="S1233" s="1">
        <f>SUMIF('emission-rate'!$A$2:$A$551, $D1233&amp;S$1&amp;$E1233&amp;$F1233, 'emission-rate'!$F$2:$F$551) * IFERROR(VLOOKUP($A1233&amp;$B1233&amp;$C1233&amp;$D1233&amp;S$1, 'check of sales'!$A$2:$P$1035, 12 + MATCH($E1233,'check of sales'!$M$1:$P$1, 0), 0), 0)</f>
        <v>2147291.8462171732</v>
      </c>
      <c r="T1233" s="1">
        <f>SUMIF('emission-rate'!$A$2:$A$551, $D1233&amp;T$1&amp;$E1233&amp;$F1233, 'emission-rate'!$F$2:$F$551) * IFERROR(VLOOKUP($A1233&amp;$B1233&amp;$C1233&amp;$D1233&amp;T$1, 'check of sales'!$A$2:$P$1035, 12 + MATCH($E1233,'check of sales'!$M$1:$P$1, 0), 0), 0)</f>
        <v>1895610.2671288056</v>
      </c>
      <c r="U1233" s="1">
        <f>SUMIF('emission-rate'!$A$2:$A$551, $D1233&amp;U$1&amp;$E1233&amp;$F1233, 'emission-rate'!$F$2:$F$551) * IFERROR(VLOOKUP($A1233&amp;$B1233&amp;$C1233&amp;$D1233&amp;U$1, 'check of sales'!$A$2:$P$1035, 12 + MATCH($E1233,'check of sales'!$M$1:$P$1, 0), 0), 0)</f>
        <v>2426794.3067457797</v>
      </c>
    </row>
    <row r="1234" spans="1:21" x14ac:dyDescent="0.2">
      <c r="A1234">
        <f>emission!A1234</f>
        <v>2010</v>
      </c>
      <c r="B1234">
        <f>emission!B1234</f>
        <v>2</v>
      </c>
      <c r="C1234" t="str">
        <f>emission!C1234</f>
        <v>industrial</v>
      </c>
      <c r="D1234" t="str">
        <f>emission!D1234</f>
        <v>VCC 22400 (DSL LHD1)</v>
      </c>
      <c r="E1234" t="str">
        <f>emission!E1234</f>
        <v>DSL</v>
      </c>
      <c r="F1234" t="str">
        <f>emission!F1234</f>
        <v>CO2</v>
      </c>
      <c r="G1234" s="1">
        <f>emission!G1234 - SUM($K1234:$U1234)</f>
        <v>-1.4173686504364014E-2</v>
      </c>
      <c r="K1234" s="1">
        <f>SUMIF('emission-rate'!$A$2:$A$551, $D1234&amp;K$1&amp;$E1234&amp;$F1234, 'emission-rate'!$F$2:$F$551) * IFERROR(VLOOKUP($A1234&amp;$B1234&amp;$C1234&amp;$D1234&amp;K$1, 'check of sales'!$A$2:$P$1035, 12 + MATCH($E1234,'check of sales'!$M$1:$P$1, 0), 0), 0)</f>
        <v>155674755.9750517</v>
      </c>
      <c r="L1234" s="1">
        <f>SUMIF('emission-rate'!$A$2:$A$551, $D1234&amp;L$1&amp;$E1234&amp;$F1234, 'emission-rate'!$F$2:$F$551) * IFERROR(VLOOKUP($A1234&amp;$B1234&amp;$C1234&amp;$D1234&amp;L$1, 'check of sales'!$A$2:$P$1035, 12 + MATCH($E1234,'check of sales'!$M$1:$P$1, 0), 0), 0)</f>
        <v>0</v>
      </c>
      <c r="M1234" s="1">
        <f>SUMIF('emission-rate'!$A$2:$A$551, $D1234&amp;M$1&amp;$E1234&amp;$F1234, 'emission-rate'!$F$2:$F$551) * IFERROR(VLOOKUP($A1234&amp;$B1234&amp;$C1234&amp;$D1234&amp;M$1, 'check of sales'!$A$2:$P$1035, 12 + MATCH($E1234,'check of sales'!$M$1:$P$1, 0), 0), 0)</f>
        <v>0</v>
      </c>
      <c r="N1234" s="1">
        <f>SUMIF('emission-rate'!$A$2:$A$551, $D1234&amp;N$1&amp;$E1234&amp;$F1234, 'emission-rate'!$F$2:$F$551) * IFERROR(VLOOKUP($A1234&amp;$B1234&amp;$C1234&amp;$D1234&amp;N$1, 'check of sales'!$A$2:$P$1035, 12 + MATCH($E1234,'check of sales'!$M$1:$P$1, 0), 0), 0)</f>
        <v>0</v>
      </c>
      <c r="O1234" s="1">
        <f>SUMIF('emission-rate'!$A$2:$A$551, $D1234&amp;O$1&amp;$E1234&amp;$F1234, 'emission-rate'!$F$2:$F$551) * IFERROR(VLOOKUP($A1234&amp;$B1234&amp;$C1234&amp;$D1234&amp;O$1, 'check of sales'!$A$2:$P$1035, 12 + MATCH($E1234,'check of sales'!$M$1:$P$1, 0), 0), 0)</f>
        <v>0</v>
      </c>
      <c r="P1234" s="1">
        <f>SUMIF('emission-rate'!$A$2:$A$551, $D1234&amp;P$1&amp;$E1234&amp;$F1234, 'emission-rate'!$F$2:$F$551) * IFERROR(VLOOKUP($A1234&amp;$B1234&amp;$C1234&amp;$D1234&amp;P$1, 'check of sales'!$A$2:$P$1035, 12 + MATCH($E1234,'check of sales'!$M$1:$P$1, 0), 0), 0)</f>
        <v>0</v>
      </c>
      <c r="Q1234" s="1">
        <f>SUMIF('emission-rate'!$A$2:$A$551, $D1234&amp;Q$1&amp;$E1234&amp;$F1234, 'emission-rate'!$F$2:$F$551) * IFERROR(VLOOKUP($A1234&amp;$B1234&amp;$C1234&amp;$D1234&amp;Q$1, 'check of sales'!$A$2:$P$1035, 12 + MATCH($E1234,'check of sales'!$M$1:$P$1, 0), 0), 0)</f>
        <v>0</v>
      </c>
      <c r="R1234" s="1">
        <f>SUMIF('emission-rate'!$A$2:$A$551, $D1234&amp;R$1&amp;$E1234&amp;$F1234, 'emission-rate'!$F$2:$F$551) * IFERROR(VLOOKUP($A1234&amp;$B1234&amp;$C1234&amp;$D1234&amp;R$1, 'check of sales'!$A$2:$P$1035, 12 + MATCH($E1234,'check of sales'!$M$1:$P$1, 0), 0), 0)</f>
        <v>0</v>
      </c>
      <c r="S1234" s="1">
        <f>SUMIF('emission-rate'!$A$2:$A$551, $D1234&amp;S$1&amp;$E1234&amp;$F1234, 'emission-rate'!$F$2:$F$551) * IFERROR(VLOOKUP($A1234&amp;$B1234&amp;$C1234&amp;$D1234&amp;S$1, 'check of sales'!$A$2:$P$1035, 12 + MATCH($E1234,'check of sales'!$M$1:$P$1, 0), 0), 0)</f>
        <v>0</v>
      </c>
      <c r="T1234" s="1">
        <f>SUMIF('emission-rate'!$A$2:$A$551, $D1234&amp;T$1&amp;$E1234&amp;$F1234, 'emission-rate'!$F$2:$F$551) * IFERROR(VLOOKUP($A1234&amp;$B1234&amp;$C1234&amp;$D1234&amp;T$1, 'check of sales'!$A$2:$P$1035, 12 + MATCH($E1234,'check of sales'!$M$1:$P$1, 0), 0), 0)</f>
        <v>0</v>
      </c>
      <c r="U1234" s="1">
        <f>SUMIF('emission-rate'!$A$2:$A$551, $D1234&amp;U$1&amp;$E1234&amp;$F1234, 'emission-rate'!$F$2:$F$551) * IFERROR(VLOOKUP($A1234&amp;$B1234&amp;$C1234&amp;$D1234&amp;U$1, 'check of sales'!$A$2:$P$1035, 12 + MATCH($E1234,'check of sales'!$M$1:$P$1, 0), 0), 0)</f>
        <v>0</v>
      </c>
    </row>
    <row r="1235" spans="1:21" x14ac:dyDescent="0.2">
      <c r="A1235">
        <f>emission!A1235</f>
        <v>2011</v>
      </c>
      <c r="B1235">
        <f>emission!B1235</f>
        <v>2</v>
      </c>
      <c r="C1235" t="str">
        <f>emission!C1235</f>
        <v>industrial</v>
      </c>
      <c r="D1235" t="str">
        <f>emission!D1235</f>
        <v>VCC 22400 (DSL LHD1)</v>
      </c>
      <c r="E1235" t="str">
        <f>emission!E1235</f>
        <v>DSL</v>
      </c>
      <c r="F1235" t="str">
        <f>emission!F1235</f>
        <v>CO2</v>
      </c>
      <c r="G1235" s="1">
        <f>emission!G1235 - SUM($K1235:$U1235)</f>
        <v>-0.27233600616455078</v>
      </c>
      <c r="K1235" s="1">
        <f>SUMIF('emission-rate'!$A$2:$A$551, $D1235&amp;K$1&amp;$E1235&amp;$F1235, 'emission-rate'!$F$2:$F$551) * IFERROR(VLOOKUP($A1235&amp;$B1235&amp;$C1235&amp;$D1235&amp;K$1, 'check of sales'!$A$2:$P$1035, 12 + MATCH($E1235,'check of sales'!$M$1:$P$1, 0), 0), 0)</f>
        <v>146574809.55409572</v>
      </c>
      <c r="L1235" s="1">
        <f>SUMIF('emission-rate'!$A$2:$A$551, $D1235&amp;L$1&amp;$E1235&amp;$F1235, 'emission-rate'!$F$2:$F$551) * IFERROR(VLOOKUP($A1235&amp;$B1235&amp;$C1235&amp;$D1235&amp;L$1, 'check of sales'!$A$2:$P$1035, 12 + MATCH($E1235,'check of sales'!$M$1:$P$1, 0), 0), 0)</f>
        <v>6042570416.2873106</v>
      </c>
      <c r="M1235" s="1">
        <f>SUMIF('emission-rate'!$A$2:$A$551, $D1235&amp;M$1&amp;$E1235&amp;$F1235, 'emission-rate'!$F$2:$F$551) * IFERROR(VLOOKUP($A1235&amp;$B1235&amp;$C1235&amp;$D1235&amp;M$1, 'check of sales'!$A$2:$P$1035, 12 + MATCH($E1235,'check of sales'!$M$1:$P$1, 0), 0), 0)</f>
        <v>0</v>
      </c>
      <c r="N1235" s="1">
        <f>SUMIF('emission-rate'!$A$2:$A$551, $D1235&amp;N$1&amp;$E1235&amp;$F1235, 'emission-rate'!$F$2:$F$551) * IFERROR(VLOOKUP($A1235&amp;$B1235&amp;$C1235&amp;$D1235&amp;N$1, 'check of sales'!$A$2:$P$1035, 12 + MATCH($E1235,'check of sales'!$M$1:$P$1, 0), 0), 0)</f>
        <v>0</v>
      </c>
      <c r="O1235" s="1">
        <f>SUMIF('emission-rate'!$A$2:$A$551, $D1235&amp;O$1&amp;$E1235&amp;$F1235, 'emission-rate'!$F$2:$F$551) * IFERROR(VLOOKUP($A1235&amp;$B1235&amp;$C1235&amp;$D1235&amp;O$1, 'check of sales'!$A$2:$P$1035, 12 + MATCH($E1235,'check of sales'!$M$1:$P$1, 0), 0), 0)</f>
        <v>0</v>
      </c>
      <c r="P1235" s="1">
        <f>SUMIF('emission-rate'!$A$2:$A$551, $D1235&amp;P$1&amp;$E1235&amp;$F1235, 'emission-rate'!$F$2:$F$551) * IFERROR(VLOOKUP($A1235&amp;$B1235&amp;$C1235&amp;$D1235&amp;P$1, 'check of sales'!$A$2:$P$1035, 12 + MATCH($E1235,'check of sales'!$M$1:$P$1, 0), 0), 0)</f>
        <v>0</v>
      </c>
      <c r="Q1235" s="1">
        <f>SUMIF('emission-rate'!$A$2:$A$551, $D1235&amp;Q$1&amp;$E1235&amp;$F1235, 'emission-rate'!$F$2:$F$551) * IFERROR(VLOOKUP($A1235&amp;$B1235&amp;$C1235&amp;$D1235&amp;Q$1, 'check of sales'!$A$2:$P$1035, 12 + MATCH($E1235,'check of sales'!$M$1:$P$1, 0), 0), 0)</f>
        <v>0</v>
      </c>
      <c r="R1235" s="1">
        <f>SUMIF('emission-rate'!$A$2:$A$551, $D1235&amp;R$1&amp;$E1235&amp;$F1235, 'emission-rate'!$F$2:$F$551) * IFERROR(VLOOKUP($A1235&amp;$B1235&amp;$C1235&amp;$D1235&amp;R$1, 'check of sales'!$A$2:$P$1035, 12 + MATCH($E1235,'check of sales'!$M$1:$P$1, 0), 0), 0)</f>
        <v>0</v>
      </c>
      <c r="S1235" s="1">
        <f>SUMIF('emission-rate'!$A$2:$A$551, $D1235&amp;S$1&amp;$E1235&amp;$F1235, 'emission-rate'!$F$2:$F$551) * IFERROR(VLOOKUP($A1235&amp;$B1235&amp;$C1235&amp;$D1235&amp;S$1, 'check of sales'!$A$2:$P$1035, 12 + MATCH($E1235,'check of sales'!$M$1:$P$1, 0), 0), 0)</f>
        <v>0</v>
      </c>
      <c r="T1235" s="1">
        <f>SUMIF('emission-rate'!$A$2:$A$551, $D1235&amp;T$1&amp;$E1235&amp;$F1235, 'emission-rate'!$F$2:$F$551) * IFERROR(VLOOKUP($A1235&amp;$B1235&amp;$C1235&amp;$D1235&amp;T$1, 'check of sales'!$A$2:$P$1035, 12 + MATCH($E1235,'check of sales'!$M$1:$P$1, 0), 0), 0)</f>
        <v>0</v>
      </c>
      <c r="U1235" s="1">
        <f>SUMIF('emission-rate'!$A$2:$A$551, $D1235&amp;U$1&amp;$E1235&amp;$F1235, 'emission-rate'!$F$2:$F$551) * IFERROR(VLOOKUP($A1235&amp;$B1235&amp;$C1235&amp;$D1235&amp;U$1, 'check of sales'!$A$2:$P$1035, 12 + MATCH($E1235,'check of sales'!$M$1:$P$1, 0), 0), 0)</f>
        <v>0</v>
      </c>
    </row>
    <row r="1236" spans="1:21" x14ac:dyDescent="0.2">
      <c r="A1236">
        <f>emission!A1236</f>
        <v>2012</v>
      </c>
      <c r="B1236">
        <f>emission!B1236</f>
        <v>2</v>
      </c>
      <c r="C1236" t="str">
        <f>emission!C1236</f>
        <v>industrial</v>
      </c>
      <c r="D1236" t="str">
        <f>emission!D1236</f>
        <v>VCC 22400 (DSL LHD1)</v>
      </c>
      <c r="E1236" t="str">
        <f>emission!E1236</f>
        <v>DSL</v>
      </c>
      <c r="F1236" t="str">
        <f>emission!F1236</f>
        <v>CO2</v>
      </c>
      <c r="G1236" s="1">
        <f>emission!G1236 - SUM($K1236:$U1236)</f>
        <v>-0.23607254028320313</v>
      </c>
      <c r="K1236" s="1">
        <f>SUMIF('emission-rate'!$A$2:$A$551, $D1236&amp;K$1&amp;$E1236&amp;$F1236, 'emission-rate'!$F$2:$F$551) * IFERROR(VLOOKUP($A1236&amp;$B1236&amp;$C1236&amp;$D1236&amp;K$1, 'check of sales'!$A$2:$P$1035, 12 + MATCH($E1236,'check of sales'!$M$1:$P$1, 0), 0), 0)</f>
        <v>141002037.43090856</v>
      </c>
      <c r="L1236" s="1">
        <f>SUMIF('emission-rate'!$A$2:$A$551, $D1236&amp;L$1&amp;$E1236&amp;$F1236, 'emission-rate'!$F$2:$F$551) * IFERROR(VLOOKUP($A1236&amp;$B1236&amp;$C1236&amp;$D1236&amp;L$1, 'check of sales'!$A$2:$P$1035, 12 + MATCH($E1236,'check of sales'!$M$1:$P$1, 0), 0), 0)</f>
        <v>5689352794.7875633</v>
      </c>
      <c r="M1236" s="1">
        <f>SUMIF('emission-rate'!$A$2:$A$551, $D1236&amp;M$1&amp;$E1236&amp;$F1236, 'emission-rate'!$F$2:$F$551) * IFERROR(VLOOKUP($A1236&amp;$B1236&amp;$C1236&amp;$D1236&amp;M$1, 'check of sales'!$A$2:$P$1035, 12 + MATCH($E1236,'check of sales'!$M$1:$P$1, 0), 0), 0)</f>
        <v>5306482696.3722019</v>
      </c>
      <c r="N1236" s="1">
        <f>SUMIF('emission-rate'!$A$2:$A$551, $D1236&amp;N$1&amp;$E1236&amp;$F1236, 'emission-rate'!$F$2:$F$551) * IFERROR(VLOOKUP($A1236&amp;$B1236&amp;$C1236&amp;$D1236&amp;N$1, 'check of sales'!$A$2:$P$1035, 12 + MATCH($E1236,'check of sales'!$M$1:$P$1, 0), 0), 0)</f>
        <v>0</v>
      </c>
      <c r="O1236" s="1">
        <f>SUMIF('emission-rate'!$A$2:$A$551, $D1236&amp;O$1&amp;$E1236&amp;$F1236, 'emission-rate'!$F$2:$F$551) * IFERROR(VLOOKUP($A1236&amp;$B1236&amp;$C1236&amp;$D1236&amp;O$1, 'check of sales'!$A$2:$P$1035, 12 + MATCH($E1236,'check of sales'!$M$1:$P$1, 0), 0), 0)</f>
        <v>0</v>
      </c>
      <c r="P1236" s="1">
        <f>SUMIF('emission-rate'!$A$2:$A$551, $D1236&amp;P$1&amp;$E1236&amp;$F1236, 'emission-rate'!$F$2:$F$551) * IFERROR(VLOOKUP($A1236&amp;$B1236&amp;$C1236&amp;$D1236&amp;P$1, 'check of sales'!$A$2:$P$1035, 12 + MATCH($E1236,'check of sales'!$M$1:$P$1, 0), 0), 0)</f>
        <v>0</v>
      </c>
      <c r="Q1236" s="1">
        <f>SUMIF('emission-rate'!$A$2:$A$551, $D1236&amp;Q$1&amp;$E1236&amp;$F1236, 'emission-rate'!$F$2:$F$551) * IFERROR(VLOOKUP($A1236&amp;$B1236&amp;$C1236&amp;$D1236&amp;Q$1, 'check of sales'!$A$2:$P$1035, 12 + MATCH($E1236,'check of sales'!$M$1:$P$1, 0), 0), 0)</f>
        <v>0</v>
      </c>
      <c r="R1236" s="1">
        <f>SUMIF('emission-rate'!$A$2:$A$551, $D1236&amp;R$1&amp;$E1236&amp;$F1236, 'emission-rate'!$F$2:$F$551) * IFERROR(VLOOKUP($A1236&amp;$B1236&amp;$C1236&amp;$D1236&amp;R$1, 'check of sales'!$A$2:$P$1035, 12 + MATCH($E1236,'check of sales'!$M$1:$P$1, 0), 0), 0)</f>
        <v>0</v>
      </c>
      <c r="S1236" s="1">
        <f>SUMIF('emission-rate'!$A$2:$A$551, $D1236&amp;S$1&amp;$E1236&amp;$F1236, 'emission-rate'!$F$2:$F$551) * IFERROR(VLOOKUP($A1236&amp;$B1236&amp;$C1236&amp;$D1236&amp;S$1, 'check of sales'!$A$2:$P$1035, 12 + MATCH($E1236,'check of sales'!$M$1:$P$1, 0), 0), 0)</f>
        <v>0</v>
      </c>
      <c r="T1236" s="1">
        <f>SUMIF('emission-rate'!$A$2:$A$551, $D1236&amp;T$1&amp;$E1236&amp;$F1236, 'emission-rate'!$F$2:$F$551) * IFERROR(VLOOKUP($A1236&amp;$B1236&amp;$C1236&amp;$D1236&amp;T$1, 'check of sales'!$A$2:$P$1035, 12 + MATCH($E1236,'check of sales'!$M$1:$P$1, 0), 0), 0)</f>
        <v>0</v>
      </c>
      <c r="U1236" s="1">
        <f>SUMIF('emission-rate'!$A$2:$A$551, $D1236&amp;U$1&amp;$E1236&amp;$F1236, 'emission-rate'!$F$2:$F$551) * IFERROR(VLOOKUP($A1236&amp;$B1236&amp;$C1236&amp;$D1236&amp;U$1, 'check of sales'!$A$2:$P$1035, 12 + MATCH($E1236,'check of sales'!$M$1:$P$1, 0), 0), 0)</f>
        <v>0</v>
      </c>
    </row>
    <row r="1237" spans="1:21" x14ac:dyDescent="0.2">
      <c r="A1237">
        <f>emission!A1237</f>
        <v>2013</v>
      </c>
      <c r="B1237">
        <f>emission!B1237</f>
        <v>2</v>
      </c>
      <c r="C1237" t="str">
        <f>emission!C1237</f>
        <v>industrial</v>
      </c>
      <c r="D1237" t="str">
        <f>emission!D1237</f>
        <v>VCC 22400 (DSL LHD1)</v>
      </c>
      <c r="E1237" t="str">
        <f>emission!E1237</f>
        <v>DSL</v>
      </c>
      <c r="F1237" t="str">
        <f>emission!F1237</f>
        <v>CO2</v>
      </c>
      <c r="G1237" s="1">
        <f>emission!G1237 - SUM($K1237:$U1237)</f>
        <v>-4.5772552490234375E-2</v>
      </c>
      <c r="K1237" s="1">
        <f>SUMIF('emission-rate'!$A$2:$A$551, $D1237&amp;K$1&amp;$E1237&amp;$F1237, 'emission-rate'!$F$2:$F$551) * IFERROR(VLOOKUP($A1237&amp;$B1237&amp;$C1237&amp;$D1237&amp;K$1, 'check of sales'!$A$2:$P$1035, 12 + MATCH($E1237,'check of sales'!$M$1:$P$1, 0), 0), 0)</f>
        <v>136500109.0516606</v>
      </c>
      <c r="L1237" s="1">
        <f>SUMIF('emission-rate'!$A$2:$A$551, $D1237&amp;L$1&amp;$E1237&amp;$F1237, 'emission-rate'!$F$2:$F$551) * IFERROR(VLOOKUP($A1237&amp;$B1237&amp;$C1237&amp;$D1237&amp;L$1, 'check of sales'!$A$2:$P$1035, 12 + MATCH($E1237,'check of sales'!$M$1:$P$1, 0), 0), 0)</f>
        <v>5473043684.441638</v>
      </c>
      <c r="M1237" s="1">
        <f>SUMIF('emission-rate'!$A$2:$A$551, $D1237&amp;M$1&amp;$E1237&amp;$F1237, 'emission-rate'!$F$2:$F$551) * IFERROR(VLOOKUP($A1237&amp;$B1237&amp;$C1237&amp;$D1237&amp;M$1, 'check of sales'!$A$2:$P$1035, 12 + MATCH($E1237,'check of sales'!$M$1:$P$1, 0), 0), 0)</f>
        <v>4996292981.1658649</v>
      </c>
      <c r="N1237" s="1">
        <f>SUMIF('emission-rate'!$A$2:$A$551, $D1237&amp;N$1&amp;$E1237&amp;$F1237, 'emission-rate'!$F$2:$F$551) * IFERROR(VLOOKUP($A1237&amp;$B1237&amp;$C1237&amp;$D1237&amp;N$1, 'check of sales'!$A$2:$P$1035, 12 + MATCH($E1237,'check of sales'!$M$1:$P$1, 0), 0), 0)</f>
        <v>1468435774.6782074</v>
      </c>
      <c r="O1237" s="1">
        <f>SUMIF('emission-rate'!$A$2:$A$551, $D1237&amp;O$1&amp;$E1237&amp;$F1237, 'emission-rate'!$F$2:$F$551) * IFERROR(VLOOKUP($A1237&amp;$B1237&amp;$C1237&amp;$D1237&amp;O$1, 'check of sales'!$A$2:$P$1035, 12 + MATCH($E1237,'check of sales'!$M$1:$P$1, 0), 0), 0)</f>
        <v>0</v>
      </c>
      <c r="P1237" s="1">
        <f>SUMIF('emission-rate'!$A$2:$A$551, $D1237&amp;P$1&amp;$E1237&amp;$F1237, 'emission-rate'!$F$2:$F$551) * IFERROR(VLOOKUP($A1237&amp;$B1237&amp;$C1237&amp;$D1237&amp;P$1, 'check of sales'!$A$2:$P$1035, 12 + MATCH($E1237,'check of sales'!$M$1:$P$1, 0), 0), 0)</f>
        <v>0</v>
      </c>
      <c r="Q1237" s="1">
        <f>SUMIF('emission-rate'!$A$2:$A$551, $D1237&amp;Q$1&amp;$E1237&amp;$F1237, 'emission-rate'!$F$2:$F$551) * IFERROR(VLOOKUP($A1237&amp;$B1237&amp;$C1237&amp;$D1237&amp;Q$1, 'check of sales'!$A$2:$P$1035, 12 + MATCH($E1237,'check of sales'!$M$1:$P$1, 0), 0), 0)</f>
        <v>0</v>
      </c>
      <c r="R1237" s="1">
        <f>SUMIF('emission-rate'!$A$2:$A$551, $D1237&amp;R$1&amp;$E1237&amp;$F1237, 'emission-rate'!$F$2:$F$551) * IFERROR(VLOOKUP($A1237&amp;$B1237&amp;$C1237&amp;$D1237&amp;R$1, 'check of sales'!$A$2:$P$1035, 12 + MATCH($E1237,'check of sales'!$M$1:$P$1, 0), 0), 0)</f>
        <v>0</v>
      </c>
      <c r="S1237" s="1">
        <f>SUMIF('emission-rate'!$A$2:$A$551, $D1237&amp;S$1&amp;$E1237&amp;$F1237, 'emission-rate'!$F$2:$F$551) * IFERROR(VLOOKUP($A1237&amp;$B1237&amp;$C1237&amp;$D1237&amp;S$1, 'check of sales'!$A$2:$P$1035, 12 + MATCH($E1237,'check of sales'!$M$1:$P$1, 0), 0), 0)</f>
        <v>0</v>
      </c>
      <c r="T1237" s="1">
        <f>SUMIF('emission-rate'!$A$2:$A$551, $D1237&amp;T$1&amp;$E1237&amp;$F1237, 'emission-rate'!$F$2:$F$551) * IFERROR(VLOOKUP($A1237&amp;$B1237&amp;$C1237&amp;$D1237&amp;T$1, 'check of sales'!$A$2:$P$1035, 12 + MATCH($E1237,'check of sales'!$M$1:$P$1, 0), 0), 0)</f>
        <v>0</v>
      </c>
      <c r="U1237" s="1">
        <f>SUMIF('emission-rate'!$A$2:$A$551, $D1237&amp;U$1&amp;$E1237&amp;$F1237, 'emission-rate'!$F$2:$F$551) * IFERROR(VLOOKUP($A1237&amp;$B1237&amp;$C1237&amp;$D1237&amp;U$1, 'check of sales'!$A$2:$P$1035, 12 + MATCH($E1237,'check of sales'!$M$1:$P$1, 0), 0), 0)</f>
        <v>0</v>
      </c>
    </row>
    <row r="1238" spans="1:21" x14ac:dyDescent="0.2">
      <c r="A1238">
        <f>emission!A1238</f>
        <v>2014</v>
      </c>
      <c r="B1238">
        <f>emission!B1238</f>
        <v>2</v>
      </c>
      <c r="C1238" t="str">
        <f>emission!C1238</f>
        <v>industrial</v>
      </c>
      <c r="D1238" t="str">
        <f>emission!D1238</f>
        <v>VCC 22400 (DSL LHD1)</v>
      </c>
      <c r="E1238" t="str">
        <f>emission!E1238</f>
        <v>DSL</v>
      </c>
      <c r="F1238" t="str">
        <f>emission!F1238</f>
        <v>CO2</v>
      </c>
      <c r="G1238" s="1">
        <f>emission!G1238 - SUM($K1238:$U1238)</f>
        <v>-0.43436241149902344</v>
      </c>
      <c r="K1238" s="1">
        <f>SUMIF('emission-rate'!$A$2:$A$551, $D1238&amp;K$1&amp;$E1238&amp;$F1238, 'emission-rate'!$F$2:$F$551) * IFERROR(VLOOKUP($A1238&amp;$B1238&amp;$C1238&amp;$D1238&amp;K$1, 'check of sales'!$A$2:$P$1035, 12 + MATCH($E1238,'check of sales'!$M$1:$P$1, 0), 0), 0)</f>
        <v>121819853.62753232</v>
      </c>
      <c r="L1238" s="1">
        <f>SUMIF('emission-rate'!$A$2:$A$551, $D1238&amp;L$1&amp;$E1238&amp;$F1238, 'emission-rate'!$F$2:$F$551) * IFERROR(VLOOKUP($A1238&amp;$B1238&amp;$C1238&amp;$D1238&amp;L$1, 'check of sales'!$A$2:$P$1035, 12 + MATCH($E1238,'check of sales'!$M$1:$P$1, 0), 0), 0)</f>
        <v>5298299750.717104</v>
      </c>
      <c r="M1238" s="1">
        <f>SUMIF('emission-rate'!$A$2:$A$551, $D1238&amp;M$1&amp;$E1238&amp;$F1238, 'emission-rate'!$F$2:$F$551) * IFERROR(VLOOKUP($A1238&amp;$B1238&amp;$C1238&amp;$D1238&amp;M$1, 'check of sales'!$A$2:$P$1035, 12 + MATCH($E1238,'check of sales'!$M$1:$P$1, 0), 0), 0)</f>
        <v>4806333994.8337584</v>
      </c>
      <c r="N1238" s="1">
        <f>SUMIF('emission-rate'!$A$2:$A$551, $D1238&amp;N$1&amp;$E1238&amp;$F1238, 'emission-rate'!$F$2:$F$551) * IFERROR(VLOOKUP($A1238&amp;$B1238&amp;$C1238&amp;$D1238&amp;N$1, 'check of sales'!$A$2:$P$1035, 12 + MATCH($E1238,'check of sales'!$M$1:$P$1, 0), 0), 0)</f>
        <v>1382598563.7027247</v>
      </c>
      <c r="O1238" s="1">
        <f>SUMIF('emission-rate'!$A$2:$A$551, $D1238&amp;O$1&amp;$E1238&amp;$F1238, 'emission-rate'!$F$2:$F$551) * IFERROR(VLOOKUP($A1238&amp;$B1238&amp;$C1238&amp;$D1238&amp;O$1, 'check of sales'!$A$2:$P$1035, 12 + MATCH($E1238,'check of sales'!$M$1:$P$1, 0), 0), 0)</f>
        <v>4408704322.956543</v>
      </c>
      <c r="P1238" s="1">
        <f>SUMIF('emission-rate'!$A$2:$A$551, $D1238&amp;P$1&amp;$E1238&amp;$F1238, 'emission-rate'!$F$2:$F$551) * IFERROR(VLOOKUP($A1238&amp;$B1238&amp;$C1238&amp;$D1238&amp;P$1, 'check of sales'!$A$2:$P$1035, 12 + MATCH($E1238,'check of sales'!$M$1:$P$1, 0), 0), 0)</f>
        <v>0</v>
      </c>
      <c r="Q1238" s="1">
        <f>SUMIF('emission-rate'!$A$2:$A$551, $D1238&amp;Q$1&amp;$E1238&amp;$F1238, 'emission-rate'!$F$2:$F$551) * IFERROR(VLOOKUP($A1238&amp;$B1238&amp;$C1238&amp;$D1238&amp;Q$1, 'check of sales'!$A$2:$P$1035, 12 + MATCH($E1238,'check of sales'!$M$1:$P$1, 0), 0), 0)</f>
        <v>0</v>
      </c>
      <c r="R1238" s="1">
        <f>SUMIF('emission-rate'!$A$2:$A$551, $D1238&amp;R$1&amp;$E1238&amp;$F1238, 'emission-rate'!$F$2:$F$551) * IFERROR(VLOOKUP($A1238&amp;$B1238&amp;$C1238&amp;$D1238&amp;R$1, 'check of sales'!$A$2:$P$1035, 12 + MATCH($E1238,'check of sales'!$M$1:$P$1, 0), 0), 0)</f>
        <v>0</v>
      </c>
      <c r="S1238" s="1">
        <f>SUMIF('emission-rate'!$A$2:$A$551, $D1238&amp;S$1&amp;$E1238&amp;$F1238, 'emission-rate'!$F$2:$F$551) * IFERROR(VLOOKUP($A1238&amp;$B1238&amp;$C1238&amp;$D1238&amp;S$1, 'check of sales'!$A$2:$P$1035, 12 + MATCH($E1238,'check of sales'!$M$1:$P$1, 0), 0), 0)</f>
        <v>0</v>
      </c>
      <c r="T1238" s="1">
        <f>SUMIF('emission-rate'!$A$2:$A$551, $D1238&amp;T$1&amp;$E1238&amp;$F1238, 'emission-rate'!$F$2:$F$551) * IFERROR(VLOOKUP($A1238&amp;$B1238&amp;$C1238&amp;$D1238&amp;T$1, 'check of sales'!$A$2:$P$1035, 12 + MATCH($E1238,'check of sales'!$M$1:$P$1, 0), 0), 0)</f>
        <v>0</v>
      </c>
      <c r="U1238" s="1">
        <f>SUMIF('emission-rate'!$A$2:$A$551, $D1238&amp;U$1&amp;$E1238&amp;$F1238, 'emission-rate'!$F$2:$F$551) * IFERROR(VLOOKUP($A1238&amp;$B1238&amp;$C1238&amp;$D1238&amp;U$1, 'check of sales'!$A$2:$P$1035, 12 + MATCH($E1238,'check of sales'!$M$1:$P$1, 0), 0), 0)</f>
        <v>0</v>
      </c>
    </row>
    <row r="1239" spans="1:21" x14ac:dyDescent="0.2">
      <c r="A1239">
        <f>emission!A1239</f>
        <v>2015</v>
      </c>
      <c r="B1239">
        <f>emission!B1239</f>
        <v>2</v>
      </c>
      <c r="C1239" t="str">
        <f>emission!C1239</f>
        <v>industrial</v>
      </c>
      <c r="D1239" t="str">
        <f>emission!D1239</f>
        <v>VCC 22400 (DSL LHD1)</v>
      </c>
      <c r="E1239" t="str">
        <f>emission!E1239</f>
        <v>DSL</v>
      </c>
      <c r="F1239" t="str">
        <f>emission!F1239</f>
        <v>CO2</v>
      </c>
      <c r="G1239" s="1">
        <f>emission!G1239 - SUM($K1239:$U1239)</f>
        <v>-0.27779388427734375</v>
      </c>
      <c r="K1239" s="1">
        <f>SUMIF('emission-rate'!$A$2:$A$551, $D1239&amp;K$1&amp;$E1239&amp;$F1239, 'emission-rate'!$F$2:$F$551) * IFERROR(VLOOKUP($A1239&amp;$B1239&amp;$C1239&amp;$D1239&amp;K$1, 'check of sales'!$A$2:$P$1035, 12 + MATCH($E1239,'check of sales'!$M$1:$P$1, 0), 0), 0)</f>
        <v>114061895.70463631</v>
      </c>
      <c r="L1239" s="1">
        <f>SUMIF('emission-rate'!$A$2:$A$551, $D1239&amp;L$1&amp;$E1239&amp;$F1239, 'emission-rate'!$F$2:$F$551) * IFERROR(VLOOKUP($A1239&amp;$B1239&amp;$C1239&amp;$D1239&amp;L$1, 'check of sales'!$A$2:$P$1035, 12 + MATCH($E1239,'check of sales'!$M$1:$P$1, 0), 0), 0)</f>
        <v>4728480472.2234488</v>
      </c>
      <c r="M1239" s="1">
        <f>SUMIF('emission-rate'!$A$2:$A$551, $D1239&amp;M$1&amp;$E1239&amp;$F1239, 'emission-rate'!$F$2:$F$551) * IFERROR(VLOOKUP($A1239&amp;$B1239&amp;$C1239&amp;$D1239&amp;M$1, 'check of sales'!$A$2:$P$1035, 12 + MATCH($E1239,'check of sales'!$M$1:$P$1, 0), 0), 0)</f>
        <v>4652876840.5561981</v>
      </c>
      <c r="N1239" s="1">
        <f>SUMIF('emission-rate'!$A$2:$A$551, $D1239&amp;N$1&amp;$E1239&amp;$F1239, 'emission-rate'!$F$2:$F$551) * IFERROR(VLOOKUP($A1239&amp;$B1239&amp;$C1239&amp;$D1239&amp;N$1, 'check of sales'!$A$2:$P$1035, 12 + MATCH($E1239,'check of sales'!$M$1:$P$1, 0), 0), 0)</f>
        <v>1330032186.4595933</v>
      </c>
      <c r="O1239" s="1">
        <f>SUMIF('emission-rate'!$A$2:$A$551, $D1239&amp;O$1&amp;$E1239&amp;$F1239, 'emission-rate'!$F$2:$F$551) * IFERROR(VLOOKUP($A1239&amp;$B1239&amp;$C1239&amp;$D1239&amp;O$1, 'check of sales'!$A$2:$P$1035, 12 + MATCH($E1239,'check of sales'!$M$1:$P$1, 0), 0), 0)</f>
        <v>4150994118.9259601</v>
      </c>
      <c r="P1239" s="1">
        <f>SUMIF('emission-rate'!$A$2:$A$551, $D1239&amp;P$1&amp;$E1239&amp;$F1239, 'emission-rate'!$F$2:$F$551) * IFERROR(VLOOKUP($A1239&amp;$B1239&amp;$C1239&amp;$D1239&amp;P$1, 'check of sales'!$A$2:$P$1035, 12 + MATCH($E1239,'check of sales'!$M$1:$P$1, 0), 0), 0)</f>
        <v>5629448821.5528584</v>
      </c>
      <c r="Q1239" s="1">
        <f>SUMIF('emission-rate'!$A$2:$A$551, $D1239&amp;Q$1&amp;$E1239&amp;$F1239, 'emission-rate'!$F$2:$F$551) * IFERROR(VLOOKUP($A1239&amp;$B1239&amp;$C1239&amp;$D1239&amp;Q$1, 'check of sales'!$A$2:$P$1035, 12 + MATCH($E1239,'check of sales'!$M$1:$P$1, 0), 0), 0)</f>
        <v>0</v>
      </c>
      <c r="R1239" s="1">
        <f>SUMIF('emission-rate'!$A$2:$A$551, $D1239&amp;R$1&amp;$E1239&amp;$F1239, 'emission-rate'!$F$2:$F$551) * IFERROR(VLOOKUP($A1239&amp;$B1239&amp;$C1239&amp;$D1239&amp;R$1, 'check of sales'!$A$2:$P$1035, 12 + MATCH($E1239,'check of sales'!$M$1:$P$1, 0), 0), 0)</f>
        <v>0</v>
      </c>
      <c r="S1239" s="1">
        <f>SUMIF('emission-rate'!$A$2:$A$551, $D1239&amp;S$1&amp;$E1239&amp;$F1239, 'emission-rate'!$F$2:$F$551) * IFERROR(VLOOKUP($A1239&amp;$B1239&amp;$C1239&amp;$D1239&amp;S$1, 'check of sales'!$A$2:$P$1035, 12 + MATCH($E1239,'check of sales'!$M$1:$P$1, 0), 0), 0)</f>
        <v>0</v>
      </c>
      <c r="T1239" s="1">
        <f>SUMIF('emission-rate'!$A$2:$A$551, $D1239&amp;T$1&amp;$E1239&amp;$F1239, 'emission-rate'!$F$2:$F$551) * IFERROR(VLOOKUP($A1239&amp;$B1239&amp;$C1239&amp;$D1239&amp;T$1, 'check of sales'!$A$2:$P$1035, 12 + MATCH($E1239,'check of sales'!$M$1:$P$1, 0), 0), 0)</f>
        <v>0</v>
      </c>
      <c r="U1239" s="1">
        <f>SUMIF('emission-rate'!$A$2:$A$551, $D1239&amp;U$1&amp;$E1239&amp;$F1239, 'emission-rate'!$F$2:$F$551) * IFERROR(VLOOKUP($A1239&amp;$B1239&amp;$C1239&amp;$D1239&amp;U$1, 'check of sales'!$A$2:$P$1035, 12 + MATCH($E1239,'check of sales'!$M$1:$P$1, 0), 0), 0)</f>
        <v>0</v>
      </c>
    </row>
    <row r="1240" spans="1:21" x14ac:dyDescent="0.2">
      <c r="A1240">
        <f>emission!A1240</f>
        <v>2016</v>
      </c>
      <c r="B1240">
        <f>emission!B1240</f>
        <v>2</v>
      </c>
      <c r="C1240" t="str">
        <f>emission!C1240</f>
        <v>industrial</v>
      </c>
      <c r="D1240" t="str">
        <f>emission!D1240</f>
        <v>VCC 22400 (DSL LHD1)</v>
      </c>
      <c r="E1240" t="str">
        <f>emission!E1240</f>
        <v>DSL</v>
      </c>
      <c r="F1240" t="str">
        <f>emission!F1240</f>
        <v>CO2</v>
      </c>
      <c r="G1240" s="1">
        <f>emission!G1240 - SUM($K1240:$U1240)</f>
        <v>0.2140655517578125</v>
      </c>
      <c r="K1240" s="1">
        <f>SUMIF('emission-rate'!$A$2:$A$551, $D1240&amp;K$1&amp;$E1240&amp;$F1240, 'emission-rate'!$F$2:$F$551) * IFERROR(VLOOKUP($A1240&amp;$B1240&amp;$C1240&amp;$D1240&amp;K$1, 'check of sales'!$A$2:$P$1035, 12 + MATCH($E1240,'check of sales'!$M$1:$P$1, 0), 0), 0)</f>
        <v>109625901.95062701</v>
      </c>
      <c r="L1240" s="1">
        <f>SUMIF('emission-rate'!$A$2:$A$551, $D1240&amp;L$1&amp;$E1240&amp;$F1240, 'emission-rate'!$F$2:$F$551) * IFERROR(VLOOKUP($A1240&amp;$B1240&amp;$C1240&amp;$D1240&amp;L$1, 'check of sales'!$A$2:$P$1035, 12 + MATCH($E1240,'check of sales'!$M$1:$P$1, 0), 0), 0)</f>
        <v>4427352606.3592834</v>
      </c>
      <c r="M1240" s="1">
        <f>SUMIF('emission-rate'!$A$2:$A$551, $D1240&amp;M$1&amp;$E1240&amp;$F1240, 'emission-rate'!$F$2:$F$551) * IFERROR(VLOOKUP($A1240&amp;$B1240&amp;$C1240&amp;$D1240&amp;M$1, 'check of sales'!$A$2:$P$1035, 12 + MATCH($E1240,'check of sales'!$M$1:$P$1, 0), 0), 0)</f>
        <v>4152471229.5209384</v>
      </c>
      <c r="N1240" s="1">
        <f>SUMIF('emission-rate'!$A$2:$A$551, $D1240&amp;N$1&amp;$E1240&amp;$F1240, 'emission-rate'!$F$2:$F$551) * IFERROR(VLOOKUP($A1240&amp;$B1240&amp;$C1240&amp;$D1240&amp;N$1, 'check of sales'!$A$2:$P$1035, 12 + MATCH($E1240,'check of sales'!$M$1:$P$1, 0), 0), 0)</f>
        <v>1287566774.2241871</v>
      </c>
      <c r="O1240" s="1">
        <f>SUMIF('emission-rate'!$A$2:$A$551, $D1240&amp;O$1&amp;$E1240&amp;$F1240, 'emission-rate'!$F$2:$F$551) * IFERROR(VLOOKUP($A1240&amp;$B1240&amp;$C1240&amp;$D1240&amp;O$1, 'check of sales'!$A$2:$P$1035, 12 + MATCH($E1240,'check of sales'!$M$1:$P$1, 0), 0), 0)</f>
        <v>3993173383.0175319</v>
      </c>
      <c r="P1240" s="1">
        <f>SUMIF('emission-rate'!$A$2:$A$551, $D1240&amp;P$1&amp;$E1240&amp;$F1240, 'emission-rate'!$F$2:$F$551) * IFERROR(VLOOKUP($A1240&amp;$B1240&amp;$C1240&amp;$D1240&amp;P$1, 'check of sales'!$A$2:$P$1035, 12 + MATCH($E1240,'check of sales'!$M$1:$P$1, 0), 0), 0)</f>
        <v>5300380165.9780846</v>
      </c>
      <c r="Q1240" s="1">
        <f>SUMIF('emission-rate'!$A$2:$A$551, $D1240&amp;Q$1&amp;$E1240&amp;$F1240, 'emission-rate'!$F$2:$F$551) * IFERROR(VLOOKUP($A1240&amp;$B1240&amp;$C1240&amp;$D1240&amp;Q$1, 'check of sales'!$A$2:$P$1035, 12 + MATCH($E1240,'check of sales'!$M$1:$P$1, 0), 0), 0)</f>
        <v>3738811724.993381</v>
      </c>
      <c r="R1240" s="1">
        <f>SUMIF('emission-rate'!$A$2:$A$551, $D1240&amp;R$1&amp;$E1240&amp;$F1240, 'emission-rate'!$F$2:$F$551) * IFERROR(VLOOKUP($A1240&amp;$B1240&amp;$C1240&amp;$D1240&amp;R$1, 'check of sales'!$A$2:$P$1035, 12 + MATCH($E1240,'check of sales'!$M$1:$P$1, 0), 0), 0)</f>
        <v>0</v>
      </c>
      <c r="S1240" s="1">
        <f>SUMIF('emission-rate'!$A$2:$A$551, $D1240&amp;S$1&amp;$E1240&amp;$F1240, 'emission-rate'!$F$2:$F$551) * IFERROR(VLOOKUP($A1240&amp;$B1240&amp;$C1240&amp;$D1240&amp;S$1, 'check of sales'!$A$2:$P$1035, 12 + MATCH($E1240,'check of sales'!$M$1:$P$1, 0), 0), 0)</f>
        <v>0</v>
      </c>
      <c r="T1240" s="1">
        <f>SUMIF('emission-rate'!$A$2:$A$551, $D1240&amp;T$1&amp;$E1240&amp;$F1240, 'emission-rate'!$F$2:$F$551) * IFERROR(VLOOKUP($A1240&amp;$B1240&amp;$C1240&amp;$D1240&amp;T$1, 'check of sales'!$A$2:$P$1035, 12 + MATCH($E1240,'check of sales'!$M$1:$P$1, 0), 0), 0)</f>
        <v>0</v>
      </c>
      <c r="U1240" s="1">
        <f>SUMIF('emission-rate'!$A$2:$A$551, $D1240&amp;U$1&amp;$E1240&amp;$F1240, 'emission-rate'!$F$2:$F$551) * IFERROR(VLOOKUP($A1240&amp;$B1240&amp;$C1240&amp;$D1240&amp;U$1, 'check of sales'!$A$2:$P$1035, 12 + MATCH($E1240,'check of sales'!$M$1:$P$1, 0), 0), 0)</f>
        <v>0</v>
      </c>
    </row>
    <row r="1241" spans="1:21" x14ac:dyDescent="0.2">
      <c r="A1241">
        <f>emission!A1241</f>
        <v>2017</v>
      </c>
      <c r="B1241">
        <f>emission!B1241</f>
        <v>2</v>
      </c>
      <c r="C1241" t="str">
        <f>emission!C1241</f>
        <v>industrial</v>
      </c>
      <c r="D1241" t="str">
        <f>emission!D1241</f>
        <v>VCC 22400 (DSL LHD1)</v>
      </c>
      <c r="E1241" t="str">
        <f>emission!E1241</f>
        <v>DSL</v>
      </c>
      <c r="F1241" t="str">
        <f>emission!F1241</f>
        <v>CO2</v>
      </c>
      <c r="G1241" s="1">
        <f>emission!G1241 - SUM($K1241:$U1241)</f>
        <v>0.35715103149414063</v>
      </c>
      <c r="K1241" s="1">
        <f>SUMIF('emission-rate'!$A$2:$A$551, $D1241&amp;K$1&amp;$E1241&amp;$F1241, 'emission-rate'!$F$2:$F$551) * IFERROR(VLOOKUP($A1241&amp;$B1241&amp;$C1241&amp;$D1241&amp;K$1, 'check of sales'!$A$2:$P$1035, 12 + MATCH($E1241,'check of sales'!$M$1:$P$1, 0), 0), 0)</f>
        <v>99901485.393688962</v>
      </c>
      <c r="L1241" s="1">
        <f>SUMIF('emission-rate'!$A$2:$A$551, $D1241&amp;L$1&amp;$E1241&amp;$F1241, 'emission-rate'!$F$2:$F$551) * IFERROR(VLOOKUP($A1241&amp;$B1241&amp;$C1241&amp;$D1241&amp;L$1, 'check of sales'!$A$2:$P$1035, 12 + MATCH($E1241,'check of sales'!$M$1:$P$1, 0), 0), 0)</f>
        <v>4255167948.3077812</v>
      </c>
      <c r="M1241" s="1">
        <f>SUMIF('emission-rate'!$A$2:$A$551, $D1241&amp;M$1&amp;$E1241&amp;$F1241, 'emission-rate'!$F$2:$F$551) * IFERROR(VLOOKUP($A1241&amp;$B1241&amp;$C1241&amp;$D1241&amp;M$1, 'check of sales'!$A$2:$P$1035, 12 + MATCH($E1241,'check of sales'!$M$1:$P$1, 0), 0), 0)</f>
        <v>3888025852.8817859</v>
      </c>
      <c r="N1241" s="1">
        <f>SUMIF('emission-rate'!$A$2:$A$551, $D1241&amp;N$1&amp;$E1241&amp;$F1241, 'emission-rate'!$F$2:$F$551) * IFERROR(VLOOKUP($A1241&amp;$B1241&amp;$C1241&amp;$D1241&amp;N$1, 'check of sales'!$A$2:$P$1035, 12 + MATCH($E1241,'check of sales'!$M$1:$P$1, 0), 0), 0)</f>
        <v>1149092092.7565091</v>
      </c>
      <c r="O1241" s="1">
        <f>SUMIF('emission-rate'!$A$2:$A$551, $D1241&amp;O$1&amp;$E1241&amp;$F1241, 'emission-rate'!$F$2:$F$551) * IFERROR(VLOOKUP($A1241&amp;$B1241&amp;$C1241&amp;$D1241&amp;O$1, 'check of sales'!$A$2:$P$1035, 12 + MATCH($E1241,'check of sales'!$M$1:$P$1, 0), 0), 0)</f>
        <v>3865678909.151701</v>
      </c>
      <c r="P1241" s="1">
        <f>SUMIF('emission-rate'!$A$2:$A$551, $D1241&amp;P$1&amp;$E1241&amp;$F1241, 'emission-rate'!$F$2:$F$551) * IFERROR(VLOOKUP($A1241&amp;$B1241&amp;$C1241&amp;$D1241&amp;P$1, 'check of sales'!$A$2:$P$1035, 12 + MATCH($E1241,'check of sales'!$M$1:$P$1, 0), 0), 0)</f>
        <v>5098859789.3109283</v>
      </c>
      <c r="Q1241" s="1">
        <f>SUMIF('emission-rate'!$A$2:$A$551, $D1241&amp;Q$1&amp;$E1241&amp;$F1241, 'emission-rate'!$F$2:$F$551) * IFERROR(VLOOKUP($A1241&amp;$B1241&amp;$C1241&amp;$D1241&amp;Q$1, 'check of sales'!$A$2:$P$1035, 12 + MATCH($E1241,'check of sales'!$M$1:$P$1, 0), 0), 0)</f>
        <v>3520260000.5189657</v>
      </c>
      <c r="R1241" s="1">
        <f>SUMIF('emission-rate'!$A$2:$A$551, $D1241&amp;R$1&amp;$E1241&amp;$F1241, 'emission-rate'!$F$2:$F$551) * IFERROR(VLOOKUP($A1241&amp;$B1241&amp;$C1241&amp;$D1241&amp;R$1, 'check of sales'!$A$2:$P$1035, 12 + MATCH($E1241,'check of sales'!$M$1:$P$1, 0), 0), 0)</f>
        <v>2624548276.3218889</v>
      </c>
      <c r="S1241" s="1">
        <f>SUMIF('emission-rate'!$A$2:$A$551, $D1241&amp;S$1&amp;$E1241&amp;$F1241, 'emission-rate'!$F$2:$F$551) * IFERROR(VLOOKUP($A1241&amp;$B1241&amp;$C1241&amp;$D1241&amp;S$1, 'check of sales'!$A$2:$P$1035, 12 + MATCH($E1241,'check of sales'!$M$1:$P$1, 0), 0), 0)</f>
        <v>0</v>
      </c>
      <c r="T1241" s="1">
        <f>SUMIF('emission-rate'!$A$2:$A$551, $D1241&amp;T$1&amp;$E1241&amp;$F1241, 'emission-rate'!$F$2:$F$551) * IFERROR(VLOOKUP($A1241&amp;$B1241&amp;$C1241&amp;$D1241&amp;T$1, 'check of sales'!$A$2:$P$1035, 12 + MATCH($E1241,'check of sales'!$M$1:$P$1, 0), 0), 0)</f>
        <v>0</v>
      </c>
      <c r="U1241" s="1">
        <f>SUMIF('emission-rate'!$A$2:$A$551, $D1241&amp;U$1&amp;$E1241&amp;$F1241, 'emission-rate'!$F$2:$F$551) * IFERROR(VLOOKUP($A1241&amp;$B1241&amp;$C1241&amp;$D1241&amp;U$1, 'check of sales'!$A$2:$P$1035, 12 + MATCH($E1241,'check of sales'!$M$1:$P$1, 0), 0), 0)</f>
        <v>0</v>
      </c>
    </row>
    <row r="1242" spans="1:21" x14ac:dyDescent="0.2">
      <c r="A1242">
        <f>emission!A1242</f>
        <v>2018</v>
      </c>
      <c r="B1242">
        <f>emission!B1242</f>
        <v>2</v>
      </c>
      <c r="C1242" t="str">
        <f>emission!C1242</f>
        <v>industrial</v>
      </c>
      <c r="D1242" t="str">
        <f>emission!D1242</f>
        <v>VCC 22400 (DSL LHD1)</v>
      </c>
      <c r="E1242" t="str">
        <f>emission!E1242</f>
        <v>DSL</v>
      </c>
      <c r="F1242" t="str">
        <f>emission!F1242</f>
        <v>CO2</v>
      </c>
      <c r="G1242" s="1">
        <f>emission!G1242 - SUM($K1242:$U1242)</f>
        <v>0.65618896484375</v>
      </c>
      <c r="K1242" s="1">
        <f>SUMIF('emission-rate'!$A$2:$A$551, $D1242&amp;K$1&amp;$E1242&amp;$F1242, 'emission-rate'!$F$2:$F$551) * IFERROR(VLOOKUP($A1242&amp;$B1242&amp;$C1242&amp;$D1242&amp;K$1, 'check of sales'!$A$2:$P$1035, 12 + MATCH($E1242,'check of sales'!$M$1:$P$1, 0), 0), 0)</f>
        <v>95919764.794459641</v>
      </c>
      <c r="L1242" s="1">
        <f>SUMIF('emission-rate'!$A$2:$A$551, $D1242&amp;L$1&amp;$E1242&amp;$F1242, 'emission-rate'!$F$2:$F$551) * IFERROR(VLOOKUP($A1242&amp;$B1242&amp;$C1242&amp;$D1242&amp;L$1, 'check of sales'!$A$2:$P$1035, 12 + MATCH($E1242,'check of sales'!$M$1:$P$1, 0), 0), 0)</f>
        <v>3877711298.8043375</v>
      </c>
      <c r="M1242" s="1">
        <f>SUMIF('emission-rate'!$A$2:$A$551, $D1242&amp;M$1&amp;$E1242&amp;$F1242, 'emission-rate'!$F$2:$F$551) * IFERROR(VLOOKUP($A1242&amp;$B1242&amp;$C1242&amp;$D1242&amp;M$1, 'check of sales'!$A$2:$P$1035, 12 + MATCH($E1242,'check of sales'!$M$1:$P$1, 0), 0), 0)</f>
        <v>3736816211.0266881</v>
      </c>
      <c r="N1242" s="1">
        <f>SUMIF('emission-rate'!$A$2:$A$551, $D1242&amp;N$1&amp;$E1242&amp;$F1242, 'emission-rate'!$F$2:$F$551) * IFERROR(VLOOKUP($A1242&amp;$B1242&amp;$C1242&amp;$D1242&amp;N$1, 'check of sales'!$A$2:$P$1035, 12 + MATCH($E1242,'check of sales'!$M$1:$P$1, 0), 0), 0)</f>
        <v>1075913478.2722526</v>
      </c>
      <c r="O1242" s="1">
        <f>SUMIF('emission-rate'!$A$2:$A$551, $D1242&amp;O$1&amp;$E1242&amp;$F1242, 'emission-rate'!$F$2:$F$551) * IFERROR(VLOOKUP($A1242&amp;$B1242&amp;$C1242&amp;$D1242&amp;O$1, 'check of sales'!$A$2:$P$1035, 12 + MATCH($E1242,'check of sales'!$M$1:$P$1, 0), 0), 0)</f>
        <v>3449934525.0022712</v>
      </c>
      <c r="P1242" s="1">
        <f>SUMIF('emission-rate'!$A$2:$A$551, $D1242&amp;P$1&amp;$E1242&amp;$F1242, 'emission-rate'!$F$2:$F$551) * IFERROR(VLOOKUP($A1242&amp;$B1242&amp;$C1242&amp;$D1242&amp;P$1, 'check of sales'!$A$2:$P$1035, 12 + MATCH($E1242,'check of sales'!$M$1:$P$1, 0), 0), 0)</f>
        <v>4936062839.6671953</v>
      </c>
      <c r="Q1242" s="1">
        <f>SUMIF('emission-rate'!$A$2:$A$551, $D1242&amp;Q$1&amp;$E1242&amp;$F1242, 'emission-rate'!$F$2:$F$551) * IFERROR(VLOOKUP($A1242&amp;$B1242&amp;$C1242&amp;$D1242&amp;Q$1, 'check of sales'!$A$2:$P$1035, 12 + MATCH($E1242,'check of sales'!$M$1:$P$1, 0), 0), 0)</f>
        <v>3386419766.600574</v>
      </c>
      <c r="R1242" s="1">
        <f>SUMIF('emission-rate'!$A$2:$A$551, $D1242&amp;R$1&amp;$E1242&amp;$F1242, 'emission-rate'!$F$2:$F$551) * IFERROR(VLOOKUP($A1242&amp;$B1242&amp;$C1242&amp;$D1242&amp;R$1, 'check of sales'!$A$2:$P$1035, 12 + MATCH($E1242,'check of sales'!$M$1:$P$1, 0), 0), 0)</f>
        <v>2471130668.2829242</v>
      </c>
      <c r="S1242" s="1">
        <f>SUMIF('emission-rate'!$A$2:$A$551, $D1242&amp;S$1&amp;$E1242&amp;$F1242, 'emission-rate'!$F$2:$F$551) * IFERROR(VLOOKUP($A1242&amp;$B1242&amp;$C1242&amp;$D1242&amp;S$1, 'check of sales'!$A$2:$P$1035, 12 + MATCH($E1242,'check of sales'!$M$1:$P$1, 0), 0), 0)</f>
        <v>3020258725.5244107</v>
      </c>
      <c r="T1242" s="1">
        <f>SUMIF('emission-rate'!$A$2:$A$551, $D1242&amp;T$1&amp;$E1242&amp;$F1242, 'emission-rate'!$F$2:$F$551) * IFERROR(VLOOKUP($A1242&amp;$B1242&amp;$C1242&amp;$D1242&amp;T$1, 'check of sales'!$A$2:$P$1035, 12 + MATCH($E1242,'check of sales'!$M$1:$P$1, 0), 0), 0)</f>
        <v>0</v>
      </c>
      <c r="U1242" s="1">
        <f>SUMIF('emission-rate'!$A$2:$A$551, $D1242&amp;U$1&amp;$E1242&amp;$F1242, 'emission-rate'!$F$2:$F$551) * IFERROR(VLOOKUP($A1242&amp;$B1242&amp;$C1242&amp;$D1242&amp;U$1, 'check of sales'!$A$2:$P$1035, 12 + MATCH($E1242,'check of sales'!$M$1:$P$1, 0), 0), 0)</f>
        <v>0</v>
      </c>
    </row>
    <row r="1243" spans="1:21" x14ac:dyDescent="0.2">
      <c r="A1243">
        <f>emission!A1243</f>
        <v>2019</v>
      </c>
      <c r="B1243">
        <f>emission!B1243</f>
        <v>2</v>
      </c>
      <c r="C1243" t="str">
        <f>emission!C1243</f>
        <v>industrial</v>
      </c>
      <c r="D1243" t="str">
        <f>emission!D1243</f>
        <v>VCC 22400 (DSL LHD1)</v>
      </c>
      <c r="E1243" t="str">
        <f>emission!E1243</f>
        <v>DSL</v>
      </c>
      <c r="F1243" t="str">
        <f>emission!F1243</f>
        <v>CO2</v>
      </c>
      <c r="G1243" s="1">
        <f>emission!G1243 - SUM($K1243:$U1243)</f>
        <v>-9.6775054931640625E-2</v>
      </c>
      <c r="K1243" s="1">
        <f>SUMIF('emission-rate'!$A$2:$A$551, $D1243&amp;K$1&amp;$E1243&amp;$F1243, 'emission-rate'!$F$2:$F$551) * IFERROR(VLOOKUP($A1243&amp;$B1243&amp;$C1243&amp;$D1243&amp;K$1, 'check of sales'!$A$2:$P$1035, 12 + MATCH($E1243,'check of sales'!$M$1:$P$1, 0), 0), 0)</f>
        <v>92911750.023138121</v>
      </c>
      <c r="L1243" s="1">
        <f>SUMIF('emission-rate'!$A$2:$A$551, $D1243&amp;L$1&amp;$E1243&amp;$F1243, 'emission-rate'!$F$2:$F$551) * IFERROR(VLOOKUP($A1243&amp;$B1243&amp;$C1243&amp;$D1243&amp;L$1, 'check of sales'!$A$2:$P$1035, 12 + MATCH($E1243,'check of sales'!$M$1:$P$1, 0), 0), 0)</f>
        <v>3723159413.0594287</v>
      </c>
      <c r="M1243" s="1">
        <f>SUMIF('emission-rate'!$A$2:$A$551, $D1243&amp;M$1&amp;$E1243&amp;$F1243, 'emission-rate'!$F$2:$F$551) * IFERROR(VLOOKUP($A1243&amp;$B1243&amp;$C1243&amp;$D1243&amp;M$1, 'check of sales'!$A$2:$P$1035, 12 + MATCH($E1243,'check of sales'!$M$1:$P$1, 0), 0), 0)</f>
        <v>3405340193.1681652</v>
      </c>
      <c r="N1243" s="1">
        <f>SUMIF('emission-rate'!$A$2:$A$551, $D1243&amp;N$1&amp;$E1243&amp;$F1243, 'emission-rate'!$F$2:$F$551) * IFERROR(VLOOKUP($A1243&amp;$B1243&amp;$C1243&amp;$D1243&amp;N$1, 'check of sales'!$A$2:$P$1035, 12 + MATCH($E1243,'check of sales'!$M$1:$P$1, 0), 0), 0)</f>
        <v>1034070008.6368756</v>
      </c>
      <c r="O1243" s="1">
        <f>SUMIF('emission-rate'!$A$2:$A$551, $D1243&amp;O$1&amp;$E1243&amp;$F1243, 'emission-rate'!$F$2:$F$551) * IFERROR(VLOOKUP($A1243&amp;$B1243&amp;$C1243&amp;$D1243&amp;O$1, 'check of sales'!$A$2:$P$1035, 12 + MATCH($E1243,'check of sales'!$M$1:$P$1, 0), 0), 0)</f>
        <v>3230229394.1494088</v>
      </c>
      <c r="P1243" s="1">
        <f>SUMIF('emission-rate'!$A$2:$A$551, $D1243&amp;P$1&amp;$E1243&amp;$F1243, 'emission-rate'!$F$2:$F$551) * IFERROR(VLOOKUP($A1243&amp;$B1243&amp;$C1243&amp;$D1243&amp;P$1, 'check of sales'!$A$2:$P$1035, 12 + MATCH($E1243,'check of sales'!$M$1:$P$1, 0), 0), 0)</f>
        <v>4405201261.7585754</v>
      </c>
      <c r="Q1243" s="1">
        <f>SUMIF('emission-rate'!$A$2:$A$551, $D1243&amp;Q$1&amp;$E1243&amp;$F1243, 'emission-rate'!$F$2:$F$551) * IFERROR(VLOOKUP($A1243&amp;$B1243&amp;$C1243&amp;$D1243&amp;Q$1, 'check of sales'!$A$2:$P$1035, 12 + MATCH($E1243,'check of sales'!$M$1:$P$1, 0), 0), 0)</f>
        <v>3278297788.1591311</v>
      </c>
      <c r="R1243" s="1">
        <f>SUMIF('emission-rate'!$A$2:$A$551, $D1243&amp;R$1&amp;$E1243&amp;$F1243, 'emission-rate'!$F$2:$F$551) * IFERROR(VLOOKUP($A1243&amp;$B1243&amp;$C1243&amp;$D1243&amp;R$1, 'check of sales'!$A$2:$P$1035, 12 + MATCH($E1243,'check of sales'!$M$1:$P$1, 0), 0), 0)</f>
        <v>2377178316.2870126</v>
      </c>
      <c r="S1243" s="1">
        <f>SUMIF('emission-rate'!$A$2:$A$551, $D1243&amp;S$1&amp;$E1243&amp;$F1243, 'emission-rate'!$F$2:$F$551) * IFERROR(VLOOKUP($A1243&amp;$B1243&amp;$C1243&amp;$D1243&amp;S$1, 'check of sales'!$A$2:$P$1035, 12 + MATCH($E1243,'check of sales'!$M$1:$P$1, 0), 0), 0)</f>
        <v>2843709917.6746578</v>
      </c>
      <c r="T1243" s="1">
        <f>SUMIF('emission-rate'!$A$2:$A$551, $D1243&amp;T$1&amp;$E1243&amp;$F1243, 'emission-rate'!$F$2:$F$551) * IFERROR(VLOOKUP($A1243&amp;$B1243&amp;$C1243&amp;$D1243&amp;T$1, 'check of sales'!$A$2:$P$1035, 12 + MATCH($E1243,'check of sales'!$M$1:$P$1, 0), 0), 0)</f>
        <v>2573557857.925375</v>
      </c>
      <c r="U1243" s="1">
        <f>SUMIF('emission-rate'!$A$2:$A$551, $D1243&amp;U$1&amp;$E1243&amp;$F1243, 'emission-rate'!$F$2:$F$551) * IFERROR(VLOOKUP($A1243&amp;$B1243&amp;$C1243&amp;$D1243&amp;U$1, 'check of sales'!$A$2:$P$1035, 12 + MATCH($E1243,'check of sales'!$M$1:$P$1, 0), 0), 0)</f>
        <v>0</v>
      </c>
    </row>
    <row r="1244" spans="1:21" x14ac:dyDescent="0.2">
      <c r="A1244">
        <f>emission!A1244</f>
        <v>2020</v>
      </c>
      <c r="B1244">
        <f>emission!B1244</f>
        <v>2</v>
      </c>
      <c r="C1244" t="str">
        <f>emission!C1244</f>
        <v>industrial</v>
      </c>
      <c r="D1244" t="str">
        <f>emission!D1244</f>
        <v>VCC 22400 (DSL LHD1)</v>
      </c>
      <c r="E1244" t="str">
        <f>emission!E1244</f>
        <v>DSL</v>
      </c>
      <c r="F1244" t="str">
        <f>emission!F1244</f>
        <v>CO2</v>
      </c>
      <c r="G1244" s="1">
        <f>emission!G1244 - SUM($K1244:$U1244)</f>
        <v>-0.71643829345703125</v>
      </c>
      <c r="K1244" s="1">
        <f>SUMIF('emission-rate'!$A$2:$A$551, $D1244&amp;K$1&amp;$E1244&amp;$F1244, 'emission-rate'!$F$2:$F$551) * IFERROR(VLOOKUP($A1244&amp;$B1244&amp;$C1244&amp;$D1244&amp;K$1, 'check of sales'!$A$2:$P$1035, 12 + MATCH($E1244,'check of sales'!$M$1:$P$1, 0), 0), 0)</f>
        <v>88041659.600228161</v>
      </c>
      <c r="L1244" s="1">
        <f>SUMIF('emission-rate'!$A$2:$A$551, $D1244&amp;L$1&amp;$E1244&amp;$F1244, 'emission-rate'!$F$2:$F$551) * IFERROR(VLOOKUP($A1244&amp;$B1244&amp;$C1244&amp;$D1244&amp;L$1, 'check of sales'!$A$2:$P$1035, 12 + MATCH($E1244,'check of sales'!$M$1:$P$1, 0), 0), 0)</f>
        <v>3606402261.55404</v>
      </c>
      <c r="M1244" s="1">
        <f>SUMIF('emission-rate'!$A$2:$A$551, $D1244&amp;M$1&amp;$E1244&amp;$F1244, 'emission-rate'!$F$2:$F$551) * IFERROR(VLOOKUP($A1244&amp;$B1244&amp;$C1244&amp;$D1244&amp;M$1, 'check of sales'!$A$2:$P$1035, 12 + MATCH($E1244,'check of sales'!$M$1:$P$1, 0), 0), 0)</f>
        <v>3269615352.4304399</v>
      </c>
      <c r="N1244" s="1">
        <f>SUMIF('emission-rate'!$A$2:$A$551, $D1244&amp;N$1&amp;$E1244&amp;$F1244, 'emission-rate'!$F$2:$F$551) * IFERROR(VLOOKUP($A1244&amp;$B1244&amp;$C1244&amp;$D1244&amp;N$1, 'check of sales'!$A$2:$P$1035, 12 + MATCH($E1244,'check of sales'!$M$1:$P$1, 0), 0), 0)</f>
        <v>942342348.16526246</v>
      </c>
      <c r="O1244" s="1">
        <f>SUMIF('emission-rate'!$A$2:$A$551, $D1244&amp;O$1&amp;$E1244&amp;$F1244, 'emission-rate'!$F$2:$F$551) * IFERROR(VLOOKUP($A1244&amp;$B1244&amp;$C1244&amp;$D1244&amp;O$1, 'check of sales'!$A$2:$P$1035, 12 + MATCH($E1244,'check of sales'!$M$1:$P$1, 0), 0), 0)</f>
        <v>3104602186.8516226</v>
      </c>
      <c r="P1244" s="1">
        <f>SUMIF('emission-rate'!$A$2:$A$551, $D1244&amp;P$1&amp;$E1244&amp;$F1244, 'emission-rate'!$F$2:$F$551) * IFERROR(VLOOKUP($A1244&amp;$B1244&amp;$C1244&amp;$D1244&amp;P$1, 'check of sales'!$A$2:$P$1035, 12 + MATCH($E1244,'check of sales'!$M$1:$P$1, 0), 0), 0)</f>
        <v>4124661062.333425</v>
      </c>
      <c r="Q1244" s="1">
        <f>SUMIF('emission-rate'!$A$2:$A$551, $D1244&amp;Q$1&amp;$E1244&amp;$F1244, 'emission-rate'!$F$2:$F$551) * IFERROR(VLOOKUP($A1244&amp;$B1244&amp;$C1244&amp;$D1244&amp;Q$1, 'check of sales'!$A$2:$P$1035, 12 + MATCH($E1244,'check of sales'!$M$1:$P$1, 0), 0), 0)</f>
        <v>2925724817.9183736</v>
      </c>
      <c r="R1244" s="1">
        <f>SUMIF('emission-rate'!$A$2:$A$551, $D1244&amp;R$1&amp;$E1244&amp;$F1244, 'emission-rate'!$F$2:$F$551) * IFERROR(VLOOKUP($A1244&amp;$B1244&amp;$C1244&amp;$D1244&amp;R$1, 'check of sales'!$A$2:$P$1035, 12 + MATCH($E1244,'check of sales'!$M$1:$P$1, 0), 0), 0)</f>
        <v>2301279508.5845447</v>
      </c>
      <c r="S1244" s="1">
        <f>SUMIF('emission-rate'!$A$2:$A$551, $D1244&amp;S$1&amp;$E1244&amp;$F1244, 'emission-rate'!$F$2:$F$551) * IFERROR(VLOOKUP($A1244&amp;$B1244&amp;$C1244&amp;$D1244&amp;S$1, 'check of sales'!$A$2:$P$1035, 12 + MATCH($E1244,'check of sales'!$M$1:$P$1, 0), 0), 0)</f>
        <v>2735592108.0465293</v>
      </c>
      <c r="T1244" s="1">
        <f>SUMIF('emission-rate'!$A$2:$A$551, $D1244&amp;T$1&amp;$E1244&amp;$F1244, 'emission-rate'!$F$2:$F$551) * IFERROR(VLOOKUP($A1244&amp;$B1244&amp;$C1244&amp;$D1244&amp;T$1, 'check of sales'!$A$2:$P$1035, 12 + MATCH($E1244,'check of sales'!$M$1:$P$1, 0), 0), 0)</f>
        <v>2423120887.7713675</v>
      </c>
      <c r="U1244" s="1">
        <f>SUMIF('emission-rate'!$A$2:$A$551, $D1244&amp;U$1&amp;$E1244&amp;$F1244, 'emission-rate'!$F$2:$F$551) * IFERROR(VLOOKUP($A1244&amp;$B1244&amp;$C1244&amp;$D1244&amp;U$1, 'check of sales'!$A$2:$P$1035, 12 + MATCH($E1244,'check of sales'!$M$1:$P$1, 0), 0), 0)</f>
        <v>3114191783.4118042</v>
      </c>
    </row>
    <row r="1245" spans="1:21" x14ac:dyDescent="0.2">
      <c r="A1245">
        <f>emission!A1245</f>
        <v>2010</v>
      </c>
      <c r="B1245">
        <f>emission!B1245</f>
        <v>2</v>
      </c>
      <c r="C1245" t="str">
        <f>emission!C1245</f>
        <v>industrial</v>
      </c>
      <c r="D1245" t="str">
        <f>emission!D1245</f>
        <v>VCC 22400 (DSL LHD1)</v>
      </c>
      <c r="E1245" t="str">
        <f>emission!E1245</f>
        <v>DSL</v>
      </c>
      <c r="F1245" t="str">
        <f>emission!F1245</f>
        <v>HC</v>
      </c>
      <c r="G1245" s="1">
        <f>emission!G1245 - SUM($K1245:$U1245)</f>
        <v>-4.4772423279937357E-6</v>
      </c>
      <c r="K1245" s="1">
        <f>SUMIF('emission-rate'!$A$2:$A$551, $D1245&amp;K$1&amp;$E1245&amp;$F1245, 'emission-rate'!$F$2:$F$551) * IFERROR(VLOOKUP($A1245&amp;$B1245&amp;$C1245&amp;$D1245&amp;K$1, 'check of sales'!$A$2:$P$1035, 12 + MATCH($E1245,'check of sales'!$M$1:$P$1, 0), 0), 0)</f>
        <v>20775.187683475342</v>
      </c>
      <c r="L1245" s="1">
        <f>SUMIF('emission-rate'!$A$2:$A$551, $D1245&amp;L$1&amp;$E1245&amp;$F1245, 'emission-rate'!$F$2:$F$551) * IFERROR(VLOOKUP($A1245&amp;$B1245&amp;$C1245&amp;$D1245&amp;L$1, 'check of sales'!$A$2:$P$1035, 12 + MATCH($E1245,'check of sales'!$M$1:$P$1, 0), 0), 0)</f>
        <v>0</v>
      </c>
      <c r="M1245" s="1">
        <f>SUMIF('emission-rate'!$A$2:$A$551, $D1245&amp;M$1&amp;$E1245&amp;$F1245, 'emission-rate'!$F$2:$F$551) * IFERROR(VLOOKUP($A1245&amp;$B1245&amp;$C1245&amp;$D1245&amp;M$1, 'check of sales'!$A$2:$P$1035, 12 + MATCH($E1245,'check of sales'!$M$1:$P$1, 0), 0), 0)</f>
        <v>0</v>
      </c>
      <c r="N1245" s="1">
        <f>SUMIF('emission-rate'!$A$2:$A$551, $D1245&amp;N$1&amp;$E1245&amp;$F1245, 'emission-rate'!$F$2:$F$551) * IFERROR(VLOOKUP($A1245&amp;$B1245&amp;$C1245&amp;$D1245&amp;N$1, 'check of sales'!$A$2:$P$1035, 12 + MATCH($E1245,'check of sales'!$M$1:$P$1, 0), 0), 0)</f>
        <v>0</v>
      </c>
      <c r="O1245" s="1">
        <f>SUMIF('emission-rate'!$A$2:$A$551, $D1245&amp;O$1&amp;$E1245&amp;$F1245, 'emission-rate'!$F$2:$F$551) * IFERROR(VLOOKUP($A1245&amp;$B1245&amp;$C1245&amp;$D1245&amp;O$1, 'check of sales'!$A$2:$P$1035, 12 + MATCH($E1245,'check of sales'!$M$1:$P$1, 0), 0), 0)</f>
        <v>0</v>
      </c>
      <c r="P1245" s="1">
        <f>SUMIF('emission-rate'!$A$2:$A$551, $D1245&amp;P$1&amp;$E1245&amp;$F1245, 'emission-rate'!$F$2:$F$551) * IFERROR(VLOOKUP($A1245&amp;$B1245&amp;$C1245&amp;$D1245&amp;P$1, 'check of sales'!$A$2:$P$1035, 12 + MATCH($E1245,'check of sales'!$M$1:$P$1, 0), 0), 0)</f>
        <v>0</v>
      </c>
      <c r="Q1245" s="1">
        <f>SUMIF('emission-rate'!$A$2:$A$551, $D1245&amp;Q$1&amp;$E1245&amp;$F1245, 'emission-rate'!$F$2:$F$551) * IFERROR(VLOOKUP($A1245&amp;$B1245&amp;$C1245&amp;$D1245&amp;Q$1, 'check of sales'!$A$2:$P$1035, 12 + MATCH($E1245,'check of sales'!$M$1:$P$1, 0), 0), 0)</f>
        <v>0</v>
      </c>
      <c r="R1245" s="1">
        <f>SUMIF('emission-rate'!$A$2:$A$551, $D1245&amp;R$1&amp;$E1245&amp;$F1245, 'emission-rate'!$F$2:$F$551) * IFERROR(VLOOKUP($A1245&amp;$B1245&amp;$C1245&amp;$D1245&amp;R$1, 'check of sales'!$A$2:$P$1035, 12 + MATCH($E1245,'check of sales'!$M$1:$P$1, 0), 0), 0)</f>
        <v>0</v>
      </c>
      <c r="S1245" s="1">
        <f>SUMIF('emission-rate'!$A$2:$A$551, $D1245&amp;S$1&amp;$E1245&amp;$F1245, 'emission-rate'!$F$2:$F$551) * IFERROR(VLOOKUP($A1245&amp;$B1245&amp;$C1245&amp;$D1245&amp;S$1, 'check of sales'!$A$2:$P$1035, 12 + MATCH($E1245,'check of sales'!$M$1:$P$1, 0), 0), 0)</f>
        <v>0</v>
      </c>
      <c r="T1245" s="1">
        <f>SUMIF('emission-rate'!$A$2:$A$551, $D1245&amp;T$1&amp;$E1245&amp;$F1245, 'emission-rate'!$F$2:$F$551) * IFERROR(VLOOKUP($A1245&amp;$B1245&amp;$C1245&amp;$D1245&amp;T$1, 'check of sales'!$A$2:$P$1035, 12 + MATCH($E1245,'check of sales'!$M$1:$P$1, 0), 0), 0)</f>
        <v>0</v>
      </c>
      <c r="U1245" s="1">
        <f>SUMIF('emission-rate'!$A$2:$A$551, $D1245&amp;U$1&amp;$E1245&amp;$F1245, 'emission-rate'!$F$2:$F$551) * IFERROR(VLOOKUP($A1245&amp;$B1245&amp;$C1245&amp;$D1245&amp;U$1, 'check of sales'!$A$2:$P$1035, 12 + MATCH($E1245,'check of sales'!$M$1:$P$1, 0), 0), 0)</f>
        <v>0</v>
      </c>
    </row>
    <row r="1246" spans="1:21" x14ac:dyDescent="0.2">
      <c r="A1246">
        <f>emission!A1246</f>
        <v>2011</v>
      </c>
      <c r="B1246">
        <f>emission!B1246</f>
        <v>2</v>
      </c>
      <c r="C1246" t="str">
        <f>emission!C1246</f>
        <v>industrial</v>
      </c>
      <c r="D1246" t="str">
        <f>emission!D1246</f>
        <v>VCC 22400 (DSL LHD1)</v>
      </c>
      <c r="E1246" t="str">
        <f>emission!E1246</f>
        <v>DSL</v>
      </c>
      <c r="F1246" t="str">
        <f>emission!F1246</f>
        <v>HC</v>
      </c>
      <c r="G1246" s="1">
        <f>emission!G1246 - SUM($K1246:$U1246)</f>
        <v>8.4627303294837475E-5</v>
      </c>
      <c r="K1246" s="1">
        <f>SUMIF('emission-rate'!$A$2:$A$551, $D1246&amp;K$1&amp;$E1246&amp;$F1246, 'emission-rate'!$F$2:$F$551) * IFERROR(VLOOKUP($A1246&amp;$B1246&amp;$C1246&amp;$D1246&amp;K$1, 'check of sales'!$A$2:$P$1035, 12 + MATCH($E1246,'check of sales'!$M$1:$P$1, 0), 0), 0)</f>
        <v>19560.77694860175</v>
      </c>
      <c r="L1246" s="1">
        <f>SUMIF('emission-rate'!$A$2:$A$551, $D1246&amp;L$1&amp;$E1246&amp;$F1246, 'emission-rate'!$F$2:$F$551) * IFERROR(VLOOKUP($A1246&amp;$B1246&amp;$C1246&amp;$D1246&amp;L$1, 'check of sales'!$A$2:$P$1035, 12 + MATCH($E1246,'check of sales'!$M$1:$P$1, 0), 0), 0)</f>
        <v>796812.98549484194</v>
      </c>
      <c r="M1246" s="1">
        <f>SUMIF('emission-rate'!$A$2:$A$551, $D1246&amp;M$1&amp;$E1246&amp;$F1246, 'emission-rate'!$F$2:$F$551) * IFERROR(VLOOKUP($A1246&amp;$B1246&amp;$C1246&amp;$D1246&amp;M$1, 'check of sales'!$A$2:$P$1035, 12 + MATCH($E1246,'check of sales'!$M$1:$P$1, 0), 0), 0)</f>
        <v>0</v>
      </c>
      <c r="N1246" s="1">
        <f>SUMIF('emission-rate'!$A$2:$A$551, $D1246&amp;N$1&amp;$E1246&amp;$F1246, 'emission-rate'!$F$2:$F$551) * IFERROR(VLOOKUP($A1246&amp;$B1246&amp;$C1246&amp;$D1246&amp;N$1, 'check of sales'!$A$2:$P$1035, 12 + MATCH($E1246,'check of sales'!$M$1:$P$1, 0), 0), 0)</f>
        <v>0</v>
      </c>
      <c r="O1246" s="1">
        <f>SUMIF('emission-rate'!$A$2:$A$551, $D1246&amp;O$1&amp;$E1246&amp;$F1246, 'emission-rate'!$F$2:$F$551) * IFERROR(VLOOKUP($A1246&amp;$B1246&amp;$C1246&amp;$D1246&amp;O$1, 'check of sales'!$A$2:$P$1035, 12 + MATCH($E1246,'check of sales'!$M$1:$P$1, 0), 0), 0)</f>
        <v>0</v>
      </c>
      <c r="P1246" s="1">
        <f>SUMIF('emission-rate'!$A$2:$A$551, $D1246&amp;P$1&amp;$E1246&amp;$F1246, 'emission-rate'!$F$2:$F$551) * IFERROR(VLOOKUP($A1246&amp;$B1246&amp;$C1246&amp;$D1246&amp;P$1, 'check of sales'!$A$2:$P$1035, 12 + MATCH($E1246,'check of sales'!$M$1:$P$1, 0), 0), 0)</f>
        <v>0</v>
      </c>
      <c r="Q1246" s="1">
        <f>SUMIF('emission-rate'!$A$2:$A$551, $D1246&amp;Q$1&amp;$E1246&amp;$F1246, 'emission-rate'!$F$2:$F$551) * IFERROR(VLOOKUP($A1246&amp;$B1246&amp;$C1246&amp;$D1246&amp;Q$1, 'check of sales'!$A$2:$P$1035, 12 + MATCH($E1246,'check of sales'!$M$1:$P$1, 0), 0), 0)</f>
        <v>0</v>
      </c>
      <c r="R1246" s="1">
        <f>SUMIF('emission-rate'!$A$2:$A$551, $D1246&amp;R$1&amp;$E1246&amp;$F1246, 'emission-rate'!$F$2:$F$551) * IFERROR(VLOOKUP($A1246&amp;$B1246&amp;$C1246&amp;$D1246&amp;R$1, 'check of sales'!$A$2:$P$1035, 12 + MATCH($E1246,'check of sales'!$M$1:$P$1, 0), 0), 0)</f>
        <v>0</v>
      </c>
      <c r="S1246" s="1">
        <f>SUMIF('emission-rate'!$A$2:$A$551, $D1246&amp;S$1&amp;$E1246&amp;$F1246, 'emission-rate'!$F$2:$F$551) * IFERROR(VLOOKUP($A1246&amp;$B1246&amp;$C1246&amp;$D1246&amp;S$1, 'check of sales'!$A$2:$P$1035, 12 + MATCH($E1246,'check of sales'!$M$1:$P$1, 0), 0), 0)</f>
        <v>0</v>
      </c>
      <c r="T1246" s="1">
        <f>SUMIF('emission-rate'!$A$2:$A$551, $D1246&amp;T$1&amp;$E1246&amp;$F1246, 'emission-rate'!$F$2:$F$551) * IFERROR(VLOOKUP($A1246&amp;$B1246&amp;$C1246&amp;$D1246&amp;T$1, 'check of sales'!$A$2:$P$1035, 12 + MATCH($E1246,'check of sales'!$M$1:$P$1, 0), 0), 0)</f>
        <v>0</v>
      </c>
      <c r="U1246" s="1">
        <f>SUMIF('emission-rate'!$A$2:$A$551, $D1246&amp;U$1&amp;$E1246&amp;$F1246, 'emission-rate'!$F$2:$F$551) * IFERROR(VLOOKUP($A1246&amp;$B1246&amp;$C1246&amp;$D1246&amp;U$1, 'check of sales'!$A$2:$P$1035, 12 + MATCH($E1246,'check of sales'!$M$1:$P$1, 0), 0), 0)</f>
        <v>0</v>
      </c>
    </row>
    <row r="1247" spans="1:21" x14ac:dyDescent="0.2">
      <c r="A1247">
        <f>emission!A1247</f>
        <v>2012</v>
      </c>
      <c r="B1247">
        <f>emission!B1247</f>
        <v>2</v>
      </c>
      <c r="C1247" t="str">
        <f>emission!C1247</f>
        <v>industrial</v>
      </c>
      <c r="D1247" t="str">
        <f>emission!D1247</f>
        <v>VCC 22400 (DSL LHD1)</v>
      </c>
      <c r="E1247" t="str">
        <f>emission!E1247</f>
        <v>DSL</v>
      </c>
      <c r="F1247" t="str">
        <f>emission!F1247</f>
        <v>HC</v>
      </c>
      <c r="G1247" s="1">
        <f>emission!G1247 - SUM($K1247:$U1247)</f>
        <v>1.5904265455901623E-4</v>
      </c>
      <c r="K1247" s="1">
        <f>SUMIF('emission-rate'!$A$2:$A$551, $D1247&amp;K$1&amp;$E1247&amp;$F1247, 'emission-rate'!$F$2:$F$551) * IFERROR(VLOOKUP($A1247&amp;$B1247&amp;$C1247&amp;$D1247&amp;K$1, 'check of sales'!$A$2:$P$1035, 12 + MATCH($E1247,'check of sales'!$M$1:$P$1, 0), 0), 0)</f>
        <v>18817.076494078432</v>
      </c>
      <c r="L1247" s="1">
        <f>SUMIF('emission-rate'!$A$2:$A$551, $D1247&amp;L$1&amp;$E1247&amp;$F1247, 'emission-rate'!$F$2:$F$551) * IFERROR(VLOOKUP($A1247&amp;$B1247&amp;$C1247&amp;$D1247&amp;L$1, 'check of sales'!$A$2:$P$1035, 12 + MATCH($E1247,'check of sales'!$M$1:$P$1, 0), 0), 0)</f>
        <v>750235.39216502698</v>
      </c>
      <c r="M1247" s="1">
        <f>SUMIF('emission-rate'!$A$2:$A$551, $D1247&amp;M$1&amp;$E1247&amp;$F1247, 'emission-rate'!$F$2:$F$551) * IFERROR(VLOOKUP($A1247&amp;$B1247&amp;$C1247&amp;$D1247&amp;M$1, 'check of sales'!$A$2:$P$1035, 12 + MATCH($E1247,'check of sales'!$M$1:$P$1, 0), 0), 0)</f>
        <v>705393.05691687192</v>
      </c>
      <c r="N1247" s="1">
        <f>SUMIF('emission-rate'!$A$2:$A$551, $D1247&amp;N$1&amp;$E1247&amp;$F1247, 'emission-rate'!$F$2:$F$551) * IFERROR(VLOOKUP($A1247&amp;$B1247&amp;$C1247&amp;$D1247&amp;N$1, 'check of sales'!$A$2:$P$1035, 12 + MATCH($E1247,'check of sales'!$M$1:$P$1, 0), 0), 0)</f>
        <v>0</v>
      </c>
      <c r="O1247" s="1">
        <f>SUMIF('emission-rate'!$A$2:$A$551, $D1247&amp;O$1&amp;$E1247&amp;$F1247, 'emission-rate'!$F$2:$F$551) * IFERROR(VLOOKUP($A1247&amp;$B1247&amp;$C1247&amp;$D1247&amp;O$1, 'check of sales'!$A$2:$P$1035, 12 + MATCH($E1247,'check of sales'!$M$1:$P$1, 0), 0), 0)</f>
        <v>0</v>
      </c>
      <c r="P1247" s="1">
        <f>SUMIF('emission-rate'!$A$2:$A$551, $D1247&amp;P$1&amp;$E1247&amp;$F1247, 'emission-rate'!$F$2:$F$551) * IFERROR(VLOOKUP($A1247&amp;$B1247&amp;$C1247&amp;$D1247&amp;P$1, 'check of sales'!$A$2:$P$1035, 12 + MATCH($E1247,'check of sales'!$M$1:$P$1, 0), 0), 0)</f>
        <v>0</v>
      </c>
      <c r="Q1247" s="1">
        <f>SUMIF('emission-rate'!$A$2:$A$551, $D1247&amp;Q$1&amp;$E1247&amp;$F1247, 'emission-rate'!$F$2:$F$551) * IFERROR(VLOOKUP($A1247&amp;$B1247&amp;$C1247&amp;$D1247&amp;Q$1, 'check of sales'!$A$2:$P$1035, 12 + MATCH($E1247,'check of sales'!$M$1:$P$1, 0), 0), 0)</f>
        <v>0</v>
      </c>
      <c r="R1247" s="1">
        <f>SUMIF('emission-rate'!$A$2:$A$551, $D1247&amp;R$1&amp;$E1247&amp;$F1247, 'emission-rate'!$F$2:$F$551) * IFERROR(VLOOKUP($A1247&amp;$B1247&amp;$C1247&amp;$D1247&amp;R$1, 'check of sales'!$A$2:$P$1035, 12 + MATCH($E1247,'check of sales'!$M$1:$P$1, 0), 0), 0)</f>
        <v>0</v>
      </c>
      <c r="S1247" s="1">
        <f>SUMIF('emission-rate'!$A$2:$A$551, $D1247&amp;S$1&amp;$E1247&amp;$F1247, 'emission-rate'!$F$2:$F$551) * IFERROR(VLOOKUP($A1247&amp;$B1247&amp;$C1247&amp;$D1247&amp;S$1, 'check of sales'!$A$2:$P$1035, 12 + MATCH($E1247,'check of sales'!$M$1:$P$1, 0), 0), 0)</f>
        <v>0</v>
      </c>
      <c r="T1247" s="1">
        <f>SUMIF('emission-rate'!$A$2:$A$551, $D1247&amp;T$1&amp;$E1247&amp;$F1247, 'emission-rate'!$F$2:$F$551) * IFERROR(VLOOKUP($A1247&amp;$B1247&amp;$C1247&amp;$D1247&amp;T$1, 'check of sales'!$A$2:$P$1035, 12 + MATCH($E1247,'check of sales'!$M$1:$P$1, 0), 0), 0)</f>
        <v>0</v>
      </c>
      <c r="U1247" s="1">
        <f>SUMIF('emission-rate'!$A$2:$A$551, $D1247&amp;U$1&amp;$E1247&amp;$F1247, 'emission-rate'!$F$2:$F$551) * IFERROR(VLOOKUP($A1247&amp;$B1247&amp;$C1247&amp;$D1247&amp;U$1, 'check of sales'!$A$2:$P$1035, 12 + MATCH($E1247,'check of sales'!$M$1:$P$1, 0), 0), 0)</f>
        <v>0</v>
      </c>
    </row>
    <row r="1248" spans="1:21" x14ac:dyDescent="0.2">
      <c r="A1248">
        <f>emission!A1248</f>
        <v>2013</v>
      </c>
      <c r="B1248">
        <f>emission!B1248</f>
        <v>2</v>
      </c>
      <c r="C1248" t="str">
        <f>emission!C1248</f>
        <v>industrial</v>
      </c>
      <c r="D1248" t="str">
        <f>emission!D1248</f>
        <v>VCC 22400 (DSL LHD1)</v>
      </c>
      <c r="E1248" t="str">
        <f>emission!E1248</f>
        <v>DSL</v>
      </c>
      <c r="F1248" t="str">
        <f>emission!F1248</f>
        <v>HC</v>
      </c>
      <c r="G1248" s="1">
        <f>emission!G1248 - SUM($K1248:$U1248)</f>
        <v>1.1260015890002251E-4</v>
      </c>
      <c r="K1248" s="1">
        <f>SUMIF('emission-rate'!$A$2:$A$551, $D1248&amp;K$1&amp;$E1248&amp;$F1248, 'emission-rate'!$F$2:$F$551) * IFERROR(VLOOKUP($A1248&amp;$B1248&amp;$C1248&amp;$D1248&amp;K$1, 'check of sales'!$A$2:$P$1035, 12 + MATCH($E1248,'check of sales'!$M$1:$P$1, 0), 0), 0)</f>
        <v>18216.282830194803</v>
      </c>
      <c r="L1248" s="1">
        <f>SUMIF('emission-rate'!$A$2:$A$551, $D1248&amp;L$1&amp;$E1248&amp;$F1248, 'emission-rate'!$F$2:$F$551) * IFERROR(VLOOKUP($A1248&amp;$B1248&amp;$C1248&amp;$D1248&amp;L$1, 'check of sales'!$A$2:$P$1035, 12 + MATCH($E1248,'check of sales'!$M$1:$P$1, 0), 0), 0)</f>
        <v>721711.45348821953</v>
      </c>
      <c r="M1248" s="1">
        <f>SUMIF('emission-rate'!$A$2:$A$551, $D1248&amp;M$1&amp;$E1248&amp;$F1248, 'emission-rate'!$F$2:$F$551) * IFERROR(VLOOKUP($A1248&amp;$B1248&amp;$C1248&amp;$D1248&amp;M$1, 'check of sales'!$A$2:$P$1035, 12 + MATCH($E1248,'check of sales'!$M$1:$P$1, 0), 0), 0)</f>
        <v>664159.4029217012</v>
      </c>
      <c r="N1248" s="1">
        <f>SUMIF('emission-rate'!$A$2:$A$551, $D1248&amp;N$1&amp;$E1248&amp;$F1248, 'emission-rate'!$F$2:$F$551) * IFERROR(VLOOKUP($A1248&amp;$B1248&amp;$C1248&amp;$D1248&amp;N$1, 'check of sales'!$A$2:$P$1035, 12 + MATCH($E1248,'check of sales'!$M$1:$P$1, 0), 0), 0)</f>
        <v>163836.95123871445</v>
      </c>
      <c r="O1248" s="1">
        <f>SUMIF('emission-rate'!$A$2:$A$551, $D1248&amp;O$1&amp;$E1248&amp;$F1248, 'emission-rate'!$F$2:$F$551) * IFERROR(VLOOKUP($A1248&amp;$B1248&amp;$C1248&amp;$D1248&amp;O$1, 'check of sales'!$A$2:$P$1035, 12 + MATCH($E1248,'check of sales'!$M$1:$P$1, 0), 0), 0)</f>
        <v>0</v>
      </c>
      <c r="P1248" s="1">
        <f>SUMIF('emission-rate'!$A$2:$A$551, $D1248&amp;P$1&amp;$E1248&amp;$F1248, 'emission-rate'!$F$2:$F$551) * IFERROR(VLOOKUP($A1248&amp;$B1248&amp;$C1248&amp;$D1248&amp;P$1, 'check of sales'!$A$2:$P$1035, 12 + MATCH($E1248,'check of sales'!$M$1:$P$1, 0), 0), 0)</f>
        <v>0</v>
      </c>
      <c r="Q1248" s="1">
        <f>SUMIF('emission-rate'!$A$2:$A$551, $D1248&amp;Q$1&amp;$E1248&amp;$F1248, 'emission-rate'!$F$2:$F$551) * IFERROR(VLOOKUP($A1248&amp;$B1248&amp;$C1248&amp;$D1248&amp;Q$1, 'check of sales'!$A$2:$P$1035, 12 + MATCH($E1248,'check of sales'!$M$1:$P$1, 0), 0), 0)</f>
        <v>0</v>
      </c>
      <c r="R1248" s="1">
        <f>SUMIF('emission-rate'!$A$2:$A$551, $D1248&amp;R$1&amp;$E1248&amp;$F1248, 'emission-rate'!$F$2:$F$551) * IFERROR(VLOOKUP($A1248&amp;$B1248&amp;$C1248&amp;$D1248&amp;R$1, 'check of sales'!$A$2:$P$1035, 12 + MATCH($E1248,'check of sales'!$M$1:$P$1, 0), 0), 0)</f>
        <v>0</v>
      </c>
      <c r="S1248" s="1">
        <f>SUMIF('emission-rate'!$A$2:$A$551, $D1248&amp;S$1&amp;$E1248&amp;$F1248, 'emission-rate'!$F$2:$F$551) * IFERROR(VLOOKUP($A1248&amp;$B1248&amp;$C1248&amp;$D1248&amp;S$1, 'check of sales'!$A$2:$P$1035, 12 + MATCH($E1248,'check of sales'!$M$1:$P$1, 0), 0), 0)</f>
        <v>0</v>
      </c>
      <c r="T1248" s="1">
        <f>SUMIF('emission-rate'!$A$2:$A$551, $D1248&amp;T$1&amp;$E1248&amp;$F1248, 'emission-rate'!$F$2:$F$551) * IFERROR(VLOOKUP($A1248&amp;$B1248&amp;$C1248&amp;$D1248&amp;T$1, 'check of sales'!$A$2:$P$1035, 12 + MATCH($E1248,'check of sales'!$M$1:$P$1, 0), 0), 0)</f>
        <v>0</v>
      </c>
      <c r="U1248" s="1">
        <f>SUMIF('emission-rate'!$A$2:$A$551, $D1248&amp;U$1&amp;$E1248&amp;$F1248, 'emission-rate'!$F$2:$F$551) * IFERROR(VLOOKUP($A1248&amp;$B1248&amp;$C1248&amp;$D1248&amp;U$1, 'check of sales'!$A$2:$P$1035, 12 + MATCH($E1248,'check of sales'!$M$1:$P$1, 0), 0), 0)</f>
        <v>0</v>
      </c>
    </row>
    <row r="1249" spans="1:21" x14ac:dyDescent="0.2">
      <c r="A1249">
        <f>emission!A1249</f>
        <v>2014</v>
      </c>
      <c r="B1249">
        <f>emission!B1249</f>
        <v>2</v>
      </c>
      <c r="C1249" t="str">
        <f>emission!C1249</f>
        <v>industrial</v>
      </c>
      <c r="D1249" t="str">
        <f>emission!D1249</f>
        <v>VCC 22400 (DSL LHD1)</v>
      </c>
      <c r="E1249" t="str">
        <f>emission!E1249</f>
        <v>DSL</v>
      </c>
      <c r="F1249" t="str">
        <f>emission!F1249</f>
        <v>HC</v>
      </c>
      <c r="G1249" s="1">
        <f>emission!G1249 - SUM($K1249:$U1249)</f>
        <v>2.2009923122823238E-4</v>
      </c>
      <c r="K1249" s="1">
        <f>SUMIF('emission-rate'!$A$2:$A$551, $D1249&amp;K$1&amp;$E1249&amp;$F1249, 'emission-rate'!$F$2:$F$551) * IFERROR(VLOOKUP($A1249&amp;$B1249&amp;$C1249&amp;$D1249&amp;K$1, 'check of sales'!$A$2:$P$1035, 12 + MATCH($E1249,'check of sales'!$M$1:$P$1, 0), 0), 0)</f>
        <v>16257.165825209755</v>
      </c>
      <c r="L1249" s="1">
        <f>SUMIF('emission-rate'!$A$2:$A$551, $D1249&amp;L$1&amp;$E1249&amp;$F1249, 'emission-rate'!$F$2:$F$551) * IFERROR(VLOOKUP($A1249&amp;$B1249&amp;$C1249&amp;$D1249&amp;L$1, 'check of sales'!$A$2:$P$1035, 12 + MATCH($E1249,'check of sales'!$M$1:$P$1, 0), 0), 0)</f>
        <v>698668.57174490509</v>
      </c>
      <c r="M1249" s="1">
        <f>SUMIF('emission-rate'!$A$2:$A$551, $D1249&amp;M$1&amp;$E1249&amp;$F1249, 'emission-rate'!$F$2:$F$551) * IFERROR(VLOOKUP($A1249&amp;$B1249&amp;$C1249&amp;$D1249&amp;M$1, 'check of sales'!$A$2:$P$1035, 12 + MATCH($E1249,'check of sales'!$M$1:$P$1, 0), 0), 0)</f>
        <v>638908.07210152503</v>
      </c>
      <c r="N1249" s="1">
        <f>SUMIF('emission-rate'!$A$2:$A$551, $D1249&amp;N$1&amp;$E1249&amp;$F1249, 'emission-rate'!$F$2:$F$551) * IFERROR(VLOOKUP($A1249&amp;$B1249&amp;$C1249&amp;$D1249&amp;N$1, 'check of sales'!$A$2:$P$1035, 12 + MATCH($E1249,'check of sales'!$M$1:$P$1, 0), 0), 0)</f>
        <v>154259.88481772016</v>
      </c>
      <c r="O1249" s="1">
        <f>SUMIF('emission-rate'!$A$2:$A$551, $D1249&amp;O$1&amp;$E1249&amp;$F1249, 'emission-rate'!$F$2:$F$551) * IFERROR(VLOOKUP($A1249&amp;$B1249&amp;$C1249&amp;$D1249&amp;O$1, 'check of sales'!$A$2:$P$1035, 12 + MATCH($E1249,'check of sales'!$M$1:$P$1, 0), 0), 0)</f>
        <v>496024.21913411061</v>
      </c>
      <c r="P1249" s="1">
        <f>SUMIF('emission-rate'!$A$2:$A$551, $D1249&amp;P$1&amp;$E1249&amp;$F1249, 'emission-rate'!$F$2:$F$551) * IFERROR(VLOOKUP($A1249&amp;$B1249&amp;$C1249&amp;$D1249&amp;P$1, 'check of sales'!$A$2:$P$1035, 12 + MATCH($E1249,'check of sales'!$M$1:$P$1, 0), 0), 0)</f>
        <v>0</v>
      </c>
      <c r="Q1249" s="1">
        <f>SUMIF('emission-rate'!$A$2:$A$551, $D1249&amp;Q$1&amp;$E1249&amp;$F1249, 'emission-rate'!$F$2:$F$551) * IFERROR(VLOOKUP($A1249&amp;$B1249&amp;$C1249&amp;$D1249&amp;Q$1, 'check of sales'!$A$2:$P$1035, 12 + MATCH($E1249,'check of sales'!$M$1:$P$1, 0), 0), 0)</f>
        <v>0</v>
      </c>
      <c r="R1249" s="1">
        <f>SUMIF('emission-rate'!$A$2:$A$551, $D1249&amp;R$1&amp;$E1249&amp;$F1249, 'emission-rate'!$F$2:$F$551) * IFERROR(VLOOKUP($A1249&amp;$B1249&amp;$C1249&amp;$D1249&amp;R$1, 'check of sales'!$A$2:$P$1035, 12 + MATCH($E1249,'check of sales'!$M$1:$P$1, 0), 0), 0)</f>
        <v>0</v>
      </c>
      <c r="S1249" s="1">
        <f>SUMIF('emission-rate'!$A$2:$A$551, $D1249&amp;S$1&amp;$E1249&amp;$F1249, 'emission-rate'!$F$2:$F$551) * IFERROR(VLOOKUP($A1249&amp;$B1249&amp;$C1249&amp;$D1249&amp;S$1, 'check of sales'!$A$2:$P$1035, 12 + MATCH($E1249,'check of sales'!$M$1:$P$1, 0), 0), 0)</f>
        <v>0</v>
      </c>
      <c r="T1249" s="1">
        <f>SUMIF('emission-rate'!$A$2:$A$551, $D1249&amp;T$1&amp;$E1249&amp;$F1249, 'emission-rate'!$F$2:$F$551) * IFERROR(VLOOKUP($A1249&amp;$B1249&amp;$C1249&amp;$D1249&amp;T$1, 'check of sales'!$A$2:$P$1035, 12 + MATCH($E1249,'check of sales'!$M$1:$P$1, 0), 0), 0)</f>
        <v>0</v>
      </c>
      <c r="U1249" s="1">
        <f>SUMIF('emission-rate'!$A$2:$A$551, $D1249&amp;U$1&amp;$E1249&amp;$F1249, 'emission-rate'!$F$2:$F$551) * IFERROR(VLOOKUP($A1249&amp;$B1249&amp;$C1249&amp;$D1249&amp;U$1, 'check of sales'!$A$2:$P$1035, 12 + MATCH($E1249,'check of sales'!$M$1:$P$1, 0), 0), 0)</f>
        <v>0</v>
      </c>
    </row>
    <row r="1250" spans="1:21" x14ac:dyDescent="0.2">
      <c r="A1250">
        <f>emission!A1250</f>
        <v>2015</v>
      </c>
      <c r="B1250">
        <f>emission!B1250</f>
        <v>2</v>
      </c>
      <c r="C1250" t="str">
        <f>emission!C1250</f>
        <v>industrial</v>
      </c>
      <c r="D1250" t="str">
        <f>emission!D1250</f>
        <v>VCC 22400 (DSL LHD1)</v>
      </c>
      <c r="E1250" t="str">
        <f>emission!E1250</f>
        <v>DSL</v>
      </c>
      <c r="F1250" t="str">
        <f>emission!F1250</f>
        <v>HC</v>
      </c>
      <c r="G1250" s="1">
        <f>emission!G1250 - SUM($K1250:$U1250)</f>
        <v>2.9359431937336922E-4</v>
      </c>
      <c r="K1250" s="1">
        <f>SUMIF('emission-rate'!$A$2:$A$551, $D1250&amp;K$1&amp;$E1250&amp;$F1250, 'emission-rate'!$F$2:$F$551) * IFERROR(VLOOKUP($A1250&amp;$B1250&amp;$C1250&amp;$D1250&amp;K$1, 'check of sales'!$A$2:$P$1035, 12 + MATCH($E1250,'check of sales'!$M$1:$P$1, 0), 0), 0)</f>
        <v>15221.84683030156</v>
      </c>
      <c r="L1250" s="1">
        <f>SUMIF('emission-rate'!$A$2:$A$551, $D1250&amp;L$1&amp;$E1250&amp;$F1250, 'emission-rate'!$F$2:$F$551) * IFERROR(VLOOKUP($A1250&amp;$B1250&amp;$C1250&amp;$D1250&amp;L$1, 'check of sales'!$A$2:$P$1035, 12 + MATCH($E1250,'check of sales'!$M$1:$P$1, 0), 0), 0)</f>
        <v>623528.46261763433</v>
      </c>
      <c r="M1250" s="1">
        <f>SUMIF('emission-rate'!$A$2:$A$551, $D1250&amp;M$1&amp;$E1250&amp;$F1250, 'emission-rate'!$F$2:$F$551) * IFERROR(VLOOKUP($A1250&amp;$B1250&amp;$C1250&amp;$D1250&amp;M$1, 'check of sales'!$A$2:$P$1035, 12 + MATCH($E1250,'check of sales'!$M$1:$P$1, 0), 0), 0)</f>
        <v>618508.94572057668</v>
      </c>
      <c r="N1250" s="1">
        <f>SUMIF('emission-rate'!$A$2:$A$551, $D1250&amp;N$1&amp;$E1250&amp;$F1250, 'emission-rate'!$F$2:$F$551) * IFERROR(VLOOKUP($A1250&amp;$B1250&amp;$C1250&amp;$D1250&amp;N$1, 'check of sales'!$A$2:$P$1035, 12 + MATCH($E1250,'check of sales'!$M$1:$P$1, 0), 0), 0)</f>
        <v>148394.92624500621</v>
      </c>
      <c r="O1250" s="1">
        <f>SUMIF('emission-rate'!$A$2:$A$551, $D1250&amp;O$1&amp;$E1250&amp;$F1250, 'emission-rate'!$F$2:$F$551) * IFERROR(VLOOKUP($A1250&amp;$B1250&amp;$C1250&amp;$D1250&amp;O$1, 'check of sales'!$A$2:$P$1035, 12 + MATCH($E1250,'check of sales'!$M$1:$P$1, 0), 0), 0)</f>
        <v>467029.19171720342</v>
      </c>
      <c r="P1250" s="1">
        <f>SUMIF('emission-rate'!$A$2:$A$551, $D1250&amp;P$1&amp;$E1250&amp;$F1250, 'emission-rate'!$F$2:$F$551) * IFERROR(VLOOKUP($A1250&amp;$B1250&amp;$C1250&amp;$D1250&amp;P$1, 'check of sales'!$A$2:$P$1035, 12 + MATCH($E1250,'check of sales'!$M$1:$P$1, 0), 0), 0)</f>
        <v>635868.57220995345</v>
      </c>
      <c r="Q1250" s="1">
        <f>SUMIF('emission-rate'!$A$2:$A$551, $D1250&amp;Q$1&amp;$E1250&amp;$F1250, 'emission-rate'!$F$2:$F$551) * IFERROR(VLOOKUP($A1250&amp;$B1250&amp;$C1250&amp;$D1250&amp;Q$1, 'check of sales'!$A$2:$P$1035, 12 + MATCH($E1250,'check of sales'!$M$1:$P$1, 0), 0), 0)</f>
        <v>0</v>
      </c>
      <c r="R1250" s="1">
        <f>SUMIF('emission-rate'!$A$2:$A$551, $D1250&amp;R$1&amp;$E1250&amp;$F1250, 'emission-rate'!$F$2:$F$551) * IFERROR(VLOOKUP($A1250&amp;$B1250&amp;$C1250&amp;$D1250&amp;R$1, 'check of sales'!$A$2:$P$1035, 12 + MATCH($E1250,'check of sales'!$M$1:$P$1, 0), 0), 0)</f>
        <v>0</v>
      </c>
      <c r="S1250" s="1">
        <f>SUMIF('emission-rate'!$A$2:$A$551, $D1250&amp;S$1&amp;$E1250&amp;$F1250, 'emission-rate'!$F$2:$F$551) * IFERROR(VLOOKUP($A1250&amp;$B1250&amp;$C1250&amp;$D1250&amp;S$1, 'check of sales'!$A$2:$P$1035, 12 + MATCH($E1250,'check of sales'!$M$1:$P$1, 0), 0), 0)</f>
        <v>0</v>
      </c>
      <c r="T1250" s="1">
        <f>SUMIF('emission-rate'!$A$2:$A$551, $D1250&amp;T$1&amp;$E1250&amp;$F1250, 'emission-rate'!$F$2:$F$551) * IFERROR(VLOOKUP($A1250&amp;$B1250&amp;$C1250&amp;$D1250&amp;T$1, 'check of sales'!$A$2:$P$1035, 12 + MATCH($E1250,'check of sales'!$M$1:$P$1, 0), 0), 0)</f>
        <v>0</v>
      </c>
      <c r="U1250" s="1">
        <f>SUMIF('emission-rate'!$A$2:$A$551, $D1250&amp;U$1&amp;$E1250&amp;$F1250, 'emission-rate'!$F$2:$F$551) * IFERROR(VLOOKUP($A1250&amp;$B1250&amp;$C1250&amp;$D1250&amp;U$1, 'check of sales'!$A$2:$P$1035, 12 + MATCH($E1250,'check of sales'!$M$1:$P$1, 0), 0), 0)</f>
        <v>0</v>
      </c>
    </row>
    <row r="1251" spans="1:21" x14ac:dyDescent="0.2">
      <c r="A1251">
        <f>emission!A1251</f>
        <v>2016</v>
      </c>
      <c r="B1251">
        <f>emission!B1251</f>
        <v>2</v>
      </c>
      <c r="C1251" t="str">
        <f>emission!C1251</f>
        <v>industrial</v>
      </c>
      <c r="D1251" t="str">
        <f>emission!D1251</f>
        <v>VCC 22400 (DSL LHD1)</v>
      </c>
      <c r="E1251" t="str">
        <f>emission!E1251</f>
        <v>DSL</v>
      </c>
      <c r="F1251" t="str">
        <f>emission!F1251</f>
        <v>HC</v>
      </c>
      <c r="G1251" s="1">
        <f>emission!G1251 - SUM($K1251:$U1251)</f>
        <v>2.1391268819570541E-4</v>
      </c>
      <c r="K1251" s="1">
        <f>SUMIF('emission-rate'!$A$2:$A$551, $D1251&amp;K$1&amp;$E1251&amp;$F1251, 'emission-rate'!$F$2:$F$551) * IFERROR(VLOOKUP($A1251&amp;$B1251&amp;$C1251&amp;$D1251&amp;K$1, 'check of sales'!$A$2:$P$1035, 12 + MATCH($E1251,'check of sales'!$M$1:$P$1, 0), 0), 0)</f>
        <v>14629.852307971703</v>
      </c>
      <c r="L1251" s="1">
        <f>SUMIF('emission-rate'!$A$2:$A$551, $D1251&amp;L$1&amp;$E1251&amp;$F1251, 'emission-rate'!$F$2:$F$551) * IFERROR(VLOOKUP($A1251&amp;$B1251&amp;$C1251&amp;$D1251&amp;L$1, 'check of sales'!$A$2:$P$1035, 12 + MATCH($E1251,'check of sales'!$M$1:$P$1, 0), 0), 0)</f>
        <v>583819.7662707672</v>
      </c>
      <c r="M1251" s="1">
        <f>SUMIF('emission-rate'!$A$2:$A$551, $D1251&amp;M$1&amp;$E1251&amp;$F1251, 'emission-rate'!$F$2:$F$551) * IFERROR(VLOOKUP($A1251&amp;$B1251&amp;$C1251&amp;$D1251&amp;M$1, 'check of sales'!$A$2:$P$1035, 12 + MATCH($E1251,'check of sales'!$M$1:$P$1, 0), 0), 0)</f>
        <v>551989.8098138799</v>
      </c>
      <c r="N1251" s="1">
        <f>SUMIF('emission-rate'!$A$2:$A$551, $D1251&amp;N$1&amp;$E1251&amp;$F1251, 'emission-rate'!$F$2:$F$551) * IFERROR(VLOOKUP($A1251&amp;$B1251&amp;$C1251&amp;$D1251&amp;N$1, 'check of sales'!$A$2:$P$1035, 12 + MATCH($E1251,'check of sales'!$M$1:$P$1, 0), 0), 0)</f>
        <v>143656.95690803009</v>
      </c>
      <c r="O1251" s="1">
        <f>SUMIF('emission-rate'!$A$2:$A$551, $D1251&amp;O$1&amp;$E1251&amp;$F1251, 'emission-rate'!$F$2:$F$551) * IFERROR(VLOOKUP($A1251&amp;$B1251&amp;$C1251&amp;$D1251&amp;O$1, 'check of sales'!$A$2:$P$1035, 12 + MATCH($E1251,'check of sales'!$M$1:$P$1, 0), 0), 0)</f>
        <v>449272.74865421047</v>
      </c>
      <c r="P1251" s="1">
        <f>SUMIF('emission-rate'!$A$2:$A$551, $D1251&amp;P$1&amp;$E1251&amp;$F1251, 'emission-rate'!$F$2:$F$551) * IFERROR(VLOOKUP($A1251&amp;$B1251&amp;$C1251&amp;$D1251&amp;P$1, 'check of sales'!$A$2:$P$1035, 12 + MATCH($E1251,'check of sales'!$M$1:$P$1, 0), 0), 0)</f>
        <v>598698.96239339921</v>
      </c>
      <c r="Q1251" s="1">
        <f>SUMIF('emission-rate'!$A$2:$A$551, $D1251&amp;Q$1&amp;$E1251&amp;$F1251, 'emission-rate'!$F$2:$F$551) * IFERROR(VLOOKUP($A1251&amp;$B1251&amp;$C1251&amp;$D1251&amp;Q$1, 'check of sales'!$A$2:$P$1035, 12 + MATCH($E1251,'check of sales'!$M$1:$P$1, 0), 0), 0)</f>
        <v>434337.54555530823</v>
      </c>
      <c r="R1251" s="1">
        <f>SUMIF('emission-rate'!$A$2:$A$551, $D1251&amp;R$1&amp;$E1251&amp;$F1251, 'emission-rate'!$F$2:$F$551) * IFERROR(VLOOKUP($A1251&amp;$B1251&amp;$C1251&amp;$D1251&amp;R$1, 'check of sales'!$A$2:$P$1035, 12 + MATCH($E1251,'check of sales'!$M$1:$P$1, 0), 0), 0)</f>
        <v>0</v>
      </c>
      <c r="S1251" s="1">
        <f>SUMIF('emission-rate'!$A$2:$A$551, $D1251&amp;S$1&amp;$E1251&amp;$F1251, 'emission-rate'!$F$2:$F$551) * IFERROR(VLOOKUP($A1251&amp;$B1251&amp;$C1251&amp;$D1251&amp;S$1, 'check of sales'!$A$2:$P$1035, 12 + MATCH($E1251,'check of sales'!$M$1:$P$1, 0), 0), 0)</f>
        <v>0</v>
      </c>
      <c r="T1251" s="1">
        <f>SUMIF('emission-rate'!$A$2:$A$551, $D1251&amp;T$1&amp;$E1251&amp;$F1251, 'emission-rate'!$F$2:$F$551) * IFERROR(VLOOKUP($A1251&amp;$B1251&amp;$C1251&amp;$D1251&amp;T$1, 'check of sales'!$A$2:$P$1035, 12 + MATCH($E1251,'check of sales'!$M$1:$P$1, 0), 0), 0)</f>
        <v>0</v>
      </c>
      <c r="U1251" s="1">
        <f>SUMIF('emission-rate'!$A$2:$A$551, $D1251&amp;U$1&amp;$E1251&amp;$F1251, 'emission-rate'!$F$2:$F$551) * IFERROR(VLOOKUP($A1251&amp;$B1251&amp;$C1251&amp;$D1251&amp;U$1, 'check of sales'!$A$2:$P$1035, 12 + MATCH($E1251,'check of sales'!$M$1:$P$1, 0), 0), 0)</f>
        <v>0</v>
      </c>
    </row>
    <row r="1252" spans="1:21" x14ac:dyDescent="0.2">
      <c r="A1252">
        <f>emission!A1252</f>
        <v>2017</v>
      </c>
      <c r="B1252">
        <f>emission!B1252</f>
        <v>2</v>
      </c>
      <c r="C1252" t="str">
        <f>emission!C1252</f>
        <v>industrial</v>
      </c>
      <c r="D1252" t="str">
        <f>emission!D1252</f>
        <v>VCC 22400 (DSL LHD1)</v>
      </c>
      <c r="E1252" t="str">
        <f>emission!E1252</f>
        <v>DSL</v>
      </c>
      <c r="F1252" t="str">
        <f>emission!F1252</f>
        <v>HC</v>
      </c>
      <c r="G1252" s="1">
        <f>emission!G1252 - SUM($K1252:$U1252)</f>
        <v>1.5048868954181671E-4</v>
      </c>
      <c r="K1252" s="1">
        <f>SUMIF('emission-rate'!$A$2:$A$551, $D1252&amp;K$1&amp;$E1252&amp;$F1252, 'emission-rate'!$F$2:$F$551) * IFERROR(VLOOKUP($A1252&amp;$B1252&amp;$C1252&amp;$D1252&amp;K$1, 'check of sales'!$A$2:$P$1035, 12 + MATCH($E1252,'check of sales'!$M$1:$P$1, 0), 0), 0)</f>
        <v>13332.104463002803</v>
      </c>
      <c r="L1252" s="1">
        <f>SUMIF('emission-rate'!$A$2:$A$551, $D1252&amp;L$1&amp;$E1252&amp;$F1252, 'emission-rate'!$F$2:$F$551) * IFERROR(VLOOKUP($A1252&amp;$B1252&amp;$C1252&amp;$D1252&amp;L$1, 'check of sales'!$A$2:$P$1035, 12 + MATCH($E1252,'check of sales'!$M$1:$P$1, 0), 0), 0)</f>
        <v>561114.36741126596</v>
      </c>
      <c r="M1252" s="1">
        <f>SUMIF('emission-rate'!$A$2:$A$551, $D1252&amp;M$1&amp;$E1252&amp;$F1252, 'emission-rate'!$F$2:$F$551) * IFERROR(VLOOKUP($A1252&amp;$B1252&amp;$C1252&amp;$D1252&amp;M$1, 'check of sales'!$A$2:$P$1035, 12 + MATCH($E1252,'check of sales'!$M$1:$P$1, 0), 0), 0)</f>
        <v>516836.97067571548</v>
      </c>
      <c r="N1252" s="1">
        <f>SUMIF('emission-rate'!$A$2:$A$551, $D1252&amp;N$1&amp;$E1252&amp;$F1252, 'emission-rate'!$F$2:$F$551) * IFERROR(VLOOKUP($A1252&amp;$B1252&amp;$C1252&amp;$D1252&amp;N$1, 'check of sales'!$A$2:$P$1035, 12 + MATCH($E1252,'check of sales'!$M$1:$P$1, 0), 0), 0)</f>
        <v>128206.99986759487</v>
      </c>
      <c r="O1252" s="1">
        <f>SUMIF('emission-rate'!$A$2:$A$551, $D1252&amp;O$1&amp;$E1252&amp;$F1252, 'emission-rate'!$F$2:$F$551) * IFERROR(VLOOKUP($A1252&amp;$B1252&amp;$C1252&amp;$D1252&amp;O$1, 'check of sales'!$A$2:$P$1035, 12 + MATCH($E1252,'check of sales'!$M$1:$P$1, 0), 0), 0)</f>
        <v>434928.31949530443</v>
      </c>
      <c r="P1252" s="1">
        <f>SUMIF('emission-rate'!$A$2:$A$551, $D1252&amp;P$1&amp;$E1252&amp;$F1252, 'emission-rate'!$F$2:$F$551) * IFERROR(VLOOKUP($A1252&amp;$B1252&amp;$C1252&amp;$D1252&amp;P$1, 'check of sales'!$A$2:$P$1035, 12 + MATCH($E1252,'check of sales'!$M$1:$P$1, 0), 0), 0)</f>
        <v>575936.43656814273</v>
      </c>
      <c r="Q1252" s="1">
        <f>SUMIF('emission-rate'!$A$2:$A$551, $D1252&amp;Q$1&amp;$E1252&amp;$F1252, 'emission-rate'!$F$2:$F$551) * IFERROR(VLOOKUP($A1252&amp;$B1252&amp;$C1252&amp;$D1252&amp;Q$1, 'check of sales'!$A$2:$P$1035, 12 + MATCH($E1252,'check of sales'!$M$1:$P$1, 0), 0), 0)</f>
        <v>408948.40414694656</v>
      </c>
      <c r="R1252" s="1">
        <f>SUMIF('emission-rate'!$A$2:$A$551, $D1252&amp;R$1&amp;$E1252&amp;$F1252, 'emission-rate'!$F$2:$F$551) * IFERROR(VLOOKUP($A1252&amp;$B1252&amp;$C1252&amp;$D1252&amp;R$1, 'check of sales'!$A$2:$P$1035, 12 + MATCH($E1252,'check of sales'!$M$1:$P$1, 0), 0), 0)</f>
        <v>313912.88751351874</v>
      </c>
      <c r="S1252" s="1">
        <f>SUMIF('emission-rate'!$A$2:$A$551, $D1252&amp;S$1&amp;$E1252&amp;$F1252, 'emission-rate'!$F$2:$F$551) * IFERROR(VLOOKUP($A1252&amp;$B1252&amp;$C1252&amp;$D1252&amp;S$1, 'check of sales'!$A$2:$P$1035, 12 + MATCH($E1252,'check of sales'!$M$1:$P$1, 0), 0), 0)</f>
        <v>0</v>
      </c>
      <c r="T1252" s="1">
        <f>SUMIF('emission-rate'!$A$2:$A$551, $D1252&amp;T$1&amp;$E1252&amp;$F1252, 'emission-rate'!$F$2:$F$551) * IFERROR(VLOOKUP($A1252&amp;$B1252&amp;$C1252&amp;$D1252&amp;T$1, 'check of sales'!$A$2:$P$1035, 12 + MATCH($E1252,'check of sales'!$M$1:$P$1, 0), 0), 0)</f>
        <v>0</v>
      </c>
      <c r="U1252" s="1">
        <f>SUMIF('emission-rate'!$A$2:$A$551, $D1252&amp;U$1&amp;$E1252&amp;$F1252, 'emission-rate'!$F$2:$F$551) * IFERROR(VLOOKUP($A1252&amp;$B1252&amp;$C1252&amp;$D1252&amp;U$1, 'check of sales'!$A$2:$P$1035, 12 + MATCH($E1252,'check of sales'!$M$1:$P$1, 0), 0), 0)</f>
        <v>0</v>
      </c>
    </row>
    <row r="1253" spans="1:21" x14ac:dyDescent="0.2">
      <c r="A1253">
        <f>emission!A1253</f>
        <v>2018</v>
      </c>
      <c r="B1253">
        <f>emission!B1253</f>
        <v>2</v>
      </c>
      <c r="C1253" t="str">
        <f>emission!C1253</f>
        <v>industrial</v>
      </c>
      <c r="D1253" t="str">
        <f>emission!D1253</f>
        <v>VCC 22400 (DSL LHD1)</v>
      </c>
      <c r="E1253" t="str">
        <f>emission!E1253</f>
        <v>DSL</v>
      </c>
      <c r="F1253" t="str">
        <f>emission!F1253</f>
        <v>HC</v>
      </c>
      <c r="G1253" s="1">
        <f>emission!G1253 - SUM($K1253:$U1253)</f>
        <v>3.1629716977477074E-4</v>
      </c>
      <c r="K1253" s="1">
        <f>SUMIF('emission-rate'!$A$2:$A$551, $D1253&amp;K$1&amp;$E1253&amp;$F1253, 'emission-rate'!$F$2:$F$551) * IFERROR(VLOOKUP($A1253&amp;$B1253&amp;$C1253&amp;$D1253&amp;K$1, 'check of sales'!$A$2:$P$1035, 12 + MATCH($E1253,'check of sales'!$M$1:$P$1, 0), 0), 0)</f>
        <v>12800.733835607018</v>
      </c>
      <c r="L1253" s="1">
        <f>SUMIF('emission-rate'!$A$2:$A$551, $D1253&amp;L$1&amp;$E1253&amp;$F1253, 'emission-rate'!$F$2:$F$551) * IFERROR(VLOOKUP($A1253&amp;$B1253&amp;$C1253&amp;$D1253&amp;L$1, 'check of sales'!$A$2:$P$1035, 12 + MATCH($E1253,'check of sales'!$M$1:$P$1, 0), 0), 0)</f>
        <v>511340.45679616806</v>
      </c>
      <c r="M1253" s="1">
        <f>SUMIF('emission-rate'!$A$2:$A$551, $D1253&amp;M$1&amp;$E1253&amp;$F1253, 'emission-rate'!$F$2:$F$551) * IFERROR(VLOOKUP($A1253&amp;$B1253&amp;$C1253&amp;$D1253&amp;M$1, 'check of sales'!$A$2:$P$1035, 12 + MATCH($E1253,'check of sales'!$M$1:$P$1, 0), 0), 0)</f>
        <v>496736.6071003488</v>
      </c>
      <c r="N1253" s="1">
        <f>SUMIF('emission-rate'!$A$2:$A$551, $D1253&amp;N$1&amp;$E1253&amp;$F1253, 'emission-rate'!$F$2:$F$551) * IFERROR(VLOOKUP($A1253&amp;$B1253&amp;$C1253&amp;$D1253&amp;N$1, 'check of sales'!$A$2:$P$1035, 12 + MATCH($E1253,'check of sales'!$M$1:$P$1, 0), 0), 0)</f>
        <v>120042.28384819583</v>
      </c>
      <c r="O1253" s="1">
        <f>SUMIF('emission-rate'!$A$2:$A$551, $D1253&amp;O$1&amp;$E1253&amp;$F1253, 'emission-rate'!$F$2:$F$551) * IFERROR(VLOOKUP($A1253&amp;$B1253&amp;$C1253&amp;$D1253&amp;O$1, 'check of sales'!$A$2:$P$1035, 12 + MATCH($E1253,'check of sales'!$M$1:$P$1, 0), 0), 0)</f>
        <v>388152.83436392259</v>
      </c>
      <c r="P1253" s="1">
        <f>SUMIF('emission-rate'!$A$2:$A$551, $D1253&amp;P$1&amp;$E1253&amp;$F1253, 'emission-rate'!$F$2:$F$551) * IFERROR(VLOOKUP($A1253&amp;$B1253&amp;$C1253&amp;$D1253&amp;P$1, 'check of sales'!$A$2:$P$1035, 12 + MATCH($E1253,'check of sales'!$M$1:$P$1, 0), 0), 0)</f>
        <v>557547.87541207182</v>
      </c>
      <c r="Q1253" s="1">
        <f>SUMIF('emission-rate'!$A$2:$A$551, $D1253&amp;Q$1&amp;$E1253&amp;$F1253, 'emission-rate'!$F$2:$F$551) * IFERROR(VLOOKUP($A1253&amp;$B1253&amp;$C1253&amp;$D1253&amp;Q$1, 'check of sales'!$A$2:$P$1035, 12 + MATCH($E1253,'check of sales'!$M$1:$P$1, 0), 0), 0)</f>
        <v>393400.19178095338</v>
      </c>
      <c r="R1253" s="1">
        <f>SUMIF('emission-rate'!$A$2:$A$551, $D1253&amp;R$1&amp;$E1253&amp;$F1253, 'emission-rate'!$F$2:$F$551) * IFERROR(VLOOKUP($A1253&amp;$B1253&amp;$C1253&amp;$D1253&amp;R$1, 'check of sales'!$A$2:$P$1035, 12 + MATCH($E1253,'check of sales'!$M$1:$P$1, 0), 0), 0)</f>
        <v>295563.15290607576</v>
      </c>
      <c r="S1253" s="1">
        <f>SUMIF('emission-rate'!$A$2:$A$551, $D1253&amp;S$1&amp;$E1253&amp;$F1253, 'emission-rate'!$F$2:$F$551) * IFERROR(VLOOKUP($A1253&amp;$B1253&amp;$C1253&amp;$D1253&amp;S$1, 'check of sales'!$A$2:$P$1035, 12 + MATCH($E1253,'check of sales'!$M$1:$P$1, 0), 0), 0)</f>
        <v>385622.76558472944</v>
      </c>
      <c r="T1253" s="1">
        <f>SUMIF('emission-rate'!$A$2:$A$551, $D1253&amp;T$1&amp;$E1253&amp;$F1253, 'emission-rate'!$F$2:$F$551) * IFERROR(VLOOKUP($A1253&amp;$B1253&amp;$C1253&amp;$D1253&amp;T$1, 'check of sales'!$A$2:$P$1035, 12 + MATCH($E1253,'check of sales'!$M$1:$P$1, 0), 0), 0)</f>
        <v>0</v>
      </c>
      <c r="U1253" s="1">
        <f>SUMIF('emission-rate'!$A$2:$A$551, $D1253&amp;U$1&amp;$E1253&amp;$F1253, 'emission-rate'!$F$2:$F$551) * IFERROR(VLOOKUP($A1253&amp;$B1253&amp;$C1253&amp;$D1253&amp;U$1, 'check of sales'!$A$2:$P$1035, 12 + MATCH($E1253,'check of sales'!$M$1:$P$1, 0), 0), 0)</f>
        <v>0</v>
      </c>
    </row>
    <row r="1254" spans="1:21" x14ac:dyDescent="0.2">
      <c r="A1254">
        <f>emission!A1254</f>
        <v>2019</v>
      </c>
      <c r="B1254">
        <f>emission!B1254</f>
        <v>2</v>
      </c>
      <c r="C1254" t="str">
        <f>emission!C1254</f>
        <v>industrial</v>
      </c>
      <c r="D1254" t="str">
        <f>emission!D1254</f>
        <v>VCC 22400 (DSL LHD1)</v>
      </c>
      <c r="E1254" t="str">
        <f>emission!E1254</f>
        <v>DSL</v>
      </c>
      <c r="F1254" t="str">
        <f>emission!F1254</f>
        <v>HC</v>
      </c>
      <c r="G1254" s="1">
        <f>emission!G1254 - SUM($K1254:$U1254)</f>
        <v>1.9883504137396812E-4</v>
      </c>
      <c r="K1254" s="1">
        <f>SUMIF('emission-rate'!$A$2:$A$551, $D1254&amp;K$1&amp;$E1254&amp;$F1254, 'emission-rate'!$F$2:$F$551) * IFERROR(VLOOKUP($A1254&amp;$B1254&amp;$C1254&amp;$D1254&amp;K$1, 'check of sales'!$A$2:$P$1035, 12 + MATCH($E1254,'check of sales'!$M$1:$P$1, 0), 0), 0)</f>
        <v>12399.306699669281</v>
      </c>
      <c r="L1254" s="1">
        <f>SUMIF('emission-rate'!$A$2:$A$551, $D1254&amp;L$1&amp;$E1254&amp;$F1254, 'emission-rate'!$F$2:$F$551) * IFERROR(VLOOKUP($A1254&amp;$B1254&amp;$C1254&amp;$D1254&amp;L$1, 'check of sales'!$A$2:$P$1035, 12 + MATCH($E1254,'check of sales'!$M$1:$P$1, 0), 0), 0)</f>
        <v>490960.23099651182</v>
      </c>
      <c r="M1254" s="1">
        <f>SUMIF('emission-rate'!$A$2:$A$551, $D1254&amp;M$1&amp;$E1254&amp;$F1254, 'emission-rate'!$F$2:$F$551) * IFERROR(VLOOKUP($A1254&amp;$B1254&amp;$C1254&amp;$D1254&amp;M$1, 'check of sales'!$A$2:$P$1035, 12 + MATCH($E1254,'check of sales'!$M$1:$P$1, 0), 0), 0)</f>
        <v>452673.35561896599</v>
      </c>
      <c r="N1254" s="1">
        <f>SUMIF('emission-rate'!$A$2:$A$551, $D1254&amp;N$1&amp;$E1254&amp;$F1254, 'emission-rate'!$F$2:$F$551) * IFERROR(VLOOKUP($A1254&amp;$B1254&amp;$C1254&amp;$D1254&amp;N$1, 'check of sales'!$A$2:$P$1035, 12 + MATCH($E1254,'check of sales'!$M$1:$P$1, 0), 0), 0)</f>
        <v>115373.70615993282</v>
      </c>
      <c r="O1254" s="1">
        <f>SUMIF('emission-rate'!$A$2:$A$551, $D1254&amp;O$1&amp;$E1254&amp;$F1254, 'emission-rate'!$F$2:$F$551) * IFERROR(VLOOKUP($A1254&amp;$B1254&amp;$C1254&amp;$D1254&amp;O$1, 'check of sales'!$A$2:$P$1035, 12 + MATCH($E1254,'check of sales'!$M$1:$P$1, 0), 0), 0)</f>
        <v>363433.76545209187</v>
      </c>
      <c r="P1254" s="1">
        <f>SUMIF('emission-rate'!$A$2:$A$551, $D1254&amp;P$1&amp;$E1254&amp;$F1254, 'emission-rate'!$F$2:$F$551) * IFERROR(VLOOKUP($A1254&amp;$B1254&amp;$C1254&amp;$D1254&amp;P$1, 'check of sales'!$A$2:$P$1035, 12 + MATCH($E1254,'check of sales'!$M$1:$P$1, 0), 0), 0)</f>
        <v>497584.95465622371</v>
      </c>
      <c r="Q1254" s="1">
        <f>SUMIF('emission-rate'!$A$2:$A$551, $D1254&amp;Q$1&amp;$E1254&amp;$F1254, 'emission-rate'!$F$2:$F$551) * IFERROR(VLOOKUP($A1254&amp;$B1254&amp;$C1254&amp;$D1254&amp;Q$1, 'check of sales'!$A$2:$P$1035, 12 + MATCH($E1254,'check of sales'!$M$1:$P$1, 0), 0), 0)</f>
        <v>380839.66769173258</v>
      </c>
      <c r="R1254" s="1">
        <f>SUMIF('emission-rate'!$A$2:$A$551, $D1254&amp;R$1&amp;$E1254&amp;$F1254, 'emission-rate'!$F$2:$F$551) * IFERROR(VLOOKUP($A1254&amp;$B1254&amp;$C1254&amp;$D1254&amp;R$1, 'check of sales'!$A$2:$P$1035, 12 + MATCH($E1254,'check of sales'!$M$1:$P$1, 0), 0), 0)</f>
        <v>284325.84613987856</v>
      </c>
      <c r="S1254" s="1">
        <f>SUMIF('emission-rate'!$A$2:$A$551, $D1254&amp;S$1&amp;$E1254&amp;$F1254, 'emission-rate'!$F$2:$F$551) * IFERROR(VLOOKUP($A1254&amp;$B1254&amp;$C1254&amp;$D1254&amp;S$1, 'check of sales'!$A$2:$P$1035, 12 + MATCH($E1254,'check of sales'!$M$1:$P$1, 0), 0), 0)</f>
        <v>363081.23993053642</v>
      </c>
      <c r="T1254" s="1">
        <f>SUMIF('emission-rate'!$A$2:$A$551, $D1254&amp;T$1&amp;$E1254&amp;$F1254, 'emission-rate'!$F$2:$F$551) * IFERROR(VLOOKUP($A1254&amp;$B1254&amp;$C1254&amp;$D1254&amp;T$1, 'check of sales'!$A$2:$P$1035, 12 + MATCH($E1254,'check of sales'!$M$1:$P$1, 0), 0), 0)</f>
        <v>327604.32477386179</v>
      </c>
      <c r="U1254" s="1">
        <f>SUMIF('emission-rate'!$A$2:$A$551, $D1254&amp;U$1&amp;$E1254&amp;$F1254, 'emission-rate'!$F$2:$F$551) * IFERROR(VLOOKUP($A1254&amp;$B1254&amp;$C1254&amp;$D1254&amp;U$1, 'check of sales'!$A$2:$P$1035, 12 + MATCH($E1254,'check of sales'!$M$1:$P$1, 0), 0), 0)</f>
        <v>0</v>
      </c>
    </row>
    <row r="1255" spans="1:21" x14ac:dyDescent="0.2">
      <c r="A1255">
        <f>emission!A1255</f>
        <v>2020</v>
      </c>
      <c r="B1255">
        <f>emission!B1255</f>
        <v>2</v>
      </c>
      <c r="C1255" t="str">
        <f>emission!C1255</f>
        <v>industrial</v>
      </c>
      <c r="D1255" t="str">
        <f>emission!D1255</f>
        <v>VCC 22400 (DSL LHD1)</v>
      </c>
      <c r="E1255" t="str">
        <f>emission!E1255</f>
        <v>DSL</v>
      </c>
      <c r="F1255" t="str">
        <f>emission!F1255</f>
        <v>HC</v>
      </c>
      <c r="G1255" s="1">
        <f>emission!G1255 - SUM($K1255:$U1255)</f>
        <v>1.6497727483510971E-4</v>
      </c>
      <c r="K1255" s="1">
        <f>SUMIF('emission-rate'!$A$2:$A$551, $D1255&amp;K$1&amp;$E1255&amp;$F1255, 'emission-rate'!$F$2:$F$551) * IFERROR(VLOOKUP($A1255&amp;$B1255&amp;$C1255&amp;$D1255&amp;K$1, 'check of sales'!$A$2:$P$1035, 12 + MATCH($E1255,'check of sales'!$M$1:$P$1, 0), 0), 0)</f>
        <v>11749.38088518678</v>
      </c>
      <c r="L1255" s="1">
        <f>SUMIF('emission-rate'!$A$2:$A$551, $D1255&amp;L$1&amp;$E1255&amp;$F1255, 'emission-rate'!$F$2:$F$551) * IFERROR(VLOOKUP($A1255&amp;$B1255&amp;$C1255&amp;$D1255&amp;L$1, 'check of sales'!$A$2:$P$1035, 12 + MATCH($E1255,'check of sales'!$M$1:$P$1, 0), 0), 0)</f>
        <v>475563.866856821</v>
      </c>
      <c r="M1255" s="1">
        <f>SUMIF('emission-rate'!$A$2:$A$551, $D1255&amp;M$1&amp;$E1255&amp;$F1255, 'emission-rate'!$F$2:$F$551) * IFERROR(VLOOKUP($A1255&amp;$B1255&amp;$C1255&amp;$D1255&amp;M$1, 'check of sales'!$A$2:$P$1035, 12 + MATCH($E1255,'check of sales'!$M$1:$P$1, 0), 0), 0)</f>
        <v>434631.39340301603</v>
      </c>
      <c r="N1255" s="1">
        <f>SUMIF('emission-rate'!$A$2:$A$551, $D1255&amp;N$1&amp;$E1255&amp;$F1255, 'emission-rate'!$F$2:$F$551) * IFERROR(VLOOKUP($A1255&amp;$B1255&amp;$C1255&amp;$D1255&amp;N$1, 'check of sales'!$A$2:$P$1035, 12 + MATCH($E1255,'check of sales'!$M$1:$P$1, 0), 0), 0)</f>
        <v>105139.42796058675</v>
      </c>
      <c r="O1255" s="1">
        <f>SUMIF('emission-rate'!$A$2:$A$551, $D1255&amp;O$1&amp;$E1255&amp;$F1255, 'emission-rate'!$F$2:$F$551) * IFERROR(VLOOKUP($A1255&amp;$B1255&amp;$C1255&amp;$D1255&amp;O$1, 'check of sales'!$A$2:$P$1035, 12 + MATCH($E1255,'check of sales'!$M$1:$P$1, 0), 0), 0)</f>
        <v>349299.42283414683</v>
      </c>
      <c r="P1255" s="1">
        <f>SUMIF('emission-rate'!$A$2:$A$551, $D1255&amp;P$1&amp;$E1255&amp;$F1255, 'emission-rate'!$F$2:$F$551) * IFERROR(VLOOKUP($A1255&amp;$B1255&amp;$C1255&amp;$D1255&amp;P$1, 'check of sales'!$A$2:$P$1035, 12 + MATCH($E1255,'check of sales'!$M$1:$P$1, 0), 0), 0)</f>
        <v>465896.82643788081</v>
      </c>
      <c r="Q1255" s="1">
        <f>SUMIF('emission-rate'!$A$2:$A$551, $D1255&amp;Q$1&amp;$E1255&amp;$F1255, 'emission-rate'!$F$2:$F$551) * IFERROR(VLOOKUP($A1255&amp;$B1255&amp;$C1255&amp;$D1255&amp;Q$1, 'check of sales'!$A$2:$P$1035, 12 + MATCH($E1255,'check of sales'!$M$1:$P$1, 0), 0), 0)</f>
        <v>339881.2857812912</v>
      </c>
      <c r="R1255" s="1">
        <f>SUMIF('emission-rate'!$A$2:$A$551, $D1255&amp;R$1&amp;$E1255&amp;$F1255, 'emission-rate'!$F$2:$F$551) * IFERROR(VLOOKUP($A1255&amp;$B1255&amp;$C1255&amp;$D1255&amp;R$1, 'check of sales'!$A$2:$P$1035, 12 + MATCH($E1255,'check of sales'!$M$1:$P$1, 0), 0), 0)</f>
        <v>275247.85961562046</v>
      </c>
      <c r="S1255" s="1">
        <f>SUMIF('emission-rate'!$A$2:$A$551, $D1255&amp;S$1&amp;$E1255&amp;$F1255, 'emission-rate'!$F$2:$F$551) * IFERROR(VLOOKUP($A1255&amp;$B1255&amp;$C1255&amp;$D1255&amp;S$1, 'check of sales'!$A$2:$P$1035, 12 + MATCH($E1255,'check of sales'!$M$1:$P$1, 0), 0), 0)</f>
        <v>349276.8964796213</v>
      </c>
      <c r="T1255" s="1">
        <f>SUMIF('emission-rate'!$A$2:$A$551, $D1255&amp;T$1&amp;$E1255&amp;$F1255, 'emission-rate'!$F$2:$F$551) * IFERROR(VLOOKUP($A1255&amp;$B1255&amp;$C1255&amp;$D1255&amp;T$1, 'check of sales'!$A$2:$P$1035, 12 + MATCH($E1255,'check of sales'!$M$1:$P$1, 0), 0), 0)</f>
        <v>308454.25908695377</v>
      </c>
      <c r="U1255" s="1">
        <f>SUMIF('emission-rate'!$A$2:$A$551, $D1255&amp;U$1&amp;$E1255&amp;$F1255, 'emission-rate'!$F$2:$F$551) * IFERROR(VLOOKUP($A1255&amp;$B1255&amp;$C1255&amp;$D1255&amp;U$1, 'check of sales'!$A$2:$P$1035, 12 + MATCH($E1255,'check of sales'!$M$1:$P$1, 0), 0), 0)</f>
        <v>395122.38884191745</v>
      </c>
    </row>
    <row r="1256" spans="1:21" x14ac:dyDescent="0.2">
      <c r="A1256">
        <f>emission!A1256</f>
        <v>2010</v>
      </c>
      <c r="B1256">
        <f>emission!B1256</f>
        <v>2</v>
      </c>
      <c r="C1256" t="str">
        <f>emission!C1256</f>
        <v>industrial</v>
      </c>
      <c r="D1256" t="str">
        <f>emission!D1256</f>
        <v>VCC 22400 (DSL LHD1)</v>
      </c>
      <c r="E1256" t="str">
        <f>emission!E1256</f>
        <v>DSL</v>
      </c>
      <c r="F1256" t="str">
        <f>emission!F1256</f>
        <v>NOx</v>
      </c>
      <c r="G1256" s="1">
        <f>emission!G1256 - SUM($K1256:$U1256)</f>
        <v>1.10417022369802E-6</v>
      </c>
      <c r="K1256" s="1">
        <f>SUMIF('emission-rate'!$A$2:$A$551, $D1256&amp;K$1&amp;$E1256&amp;$F1256, 'emission-rate'!$F$2:$F$551) * IFERROR(VLOOKUP($A1256&amp;$B1256&amp;$C1256&amp;$D1256&amp;K$1, 'check of sales'!$A$2:$P$1035, 12 + MATCH($E1256,'check of sales'!$M$1:$P$1, 0), 0), 0)</f>
        <v>75900.19156687893</v>
      </c>
      <c r="L1256" s="1">
        <f>SUMIF('emission-rate'!$A$2:$A$551, $D1256&amp;L$1&amp;$E1256&amp;$F1256, 'emission-rate'!$F$2:$F$551) * IFERROR(VLOOKUP($A1256&amp;$B1256&amp;$C1256&amp;$D1256&amp;L$1, 'check of sales'!$A$2:$P$1035, 12 + MATCH($E1256,'check of sales'!$M$1:$P$1, 0), 0), 0)</f>
        <v>0</v>
      </c>
      <c r="M1256" s="1">
        <f>SUMIF('emission-rate'!$A$2:$A$551, $D1256&amp;M$1&amp;$E1256&amp;$F1256, 'emission-rate'!$F$2:$F$551) * IFERROR(VLOOKUP($A1256&amp;$B1256&amp;$C1256&amp;$D1256&amp;M$1, 'check of sales'!$A$2:$P$1035, 12 + MATCH($E1256,'check of sales'!$M$1:$P$1, 0), 0), 0)</f>
        <v>0</v>
      </c>
      <c r="N1256" s="1">
        <f>SUMIF('emission-rate'!$A$2:$A$551, $D1256&amp;N$1&amp;$E1256&amp;$F1256, 'emission-rate'!$F$2:$F$551) * IFERROR(VLOOKUP($A1256&amp;$B1256&amp;$C1256&amp;$D1256&amp;N$1, 'check of sales'!$A$2:$P$1035, 12 + MATCH($E1256,'check of sales'!$M$1:$P$1, 0), 0), 0)</f>
        <v>0</v>
      </c>
      <c r="O1256" s="1">
        <f>SUMIF('emission-rate'!$A$2:$A$551, $D1256&amp;O$1&amp;$E1256&amp;$F1256, 'emission-rate'!$F$2:$F$551) * IFERROR(VLOOKUP($A1256&amp;$B1256&amp;$C1256&amp;$D1256&amp;O$1, 'check of sales'!$A$2:$P$1035, 12 + MATCH($E1256,'check of sales'!$M$1:$P$1, 0), 0), 0)</f>
        <v>0</v>
      </c>
      <c r="P1256" s="1">
        <f>SUMIF('emission-rate'!$A$2:$A$551, $D1256&amp;P$1&amp;$E1256&amp;$F1256, 'emission-rate'!$F$2:$F$551) * IFERROR(VLOOKUP($A1256&amp;$B1256&amp;$C1256&amp;$D1256&amp;P$1, 'check of sales'!$A$2:$P$1035, 12 + MATCH($E1256,'check of sales'!$M$1:$P$1, 0), 0), 0)</f>
        <v>0</v>
      </c>
      <c r="Q1256" s="1">
        <f>SUMIF('emission-rate'!$A$2:$A$551, $D1256&amp;Q$1&amp;$E1256&amp;$F1256, 'emission-rate'!$F$2:$F$551) * IFERROR(VLOOKUP($A1256&amp;$B1256&amp;$C1256&amp;$D1256&amp;Q$1, 'check of sales'!$A$2:$P$1035, 12 + MATCH($E1256,'check of sales'!$M$1:$P$1, 0), 0), 0)</f>
        <v>0</v>
      </c>
      <c r="R1256" s="1">
        <f>SUMIF('emission-rate'!$A$2:$A$551, $D1256&amp;R$1&amp;$E1256&amp;$F1256, 'emission-rate'!$F$2:$F$551) * IFERROR(VLOOKUP($A1256&amp;$B1256&amp;$C1256&amp;$D1256&amp;R$1, 'check of sales'!$A$2:$P$1035, 12 + MATCH($E1256,'check of sales'!$M$1:$P$1, 0), 0), 0)</f>
        <v>0</v>
      </c>
      <c r="S1256" s="1">
        <f>SUMIF('emission-rate'!$A$2:$A$551, $D1256&amp;S$1&amp;$E1256&amp;$F1256, 'emission-rate'!$F$2:$F$551) * IFERROR(VLOOKUP($A1256&amp;$B1256&amp;$C1256&amp;$D1256&amp;S$1, 'check of sales'!$A$2:$P$1035, 12 + MATCH($E1256,'check of sales'!$M$1:$P$1, 0), 0), 0)</f>
        <v>0</v>
      </c>
      <c r="T1256" s="1">
        <f>SUMIF('emission-rate'!$A$2:$A$551, $D1256&amp;T$1&amp;$E1256&amp;$F1256, 'emission-rate'!$F$2:$F$551) * IFERROR(VLOOKUP($A1256&amp;$B1256&amp;$C1256&amp;$D1256&amp;T$1, 'check of sales'!$A$2:$P$1035, 12 + MATCH($E1256,'check of sales'!$M$1:$P$1, 0), 0), 0)</f>
        <v>0</v>
      </c>
      <c r="U1256" s="1">
        <f>SUMIF('emission-rate'!$A$2:$A$551, $D1256&amp;U$1&amp;$E1256&amp;$F1256, 'emission-rate'!$F$2:$F$551) * IFERROR(VLOOKUP($A1256&amp;$B1256&amp;$C1256&amp;$D1256&amp;U$1, 'check of sales'!$A$2:$P$1035, 12 + MATCH($E1256,'check of sales'!$M$1:$P$1, 0), 0), 0)</f>
        <v>0</v>
      </c>
    </row>
    <row r="1257" spans="1:21" x14ac:dyDescent="0.2">
      <c r="A1257">
        <f>emission!A1257</f>
        <v>2011</v>
      </c>
      <c r="B1257">
        <f>emission!B1257</f>
        <v>2</v>
      </c>
      <c r="C1257" t="str">
        <f>emission!C1257</f>
        <v>industrial</v>
      </c>
      <c r="D1257" t="str">
        <f>emission!D1257</f>
        <v>VCC 22400 (DSL LHD1)</v>
      </c>
      <c r="E1257" t="str">
        <f>emission!E1257</f>
        <v>DSL</v>
      </c>
      <c r="F1257" t="str">
        <f>emission!F1257</f>
        <v>NOx</v>
      </c>
      <c r="G1257" s="1">
        <f>emission!G1257 - SUM($K1257:$U1257)</f>
        <v>-1.0658986866474152E-6</v>
      </c>
      <c r="K1257" s="1">
        <f>SUMIF('emission-rate'!$A$2:$A$551, $D1257&amp;K$1&amp;$E1257&amp;$F1257, 'emission-rate'!$F$2:$F$551) * IFERROR(VLOOKUP($A1257&amp;$B1257&amp;$C1257&amp;$D1257&amp;K$1, 'check of sales'!$A$2:$P$1035, 12 + MATCH($E1257,'check of sales'!$M$1:$P$1, 0), 0), 0)</f>
        <v>71463.456321830075</v>
      </c>
      <c r="L1257" s="1">
        <f>SUMIF('emission-rate'!$A$2:$A$551, $D1257&amp;L$1&amp;$E1257&amp;$F1257, 'emission-rate'!$F$2:$F$551) * IFERROR(VLOOKUP($A1257&amp;$B1257&amp;$C1257&amp;$D1257&amp;L$1, 'check of sales'!$A$2:$P$1035, 12 + MATCH($E1257,'check of sales'!$M$1:$P$1, 0), 0), 0)</f>
        <v>2945831.8233178961</v>
      </c>
      <c r="M1257" s="1">
        <f>SUMIF('emission-rate'!$A$2:$A$551, $D1257&amp;M$1&amp;$E1257&amp;$F1257, 'emission-rate'!$F$2:$F$551) * IFERROR(VLOOKUP($A1257&amp;$B1257&amp;$C1257&amp;$D1257&amp;M$1, 'check of sales'!$A$2:$P$1035, 12 + MATCH($E1257,'check of sales'!$M$1:$P$1, 0), 0), 0)</f>
        <v>0</v>
      </c>
      <c r="N1257" s="1">
        <f>SUMIF('emission-rate'!$A$2:$A$551, $D1257&amp;N$1&amp;$E1257&amp;$F1257, 'emission-rate'!$F$2:$F$551) * IFERROR(VLOOKUP($A1257&amp;$B1257&amp;$C1257&amp;$D1257&amp;N$1, 'check of sales'!$A$2:$P$1035, 12 + MATCH($E1257,'check of sales'!$M$1:$P$1, 0), 0), 0)</f>
        <v>0</v>
      </c>
      <c r="O1257" s="1">
        <f>SUMIF('emission-rate'!$A$2:$A$551, $D1257&amp;O$1&amp;$E1257&amp;$F1257, 'emission-rate'!$F$2:$F$551) * IFERROR(VLOOKUP($A1257&amp;$B1257&amp;$C1257&amp;$D1257&amp;O$1, 'check of sales'!$A$2:$P$1035, 12 + MATCH($E1257,'check of sales'!$M$1:$P$1, 0), 0), 0)</f>
        <v>0</v>
      </c>
      <c r="P1257" s="1">
        <f>SUMIF('emission-rate'!$A$2:$A$551, $D1257&amp;P$1&amp;$E1257&amp;$F1257, 'emission-rate'!$F$2:$F$551) * IFERROR(VLOOKUP($A1257&amp;$B1257&amp;$C1257&amp;$D1257&amp;P$1, 'check of sales'!$A$2:$P$1035, 12 + MATCH($E1257,'check of sales'!$M$1:$P$1, 0), 0), 0)</f>
        <v>0</v>
      </c>
      <c r="Q1257" s="1">
        <f>SUMIF('emission-rate'!$A$2:$A$551, $D1257&amp;Q$1&amp;$E1257&amp;$F1257, 'emission-rate'!$F$2:$F$551) * IFERROR(VLOOKUP($A1257&amp;$B1257&amp;$C1257&amp;$D1257&amp;Q$1, 'check of sales'!$A$2:$P$1035, 12 + MATCH($E1257,'check of sales'!$M$1:$P$1, 0), 0), 0)</f>
        <v>0</v>
      </c>
      <c r="R1257" s="1">
        <f>SUMIF('emission-rate'!$A$2:$A$551, $D1257&amp;R$1&amp;$E1257&amp;$F1257, 'emission-rate'!$F$2:$F$551) * IFERROR(VLOOKUP($A1257&amp;$B1257&amp;$C1257&amp;$D1257&amp;R$1, 'check of sales'!$A$2:$P$1035, 12 + MATCH($E1257,'check of sales'!$M$1:$P$1, 0), 0), 0)</f>
        <v>0</v>
      </c>
      <c r="S1257" s="1">
        <f>SUMIF('emission-rate'!$A$2:$A$551, $D1257&amp;S$1&amp;$E1257&amp;$F1257, 'emission-rate'!$F$2:$F$551) * IFERROR(VLOOKUP($A1257&amp;$B1257&amp;$C1257&amp;$D1257&amp;S$1, 'check of sales'!$A$2:$P$1035, 12 + MATCH($E1257,'check of sales'!$M$1:$P$1, 0), 0), 0)</f>
        <v>0</v>
      </c>
      <c r="T1257" s="1">
        <f>SUMIF('emission-rate'!$A$2:$A$551, $D1257&amp;T$1&amp;$E1257&amp;$F1257, 'emission-rate'!$F$2:$F$551) * IFERROR(VLOOKUP($A1257&amp;$B1257&amp;$C1257&amp;$D1257&amp;T$1, 'check of sales'!$A$2:$P$1035, 12 + MATCH($E1257,'check of sales'!$M$1:$P$1, 0), 0), 0)</f>
        <v>0</v>
      </c>
      <c r="U1257" s="1">
        <f>SUMIF('emission-rate'!$A$2:$A$551, $D1257&amp;U$1&amp;$E1257&amp;$F1257, 'emission-rate'!$F$2:$F$551) * IFERROR(VLOOKUP($A1257&amp;$B1257&amp;$C1257&amp;$D1257&amp;U$1, 'check of sales'!$A$2:$P$1035, 12 + MATCH($E1257,'check of sales'!$M$1:$P$1, 0), 0), 0)</f>
        <v>0</v>
      </c>
    </row>
    <row r="1258" spans="1:21" x14ac:dyDescent="0.2">
      <c r="A1258">
        <f>emission!A1258</f>
        <v>2012</v>
      </c>
      <c r="B1258">
        <f>emission!B1258</f>
        <v>2</v>
      </c>
      <c r="C1258" t="str">
        <f>emission!C1258</f>
        <v>industrial</v>
      </c>
      <c r="D1258" t="str">
        <f>emission!D1258</f>
        <v>VCC 22400 (DSL LHD1)</v>
      </c>
      <c r="E1258" t="str">
        <f>emission!E1258</f>
        <v>DSL</v>
      </c>
      <c r="F1258" t="str">
        <f>emission!F1258</f>
        <v>NOx</v>
      </c>
      <c r="G1258" s="1">
        <f>emission!G1258 - SUM($K1258:$U1258)</f>
        <v>4.1700992733240128E-4</v>
      </c>
      <c r="K1258" s="1">
        <f>SUMIF('emission-rate'!$A$2:$A$551, $D1258&amp;K$1&amp;$E1258&amp;$F1258, 'emission-rate'!$F$2:$F$551) * IFERROR(VLOOKUP($A1258&amp;$B1258&amp;$C1258&amp;$D1258&amp;K$1, 'check of sales'!$A$2:$P$1035, 12 + MATCH($E1258,'check of sales'!$M$1:$P$1, 0), 0), 0)</f>
        <v>68746.416753923157</v>
      </c>
      <c r="L1258" s="1">
        <f>SUMIF('emission-rate'!$A$2:$A$551, $D1258&amp;L$1&amp;$E1258&amp;$F1258, 'emission-rate'!$F$2:$F$551) * IFERROR(VLOOKUP($A1258&amp;$B1258&amp;$C1258&amp;$D1258&amp;L$1, 'check of sales'!$A$2:$P$1035, 12 + MATCH($E1258,'check of sales'!$M$1:$P$1, 0), 0), 0)</f>
        <v>2773633.6297865529</v>
      </c>
      <c r="M1258" s="1">
        <f>SUMIF('emission-rate'!$A$2:$A$551, $D1258&amp;M$1&amp;$E1258&amp;$F1258, 'emission-rate'!$F$2:$F$551) * IFERROR(VLOOKUP($A1258&amp;$B1258&amp;$C1258&amp;$D1258&amp;M$1, 'check of sales'!$A$2:$P$1035, 12 + MATCH($E1258,'check of sales'!$M$1:$P$1, 0), 0), 0)</f>
        <v>2591754.2125629541</v>
      </c>
      <c r="N1258" s="1">
        <f>SUMIF('emission-rate'!$A$2:$A$551, $D1258&amp;N$1&amp;$E1258&amp;$F1258, 'emission-rate'!$F$2:$F$551) * IFERROR(VLOOKUP($A1258&amp;$B1258&amp;$C1258&amp;$D1258&amp;N$1, 'check of sales'!$A$2:$P$1035, 12 + MATCH($E1258,'check of sales'!$M$1:$P$1, 0), 0), 0)</f>
        <v>0</v>
      </c>
      <c r="O1258" s="1">
        <f>SUMIF('emission-rate'!$A$2:$A$551, $D1258&amp;O$1&amp;$E1258&amp;$F1258, 'emission-rate'!$F$2:$F$551) * IFERROR(VLOOKUP($A1258&amp;$B1258&amp;$C1258&amp;$D1258&amp;O$1, 'check of sales'!$A$2:$P$1035, 12 + MATCH($E1258,'check of sales'!$M$1:$P$1, 0), 0), 0)</f>
        <v>0</v>
      </c>
      <c r="P1258" s="1">
        <f>SUMIF('emission-rate'!$A$2:$A$551, $D1258&amp;P$1&amp;$E1258&amp;$F1258, 'emission-rate'!$F$2:$F$551) * IFERROR(VLOOKUP($A1258&amp;$B1258&amp;$C1258&amp;$D1258&amp;P$1, 'check of sales'!$A$2:$P$1035, 12 + MATCH($E1258,'check of sales'!$M$1:$P$1, 0), 0), 0)</f>
        <v>0</v>
      </c>
      <c r="Q1258" s="1">
        <f>SUMIF('emission-rate'!$A$2:$A$551, $D1258&amp;Q$1&amp;$E1258&amp;$F1258, 'emission-rate'!$F$2:$F$551) * IFERROR(VLOOKUP($A1258&amp;$B1258&amp;$C1258&amp;$D1258&amp;Q$1, 'check of sales'!$A$2:$P$1035, 12 + MATCH($E1258,'check of sales'!$M$1:$P$1, 0), 0), 0)</f>
        <v>0</v>
      </c>
      <c r="R1258" s="1">
        <f>SUMIF('emission-rate'!$A$2:$A$551, $D1258&amp;R$1&amp;$E1258&amp;$F1258, 'emission-rate'!$F$2:$F$551) * IFERROR(VLOOKUP($A1258&amp;$B1258&amp;$C1258&amp;$D1258&amp;R$1, 'check of sales'!$A$2:$P$1035, 12 + MATCH($E1258,'check of sales'!$M$1:$P$1, 0), 0), 0)</f>
        <v>0</v>
      </c>
      <c r="S1258" s="1">
        <f>SUMIF('emission-rate'!$A$2:$A$551, $D1258&amp;S$1&amp;$E1258&amp;$F1258, 'emission-rate'!$F$2:$F$551) * IFERROR(VLOOKUP($A1258&amp;$B1258&amp;$C1258&amp;$D1258&amp;S$1, 'check of sales'!$A$2:$P$1035, 12 + MATCH($E1258,'check of sales'!$M$1:$P$1, 0), 0), 0)</f>
        <v>0</v>
      </c>
      <c r="T1258" s="1">
        <f>SUMIF('emission-rate'!$A$2:$A$551, $D1258&amp;T$1&amp;$E1258&amp;$F1258, 'emission-rate'!$F$2:$F$551) * IFERROR(VLOOKUP($A1258&amp;$B1258&amp;$C1258&amp;$D1258&amp;T$1, 'check of sales'!$A$2:$P$1035, 12 + MATCH($E1258,'check of sales'!$M$1:$P$1, 0), 0), 0)</f>
        <v>0</v>
      </c>
      <c r="U1258" s="1">
        <f>SUMIF('emission-rate'!$A$2:$A$551, $D1258&amp;U$1&amp;$E1258&amp;$F1258, 'emission-rate'!$F$2:$F$551) * IFERROR(VLOOKUP($A1258&amp;$B1258&amp;$C1258&amp;$D1258&amp;U$1, 'check of sales'!$A$2:$P$1035, 12 + MATCH($E1258,'check of sales'!$M$1:$P$1, 0), 0), 0)</f>
        <v>0</v>
      </c>
    </row>
    <row r="1259" spans="1:21" x14ac:dyDescent="0.2">
      <c r="A1259">
        <f>emission!A1259</f>
        <v>2013</v>
      </c>
      <c r="B1259">
        <f>emission!B1259</f>
        <v>2</v>
      </c>
      <c r="C1259" t="str">
        <f>emission!C1259</f>
        <v>industrial</v>
      </c>
      <c r="D1259" t="str">
        <f>emission!D1259</f>
        <v>VCC 22400 (DSL LHD1)</v>
      </c>
      <c r="E1259" t="str">
        <f>emission!E1259</f>
        <v>DSL</v>
      </c>
      <c r="F1259" t="str">
        <f>emission!F1259</f>
        <v>NOx</v>
      </c>
      <c r="G1259" s="1">
        <f>emission!G1259 - SUM($K1259:$U1259)</f>
        <v>4.4464506208896637E-4</v>
      </c>
      <c r="K1259" s="1">
        <f>SUMIF('emission-rate'!$A$2:$A$551, $D1259&amp;K$1&amp;$E1259&amp;$F1259, 'emission-rate'!$F$2:$F$551) * IFERROR(VLOOKUP($A1259&amp;$B1259&amp;$C1259&amp;$D1259&amp;K$1, 'check of sales'!$A$2:$P$1035, 12 + MATCH($E1259,'check of sales'!$M$1:$P$1, 0), 0), 0)</f>
        <v>66551.473686467507</v>
      </c>
      <c r="L1259" s="1">
        <f>SUMIF('emission-rate'!$A$2:$A$551, $D1259&amp;L$1&amp;$E1259&amp;$F1259, 'emission-rate'!$F$2:$F$551) * IFERROR(VLOOKUP($A1259&amp;$B1259&amp;$C1259&amp;$D1259&amp;L$1, 'check of sales'!$A$2:$P$1035, 12 + MATCH($E1259,'check of sales'!$M$1:$P$1, 0), 0), 0)</f>
        <v>2668180.1196026984</v>
      </c>
      <c r="M1259" s="1">
        <f>SUMIF('emission-rate'!$A$2:$A$551, $D1259&amp;M$1&amp;$E1259&amp;$F1259, 'emission-rate'!$F$2:$F$551) * IFERROR(VLOOKUP($A1259&amp;$B1259&amp;$C1259&amp;$D1259&amp;M$1, 'check of sales'!$A$2:$P$1035, 12 + MATCH($E1259,'check of sales'!$M$1:$P$1, 0), 0), 0)</f>
        <v>2440253.5770046129</v>
      </c>
      <c r="N1259" s="1">
        <f>SUMIF('emission-rate'!$A$2:$A$551, $D1259&amp;N$1&amp;$E1259&amp;$F1259, 'emission-rate'!$F$2:$F$551) * IFERROR(VLOOKUP($A1259&amp;$B1259&amp;$C1259&amp;$D1259&amp;N$1, 'check of sales'!$A$2:$P$1035, 12 + MATCH($E1259,'check of sales'!$M$1:$P$1, 0), 0), 0)</f>
        <v>682357.92671635665</v>
      </c>
      <c r="O1259" s="1">
        <f>SUMIF('emission-rate'!$A$2:$A$551, $D1259&amp;O$1&amp;$E1259&amp;$F1259, 'emission-rate'!$F$2:$F$551) * IFERROR(VLOOKUP($A1259&amp;$B1259&amp;$C1259&amp;$D1259&amp;O$1, 'check of sales'!$A$2:$P$1035, 12 + MATCH($E1259,'check of sales'!$M$1:$P$1, 0), 0), 0)</f>
        <v>0</v>
      </c>
      <c r="P1259" s="1">
        <f>SUMIF('emission-rate'!$A$2:$A$551, $D1259&amp;P$1&amp;$E1259&amp;$F1259, 'emission-rate'!$F$2:$F$551) * IFERROR(VLOOKUP($A1259&amp;$B1259&amp;$C1259&amp;$D1259&amp;P$1, 'check of sales'!$A$2:$P$1035, 12 + MATCH($E1259,'check of sales'!$M$1:$P$1, 0), 0), 0)</f>
        <v>0</v>
      </c>
      <c r="Q1259" s="1">
        <f>SUMIF('emission-rate'!$A$2:$A$551, $D1259&amp;Q$1&amp;$E1259&amp;$F1259, 'emission-rate'!$F$2:$F$551) * IFERROR(VLOOKUP($A1259&amp;$B1259&amp;$C1259&amp;$D1259&amp;Q$1, 'check of sales'!$A$2:$P$1035, 12 + MATCH($E1259,'check of sales'!$M$1:$P$1, 0), 0), 0)</f>
        <v>0</v>
      </c>
      <c r="R1259" s="1">
        <f>SUMIF('emission-rate'!$A$2:$A$551, $D1259&amp;R$1&amp;$E1259&amp;$F1259, 'emission-rate'!$F$2:$F$551) * IFERROR(VLOOKUP($A1259&amp;$B1259&amp;$C1259&amp;$D1259&amp;R$1, 'check of sales'!$A$2:$P$1035, 12 + MATCH($E1259,'check of sales'!$M$1:$P$1, 0), 0), 0)</f>
        <v>0</v>
      </c>
      <c r="S1259" s="1">
        <f>SUMIF('emission-rate'!$A$2:$A$551, $D1259&amp;S$1&amp;$E1259&amp;$F1259, 'emission-rate'!$F$2:$F$551) * IFERROR(VLOOKUP($A1259&amp;$B1259&amp;$C1259&amp;$D1259&amp;S$1, 'check of sales'!$A$2:$P$1035, 12 + MATCH($E1259,'check of sales'!$M$1:$P$1, 0), 0), 0)</f>
        <v>0</v>
      </c>
      <c r="T1259" s="1">
        <f>SUMIF('emission-rate'!$A$2:$A$551, $D1259&amp;T$1&amp;$E1259&amp;$F1259, 'emission-rate'!$F$2:$F$551) * IFERROR(VLOOKUP($A1259&amp;$B1259&amp;$C1259&amp;$D1259&amp;T$1, 'check of sales'!$A$2:$P$1035, 12 + MATCH($E1259,'check of sales'!$M$1:$P$1, 0), 0), 0)</f>
        <v>0</v>
      </c>
      <c r="U1259" s="1">
        <f>SUMIF('emission-rate'!$A$2:$A$551, $D1259&amp;U$1&amp;$E1259&amp;$F1259, 'emission-rate'!$F$2:$F$551) * IFERROR(VLOOKUP($A1259&amp;$B1259&amp;$C1259&amp;$D1259&amp;U$1, 'check of sales'!$A$2:$P$1035, 12 + MATCH($E1259,'check of sales'!$M$1:$P$1, 0), 0), 0)</f>
        <v>0</v>
      </c>
    </row>
    <row r="1260" spans="1:21" x14ac:dyDescent="0.2">
      <c r="A1260">
        <f>emission!A1260</f>
        <v>2014</v>
      </c>
      <c r="B1260">
        <f>emission!B1260</f>
        <v>2</v>
      </c>
      <c r="C1260" t="str">
        <f>emission!C1260</f>
        <v>industrial</v>
      </c>
      <c r="D1260" t="str">
        <f>emission!D1260</f>
        <v>VCC 22400 (DSL LHD1)</v>
      </c>
      <c r="E1260" t="str">
        <f>emission!E1260</f>
        <v>DSL</v>
      </c>
      <c r="F1260" t="str">
        <f>emission!F1260</f>
        <v>NOx</v>
      </c>
      <c r="G1260" s="1">
        <f>emission!G1260 - SUM($K1260:$U1260)</f>
        <v>2.7134362608194351E-4</v>
      </c>
      <c r="K1260" s="1">
        <f>SUMIF('emission-rate'!$A$2:$A$551, $D1260&amp;K$1&amp;$E1260&amp;$F1260, 'emission-rate'!$F$2:$F$551) * IFERROR(VLOOKUP($A1260&amp;$B1260&amp;$C1260&amp;$D1260&amp;K$1, 'check of sales'!$A$2:$P$1035, 12 + MATCH($E1260,'check of sales'!$M$1:$P$1, 0), 0), 0)</f>
        <v>59394.024220989522</v>
      </c>
      <c r="L1260" s="1">
        <f>SUMIF('emission-rate'!$A$2:$A$551, $D1260&amp;L$1&amp;$E1260&amp;$F1260, 'emission-rate'!$F$2:$F$551) * IFERROR(VLOOKUP($A1260&amp;$B1260&amp;$C1260&amp;$D1260&amp;L$1, 'check of sales'!$A$2:$P$1035, 12 + MATCH($E1260,'check of sales'!$M$1:$P$1, 0), 0), 0)</f>
        <v>2582990.1746895257</v>
      </c>
      <c r="M1260" s="1">
        <f>SUMIF('emission-rate'!$A$2:$A$551, $D1260&amp;M$1&amp;$E1260&amp;$F1260, 'emission-rate'!$F$2:$F$551) * IFERROR(VLOOKUP($A1260&amp;$B1260&amp;$C1260&amp;$D1260&amp;M$1, 'check of sales'!$A$2:$P$1035, 12 + MATCH($E1260,'check of sales'!$M$1:$P$1, 0), 0), 0)</f>
        <v>2347475.1715691243</v>
      </c>
      <c r="N1260" s="1">
        <f>SUMIF('emission-rate'!$A$2:$A$551, $D1260&amp;N$1&amp;$E1260&amp;$F1260, 'emission-rate'!$F$2:$F$551) * IFERROR(VLOOKUP($A1260&amp;$B1260&amp;$C1260&amp;$D1260&amp;N$1, 'check of sales'!$A$2:$P$1035, 12 + MATCH($E1260,'check of sales'!$M$1:$P$1, 0), 0), 0)</f>
        <v>642470.78808465158</v>
      </c>
      <c r="O1260" s="1">
        <f>SUMIF('emission-rate'!$A$2:$A$551, $D1260&amp;O$1&amp;$E1260&amp;$F1260, 'emission-rate'!$F$2:$F$551) * IFERROR(VLOOKUP($A1260&amp;$B1260&amp;$C1260&amp;$D1260&amp;O$1, 'check of sales'!$A$2:$P$1035, 12 + MATCH($E1260,'check of sales'!$M$1:$P$1, 0), 0), 0)</f>
        <v>2069806.8141874254</v>
      </c>
      <c r="P1260" s="1">
        <f>SUMIF('emission-rate'!$A$2:$A$551, $D1260&amp;P$1&amp;$E1260&amp;$F1260, 'emission-rate'!$F$2:$F$551) * IFERROR(VLOOKUP($A1260&amp;$B1260&amp;$C1260&amp;$D1260&amp;P$1, 'check of sales'!$A$2:$P$1035, 12 + MATCH($E1260,'check of sales'!$M$1:$P$1, 0), 0), 0)</f>
        <v>0</v>
      </c>
      <c r="Q1260" s="1">
        <f>SUMIF('emission-rate'!$A$2:$A$551, $D1260&amp;Q$1&amp;$E1260&amp;$F1260, 'emission-rate'!$F$2:$F$551) * IFERROR(VLOOKUP($A1260&amp;$B1260&amp;$C1260&amp;$D1260&amp;Q$1, 'check of sales'!$A$2:$P$1035, 12 + MATCH($E1260,'check of sales'!$M$1:$P$1, 0), 0), 0)</f>
        <v>0</v>
      </c>
      <c r="R1260" s="1">
        <f>SUMIF('emission-rate'!$A$2:$A$551, $D1260&amp;R$1&amp;$E1260&amp;$F1260, 'emission-rate'!$F$2:$F$551) * IFERROR(VLOOKUP($A1260&amp;$B1260&amp;$C1260&amp;$D1260&amp;R$1, 'check of sales'!$A$2:$P$1035, 12 + MATCH($E1260,'check of sales'!$M$1:$P$1, 0), 0), 0)</f>
        <v>0</v>
      </c>
      <c r="S1260" s="1">
        <f>SUMIF('emission-rate'!$A$2:$A$551, $D1260&amp;S$1&amp;$E1260&amp;$F1260, 'emission-rate'!$F$2:$F$551) * IFERROR(VLOOKUP($A1260&amp;$B1260&amp;$C1260&amp;$D1260&amp;S$1, 'check of sales'!$A$2:$P$1035, 12 + MATCH($E1260,'check of sales'!$M$1:$P$1, 0), 0), 0)</f>
        <v>0</v>
      </c>
      <c r="T1260" s="1">
        <f>SUMIF('emission-rate'!$A$2:$A$551, $D1260&amp;T$1&amp;$E1260&amp;$F1260, 'emission-rate'!$F$2:$F$551) * IFERROR(VLOOKUP($A1260&amp;$B1260&amp;$C1260&amp;$D1260&amp;T$1, 'check of sales'!$A$2:$P$1035, 12 + MATCH($E1260,'check of sales'!$M$1:$P$1, 0), 0), 0)</f>
        <v>0</v>
      </c>
      <c r="U1260" s="1">
        <f>SUMIF('emission-rate'!$A$2:$A$551, $D1260&amp;U$1&amp;$E1260&amp;$F1260, 'emission-rate'!$F$2:$F$551) * IFERROR(VLOOKUP($A1260&amp;$B1260&amp;$C1260&amp;$D1260&amp;U$1, 'check of sales'!$A$2:$P$1035, 12 + MATCH($E1260,'check of sales'!$M$1:$P$1, 0), 0), 0)</f>
        <v>0</v>
      </c>
    </row>
    <row r="1261" spans="1:21" x14ac:dyDescent="0.2">
      <c r="A1261">
        <f>emission!A1261</f>
        <v>2015</v>
      </c>
      <c r="B1261">
        <f>emission!B1261</f>
        <v>2</v>
      </c>
      <c r="C1261" t="str">
        <f>emission!C1261</f>
        <v>industrial</v>
      </c>
      <c r="D1261" t="str">
        <f>emission!D1261</f>
        <v>VCC 22400 (DSL LHD1)</v>
      </c>
      <c r="E1261" t="str">
        <f>emission!E1261</f>
        <v>DSL</v>
      </c>
      <c r="F1261" t="str">
        <f>emission!F1261</f>
        <v>NOx</v>
      </c>
      <c r="G1261" s="1">
        <f>emission!G1261 - SUM($K1261:$U1261)</f>
        <v>4.8375129699707031E-4</v>
      </c>
      <c r="K1261" s="1">
        <f>SUMIF('emission-rate'!$A$2:$A$551, $D1261&amp;K$1&amp;$E1261&amp;$F1261, 'emission-rate'!$F$2:$F$551) * IFERROR(VLOOKUP($A1261&amp;$B1261&amp;$C1261&amp;$D1261&amp;K$1, 'check of sales'!$A$2:$P$1035, 12 + MATCH($E1261,'check of sales'!$M$1:$P$1, 0), 0), 0)</f>
        <v>55611.583780806919</v>
      </c>
      <c r="L1261" s="1">
        <f>SUMIF('emission-rate'!$A$2:$A$551, $D1261&amp;L$1&amp;$E1261&amp;$F1261, 'emission-rate'!$F$2:$F$551) * IFERROR(VLOOKUP($A1261&amp;$B1261&amp;$C1261&amp;$D1261&amp;L$1, 'check of sales'!$A$2:$P$1035, 12 + MATCH($E1261,'check of sales'!$M$1:$P$1, 0), 0), 0)</f>
        <v>2305195.8506710366</v>
      </c>
      <c r="M1261" s="1">
        <f>SUMIF('emission-rate'!$A$2:$A$551, $D1261&amp;M$1&amp;$E1261&amp;$F1261, 'emission-rate'!$F$2:$F$551) * IFERROR(VLOOKUP($A1261&amp;$B1261&amp;$C1261&amp;$D1261&amp;M$1, 'check of sales'!$A$2:$P$1035, 12 + MATCH($E1261,'check of sales'!$M$1:$P$1, 0), 0), 0)</f>
        <v>2272524.7291001994</v>
      </c>
      <c r="N1261" s="1">
        <f>SUMIF('emission-rate'!$A$2:$A$551, $D1261&amp;N$1&amp;$E1261&amp;$F1261, 'emission-rate'!$F$2:$F$551) * IFERROR(VLOOKUP($A1261&amp;$B1261&amp;$C1261&amp;$D1261&amp;N$1, 'check of sales'!$A$2:$P$1035, 12 + MATCH($E1261,'check of sales'!$M$1:$P$1, 0), 0), 0)</f>
        <v>618044.05808451027</v>
      </c>
      <c r="O1261" s="1">
        <f>SUMIF('emission-rate'!$A$2:$A$551, $D1261&amp;O$1&amp;$E1261&amp;$F1261, 'emission-rate'!$F$2:$F$551) * IFERROR(VLOOKUP($A1261&amp;$B1261&amp;$C1261&amp;$D1261&amp;O$1, 'check of sales'!$A$2:$P$1035, 12 + MATCH($E1261,'check of sales'!$M$1:$P$1, 0), 0), 0)</f>
        <v>1948816.5419184021</v>
      </c>
      <c r="P1261" s="1">
        <f>SUMIF('emission-rate'!$A$2:$A$551, $D1261&amp;P$1&amp;$E1261&amp;$F1261, 'emission-rate'!$F$2:$F$551) * IFERROR(VLOOKUP($A1261&amp;$B1261&amp;$C1261&amp;$D1261&amp;P$1, 'check of sales'!$A$2:$P$1035, 12 + MATCH($E1261,'check of sales'!$M$1:$P$1, 0), 0), 0)</f>
        <v>2658952.2573967441</v>
      </c>
      <c r="Q1261" s="1">
        <f>SUMIF('emission-rate'!$A$2:$A$551, $D1261&amp;Q$1&amp;$E1261&amp;$F1261, 'emission-rate'!$F$2:$F$551) * IFERROR(VLOOKUP($A1261&amp;$B1261&amp;$C1261&amp;$D1261&amp;Q$1, 'check of sales'!$A$2:$P$1035, 12 + MATCH($E1261,'check of sales'!$M$1:$P$1, 0), 0), 0)</f>
        <v>0</v>
      </c>
      <c r="R1261" s="1">
        <f>SUMIF('emission-rate'!$A$2:$A$551, $D1261&amp;R$1&amp;$E1261&amp;$F1261, 'emission-rate'!$F$2:$F$551) * IFERROR(VLOOKUP($A1261&amp;$B1261&amp;$C1261&amp;$D1261&amp;R$1, 'check of sales'!$A$2:$P$1035, 12 + MATCH($E1261,'check of sales'!$M$1:$P$1, 0), 0), 0)</f>
        <v>0</v>
      </c>
      <c r="S1261" s="1">
        <f>SUMIF('emission-rate'!$A$2:$A$551, $D1261&amp;S$1&amp;$E1261&amp;$F1261, 'emission-rate'!$F$2:$F$551) * IFERROR(VLOOKUP($A1261&amp;$B1261&amp;$C1261&amp;$D1261&amp;S$1, 'check of sales'!$A$2:$P$1035, 12 + MATCH($E1261,'check of sales'!$M$1:$P$1, 0), 0), 0)</f>
        <v>0</v>
      </c>
      <c r="T1261" s="1">
        <f>SUMIF('emission-rate'!$A$2:$A$551, $D1261&amp;T$1&amp;$E1261&amp;$F1261, 'emission-rate'!$F$2:$F$551) * IFERROR(VLOOKUP($A1261&amp;$B1261&amp;$C1261&amp;$D1261&amp;T$1, 'check of sales'!$A$2:$P$1035, 12 + MATCH($E1261,'check of sales'!$M$1:$P$1, 0), 0), 0)</f>
        <v>0</v>
      </c>
      <c r="U1261" s="1">
        <f>SUMIF('emission-rate'!$A$2:$A$551, $D1261&amp;U$1&amp;$E1261&amp;$F1261, 'emission-rate'!$F$2:$F$551) * IFERROR(VLOOKUP($A1261&amp;$B1261&amp;$C1261&amp;$D1261&amp;U$1, 'check of sales'!$A$2:$P$1035, 12 + MATCH($E1261,'check of sales'!$M$1:$P$1, 0), 0), 0)</f>
        <v>0</v>
      </c>
    </row>
    <row r="1262" spans="1:21" x14ac:dyDescent="0.2">
      <c r="A1262">
        <f>emission!A1262</f>
        <v>2016</v>
      </c>
      <c r="B1262">
        <f>emission!B1262</f>
        <v>2</v>
      </c>
      <c r="C1262" t="str">
        <f>emission!C1262</f>
        <v>industrial</v>
      </c>
      <c r="D1262" t="str">
        <f>emission!D1262</f>
        <v>VCC 22400 (DSL LHD1)</v>
      </c>
      <c r="E1262" t="str">
        <f>emission!E1262</f>
        <v>DSL</v>
      </c>
      <c r="F1262" t="str">
        <f>emission!F1262</f>
        <v>NOx</v>
      </c>
      <c r="G1262" s="1">
        <f>emission!G1262 - SUM($K1262:$U1262)</f>
        <v>6.3658691942691803E-4</v>
      </c>
      <c r="K1262" s="1">
        <f>SUMIF('emission-rate'!$A$2:$A$551, $D1262&amp;K$1&amp;$E1262&amp;$F1262, 'emission-rate'!$F$2:$F$551) * IFERROR(VLOOKUP($A1262&amp;$B1262&amp;$C1262&amp;$D1262&amp;K$1, 'check of sales'!$A$2:$P$1035, 12 + MATCH($E1262,'check of sales'!$M$1:$P$1, 0), 0), 0)</f>
        <v>53448.78754830316</v>
      </c>
      <c r="L1262" s="1">
        <f>SUMIF('emission-rate'!$A$2:$A$551, $D1262&amp;L$1&amp;$E1262&amp;$F1262, 'emission-rate'!$F$2:$F$551) * IFERROR(VLOOKUP($A1262&amp;$B1262&amp;$C1262&amp;$D1262&amp;L$1, 'check of sales'!$A$2:$P$1035, 12 + MATCH($E1262,'check of sales'!$M$1:$P$1, 0), 0), 0)</f>
        <v>2158392.0918336683</v>
      </c>
      <c r="M1262" s="1">
        <f>SUMIF('emission-rate'!$A$2:$A$551, $D1262&amp;M$1&amp;$E1262&amp;$F1262, 'emission-rate'!$F$2:$F$551) * IFERROR(VLOOKUP($A1262&amp;$B1262&amp;$C1262&amp;$D1262&amp;M$1, 'check of sales'!$A$2:$P$1035, 12 + MATCH($E1262,'check of sales'!$M$1:$P$1, 0), 0), 0)</f>
        <v>2028120.2102128724</v>
      </c>
      <c r="N1262" s="1">
        <f>SUMIF('emission-rate'!$A$2:$A$551, $D1262&amp;N$1&amp;$E1262&amp;$F1262, 'emission-rate'!$F$2:$F$551) * IFERROR(VLOOKUP($A1262&amp;$B1262&amp;$C1262&amp;$D1262&amp;N$1, 'check of sales'!$A$2:$P$1035, 12 + MATCH($E1262,'check of sales'!$M$1:$P$1, 0), 0), 0)</f>
        <v>598311.08021119668</v>
      </c>
      <c r="O1262" s="1">
        <f>SUMIF('emission-rate'!$A$2:$A$551, $D1262&amp;O$1&amp;$E1262&amp;$F1262, 'emission-rate'!$F$2:$F$551) * IFERROR(VLOOKUP($A1262&amp;$B1262&amp;$C1262&amp;$D1262&amp;O$1, 'check of sales'!$A$2:$P$1035, 12 + MATCH($E1262,'check of sales'!$M$1:$P$1, 0), 0), 0)</f>
        <v>1874722.5653950963</v>
      </c>
      <c r="P1262" s="1">
        <f>SUMIF('emission-rate'!$A$2:$A$551, $D1262&amp;P$1&amp;$E1262&amp;$F1262, 'emission-rate'!$F$2:$F$551) * IFERROR(VLOOKUP($A1262&amp;$B1262&amp;$C1262&amp;$D1262&amp;P$1, 'check of sales'!$A$2:$P$1035, 12 + MATCH($E1262,'check of sales'!$M$1:$P$1, 0), 0), 0)</f>
        <v>2503523.5693821865</v>
      </c>
      <c r="Q1262" s="1">
        <f>SUMIF('emission-rate'!$A$2:$A$551, $D1262&amp;Q$1&amp;$E1262&amp;$F1262, 'emission-rate'!$F$2:$F$551) * IFERROR(VLOOKUP($A1262&amp;$B1262&amp;$C1262&amp;$D1262&amp;Q$1, 'check of sales'!$A$2:$P$1035, 12 + MATCH($E1262,'check of sales'!$M$1:$P$1, 0), 0), 0)</f>
        <v>1608827.5692571886</v>
      </c>
      <c r="R1262" s="1">
        <f>SUMIF('emission-rate'!$A$2:$A$551, $D1262&amp;R$1&amp;$E1262&amp;$F1262, 'emission-rate'!$F$2:$F$551) * IFERROR(VLOOKUP($A1262&amp;$B1262&amp;$C1262&amp;$D1262&amp;R$1, 'check of sales'!$A$2:$P$1035, 12 + MATCH($E1262,'check of sales'!$M$1:$P$1, 0), 0), 0)</f>
        <v>0</v>
      </c>
      <c r="S1262" s="1">
        <f>SUMIF('emission-rate'!$A$2:$A$551, $D1262&amp;S$1&amp;$E1262&amp;$F1262, 'emission-rate'!$F$2:$F$551) * IFERROR(VLOOKUP($A1262&amp;$B1262&amp;$C1262&amp;$D1262&amp;S$1, 'check of sales'!$A$2:$P$1035, 12 + MATCH($E1262,'check of sales'!$M$1:$P$1, 0), 0), 0)</f>
        <v>0</v>
      </c>
      <c r="T1262" s="1">
        <f>SUMIF('emission-rate'!$A$2:$A$551, $D1262&amp;T$1&amp;$E1262&amp;$F1262, 'emission-rate'!$F$2:$F$551) * IFERROR(VLOOKUP($A1262&amp;$B1262&amp;$C1262&amp;$D1262&amp;T$1, 'check of sales'!$A$2:$P$1035, 12 + MATCH($E1262,'check of sales'!$M$1:$P$1, 0), 0), 0)</f>
        <v>0</v>
      </c>
      <c r="U1262" s="1">
        <f>SUMIF('emission-rate'!$A$2:$A$551, $D1262&amp;U$1&amp;$E1262&amp;$F1262, 'emission-rate'!$F$2:$F$551) * IFERROR(VLOOKUP($A1262&amp;$B1262&amp;$C1262&amp;$D1262&amp;U$1, 'check of sales'!$A$2:$P$1035, 12 + MATCH($E1262,'check of sales'!$M$1:$P$1, 0), 0), 0)</f>
        <v>0</v>
      </c>
    </row>
    <row r="1263" spans="1:21" x14ac:dyDescent="0.2">
      <c r="A1263">
        <f>emission!A1263</f>
        <v>2017</v>
      </c>
      <c r="B1263">
        <f>emission!B1263</f>
        <v>2</v>
      </c>
      <c r="C1263" t="str">
        <f>emission!C1263</f>
        <v>industrial</v>
      </c>
      <c r="D1263" t="str">
        <f>emission!D1263</f>
        <v>VCC 22400 (DSL LHD1)</v>
      </c>
      <c r="E1263" t="str">
        <f>emission!E1263</f>
        <v>DSL</v>
      </c>
      <c r="F1263" t="str">
        <f>emission!F1263</f>
        <v>NOx</v>
      </c>
      <c r="G1263" s="1">
        <f>emission!G1263 - SUM($K1263:$U1263)</f>
        <v>8.2033313810825348E-4</v>
      </c>
      <c r="K1263" s="1">
        <f>SUMIF('emission-rate'!$A$2:$A$551, $D1263&amp;K$1&amp;$E1263&amp;$F1263, 'emission-rate'!$F$2:$F$551) * IFERROR(VLOOKUP($A1263&amp;$B1263&amp;$C1263&amp;$D1263&amp;K$1, 'check of sales'!$A$2:$P$1035, 12 + MATCH($E1263,'check of sales'!$M$1:$P$1, 0), 0), 0)</f>
        <v>48707.588020320531</v>
      </c>
      <c r="L1263" s="1">
        <f>SUMIF('emission-rate'!$A$2:$A$551, $D1263&amp;L$1&amp;$E1263&amp;$F1263, 'emission-rate'!$F$2:$F$551) * IFERROR(VLOOKUP($A1263&amp;$B1263&amp;$C1263&amp;$D1263&amp;L$1, 'check of sales'!$A$2:$P$1035, 12 + MATCH($E1263,'check of sales'!$M$1:$P$1, 0), 0), 0)</f>
        <v>2074449.8271629857</v>
      </c>
      <c r="M1263" s="1">
        <f>SUMIF('emission-rate'!$A$2:$A$551, $D1263&amp;M$1&amp;$E1263&amp;$F1263, 'emission-rate'!$F$2:$F$551) * IFERROR(VLOOKUP($A1263&amp;$B1263&amp;$C1263&amp;$D1263&amp;M$1, 'check of sales'!$A$2:$P$1035, 12 + MATCH($E1263,'check of sales'!$M$1:$P$1, 0), 0), 0)</f>
        <v>1898961.6963509726</v>
      </c>
      <c r="N1263" s="1">
        <f>SUMIF('emission-rate'!$A$2:$A$551, $D1263&amp;N$1&amp;$E1263&amp;$F1263, 'emission-rate'!$F$2:$F$551) * IFERROR(VLOOKUP($A1263&amp;$B1263&amp;$C1263&amp;$D1263&amp;N$1, 'check of sales'!$A$2:$P$1035, 12 + MATCH($E1263,'check of sales'!$M$1:$P$1, 0), 0), 0)</f>
        <v>533964.17571705964</v>
      </c>
      <c r="O1263" s="1">
        <f>SUMIF('emission-rate'!$A$2:$A$551, $D1263&amp;O$1&amp;$E1263&amp;$F1263, 'emission-rate'!$F$2:$F$551) * IFERROR(VLOOKUP($A1263&amp;$B1263&amp;$C1263&amp;$D1263&amp;O$1, 'check of sales'!$A$2:$P$1035, 12 + MATCH($E1263,'check of sales'!$M$1:$P$1, 0), 0), 0)</f>
        <v>1814866.2195284336</v>
      </c>
      <c r="P1263" s="1">
        <f>SUMIF('emission-rate'!$A$2:$A$551, $D1263&amp;P$1&amp;$E1263&amp;$F1263, 'emission-rate'!$F$2:$F$551) * IFERROR(VLOOKUP($A1263&amp;$B1263&amp;$C1263&amp;$D1263&amp;P$1, 'check of sales'!$A$2:$P$1035, 12 + MATCH($E1263,'check of sales'!$M$1:$P$1, 0), 0), 0)</f>
        <v>2408339.6397585454</v>
      </c>
      <c r="Q1263" s="1">
        <f>SUMIF('emission-rate'!$A$2:$A$551, $D1263&amp;Q$1&amp;$E1263&amp;$F1263, 'emission-rate'!$F$2:$F$551) * IFERROR(VLOOKUP($A1263&amp;$B1263&amp;$C1263&amp;$D1263&amp;Q$1, 'check of sales'!$A$2:$P$1035, 12 + MATCH($E1263,'check of sales'!$M$1:$P$1, 0), 0), 0)</f>
        <v>1514783.7752643893</v>
      </c>
      <c r="R1263" s="1">
        <f>SUMIF('emission-rate'!$A$2:$A$551, $D1263&amp;R$1&amp;$E1263&amp;$F1263, 'emission-rate'!$F$2:$F$551) * IFERROR(VLOOKUP($A1263&amp;$B1263&amp;$C1263&amp;$D1263&amp;R$1, 'check of sales'!$A$2:$P$1035, 12 + MATCH($E1263,'check of sales'!$M$1:$P$1, 0), 0), 0)</f>
        <v>1012413.9029375595</v>
      </c>
      <c r="S1263" s="1">
        <f>SUMIF('emission-rate'!$A$2:$A$551, $D1263&amp;S$1&amp;$E1263&amp;$F1263, 'emission-rate'!$F$2:$F$551) * IFERROR(VLOOKUP($A1263&amp;$B1263&amp;$C1263&amp;$D1263&amp;S$1, 'check of sales'!$A$2:$P$1035, 12 + MATCH($E1263,'check of sales'!$M$1:$P$1, 0), 0), 0)</f>
        <v>0</v>
      </c>
      <c r="T1263" s="1">
        <f>SUMIF('emission-rate'!$A$2:$A$551, $D1263&amp;T$1&amp;$E1263&amp;$F1263, 'emission-rate'!$F$2:$F$551) * IFERROR(VLOOKUP($A1263&amp;$B1263&amp;$C1263&amp;$D1263&amp;T$1, 'check of sales'!$A$2:$P$1035, 12 + MATCH($E1263,'check of sales'!$M$1:$P$1, 0), 0), 0)</f>
        <v>0</v>
      </c>
      <c r="U1263" s="1">
        <f>SUMIF('emission-rate'!$A$2:$A$551, $D1263&amp;U$1&amp;$E1263&amp;$F1263, 'emission-rate'!$F$2:$F$551) * IFERROR(VLOOKUP($A1263&amp;$B1263&amp;$C1263&amp;$D1263&amp;U$1, 'check of sales'!$A$2:$P$1035, 12 + MATCH($E1263,'check of sales'!$M$1:$P$1, 0), 0), 0)</f>
        <v>0</v>
      </c>
    </row>
    <row r="1264" spans="1:21" x14ac:dyDescent="0.2">
      <c r="A1264">
        <f>emission!A1264</f>
        <v>2018</v>
      </c>
      <c r="B1264">
        <f>emission!B1264</f>
        <v>2</v>
      </c>
      <c r="C1264" t="str">
        <f>emission!C1264</f>
        <v>industrial</v>
      </c>
      <c r="D1264" t="str">
        <f>emission!D1264</f>
        <v>VCC 22400 (DSL LHD1)</v>
      </c>
      <c r="E1264" t="str">
        <f>emission!E1264</f>
        <v>DSL</v>
      </c>
      <c r="F1264" t="str">
        <f>emission!F1264</f>
        <v>NOx</v>
      </c>
      <c r="G1264" s="1">
        <f>emission!G1264 - SUM($K1264:$U1264)</f>
        <v>9.4137154519557953E-4</v>
      </c>
      <c r="K1264" s="1">
        <f>SUMIF('emission-rate'!$A$2:$A$551, $D1264&amp;K$1&amp;$E1264&amp;$F1264, 'emission-rate'!$F$2:$F$551) * IFERROR(VLOOKUP($A1264&amp;$B1264&amp;$C1264&amp;$D1264&amp;K$1, 'check of sales'!$A$2:$P$1035, 12 + MATCH($E1264,'check of sales'!$M$1:$P$1, 0), 0), 0)</f>
        <v>46766.275478319658</v>
      </c>
      <c r="L1264" s="1">
        <f>SUMIF('emission-rate'!$A$2:$A$551, $D1264&amp;L$1&amp;$E1264&amp;$F1264, 'emission-rate'!$F$2:$F$551) * IFERROR(VLOOKUP($A1264&amp;$B1264&amp;$C1264&amp;$D1264&amp;L$1, 'check of sales'!$A$2:$P$1035, 12 + MATCH($E1264,'check of sales'!$M$1:$P$1, 0), 0), 0)</f>
        <v>1890434.7916024427</v>
      </c>
      <c r="M1264" s="1">
        <f>SUMIF('emission-rate'!$A$2:$A$551, $D1264&amp;M$1&amp;$E1264&amp;$F1264, 'emission-rate'!$F$2:$F$551) * IFERROR(VLOOKUP($A1264&amp;$B1264&amp;$C1264&amp;$D1264&amp;M$1, 'check of sales'!$A$2:$P$1035, 12 + MATCH($E1264,'check of sales'!$M$1:$P$1, 0), 0), 0)</f>
        <v>1825108.9677769195</v>
      </c>
      <c r="N1264" s="1">
        <f>SUMIF('emission-rate'!$A$2:$A$551, $D1264&amp;N$1&amp;$E1264&amp;$F1264, 'emission-rate'!$F$2:$F$551) * IFERROR(VLOOKUP($A1264&amp;$B1264&amp;$C1264&amp;$D1264&amp;N$1, 'check of sales'!$A$2:$P$1035, 12 + MATCH($E1264,'check of sales'!$M$1:$P$1, 0), 0), 0)</f>
        <v>499959.27845119499</v>
      </c>
      <c r="O1264" s="1">
        <f>SUMIF('emission-rate'!$A$2:$A$551, $D1264&amp;O$1&amp;$E1264&amp;$F1264, 'emission-rate'!$F$2:$F$551) * IFERROR(VLOOKUP($A1264&amp;$B1264&amp;$C1264&amp;$D1264&amp;O$1, 'check of sales'!$A$2:$P$1035, 12 + MATCH($E1264,'check of sales'!$M$1:$P$1, 0), 0), 0)</f>
        <v>1619681.7625459402</v>
      </c>
      <c r="P1264" s="1">
        <f>SUMIF('emission-rate'!$A$2:$A$551, $D1264&amp;P$1&amp;$E1264&amp;$F1264, 'emission-rate'!$F$2:$F$551) * IFERROR(VLOOKUP($A1264&amp;$B1264&amp;$C1264&amp;$D1264&amp;P$1, 'check of sales'!$A$2:$P$1035, 12 + MATCH($E1264,'check of sales'!$M$1:$P$1, 0), 0), 0)</f>
        <v>2331445.9099327712</v>
      </c>
      <c r="Q1264" s="1">
        <f>SUMIF('emission-rate'!$A$2:$A$551, $D1264&amp;Q$1&amp;$E1264&amp;$F1264, 'emission-rate'!$F$2:$F$551) * IFERROR(VLOOKUP($A1264&amp;$B1264&amp;$C1264&amp;$D1264&amp;Q$1, 'check of sales'!$A$2:$P$1035, 12 + MATCH($E1264,'check of sales'!$M$1:$P$1, 0), 0), 0)</f>
        <v>1457191.7182040354</v>
      </c>
      <c r="R1264" s="1">
        <f>SUMIF('emission-rate'!$A$2:$A$551, $D1264&amp;R$1&amp;$E1264&amp;$F1264, 'emission-rate'!$F$2:$F$551) * IFERROR(VLOOKUP($A1264&amp;$B1264&amp;$C1264&amp;$D1264&amp;R$1, 'check of sales'!$A$2:$P$1035, 12 + MATCH($E1264,'check of sales'!$M$1:$P$1, 0), 0), 0)</f>
        <v>953233.38767123513</v>
      </c>
      <c r="S1264" s="1">
        <f>SUMIF('emission-rate'!$A$2:$A$551, $D1264&amp;S$1&amp;$E1264&amp;$F1264, 'emission-rate'!$F$2:$F$551) * IFERROR(VLOOKUP($A1264&amp;$B1264&amp;$C1264&amp;$D1264&amp;S$1, 'check of sales'!$A$2:$P$1035, 12 + MATCH($E1264,'check of sales'!$M$1:$P$1, 0), 0), 0)</f>
        <v>1032106.2950865654</v>
      </c>
      <c r="T1264" s="1">
        <f>SUMIF('emission-rate'!$A$2:$A$551, $D1264&amp;T$1&amp;$E1264&amp;$F1264, 'emission-rate'!$F$2:$F$551) * IFERROR(VLOOKUP($A1264&amp;$B1264&amp;$C1264&amp;$D1264&amp;T$1, 'check of sales'!$A$2:$P$1035, 12 + MATCH($E1264,'check of sales'!$M$1:$P$1, 0), 0), 0)</f>
        <v>0</v>
      </c>
      <c r="U1264" s="1">
        <f>SUMIF('emission-rate'!$A$2:$A$551, $D1264&amp;U$1&amp;$E1264&amp;$F1264, 'emission-rate'!$F$2:$F$551) * IFERROR(VLOOKUP($A1264&amp;$B1264&amp;$C1264&amp;$D1264&amp;U$1, 'check of sales'!$A$2:$P$1035, 12 + MATCH($E1264,'check of sales'!$M$1:$P$1, 0), 0), 0)</f>
        <v>0</v>
      </c>
    </row>
    <row r="1265" spans="1:21" x14ac:dyDescent="0.2">
      <c r="A1265">
        <f>emission!A1265</f>
        <v>2019</v>
      </c>
      <c r="B1265">
        <f>emission!B1265</f>
        <v>2</v>
      </c>
      <c r="C1265" t="str">
        <f>emission!C1265</f>
        <v>industrial</v>
      </c>
      <c r="D1265" t="str">
        <f>emission!D1265</f>
        <v>VCC 22400 (DSL LHD1)</v>
      </c>
      <c r="E1265" t="str">
        <f>emission!E1265</f>
        <v>DSL</v>
      </c>
      <c r="F1265" t="str">
        <f>emission!F1265</f>
        <v>NOx</v>
      </c>
      <c r="G1265" s="1">
        <f>emission!G1265 - SUM($K1265:$U1265)</f>
        <v>7.4143148958683014E-4</v>
      </c>
      <c r="K1265" s="1">
        <f>SUMIF('emission-rate'!$A$2:$A$551, $D1265&amp;K$1&amp;$E1265&amp;$F1265, 'emission-rate'!$F$2:$F$551) * IFERROR(VLOOKUP($A1265&amp;$B1265&amp;$C1265&amp;$D1265&amp;K$1, 'check of sales'!$A$2:$P$1035, 12 + MATCH($E1265,'check of sales'!$M$1:$P$1, 0), 0), 0)</f>
        <v>45299.699244110598</v>
      </c>
      <c r="L1265" s="1">
        <f>SUMIF('emission-rate'!$A$2:$A$551, $D1265&amp;L$1&amp;$E1265&amp;$F1265, 'emission-rate'!$F$2:$F$551) * IFERROR(VLOOKUP($A1265&amp;$B1265&amp;$C1265&amp;$D1265&amp;L$1, 'check of sales'!$A$2:$P$1035, 12 + MATCH($E1265,'check of sales'!$M$1:$P$1, 0), 0), 0)</f>
        <v>1815088.7332174284</v>
      </c>
      <c r="M1265" s="1">
        <f>SUMIF('emission-rate'!$A$2:$A$551, $D1265&amp;M$1&amp;$E1265&amp;$F1265, 'emission-rate'!$F$2:$F$551) * IFERROR(VLOOKUP($A1265&amp;$B1265&amp;$C1265&amp;$D1265&amp;M$1, 'check of sales'!$A$2:$P$1035, 12 + MATCH($E1265,'check of sales'!$M$1:$P$1, 0), 0), 0)</f>
        <v>1663211.8289742719</v>
      </c>
      <c r="N1265" s="1">
        <f>SUMIF('emission-rate'!$A$2:$A$551, $D1265&amp;N$1&amp;$E1265&amp;$F1265, 'emission-rate'!$F$2:$F$551) * IFERROR(VLOOKUP($A1265&amp;$B1265&amp;$C1265&amp;$D1265&amp;N$1, 'check of sales'!$A$2:$P$1035, 12 + MATCH($E1265,'check of sales'!$M$1:$P$1, 0), 0), 0)</f>
        <v>480515.30706383788</v>
      </c>
      <c r="O1265" s="1">
        <f>SUMIF('emission-rate'!$A$2:$A$551, $D1265&amp;O$1&amp;$E1265&amp;$F1265, 'emission-rate'!$F$2:$F$551) * IFERROR(VLOOKUP($A1265&amp;$B1265&amp;$C1265&amp;$D1265&amp;O$1, 'check of sales'!$A$2:$P$1035, 12 + MATCH($E1265,'check of sales'!$M$1:$P$1, 0), 0), 0)</f>
        <v>1516534.1836567679</v>
      </c>
      <c r="P1265" s="1">
        <f>SUMIF('emission-rate'!$A$2:$A$551, $D1265&amp;P$1&amp;$E1265&amp;$F1265, 'emission-rate'!$F$2:$F$551) * IFERROR(VLOOKUP($A1265&amp;$B1265&amp;$C1265&amp;$D1265&amp;P$1, 'check of sales'!$A$2:$P$1035, 12 + MATCH($E1265,'check of sales'!$M$1:$P$1, 0), 0), 0)</f>
        <v>2080704.5610566384</v>
      </c>
      <c r="Q1265" s="1">
        <f>SUMIF('emission-rate'!$A$2:$A$551, $D1265&amp;Q$1&amp;$E1265&amp;$F1265, 'emission-rate'!$F$2:$F$551) * IFERROR(VLOOKUP($A1265&amp;$B1265&amp;$C1265&amp;$D1265&amp;Q$1, 'check of sales'!$A$2:$P$1035, 12 + MATCH($E1265,'check of sales'!$M$1:$P$1, 0), 0), 0)</f>
        <v>1410666.3426157439</v>
      </c>
      <c r="R1265" s="1">
        <f>SUMIF('emission-rate'!$A$2:$A$551, $D1265&amp;R$1&amp;$E1265&amp;$F1265, 'emission-rate'!$F$2:$F$551) * IFERROR(VLOOKUP($A1265&amp;$B1265&amp;$C1265&amp;$D1265&amp;R$1, 'check of sales'!$A$2:$P$1035, 12 + MATCH($E1265,'check of sales'!$M$1:$P$1, 0), 0), 0)</f>
        <v>916991.46816360613</v>
      </c>
      <c r="S1265" s="1">
        <f>SUMIF('emission-rate'!$A$2:$A$551, $D1265&amp;S$1&amp;$E1265&amp;$F1265, 'emission-rate'!$F$2:$F$551) * IFERROR(VLOOKUP($A1265&amp;$B1265&amp;$C1265&amp;$D1265&amp;S$1, 'check of sales'!$A$2:$P$1035, 12 + MATCH($E1265,'check of sales'!$M$1:$P$1, 0), 0), 0)</f>
        <v>971774.66374921368</v>
      </c>
      <c r="T1265" s="1">
        <f>SUMIF('emission-rate'!$A$2:$A$551, $D1265&amp;T$1&amp;$E1265&amp;$F1265, 'emission-rate'!$F$2:$F$551) * IFERROR(VLOOKUP($A1265&amp;$B1265&amp;$C1265&amp;$D1265&amp;T$1, 'check of sales'!$A$2:$P$1035, 12 + MATCH($E1265,'check of sales'!$M$1:$P$1, 0), 0), 0)</f>
        <v>763090.37474125053</v>
      </c>
      <c r="U1265" s="1">
        <f>SUMIF('emission-rate'!$A$2:$A$551, $D1265&amp;U$1&amp;$E1265&amp;$F1265, 'emission-rate'!$F$2:$F$551) * IFERROR(VLOOKUP($A1265&amp;$B1265&amp;$C1265&amp;$D1265&amp;U$1, 'check of sales'!$A$2:$P$1035, 12 + MATCH($E1265,'check of sales'!$M$1:$P$1, 0), 0), 0)</f>
        <v>0</v>
      </c>
    </row>
    <row r="1266" spans="1:21" x14ac:dyDescent="0.2">
      <c r="A1266">
        <f>emission!A1266</f>
        <v>2020</v>
      </c>
      <c r="B1266">
        <f>emission!B1266</f>
        <v>2</v>
      </c>
      <c r="C1266" t="str">
        <f>emission!C1266</f>
        <v>industrial</v>
      </c>
      <c r="D1266" t="str">
        <f>emission!D1266</f>
        <v>VCC 22400 (DSL LHD1)</v>
      </c>
      <c r="E1266" t="str">
        <f>emission!E1266</f>
        <v>DSL</v>
      </c>
      <c r="F1266" t="str">
        <f>emission!F1266</f>
        <v>NOx</v>
      </c>
      <c r="G1266" s="1">
        <f>emission!G1266 - SUM($K1266:$U1266)</f>
        <v>5.3096376359462738E-4</v>
      </c>
      <c r="K1266" s="1">
        <f>SUMIF('emission-rate'!$A$2:$A$551, $D1266&amp;K$1&amp;$E1266&amp;$F1266, 'emission-rate'!$F$2:$F$551) * IFERROR(VLOOKUP($A1266&amp;$B1266&amp;$C1266&amp;$D1266&amp;K$1, 'check of sales'!$A$2:$P$1035, 12 + MATCH($E1266,'check of sales'!$M$1:$P$1, 0), 0), 0)</f>
        <v>42925.256491772983</v>
      </c>
      <c r="L1266" s="1">
        <f>SUMIF('emission-rate'!$A$2:$A$551, $D1266&amp;L$1&amp;$E1266&amp;$F1266, 'emission-rate'!$F$2:$F$551) * IFERROR(VLOOKUP($A1266&amp;$B1266&amp;$C1266&amp;$D1266&amp;L$1, 'check of sales'!$A$2:$P$1035, 12 + MATCH($E1266,'check of sales'!$M$1:$P$1, 0), 0), 0)</f>
        <v>1758168.1003064013</v>
      </c>
      <c r="M1266" s="1">
        <f>SUMIF('emission-rate'!$A$2:$A$551, $D1266&amp;M$1&amp;$E1266&amp;$F1266, 'emission-rate'!$F$2:$F$551) * IFERROR(VLOOKUP($A1266&amp;$B1266&amp;$C1266&amp;$D1266&amp;M$1, 'check of sales'!$A$2:$P$1035, 12 + MATCH($E1266,'check of sales'!$M$1:$P$1, 0), 0), 0)</f>
        <v>1596922.075881904</v>
      </c>
      <c r="N1266" s="1">
        <f>SUMIF('emission-rate'!$A$2:$A$551, $D1266&amp;N$1&amp;$E1266&amp;$F1266, 'emission-rate'!$F$2:$F$551) * IFERROR(VLOOKUP($A1266&amp;$B1266&amp;$C1266&amp;$D1266&amp;N$1, 'check of sales'!$A$2:$P$1035, 12 + MATCH($E1266,'check of sales'!$M$1:$P$1, 0), 0), 0)</f>
        <v>437890.97353745805</v>
      </c>
      <c r="O1266" s="1">
        <f>SUMIF('emission-rate'!$A$2:$A$551, $D1266&amp;O$1&amp;$E1266&amp;$F1266, 'emission-rate'!$F$2:$F$551) * IFERROR(VLOOKUP($A1266&amp;$B1266&amp;$C1266&amp;$D1266&amp;O$1, 'check of sales'!$A$2:$P$1035, 12 + MATCH($E1266,'check of sales'!$M$1:$P$1, 0), 0), 0)</f>
        <v>1457554.4856175224</v>
      </c>
      <c r="P1266" s="1">
        <f>SUMIF('emission-rate'!$A$2:$A$551, $D1266&amp;P$1&amp;$E1266&amp;$F1266, 'emission-rate'!$F$2:$F$551) * IFERROR(VLOOKUP($A1266&amp;$B1266&amp;$C1266&amp;$D1266&amp;P$1, 'check of sales'!$A$2:$P$1035, 12 + MATCH($E1266,'check of sales'!$M$1:$P$1, 0), 0), 0)</f>
        <v>1948197.2730080951</v>
      </c>
      <c r="Q1266" s="1">
        <f>SUMIF('emission-rate'!$A$2:$A$551, $D1266&amp;Q$1&amp;$E1266&amp;$F1266, 'emission-rate'!$F$2:$F$551) * IFERROR(VLOOKUP($A1266&amp;$B1266&amp;$C1266&amp;$D1266&amp;Q$1, 'check of sales'!$A$2:$P$1035, 12 + MATCH($E1266,'check of sales'!$M$1:$P$1, 0), 0), 0)</f>
        <v>1258952.6013469913</v>
      </c>
      <c r="R1266" s="1">
        <f>SUMIF('emission-rate'!$A$2:$A$551, $D1266&amp;R$1&amp;$E1266&amp;$F1266, 'emission-rate'!$F$2:$F$551) * IFERROR(VLOOKUP($A1266&amp;$B1266&amp;$C1266&amp;$D1266&amp;R$1, 'check of sales'!$A$2:$P$1035, 12 + MATCH($E1266,'check of sales'!$M$1:$P$1, 0), 0), 0)</f>
        <v>887713.66488309274</v>
      </c>
      <c r="S1266" s="1">
        <f>SUMIF('emission-rate'!$A$2:$A$551, $D1266&amp;S$1&amp;$E1266&amp;$F1266, 'emission-rate'!$F$2:$F$551) * IFERROR(VLOOKUP($A1266&amp;$B1266&amp;$C1266&amp;$D1266&amp;S$1, 'check of sales'!$A$2:$P$1035, 12 + MATCH($E1266,'check of sales'!$M$1:$P$1, 0), 0), 0)</f>
        <v>934827.80519530387</v>
      </c>
      <c r="T1266" s="1">
        <f>SUMIF('emission-rate'!$A$2:$A$551, $D1266&amp;T$1&amp;$E1266&amp;$F1266, 'emission-rate'!$F$2:$F$551) * IFERROR(VLOOKUP($A1266&amp;$B1266&amp;$C1266&amp;$D1266&amp;T$1, 'check of sales'!$A$2:$P$1035, 12 + MATCH($E1266,'check of sales'!$M$1:$P$1, 0), 0), 0)</f>
        <v>718484.03197874455</v>
      </c>
      <c r="U1266" s="1">
        <f>SUMIF('emission-rate'!$A$2:$A$551, $D1266&amp;U$1&amp;$E1266&amp;$F1266, 'emission-rate'!$F$2:$F$551) * IFERROR(VLOOKUP($A1266&amp;$B1266&amp;$C1266&amp;$D1266&amp;U$1, 'check of sales'!$A$2:$P$1035, 12 + MATCH($E1266,'check of sales'!$M$1:$P$1, 0), 0), 0)</f>
        <v>779883.60904665012</v>
      </c>
    </row>
    <row r="1267" spans="1:21" x14ac:dyDescent="0.2">
      <c r="A1267">
        <f>emission!A1267</f>
        <v>2010</v>
      </c>
      <c r="B1267">
        <f>emission!B1267</f>
        <v>2</v>
      </c>
      <c r="C1267" t="str">
        <f>emission!C1267</f>
        <v>industrial</v>
      </c>
      <c r="D1267" t="str">
        <f>emission!D1267</f>
        <v>VCC 22400 (DSL LHD1)</v>
      </c>
      <c r="E1267" t="str">
        <f>emission!E1267</f>
        <v>DSL</v>
      </c>
      <c r="F1267" t="str">
        <f>emission!F1267</f>
        <v>PM</v>
      </c>
      <c r="G1267" s="1">
        <f>emission!G1267 - SUM($K1267:$U1267)</f>
        <v>3.842385922325775E-6</v>
      </c>
      <c r="K1267" s="1">
        <f>SUMIF('emission-rate'!$A$2:$A$551, $D1267&amp;K$1&amp;$E1267&amp;$F1267, 'emission-rate'!$F$2:$F$551) * IFERROR(VLOOKUP($A1267&amp;$B1267&amp;$C1267&amp;$D1267&amp;K$1, 'check of sales'!$A$2:$P$1035, 12 + MATCH($E1267,'check of sales'!$M$1:$P$1, 0), 0), 0)</f>
        <v>28921.136438879115</v>
      </c>
      <c r="L1267" s="1">
        <f>SUMIF('emission-rate'!$A$2:$A$551, $D1267&amp;L$1&amp;$E1267&amp;$F1267, 'emission-rate'!$F$2:$F$551) * IFERROR(VLOOKUP($A1267&amp;$B1267&amp;$C1267&amp;$D1267&amp;L$1, 'check of sales'!$A$2:$P$1035, 12 + MATCH($E1267,'check of sales'!$M$1:$P$1, 0), 0), 0)</f>
        <v>0</v>
      </c>
      <c r="M1267" s="1">
        <f>SUMIF('emission-rate'!$A$2:$A$551, $D1267&amp;M$1&amp;$E1267&amp;$F1267, 'emission-rate'!$F$2:$F$551) * IFERROR(VLOOKUP($A1267&amp;$B1267&amp;$C1267&amp;$D1267&amp;M$1, 'check of sales'!$A$2:$P$1035, 12 + MATCH($E1267,'check of sales'!$M$1:$P$1, 0), 0), 0)</f>
        <v>0</v>
      </c>
      <c r="N1267" s="1">
        <f>SUMIF('emission-rate'!$A$2:$A$551, $D1267&amp;N$1&amp;$E1267&amp;$F1267, 'emission-rate'!$F$2:$F$551) * IFERROR(VLOOKUP($A1267&amp;$B1267&amp;$C1267&amp;$D1267&amp;N$1, 'check of sales'!$A$2:$P$1035, 12 + MATCH($E1267,'check of sales'!$M$1:$P$1, 0), 0), 0)</f>
        <v>0</v>
      </c>
      <c r="O1267" s="1">
        <f>SUMIF('emission-rate'!$A$2:$A$551, $D1267&amp;O$1&amp;$E1267&amp;$F1267, 'emission-rate'!$F$2:$F$551) * IFERROR(VLOOKUP($A1267&amp;$B1267&amp;$C1267&amp;$D1267&amp;O$1, 'check of sales'!$A$2:$P$1035, 12 + MATCH($E1267,'check of sales'!$M$1:$P$1, 0), 0), 0)</f>
        <v>0</v>
      </c>
      <c r="P1267" s="1">
        <f>SUMIF('emission-rate'!$A$2:$A$551, $D1267&amp;P$1&amp;$E1267&amp;$F1267, 'emission-rate'!$F$2:$F$551) * IFERROR(VLOOKUP($A1267&amp;$B1267&amp;$C1267&amp;$D1267&amp;P$1, 'check of sales'!$A$2:$P$1035, 12 + MATCH($E1267,'check of sales'!$M$1:$P$1, 0), 0), 0)</f>
        <v>0</v>
      </c>
      <c r="Q1267" s="1">
        <f>SUMIF('emission-rate'!$A$2:$A$551, $D1267&amp;Q$1&amp;$E1267&amp;$F1267, 'emission-rate'!$F$2:$F$551) * IFERROR(VLOOKUP($A1267&amp;$B1267&amp;$C1267&amp;$D1267&amp;Q$1, 'check of sales'!$A$2:$P$1035, 12 + MATCH($E1267,'check of sales'!$M$1:$P$1, 0), 0), 0)</f>
        <v>0</v>
      </c>
      <c r="R1267" s="1">
        <f>SUMIF('emission-rate'!$A$2:$A$551, $D1267&amp;R$1&amp;$E1267&amp;$F1267, 'emission-rate'!$F$2:$F$551) * IFERROR(VLOOKUP($A1267&amp;$B1267&amp;$C1267&amp;$D1267&amp;R$1, 'check of sales'!$A$2:$P$1035, 12 + MATCH($E1267,'check of sales'!$M$1:$P$1, 0), 0), 0)</f>
        <v>0</v>
      </c>
      <c r="S1267" s="1">
        <f>SUMIF('emission-rate'!$A$2:$A$551, $D1267&amp;S$1&amp;$E1267&amp;$F1267, 'emission-rate'!$F$2:$F$551) * IFERROR(VLOOKUP($A1267&amp;$B1267&amp;$C1267&amp;$D1267&amp;S$1, 'check of sales'!$A$2:$P$1035, 12 + MATCH($E1267,'check of sales'!$M$1:$P$1, 0), 0), 0)</f>
        <v>0</v>
      </c>
      <c r="T1267" s="1">
        <f>SUMIF('emission-rate'!$A$2:$A$551, $D1267&amp;T$1&amp;$E1267&amp;$F1267, 'emission-rate'!$F$2:$F$551) * IFERROR(VLOOKUP($A1267&amp;$B1267&amp;$C1267&amp;$D1267&amp;T$1, 'check of sales'!$A$2:$P$1035, 12 + MATCH($E1267,'check of sales'!$M$1:$P$1, 0), 0), 0)</f>
        <v>0</v>
      </c>
      <c r="U1267" s="1">
        <f>SUMIF('emission-rate'!$A$2:$A$551, $D1267&amp;U$1&amp;$E1267&amp;$F1267, 'emission-rate'!$F$2:$F$551) * IFERROR(VLOOKUP($A1267&amp;$B1267&amp;$C1267&amp;$D1267&amp;U$1, 'check of sales'!$A$2:$P$1035, 12 + MATCH($E1267,'check of sales'!$M$1:$P$1, 0), 0), 0)</f>
        <v>0</v>
      </c>
    </row>
    <row r="1268" spans="1:21" x14ac:dyDescent="0.2">
      <c r="A1268">
        <f>emission!A1268</f>
        <v>2011</v>
      </c>
      <c r="B1268">
        <f>emission!B1268</f>
        <v>2</v>
      </c>
      <c r="C1268" t="str">
        <f>emission!C1268</f>
        <v>industrial</v>
      </c>
      <c r="D1268" t="str">
        <f>emission!D1268</f>
        <v>VCC 22400 (DSL LHD1)</v>
      </c>
      <c r="E1268" t="str">
        <f>emission!E1268</f>
        <v>DSL</v>
      </c>
      <c r="F1268" t="str">
        <f>emission!F1268</f>
        <v>PM</v>
      </c>
      <c r="G1268" s="1">
        <f>emission!G1268 - SUM($K1268:$U1268)</f>
        <v>1.3378681614995003E-4</v>
      </c>
      <c r="K1268" s="1">
        <f>SUMIF('emission-rate'!$A$2:$A$551, $D1268&amp;K$1&amp;$E1268&amp;$F1268, 'emission-rate'!$F$2:$F$551) * IFERROR(VLOOKUP($A1268&amp;$B1268&amp;$C1268&amp;$D1268&amp;K$1, 'check of sales'!$A$2:$P$1035, 12 + MATCH($E1268,'check of sales'!$M$1:$P$1, 0), 0), 0)</f>
        <v>27230.555391370461</v>
      </c>
      <c r="L1268" s="1">
        <f>SUMIF('emission-rate'!$A$2:$A$551, $D1268&amp;L$1&amp;$E1268&amp;$F1268, 'emission-rate'!$F$2:$F$551) * IFERROR(VLOOKUP($A1268&amp;$B1268&amp;$C1268&amp;$D1268&amp;L$1, 'check of sales'!$A$2:$P$1035, 12 + MATCH($E1268,'check of sales'!$M$1:$P$1, 0), 0), 0)</f>
        <v>1125226.1917553525</v>
      </c>
      <c r="M1268" s="1">
        <f>SUMIF('emission-rate'!$A$2:$A$551, $D1268&amp;M$1&amp;$E1268&amp;$F1268, 'emission-rate'!$F$2:$F$551) * IFERROR(VLOOKUP($A1268&amp;$B1268&amp;$C1268&amp;$D1268&amp;M$1, 'check of sales'!$A$2:$P$1035, 12 + MATCH($E1268,'check of sales'!$M$1:$P$1, 0), 0), 0)</f>
        <v>0</v>
      </c>
      <c r="N1268" s="1">
        <f>SUMIF('emission-rate'!$A$2:$A$551, $D1268&amp;N$1&amp;$E1268&amp;$F1268, 'emission-rate'!$F$2:$F$551) * IFERROR(VLOOKUP($A1268&amp;$B1268&amp;$C1268&amp;$D1268&amp;N$1, 'check of sales'!$A$2:$P$1035, 12 + MATCH($E1268,'check of sales'!$M$1:$P$1, 0), 0), 0)</f>
        <v>0</v>
      </c>
      <c r="O1268" s="1">
        <f>SUMIF('emission-rate'!$A$2:$A$551, $D1268&amp;O$1&amp;$E1268&amp;$F1268, 'emission-rate'!$F$2:$F$551) * IFERROR(VLOOKUP($A1268&amp;$B1268&amp;$C1268&amp;$D1268&amp;O$1, 'check of sales'!$A$2:$P$1035, 12 + MATCH($E1268,'check of sales'!$M$1:$P$1, 0), 0), 0)</f>
        <v>0</v>
      </c>
      <c r="P1268" s="1">
        <f>SUMIF('emission-rate'!$A$2:$A$551, $D1268&amp;P$1&amp;$E1268&amp;$F1268, 'emission-rate'!$F$2:$F$551) * IFERROR(VLOOKUP($A1268&amp;$B1268&amp;$C1268&amp;$D1268&amp;P$1, 'check of sales'!$A$2:$P$1035, 12 + MATCH($E1268,'check of sales'!$M$1:$P$1, 0), 0), 0)</f>
        <v>0</v>
      </c>
      <c r="Q1268" s="1">
        <f>SUMIF('emission-rate'!$A$2:$A$551, $D1268&amp;Q$1&amp;$E1268&amp;$F1268, 'emission-rate'!$F$2:$F$551) * IFERROR(VLOOKUP($A1268&amp;$B1268&amp;$C1268&amp;$D1268&amp;Q$1, 'check of sales'!$A$2:$P$1035, 12 + MATCH($E1268,'check of sales'!$M$1:$P$1, 0), 0), 0)</f>
        <v>0</v>
      </c>
      <c r="R1268" s="1">
        <f>SUMIF('emission-rate'!$A$2:$A$551, $D1268&amp;R$1&amp;$E1268&amp;$F1268, 'emission-rate'!$F$2:$F$551) * IFERROR(VLOOKUP($A1268&amp;$B1268&amp;$C1268&amp;$D1268&amp;R$1, 'check of sales'!$A$2:$P$1035, 12 + MATCH($E1268,'check of sales'!$M$1:$P$1, 0), 0), 0)</f>
        <v>0</v>
      </c>
      <c r="S1268" s="1">
        <f>SUMIF('emission-rate'!$A$2:$A$551, $D1268&amp;S$1&amp;$E1268&amp;$F1268, 'emission-rate'!$F$2:$F$551) * IFERROR(VLOOKUP($A1268&amp;$B1268&amp;$C1268&amp;$D1268&amp;S$1, 'check of sales'!$A$2:$P$1035, 12 + MATCH($E1268,'check of sales'!$M$1:$P$1, 0), 0), 0)</f>
        <v>0</v>
      </c>
      <c r="T1268" s="1">
        <f>SUMIF('emission-rate'!$A$2:$A$551, $D1268&amp;T$1&amp;$E1268&amp;$F1268, 'emission-rate'!$F$2:$F$551) * IFERROR(VLOOKUP($A1268&amp;$B1268&amp;$C1268&amp;$D1268&amp;T$1, 'check of sales'!$A$2:$P$1035, 12 + MATCH($E1268,'check of sales'!$M$1:$P$1, 0), 0), 0)</f>
        <v>0</v>
      </c>
      <c r="U1268" s="1">
        <f>SUMIF('emission-rate'!$A$2:$A$551, $D1268&amp;U$1&amp;$E1268&amp;$F1268, 'emission-rate'!$F$2:$F$551) * IFERROR(VLOOKUP($A1268&amp;$B1268&amp;$C1268&amp;$D1268&amp;U$1, 'check of sales'!$A$2:$P$1035, 12 + MATCH($E1268,'check of sales'!$M$1:$P$1, 0), 0), 0)</f>
        <v>0</v>
      </c>
    </row>
    <row r="1269" spans="1:21" x14ac:dyDescent="0.2">
      <c r="A1269">
        <f>emission!A1269</f>
        <v>2012</v>
      </c>
      <c r="B1269">
        <f>emission!B1269</f>
        <v>2</v>
      </c>
      <c r="C1269" t="str">
        <f>emission!C1269</f>
        <v>industrial</v>
      </c>
      <c r="D1269" t="str">
        <f>emission!D1269</f>
        <v>VCC 22400 (DSL LHD1)</v>
      </c>
      <c r="E1269" t="str">
        <f>emission!E1269</f>
        <v>DSL</v>
      </c>
      <c r="F1269" t="str">
        <f>emission!F1269</f>
        <v>PM</v>
      </c>
      <c r="G1269" s="1">
        <f>emission!G1269 - SUM($K1269:$U1269)</f>
        <v>3.057294525206089E-4</v>
      </c>
      <c r="K1269" s="1">
        <f>SUMIF('emission-rate'!$A$2:$A$551, $D1269&amp;K$1&amp;$E1269&amp;$F1269, 'emission-rate'!$F$2:$F$551) * IFERROR(VLOOKUP($A1269&amp;$B1269&amp;$C1269&amp;$D1269&amp;K$1, 'check of sales'!$A$2:$P$1035, 12 + MATCH($E1269,'check of sales'!$M$1:$P$1, 0), 0), 0)</f>
        <v>26195.250072226059</v>
      </c>
      <c r="L1269" s="1">
        <f>SUMIF('emission-rate'!$A$2:$A$551, $D1269&amp;L$1&amp;$E1269&amp;$F1269, 'emission-rate'!$F$2:$F$551) * IFERROR(VLOOKUP($A1269&amp;$B1269&amp;$C1269&amp;$D1269&amp;L$1, 'check of sales'!$A$2:$P$1035, 12 + MATCH($E1269,'check of sales'!$M$1:$P$1, 0), 0), 0)</f>
        <v>1059451.2496827294</v>
      </c>
      <c r="M1269" s="1">
        <f>SUMIF('emission-rate'!$A$2:$A$551, $D1269&amp;M$1&amp;$E1269&amp;$F1269, 'emission-rate'!$F$2:$F$551) * IFERROR(VLOOKUP($A1269&amp;$B1269&amp;$C1269&amp;$D1269&amp;M$1, 'check of sales'!$A$2:$P$1035, 12 + MATCH($E1269,'check of sales'!$M$1:$P$1, 0), 0), 0)</f>
        <v>986909.62592412508</v>
      </c>
      <c r="N1269" s="1">
        <f>SUMIF('emission-rate'!$A$2:$A$551, $D1269&amp;N$1&amp;$E1269&amp;$F1269, 'emission-rate'!$F$2:$F$551) * IFERROR(VLOOKUP($A1269&amp;$B1269&amp;$C1269&amp;$D1269&amp;N$1, 'check of sales'!$A$2:$P$1035, 12 + MATCH($E1269,'check of sales'!$M$1:$P$1, 0), 0), 0)</f>
        <v>0</v>
      </c>
      <c r="O1269" s="1">
        <f>SUMIF('emission-rate'!$A$2:$A$551, $D1269&amp;O$1&amp;$E1269&amp;$F1269, 'emission-rate'!$F$2:$F$551) * IFERROR(VLOOKUP($A1269&amp;$B1269&amp;$C1269&amp;$D1269&amp;O$1, 'check of sales'!$A$2:$P$1035, 12 + MATCH($E1269,'check of sales'!$M$1:$P$1, 0), 0), 0)</f>
        <v>0</v>
      </c>
      <c r="P1269" s="1">
        <f>SUMIF('emission-rate'!$A$2:$A$551, $D1269&amp;P$1&amp;$E1269&amp;$F1269, 'emission-rate'!$F$2:$F$551) * IFERROR(VLOOKUP($A1269&amp;$B1269&amp;$C1269&amp;$D1269&amp;P$1, 'check of sales'!$A$2:$P$1035, 12 + MATCH($E1269,'check of sales'!$M$1:$P$1, 0), 0), 0)</f>
        <v>0</v>
      </c>
      <c r="Q1269" s="1">
        <f>SUMIF('emission-rate'!$A$2:$A$551, $D1269&amp;Q$1&amp;$E1269&amp;$F1269, 'emission-rate'!$F$2:$F$551) * IFERROR(VLOOKUP($A1269&amp;$B1269&amp;$C1269&amp;$D1269&amp;Q$1, 'check of sales'!$A$2:$P$1035, 12 + MATCH($E1269,'check of sales'!$M$1:$P$1, 0), 0), 0)</f>
        <v>0</v>
      </c>
      <c r="R1269" s="1">
        <f>SUMIF('emission-rate'!$A$2:$A$551, $D1269&amp;R$1&amp;$E1269&amp;$F1269, 'emission-rate'!$F$2:$F$551) * IFERROR(VLOOKUP($A1269&amp;$B1269&amp;$C1269&amp;$D1269&amp;R$1, 'check of sales'!$A$2:$P$1035, 12 + MATCH($E1269,'check of sales'!$M$1:$P$1, 0), 0), 0)</f>
        <v>0</v>
      </c>
      <c r="S1269" s="1">
        <f>SUMIF('emission-rate'!$A$2:$A$551, $D1269&amp;S$1&amp;$E1269&amp;$F1269, 'emission-rate'!$F$2:$F$551) * IFERROR(VLOOKUP($A1269&amp;$B1269&amp;$C1269&amp;$D1269&amp;S$1, 'check of sales'!$A$2:$P$1035, 12 + MATCH($E1269,'check of sales'!$M$1:$P$1, 0), 0), 0)</f>
        <v>0</v>
      </c>
      <c r="T1269" s="1">
        <f>SUMIF('emission-rate'!$A$2:$A$551, $D1269&amp;T$1&amp;$E1269&amp;$F1269, 'emission-rate'!$F$2:$F$551) * IFERROR(VLOOKUP($A1269&amp;$B1269&amp;$C1269&amp;$D1269&amp;T$1, 'check of sales'!$A$2:$P$1035, 12 + MATCH($E1269,'check of sales'!$M$1:$P$1, 0), 0), 0)</f>
        <v>0</v>
      </c>
      <c r="U1269" s="1">
        <f>SUMIF('emission-rate'!$A$2:$A$551, $D1269&amp;U$1&amp;$E1269&amp;$F1269, 'emission-rate'!$F$2:$F$551) * IFERROR(VLOOKUP($A1269&amp;$B1269&amp;$C1269&amp;$D1269&amp;U$1, 'check of sales'!$A$2:$P$1035, 12 + MATCH($E1269,'check of sales'!$M$1:$P$1, 0), 0), 0)</f>
        <v>0</v>
      </c>
    </row>
    <row r="1270" spans="1:21" x14ac:dyDescent="0.2">
      <c r="A1270">
        <f>emission!A1270</f>
        <v>2013</v>
      </c>
      <c r="B1270">
        <f>emission!B1270</f>
        <v>2</v>
      </c>
      <c r="C1270" t="str">
        <f>emission!C1270</f>
        <v>industrial</v>
      </c>
      <c r="D1270" t="str">
        <f>emission!D1270</f>
        <v>VCC 22400 (DSL LHD1)</v>
      </c>
      <c r="E1270" t="str">
        <f>emission!E1270</f>
        <v>DSL</v>
      </c>
      <c r="F1270" t="str">
        <f>emission!F1270</f>
        <v>PM</v>
      </c>
      <c r="G1270" s="1">
        <f>emission!G1270 - SUM($K1270:$U1270)</f>
        <v>3.0324049293994904E-4</v>
      </c>
      <c r="K1270" s="1">
        <f>SUMIF('emission-rate'!$A$2:$A$551, $D1270&amp;K$1&amp;$E1270&amp;$F1270, 'emission-rate'!$F$2:$F$551) * IFERROR(VLOOKUP($A1270&amp;$B1270&amp;$C1270&amp;$D1270&amp;K$1, 'check of sales'!$A$2:$P$1035, 12 + MATCH($E1270,'check of sales'!$M$1:$P$1, 0), 0), 0)</f>
        <v>25358.885280267375</v>
      </c>
      <c r="L1270" s="1">
        <f>SUMIF('emission-rate'!$A$2:$A$551, $D1270&amp;L$1&amp;$E1270&amp;$F1270, 'emission-rate'!$F$2:$F$551) * IFERROR(VLOOKUP($A1270&amp;$B1270&amp;$C1270&amp;$D1270&amp;L$1, 'check of sales'!$A$2:$P$1035, 12 + MATCH($E1270,'check of sales'!$M$1:$P$1, 0), 0), 0)</f>
        <v>1019170.9286093537</v>
      </c>
      <c r="M1270" s="1">
        <f>SUMIF('emission-rate'!$A$2:$A$551, $D1270&amp;M$1&amp;$E1270&amp;$F1270, 'emission-rate'!$F$2:$F$551) * IFERROR(VLOOKUP($A1270&amp;$B1270&amp;$C1270&amp;$D1270&amp;M$1, 'check of sales'!$A$2:$P$1035, 12 + MATCH($E1270,'check of sales'!$M$1:$P$1, 0), 0), 0)</f>
        <v>929219.95965816628</v>
      </c>
      <c r="N1270" s="1">
        <f>SUMIF('emission-rate'!$A$2:$A$551, $D1270&amp;N$1&amp;$E1270&amp;$F1270, 'emission-rate'!$F$2:$F$551) * IFERROR(VLOOKUP($A1270&amp;$B1270&amp;$C1270&amp;$D1270&amp;N$1, 'check of sales'!$A$2:$P$1035, 12 + MATCH($E1270,'check of sales'!$M$1:$P$1, 0), 0), 0)</f>
        <v>278325.15896009252</v>
      </c>
      <c r="O1270" s="1">
        <f>SUMIF('emission-rate'!$A$2:$A$551, $D1270&amp;O$1&amp;$E1270&amp;$F1270, 'emission-rate'!$F$2:$F$551) * IFERROR(VLOOKUP($A1270&amp;$B1270&amp;$C1270&amp;$D1270&amp;O$1, 'check of sales'!$A$2:$P$1035, 12 + MATCH($E1270,'check of sales'!$M$1:$P$1, 0), 0), 0)</f>
        <v>0</v>
      </c>
      <c r="P1270" s="1">
        <f>SUMIF('emission-rate'!$A$2:$A$551, $D1270&amp;P$1&amp;$E1270&amp;$F1270, 'emission-rate'!$F$2:$F$551) * IFERROR(VLOOKUP($A1270&amp;$B1270&amp;$C1270&amp;$D1270&amp;P$1, 'check of sales'!$A$2:$P$1035, 12 + MATCH($E1270,'check of sales'!$M$1:$P$1, 0), 0), 0)</f>
        <v>0</v>
      </c>
      <c r="Q1270" s="1">
        <f>SUMIF('emission-rate'!$A$2:$A$551, $D1270&amp;Q$1&amp;$E1270&amp;$F1270, 'emission-rate'!$F$2:$F$551) * IFERROR(VLOOKUP($A1270&amp;$B1270&amp;$C1270&amp;$D1270&amp;Q$1, 'check of sales'!$A$2:$P$1035, 12 + MATCH($E1270,'check of sales'!$M$1:$P$1, 0), 0), 0)</f>
        <v>0</v>
      </c>
      <c r="R1270" s="1">
        <f>SUMIF('emission-rate'!$A$2:$A$551, $D1270&amp;R$1&amp;$E1270&amp;$F1270, 'emission-rate'!$F$2:$F$551) * IFERROR(VLOOKUP($A1270&amp;$B1270&amp;$C1270&amp;$D1270&amp;R$1, 'check of sales'!$A$2:$P$1035, 12 + MATCH($E1270,'check of sales'!$M$1:$P$1, 0), 0), 0)</f>
        <v>0</v>
      </c>
      <c r="S1270" s="1">
        <f>SUMIF('emission-rate'!$A$2:$A$551, $D1270&amp;S$1&amp;$E1270&amp;$F1270, 'emission-rate'!$F$2:$F$551) * IFERROR(VLOOKUP($A1270&amp;$B1270&amp;$C1270&amp;$D1270&amp;S$1, 'check of sales'!$A$2:$P$1035, 12 + MATCH($E1270,'check of sales'!$M$1:$P$1, 0), 0), 0)</f>
        <v>0</v>
      </c>
      <c r="T1270" s="1">
        <f>SUMIF('emission-rate'!$A$2:$A$551, $D1270&amp;T$1&amp;$E1270&amp;$F1270, 'emission-rate'!$F$2:$F$551) * IFERROR(VLOOKUP($A1270&amp;$B1270&amp;$C1270&amp;$D1270&amp;T$1, 'check of sales'!$A$2:$P$1035, 12 + MATCH($E1270,'check of sales'!$M$1:$P$1, 0), 0), 0)</f>
        <v>0</v>
      </c>
      <c r="U1270" s="1">
        <f>SUMIF('emission-rate'!$A$2:$A$551, $D1270&amp;U$1&amp;$E1270&amp;$F1270, 'emission-rate'!$F$2:$F$551) * IFERROR(VLOOKUP($A1270&amp;$B1270&amp;$C1270&amp;$D1270&amp;U$1, 'check of sales'!$A$2:$P$1035, 12 + MATCH($E1270,'check of sales'!$M$1:$P$1, 0), 0), 0)</f>
        <v>0</v>
      </c>
    </row>
    <row r="1271" spans="1:21" x14ac:dyDescent="0.2">
      <c r="A1271">
        <f>emission!A1271</f>
        <v>2014</v>
      </c>
      <c r="B1271">
        <f>emission!B1271</f>
        <v>2</v>
      </c>
      <c r="C1271" t="str">
        <f>emission!C1271</f>
        <v>industrial</v>
      </c>
      <c r="D1271" t="str">
        <f>emission!D1271</f>
        <v>VCC 22400 (DSL LHD1)</v>
      </c>
      <c r="E1271" t="str">
        <f>emission!E1271</f>
        <v>DSL</v>
      </c>
      <c r="F1271" t="str">
        <f>emission!F1271</f>
        <v>PM</v>
      </c>
      <c r="G1271" s="1">
        <f>emission!G1271 - SUM($K1271:$U1271)</f>
        <v>1.3753818348050117E-4</v>
      </c>
      <c r="K1271" s="1">
        <f>SUMIF('emission-rate'!$A$2:$A$551, $D1271&amp;K$1&amp;$E1271&amp;$F1271, 'emission-rate'!$F$2:$F$551) * IFERROR(VLOOKUP($A1271&amp;$B1271&amp;$C1271&amp;$D1271&amp;K$1, 'check of sales'!$A$2:$P$1035, 12 + MATCH($E1271,'check of sales'!$M$1:$P$1, 0), 0), 0)</f>
        <v>22631.598717847133</v>
      </c>
      <c r="L1271" s="1">
        <f>SUMIF('emission-rate'!$A$2:$A$551, $D1271&amp;L$1&amp;$E1271&amp;$F1271, 'emission-rate'!$F$2:$F$551) * IFERROR(VLOOKUP($A1271&amp;$B1271&amp;$C1271&amp;$D1271&amp;L$1, 'check of sales'!$A$2:$P$1035, 12 + MATCH($E1271,'check of sales'!$M$1:$P$1, 0), 0), 0)</f>
        <v>986630.72840792709</v>
      </c>
      <c r="M1271" s="1">
        <f>SUMIF('emission-rate'!$A$2:$A$551, $D1271&amp;M$1&amp;$E1271&amp;$F1271, 'emission-rate'!$F$2:$F$551) * IFERROR(VLOOKUP($A1271&amp;$B1271&amp;$C1271&amp;$D1271&amp;M$1, 'check of sales'!$A$2:$P$1035, 12 + MATCH($E1271,'check of sales'!$M$1:$P$1, 0), 0), 0)</f>
        <v>893891.03033364192</v>
      </c>
      <c r="N1271" s="1">
        <f>SUMIF('emission-rate'!$A$2:$A$551, $D1271&amp;N$1&amp;$E1271&amp;$F1271, 'emission-rate'!$F$2:$F$551) * IFERROR(VLOOKUP($A1271&amp;$B1271&amp;$C1271&amp;$D1271&amp;N$1, 'check of sales'!$A$2:$P$1035, 12 + MATCH($E1271,'check of sales'!$M$1:$P$1, 0), 0), 0)</f>
        <v>262055.70012408888</v>
      </c>
      <c r="O1271" s="1">
        <f>SUMIF('emission-rate'!$A$2:$A$551, $D1271&amp;O$1&amp;$E1271&amp;$F1271, 'emission-rate'!$F$2:$F$551) * IFERROR(VLOOKUP($A1271&amp;$B1271&amp;$C1271&amp;$D1271&amp;O$1, 'check of sales'!$A$2:$P$1035, 12 + MATCH($E1271,'check of sales'!$M$1:$P$1, 0), 0), 0)</f>
        <v>845124.05309421697</v>
      </c>
      <c r="P1271" s="1">
        <f>SUMIF('emission-rate'!$A$2:$A$551, $D1271&amp;P$1&amp;$E1271&amp;$F1271, 'emission-rate'!$F$2:$F$551) * IFERROR(VLOOKUP($A1271&amp;$B1271&amp;$C1271&amp;$D1271&amp;P$1, 'check of sales'!$A$2:$P$1035, 12 + MATCH($E1271,'check of sales'!$M$1:$P$1, 0), 0), 0)</f>
        <v>0</v>
      </c>
      <c r="Q1271" s="1">
        <f>SUMIF('emission-rate'!$A$2:$A$551, $D1271&amp;Q$1&amp;$E1271&amp;$F1271, 'emission-rate'!$F$2:$F$551) * IFERROR(VLOOKUP($A1271&amp;$B1271&amp;$C1271&amp;$D1271&amp;Q$1, 'check of sales'!$A$2:$P$1035, 12 + MATCH($E1271,'check of sales'!$M$1:$P$1, 0), 0), 0)</f>
        <v>0</v>
      </c>
      <c r="R1271" s="1">
        <f>SUMIF('emission-rate'!$A$2:$A$551, $D1271&amp;R$1&amp;$E1271&amp;$F1271, 'emission-rate'!$F$2:$F$551) * IFERROR(VLOOKUP($A1271&amp;$B1271&amp;$C1271&amp;$D1271&amp;R$1, 'check of sales'!$A$2:$P$1035, 12 + MATCH($E1271,'check of sales'!$M$1:$P$1, 0), 0), 0)</f>
        <v>0</v>
      </c>
      <c r="S1271" s="1">
        <f>SUMIF('emission-rate'!$A$2:$A$551, $D1271&amp;S$1&amp;$E1271&amp;$F1271, 'emission-rate'!$F$2:$F$551) * IFERROR(VLOOKUP($A1271&amp;$B1271&amp;$C1271&amp;$D1271&amp;S$1, 'check of sales'!$A$2:$P$1035, 12 + MATCH($E1271,'check of sales'!$M$1:$P$1, 0), 0), 0)</f>
        <v>0</v>
      </c>
      <c r="T1271" s="1">
        <f>SUMIF('emission-rate'!$A$2:$A$551, $D1271&amp;T$1&amp;$E1271&amp;$F1271, 'emission-rate'!$F$2:$F$551) * IFERROR(VLOOKUP($A1271&amp;$B1271&amp;$C1271&amp;$D1271&amp;T$1, 'check of sales'!$A$2:$P$1035, 12 + MATCH($E1271,'check of sales'!$M$1:$P$1, 0), 0), 0)</f>
        <v>0</v>
      </c>
      <c r="U1271" s="1">
        <f>SUMIF('emission-rate'!$A$2:$A$551, $D1271&amp;U$1&amp;$E1271&amp;$F1271, 'emission-rate'!$F$2:$F$551) * IFERROR(VLOOKUP($A1271&amp;$B1271&amp;$C1271&amp;$D1271&amp;U$1, 'check of sales'!$A$2:$P$1035, 12 + MATCH($E1271,'check of sales'!$M$1:$P$1, 0), 0), 0)</f>
        <v>0</v>
      </c>
    </row>
    <row r="1272" spans="1:21" x14ac:dyDescent="0.2">
      <c r="A1272">
        <f>emission!A1272</f>
        <v>2015</v>
      </c>
      <c r="B1272">
        <f>emission!B1272</f>
        <v>2</v>
      </c>
      <c r="C1272" t="str">
        <f>emission!C1272</f>
        <v>industrial</v>
      </c>
      <c r="D1272" t="str">
        <f>emission!D1272</f>
        <v>VCC 22400 (DSL LHD1)</v>
      </c>
      <c r="E1272" t="str">
        <f>emission!E1272</f>
        <v>DSL</v>
      </c>
      <c r="F1272" t="str">
        <f>emission!F1272</f>
        <v>PM</v>
      </c>
      <c r="G1272" s="1">
        <f>emission!G1272 - SUM($K1272:$U1272)</f>
        <v>3.02907545119524E-4</v>
      </c>
      <c r="K1272" s="1">
        <f>SUMIF('emission-rate'!$A$2:$A$551, $D1272&amp;K$1&amp;$E1272&amp;$F1272, 'emission-rate'!$F$2:$F$551) * IFERROR(VLOOKUP($A1272&amp;$B1272&amp;$C1272&amp;$D1272&amp;K$1, 'check of sales'!$A$2:$P$1035, 12 + MATCH($E1272,'check of sales'!$M$1:$P$1, 0), 0), 0)</f>
        <v>21190.331261413052</v>
      </c>
      <c r="L1272" s="1">
        <f>SUMIF('emission-rate'!$A$2:$A$551, $D1272&amp;L$1&amp;$E1272&amp;$F1272, 'emission-rate'!$F$2:$F$551) * IFERROR(VLOOKUP($A1272&amp;$B1272&amp;$C1272&amp;$D1272&amp;L$1, 'check of sales'!$A$2:$P$1035, 12 + MATCH($E1272,'check of sales'!$M$1:$P$1, 0), 0), 0)</f>
        <v>880520.98825496901</v>
      </c>
      <c r="M1272" s="1">
        <f>SUMIF('emission-rate'!$A$2:$A$551, $D1272&amp;M$1&amp;$E1272&amp;$F1272, 'emission-rate'!$F$2:$F$551) * IFERROR(VLOOKUP($A1272&amp;$B1272&amp;$C1272&amp;$D1272&amp;M$1, 'check of sales'!$A$2:$P$1035, 12 + MATCH($E1272,'check of sales'!$M$1:$P$1, 0), 0), 0)</f>
        <v>865350.78034338274</v>
      </c>
      <c r="N1272" s="1">
        <f>SUMIF('emission-rate'!$A$2:$A$551, $D1272&amp;N$1&amp;$E1272&amp;$F1272, 'emission-rate'!$F$2:$F$551) * IFERROR(VLOOKUP($A1272&amp;$B1272&amp;$C1272&amp;$D1272&amp;N$1, 'check of sales'!$A$2:$P$1035, 12 + MATCH($E1272,'check of sales'!$M$1:$P$1, 0), 0), 0)</f>
        <v>252092.34622435374</v>
      </c>
      <c r="O1272" s="1">
        <f>SUMIF('emission-rate'!$A$2:$A$551, $D1272&amp;O$1&amp;$E1272&amp;$F1272, 'emission-rate'!$F$2:$F$551) * IFERROR(VLOOKUP($A1272&amp;$B1272&amp;$C1272&amp;$D1272&amp;O$1, 'check of sales'!$A$2:$P$1035, 12 + MATCH($E1272,'check of sales'!$M$1:$P$1, 0), 0), 0)</f>
        <v>795722.44296128664</v>
      </c>
      <c r="P1272" s="1">
        <f>SUMIF('emission-rate'!$A$2:$A$551, $D1272&amp;P$1&amp;$E1272&amp;$F1272, 'emission-rate'!$F$2:$F$551) * IFERROR(VLOOKUP($A1272&amp;$B1272&amp;$C1272&amp;$D1272&amp;P$1, 'check of sales'!$A$2:$P$1035, 12 + MATCH($E1272,'check of sales'!$M$1:$P$1, 0), 0), 0)</f>
        <v>1086659.8232098171</v>
      </c>
      <c r="Q1272" s="1">
        <f>SUMIF('emission-rate'!$A$2:$A$551, $D1272&amp;Q$1&amp;$E1272&amp;$F1272, 'emission-rate'!$F$2:$F$551) * IFERROR(VLOOKUP($A1272&amp;$B1272&amp;$C1272&amp;$D1272&amp;Q$1, 'check of sales'!$A$2:$P$1035, 12 + MATCH($E1272,'check of sales'!$M$1:$P$1, 0), 0), 0)</f>
        <v>0</v>
      </c>
      <c r="R1272" s="1">
        <f>SUMIF('emission-rate'!$A$2:$A$551, $D1272&amp;R$1&amp;$E1272&amp;$F1272, 'emission-rate'!$F$2:$F$551) * IFERROR(VLOOKUP($A1272&amp;$B1272&amp;$C1272&amp;$D1272&amp;R$1, 'check of sales'!$A$2:$P$1035, 12 + MATCH($E1272,'check of sales'!$M$1:$P$1, 0), 0), 0)</f>
        <v>0</v>
      </c>
      <c r="S1272" s="1">
        <f>SUMIF('emission-rate'!$A$2:$A$551, $D1272&amp;S$1&amp;$E1272&amp;$F1272, 'emission-rate'!$F$2:$F$551) * IFERROR(VLOOKUP($A1272&amp;$B1272&amp;$C1272&amp;$D1272&amp;S$1, 'check of sales'!$A$2:$P$1035, 12 + MATCH($E1272,'check of sales'!$M$1:$P$1, 0), 0), 0)</f>
        <v>0</v>
      </c>
      <c r="T1272" s="1">
        <f>SUMIF('emission-rate'!$A$2:$A$551, $D1272&amp;T$1&amp;$E1272&amp;$F1272, 'emission-rate'!$F$2:$F$551) * IFERROR(VLOOKUP($A1272&amp;$B1272&amp;$C1272&amp;$D1272&amp;T$1, 'check of sales'!$A$2:$P$1035, 12 + MATCH($E1272,'check of sales'!$M$1:$P$1, 0), 0), 0)</f>
        <v>0</v>
      </c>
      <c r="U1272" s="1">
        <f>SUMIF('emission-rate'!$A$2:$A$551, $D1272&amp;U$1&amp;$E1272&amp;$F1272, 'emission-rate'!$F$2:$F$551) * IFERROR(VLOOKUP($A1272&amp;$B1272&amp;$C1272&amp;$D1272&amp;U$1, 'check of sales'!$A$2:$P$1035, 12 + MATCH($E1272,'check of sales'!$M$1:$P$1, 0), 0), 0)</f>
        <v>0</v>
      </c>
    </row>
    <row r="1273" spans="1:21" x14ac:dyDescent="0.2">
      <c r="A1273">
        <f>emission!A1273</f>
        <v>2016</v>
      </c>
      <c r="B1273">
        <f>emission!B1273</f>
        <v>2</v>
      </c>
      <c r="C1273" t="str">
        <f>emission!C1273</f>
        <v>industrial</v>
      </c>
      <c r="D1273" t="str">
        <f>emission!D1273</f>
        <v>VCC 22400 (DSL LHD1)</v>
      </c>
      <c r="E1273" t="str">
        <f>emission!E1273</f>
        <v>DSL</v>
      </c>
      <c r="F1273" t="str">
        <f>emission!F1273</f>
        <v>PM</v>
      </c>
      <c r="G1273" s="1">
        <f>emission!G1273 - SUM($K1273:$U1273)</f>
        <v>5.2123703062534332E-4</v>
      </c>
      <c r="K1273" s="1">
        <f>SUMIF('emission-rate'!$A$2:$A$551, $D1273&amp;K$1&amp;$E1273&amp;$F1273, 'emission-rate'!$F$2:$F$551) * IFERROR(VLOOKUP($A1273&amp;$B1273&amp;$C1273&amp;$D1273&amp;K$1, 'check of sales'!$A$2:$P$1035, 12 + MATCH($E1273,'check of sales'!$M$1:$P$1, 0), 0), 0)</f>
        <v>20366.215753422286</v>
      </c>
      <c r="L1273" s="1">
        <f>SUMIF('emission-rate'!$A$2:$A$551, $D1273&amp;L$1&amp;$E1273&amp;$F1273, 'emission-rate'!$F$2:$F$551) * IFERROR(VLOOKUP($A1273&amp;$B1273&amp;$C1273&amp;$D1273&amp;L$1, 'check of sales'!$A$2:$P$1035, 12 + MATCH($E1273,'check of sales'!$M$1:$P$1, 0), 0), 0)</f>
        <v>824446.01710950409</v>
      </c>
      <c r="M1273" s="1">
        <f>SUMIF('emission-rate'!$A$2:$A$551, $D1273&amp;M$1&amp;$E1273&amp;$F1273, 'emission-rate'!$F$2:$F$551) * IFERROR(VLOOKUP($A1273&amp;$B1273&amp;$C1273&amp;$D1273&amp;M$1, 'check of sales'!$A$2:$P$1035, 12 + MATCH($E1273,'check of sales'!$M$1:$P$1, 0), 0), 0)</f>
        <v>772284.40424179519</v>
      </c>
      <c r="N1273" s="1">
        <f>SUMIF('emission-rate'!$A$2:$A$551, $D1273&amp;N$1&amp;$E1273&amp;$F1273, 'emission-rate'!$F$2:$F$551) * IFERROR(VLOOKUP($A1273&amp;$B1273&amp;$C1273&amp;$D1273&amp;N$1, 'check of sales'!$A$2:$P$1035, 12 + MATCH($E1273,'check of sales'!$M$1:$P$1, 0), 0), 0)</f>
        <v>244043.51438946105</v>
      </c>
      <c r="O1273" s="1">
        <f>SUMIF('emission-rate'!$A$2:$A$551, $D1273&amp;O$1&amp;$E1273&amp;$F1273, 'emission-rate'!$F$2:$F$551) * IFERROR(VLOOKUP($A1273&amp;$B1273&amp;$C1273&amp;$D1273&amp;O$1, 'check of sales'!$A$2:$P$1035, 12 + MATCH($E1273,'check of sales'!$M$1:$P$1, 0), 0), 0)</f>
        <v>765469.08727609576</v>
      </c>
      <c r="P1273" s="1">
        <f>SUMIF('emission-rate'!$A$2:$A$551, $D1273&amp;P$1&amp;$E1273&amp;$F1273, 'emission-rate'!$F$2:$F$551) * IFERROR(VLOOKUP($A1273&amp;$B1273&amp;$C1273&amp;$D1273&amp;P$1, 'check of sales'!$A$2:$P$1035, 12 + MATCH($E1273,'check of sales'!$M$1:$P$1, 0), 0), 0)</f>
        <v>1023139.2728991495</v>
      </c>
      <c r="Q1273" s="1">
        <f>SUMIF('emission-rate'!$A$2:$A$551, $D1273&amp;Q$1&amp;$E1273&amp;$F1273, 'emission-rate'!$F$2:$F$551) * IFERROR(VLOOKUP($A1273&amp;$B1273&amp;$C1273&amp;$D1273&amp;Q$1, 'check of sales'!$A$2:$P$1035, 12 + MATCH($E1273,'check of sales'!$M$1:$P$1, 0), 0), 0)</f>
        <v>744543.72427975514</v>
      </c>
      <c r="R1273" s="1">
        <f>SUMIF('emission-rate'!$A$2:$A$551, $D1273&amp;R$1&amp;$E1273&amp;$F1273, 'emission-rate'!$F$2:$F$551) * IFERROR(VLOOKUP($A1273&amp;$B1273&amp;$C1273&amp;$D1273&amp;R$1, 'check of sales'!$A$2:$P$1035, 12 + MATCH($E1273,'check of sales'!$M$1:$P$1, 0), 0), 0)</f>
        <v>0</v>
      </c>
      <c r="S1273" s="1">
        <f>SUMIF('emission-rate'!$A$2:$A$551, $D1273&amp;S$1&amp;$E1273&amp;$F1273, 'emission-rate'!$F$2:$F$551) * IFERROR(VLOOKUP($A1273&amp;$B1273&amp;$C1273&amp;$D1273&amp;S$1, 'check of sales'!$A$2:$P$1035, 12 + MATCH($E1273,'check of sales'!$M$1:$P$1, 0), 0), 0)</f>
        <v>0</v>
      </c>
      <c r="T1273" s="1">
        <f>SUMIF('emission-rate'!$A$2:$A$551, $D1273&amp;T$1&amp;$E1273&amp;$F1273, 'emission-rate'!$F$2:$F$551) * IFERROR(VLOOKUP($A1273&amp;$B1273&amp;$C1273&amp;$D1273&amp;T$1, 'check of sales'!$A$2:$P$1035, 12 + MATCH($E1273,'check of sales'!$M$1:$P$1, 0), 0), 0)</f>
        <v>0</v>
      </c>
      <c r="U1273" s="1">
        <f>SUMIF('emission-rate'!$A$2:$A$551, $D1273&amp;U$1&amp;$E1273&amp;$F1273, 'emission-rate'!$F$2:$F$551) * IFERROR(VLOOKUP($A1273&amp;$B1273&amp;$C1273&amp;$D1273&amp;U$1, 'check of sales'!$A$2:$P$1035, 12 + MATCH($E1273,'check of sales'!$M$1:$P$1, 0), 0), 0)</f>
        <v>0</v>
      </c>
    </row>
    <row r="1274" spans="1:21" x14ac:dyDescent="0.2">
      <c r="A1274">
        <f>emission!A1274</f>
        <v>2017</v>
      </c>
      <c r="B1274">
        <f>emission!B1274</f>
        <v>2</v>
      </c>
      <c r="C1274" t="str">
        <f>emission!C1274</f>
        <v>industrial</v>
      </c>
      <c r="D1274" t="str">
        <f>emission!D1274</f>
        <v>VCC 22400 (DSL LHD1)</v>
      </c>
      <c r="E1274" t="str">
        <f>emission!E1274</f>
        <v>DSL</v>
      </c>
      <c r="F1274" t="str">
        <f>emission!F1274</f>
        <v>PM</v>
      </c>
      <c r="G1274" s="1">
        <f>emission!G1274 - SUM($K1274:$U1274)</f>
        <v>5.9251859784126282E-4</v>
      </c>
      <c r="K1274" s="1">
        <f>SUMIF('emission-rate'!$A$2:$A$551, $D1274&amp;K$1&amp;$E1274&amp;$F1274, 'emission-rate'!$F$2:$F$551) * IFERROR(VLOOKUP($A1274&amp;$B1274&amp;$C1274&amp;$D1274&amp;K$1, 'check of sales'!$A$2:$P$1035, 12 + MATCH($E1274,'check of sales'!$M$1:$P$1, 0), 0), 0)</f>
        <v>18559.621124317669</v>
      </c>
      <c r="L1274" s="1">
        <f>SUMIF('emission-rate'!$A$2:$A$551, $D1274&amp;L$1&amp;$E1274&amp;$F1274, 'emission-rate'!$F$2:$F$551) * IFERROR(VLOOKUP($A1274&amp;$B1274&amp;$C1274&amp;$D1274&amp;L$1, 'check of sales'!$A$2:$P$1035, 12 + MATCH($E1274,'check of sales'!$M$1:$P$1, 0), 0), 0)</f>
        <v>792382.39621470089</v>
      </c>
      <c r="M1274" s="1">
        <f>SUMIF('emission-rate'!$A$2:$A$551, $D1274&amp;M$1&amp;$E1274&amp;$F1274, 'emission-rate'!$F$2:$F$551) * IFERROR(VLOOKUP($A1274&amp;$B1274&amp;$C1274&amp;$D1274&amp;M$1, 'check of sales'!$A$2:$P$1035, 12 + MATCH($E1274,'check of sales'!$M$1:$P$1, 0), 0), 0)</f>
        <v>723102.35604351631</v>
      </c>
      <c r="N1274" s="1">
        <f>SUMIF('emission-rate'!$A$2:$A$551, $D1274&amp;N$1&amp;$E1274&amp;$F1274, 'emission-rate'!$F$2:$F$551) * IFERROR(VLOOKUP($A1274&amp;$B1274&amp;$C1274&amp;$D1274&amp;N$1, 'check of sales'!$A$2:$P$1035, 12 + MATCH($E1274,'check of sales'!$M$1:$P$1, 0), 0), 0)</f>
        <v>217797.2267437616</v>
      </c>
      <c r="O1274" s="1">
        <f>SUMIF('emission-rate'!$A$2:$A$551, $D1274&amp;O$1&amp;$E1274&amp;$F1274, 'emission-rate'!$F$2:$F$551) * IFERROR(VLOOKUP($A1274&amp;$B1274&amp;$C1274&amp;$D1274&amp;O$1, 'check of sales'!$A$2:$P$1035, 12 + MATCH($E1274,'check of sales'!$M$1:$P$1, 0), 0), 0)</f>
        <v>741029.10704436456</v>
      </c>
      <c r="P1274" s="1">
        <f>SUMIF('emission-rate'!$A$2:$A$551, $D1274&amp;P$1&amp;$E1274&amp;$F1274, 'emission-rate'!$F$2:$F$551) * IFERROR(VLOOKUP($A1274&amp;$B1274&amp;$C1274&amp;$D1274&amp;P$1, 'check of sales'!$A$2:$P$1035, 12 + MATCH($E1274,'check of sales'!$M$1:$P$1, 0), 0), 0)</f>
        <v>984239.53265390429</v>
      </c>
      <c r="Q1274" s="1">
        <f>SUMIF('emission-rate'!$A$2:$A$551, $D1274&amp;Q$1&amp;$E1274&amp;$F1274, 'emission-rate'!$F$2:$F$551) * IFERROR(VLOOKUP($A1274&amp;$B1274&amp;$C1274&amp;$D1274&amp;Q$1, 'check of sales'!$A$2:$P$1035, 12 + MATCH($E1274,'check of sales'!$M$1:$P$1, 0), 0), 0)</f>
        <v>701021.52341572742</v>
      </c>
      <c r="R1274" s="1">
        <f>SUMIF('emission-rate'!$A$2:$A$551, $D1274&amp;R$1&amp;$E1274&amp;$F1274, 'emission-rate'!$F$2:$F$551) * IFERROR(VLOOKUP($A1274&amp;$B1274&amp;$C1274&amp;$D1274&amp;R$1, 'check of sales'!$A$2:$P$1035, 12 + MATCH($E1274,'check of sales'!$M$1:$P$1, 0), 0), 0)</f>
        <v>539761.91250007867</v>
      </c>
      <c r="S1274" s="1">
        <f>SUMIF('emission-rate'!$A$2:$A$551, $D1274&amp;S$1&amp;$E1274&amp;$F1274, 'emission-rate'!$F$2:$F$551) * IFERROR(VLOOKUP($A1274&amp;$B1274&amp;$C1274&amp;$D1274&amp;S$1, 'check of sales'!$A$2:$P$1035, 12 + MATCH($E1274,'check of sales'!$M$1:$P$1, 0), 0), 0)</f>
        <v>0</v>
      </c>
      <c r="T1274" s="1">
        <f>SUMIF('emission-rate'!$A$2:$A$551, $D1274&amp;T$1&amp;$E1274&amp;$F1274, 'emission-rate'!$F$2:$F$551) * IFERROR(VLOOKUP($A1274&amp;$B1274&amp;$C1274&amp;$D1274&amp;T$1, 'check of sales'!$A$2:$P$1035, 12 + MATCH($E1274,'check of sales'!$M$1:$P$1, 0), 0), 0)</f>
        <v>0</v>
      </c>
      <c r="U1274" s="1">
        <f>SUMIF('emission-rate'!$A$2:$A$551, $D1274&amp;U$1&amp;$E1274&amp;$F1274, 'emission-rate'!$F$2:$F$551) * IFERROR(VLOOKUP($A1274&amp;$B1274&amp;$C1274&amp;$D1274&amp;U$1, 'check of sales'!$A$2:$P$1035, 12 + MATCH($E1274,'check of sales'!$M$1:$P$1, 0), 0), 0)</f>
        <v>0</v>
      </c>
    </row>
    <row r="1275" spans="1:21" x14ac:dyDescent="0.2">
      <c r="A1275">
        <f>emission!A1275</f>
        <v>2018</v>
      </c>
      <c r="B1275">
        <f>emission!B1275</f>
        <v>2</v>
      </c>
      <c r="C1275" t="str">
        <f>emission!C1275</f>
        <v>industrial</v>
      </c>
      <c r="D1275" t="str">
        <f>emission!D1275</f>
        <v>VCC 22400 (DSL LHD1)</v>
      </c>
      <c r="E1275" t="str">
        <f>emission!E1275</f>
        <v>DSL</v>
      </c>
      <c r="F1275" t="str">
        <f>emission!F1275</f>
        <v>PM</v>
      </c>
      <c r="G1275" s="1">
        <f>emission!G1275 - SUM($K1275:$U1275)</f>
        <v>7.8505277633666992E-4</v>
      </c>
      <c r="K1275" s="1">
        <f>SUMIF('emission-rate'!$A$2:$A$551, $D1275&amp;K$1&amp;$E1275&amp;$F1275, 'emission-rate'!$F$2:$F$551) * IFERROR(VLOOKUP($A1275&amp;$B1275&amp;$C1275&amp;$D1275&amp;K$1, 'check of sales'!$A$2:$P$1035, 12 + MATCH($E1275,'check of sales'!$M$1:$P$1, 0), 0), 0)</f>
        <v>17819.900133650041</v>
      </c>
      <c r="L1275" s="1">
        <f>SUMIF('emission-rate'!$A$2:$A$551, $D1275&amp;L$1&amp;$E1275&amp;$F1275, 'emission-rate'!$F$2:$F$551) * IFERROR(VLOOKUP($A1275&amp;$B1275&amp;$C1275&amp;$D1275&amp;L$1, 'check of sales'!$A$2:$P$1035, 12 + MATCH($E1275,'check of sales'!$M$1:$P$1, 0), 0), 0)</f>
        <v>722093.74767389416</v>
      </c>
      <c r="M1275" s="1">
        <f>SUMIF('emission-rate'!$A$2:$A$551, $D1275&amp;M$1&amp;$E1275&amp;$F1275, 'emission-rate'!$F$2:$F$551) * IFERROR(VLOOKUP($A1275&amp;$B1275&amp;$C1275&amp;$D1275&amp;M$1, 'check of sales'!$A$2:$P$1035, 12 + MATCH($E1275,'check of sales'!$M$1:$P$1, 0), 0), 0)</f>
        <v>694980.10263800586</v>
      </c>
      <c r="N1275" s="1">
        <f>SUMIF('emission-rate'!$A$2:$A$551, $D1275&amp;N$1&amp;$E1275&amp;$F1275, 'emission-rate'!$F$2:$F$551) * IFERROR(VLOOKUP($A1275&amp;$B1275&amp;$C1275&amp;$D1275&amp;N$1, 'check of sales'!$A$2:$P$1035, 12 + MATCH($E1275,'check of sales'!$M$1:$P$1, 0), 0), 0)</f>
        <v>203927.05968570738</v>
      </c>
      <c r="O1275" s="1">
        <f>SUMIF('emission-rate'!$A$2:$A$551, $D1275&amp;O$1&amp;$E1275&amp;$F1275, 'emission-rate'!$F$2:$F$551) * IFERROR(VLOOKUP($A1275&amp;$B1275&amp;$C1275&amp;$D1275&amp;O$1, 'check of sales'!$A$2:$P$1035, 12 + MATCH($E1275,'check of sales'!$M$1:$P$1, 0), 0), 0)</f>
        <v>661333.22516043251</v>
      </c>
      <c r="P1275" s="1">
        <f>SUMIF('emission-rate'!$A$2:$A$551, $D1275&amp;P$1&amp;$E1275&amp;$F1275, 'emission-rate'!$F$2:$F$551) * IFERROR(VLOOKUP($A1275&amp;$B1275&amp;$C1275&amp;$D1275&amp;P$1, 'check of sales'!$A$2:$P$1035, 12 + MATCH($E1275,'check of sales'!$M$1:$P$1, 0), 0), 0)</f>
        <v>952814.62585989281</v>
      </c>
      <c r="Q1275" s="1">
        <f>SUMIF('emission-rate'!$A$2:$A$551, $D1275&amp;Q$1&amp;$E1275&amp;$F1275, 'emission-rate'!$F$2:$F$551) * IFERROR(VLOOKUP($A1275&amp;$B1275&amp;$C1275&amp;$D1275&amp;Q$1, 'check of sales'!$A$2:$P$1035, 12 + MATCH($E1275,'check of sales'!$M$1:$P$1, 0), 0), 0)</f>
        <v>674368.69531156577</v>
      </c>
      <c r="R1275" s="1">
        <f>SUMIF('emission-rate'!$A$2:$A$551, $D1275&amp;R$1&amp;$E1275&amp;$F1275, 'emission-rate'!$F$2:$F$551) * IFERROR(VLOOKUP($A1275&amp;$B1275&amp;$C1275&amp;$D1275&amp;R$1, 'check of sales'!$A$2:$P$1035, 12 + MATCH($E1275,'check of sales'!$M$1:$P$1, 0), 0), 0)</f>
        <v>508210.20424102939</v>
      </c>
      <c r="S1275" s="1">
        <f>SUMIF('emission-rate'!$A$2:$A$551, $D1275&amp;S$1&amp;$E1275&amp;$F1275, 'emission-rate'!$F$2:$F$551) * IFERROR(VLOOKUP($A1275&amp;$B1275&amp;$C1275&amp;$D1275&amp;S$1, 'check of sales'!$A$2:$P$1035, 12 + MATCH($E1275,'check of sales'!$M$1:$P$1, 0), 0), 0)</f>
        <v>658510.42973985896</v>
      </c>
      <c r="T1275" s="1">
        <f>SUMIF('emission-rate'!$A$2:$A$551, $D1275&amp;T$1&amp;$E1275&amp;$F1275, 'emission-rate'!$F$2:$F$551) * IFERROR(VLOOKUP($A1275&amp;$B1275&amp;$C1275&amp;$D1275&amp;T$1, 'check of sales'!$A$2:$P$1035, 12 + MATCH($E1275,'check of sales'!$M$1:$P$1, 0), 0), 0)</f>
        <v>0</v>
      </c>
      <c r="U1275" s="1">
        <f>SUMIF('emission-rate'!$A$2:$A$551, $D1275&amp;U$1&amp;$E1275&amp;$F1275, 'emission-rate'!$F$2:$F$551) * IFERROR(VLOOKUP($A1275&amp;$B1275&amp;$C1275&amp;$D1275&amp;U$1, 'check of sales'!$A$2:$P$1035, 12 + MATCH($E1275,'check of sales'!$M$1:$P$1, 0), 0), 0)</f>
        <v>0</v>
      </c>
    </row>
    <row r="1276" spans="1:21" x14ac:dyDescent="0.2">
      <c r="A1276">
        <f>emission!A1276</f>
        <v>2019</v>
      </c>
      <c r="B1276">
        <f>emission!B1276</f>
        <v>2</v>
      </c>
      <c r="C1276" t="str">
        <f>emission!C1276</f>
        <v>industrial</v>
      </c>
      <c r="D1276" t="str">
        <f>emission!D1276</f>
        <v>VCC 22400 (DSL LHD1)</v>
      </c>
      <c r="E1276" t="str">
        <f>emission!E1276</f>
        <v>DSL</v>
      </c>
      <c r="F1276" t="str">
        <f>emission!F1276</f>
        <v>PM</v>
      </c>
      <c r="G1276" s="1">
        <f>emission!G1276 - SUM($K1276:$U1276)</f>
        <v>6.0915481299161911E-4</v>
      </c>
      <c r="K1276" s="1">
        <f>SUMIF('emission-rate'!$A$2:$A$551, $D1276&amp;K$1&amp;$E1276&amp;$F1276, 'emission-rate'!$F$2:$F$551) * IFERROR(VLOOKUP($A1276&amp;$B1276&amp;$C1276&amp;$D1276&amp;K$1, 'check of sales'!$A$2:$P$1035, 12 + MATCH($E1276,'check of sales'!$M$1:$P$1, 0), 0), 0)</f>
        <v>17261.073462834538</v>
      </c>
      <c r="L1276" s="1">
        <f>SUMIF('emission-rate'!$A$2:$A$551, $D1276&amp;L$1&amp;$E1276&amp;$F1276, 'emission-rate'!$F$2:$F$551) * IFERROR(VLOOKUP($A1276&amp;$B1276&amp;$C1276&amp;$D1276&amp;L$1, 'check of sales'!$A$2:$P$1035, 12 + MATCH($E1276,'check of sales'!$M$1:$P$1, 0), 0), 0)</f>
        <v>693313.63956682081</v>
      </c>
      <c r="M1276" s="1">
        <f>SUMIF('emission-rate'!$A$2:$A$551, $D1276&amp;M$1&amp;$E1276&amp;$F1276, 'emission-rate'!$F$2:$F$551) * IFERROR(VLOOKUP($A1276&amp;$B1276&amp;$C1276&amp;$D1276&amp;M$1, 'check of sales'!$A$2:$P$1035, 12 + MATCH($E1276,'check of sales'!$M$1:$P$1, 0), 0), 0)</f>
        <v>633331.56979510759</v>
      </c>
      <c r="N1276" s="1">
        <f>SUMIF('emission-rate'!$A$2:$A$551, $D1276&amp;N$1&amp;$E1276&amp;$F1276, 'emission-rate'!$F$2:$F$551) * IFERROR(VLOOKUP($A1276&amp;$B1276&amp;$C1276&amp;$D1276&amp;N$1, 'check of sales'!$A$2:$P$1035, 12 + MATCH($E1276,'check of sales'!$M$1:$P$1, 0), 0), 0)</f>
        <v>195996.10993731936</v>
      </c>
      <c r="O1276" s="1">
        <f>SUMIF('emission-rate'!$A$2:$A$551, $D1276&amp;O$1&amp;$E1276&amp;$F1276, 'emission-rate'!$F$2:$F$551) * IFERROR(VLOOKUP($A1276&amp;$B1276&amp;$C1276&amp;$D1276&amp;O$1, 'check of sales'!$A$2:$P$1035, 12 + MATCH($E1276,'check of sales'!$M$1:$P$1, 0), 0), 0)</f>
        <v>619216.97578867886</v>
      </c>
      <c r="P1276" s="1">
        <f>SUMIF('emission-rate'!$A$2:$A$551, $D1276&amp;P$1&amp;$E1276&amp;$F1276, 'emission-rate'!$F$2:$F$551) * IFERROR(VLOOKUP($A1276&amp;$B1276&amp;$C1276&amp;$D1276&amp;P$1, 'check of sales'!$A$2:$P$1035, 12 + MATCH($E1276,'check of sales'!$M$1:$P$1, 0), 0), 0)</f>
        <v>850341.72545968299</v>
      </c>
      <c r="Q1276" s="1">
        <f>SUMIF('emission-rate'!$A$2:$A$551, $D1276&amp;Q$1&amp;$E1276&amp;$F1276, 'emission-rate'!$F$2:$F$551) * IFERROR(VLOOKUP($A1276&amp;$B1276&amp;$C1276&amp;$D1276&amp;Q$1, 'check of sales'!$A$2:$P$1035, 12 + MATCH($E1276,'check of sales'!$M$1:$P$1, 0), 0), 0)</f>
        <v>652837.37829788809</v>
      </c>
      <c r="R1276" s="1">
        <f>SUMIF('emission-rate'!$A$2:$A$551, $D1276&amp;R$1&amp;$E1276&amp;$F1276, 'emission-rate'!$F$2:$F$551) * IFERROR(VLOOKUP($A1276&amp;$B1276&amp;$C1276&amp;$D1276&amp;R$1, 'check of sales'!$A$2:$P$1035, 12 + MATCH($E1276,'check of sales'!$M$1:$P$1, 0), 0), 0)</f>
        <v>488888.05968201865</v>
      </c>
      <c r="S1276" s="1">
        <f>SUMIF('emission-rate'!$A$2:$A$551, $D1276&amp;S$1&amp;$E1276&amp;$F1276, 'emission-rate'!$F$2:$F$551) * IFERROR(VLOOKUP($A1276&amp;$B1276&amp;$C1276&amp;$D1276&amp;S$1, 'check of sales'!$A$2:$P$1035, 12 + MATCH($E1276,'check of sales'!$M$1:$P$1, 0), 0), 0)</f>
        <v>620017.29325963417</v>
      </c>
      <c r="T1276" s="1">
        <f>SUMIF('emission-rate'!$A$2:$A$551, $D1276&amp;T$1&amp;$E1276&amp;$F1276, 'emission-rate'!$F$2:$F$551) * IFERROR(VLOOKUP($A1276&amp;$B1276&amp;$C1276&amp;$D1276&amp;T$1, 'check of sales'!$A$2:$P$1035, 12 + MATCH($E1276,'check of sales'!$M$1:$P$1, 0), 0), 0)</f>
        <v>550447.43871328072</v>
      </c>
      <c r="U1276" s="1">
        <f>SUMIF('emission-rate'!$A$2:$A$551, $D1276&amp;U$1&amp;$E1276&amp;$F1276, 'emission-rate'!$F$2:$F$551) * IFERROR(VLOOKUP($A1276&amp;$B1276&amp;$C1276&amp;$D1276&amp;U$1, 'check of sales'!$A$2:$P$1035, 12 + MATCH($E1276,'check of sales'!$M$1:$P$1, 0), 0), 0)</f>
        <v>0</v>
      </c>
    </row>
    <row r="1277" spans="1:21" x14ac:dyDescent="0.2">
      <c r="A1277">
        <f>emission!A1277</f>
        <v>2020</v>
      </c>
      <c r="B1277">
        <f>emission!B1277</f>
        <v>2</v>
      </c>
      <c r="C1277" t="str">
        <f>emission!C1277</f>
        <v>industrial</v>
      </c>
      <c r="D1277" t="str">
        <f>emission!D1277</f>
        <v>VCC 22400 (DSL LHD1)</v>
      </c>
      <c r="E1277" t="str">
        <f>emission!E1277</f>
        <v>DSL</v>
      </c>
      <c r="F1277" t="str">
        <f>emission!F1277</f>
        <v>PM</v>
      </c>
      <c r="G1277" s="1">
        <f>emission!G1277 - SUM($K1277:$U1277)</f>
        <v>4.2484700679779053E-4</v>
      </c>
      <c r="K1277" s="1">
        <f>SUMIF('emission-rate'!$A$2:$A$551, $D1277&amp;K$1&amp;$E1277&amp;$F1277, 'emission-rate'!$F$2:$F$551) * IFERROR(VLOOKUP($A1277&amp;$B1277&amp;$C1277&amp;$D1277&amp;K$1, 'check of sales'!$A$2:$P$1035, 12 + MATCH($E1277,'check of sales'!$M$1:$P$1, 0), 0), 0)</f>
        <v>16356.311809549985</v>
      </c>
      <c r="L1277" s="1">
        <f>SUMIF('emission-rate'!$A$2:$A$551, $D1277&amp;L$1&amp;$E1277&amp;$F1277, 'emission-rate'!$F$2:$F$551) * IFERROR(VLOOKUP($A1277&amp;$B1277&amp;$C1277&amp;$D1277&amp;L$1, 'check of sales'!$A$2:$P$1035, 12 + MATCH($E1277,'check of sales'!$M$1:$P$1, 0), 0), 0)</f>
        <v>671571.53382412379</v>
      </c>
      <c r="M1277" s="1">
        <f>SUMIF('emission-rate'!$A$2:$A$551, $D1277&amp;M$1&amp;$E1277&amp;$F1277, 'emission-rate'!$F$2:$F$551) * IFERROR(VLOOKUP($A1277&amp;$B1277&amp;$C1277&amp;$D1277&amp;M$1, 'check of sales'!$A$2:$P$1035, 12 + MATCH($E1277,'check of sales'!$M$1:$P$1, 0), 0), 0)</f>
        <v>608089.2088066031</v>
      </c>
      <c r="N1277" s="1">
        <f>SUMIF('emission-rate'!$A$2:$A$551, $D1277&amp;N$1&amp;$E1277&amp;$F1277, 'emission-rate'!$F$2:$F$551) * IFERROR(VLOOKUP($A1277&amp;$B1277&amp;$C1277&amp;$D1277&amp;N$1, 'check of sales'!$A$2:$P$1035, 12 + MATCH($E1277,'check of sales'!$M$1:$P$1, 0), 0), 0)</f>
        <v>178610.18395945779</v>
      </c>
      <c r="O1277" s="1">
        <f>SUMIF('emission-rate'!$A$2:$A$551, $D1277&amp;O$1&amp;$E1277&amp;$F1277, 'emission-rate'!$F$2:$F$551) * IFERROR(VLOOKUP($A1277&amp;$B1277&amp;$C1277&amp;$D1277&amp;O$1, 'check of sales'!$A$2:$P$1035, 12 + MATCH($E1277,'check of sales'!$M$1:$P$1, 0), 0), 0)</f>
        <v>595134.94015349867</v>
      </c>
      <c r="P1277" s="1">
        <f>SUMIF('emission-rate'!$A$2:$A$551, $D1277&amp;P$1&amp;$E1277&amp;$F1277, 'emission-rate'!$F$2:$F$551) * IFERROR(VLOOKUP($A1277&amp;$B1277&amp;$C1277&amp;$D1277&amp;P$1, 'check of sales'!$A$2:$P$1035, 12 + MATCH($E1277,'check of sales'!$M$1:$P$1, 0), 0), 0)</f>
        <v>796188.68611710507</v>
      </c>
      <c r="Q1277" s="1">
        <f>SUMIF('emission-rate'!$A$2:$A$551, $D1277&amp;Q$1&amp;$E1277&amp;$F1277, 'emission-rate'!$F$2:$F$551) * IFERROR(VLOOKUP($A1277&amp;$B1277&amp;$C1277&amp;$D1277&amp;Q$1, 'check of sales'!$A$2:$P$1035, 12 + MATCH($E1277,'check of sales'!$M$1:$P$1, 0), 0), 0)</f>
        <v>582626.30278728763</v>
      </c>
      <c r="R1277" s="1">
        <f>SUMIF('emission-rate'!$A$2:$A$551, $D1277&amp;R$1&amp;$E1277&amp;$F1277, 'emission-rate'!$F$2:$F$551) * IFERROR(VLOOKUP($A1277&amp;$B1277&amp;$C1277&amp;$D1277&amp;R$1, 'check of sales'!$A$2:$P$1035, 12 + MATCH($E1277,'check of sales'!$M$1:$P$1, 0), 0), 0)</f>
        <v>473278.78856608691</v>
      </c>
      <c r="S1277" s="1">
        <f>SUMIF('emission-rate'!$A$2:$A$551, $D1277&amp;S$1&amp;$E1277&amp;$F1277, 'emission-rate'!$F$2:$F$551) * IFERROR(VLOOKUP($A1277&amp;$B1277&amp;$C1277&amp;$D1277&amp;S$1, 'check of sales'!$A$2:$P$1035, 12 + MATCH($E1277,'check of sales'!$M$1:$P$1, 0), 0), 0)</f>
        <v>596444.244805519</v>
      </c>
      <c r="T1277" s="1">
        <f>SUMIF('emission-rate'!$A$2:$A$551, $D1277&amp;T$1&amp;$E1277&amp;$F1277, 'emission-rate'!$F$2:$F$551) * IFERROR(VLOOKUP($A1277&amp;$B1277&amp;$C1277&amp;$D1277&amp;T$1, 'check of sales'!$A$2:$P$1035, 12 + MATCH($E1277,'check of sales'!$M$1:$P$1, 0), 0), 0)</f>
        <v>518271.1094910524</v>
      </c>
      <c r="U1277" s="1">
        <f>SUMIF('emission-rate'!$A$2:$A$551, $D1277&amp;U$1&amp;$E1277&amp;$F1277, 'emission-rate'!$F$2:$F$551) * IFERROR(VLOOKUP($A1277&amp;$B1277&amp;$C1277&amp;$D1277&amp;U$1, 'check of sales'!$A$2:$P$1035, 12 + MATCH($E1277,'check of sales'!$M$1:$P$1, 0), 0), 0)</f>
        <v>653007.42664311954</v>
      </c>
    </row>
    <row r="1278" spans="1:21" x14ac:dyDescent="0.2">
      <c r="A1278">
        <f>emission!A1278</f>
        <v>2010</v>
      </c>
      <c r="B1278">
        <f>emission!B1278</f>
        <v>2</v>
      </c>
      <c r="C1278" t="str">
        <f>emission!C1278</f>
        <v>industrial</v>
      </c>
      <c r="D1278" t="str">
        <f>emission!D1278</f>
        <v>VCC 22400 (DSL LHD1)</v>
      </c>
      <c r="E1278" t="str">
        <f>emission!E1278</f>
        <v>DSL</v>
      </c>
      <c r="F1278" t="str">
        <f>emission!F1278</f>
        <v>PM10</v>
      </c>
      <c r="G1278" s="1">
        <f>emission!G1278 - SUM($K1278:$U1278)</f>
        <v>1.9437175069469959E-6</v>
      </c>
      <c r="K1278" s="1">
        <f>SUMIF('emission-rate'!$A$2:$A$551, $D1278&amp;K$1&amp;$E1278&amp;$F1278, 'emission-rate'!$F$2:$F$551) * IFERROR(VLOOKUP($A1278&amp;$B1278&amp;$C1278&amp;$D1278&amp;K$1, 'check of sales'!$A$2:$P$1035, 12 + MATCH($E1278,'check of sales'!$M$1:$P$1, 0), 0), 0)</f>
        <v>28469.810251039282</v>
      </c>
      <c r="L1278" s="1">
        <f>SUMIF('emission-rate'!$A$2:$A$551, $D1278&amp;L$1&amp;$E1278&amp;$F1278, 'emission-rate'!$F$2:$F$551) * IFERROR(VLOOKUP($A1278&amp;$B1278&amp;$C1278&amp;$D1278&amp;L$1, 'check of sales'!$A$2:$P$1035, 12 + MATCH($E1278,'check of sales'!$M$1:$P$1, 0), 0), 0)</f>
        <v>0</v>
      </c>
      <c r="M1278" s="1">
        <f>SUMIF('emission-rate'!$A$2:$A$551, $D1278&amp;M$1&amp;$E1278&amp;$F1278, 'emission-rate'!$F$2:$F$551) * IFERROR(VLOOKUP($A1278&amp;$B1278&amp;$C1278&amp;$D1278&amp;M$1, 'check of sales'!$A$2:$P$1035, 12 + MATCH($E1278,'check of sales'!$M$1:$P$1, 0), 0), 0)</f>
        <v>0</v>
      </c>
      <c r="N1278" s="1">
        <f>SUMIF('emission-rate'!$A$2:$A$551, $D1278&amp;N$1&amp;$E1278&amp;$F1278, 'emission-rate'!$F$2:$F$551) * IFERROR(VLOOKUP($A1278&amp;$B1278&amp;$C1278&amp;$D1278&amp;N$1, 'check of sales'!$A$2:$P$1035, 12 + MATCH($E1278,'check of sales'!$M$1:$P$1, 0), 0), 0)</f>
        <v>0</v>
      </c>
      <c r="O1278" s="1">
        <f>SUMIF('emission-rate'!$A$2:$A$551, $D1278&amp;O$1&amp;$E1278&amp;$F1278, 'emission-rate'!$F$2:$F$551) * IFERROR(VLOOKUP($A1278&amp;$B1278&amp;$C1278&amp;$D1278&amp;O$1, 'check of sales'!$A$2:$P$1035, 12 + MATCH($E1278,'check of sales'!$M$1:$P$1, 0), 0), 0)</f>
        <v>0</v>
      </c>
      <c r="P1278" s="1">
        <f>SUMIF('emission-rate'!$A$2:$A$551, $D1278&amp;P$1&amp;$E1278&amp;$F1278, 'emission-rate'!$F$2:$F$551) * IFERROR(VLOOKUP($A1278&amp;$B1278&amp;$C1278&amp;$D1278&amp;P$1, 'check of sales'!$A$2:$P$1035, 12 + MATCH($E1278,'check of sales'!$M$1:$P$1, 0), 0), 0)</f>
        <v>0</v>
      </c>
      <c r="Q1278" s="1">
        <f>SUMIF('emission-rate'!$A$2:$A$551, $D1278&amp;Q$1&amp;$E1278&amp;$F1278, 'emission-rate'!$F$2:$F$551) * IFERROR(VLOOKUP($A1278&amp;$B1278&amp;$C1278&amp;$D1278&amp;Q$1, 'check of sales'!$A$2:$P$1035, 12 + MATCH($E1278,'check of sales'!$M$1:$P$1, 0), 0), 0)</f>
        <v>0</v>
      </c>
      <c r="R1278" s="1">
        <f>SUMIF('emission-rate'!$A$2:$A$551, $D1278&amp;R$1&amp;$E1278&amp;$F1278, 'emission-rate'!$F$2:$F$551) * IFERROR(VLOOKUP($A1278&amp;$B1278&amp;$C1278&amp;$D1278&amp;R$1, 'check of sales'!$A$2:$P$1035, 12 + MATCH($E1278,'check of sales'!$M$1:$P$1, 0), 0), 0)</f>
        <v>0</v>
      </c>
      <c r="S1278" s="1">
        <f>SUMIF('emission-rate'!$A$2:$A$551, $D1278&amp;S$1&amp;$E1278&amp;$F1278, 'emission-rate'!$F$2:$F$551) * IFERROR(VLOOKUP($A1278&amp;$B1278&amp;$C1278&amp;$D1278&amp;S$1, 'check of sales'!$A$2:$P$1035, 12 + MATCH($E1278,'check of sales'!$M$1:$P$1, 0), 0), 0)</f>
        <v>0</v>
      </c>
      <c r="T1278" s="1">
        <f>SUMIF('emission-rate'!$A$2:$A$551, $D1278&amp;T$1&amp;$E1278&amp;$F1278, 'emission-rate'!$F$2:$F$551) * IFERROR(VLOOKUP($A1278&amp;$B1278&amp;$C1278&amp;$D1278&amp;T$1, 'check of sales'!$A$2:$P$1035, 12 + MATCH($E1278,'check of sales'!$M$1:$P$1, 0), 0), 0)</f>
        <v>0</v>
      </c>
      <c r="U1278" s="1">
        <f>SUMIF('emission-rate'!$A$2:$A$551, $D1278&amp;U$1&amp;$E1278&amp;$F1278, 'emission-rate'!$F$2:$F$551) * IFERROR(VLOOKUP($A1278&amp;$B1278&amp;$C1278&amp;$D1278&amp;U$1, 'check of sales'!$A$2:$P$1035, 12 + MATCH($E1278,'check of sales'!$M$1:$P$1, 0), 0), 0)</f>
        <v>0</v>
      </c>
    </row>
    <row r="1279" spans="1:21" x14ac:dyDescent="0.2">
      <c r="A1279">
        <f>emission!A1279</f>
        <v>2011</v>
      </c>
      <c r="B1279">
        <f>emission!B1279</f>
        <v>2</v>
      </c>
      <c r="C1279" t="str">
        <f>emission!C1279</f>
        <v>industrial</v>
      </c>
      <c r="D1279" t="str">
        <f>emission!D1279</f>
        <v>VCC 22400 (DSL LHD1)</v>
      </c>
      <c r="E1279" t="str">
        <f>emission!E1279</f>
        <v>DSL</v>
      </c>
      <c r="F1279" t="str">
        <f>emission!F1279</f>
        <v>PM10</v>
      </c>
      <c r="G1279" s="1">
        <f>emission!G1279 - SUM($K1279:$U1279)</f>
        <v>3.0951737426221371E-4</v>
      </c>
      <c r="K1279" s="1">
        <f>SUMIF('emission-rate'!$A$2:$A$551, $D1279&amp;K$1&amp;$E1279&amp;$F1279, 'emission-rate'!$F$2:$F$551) * IFERROR(VLOOKUP($A1279&amp;$B1279&amp;$C1279&amp;$D1279&amp;K$1, 'check of sales'!$A$2:$P$1035, 12 + MATCH($E1279,'check of sales'!$M$1:$P$1, 0), 0), 0)</f>
        <v>26805.611413684048</v>
      </c>
      <c r="L1279" s="1">
        <f>SUMIF('emission-rate'!$A$2:$A$551, $D1279&amp;L$1&amp;$E1279&amp;$F1279, 'emission-rate'!$F$2:$F$551) * IFERROR(VLOOKUP($A1279&amp;$B1279&amp;$C1279&amp;$D1279&amp;L$1, 'check of sales'!$A$2:$P$1035, 12 + MATCH($E1279,'check of sales'!$M$1:$P$1, 0), 0), 0)</f>
        <v>1107666.8668963986</v>
      </c>
      <c r="M1279" s="1">
        <f>SUMIF('emission-rate'!$A$2:$A$551, $D1279&amp;M$1&amp;$E1279&amp;$F1279, 'emission-rate'!$F$2:$F$551) * IFERROR(VLOOKUP($A1279&amp;$B1279&amp;$C1279&amp;$D1279&amp;M$1, 'check of sales'!$A$2:$P$1035, 12 + MATCH($E1279,'check of sales'!$M$1:$P$1, 0), 0), 0)</f>
        <v>0</v>
      </c>
      <c r="N1279" s="1">
        <f>SUMIF('emission-rate'!$A$2:$A$551, $D1279&amp;N$1&amp;$E1279&amp;$F1279, 'emission-rate'!$F$2:$F$551) * IFERROR(VLOOKUP($A1279&amp;$B1279&amp;$C1279&amp;$D1279&amp;N$1, 'check of sales'!$A$2:$P$1035, 12 + MATCH($E1279,'check of sales'!$M$1:$P$1, 0), 0), 0)</f>
        <v>0</v>
      </c>
      <c r="O1279" s="1">
        <f>SUMIF('emission-rate'!$A$2:$A$551, $D1279&amp;O$1&amp;$E1279&amp;$F1279, 'emission-rate'!$F$2:$F$551) * IFERROR(VLOOKUP($A1279&amp;$B1279&amp;$C1279&amp;$D1279&amp;O$1, 'check of sales'!$A$2:$P$1035, 12 + MATCH($E1279,'check of sales'!$M$1:$P$1, 0), 0), 0)</f>
        <v>0</v>
      </c>
      <c r="P1279" s="1">
        <f>SUMIF('emission-rate'!$A$2:$A$551, $D1279&amp;P$1&amp;$E1279&amp;$F1279, 'emission-rate'!$F$2:$F$551) * IFERROR(VLOOKUP($A1279&amp;$B1279&amp;$C1279&amp;$D1279&amp;P$1, 'check of sales'!$A$2:$P$1035, 12 + MATCH($E1279,'check of sales'!$M$1:$P$1, 0), 0), 0)</f>
        <v>0</v>
      </c>
      <c r="Q1279" s="1">
        <f>SUMIF('emission-rate'!$A$2:$A$551, $D1279&amp;Q$1&amp;$E1279&amp;$F1279, 'emission-rate'!$F$2:$F$551) * IFERROR(VLOOKUP($A1279&amp;$B1279&amp;$C1279&amp;$D1279&amp;Q$1, 'check of sales'!$A$2:$P$1035, 12 + MATCH($E1279,'check of sales'!$M$1:$P$1, 0), 0), 0)</f>
        <v>0</v>
      </c>
      <c r="R1279" s="1">
        <f>SUMIF('emission-rate'!$A$2:$A$551, $D1279&amp;R$1&amp;$E1279&amp;$F1279, 'emission-rate'!$F$2:$F$551) * IFERROR(VLOOKUP($A1279&amp;$B1279&amp;$C1279&amp;$D1279&amp;R$1, 'check of sales'!$A$2:$P$1035, 12 + MATCH($E1279,'check of sales'!$M$1:$P$1, 0), 0), 0)</f>
        <v>0</v>
      </c>
      <c r="S1279" s="1">
        <f>SUMIF('emission-rate'!$A$2:$A$551, $D1279&amp;S$1&amp;$E1279&amp;$F1279, 'emission-rate'!$F$2:$F$551) * IFERROR(VLOOKUP($A1279&amp;$B1279&amp;$C1279&amp;$D1279&amp;S$1, 'check of sales'!$A$2:$P$1035, 12 + MATCH($E1279,'check of sales'!$M$1:$P$1, 0), 0), 0)</f>
        <v>0</v>
      </c>
      <c r="T1279" s="1">
        <f>SUMIF('emission-rate'!$A$2:$A$551, $D1279&amp;T$1&amp;$E1279&amp;$F1279, 'emission-rate'!$F$2:$F$551) * IFERROR(VLOOKUP($A1279&amp;$B1279&amp;$C1279&amp;$D1279&amp;T$1, 'check of sales'!$A$2:$P$1035, 12 + MATCH($E1279,'check of sales'!$M$1:$P$1, 0), 0), 0)</f>
        <v>0</v>
      </c>
      <c r="U1279" s="1">
        <f>SUMIF('emission-rate'!$A$2:$A$551, $D1279&amp;U$1&amp;$E1279&amp;$F1279, 'emission-rate'!$F$2:$F$551) * IFERROR(VLOOKUP($A1279&amp;$B1279&amp;$C1279&amp;$D1279&amp;U$1, 'check of sales'!$A$2:$P$1035, 12 + MATCH($E1279,'check of sales'!$M$1:$P$1, 0), 0), 0)</f>
        <v>0</v>
      </c>
    </row>
    <row r="1280" spans="1:21" x14ac:dyDescent="0.2">
      <c r="A1280">
        <f>emission!A1280</f>
        <v>2012</v>
      </c>
      <c r="B1280">
        <f>emission!B1280</f>
        <v>2</v>
      </c>
      <c r="C1280" t="str">
        <f>emission!C1280</f>
        <v>industrial</v>
      </c>
      <c r="D1280" t="str">
        <f>emission!D1280</f>
        <v>VCC 22400 (DSL LHD1)</v>
      </c>
      <c r="E1280" t="str">
        <f>emission!E1280</f>
        <v>DSL</v>
      </c>
      <c r="F1280" t="str">
        <f>emission!F1280</f>
        <v>PM10</v>
      </c>
      <c r="G1280" s="1">
        <f>emission!G1280 - SUM($K1280:$U1280)</f>
        <v>1.6620545648038387E-4</v>
      </c>
      <c r="K1280" s="1">
        <f>SUMIF('emission-rate'!$A$2:$A$551, $D1280&amp;K$1&amp;$E1280&amp;$F1280, 'emission-rate'!$F$2:$F$551) * IFERROR(VLOOKUP($A1280&amp;$B1280&amp;$C1280&amp;$D1280&amp;K$1, 'check of sales'!$A$2:$P$1035, 12 + MATCH($E1280,'check of sales'!$M$1:$P$1, 0), 0), 0)</f>
        <v>25786.462458378504</v>
      </c>
      <c r="L1280" s="1">
        <f>SUMIF('emission-rate'!$A$2:$A$551, $D1280&amp;L$1&amp;$E1280&amp;$F1280, 'emission-rate'!$F$2:$F$551) * IFERROR(VLOOKUP($A1280&amp;$B1280&amp;$C1280&amp;$D1280&amp;L$1, 'check of sales'!$A$2:$P$1035, 12 + MATCH($E1280,'check of sales'!$M$1:$P$1, 0), 0), 0)</f>
        <v>1042918.3527401309</v>
      </c>
      <c r="M1280" s="1">
        <f>SUMIF('emission-rate'!$A$2:$A$551, $D1280&amp;M$1&amp;$E1280&amp;$F1280, 'emission-rate'!$F$2:$F$551) * IFERROR(VLOOKUP($A1280&amp;$B1280&amp;$C1280&amp;$D1280&amp;M$1, 'check of sales'!$A$2:$P$1035, 12 + MATCH($E1280,'check of sales'!$M$1:$P$1, 0), 0), 0)</f>
        <v>971510.05467438546</v>
      </c>
      <c r="N1280" s="1">
        <f>SUMIF('emission-rate'!$A$2:$A$551, $D1280&amp;N$1&amp;$E1280&amp;$F1280, 'emission-rate'!$F$2:$F$551) * IFERROR(VLOOKUP($A1280&amp;$B1280&amp;$C1280&amp;$D1280&amp;N$1, 'check of sales'!$A$2:$P$1035, 12 + MATCH($E1280,'check of sales'!$M$1:$P$1, 0), 0), 0)</f>
        <v>0</v>
      </c>
      <c r="O1280" s="1">
        <f>SUMIF('emission-rate'!$A$2:$A$551, $D1280&amp;O$1&amp;$E1280&amp;$F1280, 'emission-rate'!$F$2:$F$551) * IFERROR(VLOOKUP($A1280&amp;$B1280&amp;$C1280&amp;$D1280&amp;O$1, 'check of sales'!$A$2:$P$1035, 12 + MATCH($E1280,'check of sales'!$M$1:$P$1, 0), 0), 0)</f>
        <v>0</v>
      </c>
      <c r="P1280" s="1">
        <f>SUMIF('emission-rate'!$A$2:$A$551, $D1280&amp;P$1&amp;$E1280&amp;$F1280, 'emission-rate'!$F$2:$F$551) * IFERROR(VLOOKUP($A1280&amp;$B1280&amp;$C1280&amp;$D1280&amp;P$1, 'check of sales'!$A$2:$P$1035, 12 + MATCH($E1280,'check of sales'!$M$1:$P$1, 0), 0), 0)</f>
        <v>0</v>
      </c>
      <c r="Q1280" s="1">
        <f>SUMIF('emission-rate'!$A$2:$A$551, $D1280&amp;Q$1&amp;$E1280&amp;$F1280, 'emission-rate'!$F$2:$F$551) * IFERROR(VLOOKUP($A1280&amp;$B1280&amp;$C1280&amp;$D1280&amp;Q$1, 'check of sales'!$A$2:$P$1035, 12 + MATCH($E1280,'check of sales'!$M$1:$P$1, 0), 0), 0)</f>
        <v>0</v>
      </c>
      <c r="R1280" s="1">
        <f>SUMIF('emission-rate'!$A$2:$A$551, $D1280&amp;R$1&amp;$E1280&amp;$F1280, 'emission-rate'!$F$2:$F$551) * IFERROR(VLOOKUP($A1280&amp;$B1280&amp;$C1280&amp;$D1280&amp;R$1, 'check of sales'!$A$2:$P$1035, 12 + MATCH($E1280,'check of sales'!$M$1:$P$1, 0), 0), 0)</f>
        <v>0</v>
      </c>
      <c r="S1280" s="1">
        <f>SUMIF('emission-rate'!$A$2:$A$551, $D1280&amp;S$1&amp;$E1280&amp;$F1280, 'emission-rate'!$F$2:$F$551) * IFERROR(VLOOKUP($A1280&amp;$B1280&amp;$C1280&amp;$D1280&amp;S$1, 'check of sales'!$A$2:$P$1035, 12 + MATCH($E1280,'check of sales'!$M$1:$P$1, 0), 0), 0)</f>
        <v>0</v>
      </c>
      <c r="T1280" s="1">
        <f>SUMIF('emission-rate'!$A$2:$A$551, $D1280&amp;T$1&amp;$E1280&amp;$F1280, 'emission-rate'!$F$2:$F$551) * IFERROR(VLOOKUP($A1280&amp;$B1280&amp;$C1280&amp;$D1280&amp;T$1, 'check of sales'!$A$2:$P$1035, 12 + MATCH($E1280,'check of sales'!$M$1:$P$1, 0), 0), 0)</f>
        <v>0</v>
      </c>
      <c r="U1280" s="1">
        <f>SUMIF('emission-rate'!$A$2:$A$551, $D1280&amp;U$1&amp;$E1280&amp;$F1280, 'emission-rate'!$F$2:$F$551) * IFERROR(VLOOKUP($A1280&amp;$B1280&amp;$C1280&amp;$D1280&amp;U$1, 'check of sales'!$A$2:$P$1035, 12 + MATCH($E1280,'check of sales'!$M$1:$P$1, 0), 0), 0)</f>
        <v>0</v>
      </c>
    </row>
    <row r="1281" spans="1:21" x14ac:dyDescent="0.2">
      <c r="A1281">
        <f>emission!A1281</f>
        <v>2013</v>
      </c>
      <c r="B1281">
        <f>emission!B1281</f>
        <v>2</v>
      </c>
      <c r="C1281" t="str">
        <f>emission!C1281</f>
        <v>industrial</v>
      </c>
      <c r="D1281" t="str">
        <f>emission!D1281</f>
        <v>VCC 22400 (DSL LHD1)</v>
      </c>
      <c r="E1281" t="str">
        <f>emission!E1281</f>
        <v>DSL</v>
      </c>
      <c r="F1281" t="str">
        <f>emission!F1281</f>
        <v>PM10</v>
      </c>
      <c r="G1281" s="1">
        <f>emission!G1281 - SUM($K1281:$U1281)</f>
        <v>2.4131452664732933E-4</v>
      </c>
      <c r="K1281" s="1">
        <f>SUMIF('emission-rate'!$A$2:$A$551, $D1281&amp;K$1&amp;$E1281&amp;$F1281, 'emission-rate'!$F$2:$F$551) * IFERROR(VLOOKUP($A1281&amp;$B1281&amp;$C1281&amp;$D1281&amp;K$1, 'check of sales'!$A$2:$P$1035, 12 + MATCH($E1281,'check of sales'!$M$1:$P$1, 0), 0), 0)</f>
        <v>24963.149481793531</v>
      </c>
      <c r="L1281" s="1">
        <f>SUMIF('emission-rate'!$A$2:$A$551, $D1281&amp;L$1&amp;$E1281&amp;$F1281, 'emission-rate'!$F$2:$F$551) * IFERROR(VLOOKUP($A1281&amp;$B1281&amp;$C1281&amp;$D1281&amp;L$1, 'check of sales'!$A$2:$P$1035, 12 + MATCH($E1281,'check of sales'!$M$1:$P$1, 0), 0), 0)</f>
        <v>1003266.612167576</v>
      </c>
      <c r="M1281" s="1">
        <f>SUMIF('emission-rate'!$A$2:$A$551, $D1281&amp;M$1&amp;$E1281&amp;$F1281, 'emission-rate'!$F$2:$F$551) * IFERROR(VLOOKUP($A1281&amp;$B1281&amp;$C1281&amp;$D1281&amp;M$1, 'check of sales'!$A$2:$P$1035, 12 + MATCH($E1281,'check of sales'!$M$1:$P$1, 0), 0), 0)</f>
        <v>914720.56822499738</v>
      </c>
      <c r="N1281" s="1">
        <f>SUMIF('emission-rate'!$A$2:$A$551, $D1281&amp;N$1&amp;$E1281&amp;$F1281, 'emission-rate'!$F$2:$F$551) * IFERROR(VLOOKUP($A1281&amp;$B1281&amp;$C1281&amp;$D1281&amp;N$1, 'check of sales'!$A$2:$P$1035, 12 + MATCH($E1281,'check of sales'!$M$1:$P$1, 0), 0), 0)</f>
        <v>273956.43468521879</v>
      </c>
      <c r="O1281" s="1">
        <f>SUMIF('emission-rate'!$A$2:$A$551, $D1281&amp;O$1&amp;$E1281&amp;$F1281, 'emission-rate'!$F$2:$F$551) * IFERROR(VLOOKUP($A1281&amp;$B1281&amp;$C1281&amp;$D1281&amp;O$1, 'check of sales'!$A$2:$P$1035, 12 + MATCH($E1281,'check of sales'!$M$1:$P$1, 0), 0), 0)</f>
        <v>0</v>
      </c>
      <c r="P1281" s="1">
        <f>SUMIF('emission-rate'!$A$2:$A$551, $D1281&amp;P$1&amp;$E1281&amp;$F1281, 'emission-rate'!$F$2:$F$551) * IFERROR(VLOOKUP($A1281&amp;$B1281&amp;$C1281&amp;$D1281&amp;P$1, 'check of sales'!$A$2:$P$1035, 12 + MATCH($E1281,'check of sales'!$M$1:$P$1, 0), 0), 0)</f>
        <v>0</v>
      </c>
      <c r="Q1281" s="1">
        <f>SUMIF('emission-rate'!$A$2:$A$551, $D1281&amp;Q$1&amp;$E1281&amp;$F1281, 'emission-rate'!$F$2:$F$551) * IFERROR(VLOOKUP($A1281&amp;$B1281&amp;$C1281&amp;$D1281&amp;Q$1, 'check of sales'!$A$2:$P$1035, 12 + MATCH($E1281,'check of sales'!$M$1:$P$1, 0), 0), 0)</f>
        <v>0</v>
      </c>
      <c r="R1281" s="1">
        <f>SUMIF('emission-rate'!$A$2:$A$551, $D1281&amp;R$1&amp;$E1281&amp;$F1281, 'emission-rate'!$F$2:$F$551) * IFERROR(VLOOKUP($A1281&amp;$B1281&amp;$C1281&amp;$D1281&amp;R$1, 'check of sales'!$A$2:$P$1035, 12 + MATCH($E1281,'check of sales'!$M$1:$P$1, 0), 0), 0)</f>
        <v>0</v>
      </c>
      <c r="S1281" s="1">
        <f>SUMIF('emission-rate'!$A$2:$A$551, $D1281&amp;S$1&amp;$E1281&amp;$F1281, 'emission-rate'!$F$2:$F$551) * IFERROR(VLOOKUP($A1281&amp;$B1281&amp;$C1281&amp;$D1281&amp;S$1, 'check of sales'!$A$2:$P$1035, 12 + MATCH($E1281,'check of sales'!$M$1:$P$1, 0), 0), 0)</f>
        <v>0</v>
      </c>
      <c r="T1281" s="1">
        <f>SUMIF('emission-rate'!$A$2:$A$551, $D1281&amp;T$1&amp;$E1281&amp;$F1281, 'emission-rate'!$F$2:$F$551) * IFERROR(VLOOKUP($A1281&amp;$B1281&amp;$C1281&amp;$D1281&amp;T$1, 'check of sales'!$A$2:$P$1035, 12 + MATCH($E1281,'check of sales'!$M$1:$P$1, 0), 0), 0)</f>
        <v>0</v>
      </c>
      <c r="U1281" s="1">
        <f>SUMIF('emission-rate'!$A$2:$A$551, $D1281&amp;U$1&amp;$E1281&amp;$F1281, 'emission-rate'!$F$2:$F$551) * IFERROR(VLOOKUP($A1281&amp;$B1281&amp;$C1281&amp;$D1281&amp;U$1, 'check of sales'!$A$2:$P$1035, 12 + MATCH($E1281,'check of sales'!$M$1:$P$1, 0), 0), 0)</f>
        <v>0</v>
      </c>
    </row>
    <row r="1282" spans="1:21" x14ac:dyDescent="0.2">
      <c r="A1282">
        <f>emission!A1282</f>
        <v>2014</v>
      </c>
      <c r="B1282">
        <f>emission!B1282</f>
        <v>2</v>
      </c>
      <c r="C1282" t="str">
        <f>emission!C1282</f>
        <v>industrial</v>
      </c>
      <c r="D1282" t="str">
        <f>emission!D1282</f>
        <v>VCC 22400 (DSL LHD1)</v>
      </c>
      <c r="E1282" t="str">
        <f>emission!E1282</f>
        <v>DSL</v>
      </c>
      <c r="F1282" t="str">
        <f>emission!F1282</f>
        <v>PM10</v>
      </c>
      <c r="G1282" s="1">
        <f>emission!G1282 - SUM($K1282:$U1282)</f>
        <v>3.5439198836684227E-4</v>
      </c>
      <c r="K1282" s="1">
        <f>SUMIF('emission-rate'!$A$2:$A$551, $D1282&amp;K$1&amp;$E1282&amp;$F1282, 'emission-rate'!$F$2:$F$551) * IFERROR(VLOOKUP($A1282&amp;$B1282&amp;$C1282&amp;$D1282&amp;K$1, 'check of sales'!$A$2:$P$1035, 12 + MATCH($E1282,'check of sales'!$M$1:$P$1, 0), 0), 0)</f>
        <v>22278.423343994404</v>
      </c>
      <c r="L1282" s="1">
        <f>SUMIF('emission-rate'!$A$2:$A$551, $D1282&amp;L$1&amp;$E1282&amp;$F1282, 'emission-rate'!$F$2:$F$551) * IFERROR(VLOOKUP($A1282&amp;$B1282&amp;$C1282&amp;$D1282&amp;L$1, 'check of sales'!$A$2:$P$1035, 12 + MATCH($E1282,'check of sales'!$M$1:$P$1, 0), 0), 0)</f>
        <v>971234.20671044069</v>
      </c>
      <c r="M1282" s="1">
        <f>SUMIF('emission-rate'!$A$2:$A$551, $D1282&amp;M$1&amp;$E1282&amp;$F1282, 'emission-rate'!$F$2:$F$551) * IFERROR(VLOOKUP($A1282&amp;$B1282&amp;$C1282&amp;$D1282&amp;M$1, 'check of sales'!$A$2:$P$1035, 12 + MATCH($E1282,'check of sales'!$M$1:$P$1, 0), 0), 0)</f>
        <v>879942.90555146011</v>
      </c>
      <c r="N1282" s="1">
        <f>SUMIF('emission-rate'!$A$2:$A$551, $D1282&amp;N$1&amp;$E1282&amp;$F1282, 'emission-rate'!$F$2:$F$551) * IFERROR(VLOOKUP($A1282&amp;$B1282&amp;$C1282&amp;$D1282&amp;N$1, 'check of sales'!$A$2:$P$1035, 12 + MATCH($E1282,'check of sales'!$M$1:$P$1, 0), 0), 0)</f>
        <v>257942.3490250411</v>
      </c>
      <c r="O1282" s="1">
        <f>SUMIF('emission-rate'!$A$2:$A$551, $D1282&amp;O$1&amp;$E1282&amp;$F1282, 'emission-rate'!$F$2:$F$551) * IFERROR(VLOOKUP($A1282&amp;$B1282&amp;$C1282&amp;$D1282&amp;O$1, 'check of sales'!$A$2:$P$1035, 12 + MATCH($E1282,'check of sales'!$M$1:$P$1, 0), 0), 0)</f>
        <v>831854.9230948817</v>
      </c>
      <c r="P1282" s="1">
        <f>SUMIF('emission-rate'!$A$2:$A$551, $D1282&amp;P$1&amp;$E1282&amp;$F1282, 'emission-rate'!$F$2:$F$551) * IFERROR(VLOOKUP($A1282&amp;$B1282&amp;$C1282&amp;$D1282&amp;P$1, 'check of sales'!$A$2:$P$1035, 12 + MATCH($E1282,'check of sales'!$M$1:$P$1, 0), 0), 0)</f>
        <v>0</v>
      </c>
      <c r="Q1282" s="1">
        <f>SUMIF('emission-rate'!$A$2:$A$551, $D1282&amp;Q$1&amp;$E1282&amp;$F1282, 'emission-rate'!$F$2:$F$551) * IFERROR(VLOOKUP($A1282&amp;$B1282&amp;$C1282&amp;$D1282&amp;Q$1, 'check of sales'!$A$2:$P$1035, 12 + MATCH($E1282,'check of sales'!$M$1:$P$1, 0), 0), 0)</f>
        <v>0</v>
      </c>
      <c r="R1282" s="1">
        <f>SUMIF('emission-rate'!$A$2:$A$551, $D1282&amp;R$1&amp;$E1282&amp;$F1282, 'emission-rate'!$F$2:$F$551) * IFERROR(VLOOKUP($A1282&amp;$B1282&amp;$C1282&amp;$D1282&amp;R$1, 'check of sales'!$A$2:$P$1035, 12 + MATCH($E1282,'check of sales'!$M$1:$P$1, 0), 0), 0)</f>
        <v>0</v>
      </c>
      <c r="S1282" s="1">
        <f>SUMIF('emission-rate'!$A$2:$A$551, $D1282&amp;S$1&amp;$E1282&amp;$F1282, 'emission-rate'!$F$2:$F$551) * IFERROR(VLOOKUP($A1282&amp;$B1282&amp;$C1282&amp;$D1282&amp;S$1, 'check of sales'!$A$2:$P$1035, 12 + MATCH($E1282,'check of sales'!$M$1:$P$1, 0), 0), 0)</f>
        <v>0</v>
      </c>
      <c r="T1282" s="1">
        <f>SUMIF('emission-rate'!$A$2:$A$551, $D1282&amp;T$1&amp;$E1282&amp;$F1282, 'emission-rate'!$F$2:$F$551) * IFERROR(VLOOKUP($A1282&amp;$B1282&amp;$C1282&amp;$D1282&amp;T$1, 'check of sales'!$A$2:$P$1035, 12 + MATCH($E1282,'check of sales'!$M$1:$P$1, 0), 0), 0)</f>
        <v>0</v>
      </c>
      <c r="U1282" s="1">
        <f>SUMIF('emission-rate'!$A$2:$A$551, $D1282&amp;U$1&amp;$E1282&amp;$F1282, 'emission-rate'!$F$2:$F$551) * IFERROR(VLOOKUP($A1282&amp;$B1282&amp;$C1282&amp;$D1282&amp;U$1, 'check of sales'!$A$2:$P$1035, 12 + MATCH($E1282,'check of sales'!$M$1:$P$1, 0), 0), 0)</f>
        <v>0</v>
      </c>
    </row>
    <row r="1283" spans="1:21" x14ac:dyDescent="0.2">
      <c r="A1283">
        <f>emission!A1283</f>
        <v>2015</v>
      </c>
      <c r="B1283">
        <f>emission!B1283</f>
        <v>2</v>
      </c>
      <c r="C1283" t="str">
        <f>emission!C1283</f>
        <v>industrial</v>
      </c>
      <c r="D1283" t="str">
        <f>emission!D1283</f>
        <v>VCC 22400 (DSL LHD1)</v>
      </c>
      <c r="E1283" t="str">
        <f>emission!E1283</f>
        <v>DSL</v>
      </c>
      <c r="F1283" t="str">
        <f>emission!F1283</f>
        <v>PM10</v>
      </c>
      <c r="G1283" s="1">
        <f>emission!G1283 - SUM($K1283:$U1283)</f>
        <v>5.8716814965009689E-4</v>
      </c>
      <c r="K1283" s="1">
        <f>SUMIF('emission-rate'!$A$2:$A$551, $D1283&amp;K$1&amp;$E1283&amp;$F1283, 'emission-rate'!$F$2:$F$551) * IFERROR(VLOOKUP($A1283&amp;$B1283&amp;$C1283&amp;$D1283&amp;K$1, 'check of sales'!$A$2:$P$1035, 12 + MATCH($E1283,'check of sales'!$M$1:$P$1, 0), 0), 0)</f>
        <v>20859.647456940551</v>
      </c>
      <c r="L1283" s="1">
        <f>SUMIF('emission-rate'!$A$2:$A$551, $D1283&amp;L$1&amp;$E1283&amp;$F1283, 'emission-rate'!$F$2:$F$551) * IFERROR(VLOOKUP($A1283&amp;$B1283&amp;$C1283&amp;$D1283&amp;L$1, 'check of sales'!$A$2:$P$1035, 12 + MATCH($E1283,'check of sales'!$M$1:$P$1, 0), 0), 0)</f>
        <v>866780.32509658963</v>
      </c>
      <c r="M1283" s="1">
        <f>SUMIF('emission-rate'!$A$2:$A$551, $D1283&amp;M$1&amp;$E1283&amp;$F1283, 'emission-rate'!$F$2:$F$551) * IFERROR(VLOOKUP($A1283&amp;$B1283&amp;$C1283&amp;$D1283&amp;M$1, 'check of sales'!$A$2:$P$1035, 12 + MATCH($E1283,'check of sales'!$M$1:$P$1, 0), 0), 0)</f>
        <v>851847.99280552939</v>
      </c>
      <c r="N1283" s="1">
        <f>SUMIF('emission-rate'!$A$2:$A$551, $D1283&amp;N$1&amp;$E1283&amp;$F1283, 'emission-rate'!$F$2:$F$551) * IFERROR(VLOOKUP($A1283&amp;$B1283&amp;$C1283&amp;$D1283&amp;N$1, 'check of sales'!$A$2:$P$1035, 12 + MATCH($E1283,'check of sales'!$M$1:$P$1, 0), 0), 0)</f>
        <v>248135.38467414718</v>
      </c>
      <c r="O1283" s="1">
        <f>SUMIF('emission-rate'!$A$2:$A$551, $D1283&amp;O$1&amp;$E1283&amp;$F1283, 'emission-rate'!$F$2:$F$551) * IFERROR(VLOOKUP($A1283&amp;$B1283&amp;$C1283&amp;$D1283&amp;O$1, 'check of sales'!$A$2:$P$1035, 12 + MATCH($E1283,'check of sales'!$M$1:$P$1, 0), 0), 0)</f>
        <v>783228.95812863461</v>
      </c>
      <c r="P1283" s="1">
        <f>SUMIF('emission-rate'!$A$2:$A$551, $D1283&amp;P$1&amp;$E1283&amp;$F1283, 'emission-rate'!$F$2:$F$551) * IFERROR(VLOOKUP($A1283&amp;$B1283&amp;$C1283&amp;$D1283&amp;P$1, 'check of sales'!$A$2:$P$1035, 12 + MATCH($E1283,'check of sales'!$M$1:$P$1, 0), 0), 0)</f>
        <v>1069593.4798283901</v>
      </c>
      <c r="Q1283" s="1">
        <f>SUMIF('emission-rate'!$A$2:$A$551, $D1283&amp;Q$1&amp;$E1283&amp;$F1283, 'emission-rate'!$F$2:$F$551) * IFERROR(VLOOKUP($A1283&amp;$B1283&amp;$C1283&amp;$D1283&amp;Q$1, 'check of sales'!$A$2:$P$1035, 12 + MATCH($E1283,'check of sales'!$M$1:$P$1, 0), 0), 0)</f>
        <v>0</v>
      </c>
      <c r="R1283" s="1">
        <f>SUMIF('emission-rate'!$A$2:$A$551, $D1283&amp;R$1&amp;$E1283&amp;$F1283, 'emission-rate'!$F$2:$F$551) * IFERROR(VLOOKUP($A1283&amp;$B1283&amp;$C1283&amp;$D1283&amp;R$1, 'check of sales'!$A$2:$P$1035, 12 + MATCH($E1283,'check of sales'!$M$1:$P$1, 0), 0), 0)</f>
        <v>0</v>
      </c>
      <c r="S1283" s="1">
        <f>SUMIF('emission-rate'!$A$2:$A$551, $D1283&amp;S$1&amp;$E1283&amp;$F1283, 'emission-rate'!$F$2:$F$551) * IFERROR(VLOOKUP($A1283&amp;$B1283&amp;$C1283&amp;$D1283&amp;S$1, 'check of sales'!$A$2:$P$1035, 12 + MATCH($E1283,'check of sales'!$M$1:$P$1, 0), 0), 0)</f>
        <v>0</v>
      </c>
      <c r="T1283" s="1">
        <f>SUMIF('emission-rate'!$A$2:$A$551, $D1283&amp;T$1&amp;$E1283&amp;$F1283, 'emission-rate'!$F$2:$F$551) * IFERROR(VLOOKUP($A1283&amp;$B1283&amp;$C1283&amp;$D1283&amp;T$1, 'check of sales'!$A$2:$P$1035, 12 + MATCH($E1283,'check of sales'!$M$1:$P$1, 0), 0), 0)</f>
        <v>0</v>
      </c>
      <c r="U1283" s="1">
        <f>SUMIF('emission-rate'!$A$2:$A$551, $D1283&amp;U$1&amp;$E1283&amp;$F1283, 'emission-rate'!$F$2:$F$551) * IFERROR(VLOOKUP($A1283&amp;$B1283&amp;$C1283&amp;$D1283&amp;U$1, 'check of sales'!$A$2:$P$1035, 12 + MATCH($E1283,'check of sales'!$M$1:$P$1, 0), 0), 0)</f>
        <v>0</v>
      </c>
    </row>
    <row r="1284" spans="1:21" x14ac:dyDescent="0.2">
      <c r="A1284">
        <f>emission!A1284</f>
        <v>2016</v>
      </c>
      <c r="B1284">
        <f>emission!B1284</f>
        <v>2</v>
      </c>
      <c r="C1284" t="str">
        <f>emission!C1284</f>
        <v>industrial</v>
      </c>
      <c r="D1284" t="str">
        <f>emission!D1284</f>
        <v>VCC 22400 (DSL LHD1)</v>
      </c>
      <c r="E1284" t="str">
        <f>emission!E1284</f>
        <v>DSL</v>
      </c>
      <c r="F1284" t="str">
        <f>emission!F1284</f>
        <v>PM10</v>
      </c>
      <c r="G1284" s="1">
        <f>emission!G1284 - SUM($K1284:$U1284)</f>
        <v>5.3746532648801804E-4</v>
      </c>
      <c r="K1284" s="1">
        <f>SUMIF('emission-rate'!$A$2:$A$551, $D1284&amp;K$1&amp;$E1284&amp;$F1284, 'emission-rate'!$F$2:$F$551) * IFERROR(VLOOKUP($A1284&amp;$B1284&amp;$C1284&amp;$D1284&amp;K$1, 'check of sales'!$A$2:$P$1035, 12 + MATCH($E1284,'check of sales'!$M$1:$P$1, 0), 0), 0)</f>
        <v>20048.392609226645</v>
      </c>
      <c r="L1284" s="1">
        <f>SUMIF('emission-rate'!$A$2:$A$551, $D1284&amp;L$1&amp;$E1284&amp;$F1284, 'emission-rate'!$F$2:$F$551) * IFERROR(VLOOKUP($A1284&amp;$B1284&amp;$C1284&amp;$D1284&amp;L$1, 'check of sales'!$A$2:$P$1035, 12 + MATCH($E1284,'check of sales'!$M$1:$P$1, 0), 0), 0)</f>
        <v>811580.4123545055</v>
      </c>
      <c r="M1284" s="1">
        <f>SUMIF('emission-rate'!$A$2:$A$551, $D1284&amp;M$1&amp;$E1284&amp;$F1284, 'emission-rate'!$F$2:$F$551) * IFERROR(VLOOKUP($A1284&amp;$B1284&amp;$C1284&amp;$D1284&amp;M$1, 'check of sales'!$A$2:$P$1035, 12 + MATCH($E1284,'check of sales'!$M$1:$P$1, 0), 0), 0)</f>
        <v>760233.80873053137</v>
      </c>
      <c r="N1284" s="1">
        <f>SUMIF('emission-rate'!$A$2:$A$551, $D1284&amp;N$1&amp;$E1284&amp;$F1284, 'emission-rate'!$F$2:$F$551) * IFERROR(VLOOKUP($A1284&amp;$B1284&amp;$C1284&amp;$D1284&amp;N$1, 'check of sales'!$A$2:$P$1035, 12 + MATCH($E1284,'check of sales'!$M$1:$P$1, 0), 0), 0)</f>
        <v>240212.8911377858</v>
      </c>
      <c r="O1284" s="1">
        <f>SUMIF('emission-rate'!$A$2:$A$551, $D1284&amp;O$1&amp;$E1284&amp;$F1284, 'emission-rate'!$F$2:$F$551) * IFERROR(VLOOKUP($A1284&amp;$B1284&amp;$C1284&amp;$D1284&amp;O$1, 'check of sales'!$A$2:$P$1035, 12 + MATCH($E1284,'check of sales'!$M$1:$P$1, 0), 0), 0)</f>
        <v>753450.60455471161</v>
      </c>
      <c r="P1284" s="1">
        <f>SUMIF('emission-rate'!$A$2:$A$551, $D1284&amp;P$1&amp;$E1284&amp;$F1284, 'emission-rate'!$F$2:$F$551) * IFERROR(VLOOKUP($A1284&amp;$B1284&amp;$C1284&amp;$D1284&amp;P$1, 'check of sales'!$A$2:$P$1035, 12 + MATCH($E1284,'check of sales'!$M$1:$P$1, 0), 0), 0)</f>
        <v>1007070.5402697027</v>
      </c>
      <c r="Q1284" s="1">
        <f>SUMIF('emission-rate'!$A$2:$A$551, $D1284&amp;Q$1&amp;$E1284&amp;$F1284, 'emission-rate'!$F$2:$F$551) * IFERROR(VLOOKUP($A1284&amp;$B1284&amp;$C1284&amp;$D1284&amp;Q$1, 'check of sales'!$A$2:$P$1035, 12 + MATCH($E1284,'check of sales'!$M$1:$P$1, 0), 0), 0)</f>
        <v>732846.93528013118</v>
      </c>
      <c r="R1284" s="1">
        <f>SUMIF('emission-rate'!$A$2:$A$551, $D1284&amp;R$1&amp;$E1284&amp;$F1284, 'emission-rate'!$F$2:$F$551) * IFERROR(VLOOKUP($A1284&amp;$B1284&amp;$C1284&amp;$D1284&amp;R$1, 'check of sales'!$A$2:$P$1035, 12 + MATCH($E1284,'check of sales'!$M$1:$P$1, 0), 0), 0)</f>
        <v>0</v>
      </c>
      <c r="S1284" s="1">
        <f>SUMIF('emission-rate'!$A$2:$A$551, $D1284&amp;S$1&amp;$E1284&amp;$F1284, 'emission-rate'!$F$2:$F$551) * IFERROR(VLOOKUP($A1284&amp;$B1284&amp;$C1284&amp;$D1284&amp;S$1, 'check of sales'!$A$2:$P$1035, 12 + MATCH($E1284,'check of sales'!$M$1:$P$1, 0), 0), 0)</f>
        <v>0</v>
      </c>
      <c r="T1284" s="1">
        <f>SUMIF('emission-rate'!$A$2:$A$551, $D1284&amp;T$1&amp;$E1284&amp;$F1284, 'emission-rate'!$F$2:$F$551) * IFERROR(VLOOKUP($A1284&amp;$B1284&amp;$C1284&amp;$D1284&amp;T$1, 'check of sales'!$A$2:$P$1035, 12 + MATCH($E1284,'check of sales'!$M$1:$P$1, 0), 0), 0)</f>
        <v>0</v>
      </c>
      <c r="U1284" s="1">
        <f>SUMIF('emission-rate'!$A$2:$A$551, $D1284&amp;U$1&amp;$E1284&amp;$F1284, 'emission-rate'!$F$2:$F$551) * IFERROR(VLOOKUP($A1284&amp;$B1284&amp;$C1284&amp;$D1284&amp;U$1, 'check of sales'!$A$2:$P$1035, 12 + MATCH($E1284,'check of sales'!$M$1:$P$1, 0), 0), 0)</f>
        <v>0</v>
      </c>
    </row>
    <row r="1285" spans="1:21" x14ac:dyDescent="0.2">
      <c r="A1285">
        <f>emission!A1285</f>
        <v>2017</v>
      </c>
      <c r="B1285">
        <f>emission!B1285</f>
        <v>2</v>
      </c>
      <c r="C1285" t="str">
        <f>emission!C1285</f>
        <v>industrial</v>
      </c>
      <c r="D1285" t="str">
        <f>emission!D1285</f>
        <v>VCC 22400 (DSL LHD1)</v>
      </c>
      <c r="E1285" t="str">
        <f>emission!E1285</f>
        <v>DSL</v>
      </c>
      <c r="F1285" t="str">
        <f>emission!F1285</f>
        <v>PM10</v>
      </c>
      <c r="G1285" s="1">
        <f>emission!G1285 - SUM($K1285:$U1285)</f>
        <v>5.7409144937992096E-4</v>
      </c>
      <c r="K1285" s="1">
        <f>SUMIF('emission-rate'!$A$2:$A$551, $D1285&amp;K$1&amp;$E1285&amp;$F1285, 'emission-rate'!$F$2:$F$551) * IFERROR(VLOOKUP($A1285&amp;$B1285&amp;$C1285&amp;$D1285&amp;K$1, 'check of sales'!$A$2:$P$1035, 12 + MATCH($E1285,'check of sales'!$M$1:$P$1, 0), 0), 0)</f>
        <v>18269.990629765962</v>
      </c>
      <c r="L1285" s="1">
        <f>SUMIF('emission-rate'!$A$2:$A$551, $D1285&amp;L$1&amp;$E1285&amp;$F1285, 'emission-rate'!$F$2:$F$551) * IFERROR(VLOOKUP($A1285&amp;$B1285&amp;$C1285&amp;$D1285&amp;L$1, 'check of sales'!$A$2:$P$1035, 12 + MATCH($E1285,'check of sales'!$M$1:$P$1, 0), 0), 0)</f>
        <v>780017.1491118538</v>
      </c>
      <c r="M1285" s="1">
        <f>SUMIF('emission-rate'!$A$2:$A$551, $D1285&amp;M$1&amp;$E1285&amp;$F1285, 'emission-rate'!$F$2:$F$551) * IFERROR(VLOOKUP($A1285&amp;$B1285&amp;$C1285&amp;$D1285&amp;M$1, 'check of sales'!$A$2:$P$1035, 12 + MATCH($E1285,'check of sales'!$M$1:$P$1, 0), 0), 0)</f>
        <v>711819.18891226081</v>
      </c>
      <c r="N1285" s="1">
        <f>SUMIF('emission-rate'!$A$2:$A$551, $D1285&amp;N$1&amp;$E1285&amp;$F1285, 'emission-rate'!$F$2:$F$551) * IFERROR(VLOOKUP($A1285&amp;$B1285&amp;$C1285&amp;$D1285&amp;N$1, 'check of sales'!$A$2:$P$1035, 12 + MATCH($E1285,'check of sales'!$M$1:$P$1, 0), 0), 0)</f>
        <v>214378.57772535903</v>
      </c>
      <c r="O1285" s="1">
        <f>SUMIF('emission-rate'!$A$2:$A$551, $D1285&amp;O$1&amp;$E1285&amp;$F1285, 'emission-rate'!$F$2:$F$551) * IFERROR(VLOOKUP($A1285&amp;$B1285&amp;$C1285&amp;$D1285&amp;O$1, 'check of sales'!$A$2:$P$1035, 12 + MATCH($E1285,'check of sales'!$M$1:$P$1, 0), 0), 0)</f>
        <v>729394.35174582282</v>
      </c>
      <c r="P1285" s="1">
        <f>SUMIF('emission-rate'!$A$2:$A$551, $D1285&amp;P$1&amp;$E1285&amp;$F1285, 'emission-rate'!$F$2:$F$551) * IFERROR(VLOOKUP($A1285&amp;$B1285&amp;$C1285&amp;$D1285&amp;P$1, 'check of sales'!$A$2:$P$1035, 12 + MATCH($E1285,'check of sales'!$M$1:$P$1, 0), 0), 0)</f>
        <v>968781.73300485674</v>
      </c>
      <c r="Q1285" s="1">
        <f>SUMIF('emission-rate'!$A$2:$A$551, $D1285&amp;Q$1&amp;$E1285&amp;$F1285, 'emission-rate'!$F$2:$F$551) * IFERROR(VLOOKUP($A1285&amp;$B1285&amp;$C1285&amp;$D1285&amp;Q$1, 'check of sales'!$A$2:$P$1035, 12 + MATCH($E1285,'check of sales'!$M$1:$P$1, 0), 0), 0)</f>
        <v>690008.4686061918</v>
      </c>
      <c r="R1285" s="1">
        <f>SUMIF('emission-rate'!$A$2:$A$551, $D1285&amp;R$1&amp;$E1285&amp;$F1285, 'emission-rate'!$F$2:$F$551) * IFERROR(VLOOKUP($A1285&amp;$B1285&amp;$C1285&amp;$D1285&amp;R$1, 'check of sales'!$A$2:$P$1035, 12 + MATCH($E1285,'check of sales'!$M$1:$P$1, 0), 0), 0)</f>
        <v>531279.99707568763</v>
      </c>
      <c r="S1285" s="1">
        <f>SUMIF('emission-rate'!$A$2:$A$551, $D1285&amp;S$1&amp;$E1285&amp;$F1285, 'emission-rate'!$F$2:$F$551) * IFERROR(VLOOKUP($A1285&amp;$B1285&amp;$C1285&amp;$D1285&amp;S$1, 'check of sales'!$A$2:$P$1035, 12 + MATCH($E1285,'check of sales'!$M$1:$P$1, 0), 0), 0)</f>
        <v>0</v>
      </c>
      <c r="T1285" s="1">
        <f>SUMIF('emission-rate'!$A$2:$A$551, $D1285&amp;T$1&amp;$E1285&amp;$F1285, 'emission-rate'!$F$2:$F$551) * IFERROR(VLOOKUP($A1285&amp;$B1285&amp;$C1285&amp;$D1285&amp;T$1, 'check of sales'!$A$2:$P$1035, 12 + MATCH($E1285,'check of sales'!$M$1:$P$1, 0), 0), 0)</f>
        <v>0</v>
      </c>
      <c r="U1285" s="1">
        <f>SUMIF('emission-rate'!$A$2:$A$551, $D1285&amp;U$1&amp;$E1285&amp;$F1285, 'emission-rate'!$F$2:$F$551) * IFERROR(VLOOKUP($A1285&amp;$B1285&amp;$C1285&amp;$D1285&amp;U$1, 'check of sales'!$A$2:$P$1035, 12 + MATCH($E1285,'check of sales'!$M$1:$P$1, 0), 0), 0)</f>
        <v>0</v>
      </c>
    </row>
    <row r="1286" spans="1:21" x14ac:dyDescent="0.2">
      <c r="A1286">
        <f>emission!A1286</f>
        <v>2018</v>
      </c>
      <c r="B1286">
        <f>emission!B1286</f>
        <v>2</v>
      </c>
      <c r="C1286" t="str">
        <f>emission!C1286</f>
        <v>industrial</v>
      </c>
      <c r="D1286" t="str">
        <f>emission!D1286</f>
        <v>VCC 22400 (DSL LHD1)</v>
      </c>
      <c r="E1286" t="str">
        <f>emission!E1286</f>
        <v>DSL</v>
      </c>
      <c r="F1286" t="str">
        <f>emission!F1286</f>
        <v>PM10</v>
      </c>
      <c r="G1286" s="1">
        <f>emission!G1286 - SUM($K1286:$U1286)</f>
        <v>6.9410167634487152E-4</v>
      </c>
      <c r="K1286" s="1">
        <f>SUMIF('emission-rate'!$A$2:$A$551, $D1286&amp;K$1&amp;$E1286&amp;$F1286, 'emission-rate'!$F$2:$F$551) * IFERROR(VLOOKUP($A1286&amp;$B1286&amp;$C1286&amp;$D1286&amp;K$1, 'check of sales'!$A$2:$P$1035, 12 + MATCH($E1286,'check of sales'!$M$1:$P$1, 0), 0), 0)</f>
        <v>17541.813288342153</v>
      </c>
      <c r="L1286" s="1">
        <f>SUMIF('emission-rate'!$A$2:$A$551, $D1286&amp;L$1&amp;$E1286&amp;$F1286, 'emission-rate'!$F$2:$F$551) * IFERROR(VLOOKUP($A1286&amp;$B1286&amp;$C1286&amp;$D1286&amp;L$1, 'check of sales'!$A$2:$P$1035, 12 + MATCH($E1286,'check of sales'!$M$1:$P$1, 0), 0), 0)</f>
        <v>710825.36555932078</v>
      </c>
      <c r="M1286" s="1">
        <f>SUMIF('emission-rate'!$A$2:$A$551, $D1286&amp;M$1&amp;$E1286&amp;$F1286, 'emission-rate'!$F$2:$F$551) * IFERROR(VLOOKUP($A1286&amp;$B1286&amp;$C1286&amp;$D1286&amp;M$1, 'check of sales'!$A$2:$P$1035, 12 + MATCH($E1286,'check of sales'!$M$1:$P$1, 0), 0), 0)</f>
        <v>684135.7504029125</v>
      </c>
      <c r="N1286" s="1">
        <f>SUMIF('emission-rate'!$A$2:$A$551, $D1286&amp;N$1&amp;$E1286&amp;$F1286, 'emission-rate'!$F$2:$F$551) * IFERROR(VLOOKUP($A1286&amp;$B1286&amp;$C1286&amp;$D1286&amp;N$1, 'check of sales'!$A$2:$P$1035, 12 + MATCH($E1286,'check of sales'!$M$1:$P$1, 0), 0), 0)</f>
        <v>200726.12341648454</v>
      </c>
      <c r="O1286" s="1">
        <f>SUMIF('emission-rate'!$A$2:$A$551, $D1286&amp;O$1&amp;$E1286&amp;$F1286, 'emission-rate'!$F$2:$F$551) * IFERROR(VLOOKUP($A1286&amp;$B1286&amp;$C1286&amp;$D1286&amp;O$1, 'check of sales'!$A$2:$P$1035, 12 + MATCH($E1286,'check of sales'!$M$1:$P$1, 0), 0), 0)</f>
        <v>650949.75955511129</v>
      </c>
      <c r="P1286" s="1">
        <f>SUMIF('emission-rate'!$A$2:$A$551, $D1286&amp;P$1&amp;$E1286&amp;$F1286, 'emission-rate'!$F$2:$F$551) * IFERROR(VLOOKUP($A1286&amp;$B1286&amp;$C1286&amp;$D1286&amp;P$1, 'check of sales'!$A$2:$P$1035, 12 + MATCH($E1286,'check of sales'!$M$1:$P$1, 0), 0), 0)</f>
        <v>937850.364518438</v>
      </c>
      <c r="Q1286" s="1">
        <f>SUMIF('emission-rate'!$A$2:$A$551, $D1286&amp;Q$1&amp;$E1286&amp;$F1286, 'emission-rate'!$F$2:$F$551) * IFERROR(VLOOKUP($A1286&amp;$B1286&amp;$C1286&amp;$D1286&amp;Q$1, 'check of sales'!$A$2:$P$1035, 12 + MATCH($E1286,'check of sales'!$M$1:$P$1, 0), 0), 0)</f>
        <v>663774.35668539361</v>
      </c>
      <c r="R1286" s="1">
        <f>SUMIF('emission-rate'!$A$2:$A$551, $D1286&amp;R$1&amp;$E1286&amp;$F1286, 'emission-rate'!$F$2:$F$551) * IFERROR(VLOOKUP($A1286&amp;$B1286&amp;$C1286&amp;$D1286&amp;R$1, 'check of sales'!$A$2:$P$1035, 12 + MATCH($E1286,'check of sales'!$M$1:$P$1, 0), 0), 0)</f>
        <v>500224.09801463969</v>
      </c>
      <c r="S1286" s="1">
        <f>SUMIF('emission-rate'!$A$2:$A$551, $D1286&amp;S$1&amp;$E1286&amp;$F1286, 'emission-rate'!$F$2:$F$551) * IFERROR(VLOOKUP($A1286&amp;$B1286&amp;$C1286&amp;$D1286&amp;S$1, 'check of sales'!$A$2:$P$1035, 12 + MATCH($E1286,'check of sales'!$M$1:$P$1, 0), 0), 0)</f>
        <v>648098.32475181448</v>
      </c>
      <c r="T1286" s="1">
        <f>SUMIF('emission-rate'!$A$2:$A$551, $D1286&amp;T$1&amp;$E1286&amp;$F1286, 'emission-rate'!$F$2:$F$551) * IFERROR(VLOOKUP($A1286&amp;$B1286&amp;$C1286&amp;$D1286&amp;T$1, 'check of sales'!$A$2:$P$1035, 12 + MATCH($E1286,'check of sales'!$M$1:$P$1, 0), 0), 0)</f>
        <v>0</v>
      </c>
      <c r="U1286" s="1">
        <f>SUMIF('emission-rate'!$A$2:$A$551, $D1286&amp;U$1&amp;$E1286&amp;$F1286, 'emission-rate'!$F$2:$F$551) * IFERROR(VLOOKUP($A1286&amp;$B1286&amp;$C1286&amp;$D1286&amp;U$1, 'check of sales'!$A$2:$P$1035, 12 + MATCH($E1286,'check of sales'!$M$1:$P$1, 0), 0), 0)</f>
        <v>0</v>
      </c>
    </row>
    <row r="1287" spans="1:21" x14ac:dyDescent="0.2">
      <c r="A1287">
        <f>emission!A1287</f>
        <v>2019</v>
      </c>
      <c r="B1287">
        <f>emission!B1287</f>
        <v>2</v>
      </c>
      <c r="C1287" t="str">
        <f>emission!C1287</f>
        <v>industrial</v>
      </c>
      <c r="D1287" t="str">
        <f>emission!D1287</f>
        <v>VCC 22400 (DSL LHD1)</v>
      </c>
      <c r="E1287" t="str">
        <f>emission!E1287</f>
        <v>DSL</v>
      </c>
      <c r="F1287" t="str">
        <f>emission!F1287</f>
        <v>PM10</v>
      </c>
      <c r="G1287" s="1">
        <f>emission!G1287 - SUM($K1287:$U1287)</f>
        <v>5.7248584926128387E-4</v>
      </c>
      <c r="K1287" s="1">
        <f>SUMIF('emission-rate'!$A$2:$A$551, $D1287&amp;K$1&amp;$E1287&amp;$F1287, 'emission-rate'!$F$2:$F$551) * IFERROR(VLOOKUP($A1287&amp;$B1287&amp;$C1287&amp;$D1287&amp;K$1, 'check of sales'!$A$2:$P$1035, 12 + MATCH($E1287,'check of sales'!$M$1:$P$1, 0), 0), 0)</f>
        <v>16991.707336767246</v>
      </c>
      <c r="L1287" s="1">
        <f>SUMIF('emission-rate'!$A$2:$A$551, $D1287&amp;L$1&amp;$E1287&amp;$F1287, 'emission-rate'!$F$2:$F$551) * IFERROR(VLOOKUP($A1287&amp;$B1287&amp;$C1287&amp;$D1287&amp;L$1, 'check of sales'!$A$2:$P$1035, 12 + MATCH($E1287,'check of sales'!$M$1:$P$1, 0), 0), 0)</f>
        <v>682494.37539087236</v>
      </c>
      <c r="M1287" s="1">
        <f>SUMIF('emission-rate'!$A$2:$A$551, $D1287&amp;M$1&amp;$E1287&amp;$F1287, 'emission-rate'!$F$2:$F$551) * IFERROR(VLOOKUP($A1287&amp;$B1287&amp;$C1287&amp;$D1287&amp;M$1, 'check of sales'!$A$2:$P$1035, 12 + MATCH($E1287,'check of sales'!$M$1:$P$1, 0), 0), 0)</f>
        <v>623449.1708625441</v>
      </c>
      <c r="N1287" s="1">
        <f>SUMIF('emission-rate'!$A$2:$A$551, $D1287&amp;N$1&amp;$E1287&amp;$F1287, 'emission-rate'!$F$2:$F$551) * IFERROR(VLOOKUP($A1287&amp;$B1287&amp;$C1287&amp;$D1287&amp;N$1, 'check of sales'!$A$2:$P$1035, 12 + MATCH($E1287,'check of sales'!$M$1:$P$1, 0), 0), 0)</f>
        <v>192919.66163324504</v>
      </c>
      <c r="O1287" s="1">
        <f>SUMIF('emission-rate'!$A$2:$A$551, $D1287&amp;O$1&amp;$E1287&amp;$F1287, 'emission-rate'!$F$2:$F$551) * IFERROR(VLOOKUP($A1287&amp;$B1287&amp;$C1287&amp;$D1287&amp;O$1, 'check of sales'!$A$2:$P$1035, 12 + MATCH($E1287,'check of sales'!$M$1:$P$1, 0), 0), 0)</f>
        <v>609494.76930378156</v>
      </c>
      <c r="P1287" s="1">
        <f>SUMIF('emission-rate'!$A$2:$A$551, $D1287&amp;P$1&amp;$E1287&amp;$F1287, 'emission-rate'!$F$2:$F$551) * IFERROR(VLOOKUP($A1287&amp;$B1287&amp;$C1287&amp;$D1287&amp;P$1, 'check of sales'!$A$2:$P$1035, 12 + MATCH($E1287,'check of sales'!$M$1:$P$1, 0), 0), 0)</f>
        <v>836986.83410519885</v>
      </c>
      <c r="Q1287" s="1">
        <f>SUMIF('emission-rate'!$A$2:$A$551, $D1287&amp;Q$1&amp;$E1287&amp;$F1287, 'emission-rate'!$F$2:$F$551) * IFERROR(VLOOKUP($A1287&amp;$B1287&amp;$C1287&amp;$D1287&amp;Q$1, 'check of sales'!$A$2:$P$1035, 12 + MATCH($E1287,'check of sales'!$M$1:$P$1, 0), 0), 0)</f>
        <v>642581.29686706956</v>
      </c>
      <c r="R1287" s="1">
        <f>SUMIF('emission-rate'!$A$2:$A$551, $D1287&amp;R$1&amp;$E1287&amp;$F1287, 'emission-rate'!$F$2:$F$551) * IFERROR(VLOOKUP($A1287&amp;$B1287&amp;$C1287&amp;$D1287&amp;R$1, 'check of sales'!$A$2:$P$1035, 12 + MATCH($E1287,'check of sales'!$M$1:$P$1, 0), 0), 0)</f>
        <v>481205.58509797347</v>
      </c>
      <c r="S1287" s="1">
        <f>SUMIF('emission-rate'!$A$2:$A$551, $D1287&amp;S$1&amp;$E1287&amp;$F1287, 'emission-rate'!$F$2:$F$551) * IFERROR(VLOOKUP($A1287&amp;$B1287&amp;$C1287&amp;$D1287&amp;S$1, 'check of sales'!$A$2:$P$1035, 12 + MATCH($E1287,'check of sales'!$M$1:$P$1, 0), 0), 0)</f>
        <v>610213.8264347082</v>
      </c>
      <c r="T1287" s="1">
        <f>SUMIF('emission-rate'!$A$2:$A$551, $D1287&amp;T$1&amp;$E1287&amp;$F1287, 'emission-rate'!$F$2:$F$551) * IFERROR(VLOOKUP($A1287&amp;$B1287&amp;$C1287&amp;$D1287&amp;T$1, 'check of sales'!$A$2:$P$1035, 12 + MATCH($E1287,'check of sales'!$M$1:$P$1, 0), 0), 0)</f>
        <v>541638.23140365351</v>
      </c>
      <c r="U1287" s="1">
        <f>SUMIF('emission-rate'!$A$2:$A$551, $D1287&amp;U$1&amp;$E1287&amp;$F1287, 'emission-rate'!$F$2:$F$551) * IFERROR(VLOOKUP($A1287&amp;$B1287&amp;$C1287&amp;$D1287&amp;U$1, 'check of sales'!$A$2:$P$1035, 12 + MATCH($E1287,'check of sales'!$M$1:$P$1, 0), 0), 0)</f>
        <v>0</v>
      </c>
    </row>
    <row r="1288" spans="1:21" x14ac:dyDescent="0.2">
      <c r="A1288">
        <f>emission!A1288</f>
        <v>2020</v>
      </c>
      <c r="B1288">
        <f>emission!B1288</f>
        <v>2</v>
      </c>
      <c r="C1288" t="str">
        <f>emission!C1288</f>
        <v>industrial</v>
      </c>
      <c r="D1288" t="str">
        <f>emission!D1288</f>
        <v>VCC 22400 (DSL LHD1)</v>
      </c>
      <c r="E1288" t="str">
        <f>emission!E1288</f>
        <v>DSL</v>
      </c>
      <c r="F1288" t="str">
        <f>emission!F1288</f>
        <v>PM10</v>
      </c>
      <c r="G1288" s="1">
        <f>emission!G1288 - SUM($K1288:$U1288)</f>
        <v>3.5374797880649567E-4</v>
      </c>
      <c r="K1288" s="1">
        <f>SUMIF('emission-rate'!$A$2:$A$551, $D1288&amp;K$1&amp;$E1288&amp;$F1288, 'emission-rate'!$F$2:$F$551) * IFERROR(VLOOKUP($A1288&amp;$B1288&amp;$C1288&amp;$D1288&amp;K$1, 'check of sales'!$A$2:$P$1035, 12 + MATCH($E1288,'check of sales'!$M$1:$P$1, 0), 0), 0)</f>
        <v>16101.064859910755</v>
      </c>
      <c r="L1288" s="1">
        <f>SUMIF('emission-rate'!$A$2:$A$551, $D1288&amp;L$1&amp;$E1288&amp;$F1288, 'emission-rate'!$F$2:$F$551) * IFERROR(VLOOKUP($A1288&amp;$B1288&amp;$C1288&amp;$D1288&amp;L$1, 'check of sales'!$A$2:$P$1035, 12 + MATCH($E1288,'check of sales'!$M$1:$P$1, 0), 0), 0)</f>
        <v>661091.55849574308</v>
      </c>
      <c r="M1288" s="1">
        <f>SUMIF('emission-rate'!$A$2:$A$551, $D1288&amp;M$1&amp;$E1288&amp;$F1288, 'emission-rate'!$F$2:$F$551) * IFERROR(VLOOKUP($A1288&amp;$B1288&amp;$C1288&amp;$D1288&amp;M$1, 'check of sales'!$A$2:$P$1035, 12 + MATCH($E1288,'check of sales'!$M$1:$P$1, 0), 0), 0)</f>
        <v>598600.68741494417</v>
      </c>
      <c r="N1288" s="1">
        <f>SUMIF('emission-rate'!$A$2:$A$551, $D1288&amp;N$1&amp;$E1288&amp;$F1288, 'emission-rate'!$F$2:$F$551) * IFERROR(VLOOKUP($A1288&amp;$B1288&amp;$C1288&amp;$D1288&amp;N$1, 'check of sales'!$A$2:$P$1035, 12 + MATCH($E1288,'check of sales'!$M$1:$P$1, 0), 0), 0)</f>
        <v>175806.63343129575</v>
      </c>
      <c r="O1288" s="1">
        <f>SUMIF('emission-rate'!$A$2:$A$551, $D1288&amp;O$1&amp;$E1288&amp;$F1288, 'emission-rate'!$F$2:$F$551) * IFERROR(VLOOKUP($A1288&amp;$B1288&amp;$C1288&amp;$D1288&amp;O$1, 'check of sales'!$A$2:$P$1035, 12 + MATCH($E1288,'check of sales'!$M$1:$P$1, 0), 0), 0)</f>
        <v>585790.8410722682</v>
      </c>
      <c r="P1288" s="1">
        <f>SUMIF('emission-rate'!$A$2:$A$551, $D1288&amp;P$1&amp;$E1288&amp;$F1288, 'emission-rate'!$F$2:$F$551) * IFERROR(VLOOKUP($A1288&amp;$B1288&amp;$C1288&amp;$D1288&amp;P$1, 'check of sales'!$A$2:$P$1035, 12 + MATCH($E1288,'check of sales'!$M$1:$P$1, 0), 0), 0)</f>
        <v>783684.28573028953</v>
      </c>
      <c r="Q1288" s="1">
        <f>SUMIF('emission-rate'!$A$2:$A$551, $D1288&amp;Q$1&amp;$E1288&amp;$F1288, 'emission-rate'!$F$2:$F$551) * IFERROR(VLOOKUP($A1288&amp;$B1288&amp;$C1288&amp;$D1288&amp;Q$1, 'check of sales'!$A$2:$P$1035, 12 + MATCH($E1288,'check of sales'!$M$1:$P$1, 0), 0), 0)</f>
        <v>573473.23802144546</v>
      </c>
      <c r="R1288" s="1">
        <f>SUMIF('emission-rate'!$A$2:$A$551, $D1288&amp;R$1&amp;$E1288&amp;$F1288, 'emission-rate'!$F$2:$F$551) * IFERROR(VLOOKUP($A1288&amp;$B1288&amp;$C1288&amp;$D1288&amp;R$1, 'check of sales'!$A$2:$P$1035, 12 + MATCH($E1288,'check of sales'!$M$1:$P$1, 0), 0), 0)</f>
        <v>465841.6008657132</v>
      </c>
      <c r="S1288" s="1">
        <f>SUMIF('emission-rate'!$A$2:$A$551, $D1288&amp;S$1&amp;$E1288&amp;$F1288, 'emission-rate'!$F$2:$F$551) * IFERROR(VLOOKUP($A1288&amp;$B1288&amp;$C1288&amp;$D1288&amp;S$1, 'check of sales'!$A$2:$P$1035, 12 + MATCH($E1288,'check of sales'!$M$1:$P$1, 0), 0), 0)</f>
        <v>587013.50564640912</v>
      </c>
      <c r="T1288" s="1">
        <f>SUMIF('emission-rate'!$A$2:$A$551, $D1288&amp;T$1&amp;$E1288&amp;$F1288, 'emission-rate'!$F$2:$F$551) * IFERROR(VLOOKUP($A1288&amp;$B1288&amp;$C1288&amp;$D1288&amp;T$1, 'check of sales'!$A$2:$P$1035, 12 + MATCH($E1288,'check of sales'!$M$1:$P$1, 0), 0), 0)</f>
        <v>509976.8431815033</v>
      </c>
      <c r="U1288" s="1">
        <f>SUMIF('emission-rate'!$A$2:$A$551, $D1288&amp;U$1&amp;$E1288&amp;$F1288, 'emission-rate'!$F$2:$F$551) * IFERROR(VLOOKUP($A1288&amp;$B1288&amp;$C1288&amp;$D1288&amp;U$1, 'check of sales'!$A$2:$P$1035, 12 + MATCH($E1288,'check of sales'!$M$1:$P$1, 0), 0), 0)</f>
        <v>642424.72872506885</v>
      </c>
    </row>
    <row r="1289" spans="1:21" x14ac:dyDescent="0.2">
      <c r="A1289">
        <f>emission!A1289</f>
        <v>2010</v>
      </c>
      <c r="B1289">
        <f>emission!B1289</f>
        <v>2</v>
      </c>
      <c r="C1289" t="str">
        <f>emission!C1289</f>
        <v>industrial</v>
      </c>
      <c r="D1289" t="str">
        <f>emission!D1289</f>
        <v>VCC 22400 (DSL LHD1)</v>
      </c>
      <c r="E1289" t="str">
        <f>emission!E1289</f>
        <v>DSL</v>
      </c>
      <c r="F1289" t="str">
        <f>emission!F1289</f>
        <v>PM25</v>
      </c>
      <c r="G1289" s="1">
        <f>emission!G1289 - SUM($K1289:$U1289)</f>
        <v>-4.2225474317092448E-7</v>
      </c>
      <c r="K1289" s="1">
        <f>SUMIF('emission-rate'!$A$2:$A$551, $D1289&amp;K$1&amp;$E1289&amp;$F1289, 'emission-rate'!$F$2:$F$551) * IFERROR(VLOOKUP($A1289&amp;$B1289&amp;$C1289&amp;$D1289&amp;K$1, 'check of sales'!$A$2:$P$1035, 12 + MATCH($E1289,'check of sales'!$M$1:$P$1, 0), 0), 0)</f>
        <v>13932.705532542755</v>
      </c>
      <c r="L1289" s="1">
        <f>SUMIF('emission-rate'!$A$2:$A$551, $D1289&amp;L$1&amp;$E1289&amp;$F1289, 'emission-rate'!$F$2:$F$551) * IFERROR(VLOOKUP($A1289&amp;$B1289&amp;$C1289&amp;$D1289&amp;L$1, 'check of sales'!$A$2:$P$1035, 12 + MATCH($E1289,'check of sales'!$M$1:$P$1, 0), 0), 0)</f>
        <v>0</v>
      </c>
      <c r="M1289" s="1">
        <f>SUMIF('emission-rate'!$A$2:$A$551, $D1289&amp;M$1&amp;$E1289&amp;$F1289, 'emission-rate'!$F$2:$F$551) * IFERROR(VLOOKUP($A1289&amp;$B1289&amp;$C1289&amp;$D1289&amp;M$1, 'check of sales'!$A$2:$P$1035, 12 + MATCH($E1289,'check of sales'!$M$1:$P$1, 0), 0), 0)</f>
        <v>0</v>
      </c>
      <c r="N1289" s="1">
        <f>SUMIF('emission-rate'!$A$2:$A$551, $D1289&amp;N$1&amp;$E1289&amp;$F1289, 'emission-rate'!$F$2:$F$551) * IFERROR(VLOOKUP($A1289&amp;$B1289&amp;$C1289&amp;$D1289&amp;N$1, 'check of sales'!$A$2:$P$1035, 12 + MATCH($E1289,'check of sales'!$M$1:$P$1, 0), 0), 0)</f>
        <v>0</v>
      </c>
      <c r="O1289" s="1">
        <f>SUMIF('emission-rate'!$A$2:$A$551, $D1289&amp;O$1&amp;$E1289&amp;$F1289, 'emission-rate'!$F$2:$F$551) * IFERROR(VLOOKUP($A1289&amp;$B1289&amp;$C1289&amp;$D1289&amp;O$1, 'check of sales'!$A$2:$P$1035, 12 + MATCH($E1289,'check of sales'!$M$1:$P$1, 0), 0), 0)</f>
        <v>0</v>
      </c>
      <c r="P1289" s="1">
        <f>SUMIF('emission-rate'!$A$2:$A$551, $D1289&amp;P$1&amp;$E1289&amp;$F1289, 'emission-rate'!$F$2:$F$551) * IFERROR(VLOOKUP($A1289&amp;$B1289&amp;$C1289&amp;$D1289&amp;P$1, 'check of sales'!$A$2:$P$1035, 12 + MATCH($E1289,'check of sales'!$M$1:$P$1, 0), 0), 0)</f>
        <v>0</v>
      </c>
      <c r="Q1289" s="1">
        <f>SUMIF('emission-rate'!$A$2:$A$551, $D1289&amp;Q$1&amp;$E1289&amp;$F1289, 'emission-rate'!$F$2:$F$551) * IFERROR(VLOOKUP($A1289&amp;$B1289&amp;$C1289&amp;$D1289&amp;Q$1, 'check of sales'!$A$2:$P$1035, 12 + MATCH($E1289,'check of sales'!$M$1:$P$1, 0), 0), 0)</f>
        <v>0</v>
      </c>
      <c r="R1289" s="1">
        <f>SUMIF('emission-rate'!$A$2:$A$551, $D1289&amp;R$1&amp;$E1289&amp;$F1289, 'emission-rate'!$F$2:$F$551) * IFERROR(VLOOKUP($A1289&amp;$B1289&amp;$C1289&amp;$D1289&amp;R$1, 'check of sales'!$A$2:$P$1035, 12 + MATCH($E1289,'check of sales'!$M$1:$P$1, 0), 0), 0)</f>
        <v>0</v>
      </c>
      <c r="S1289" s="1">
        <f>SUMIF('emission-rate'!$A$2:$A$551, $D1289&amp;S$1&amp;$E1289&amp;$F1289, 'emission-rate'!$F$2:$F$551) * IFERROR(VLOOKUP($A1289&amp;$B1289&amp;$C1289&amp;$D1289&amp;S$1, 'check of sales'!$A$2:$P$1035, 12 + MATCH($E1289,'check of sales'!$M$1:$P$1, 0), 0), 0)</f>
        <v>0</v>
      </c>
      <c r="T1289" s="1">
        <f>SUMIF('emission-rate'!$A$2:$A$551, $D1289&amp;T$1&amp;$E1289&amp;$F1289, 'emission-rate'!$F$2:$F$551) * IFERROR(VLOOKUP($A1289&amp;$B1289&amp;$C1289&amp;$D1289&amp;T$1, 'check of sales'!$A$2:$P$1035, 12 + MATCH($E1289,'check of sales'!$M$1:$P$1, 0), 0), 0)</f>
        <v>0</v>
      </c>
      <c r="U1289" s="1">
        <f>SUMIF('emission-rate'!$A$2:$A$551, $D1289&amp;U$1&amp;$E1289&amp;$F1289, 'emission-rate'!$F$2:$F$551) * IFERROR(VLOOKUP($A1289&amp;$B1289&amp;$C1289&amp;$D1289&amp;U$1, 'check of sales'!$A$2:$P$1035, 12 + MATCH($E1289,'check of sales'!$M$1:$P$1, 0), 0), 0)</f>
        <v>0</v>
      </c>
    </row>
    <row r="1290" spans="1:21" x14ac:dyDescent="0.2">
      <c r="A1290">
        <f>emission!A1290</f>
        <v>2011</v>
      </c>
      <c r="B1290">
        <f>emission!B1290</f>
        <v>2</v>
      </c>
      <c r="C1290" t="str">
        <f>emission!C1290</f>
        <v>industrial</v>
      </c>
      <c r="D1290" t="str">
        <f>emission!D1290</f>
        <v>VCC 22400 (DSL LHD1)</v>
      </c>
      <c r="E1290" t="str">
        <f>emission!E1290</f>
        <v>DSL</v>
      </c>
      <c r="F1290" t="str">
        <f>emission!F1290</f>
        <v>PM25</v>
      </c>
      <c r="G1290" s="1">
        <f>emission!G1290 - SUM($K1290:$U1290)</f>
        <v>-1.3467122334986925E-4</v>
      </c>
      <c r="K1290" s="1">
        <f>SUMIF('emission-rate'!$A$2:$A$551, $D1290&amp;K$1&amp;$E1290&amp;$F1290, 'emission-rate'!$F$2:$F$551) * IFERROR(VLOOKUP($A1290&amp;$B1290&amp;$C1290&amp;$D1290&amp;K$1, 'check of sales'!$A$2:$P$1035, 12 + MATCH($E1290,'check of sales'!$M$1:$P$1, 0), 0), 0)</f>
        <v>13118.271149453602</v>
      </c>
      <c r="L1290" s="1">
        <f>SUMIF('emission-rate'!$A$2:$A$551, $D1290&amp;L$1&amp;$E1290&amp;$F1290, 'emission-rate'!$F$2:$F$551) * IFERROR(VLOOKUP($A1290&amp;$B1290&amp;$C1290&amp;$D1290&amp;L$1, 'check of sales'!$A$2:$P$1035, 12 + MATCH($E1290,'check of sales'!$M$1:$P$1, 0), 0), 0)</f>
        <v>542089.15345455462</v>
      </c>
      <c r="M1290" s="1">
        <f>SUMIF('emission-rate'!$A$2:$A$551, $D1290&amp;M$1&amp;$E1290&amp;$F1290, 'emission-rate'!$F$2:$F$551) * IFERROR(VLOOKUP($A1290&amp;$B1290&amp;$C1290&amp;$D1290&amp;M$1, 'check of sales'!$A$2:$P$1035, 12 + MATCH($E1290,'check of sales'!$M$1:$P$1, 0), 0), 0)</f>
        <v>0</v>
      </c>
      <c r="N1290" s="1">
        <f>SUMIF('emission-rate'!$A$2:$A$551, $D1290&amp;N$1&amp;$E1290&amp;$F1290, 'emission-rate'!$F$2:$F$551) * IFERROR(VLOOKUP($A1290&amp;$B1290&amp;$C1290&amp;$D1290&amp;N$1, 'check of sales'!$A$2:$P$1035, 12 + MATCH($E1290,'check of sales'!$M$1:$P$1, 0), 0), 0)</f>
        <v>0</v>
      </c>
      <c r="O1290" s="1">
        <f>SUMIF('emission-rate'!$A$2:$A$551, $D1290&amp;O$1&amp;$E1290&amp;$F1290, 'emission-rate'!$F$2:$F$551) * IFERROR(VLOOKUP($A1290&amp;$B1290&amp;$C1290&amp;$D1290&amp;O$1, 'check of sales'!$A$2:$P$1035, 12 + MATCH($E1290,'check of sales'!$M$1:$P$1, 0), 0), 0)</f>
        <v>0</v>
      </c>
      <c r="P1290" s="1">
        <f>SUMIF('emission-rate'!$A$2:$A$551, $D1290&amp;P$1&amp;$E1290&amp;$F1290, 'emission-rate'!$F$2:$F$551) * IFERROR(VLOOKUP($A1290&amp;$B1290&amp;$C1290&amp;$D1290&amp;P$1, 'check of sales'!$A$2:$P$1035, 12 + MATCH($E1290,'check of sales'!$M$1:$P$1, 0), 0), 0)</f>
        <v>0</v>
      </c>
      <c r="Q1290" s="1">
        <f>SUMIF('emission-rate'!$A$2:$A$551, $D1290&amp;Q$1&amp;$E1290&amp;$F1290, 'emission-rate'!$F$2:$F$551) * IFERROR(VLOOKUP($A1290&amp;$B1290&amp;$C1290&amp;$D1290&amp;Q$1, 'check of sales'!$A$2:$P$1035, 12 + MATCH($E1290,'check of sales'!$M$1:$P$1, 0), 0), 0)</f>
        <v>0</v>
      </c>
      <c r="R1290" s="1">
        <f>SUMIF('emission-rate'!$A$2:$A$551, $D1290&amp;R$1&amp;$E1290&amp;$F1290, 'emission-rate'!$F$2:$F$551) * IFERROR(VLOOKUP($A1290&amp;$B1290&amp;$C1290&amp;$D1290&amp;R$1, 'check of sales'!$A$2:$P$1035, 12 + MATCH($E1290,'check of sales'!$M$1:$P$1, 0), 0), 0)</f>
        <v>0</v>
      </c>
      <c r="S1290" s="1">
        <f>SUMIF('emission-rate'!$A$2:$A$551, $D1290&amp;S$1&amp;$E1290&amp;$F1290, 'emission-rate'!$F$2:$F$551) * IFERROR(VLOOKUP($A1290&amp;$B1290&amp;$C1290&amp;$D1290&amp;S$1, 'check of sales'!$A$2:$P$1035, 12 + MATCH($E1290,'check of sales'!$M$1:$P$1, 0), 0), 0)</f>
        <v>0</v>
      </c>
      <c r="T1290" s="1">
        <f>SUMIF('emission-rate'!$A$2:$A$551, $D1290&amp;T$1&amp;$E1290&amp;$F1290, 'emission-rate'!$F$2:$F$551) * IFERROR(VLOOKUP($A1290&amp;$B1290&amp;$C1290&amp;$D1290&amp;T$1, 'check of sales'!$A$2:$P$1035, 12 + MATCH($E1290,'check of sales'!$M$1:$P$1, 0), 0), 0)</f>
        <v>0</v>
      </c>
      <c r="U1290" s="1">
        <f>SUMIF('emission-rate'!$A$2:$A$551, $D1290&amp;U$1&amp;$E1290&amp;$F1290, 'emission-rate'!$F$2:$F$551) * IFERROR(VLOOKUP($A1290&amp;$B1290&amp;$C1290&amp;$D1290&amp;U$1, 'check of sales'!$A$2:$P$1035, 12 + MATCH($E1290,'check of sales'!$M$1:$P$1, 0), 0), 0)</f>
        <v>0</v>
      </c>
    </row>
    <row r="1291" spans="1:21" x14ac:dyDescent="0.2">
      <c r="A1291">
        <f>emission!A1291</f>
        <v>2012</v>
      </c>
      <c r="B1291">
        <f>emission!B1291</f>
        <v>2</v>
      </c>
      <c r="C1291" t="str">
        <f>emission!C1291</f>
        <v>industrial</v>
      </c>
      <c r="D1291" t="str">
        <f>emission!D1291</f>
        <v>VCC 22400 (DSL LHD1)</v>
      </c>
      <c r="E1291" t="str">
        <f>emission!E1291</f>
        <v>DSL</v>
      </c>
      <c r="F1291" t="str">
        <f>emission!F1291</f>
        <v>PM25</v>
      </c>
      <c r="G1291" s="1">
        <f>emission!G1291 - SUM($K1291:$U1291)</f>
        <v>-2.6108068414032459E-4</v>
      </c>
      <c r="K1291" s="1">
        <f>SUMIF('emission-rate'!$A$2:$A$551, $D1291&amp;K$1&amp;$E1291&amp;$F1291, 'emission-rate'!$F$2:$F$551) * IFERROR(VLOOKUP($A1291&amp;$B1291&amp;$C1291&amp;$D1291&amp;K$1, 'check of sales'!$A$2:$P$1035, 12 + MATCH($E1291,'check of sales'!$M$1:$P$1, 0), 0), 0)</f>
        <v>12619.514671526167</v>
      </c>
      <c r="L1291" s="1">
        <f>SUMIF('emission-rate'!$A$2:$A$551, $D1291&amp;L$1&amp;$E1291&amp;$F1291, 'emission-rate'!$F$2:$F$551) * IFERROR(VLOOKUP($A1291&amp;$B1291&amp;$C1291&amp;$D1291&amp;L$1, 'check of sales'!$A$2:$P$1035, 12 + MATCH($E1291,'check of sales'!$M$1:$P$1, 0), 0), 0)</f>
        <v>510401.40664602409</v>
      </c>
      <c r="M1291" s="1">
        <f>SUMIF('emission-rate'!$A$2:$A$551, $D1291&amp;M$1&amp;$E1291&amp;$F1291, 'emission-rate'!$F$2:$F$551) * IFERROR(VLOOKUP($A1291&amp;$B1291&amp;$C1291&amp;$D1291&amp;M$1, 'check of sales'!$A$2:$P$1035, 12 + MATCH($E1291,'check of sales'!$M$1:$P$1, 0), 0), 0)</f>
        <v>475516.01895424636</v>
      </c>
      <c r="N1291" s="1">
        <f>SUMIF('emission-rate'!$A$2:$A$551, $D1291&amp;N$1&amp;$E1291&amp;$F1291, 'emission-rate'!$F$2:$F$551) * IFERROR(VLOOKUP($A1291&amp;$B1291&amp;$C1291&amp;$D1291&amp;N$1, 'check of sales'!$A$2:$P$1035, 12 + MATCH($E1291,'check of sales'!$M$1:$P$1, 0), 0), 0)</f>
        <v>0</v>
      </c>
      <c r="O1291" s="1">
        <f>SUMIF('emission-rate'!$A$2:$A$551, $D1291&amp;O$1&amp;$E1291&amp;$F1291, 'emission-rate'!$F$2:$F$551) * IFERROR(VLOOKUP($A1291&amp;$B1291&amp;$C1291&amp;$D1291&amp;O$1, 'check of sales'!$A$2:$P$1035, 12 + MATCH($E1291,'check of sales'!$M$1:$P$1, 0), 0), 0)</f>
        <v>0</v>
      </c>
      <c r="P1291" s="1">
        <f>SUMIF('emission-rate'!$A$2:$A$551, $D1291&amp;P$1&amp;$E1291&amp;$F1291, 'emission-rate'!$F$2:$F$551) * IFERROR(VLOOKUP($A1291&amp;$B1291&amp;$C1291&amp;$D1291&amp;P$1, 'check of sales'!$A$2:$P$1035, 12 + MATCH($E1291,'check of sales'!$M$1:$P$1, 0), 0), 0)</f>
        <v>0</v>
      </c>
      <c r="Q1291" s="1">
        <f>SUMIF('emission-rate'!$A$2:$A$551, $D1291&amp;Q$1&amp;$E1291&amp;$F1291, 'emission-rate'!$F$2:$F$551) * IFERROR(VLOOKUP($A1291&amp;$B1291&amp;$C1291&amp;$D1291&amp;Q$1, 'check of sales'!$A$2:$P$1035, 12 + MATCH($E1291,'check of sales'!$M$1:$P$1, 0), 0), 0)</f>
        <v>0</v>
      </c>
      <c r="R1291" s="1">
        <f>SUMIF('emission-rate'!$A$2:$A$551, $D1291&amp;R$1&amp;$E1291&amp;$F1291, 'emission-rate'!$F$2:$F$551) * IFERROR(VLOOKUP($A1291&amp;$B1291&amp;$C1291&amp;$D1291&amp;R$1, 'check of sales'!$A$2:$P$1035, 12 + MATCH($E1291,'check of sales'!$M$1:$P$1, 0), 0), 0)</f>
        <v>0</v>
      </c>
      <c r="S1291" s="1">
        <f>SUMIF('emission-rate'!$A$2:$A$551, $D1291&amp;S$1&amp;$E1291&amp;$F1291, 'emission-rate'!$F$2:$F$551) * IFERROR(VLOOKUP($A1291&amp;$B1291&amp;$C1291&amp;$D1291&amp;S$1, 'check of sales'!$A$2:$P$1035, 12 + MATCH($E1291,'check of sales'!$M$1:$P$1, 0), 0), 0)</f>
        <v>0</v>
      </c>
      <c r="T1291" s="1">
        <f>SUMIF('emission-rate'!$A$2:$A$551, $D1291&amp;T$1&amp;$E1291&amp;$F1291, 'emission-rate'!$F$2:$F$551) * IFERROR(VLOOKUP($A1291&amp;$B1291&amp;$C1291&amp;$D1291&amp;T$1, 'check of sales'!$A$2:$P$1035, 12 + MATCH($E1291,'check of sales'!$M$1:$P$1, 0), 0), 0)</f>
        <v>0</v>
      </c>
      <c r="U1291" s="1">
        <f>SUMIF('emission-rate'!$A$2:$A$551, $D1291&amp;U$1&amp;$E1291&amp;$F1291, 'emission-rate'!$F$2:$F$551) * IFERROR(VLOOKUP($A1291&amp;$B1291&amp;$C1291&amp;$D1291&amp;U$1, 'check of sales'!$A$2:$P$1035, 12 + MATCH($E1291,'check of sales'!$M$1:$P$1, 0), 0), 0)</f>
        <v>0</v>
      </c>
    </row>
    <row r="1292" spans="1:21" x14ac:dyDescent="0.2">
      <c r="A1292">
        <f>emission!A1292</f>
        <v>2013</v>
      </c>
      <c r="B1292">
        <f>emission!B1292</f>
        <v>2</v>
      </c>
      <c r="C1292" t="str">
        <f>emission!C1292</f>
        <v>industrial</v>
      </c>
      <c r="D1292" t="str">
        <f>emission!D1292</f>
        <v>VCC 22400 (DSL LHD1)</v>
      </c>
      <c r="E1292" t="str">
        <f>emission!E1292</f>
        <v>DSL</v>
      </c>
      <c r="F1292" t="str">
        <f>emission!F1292</f>
        <v>PM25</v>
      </c>
      <c r="G1292" s="1">
        <f>emission!G1292 - SUM($K1292:$U1292)</f>
        <v>-2.084723673760891E-4</v>
      </c>
      <c r="K1292" s="1">
        <f>SUMIF('emission-rate'!$A$2:$A$551, $D1292&amp;K$1&amp;$E1292&amp;$F1292, 'emission-rate'!$F$2:$F$551) * IFERROR(VLOOKUP($A1292&amp;$B1292&amp;$C1292&amp;$D1292&amp;K$1, 'check of sales'!$A$2:$P$1035, 12 + MATCH($E1292,'check of sales'!$M$1:$P$1, 0), 0), 0)</f>
        <v>12216.597435242131</v>
      </c>
      <c r="L1292" s="1">
        <f>SUMIF('emission-rate'!$A$2:$A$551, $D1292&amp;L$1&amp;$E1292&amp;$F1292, 'emission-rate'!$F$2:$F$551) * IFERROR(VLOOKUP($A1292&amp;$B1292&amp;$C1292&amp;$D1292&amp;L$1, 'check of sales'!$A$2:$P$1035, 12 + MATCH($E1292,'check of sales'!$M$1:$P$1, 0), 0), 0)</f>
        <v>490995.95260350796</v>
      </c>
      <c r="M1292" s="1">
        <f>SUMIF('emission-rate'!$A$2:$A$551, $D1292&amp;M$1&amp;$E1292&amp;$F1292, 'emission-rate'!$F$2:$F$551) * IFERROR(VLOOKUP($A1292&amp;$B1292&amp;$C1292&amp;$D1292&amp;M$1, 'check of sales'!$A$2:$P$1035, 12 + MATCH($E1292,'check of sales'!$M$1:$P$1, 0), 0), 0)</f>
        <v>447719.79555445875</v>
      </c>
      <c r="N1292" s="1">
        <f>SUMIF('emission-rate'!$A$2:$A$551, $D1292&amp;N$1&amp;$E1292&amp;$F1292, 'emission-rate'!$F$2:$F$551) * IFERROR(VLOOKUP($A1292&amp;$B1292&amp;$C1292&amp;$D1292&amp;N$1, 'check of sales'!$A$2:$P$1035, 12 + MATCH($E1292,'check of sales'!$M$1:$P$1, 0), 0), 0)</f>
        <v>132844.47952605342</v>
      </c>
      <c r="O1292" s="1">
        <f>SUMIF('emission-rate'!$A$2:$A$551, $D1292&amp;O$1&amp;$E1292&amp;$F1292, 'emission-rate'!$F$2:$F$551) * IFERROR(VLOOKUP($A1292&amp;$B1292&amp;$C1292&amp;$D1292&amp;O$1, 'check of sales'!$A$2:$P$1035, 12 + MATCH($E1292,'check of sales'!$M$1:$P$1, 0), 0), 0)</f>
        <v>0</v>
      </c>
      <c r="P1292" s="1">
        <f>SUMIF('emission-rate'!$A$2:$A$551, $D1292&amp;P$1&amp;$E1292&amp;$F1292, 'emission-rate'!$F$2:$F$551) * IFERROR(VLOOKUP($A1292&amp;$B1292&amp;$C1292&amp;$D1292&amp;P$1, 'check of sales'!$A$2:$P$1035, 12 + MATCH($E1292,'check of sales'!$M$1:$P$1, 0), 0), 0)</f>
        <v>0</v>
      </c>
      <c r="Q1292" s="1">
        <f>SUMIF('emission-rate'!$A$2:$A$551, $D1292&amp;Q$1&amp;$E1292&amp;$F1292, 'emission-rate'!$F$2:$F$551) * IFERROR(VLOOKUP($A1292&amp;$B1292&amp;$C1292&amp;$D1292&amp;Q$1, 'check of sales'!$A$2:$P$1035, 12 + MATCH($E1292,'check of sales'!$M$1:$P$1, 0), 0), 0)</f>
        <v>0</v>
      </c>
      <c r="R1292" s="1">
        <f>SUMIF('emission-rate'!$A$2:$A$551, $D1292&amp;R$1&amp;$E1292&amp;$F1292, 'emission-rate'!$F$2:$F$551) * IFERROR(VLOOKUP($A1292&amp;$B1292&amp;$C1292&amp;$D1292&amp;R$1, 'check of sales'!$A$2:$P$1035, 12 + MATCH($E1292,'check of sales'!$M$1:$P$1, 0), 0), 0)</f>
        <v>0</v>
      </c>
      <c r="S1292" s="1">
        <f>SUMIF('emission-rate'!$A$2:$A$551, $D1292&amp;S$1&amp;$E1292&amp;$F1292, 'emission-rate'!$F$2:$F$551) * IFERROR(VLOOKUP($A1292&amp;$B1292&amp;$C1292&amp;$D1292&amp;S$1, 'check of sales'!$A$2:$P$1035, 12 + MATCH($E1292,'check of sales'!$M$1:$P$1, 0), 0), 0)</f>
        <v>0</v>
      </c>
      <c r="T1292" s="1">
        <f>SUMIF('emission-rate'!$A$2:$A$551, $D1292&amp;T$1&amp;$E1292&amp;$F1292, 'emission-rate'!$F$2:$F$551) * IFERROR(VLOOKUP($A1292&amp;$B1292&amp;$C1292&amp;$D1292&amp;T$1, 'check of sales'!$A$2:$P$1035, 12 + MATCH($E1292,'check of sales'!$M$1:$P$1, 0), 0), 0)</f>
        <v>0</v>
      </c>
      <c r="U1292" s="1">
        <f>SUMIF('emission-rate'!$A$2:$A$551, $D1292&amp;U$1&amp;$E1292&amp;$F1292, 'emission-rate'!$F$2:$F$551) * IFERROR(VLOOKUP($A1292&amp;$B1292&amp;$C1292&amp;$D1292&amp;U$1, 'check of sales'!$A$2:$P$1035, 12 + MATCH($E1292,'check of sales'!$M$1:$P$1, 0), 0), 0)</f>
        <v>0</v>
      </c>
    </row>
    <row r="1293" spans="1:21" x14ac:dyDescent="0.2">
      <c r="A1293">
        <f>emission!A1293</f>
        <v>2014</v>
      </c>
      <c r="B1293">
        <f>emission!B1293</f>
        <v>2</v>
      </c>
      <c r="C1293" t="str">
        <f>emission!C1293</f>
        <v>industrial</v>
      </c>
      <c r="D1293" t="str">
        <f>emission!D1293</f>
        <v>VCC 22400 (DSL LHD1)</v>
      </c>
      <c r="E1293" t="str">
        <f>emission!E1293</f>
        <v>DSL</v>
      </c>
      <c r="F1293" t="str">
        <f>emission!F1293</f>
        <v>PM25</v>
      </c>
      <c r="G1293" s="1">
        <f>emission!G1293 - SUM($K1293:$U1293)</f>
        <v>-8.1961974501609802E-5</v>
      </c>
      <c r="K1293" s="1">
        <f>SUMIF('emission-rate'!$A$2:$A$551, $D1293&amp;K$1&amp;$E1293&amp;$F1293, 'emission-rate'!$F$2:$F$551) * IFERROR(VLOOKUP($A1293&amp;$B1293&amp;$C1293&amp;$D1293&amp;K$1, 'check of sales'!$A$2:$P$1035, 12 + MATCH($E1293,'check of sales'!$M$1:$P$1, 0), 0), 0)</f>
        <v>10902.732032429669</v>
      </c>
      <c r="L1293" s="1">
        <f>SUMIF('emission-rate'!$A$2:$A$551, $D1293&amp;L$1&amp;$E1293&amp;$F1293, 'emission-rate'!$F$2:$F$551) * IFERROR(VLOOKUP($A1293&amp;$B1293&amp;$C1293&amp;$D1293&amp;L$1, 'check of sales'!$A$2:$P$1035, 12 + MATCH($E1293,'check of sales'!$M$1:$P$1, 0), 0), 0)</f>
        <v>475319.38045323198</v>
      </c>
      <c r="M1293" s="1">
        <f>SUMIF('emission-rate'!$A$2:$A$551, $D1293&amp;M$1&amp;$E1293&amp;$F1293, 'emission-rate'!$F$2:$F$551) * IFERROR(VLOOKUP($A1293&amp;$B1293&amp;$C1293&amp;$D1293&amp;M$1, 'check of sales'!$A$2:$P$1035, 12 + MATCH($E1293,'check of sales'!$M$1:$P$1, 0), 0), 0)</f>
        <v>430697.49545217428</v>
      </c>
      <c r="N1293" s="1">
        <f>SUMIF('emission-rate'!$A$2:$A$551, $D1293&amp;N$1&amp;$E1293&amp;$F1293, 'emission-rate'!$F$2:$F$551) * IFERROR(VLOOKUP($A1293&amp;$B1293&amp;$C1293&amp;$D1293&amp;N$1, 'check of sales'!$A$2:$P$1035, 12 + MATCH($E1293,'check of sales'!$M$1:$P$1, 0), 0), 0)</f>
        <v>125079.07377073199</v>
      </c>
      <c r="O1293" s="1">
        <f>SUMIF('emission-rate'!$A$2:$A$551, $D1293&amp;O$1&amp;$E1293&amp;$F1293, 'emission-rate'!$F$2:$F$551) * IFERROR(VLOOKUP($A1293&amp;$B1293&amp;$C1293&amp;$D1293&amp;O$1, 'check of sales'!$A$2:$P$1035, 12 + MATCH($E1293,'check of sales'!$M$1:$P$1, 0), 0), 0)</f>
        <v>403196.36576380406</v>
      </c>
      <c r="P1293" s="1">
        <f>SUMIF('emission-rate'!$A$2:$A$551, $D1293&amp;P$1&amp;$E1293&amp;$F1293, 'emission-rate'!$F$2:$F$551) * IFERROR(VLOOKUP($A1293&amp;$B1293&amp;$C1293&amp;$D1293&amp;P$1, 'check of sales'!$A$2:$P$1035, 12 + MATCH($E1293,'check of sales'!$M$1:$P$1, 0), 0), 0)</f>
        <v>0</v>
      </c>
      <c r="Q1293" s="1">
        <f>SUMIF('emission-rate'!$A$2:$A$551, $D1293&amp;Q$1&amp;$E1293&amp;$F1293, 'emission-rate'!$F$2:$F$551) * IFERROR(VLOOKUP($A1293&amp;$B1293&amp;$C1293&amp;$D1293&amp;Q$1, 'check of sales'!$A$2:$P$1035, 12 + MATCH($E1293,'check of sales'!$M$1:$P$1, 0), 0), 0)</f>
        <v>0</v>
      </c>
      <c r="R1293" s="1">
        <f>SUMIF('emission-rate'!$A$2:$A$551, $D1293&amp;R$1&amp;$E1293&amp;$F1293, 'emission-rate'!$F$2:$F$551) * IFERROR(VLOOKUP($A1293&amp;$B1293&amp;$C1293&amp;$D1293&amp;R$1, 'check of sales'!$A$2:$P$1035, 12 + MATCH($E1293,'check of sales'!$M$1:$P$1, 0), 0), 0)</f>
        <v>0</v>
      </c>
      <c r="S1293" s="1">
        <f>SUMIF('emission-rate'!$A$2:$A$551, $D1293&amp;S$1&amp;$E1293&amp;$F1293, 'emission-rate'!$F$2:$F$551) * IFERROR(VLOOKUP($A1293&amp;$B1293&amp;$C1293&amp;$D1293&amp;S$1, 'check of sales'!$A$2:$P$1035, 12 + MATCH($E1293,'check of sales'!$M$1:$P$1, 0), 0), 0)</f>
        <v>0</v>
      </c>
      <c r="T1293" s="1">
        <f>SUMIF('emission-rate'!$A$2:$A$551, $D1293&amp;T$1&amp;$E1293&amp;$F1293, 'emission-rate'!$F$2:$F$551) * IFERROR(VLOOKUP($A1293&amp;$B1293&amp;$C1293&amp;$D1293&amp;T$1, 'check of sales'!$A$2:$P$1035, 12 + MATCH($E1293,'check of sales'!$M$1:$P$1, 0), 0), 0)</f>
        <v>0</v>
      </c>
      <c r="U1293" s="1">
        <f>SUMIF('emission-rate'!$A$2:$A$551, $D1293&amp;U$1&amp;$E1293&amp;$F1293, 'emission-rate'!$F$2:$F$551) * IFERROR(VLOOKUP($A1293&amp;$B1293&amp;$C1293&amp;$D1293&amp;U$1, 'check of sales'!$A$2:$P$1035, 12 + MATCH($E1293,'check of sales'!$M$1:$P$1, 0), 0), 0)</f>
        <v>0</v>
      </c>
    </row>
    <row r="1294" spans="1:21" x14ac:dyDescent="0.2">
      <c r="A1294">
        <f>emission!A1294</f>
        <v>2015</v>
      </c>
      <c r="B1294">
        <f>emission!B1294</f>
        <v>2</v>
      </c>
      <c r="C1294" t="str">
        <f>emission!C1294</f>
        <v>industrial</v>
      </c>
      <c r="D1294" t="str">
        <f>emission!D1294</f>
        <v>VCC 22400 (DSL LHD1)</v>
      </c>
      <c r="E1294" t="str">
        <f>emission!E1294</f>
        <v>DSL</v>
      </c>
      <c r="F1294" t="str">
        <f>emission!F1294</f>
        <v>PM25</v>
      </c>
      <c r="G1294" s="1">
        <f>emission!G1294 - SUM($K1294:$U1294)</f>
        <v>-1.1244812048971653E-4</v>
      </c>
      <c r="K1294" s="1">
        <f>SUMIF('emission-rate'!$A$2:$A$551, $D1294&amp;K$1&amp;$E1294&amp;$F1294, 'emission-rate'!$F$2:$F$551) * IFERROR(VLOOKUP($A1294&amp;$B1294&amp;$C1294&amp;$D1294&amp;K$1, 'check of sales'!$A$2:$P$1035, 12 + MATCH($E1294,'check of sales'!$M$1:$P$1, 0), 0), 0)</f>
        <v>10208.404024034466</v>
      </c>
      <c r="L1294" s="1">
        <f>SUMIF('emission-rate'!$A$2:$A$551, $D1294&amp;L$1&amp;$E1294&amp;$F1294, 'emission-rate'!$F$2:$F$551) * IFERROR(VLOOKUP($A1294&amp;$B1294&amp;$C1294&amp;$D1294&amp;L$1, 'check of sales'!$A$2:$P$1035, 12 + MATCH($E1294,'check of sales'!$M$1:$P$1, 0), 0), 0)</f>
        <v>424199.93475043756</v>
      </c>
      <c r="M1294" s="1">
        <f>SUMIF('emission-rate'!$A$2:$A$551, $D1294&amp;M$1&amp;$E1294&amp;$F1294, 'emission-rate'!$F$2:$F$551) * IFERROR(VLOOKUP($A1294&amp;$B1294&amp;$C1294&amp;$D1294&amp;M$1, 'check of sales'!$A$2:$P$1035, 12 + MATCH($E1294,'check of sales'!$M$1:$P$1, 0), 0), 0)</f>
        <v>416946.13899679563</v>
      </c>
      <c r="N1294" s="1">
        <f>SUMIF('emission-rate'!$A$2:$A$551, $D1294&amp;N$1&amp;$E1294&amp;$F1294, 'emission-rate'!$F$2:$F$551) * IFERROR(VLOOKUP($A1294&amp;$B1294&amp;$C1294&amp;$D1294&amp;N$1, 'check of sales'!$A$2:$P$1035, 12 + MATCH($E1294,'check of sales'!$M$1:$P$1, 0), 0), 0)</f>
        <v>120323.56920876757</v>
      </c>
      <c r="O1294" s="1">
        <f>SUMIF('emission-rate'!$A$2:$A$551, $D1294&amp;O$1&amp;$E1294&amp;$F1294, 'emission-rate'!$F$2:$F$551) * IFERROR(VLOOKUP($A1294&amp;$B1294&amp;$C1294&amp;$D1294&amp;O$1, 'check of sales'!$A$2:$P$1035, 12 + MATCH($E1294,'check of sales'!$M$1:$P$1, 0), 0), 0)</f>
        <v>379627.57773138338</v>
      </c>
      <c r="P1294" s="1">
        <f>SUMIF('emission-rate'!$A$2:$A$551, $D1294&amp;P$1&amp;$E1294&amp;$F1294, 'emission-rate'!$F$2:$F$551) * IFERROR(VLOOKUP($A1294&amp;$B1294&amp;$C1294&amp;$D1294&amp;P$1, 'check of sales'!$A$2:$P$1035, 12 + MATCH($E1294,'check of sales'!$M$1:$P$1, 0), 0), 0)</f>
        <v>518191.45049518958</v>
      </c>
      <c r="Q1294" s="1">
        <f>SUMIF('emission-rate'!$A$2:$A$551, $D1294&amp;Q$1&amp;$E1294&amp;$F1294, 'emission-rate'!$F$2:$F$551) * IFERROR(VLOOKUP($A1294&amp;$B1294&amp;$C1294&amp;$D1294&amp;Q$1, 'check of sales'!$A$2:$P$1035, 12 + MATCH($E1294,'check of sales'!$M$1:$P$1, 0), 0), 0)</f>
        <v>0</v>
      </c>
      <c r="R1294" s="1">
        <f>SUMIF('emission-rate'!$A$2:$A$551, $D1294&amp;R$1&amp;$E1294&amp;$F1294, 'emission-rate'!$F$2:$F$551) * IFERROR(VLOOKUP($A1294&amp;$B1294&amp;$C1294&amp;$D1294&amp;R$1, 'check of sales'!$A$2:$P$1035, 12 + MATCH($E1294,'check of sales'!$M$1:$P$1, 0), 0), 0)</f>
        <v>0</v>
      </c>
      <c r="S1294" s="1">
        <f>SUMIF('emission-rate'!$A$2:$A$551, $D1294&amp;S$1&amp;$E1294&amp;$F1294, 'emission-rate'!$F$2:$F$551) * IFERROR(VLOOKUP($A1294&amp;$B1294&amp;$C1294&amp;$D1294&amp;S$1, 'check of sales'!$A$2:$P$1035, 12 + MATCH($E1294,'check of sales'!$M$1:$P$1, 0), 0), 0)</f>
        <v>0</v>
      </c>
      <c r="T1294" s="1">
        <f>SUMIF('emission-rate'!$A$2:$A$551, $D1294&amp;T$1&amp;$E1294&amp;$F1294, 'emission-rate'!$F$2:$F$551) * IFERROR(VLOOKUP($A1294&amp;$B1294&amp;$C1294&amp;$D1294&amp;T$1, 'check of sales'!$A$2:$P$1035, 12 + MATCH($E1294,'check of sales'!$M$1:$P$1, 0), 0), 0)</f>
        <v>0</v>
      </c>
      <c r="U1294" s="1">
        <f>SUMIF('emission-rate'!$A$2:$A$551, $D1294&amp;U$1&amp;$E1294&amp;$F1294, 'emission-rate'!$F$2:$F$551) * IFERROR(VLOOKUP($A1294&amp;$B1294&amp;$C1294&amp;$D1294&amp;U$1, 'check of sales'!$A$2:$P$1035, 12 + MATCH($E1294,'check of sales'!$M$1:$P$1, 0), 0), 0)</f>
        <v>0</v>
      </c>
    </row>
    <row r="1295" spans="1:21" x14ac:dyDescent="0.2">
      <c r="A1295">
        <f>emission!A1295</f>
        <v>2016</v>
      </c>
      <c r="B1295">
        <f>emission!B1295</f>
        <v>2</v>
      </c>
      <c r="C1295" t="str">
        <f>emission!C1295</f>
        <v>industrial</v>
      </c>
      <c r="D1295" t="str">
        <f>emission!D1295</f>
        <v>VCC 22400 (DSL LHD1)</v>
      </c>
      <c r="E1295" t="str">
        <f>emission!E1295</f>
        <v>DSL</v>
      </c>
      <c r="F1295" t="str">
        <f>emission!F1295</f>
        <v>PM25</v>
      </c>
      <c r="G1295" s="1">
        <f>emission!G1295 - SUM($K1295:$U1295)</f>
        <v>-6.4071733504533768E-5</v>
      </c>
      <c r="K1295" s="1">
        <f>SUMIF('emission-rate'!$A$2:$A$551, $D1295&amp;K$1&amp;$E1295&amp;$F1295, 'emission-rate'!$F$2:$F$551) * IFERROR(VLOOKUP($A1295&amp;$B1295&amp;$C1295&amp;$D1295&amp;K$1, 'check of sales'!$A$2:$P$1035, 12 + MATCH($E1295,'check of sales'!$M$1:$P$1, 0), 0), 0)</f>
        <v>9811.3878583003407</v>
      </c>
      <c r="L1295" s="1">
        <f>SUMIF('emission-rate'!$A$2:$A$551, $D1295&amp;L$1&amp;$E1295&amp;$F1295, 'emission-rate'!$F$2:$F$551) * IFERROR(VLOOKUP($A1295&amp;$B1295&amp;$C1295&amp;$D1295&amp;L$1, 'check of sales'!$A$2:$P$1035, 12 + MATCH($E1295,'check of sales'!$M$1:$P$1, 0), 0), 0)</f>
        <v>397185.24751603068</v>
      </c>
      <c r="M1295" s="1">
        <f>SUMIF('emission-rate'!$A$2:$A$551, $D1295&amp;M$1&amp;$E1295&amp;$F1295, 'emission-rate'!$F$2:$F$551) * IFERROR(VLOOKUP($A1295&amp;$B1295&amp;$C1295&amp;$D1295&amp;M$1, 'check of sales'!$A$2:$P$1035, 12 + MATCH($E1295,'check of sales'!$M$1:$P$1, 0), 0), 0)</f>
        <v>372104.59373282443</v>
      </c>
      <c r="N1295" s="1">
        <f>SUMIF('emission-rate'!$A$2:$A$551, $D1295&amp;N$1&amp;$E1295&amp;$F1295, 'emission-rate'!$F$2:$F$551) * IFERROR(VLOOKUP($A1295&amp;$B1295&amp;$C1295&amp;$D1295&amp;N$1, 'check of sales'!$A$2:$P$1035, 12 + MATCH($E1295,'check of sales'!$M$1:$P$1, 0), 0), 0)</f>
        <v>116481.86521084634</v>
      </c>
      <c r="O1295" s="1">
        <f>SUMIF('emission-rate'!$A$2:$A$551, $D1295&amp;O$1&amp;$E1295&amp;$F1295, 'emission-rate'!$F$2:$F$551) * IFERROR(VLOOKUP($A1295&amp;$B1295&amp;$C1295&amp;$D1295&amp;O$1, 'check of sales'!$A$2:$P$1035, 12 + MATCH($E1295,'check of sales'!$M$1:$P$1, 0), 0), 0)</f>
        <v>365194.14275841287</v>
      </c>
      <c r="P1295" s="1">
        <f>SUMIF('emission-rate'!$A$2:$A$551, $D1295&amp;P$1&amp;$E1295&amp;$F1295, 'emission-rate'!$F$2:$F$551) * IFERROR(VLOOKUP($A1295&amp;$B1295&amp;$C1295&amp;$D1295&amp;P$1, 'check of sales'!$A$2:$P$1035, 12 + MATCH($E1295,'check of sales'!$M$1:$P$1, 0), 0), 0)</f>
        <v>487900.64062194928</v>
      </c>
      <c r="Q1295" s="1">
        <f>SUMIF('emission-rate'!$A$2:$A$551, $D1295&amp;Q$1&amp;$E1295&amp;$F1295, 'emission-rate'!$F$2:$F$551) * IFERROR(VLOOKUP($A1295&amp;$B1295&amp;$C1295&amp;$D1295&amp;Q$1, 'check of sales'!$A$2:$P$1035, 12 + MATCH($E1295,'check of sales'!$M$1:$P$1, 0), 0), 0)</f>
        <v>354877.59314917814</v>
      </c>
      <c r="R1295" s="1">
        <f>SUMIF('emission-rate'!$A$2:$A$551, $D1295&amp;R$1&amp;$E1295&amp;$F1295, 'emission-rate'!$F$2:$F$551) * IFERROR(VLOOKUP($A1295&amp;$B1295&amp;$C1295&amp;$D1295&amp;R$1, 'check of sales'!$A$2:$P$1035, 12 + MATCH($E1295,'check of sales'!$M$1:$P$1, 0), 0), 0)</f>
        <v>0</v>
      </c>
      <c r="S1295" s="1">
        <f>SUMIF('emission-rate'!$A$2:$A$551, $D1295&amp;S$1&amp;$E1295&amp;$F1295, 'emission-rate'!$F$2:$F$551) * IFERROR(VLOOKUP($A1295&amp;$B1295&amp;$C1295&amp;$D1295&amp;S$1, 'check of sales'!$A$2:$P$1035, 12 + MATCH($E1295,'check of sales'!$M$1:$P$1, 0), 0), 0)</f>
        <v>0</v>
      </c>
      <c r="T1295" s="1">
        <f>SUMIF('emission-rate'!$A$2:$A$551, $D1295&amp;T$1&amp;$E1295&amp;$F1295, 'emission-rate'!$F$2:$F$551) * IFERROR(VLOOKUP($A1295&amp;$B1295&amp;$C1295&amp;$D1295&amp;T$1, 'check of sales'!$A$2:$P$1035, 12 + MATCH($E1295,'check of sales'!$M$1:$P$1, 0), 0), 0)</f>
        <v>0</v>
      </c>
      <c r="U1295" s="1">
        <f>SUMIF('emission-rate'!$A$2:$A$551, $D1295&amp;U$1&amp;$E1295&amp;$F1295, 'emission-rate'!$F$2:$F$551) * IFERROR(VLOOKUP($A1295&amp;$B1295&amp;$C1295&amp;$D1295&amp;U$1, 'check of sales'!$A$2:$P$1035, 12 + MATCH($E1295,'check of sales'!$M$1:$P$1, 0), 0), 0)</f>
        <v>0</v>
      </c>
    </row>
    <row r="1296" spans="1:21" x14ac:dyDescent="0.2">
      <c r="A1296">
        <f>emission!A1296</f>
        <v>2017</v>
      </c>
      <c r="B1296">
        <f>emission!B1296</f>
        <v>2</v>
      </c>
      <c r="C1296" t="str">
        <f>emission!C1296</f>
        <v>industrial</v>
      </c>
      <c r="D1296" t="str">
        <f>emission!D1296</f>
        <v>VCC 22400 (DSL LHD1)</v>
      </c>
      <c r="E1296" t="str">
        <f>emission!E1296</f>
        <v>DSL</v>
      </c>
      <c r="F1296" t="str">
        <f>emission!F1296</f>
        <v>PM25</v>
      </c>
      <c r="G1296" s="1">
        <f>emission!G1296 - SUM($K1296:$U1296)</f>
        <v>6.3250772655010223E-5</v>
      </c>
      <c r="K1296" s="1">
        <f>SUMIF('emission-rate'!$A$2:$A$551, $D1296&amp;K$1&amp;$E1296&amp;$F1296, 'emission-rate'!$F$2:$F$551) * IFERROR(VLOOKUP($A1296&amp;$B1296&amp;$C1296&amp;$D1296&amp;K$1, 'check of sales'!$A$2:$P$1035, 12 + MATCH($E1296,'check of sales'!$M$1:$P$1, 0), 0), 0)</f>
        <v>8941.0641406558807</v>
      </c>
      <c r="L1296" s="1">
        <f>SUMIF('emission-rate'!$A$2:$A$551, $D1296&amp;L$1&amp;$E1296&amp;$F1296, 'emission-rate'!$F$2:$F$551) * IFERROR(VLOOKUP($A1296&amp;$B1296&amp;$C1296&amp;$D1296&amp;L$1, 'check of sales'!$A$2:$P$1035, 12 + MATCH($E1296,'check of sales'!$M$1:$P$1, 0), 0), 0)</f>
        <v>381738.27229015471</v>
      </c>
      <c r="M1296" s="1">
        <f>SUMIF('emission-rate'!$A$2:$A$551, $D1296&amp;M$1&amp;$E1296&amp;$F1296, 'emission-rate'!$F$2:$F$551) * IFERROR(VLOOKUP($A1296&amp;$B1296&amp;$C1296&amp;$D1296&amp;M$1, 'check of sales'!$A$2:$P$1035, 12 + MATCH($E1296,'check of sales'!$M$1:$P$1, 0), 0), 0)</f>
        <v>348407.53865408577</v>
      </c>
      <c r="N1296" s="1">
        <f>SUMIF('emission-rate'!$A$2:$A$551, $D1296&amp;N$1&amp;$E1296&amp;$F1296, 'emission-rate'!$F$2:$F$551) * IFERROR(VLOOKUP($A1296&amp;$B1296&amp;$C1296&amp;$D1296&amp;N$1, 'check of sales'!$A$2:$P$1035, 12 + MATCH($E1296,'check of sales'!$M$1:$P$1, 0), 0), 0)</f>
        <v>103954.52332479011</v>
      </c>
      <c r="O1296" s="1">
        <f>SUMIF('emission-rate'!$A$2:$A$551, $D1296&amp;O$1&amp;$E1296&amp;$F1296, 'emission-rate'!$F$2:$F$551) * IFERROR(VLOOKUP($A1296&amp;$B1296&amp;$C1296&amp;$D1296&amp;O$1, 'check of sales'!$A$2:$P$1035, 12 + MATCH($E1296,'check of sales'!$M$1:$P$1, 0), 0), 0)</f>
        <v>353534.18446862715</v>
      </c>
      <c r="P1296" s="1">
        <f>SUMIF('emission-rate'!$A$2:$A$551, $D1296&amp;P$1&amp;$E1296&amp;$F1296, 'emission-rate'!$F$2:$F$551) * IFERROR(VLOOKUP($A1296&amp;$B1296&amp;$C1296&amp;$D1296&amp;P$1, 'check of sales'!$A$2:$P$1035, 12 + MATCH($E1296,'check of sales'!$M$1:$P$1, 0), 0), 0)</f>
        <v>469350.66537576076</v>
      </c>
      <c r="Q1296" s="1">
        <f>SUMIF('emission-rate'!$A$2:$A$551, $D1296&amp;Q$1&amp;$E1296&amp;$F1296, 'emission-rate'!$F$2:$F$551) * IFERROR(VLOOKUP($A1296&amp;$B1296&amp;$C1296&amp;$D1296&amp;Q$1, 'check of sales'!$A$2:$P$1035, 12 + MATCH($E1296,'check of sales'!$M$1:$P$1, 0), 0), 0)</f>
        <v>334133.27231547254</v>
      </c>
      <c r="R1296" s="1">
        <f>SUMIF('emission-rate'!$A$2:$A$551, $D1296&amp;R$1&amp;$E1296&amp;$F1296, 'emission-rate'!$F$2:$F$551) * IFERROR(VLOOKUP($A1296&amp;$B1296&amp;$C1296&amp;$D1296&amp;R$1, 'check of sales'!$A$2:$P$1035, 12 + MATCH($E1296,'check of sales'!$M$1:$P$1, 0), 0), 0)</f>
        <v>257161.05090911256</v>
      </c>
      <c r="S1296" s="1">
        <f>SUMIF('emission-rate'!$A$2:$A$551, $D1296&amp;S$1&amp;$E1296&amp;$F1296, 'emission-rate'!$F$2:$F$551) * IFERROR(VLOOKUP($A1296&amp;$B1296&amp;$C1296&amp;$D1296&amp;S$1, 'check of sales'!$A$2:$P$1035, 12 + MATCH($E1296,'check of sales'!$M$1:$P$1, 0), 0), 0)</f>
        <v>0</v>
      </c>
      <c r="T1296" s="1">
        <f>SUMIF('emission-rate'!$A$2:$A$551, $D1296&amp;T$1&amp;$E1296&amp;$F1296, 'emission-rate'!$F$2:$F$551) * IFERROR(VLOOKUP($A1296&amp;$B1296&amp;$C1296&amp;$D1296&amp;T$1, 'check of sales'!$A$2:$P$1035, 12 + MATCH($E1296,'check of sales'!$M$1:$P$1, 0), 0), 0)</f>
        <v>0</v>
      </c>
      <c r="U1296" s="1">
        <f>SUMIF('emission-rate'!$A$2:$A$551, $D1296&amp;U$1&amp;$E1296&amp;$F1296, 'emission-rate'!$F$2:$F$551) * IFERROR(VLOOKUP($A1296&amp;$B1296&amp;$C1296&amp;$D1296&amp;U$1, 'check of sales'!$A$2:$P$1035, 12 + MATCH($E1296,'check of sales'!$M$1:$P$1, 0), 0), 0)</f>
        <v>0</v>
      </c>
    </row>
    <row r="1297" spans="1:21" x14ac:dyDescent="0.2">
      <c r="A1297">
        <f>emission!A1297</f>
        <v>2018</v>
      </c>
      <c r="B1297">
        <f>emission!B1297</f>
        <v>2</v>
      </c>
      <c r="C1297" t="str">
        <f>emission!C1297</f>
        <v>industrial</v>
      </c>
      <c r="D1297" t="str">
        <f>emission!D1297</f>
        <v>VCC 22400 (DSL LHD1)</v>
      </c>
      <c r="E1297" t="str">
        <f>emission!E1297</f>
        <v>DSL</v>
      </c>
      <c r="F1297" t="str">
        <f>emission!F1297</f>
        <v>PM25</v>
      </c>
      <c r="G1297" s="1">
        <f>emission!G1297 - SUM($K1297:$U1297)</f>
        <v>-1.4964025467634201E-5</v>
      </c>
      <c r="K1297" s="1">
        <f>SUMIF('emission-rate'!$A$2:$A$551, $D1297&amp;K$1&amp;$E1297&amp;$F1297, 'emission-rate'!$F$2:$F$551) * IFERROR(VLOOKUP($A1297&amp;$B1297&amp;$C1297&amp;$D1297&amp;K$1, 'check of sales'!$A$2:$P$1035, 12 + MATCH($E1297,'check of sales'!$M$1:$P$1, 0), 0), 0)</f>
        <v>8584.7048820564178</v>
      </c>
      <c r="L1297" s="1">
        <f>SUMIF('emission-rate'!$A$2:$A$551, $D1297&amp;L$1&amp;$E1297&amp;$F1297, 'emission-rate'!$F$2:$F$551) * IFERROR(VLOOKUP($A1297&amp;$B1297&amp;$C1297&amp;$D1297&amp;L$1, 'check of sales'!$A$2:$P$1035, 12 + MATCH($E1297,'check of sales'!$M$1:$P$1, 0), 0), 0)</f>
        <v>347876.00151816854</v>
      </c>
      <c r="M1297" s="1">
        <f>SUMIF('emission-rate'!$A$2:$A$551, $D1297&amp;M$1&amp;$E1297&amp;$F1297, 'emission-rate'!$F$2:$F$551) * IFERROR(VLOOKUP($A1297&amp;$B1297&amp;$C1297&amp;$D1297&amp;M$1, 'check of sales'!$A$2:$P$1035, 12 + MATCH($E1297,'check of sales'!$M$1:$P$1, 0), 0), 0)</f>
        <v>334857.58267823944</v>
      </c>
      <c r="N1297" s="1">
        <f>SUMIF('emission-rate'!$A$2:$A$551, $D1297&amp;N$1&amp;$E1297&amp;$F1297, 'emission-rate'!$F$2:$F$551) * IFERROR(VLOOKUP($A1297&amp;$B1297&amp;$C1297&amp;$D1297&amp;N$1, 'check of sales'!$A$2:$P$1035, 12 + MATCH($E1297,'check of sales'!$M$1:$P$1, 0), 0), 0)</f>
        <v>97334.298510579829</v>
      </c>
      <c r="O1297" s="1">
        <f>SUMIF('emission-rate'!$A$2:$A$551, $D1297&amp;O$1&amp;$E1297&amp;$F1297, 'emission-rate'!$F$2:$F$551) * IFERROR(VLOOKUP($A1297&amp;$B1297&amp;$C1297&amp;$D1297&amp;O$1, 'check of sales'!$A$2:$P$1035, 12 + MATCH($E1297,'check of sales'!$M$1:$P$1, 0), 0), 0)</f>
        <v>315512.44100469985</v>
      </c>
      <c r="P1297" s="1">
        <f>SUMIF('emission-rate'!$A$2:$A$551, $D1297&amp;P$1&amp;$E1297&amp;$F1297, 'emission-rate'!$F$2:$F$551) * IFERROR(VLOOKUP($A1297&amp;$B1297&amp;$C1297&amp;$D1297&amp;P$1, 'check of sales'!$A$2:$P$1035, 12 + MATCH($E1297,'check of sales'!$M$1:$P$1, 0), 0), 0)</f>
        <v>454365.18630912487</v>
      </c>
      <c r="Q1297" s="1">
        <f>SUMIF('emission-rate'!$A$2:$A$551, $D1297&amp;Q$1&amp;$E1297&amp;$F1297, 'emission-rate'!$F$2:$F$551) * IFERROR(VLOOKUP($A1297&amp;$B1297&amp;$C1297&amp;$D1297&amp;Q$1, 'check of sales'!$A$2:$P$1035, 12 + MATCH($E1297,'check of sales'!$M$1:$P$1, 0), 0), 0)</f>
        <v>321429.5301714185</v>
      </c>
      <c r="R1297" s="1">
        <f>SUMIF('emission-rate'!$A$2:$A$551, $D1297&amp;R$1&amp;$E1297&amp;$F1297, 'emission-rate'!$F$2:$F$551) * IFERROR(VLOOKUP($A1297&amp;$B1297&amp;$C1297&amp;$D1297&amp;R$1, 'check of sales'!$A$2:$P$1035, 12 + MATCH($E1297,'check of sales'!$M$1:$P$1, 0), 0), 0)</f>
        <v>242128.7370945033</v>
      </c>
      <c r="S1297" s="1">
        <f>SUMIF('emission-rate'!$A$2:$A$551, $D1297&amp;S$1&amp;$E1297&amp;$F1297, 'emission-rate'!$F$2:$F$551) * IFERROR(VLOOKUP($A1297&amp;$B1297&amp;$C1297&amp;$D1297&amp;S$1, 'check of sales'!$A$2:$P$1035, 12 + MATCH($E1297,'check of sales'!$M$1:$P$1, 0), 0), 0)</f>
        <v>310603.38127262326</v>
      </c>
      <c r="T1297" s="1">
        <f>SUMIF('emission-rate'!$A$2:$A$551, $D1297&amp;T$1&amp;$E1297&amp;$F1297, 'emission-rate'!$F$2:$F$551) * IFERROR(VLOOKUP($A1297&amp;$B1297&amp;$C1297&amp;$D1297&amp;T$1, 'check of sales'!$A$2:$P$1035, 12 + MATCH($E1297,'check of sales'!$M$1:$P$1, 0), 0), 0)</f>
        <v>0</v>
      </c>
      <c r="U1297" s="1">
        <f>SUMIF('emission-rate'!$A$2:$A$551, $D1297&amp;U$1&amp;$E1297&amp;$F1297, 'emission-rate'!$F$2:$F$551) * IFERROR(VLOOKUP($A1297&amp;$B1297&amp;$C1297&amp;$D1297&amp;U$1, 'check of sales'!$A$2:$P$1035, 12 + MATCH($E1297,'check of sales'!$M$1:$P$1, 0), 0), 0)</f>
        <v>0</v>
      </c>
    </row>
    <row r="1298" spans="1:21" x14ac:dyDescent="0.2">
      <c r="A1298">
        <f>emission!A1298</f>
        <v>2019</v>
      </c>
      <c r="B1298">
        <f>emission!B1298</f>
        <v>2</v>
      </c>
      <c r="C1298" t="str">
        <f>emission!C1298</f>
        <v>industrial</v>
      </c>
      <c r="D1298" t="str">
        <f>emission!D1298</f>
        <v>VCC 22400 (DSL LHD1)</v>
      </c>
      <c r="E1298" t="str">
        <f>emission!E1298</f>
        <v>DSL</v>
      </c>
      <c r="F1298" t="str">
        <f>emission!F1298</f>
        <v>PM25</v>
      </c>
      <c r="G1298" s="1">
        <f>emission!G1298 - SUM($K1298:$U1298)</f>
        <v>-7.1085523813962936E-5</v>
      </c>
      <c r="K1298" s="1">
        <f>SUMIF('emission-rate'!$A$2:$A$551, $D1298&amp;K$1&amp;$E1298&amp;$F1298, 'emission-rate'!$F$2:$F$551) * IFERROR(VLOOKUP($A1298&amp;$B1298&amp;$C1298&amp;$D1298&amp;K$1, 'check of sales'!$A$2:$P$1035, 12 + MATCH($E1298,'check of sales'!$M$1:$P$1, 0), 0), 0)</f>
        <v>8315.4911371312082</v>
      </c>
      <c r="L1298" s="1">
        <f>SUMIF('emission-rate'!$A$2:$A$551, $D1298&amp;L$1&amp;$E1298&amp;$F1298, 'emission-rate'!$F$2:$F$551) * IFERROR(VLOOKUP($A1298&amp;$B1298&amp;$C1298&amp;$D1298&amp;L$1, 'check of sales'!$A$2:$P$1035, 12 + MATCH($E1298,'check of sales'!$M$1:$P$1, 0), 0), 0)</f>
        <v>334010.89194783778</v>
      </c>
      <c r="M1298" s="1">
        <f>SUMIF('emission-rate'!$A$2:$A$551, $D1298&amp;M$1&amp;$E1298&amp;$F1298, 'emission-rate'!$F$2:$F$551) * IFERROR(VLOOKUP($A1298&amp;$B1298&amp;$C1298&amp;$D1298&amp;M$1, 'check of sales'!$A$2:$P$1035, 12 + MATCH($E1298,'check of sales'!$M$1:$P$1, 0), 0), 0)</f>
        <v>305153.88525571692</v>
      </c>
      <c r="N1298" s="1">
        <f>SUMIF('emission-rate'!$A$2:$A$551, $D1298&amp;N$1&amp;$E1298&amp;$F1298, 'emission-rate'!$F$2:$F$551) * IFERROR(VLOOKUP($A1298&amp;$B1298&amp;$C1298&amp;$D1298&amp;N$1, 'check of sales'!$A$2:$P$1035, 12 + MATCH($E1298,'check of sales'!$M$1:$P$1, 0), 0), 0)</f>
        <v>93548.859582211313</v>
      </c>
      <c r="O1298" s="1">
        <f>SUMIF('emission-rate'!$A$2:$A$551, $D1298&amp;O$1&amp;$E1298&amp;$F1298, 'emission-rate'!$F$2:$F$551) * IFERROR(VLOOKUP($A1298&amp;$B1298&amp;$C1298&amp;$D1298&amp;O$1, 'check of sales'!$A$2:$P$1035, 12 + MATCH($E1298,'check of sales'!$M$1:$P$1, 0), 0), 0)</f>
        <v>295419.39238761109</v>
      </c>
      <c r="P1298" s="1">
        <f>SUMIF('emission-rate'!$A$2:$A$551, $D1298&amp;P$1&amp;$E1298&amp;$F1298, 'emission-rate'!$F$2:$F$551) * IFERROR(VLOOKUP($A1298&amp;$B1298&amp;$C1298&amp;$D1298&amp;P$1, 'check of sales'!$A$2:$P$1035, 12 + MATCH($E1298,'check of sales'!$M$1:$P$1, 0), 0), 0)</f>
        <v>405499.31332784239</v>
      </c>
      <c r="Q1298" s="1">
        <f>SUMIF('emission-rate'!$A$2:$A$551, $D1298&amp;Q$1&amp;$E1298&amp;$F1298, 'emission-rate'!$F$2:$F$551) * IFERROR(VLOOKUP($A1298&amp;$B1298&amp;$C1298&amp;$D1298&amp;Q$1, 'check of sales'!$A$2:$P$1035, 12 + MATCH($E1298,'check of sales'!$M$1:$P$1, 0), 0), 0)</f>
        <v>311166.89318990678</v>
      </c>
      <c r="R1298" s="1">
        <f>SUMIF('emission-rate'!$A$2:$A$551, $D1298&amp;R$1&amp;$E1298&amp;$F1298, 'emission-rate'!$F$2:$F$551) * IFERROR(VLOOKUP($A1298&amp;$B1298&amp;$C1298&amp;$D1298&amp;R$1, 'check of sales'!$A$2:$P$1035, 12 + MATCH($E1298,'check of sales'!$M$1:$P$1, 0), 0), 0)</f>
        <v>232923.00603875332</v>
      </c>
      <c r="S1298" s="1">
        <f>SUMIF('emission-rate'!$A$2:$A$551, $D1298&amp;S$1&amp;$E1298&amp;$F1298, 'emission-rate'!$F$2:$F$551) * IFERROR(VLOOKUP($A1298&amp;$B1298&amp;$C1298&amp;$D1298&amp;S$1, 'check of sales'!$A$2:$P$1035, 12 + MATCH($E1298,'check of sales'!$M$1:$P$1, 0), 0), 0)</f>
        <v>292447.10339670628</v>
      </c>
      <c r="T1298" s="1">
        <f>SUMIF('emission-rate'!$A$2:$A$551, $D1298&amp;T$1&amp;$E1298&amp;$F1298, 'emission-rate'!$F$2:$F$551) * IFERROR(VLOOKUP($A1298&amp;$B1298&amp;$C1298&amp;$D1298&amp;T$1, 'check of sales'!$A$2:$P$1035, 12 + MATCH($E1298,'check of sales'!$M$1:$P$1, 0), 0), 0)</f>
        <v>254465.76363313844</v>
      </c>
      <c r="U1298" s="1">
        <f>SUMIF('emission-rate'!$A$2:$A$551, $D1298&amp;U$1&amp;$E1298&amp;$F1298, 'emission-rate'!$F$2:$F$551) * IFERROR(VLOOKUP($A1298&amp;$B1298&amp;$C1298&amp;$D1298&amp;U$1, 'check of sales'!$A$2:$P$1035, 12 + MATCH($E1298,'check of sales'!$M$1:$P$1, 0), 0), 0)</f>
        <v>0</v>
      </c>
    </row>
    <row r="1299" spans="1:21" x14ac:dyDescent="0.2">
      <c r="A1299">
        <f>emission!A1299</f>
        <v>2020</v>
      </c>
      <c r="B1299">
        <f>emission!B1299</f>
        <v>2</v>
      </c>
      <c r="C1299" t="str">
        <f>emission!C1299</f>
        <v>industrial</v>
      </c>
      <c r="D1299" t="str">
        <f>emission!D1299</f>
        <v>VCC 22400 (DSL LHD1)</v>
      </c>
      <c r="E1299" t="str">
        <f>emission!E1299</f>
        <v>DSL</v>
      </c>
      <c r="F1299" t="str">
        <f>emission!F1299</f>
        <v>PM25</v>
      </c>
      <c r="G1299" s="1">
        <f>emission!G1299 - SUM($K1299:$U1299)</f>
        <v>-1.4303764328360558E-4</v>
      </c>
      <c r="K1299" s="1">
        <f>SUMIF('emission-rate'!$A$2:$A$551, $D1299&amp;K$1&amp;$E1299&amp;$F1299, 'emission-rate'!$F$2:$F$551) * IFERROR(VLOOKUP($A1299&amp;$B1299&amp;$C1299&amp;$D1299&amp;K$1, 'check of sales'!$A$2:$P$1035, 12 + MATCH($E1299,'check of sales'!$M$1:$P$1, 0), 0), 0)</f>
        <v>7879.6238357549009</v>
      </c>
      <c r="L1299" s="1">
        <f>SUMIF('emission-rate'!$A$2:$A$551, $D1299&amp;L$1&amp;$E1299&amp;$F1299, 'emission-rate'!$F$2:$F$551) * IFERROR(VLOOKUP($A1299&amp;$B1299&amp;$C1299&amp;$D1299&amp;L$1, 'check of sales'!$A$2:$P$1035, 12 + MATCH($E1299,'check of sales'!$M$1:$P$1, 0), 0), 0)</f>
        <v>323536.41154315433</v>
      </c>
      <c r="M1299" s="1">
        <f>SUMIF('emission-rate'!$A$2:$A$551, $D1299&amp;M$1&amp;$E1299&amp;$F1299, 'emission-rate'!$F$2:$F$551) * IFERROR(VLOOKUP($A1299&amp;$B1299&amp;$C1299&amp;$D1299&amp;M$1, 'check of sales'!$A$2:$P$1035, 12 + MATCH($E1299,'check of sales'!$M$1:$P$1, 0), 0), 0)</f>
        <v>292991.52844921593</v>
      </c>
      <c r="N1299" s="1">
        <f>SUMIF('emission-rate'!$A$2:$A$551, $D1299&amp;N$1&amp;$E1299&amp;$F1299, 'emission-rate'!$F$2:$F$551) * IFERROR(VLOOKUP($A1299&amp;$B1299&amp;$C1299&amp;$D1299&amp;N$1, 'check of sales'!$A$2:$P$1035, 12 + MATCH($E1299,'check of sales'!$M$1:$P$1, 0), 0), 0)</f>
        <v>85250.564536815582</v>
      </c>
      <c r="O1299" s="1">
        <f>SUMIF('emission-rate'!$A$2:$A$551, $D1299&amp;O$1&amp;$E1299&amp;$F1299, 'emission-rate'!$F$2:$F$551) * IFERROR(VLOOKUP($A1299&amp;$B1299&amp;$C1299&amp;$D1299&amp;O$1, 'check of sales'!$A$2:$P$1035, 12 + MATCH($E1299,'check of sales'!$M$1:$P$1, 0), 0), 0)</f>
        <v>283930.20424682985</v>
      </c>
      <c r="P1299" s="1">
        <f>SUMIF('emission-rate'!$A$2:$A$551, $D1299&amp;P$1&amp;$E1299&amp;$F1299, 'emission-rate'!$F$2:$F$551) * IFERROR(VLOOKUP($A1299&amp;$B1299&amp;$C1299&amp;$D1299&amp;P$1, 'check of sales'!$A$2:$P$1035, 12 + MATCH($E1299,'check of sales'!$M$1:$P$1, 0), 0), 0)</f>
        <v>379675.55376087507</v>
      </c>
      <c r="Q1299" s="1">
        <f>SUMIF('emission-rate'!$A$2:$A$551, $D1299&amp;Q$1&amp;$E1299&amp;$F1299, 'emission-rate'!$F$2:$F$551) * IFERROR(VLOOKUP($A1299&amp;$B1299&amp;$C1299&amp;$D1299&amp;Q$1, 'check of sales'!$A$2:$P$1035, 12 + MATCH($E1299,'check of sales'!$M$1:$P$1, 0), 0), 0)</f>
        <v>277701.64907181251</v>
      </c>
      <c r="R1299" s="1">
        <f>SUMIF('emission-rate'!$A$2:$A$551, $D1299&amp;R$1&amp;$E1299&amp;$F1299, 'emission-rate'!$F$2:$F$551) * IFERROR(VLOOKUP($A1299&amp;$B1299&amp;$C1299&amp;$D1299&amp;R$1, 'check of sales'!$A$2:$P$1035, 12 + MATCH($E1299,'check of sales'!$M$1:$P$1, 0), 0), 0)</f>
        <v>225486.21498118181</v>
      </c>
      <c r="S1299" s="1">
        <f>SUMIF('emission-rate'!$A$2:$A$551, $D1299&amp;S$1&amp;$E1299&amp;$F1299, 'emission-rate'!$F$2:$F$551) * IFERROR(VLOOKUP($A1299&amp;$B1299&amp;$C1299&amp;$D1299&amp;S$1, 'check of sales'!$A$2:$P$1035, 12 + MATCH($E1299,'check of sales'!$M$1:$P$1, 0), 0), 0)</f>
        <v>281328.26878744422</v>
      </c>
      <c r="T1299" s="1">
        <f>SUMIF('emission-rate'!$A$2:$A$551, $D1299&amp;T$1&amp;$E1299&amp;$F1299, 'emission-rate'!$F$2:$F$551) * IFERROR(VLOOKUP($A1299&amp;$B1299&amp;$C1299&amp;$D1299&amp;T$1, 'check of sales'!$A$2:$P$1035, 12 + MATCH($E1299,'check of sales'!$M$1:$P$1, 0), 0), 0)</f>
        <v>239591.00246505081</v>
      </c>
      <c r="U1299" s="1">
        <f>SUMIF('emission-rate'!$A$2:$A$551, $D1299&amp;U$1&amp;$E1299&amp;$F1299, 'emission-rate'!$F$2:$F$551) * IFERROR(VLOOKUP($A1299&amp;$B1299&amp;$C1299&amp;$D1299&amp;U$1, 'check of sales'!$A$2:$P$1035, 12 + MATCH($E1299,'check of sales'!$M$1:$P$1, 0), 0), 0)</f>
        <v>295421.86501055286</v>
      </c>
    </row>
    <row r="1300" spans="1:21" x14ac:dyDescent="0.2">
      <c r="A1300">
        <f>emission!A1300</f>
        <v>2010</v>
      </c>
      <c r="B1300">
        <f>emission!B1300</f>
        <v>2</v>
      </c>
      <c r="C1300" t="str">
        <f>emission!C1300</f>
        <v>industrial</v>
      </c>
      <c r="D1300" t="str">
        <f>emission!D1300</f>
        <v>VCC 22400 (DSL LHD1)</v>
      </c>
      <c r="E1300" t="str">
        <f>emission!E1300</f>
        <v>DSL</v>
      </c>
      <c r="F1300" t="str">
        <f>emission!F1300</f>
        <v>ROG</v>
      </c>
      <c r="G1300" s="1">
        <f>emission!G1300 - SUM($K1300:$U1300)</f>
        <v>4.3742620619013906E-6</v>
      </c>
      <c r="K1300" s="1">
        <f>SUMIF('emission-rate'!$A$2:$A$551, $D1300&amp;K$1&amp;$E1300&amp;$F1300, 'emission-rate'!$F$2:$F$551) * IFERROR(VLOOKUP($A1300&amp;$B1300&amp;$C1300&amp;$D1300&amp;K$1, 'check of sales'!$A$2:$P$1035, 12 + MATCH($E1300,'check of sales'!$M$1:$P$1, 0), 0), 0)</f>
        <v>26309.474163513638</v>
      </c>
      <c r="L1300" s="1">
        <f>SUMIF('emission-rate'!$A$2:$A$551, $D1300&amp;L$1&amp;$E1300&amp;$F1300, 'emission-rate'!$F$2:$F$551) * IFERROR(VLOOKUP($A1300&amp;$B1300&amp;$C1300&amp;$D1300&amp;L$1, 'check of sales'!$A$2:$P$1035, 12 + MATCH($E1300,'check of sales'!$M$1:$P$1, 0), 0), 0)</f>
        <v>0</v>
      </c>
      <c r="M1300" s="1">
        <f>SUMIF('emission-rate'!$A$2:$A$551, $D1300&amp;M$1&amp;$E1300&amp;$F1300, 'emission-rate'!$F$2:$F$551) * IFERROR(VLOOKUP($A1300&amp;$B1300&amp;$C1300&amp;$D1300&amp;M$1, 'check of sales'!$A$2:$P$1035, 12 + MATCH($E1300,'check of sales'!$M$1:$P$1, 0), 0), 0)</f>
        <v>0</v>
      </c>
      <c r="N1300" s="1">
        <f>SUMIF('emission-rate'!$A$2:$A$551, $D1300&amp;N$1&amp;$E1300&amp;$F1300, 'emission-rate'!$F$2:$F$551) * IFERROR(VLOOKUP($A1300&amp;$B1300&amp;$C1300&amp;$D1300&amp;N$1, 'check of sales'!$A$2:$P$1035, 12 + MATCH($E1300,'check of sales'!$M$1:$P$1, 0), 0), 0)</f>
        <v>0</v>
      </c>
      <c r="O1300" s="1">
        <f>SUMIF('emission-rate'!$A$2:$A$551, $D1300&amp;O$1&amp;$E1300&amp;$F1300, 'emission-rate'!$F$2:$F$551) * IFERROR(VLOOKUP($A1300&amp;$B1300&amp;$C1300&amp;$D1300&amp;O$1, 'check of sales'!$A$2:$P$1035, 12 + MATCH($E1300,'check of sales'!$M$1:$P$1, 0), 0), 0)</f>
        <v>0</v>
      </c>
      <c r="P1300" s="1">
        <f>SUMIF('emission-rate'!$A$2:$A$551, $D1300&amp;P$1&amp;$E1300&amp;$F1300, 'emission-rate'!$F$2:$F$551) * IFERROR(VLOOKUP($A1300&amp;$B1300&amp;$C1300&amp;$D1300&amp;P$1, 'check of sales'!$A$2:$P$1035, 12 + MATCH($E1300,'check of sales'!$M$1:$P$1, 0), 0), 0)</f>
        <v>0</v>
      </c>
      <c r="Q1300" s="1">
        <f>SUMIF('emission-rate'!$A$2:$A$551, $D1300&amp;Q$1&amp;$E1300&amp;$F1300, 'emission-rate'!$F$2:$F$551) * IFERROR(VLOOKUP($A1300&amp;$B1300&amp;$C1300&amp;$D1300&amp;Q$1, 'check of sales'!$A$2:$P$1035, 12 + MATCH($E1300,'check of sales'!$M$1:$P$1, 0), 0), 0)</f>
        <v>0</v>
      </c>
      <c r="R1300" s="1">
        <f>SUMIF('emission-rate'!$A$2:$A$551, $D1300&amp;R$1&amp;$E1300&amp;$F1300, 'emission-rate'!$F$2:$F$551) * IFERROR(VLOOKUP($A1300&amp;$B1300&amp;$C1300&amp;$D1300&amp;R$1, 'check of sales'!$A$2:$P$1035, 12 + MATCH($E1300,'check of sales'!$M$1:$P$1, 0), 0), 0)</f>
        <v>0</v>
      </c>
      <c r="S1300" s="1">
        <f>SUMIF('emission-rate'!$A$2:$A$551, $D1300&amp;S$1&amp;$E1300&amp;$F1300, 'emission-rate'!$F$2:$F$551) * IFERROR(VLOOKUP($A1300&amp;$B1300&amp;$C1300&amp;$D1300&amp;S$1, 'check of sales'!$A$2:$P$1035, 12 + MATCH($E1300,'check of sales'!$M$1:$P$1, 0), 0), 0)</f>
        <v>0</v>
      </c>
      <c r="T1300" s="1">
        <f>SUMIF('emission-rate'!$A$2:$A$551, $D1300&amp;T$1&amp;$E1300&amp;$F1300, 'emission-rate'!$F$2:$F$551) * IFERROR(VLOOKUP($A1300&amp;$B1300&amp;$C1300&amp;$D1300&amp;T$1, 'check of sales'!$A$2:$P$1035, 12 + MATCH($E1300,'check of sales'!$M$1:$P$1, 0), 0), 0)</f>
        <v>0</v>
      </c>
      <c r="U1300" s="1">
        <f>SUMIF('emission-rate'!$A$2:$A$551, $D1300&amp;U$1&amp;$E1300&amp;$F1300, 'emission-rate'!$F$2:$F$551) * IFERROR(VLOOKUP($A1300&amp;$B1300&amp;$C1300&amp;$D1300&amp;U$1, 'check of sales'!$A$2:$P$1035, 12 + MATCH($E1300,'check of sales'!$M$1:$P$1, 0), 0), 0)</f>
        <v>0</v>
      </c>
    </row>
    <row r="1301" spans="1:21" x14ac:dyDescent="0.2">
      <c r="A1301">
        <f>emission!A1301</f>
        <v>2011</v>
      </c>
      <c r="B1301">
        <f>emission!B1301</f>
        <v>2</v>
      </c>
      <c r="C1301" t="str">
        <f>emission!C1301</f>
        <v>industrial</v>
      </c>
      <c r="D1301" t="str">
        <f>emission!D1301</f>
        <v>VCC 22400 (DSL LHD1)</v>
      </c>
      <c r="E1301" t="str">
        <f>emission!E1301</f>
        <v>DSL</v>
      </c>
      <c r="F1301" t="str">
        <f>emission!F1301</f>
        <v>ROG</v>
      </c>
      <c r="G1301" s="1">
        <f>emission!G1301 - SUM($K1301:$U1301)</f>
        <v>2.908752067014575E-4</v>
      </c>
      <c r="K1301" s="1">
        <f>SUMIF('emission-rate'!$A$2:$A$551, $D1301&amp;K$1&amp;$E1301&amp;$F1301, 'emission-rate'!$F$2:$F$551) * IFERROR(VLOOKUP($A1301&amp;$B1301&amp;$C1301&amp;$D1301&amp;K$1, 'check of sales'!$A$2:$P$1035, 12 + MATCH($E1301,'check of sales'!$M$1:$P$1, 0), 0), 0)</f>
        <v>24771.557474632704</v>
      </c>
      <c r="L1301" s="1">
        <f>SUMIF('emission-rate'!$A$2:$A$551, $D1301&amp;L$1&amp;$E1301&amp;$F1301, 'emission-rate'!$F$2:$F$551) * IFERROR(VLOOKUP($A1301&amp;$B1301&amp;$C1301&amp;$D1301&amp;L$1, 'check of sales'!$A$2:$P$1035, 12 + MATCH($E1301,'check of sales'!$M$1:$P$1, 0), 0), 0)</f>
        <v>1009075.417300162</v>
      </c>
      <c r="M1301" s="1">
        <f>SUMIF('emission-rate'!$A$2:$A$551, $D1301&amp;M$1&amp;$E1301&amp;$F1301, 'emission-rate'!$F$2:$F$551) * IFERROR(VLOOKUP($A1301&amp;$B1301&amp;$C1301&amp;$D1301&amp;M$1, 'check of sales'!$A$2:$P$1035, 12 + MATCH($E1301,'check of sales'!$M$1:$P$1, 0), 0), 0)</f>
        <v>0</v>
      </c>
      <c r="N1301" s="1">
        <f>SUMIF('emission-rate'!$A$2:$A$551, $D1301&amp;N$1&amp;$E1301&amp;$F1301, 'emission-rate'!$F$2:$F$551) * IFERROR(VLOOKUP($A1301&amp;$B1301&amp;$C1301&amp;$D1301&amp;N$1, 'check of sales'!$A$2:$P$1035, 12 + MATCH($E1301,'check of sales'!$M$1:$P$1, 0), 0), 0)</f>
        <v>0</v>
      </c>
      <c r="O1301" s="1">
        <f>SUMIF('emission-rate'!$A$2:$A$551, $D1301&amp;O$1&amp;$E1301&amp;$F1301, 'emission-rate'!$F$2:$F$551) * IFERROR(VLOOKUP($A1301&amp;$B1301&amp;$C1301&amp;$D1301&amp;O$1, 'check of sales'!$A$2:$P$1035, 12 + MATCH($E1301,'check of sales'!$M$1:$P$1, 0), 0), 0)</f>
        <v>0</v>
      </c>
      <c r="P1301" s="1">
        <f>SUMIF('emission-rate'!$A$2:$A$551, $D1301&amp;P$1&amp;$E1301&amp;$F1301, 'emission-rate'!$F$2:$F$551) * IFERROR(VLOOKUP($A1301&amp;$B1301&amp;$C1301&amp;$D1301&amp;P$1, 'check of sales'!$A$2:$P$1035, 12 + MATCH($E1301,'check of sales'!$M$1:$P$1, 0), 0), 0)</f>
        <v>0</v>
      </c>
      <c r="Q1301" s="1">
        <f>SUMIF('emission-rate'!$A$2:$A$551, $D1301&amp;Q$1&amp;$E1301&amp;$F1301, 'emission-rate'!$F$2:$F$551) * IFERROR(VLOOKUP($A1301&amp;$B1301&amp;$C1301&amp;$D1301&amp;Q$1, 'check of sales'!$A$2:$P$1035, 12 + MATCH($E1301,'check of sales'!$M$1:$P$1, 0), 0), 0)</f>
        <v>0</v>
      </c>
      <c r="R1301" s="1">
        <f>SUMIF('emission-rate'!$A$2:$A$551, $D1301&amp;R$1&amp;$E1301&amp;$F1301, 'emission-rate'!$F$2:$F$551) * IFERROR(VLOOKUP($A1301&amp;$B1301&amp;$C1301&amp;$D1301&amp;R$1, 'check of sales'!$A$2:$P$1035, 12 + MATCH($E1301,'check of sales'!$M$1:$P$1, 0), 0), 0)</f>
        <v>0</v>
      </c>
      <c r="S1301" s="1">
        <f>SUMIF('emission-rate'!$A$2:$A$551, $D1301&amp;S$1&amp;$E1301&amp;$F1301, 'emission-rate'!$F$2:$F$551) * IFERROR(VLOOKUP($A1301&amp;$B1301&amp;$C1301&amp;$D1301&amp;S$1, 'check of sales'!$A$2:$P$1035, 12 + MATCH($E1301,'check of sales'!$M$1:$P$1, 0), 0), 0)</f>
        <v>0</v>
      </c>
      <c r="T1301" s="1">
        <f>SUMIF('emission-rate'!$A$2:$A$551, $D1301&amp;T$1&amp;$E1301&amp;$F1301, 'emission-rate'!$F$2:$F$551) * IFERROR(VLOOKUP($A1301&amp;$B1301&amp;$C1301&amp;$D1301&amp;T$1, 'check of sales'!$A$2:$P$1035, 12 + MATCH($E1301,'check of sales'!$M$1:$P$1, 0), 0), 0)</f>
        <v>0</v>
      </c>
      <c r="U1301" s="1">
        <f>SUMIF('emission-rate'!$A$2:$A$551, $D1301&amp;U$1&amp;$E1301&amp;$F1301, 'emission-rate'!$F$2:$F$551) * IFERROR(VLOOKUP($A1301&amp;$B1301&amp;$C1301&amp;$D1301&amp;U$1, 'check of sales'!$A$2:$P$1035, 12 + MATCH($E1301,'check of sales'!$M$1:$P$1, 0), 0), 0)</f>
        <v>0</v>
      </c>
    </row>
    <row r="1302" spans="1:21" x14ac:dyDescent="0.2">
      <c r="A1302">
        <f>emission!A1302</f>
        <v>2012</v>
      </c>
      <c r="B1302">
        <f>emission!B1302</f>
        <v>2</v>
      </c>
      <c r="C1302" t="str">
        <f>emission!C1302</f>
        <v>industrial</v>
      </c>
      <c r="D1302" t="str">
        <f>emission!D1302</f>
        <v>VCC 22400 (DSL LHD1)</v>
      </c>
      <c r="E1302" t="str">
        <f>emission!E1302</f>
        <v>DSL</v>
      </c>
      <c r="F1302" t="str">
        <f>emission!F1302</f>
        <v>ROG</v>
      </c>
      <c r="G1302" s="1">
        <f>emission!G1302 - SUM($K1302:$U1302)</f>
        <v>5.2794092334806919E-4</v>
      </c>
      <c r="K1302" s="1">
        <f>SUMIF('emission-rate'!$A$2:$A$551, $D1302&amp;K$1&amp;$E1302&amp;$F1302, 'emission-rate'!$F$2:$F$551) * IFERROR(VLOOKUP($A1302&amp;$B1302&amp;$C1302&amp;$D1302&amp;K$1, 'check of sales'!$A$2:$P$1035, 12 + MATCH($E1302,'check of sales'!$M$1:$P$1, 0), 0), 0)</f>
        <v>23829.743220447275</v>
      </c>
      <c r="L1302" s="1">
        <f>SUMIF('emission-rate'!$A$2:$A$551, $D1302&amp;L$1&amp;$E1302&amp;$F1302, 'emission-rate'!$F$2:$F$551) * IFERROR(VLOOKUP($A1302&amp;$B1302&amp;$C1302&amp;$D1302&amp;L$1, 'check of sales'!$A$2:$P$1035, 12 + MATCH($E1302,'check of sales'!$M$1:$P$1, 0), 0), 0)</f>
        <v>950090.05275200296</v>
      </c>
      <c r="M1302" s="1">
        <f>SUMIF('emission-rate'!$A$2:$A$551, $D1302&amp;M$1&amp;$E1302&amp;$F1302, 'emission-rate'!$F$2:$F$551) * IFERROR(VLOOKUP($A1302&amp;$B1302&amp;$C1302&amp;$D1302&amp;M$1, 'check of sales'!$A$2:$P$1035, 12 + MATCH($E1302,'check of sales'!$M$1:$P$1, 0), 0), 0)</f>
        <v>893302.21338835882</v>
      </c>
      <c r="N1302" s="1">
        <f>SUMIF('emission-rate'!$A$2:$A$551, $D1302&amp;N$1&amp;$E1302&amp;$F1302, 'emission-rate'!$F$2:$F$551) * IFERROR(VLOOKUP($A1302&amp;$B1302&amp;$C1302&amp;$D1302&amp;N$1, 'check of sales'!$A$2:$P$1035, 12 + MATCH($E1302,'check of sales'!$M$1:$P$1, 0), 0), 0)</f>
        <v>0</v>
      </c>
      <c r="O1302" s="1">
        <f>SUMIF('emission-rate'!$A$2:$A$551, $D1302&amp;O$1&amp;$E1302&amp;$F1302, 'emission-rate'!$F$2:$F$551) * IFERROR(VLOOKUP($A1302&amp;$B1302&amp;$C1302&amp;$D1302&amp;O$1, 'check of sales'!$A$2:$P$1035, 12 + MATCH($E1302,'check of sales'!$M$1:$P$1, 0), 0), 0)</f>
        <v>0</v>
      </c>
      <c r="P1302" s="1">
        <f>SUMIF('emission-rate'!$A$2:$A$551, $D1302&amp;P$1&amp;$E1302&amp;$F1302, 'emission-rate'!$F$2:$F$551) * IFERROR(VLOOKUP($A1302&amp;$B1302&amp;$C1302&amp;$D1302&amp;P$1, 'check of sales'!$A$2:$P$1035, 12 + MATCH($E1302,'check of sales'!$M$1:$P$1, 0), 0), 0)</f>
        <v>0</v>
      </c>
      <c r="Q1302" s="1">
        <f>SUMIF('emission-rate'!$A$2:$A$551, $D1302&amp;Q$1&amp;$E1302&amp;$F1302, 'emission-rate'!$F$2:$F$551) * IFERROR(VLOOKUP($A1302&amp;$B1302&amp;$C1302&amp;$D1302&amp;Q$1, 'check of sales'!$A$2:$P$1035, 12 + MATCH($E1302,'check of sales'!$M$1:$P$1, 0), 0), 0)</f>
        <v>0</v>
      </c>
      <c r="R1302" s="1">
        <f>SUMIF('emission-rate'!$A$2:$A$551, $D1302&amp;R$1&amp;$E1302&amp;$F1302, 'emission-rate'!$F$2:$F$551) * IFERROR(VLOOKUP($A1302&amp;$B1302&amp;$C1302&amp;$D1302&amp;R$1, 'check of sales'!$A$2:$P$1035, 12 + MATCH($E1302,'check of sales'!$M$1:$P$1, 0), 0), 0)</f>
        <v>0</v>
      </c>
      <c r="S1302" s="1">
        <f>SUMIF('emission-rate'!$A$2:$A$551, $D1302&amp;S$1&amp;$E1302&amp;$F1302, 'emission-rate'!$F$2:$F$551) * IFERROR(VLOOKUP($A1302&amp;$B1302&amp;$C1302&amp;$D1302&amp;S$1, 'check of sales'!$A$2:$P$1035, 12 + MATCH($E1302,'check of sales'!$M$1:$P$1, 0), 0), 0)</f>
        <v>0</v>
      </c>
      <c r="T1302" s="1">
        <f>SUMIF('emission-rate'!$A$2:$A$551, $D1302&amp;T$1&amp;$E1302&amp;$F1302, 'emission-rate'!$F$2:$F$551) * IFERROR(VLOOKUP($A1302&amp;$B1302&amp;$C1302&amp;$D1302&amp;T$1, 'check of sales'!$A$2:$P$1035, 12 + MATCH($E1302,'check of sales'!$M$1:$P$1, 0), 0), 0)</f>
        <v>0</v>
      </c>
      <c r="U1302" s="1">
        <f>SUMIF('emission-rate'!$A$2:$A$551, $D1302&amp;U$1&amp;$E1302&amp;$F1302, 'emission-rate'!$F$2:$F$551) * IFERROR(VLOOKUP($A1302&amp;$B1302&amp;$C1302&amp;$D1302&amp;U$1, 'check of sales'!$A$2:$P$1035, 12 + MATCH($E1302,'check of sales'!$M$1:$P$1, 0), 0), 0)</f>
        <v>0</v>
      </c>
    </row>
    <row r="1303" spans="1:21" x14ac:dyDescent="0.2">
      <c r="A1303">
        <f>emission!A1303</f>
        <v>2013</v>
      </c>
      <c r="B1303">
        <f>emission!B1303</f>
        <v>2</v>
      </c>
      <c r="C1303" t="str">
        <f>emission!C1303</f>
        <v>industrial</v>
      </c>
      <c r="D1303" t="str">
        <f>emission!D1303</f>
        <v>VCC 22400 (DSL LHD1)</v>
      </c>
      <c r="E1303" t="str">
        <f>emission!E1303</f>
        <v>DSL</v>
      </c>
      <c r="F1303" t="str">
        <f>emission!F1303</f>
        <v>ROG</v>
      </c>
      <c r="G1303" s="1">
        <f>emission!G1303 - SUM($K1303:$U1303)</f>
        <v>5.0863064825534821E-4</v>
      </c>
      <c r="K1303" s="1">
        <f>SUMIF('emission-rate'!$A$2:$A$551, $D1303&amp;K$1&amp;$E1303&amp;$F1303, 'emission-rate'!$F$2:$F$551) * IFERROR(VLOOKUP($A1303&amp;$B1303&amp;$C1303&amp;$D1303&amp;K$1, 'check of sales'!$A$2:$P$1035, 12 + MATCH($E1303,'check of sales'!$M$1:$P$1, 0), 0), 0)</f>
        <v>23068.904588403457</v>
      </c>
      <c r="L1303" s="1">
        <f>SUMIF('emission-rate'!$A$2:$A$551, $D1303&amp;L$1&amp;$E1303&amp;$F1303, 'emission-rate'!$F$2:$F$551) * IFERROR(VLOOKUP($A1303&amp;$B1303&amp;$C1303&amp;$D1303&amp;L$1, 'check of sales'!$A$2:$P$1035, 12 + MATCH($E1303,'check of sales'!$M$1:$P$1, 0), 0), 0)</f>
        <v>913967.64279219427</v>
      </c>
      <c r="M1303" s="1">
        <f>SUMIF('emission-rate'!$A$2:$A$551, $D1303&amp;M$1&amp;$E1303&amp;$F1303, 'emission-rate'!$F$2:$F$551) * IFERROR(VLOOKUP($A1303&amp;$B1303&amp;$C1303&amp;$D1303&amp;M$1, 'check of sales'!$A$2:$P$1035, 12 + MATCH($E1303,'check of sales'!$M$1:$P$1, 0), 0), 0)</f>
        <v>841084.35553054244</v>
      </c>
      <c r="N1303" s="1">
        <f>SUMIF('emission-rate'!$A$2:$A$551, $D1303&amp;N$1&amp;$E1303&amp;$F1303, 'emission-rate'!$F$2:$F$551) * IFERROR(VLOOKUP($A1303&amp;$B1303&amp;$C1303&amp;$D1303&amp;N$1, 'check of sales'!$A$2:$P$1035, 12 + MATCH($E1303,'check of sales'!$M$1:$P$1, 0), 0), 0)</f>
        <v>207481.35626273934</v>
      </c>
      <c r="O1303" s="1">
        <f>SUMIF('emission-rate'!$A$2:$A$551, $D1303&amp;O$1&amp;$E1303&amp;$F1303, 'emission-rate'!$F$2:$F$551) * IFERROR(VLOOKUP($A1303&amp;$B1303&amp;$C1303&amp;$D1303&amp;O$1, 'check of sales'!$A$2:$P$1035, 12 + MATCH($E1303,'check of sales'!$M$1:$P$1, 0), 0), 0)</f>
        <v>0</v>
      </c>
      <c r="P1303" s="1">
        <f>SUMIF('emission-rate'!$A$2:$A$551, $D1303&amp;P$1&amp;$E1303&amp;$F1303, 'emission-rate'!$F$2:$F$551) * IFERROR(VLOOKUP($A1303&amp;$B1303&amp;$C1303&amp;$D1303&amp;P$1, 'check of sales'!$A$2:$P$1035, 12 + MATCH($E1303,'check of sales'!$M$1:$P$1, 0), 0), 0)</f>
        <v>0</v>
      </c>
      <c r="Q1303" s="1">
        <f>SUMIF('emission-rate'!$A$2:$A$551, $D1303&amp;Q$1&amp;$E1303&amp;$F1303, 'emission-rate'!$F$2:$F$551) * IFERROR(VLOOKUP($A1303&amp;$B1303&amp;$C1303&amp;$D1303&amp;Q$1, 'check of sales'!$A$2:$P$1035, 12 + MATCH($E1303,'check of sales'!$M$1:$P$1, 0), 0), 0)</f>
        <v>0</v>
      </c>
      <c r="R1303" s="1">
        <f>SUMIF('emission-rate'!$A$2:$A$551, $D1303&amp;R$1&amp;$E1303&amp;$F1303, 'emission-rate'!$F$2:$F$551) * IFERROR(VLOOKUP($A1303&amp;$B1303&amp;$C1303&amp;$D1303&amp;R$1, 'check of sales'!$A$2:$P$1035, 12 + MATCH($E1303,'check of sales'!$M$1:$P$1, 0), 0), 0)</f>
        <v>0</v>
      </c>
      <c r="S1303" s="1">
        <f>SUMIF('emission-rate'!$A$2:$A$551, $D1303&amp;S$1&amp;$E1303&amp;$F1303, 'emission-rate'!$F$2:$F$551) * IFERROR(VLOOKUP($A1303&amp;$B1303&amp;$C1303&amp;$D1303&amp;S$1, 'check of sales'!$A$2:$P$1035, 12 + MATCH($E1303,'check of sales'!$M$1:$P$1, 0), 0), 0)</f>
        <v>0</v>
      </c>
      <c r="T1303" s="1">
        <f>SUMIF('emission-rate'!$A$2:$A$551, $D1303&amp;T$1&amp;$E1303&amp;$F1303, 'emission-rate'!$F$2:$F$551) * IFERROR(VLOOKUP($A1303&amp;$B1303&amp;$C1303&amp;$D1303&amp;T$1, 'check of sales'!$A$2:$P$1035, 12 + MATCH($E1303,'check of sales'!$M$1:$P$1, 0), 0), 0)</f>
        <v>0</v>
      </c>
      <c r="U1303" s="1">
        <f>SUMIF('emission-rate'!$A$2:$A$551, $D1303&amp;U$1&amp;$E1303&amp;$F1303, 'emission-rate'!$F$2:$F$551) * IFERROR(VLOOKUP($A1303&amp;$B1303&amp;$C1303&amp;$D1303&amp;U$1, 'check of sales'!$A$2:$P$1035, 12 + MATCH($E1303,'check of sales'!$M$1:$P$1, 0), 0), 0)</f>
        <v>0</v>
      </c>
    </row>
    <row r="1304" spans="1:21" x14ac:dyDescent="0.2">
      <c r="A1304">
        <f>emission!A1304</f>
        <v>2014</v>
      </c>
      <c r="B1304">
        <f>emission!B1304</f>
        <v>2</v>
      </c>
      <c r="C1304" t="str">
        <f>emission!C1304</f>
        <v>industrial</v>
      </c>
      <c r="D1304" t="str">
        <f>emission!D1304</f>
        <v>VCC 22400 (DSL LHD1)</v>
      </c>
      <c r="E1304" t="str">
        <f>emission!E1304</f>
        <v>DSL</v>
      </c>
      <c r="F1304" t="str">
        <f>emission!F1304</f>
        <v>ROG</v>
      </c>
      <c r="G1304" s="1">
        <f>emission!G1304 - SUM($K1304:$U1304)</f>
        <v>4.527638666331768E-4</v>
      </c>
      <c r="K1304" s="1">
        <f>SUMIF('emission-rate'!$A$2:$A$551, $D1304&amp;K$1&amp;$E1304&amp;$F1304, 'emission-rate'!$F$2:$F$551) * IFERROR(VLOOKUP($A1304&amp;$B1304&amp;$C1304&amp;$D1304&amp;K$1, 'check of sales'!$A$2:$P$1035, 12 + MATCH($E1304,'check of sales'!$M$1:$P$1, 0), 0), 0)</f>
        <v>20587.899891297777</v>
      </c>
      <c r="L1304" s="1">
        <f>SUMIF('emission-rate'!$A$2:$A$551, $D1304&amp;L$1&amp;$E1304&amp;$F1304, 'emission-rate'!$F$2:$F$551) * IFERROR(VLOOKUP($A1304&amp;$B1304&amp;$C1304&amp;$D1304&amp;L$1, 'check of sales'!$A$2:$P$1035, 12 + MATCH($E1304,'check of sales'!$M$1:$P$1, 0), 0), 0)</f>
        <v>884786.38453685457</v>
      </c>
      <c r="M1304" s="1">
        <f>SUMIF('emission-rate'!$A$2:$A$551, $D1304&amp;M$1&amp;$E1304&amp;$F1304, 'emission-rate'!$F$2:$F$551) * IFERROR(VLOOKUP($A1304&amp;$B1304&amp;$C1304&amp;$D1304&amp;M$1, 'check of sales'!$A$2:$P$1035, 12 + MATCH($E1304,'check of sales'!$M$1:$P$1, 0), 0), 0)</f>
        <v>809106.34059053531</v>
      </c>
      <c r="N1304" s="1">
        <f>SUMIF('emission-rate'!$A$2:$A$551, $D1304&amp;N$1&amp;$E1304&amp;$F1304, 'emission-rate'!$F$2:$F$551) * IFERROR(VLOOKUP($A1304&amp;$B1304&amp;$C1304&amp;$D1304&amp;N$1, 'check of sales'!$A$2:$P$1035, 12 + MATCH($E1304,'check of sales'!$M$1:$P$1, 0), 0), 0)</f>
        <v>195353.06215678377</v>
      </c>
      <c r="O1304" s="1">
        <f>SUMIF('emission-rate'!$A$2:$A$551, $D1304&amp;O$1&amp;$E1304&amp;$F1304, 'emission-rate'!$F$2:$F$551) * IFERROR(VLOOKUP($A1304&amp;$B1304&amp;$C1304&amp;$D1304&amp;O$1, 'check of sales'!$A$2:$P$1035, 12 + MATCH($E1304,'check of sales'!$M$1:$P$1, 0), 0), 0)</f>
        <v>628159.75451997493</v>
      </c>
      <c r="P1304" s="1">
        <f>SUMIF('emission-rate'!$A$2:$A$551, $D1304&amp;P$1&amp;$E1304&amp;$F1304, 'emission-rate'!$F$2:$F$551) * IFERROR(VLOOKUP($A1304&amp;$B1304&amp;$C1304&amp;$D1304&amp;P$1, 'check of sales'!$A$2:$P$1035, 12 + MATCH($E1304,'check of sales'!$M$1:$P$1, 0), 0), 0)</f>
        <v>0</v>
      </c>
      <c r="Q1304" s="1">
        <f>SUMIF('emission-rate'!$A$2:$A$551, $D1304&amp;Q$1&amp;$E1304&amp;$F1304, 'emission-rate'!$F$2:$F$551) * IFERROR(VLOOKUP($A1304&amp;$B1304&amp;$C1304&amp;$D1304&amp;Q$1, 'check of sales'!$A$2:$P$1035, 12 + MATCH($E1304,'check of sales'!$M$1:$P$1, 0), 0), 0)</f>
        <v>0</v>
      </c>
      <c r="R1304" s="1">
        <f>SUMIF('emission-rate'!$A$2:$A$551, $D1304&amp;R$1&amp;$E1304&amp;$F1304, 'emission-rate'!$F$2:$F$551) * IFERROR(VLOOKUP($A1304&amp;$B1304&amp;$C1304&amp;$D1304&amp;R$1, 'check of sales'!$A$2:$P$1035, 12 + MATCH($E1304,'check of sales'!$M$1:$P$1, 0), 0), 0)</f>
        <v>0</v>
      </c>
      <c r="S1304" s="1">
        <f>SUMIF('emission-rate'!$A$2:$A$551, $D1304&amp;S$1&amp;$E1304&amp;$F1304, 'emission-rate'!$F$2:$F$551) * IFERROR(VLOOKUP($A1304&amp;$B1304&amp;$C1304&amp;$D1304&amp;S$1, 'check of sales'!$A$2:$P$1035, 12 + MATCH($E1304,'check of sales'!$M$1:$P$1, 0), 0), 0)</f>
        <v>0</v>
      </c>
      <c r="T1304" s="1">
        <f>SUMIF('emission-rate'!$A$2:$A$551, $D1304&amp;T$1&amp;$E1304&amp;$F1304, 'emission-rate'!$F$2:$F$551) * IFERROR(VLOOKUP($A1304&amp;$B1304&amp;$C1304&amp;$D1304&amp;T$1, 'check of sales'!$A$2:$P$1035, 12 + MATCH($E1304,'check of sales'!$M$1:$P$1, 0), 0), 0)</f>
        <v>0</v>
      </c>
      <c r="U1304" s="1">
        <f>SUMIF('emission-rate'!$A$2:$A$551, $D1304&amp;U$1&amp;$E1304&amp;$F1304, 'emission-rate'!$F$2:$F$551) * IFERROR(VLOOKUP($A1304&amp;$B1304&amp;$C1304&amp;$D1304&amp;U$1, 'check of sales'!$A$2:$P$1035, 12 + MATCH($E1304,'check of sales'!$M$1:$P$1, 0), 0), 0)</f>
        <v>0</v>
      </c>
    </row>
    <row r="1305" spans="1:21" x14ac:dyDescent="0.2">
      <c r="A1305">
        <f>emission!A1305</f>
        <v>2015</v>
      </c>
      <c r="B1305">
        <f>emission!B1305</f>
        <v>2</v>
      </c>
      <c r="C1305" t="str">
        <f>emission!C1305</f>
        <v>industrial</v>
      </c>
      <c r="D1305" t="str">
        <f>emission!D1305</f>
        <v>VCC 22400 (DSL LHD1)</v>
      </c>
      <c r="E1305" t="str">
        <f>emission!E1305</f>
        <v>DSL</v>
      </c>
      <c r="F1305" t="str">
        <f>emission!F1305</f>
        <v>ROG</v>
      </c>
      <c r="G1305" s="1">
        <f>emission!G1305 - SUM($K1305:$U1305)</f>
        <v>3.5549700260162354E-4</v>
      </c>
      <c r="K1305" s="1">
        <f>SUMIF('emission-rate'!$A$2:$A$551, $D1305&amp;K$1&amp;$E1305&amp;$F1305, 'emission-rate'!$F$2:$F$551) * IFERROR(VLOOKUP($A1305&amp;$B1305&amp;$C1305&amp;$D1305&amp;K$1, 'check of sales'!$A$2:$P$1035, 12 + MATCH($E1305,'check of sales'!$M$1:$P$1, 0), 0), 0)</f>
        <v>19276.783055073098</v>
      </c>
      <c r="L1305" s="1">
        <f>SUMIF('emission-rate'!$A$2:$A$551, $D1305&amp;L$1&amp;$E1305&amp;$F1305, 'emission-rate'!$F$2:$F$551) * IFERROR(VLOOKUP($A1305&amp;$B1305&amp;$C1305&amp;$D1305&amp;L$1, 'check of sales'!$A$2:$P$1035, 12 + MATCH($E1305,'check of sales'!$M$1:$P$1, 0), 0), 0)</f>
        <v>789629.75637712015</v>
      </c>
      <c r="M1305" s="1">
        <f>SUMIF('emission-rate'!$A$2:$A$551, $D1305&amp;M$1&amp;$E1305&amp;$F1305, 'emission-rate'!$F$2:$F$551) * IFERROR(VLOOKUP($A1305&amp;$B1305&amp;$C1305&amp;$D1305&amp;M$1, 'check of sales'!$A$2:$P$1035, 12 + MATCH($E1305,'check of sales'!$M$1:$P$1, 0), 0), 0)</f>
        <v>783273.10539123067</v>
      </c>
      <c r="N1305" s="1">
        <f>SUMIF('emission-rate'!$A$2:$A$551, $D1305&amp;N$1&amp;$E1305&amp;$F1305, 'emission-rate'!$F$2:$F$551) * IFERROR(VLOOKUP($A1305&amp;$B1305&amp;$C1305&amp;$D1305&amp;N$1, 'check of sales'!$A$2:$P$1035, 12 + MATCH($E1305,'check of sales'!$M$1:$P$1, 0), 0), 0)</f>
        <v>187925.74158049654</v>
      </c>
      <c r="O1305" s="1">
        <f>SUMIF('emission-rate'!$A$2:$A$551, $D1305&amp;O$1&amp;$E1305&amp;$F1305, 'emission-rate'!$F$2:$F$551) * IFERROR(VLOOKUP($A1305&amp;$B1305&amp;$C1305&amp;$D1305&amp;O$1, 'check of sales'!$A$2:$P$1035, 12 + MATCH($E1305,'check of sales'!$M$1:$P$1, 0), 0), 0)</f>
        <v>591440.76257982536</v>
      </c>
      <c r="P1305" s="1">
        <f>SUMIF('emission-rate'!$A$2:$A$551, $D1305&amp;P$1&amp;$E1305&amp;$F1305, 'emission-rate'!$F$2:$F$551) * IFERROR(VLOOKUP($A1305&amp;$B1305&amp;$C1305&amp;$D1305&amp;P$1, 'check of sales'!$A$2:$P$1035, 12 + MATCH($E1305,'check of sales'!$M$1:$P$1, 0), 0), 0)</f>
        <v>805257.17032206699</v>
      </c>
      <c r="Q1305" s="1">
        <f>SUMIF('emission-rate'!$A$2:$A$551, $D1305&amp;Q$1&amp;$E1305&amp;$F1305, 'emission-rate'!$F$2:$F$551) * IFERROR(VLOOKUP($A1305&amp;$B1305&amp;$C1305&amp;$D1305&amp;Q$1, 'check of sales'!$A$2:$P$1035, 12 + MATCH($E1305,'check of sales'!$M$1:$P$1, 0), 0), 0)</f>
        <v>0</v>
      </c>
      <c r="R1305" s="1">
        <f>SUMIF('emission-rate'!$A$2:$A$551, $D1305&amp;R$1&amp;$E1305&amp;$F1305, 'emission-rate'!$F$2:$F$551) * IFERROR(VLOOKUP($A1305&amp;$B1305&amp;$C1305&amp;$D1305&amp;R$1, 'check of sales'!$A$2:$P$1035, 12 + MATCH($E1305,'check of sales'!$M$1:$P$1, 0), 0), 0)</f>
        <v>0</v>
      </c>
      <c r="S1305" s="1">
        <f>SUMIF('emission-rate'!$A$2:$A$551, $D1305&amp;S$1&amp;$E1305&amp;$F1305, 'emission-rate'!$F$2:$F$551) * IFERROR(VLOOKUP($A1305&amp;$B1305&amp;$C1305&amp;$D1305&amp;S$1, 'check of sales'!$A$2:$P$1035, 12 + MATCH($E1305,'check of sales'!$M$1:$P$1, 0), 0), 0)</f>
        <v>0</v>
      </c>
      <c r="T1305" s="1">
        <f>SUMIF('emission-rate'!$A$2:$A$551, $D1305&amp;T$1&amp;$E1305&amp;$F1305, 'emission-rate'!$F$2:$F$551) * IFERROR(VLOOKUP($A1305&amp;$B1305&amp;$C1305&amp;$D1305&amp;T$1, 'check of sales'!$A$2:$P$1035, 12 + MATCH($E1305,'check of sales'!$M$1:$P$1, 0), 0), 0)</f>
        <v>0</v>
      </c>
      <c r="U1305" s="1">
        <f>SUMIF('emission-rate'!$A$2:$A$551, $D1305&amp;U$1&amp;$E1305&amp;$F1305, 'emission-rate'!$F$2:$F$551) * IFERROR(VLOOKUP($A1305&amp;$B1305&amp;$C1305&amp;$D1305&amp;U$1, 'check of sales'!$A$2:$P$1035, 12 + MATCH($E1305,'check of sales'!$M$1:$P$1, 0), 0), 0)</f>
        <v>0</v>
      </c>
    </row>
    <row r="1306" spans="1:21" x14ac:dyDescent="0.2">
      <c r="A1306">
        <f>emission!A1306</f>
        <v>2016</v>
      </c>
      <c r="B1306">
        <f>emission!B1306</f>
        <v>2</v>
      </c>
      <c r="C1306" t="str">
        <f>emission!C1306</f>
        <v>industrial</v>
      </c>
      <c r="D1306" t="str">
        <f>emission!D1306</f>
        <v>VCC 22400 (DSL LHD1)</v>
      </c>
      <c r="E1306" t="str">
        <f>emission!E1306</f>
        <v>DSL</v>
      </c>
      <c r="F1306" t="str">
        <f>emission!F1306</f>
        <v>ROG</v>
      </c>
      <c r="G1306" s="1">
        <f>emission!G1306 - SUM($K1306:$U1306)</f>
        <v>3.6961212754249573E-4</v>
      </c>
      <c r="K1306" s="1">
        <f>SUMIF('emission-rate'!$A$2:$A$551, $D1306&amp;K$1&amp;$E1306&amp;$F1306, 'emission-rate'!$F$2:$F$551) * IFERROR(VLOOKUP($A1306&amp;$B1306&amp;$C1306&amp;$D1306&amp;K$1, 'check of sales'!$A$2:$P$1035, 12 + MATCH($E1306,'check of sales'!$M$1:$P$1, 0), 0), 0)</f>
        <v>18527.087561223609</v>
      </c>
      <c r="L1306" s="1">
        <f>SUMIF('emission-rate'!$A$2:$A$551, $D1306&amp;L$1&amp;$E1306&amp;$F1306, 'emission-rate'!$F$2:$F$551) * IFERROR(VLOOKUP($A1306&amp;$B1306&amp;$C1306&amp;$D1306&amp;L$1, 'check of sales'!$A$2:$P$1035, 12 + MATCH($E1306,'check of sales'!$M$1:$P$1, 0), 0), 0)</f>
        <v>739343.0892844944</v>
      </c>
      <c r="M1306" s="1">
        <f>SUMIF('emission-rate'!$A$2:$A$551, $D1306&amp;M$1&amp;$E1306&amp;$F1306, 'emission-rate'!$F$2:$F$551) * IFERROR(VLOOKUP($A1306&amp;$B1306&amp;$C1306&amp;$D1306&amp;M$1, 'check of sales'!$A$2:$P$1035, 12 + MATCH($E1306,'check of sales'!$M$1:$P$1, 0), 0), 0)</f>
        <v>699033.98401703779</v>
      </c>
      <c r="N1306" s="1">
        <f>SUMIF('emission-rate'!$A$2:$A$551, $D1306&amp;N$1&amp;$E1306&amp;$F1306, 'emission-rate'!$F$2:$F$551) * IFERROR(VLOOKUP($A1306&amp;$B1306&amp;$C1306&amp;$D1306&amp;N$1, 'check of sales'!$A$2:$P$1035, 12 + MATCH($E1306,'check of sales'!$M$1:$P$1, 0), 0), 0)</f>
        <v>181925.62807414372</v>
      </c>
      <c r="O1306" s="1">
        <f>SUMIF('emission-rate'!$A$2:$A$551, $D1306&amp;O$1&amp;$E1306&amp;$F1306, 'emission-rate'!$F$2:$F$551) * IFERROR(VLOOKUP($A1306&amp;$B1306&amp;$C1306&amp;$D1306&amp;O$1, 'check of sales'!$A$2:$P$1035, 12 + MATCH($E1306,'check of sales'!$M$1:$P$1, 0), 0), 0)</f>
        <v>568954.19340570632</v>
      </c>
      <c r="P1306" s="1">
        <f>SUMIF('emission-rate'!$A$2:$A$551, $D1306&amp;P$1&amp;$E1306&amp;$F1306, 'emission-rate'!$F$2:$F$551) * IFERROR(VLOOKUP($A1306&amp;$B1306&amp;$C1306&amp;$D1306&amp;P$1, 'check of sales'!$A$2:$P$1035, 12 + MATCH($E1306,'check of sales'!$M$1:$P$1, 0), 0), 0)</f>
        <v>758185.97333110927</v>
      </c>
      <c r="Q1306" s="1">
        <f>SUMIF('emission-rate'!$A$2:$A$551, $D1306&amp;Q$1&amp;$E1306&amp;$F1306, 'emission-rate'!$F$2:$F$551) * IFERROR(VLOOKUP($A1306&amp;$B1306&amp;$C1306&amp;$D1306&amp;Q$1, 'check of sales'!$A$2:$P$1035, 12 + MATCH($E1306,'check of sales'!$M$1:$P$1, 0), 0), 0)</f>
        <v>550040.42209714267</v>
      </c>
      <c r="R1306" s="1">
        <f>SUMIF('emission-rate'!$A$2:$A$551, $D1306&amp;R$1&amp;$E1306&amp;$F1306, 'emission-rate'!$F$2:$F$551) * IFERROR(VLOOKUP($A1306&amp;$B1306&amp;$C1306&amp;$D1306&amp;R$1, 'check of sales'!$A$2:$P$1035, 12 + MATCH($E1306,'check of sales'!$M$1:$P$1, 0), 0), 0)</f>
        <v>0</v>
      </c>
      <c r="S1306" s="1">
        <f>SUMIF('emission-rate'!$A$2:$A$551, $D1306&amp;S$1&amp;$E1306&amp;$F1306, 'emission-rate'!$F$2:$F$551) * IFERROR(VLOOKUP($A1306&amp;$B1306&amp;$C1306&amp;$D1306&amp;S$1, 'check of sales'!$A$2:$P$1035, 12 + MATCH($E1306,'check of sales'!$M$1:$P$1, 0), 0), 0)</f>
        <v>0</v>
      </c>
      <c r="T1306" s="1">
        <f>SUMIF('emission-rate'!$A$2:$A$551, $D1306&amp;T$1&amp;$E1306&amp;$F1306, 'emission-rate'!$F$2:$F$551) * IFERROR(VLOOKUP($A1306&amp;$B1306&amp;$C1306&amp;$D1306&amp;T$1, 'check of sales'!$A$2:$P$1035, 12 + MATCH($E1306,'check of sales'!$M$1:$P$1, 0), 0), 0)</f>
        <v>0</v>
      </c>
      <c r="U1306" s="1">
        <f>SUMIF('emission-rate'!$A$2:$A$551, $D1306&amp;U$1&amp;$E1306&amp;$F1306, 'emission-rate'!$F$2:$F$551) * IFERROR(VLOOKUP($A1306&amp;$B1306&amp;$C1306&amp;$D1306&amp;U$1, 'check of sales'!$A$2:$P$1035, 12 + MATCH($E1306,'check of sales'!$M$1:$P$1, 0), 0), 0)</f>
        <v>0</v>
      </c>
    </row>
    <row r="1307" spans="1:21" x14ac:dyDescent="0.2">
      <c r="A1307">
        <f>emission!A1307</f>
        <v>2017</v>
      </c>
      <c r="B1307">
        <f>emission!B1307</f>
        <v>2</v>
      </c>
      <c r="C1307" t="str">
        <f>emission!C1307</f>
        <v>industrial</v>
      </c>
      <c r="D1307" t="str">
        <f>emission!D1307</f>
        <v>VCC 22400 (DSL LHD1)</v>
      </c>
      <c r="E1307" t="str">
        <f>emission!E1307</f>
        <v>DSL</v>
      </c>
      <c r="F1307" t="str">
        <f>emission!F1307</f>
        <v>ROG</v>
      </c>
      <c r="G1307" s="1">
        <f>emission!G1307 - SUM($K1307:$U1307)</f>
        <v>4.194299690425396E-4</v>
      </c>
      <c r="K1307" s="1">
        <f>SUMIF('emission-rate'!$A$2:$A$551, $D1307&amp;K$1&amp;$E1307&amp;$F1307, 'emission-rate'!$F$2:$F$551) * IFERROR(VLOOKUP($A1307&amp;$B1307&amp;$C1307&amp;$D1307&amp;K$1, 'check of sales'!$A$2:$P$1035, 12 + MATCH($E1307,'check of sales'!$M$1:$P$1, 0), 0), 0)</f>
        <v>16883.633652736306</v>
      </c>
      <c r="L1307" s="1">
        <f>SUMIF('emission-rate'!$A$2:$A$551, $D1307&amp;L$1&amp;$E1307&amp;$F1307, 'emission-rate'!$F$2:$F$551) * IFERROR(VLOOKUP($A1307&amp;$B1307&amp;$C1307&amp;$D1307&amp;L$1, 'check of sales'!$A$2:$P$1035, 12 + MATCH($E1307,'check of sales'!$M$1:$P$1, 0), 0), 0)</f>
        <v>710589.21573298692</v>
      </c>
      <c r="M1307" s="1">
        <f>SUMIF('emission-rate'!$A$2:$A$551, $D1307&amp;M$1&amp;$E1307&amp;$F1307, 'emission-rate'!$F$2:$F$551) * IFERROR(VLOOKUP($A1307&amp;$B1307&amp;$C1307&amp;$D1307&amp;M$1, 'check of sales'!$A$2:$P$1035, 12 + MATCH($E1307,'check of sales'!$M$1:$P$1, 0), 0), 0)</f>
        <v>654516.80497609382</v>
      </c>
      <c r="N1307" s="1">
        <f>SUMIF('emission-rate'!$A$2:$A$551, $D1307&amp;N$1&amp;$E1307&amp;$F1307, 'emission-rate'!$F$2:$F$551) * IFERROR(VLOOKUP($A1307&amp;$B1307&amp;$C1307&amp;$D1307&amp;N$1, 'check of sales'!$A$2:$P$1035, 12 + MATCH($E1307,'check of sales'!$M$1:$P$1, 0), 0), 0)</f>
        <v>162359.96833307619</v>
      </c>
      <c r="O1307" s="1">
        <f>SUMIF('emission-rate'!$A$2:$A$551, $D1307&amp;O$1&amp;$E1307&amp;$F1307, 'emission-rate'!$F$2:$F$551) * IFERROR(VLOOKUP($A1307&amp;$B1307&amp;$C1307&amp;$D1307&amp;O$1, 'check of sales'!$A$2:$P$1035, 12 + MATCH($E1307,'check of sales'!$M$1:$P$1, 0), 0), 0)</f>
        <v>550788.5620683555</v>
      </c>
      <c r="P1307" s="1">
        <f>SUMIF('emission-rate'!$A$2:$A$551, $D1307&amp;P$1&amp;$E1307&amp;$F1307, 'emission-rate'!$F$2:$F$551) * IFERROR(VLOOKUP($A1307&amp;$B1307&amp;$C1307&amp;$D1307&amp;P$1, 'check of sales'!$A$2:$P$1035, 12 + MATCH($E1307,'check of sales'!$M$1:$P$1, 0), 0), 0)</f>
        <v>729359.75367423205</v>
      </c>
      <c r="Q1307" s="1">
        <f>SUMIF('emission-rate'!$A$2:$A$551, $D1307&amp;Q$1&amp;$E1307&amp;$F1307, 'emission-rate'!$F$2:$F$551) * IFERROR(VLOOKUP($A1307&amp;$B1307&amp;$C1307&amp;$D1307&amp;Q$1, 'check of sales'!$A$2:$P$1035, 12 + MATCH($E1307,'check of sales'!$M$1:$P$1, 0), 0), 0)</f>
        <v>517887.88497515675</v>
      </c>
      <c r="R1307" s="1">
        <f>SUMIF('emission-rate'!$A$2:$A$551, $D1307&amp;R$1&amp;$E1307&amp;$F1307, 'emission-rate'!$F$2:$F$551) * IFERROR(VLOOKUP($A1307&amp;$B1307&amp;$C1307&amp;$D1307&amp;R$1, 'check of sales'!$A$2:$P$1035, 12 + MATCH($E1307,'check of sales'!$M$1:$P$1, 0), 0), 0)</f>
        <v>397535.91375475249</v>
      </c>
      <c r="S1307" s="1">
        <f>SUMIF('emission-rate'!$A$2:$A$551, $D1307&amp;S$1&amp;$E1307&amp;$F1307, 'emission-rate'!$F$2:$F$551) * IFERROR(VLOOKUP($A1307&amp;$B1307&amp;$C1307&amp;$D1307&amp;S$1, 'check of sales'!$A$2:$P$1035, 12 + MATCH($E1307,'check of sales'!$M$1:$P$1, 0), 0), 0)</f>
        <v>0</v>
      </c>
      <c r="T1307" s="1">
        <f>SUMIF('emission-rate'!$A$2:$A$551, $D1307&amp;T$1&amp;$E1307&amp;$F1307, 'emission-rate'!$F$2:$F$551) * IFERROR(VLOOKUP($A1307&amp;$B1307&amp;$C1307&amp;$D1307&amp;T$1, 'check of sales'!$A$2:$P$1035, 12 + MATCH($E1307,'check of sales'!$M$1:$P$1, 0), 0), 0)</f>
        <v>0</v>
      </c>
      <c r="U1307" s="1">
        <f>SUMIF('emission-rate'!$A$2:$A$551, $D1307&amp;U$1&amp;$E1307&amp;$F1307, 'emission-rate'!$F$2:$F$551) * IFERROR(VLOOKUP($A1307&amp;$B1307&amp;$C1307&amp;$D1307&amp;U$1, 'check of sales'!$A$2:$P$1035, 12 + MATCH($E1307,'check of sales'!$M$1:$P$1, 0), 0), 0)</f>
        <v>0</v>
      </c>
    </row>
    <row r="1308" spans="1:21" x14ac:dyDescent="0.2">
      <c r="A1308">
        <f>emission!A1308</f>
        <v>2018</v>
      </c>
      <c r="B1308">
        <f>emission!B1308</f>
        <v>2</v>
      </c>
      <c r="C1308" t="str">
        <f>emission!C1308</f>
        <v>industrial</v>
      </c>
      <c r="D1308" t="str">
        <f>emission!D1308</f>
        <v>VCC 22400 (DSL LHD1)</v>
      </c>
      <c r="E1308" t="str">
        <f>emission!E1308</f>
        <v>DSL</v>
      </c>
      <c r="F1308" t="str">
        <f>emission!F1308</f>
        <v>ROG</v>
      </c>
      <c r="G1308" s="1">
        <f>emission!G1308 - SUM($K1308:$U1308)</f>
        <v>4.5649753883481026E-4</v>
      </c>
      <c r="K1308" s="1">
        <f>SUMIF('emission-rate'!$A$2:$A$551, $D1308&amp;K$1&amp;$E1308&amp;$F1308, 'emission-rate'!$F$2:$F$551) * IFERROR(VLOOKUP($A1308&amp;$B1308&amp;$C1308&amp;$D1308&amp;K$1, 'check of sales'!$A$2:$P$1035, 12 + MATCH($E1308,'check of sales'!$M$1:$P$1, 0), 0), 0)</f>
        <v>16210.711607182933</v>
      </c>
      <c r="L1308" s="1">
        <f>SUMIF('emission-rate'!$A$2:$A$551, $D1308&amp;L$1&amp;$E1308&amp;$F1308, 'emission-rate'!$F$2:$F$551) * IFERROR(VLOOKUP($A1308&amp;$B1308&amp;$C1308&amp;$D1308&amp;L$1, 'check of sales'!$A$2:$P$1035, 12 + MATCH($E1308,'check of sales'!$M$1:$P$1, 0), 0), 0)</f>
        <v>647556.06926211284</v>
      </c>
      <c r="M1308" s="1">
        <f>SUMIF('emission-rate'!$A$2:$A$551, $D1308&amp;M$1&amp;$E1308&amp;$F1308, 'emission-rate'!$F$2:$F$551) * IFERROR(VLOOKUP($A1308&amp;$B1308&amp;$C1308&amp;$D1308&amp;M$1, 'check of sales'!$A$2:$P$1035, 12 + MATCH($E1308,'check of sales'!$M$1:$P$1, 0), 0), 0)</f>
        <v>629061.91979439603</v>
      </c>
      <c r="N1308" s="1">
        <f>SUMIF('emission-rate'!$A$2:$A$551, $D1308&amp;N$1&amp;$E1308&amp;$F1308, 'emission-rate'!$F$2:$F$551) * IFERROR(VLOOKUP($A1308&amp;$B1308&amp;$C1308&amp;$D1308&amp;N$1, 'check of sales'!$A$2:$P$1035, 12 + MATCH($E1308,'check of sales'!$M$1:$P$1, 0), 0), 0)</f>
        <v>152020.2596141512</v>
      </c>
      <c r="O1308" s="1">
        <f>SUMIF('emission-rate'!$A$2:$A$551, $D1308&amp;O$1&amp;$E1308&amp;$F1308, 'emission-rate'!$F$2:$F$551) * IFERROR(VLOOKUP($A1308&amp;$B1308&amp;$C1308&amp;$D1308&amp;O$1, 'check of sales'!$A$2:$P$1035, 12 + MATCH($E1308,'check of sales'!$M$1:$P$1, 0), 0), 0)</f>
        <v>491552.58905684942</v>
      </c>
      <c r="P1308" s="1">
        <f>SUMIF('emission-rate'!$A$2:$A$551, $D1308&amp;P$1&amp;$E1308&amp;$F1308, 'emission-rate'!$F$2:$F$551) * IFERROR(VLOOKUP($A1308&amp;$B1308&amp;$C1308&amp;$D1308&amp;P$1, 'check of sales'!$A$2:$P$1035, 12 + MATCH($E1308,'check of sales'!$M$1:$P$1, 0), 0), 0)</f>
        <v>706072.67617114272</v>
      </c>
      <c r="Q1308" s="1">
        <f>SUMIF('emission-rate'!$A$2:$A$551, $D1308&amp;Q$1&amp;$E1308&amp;$F1308, 'emission-rate'!$F$2:$F$551) * IFERROR(VLOOKUP($A1308&amp;$B1308&amp;$C1308&amp;$D1308&amp;Q$1, 'check of sales'!$A$2:$P$1035, 12 + MATCH($E1308,'check of sales'!$M$1:$P$1, 0), 0), 0)</f>
        <v>498197.7951356683</v>
      </c>
      <c r="R1308" s="1">
        <f>SUMIF('emission-rate'!$A$2:$A$551, $D1308&amp;R$1&amp;$E1308&amp;$F1308, 'emission-rate'!$F$2:$F$551) * IFERROR(VLOOKUP($A1308&amp;$B1308&amp;$C1308&amp;$D1308&amp;R$1, 'check of sales'!$A$2:$P$1035, 12 + MATCH($E1308,'check of sales'!$M$1:$P$1, 0), 0), 0)</f>
        <v>374298.00666496187</v>
      </c>
      <c r="S1308" s="1">
        <f>SUMIF('emission-rate'!$A$2:$A$551, $D1308&amp;S$1&amp;$E1308&amp;$F1308, 'emission-rate'!$F$2:$F$551) * IFERROR(VLOOKUP($A1308&amp;$B1308&amp;$C1308&amp;$D1308&amp;S$1, 'check of sales'!$A$2:$P$1035, 12 + MATCH($E1308,'check of sales'!$M$1:$P$1, 0), 0), 0)</f>
        <v>488348.52708649618</v>
      </c>
      <c r="T1308" s="1">
        <f>SUMIF('emission-rate'!$A$2:$A$551, $D1308&amp;T$1&amp;$E1308&amp;$F1308, 'emission-rate'!$F$2:$F$551) * IFERROR(VLOOKUP($A1308&amp;$B1308&amp;$C1308&amp;$D1308&amp;T$1, 'check of sales'!$A$2:$P$1035, 12 + MATCH($E1308,'check of sales'!$M$1:$P$1, 0), 0), 0)</f>
        <v>0</v>
      </c>
      <c r="U1308" s="1">
        <f>SUMIF('emission-rate'!$A$2:$A$551, $D1308&amp;U$1&amp;$E1308&amp;$F1308, 'emission-rate'!$F$2:$F$551) * IFERROR(VLOOKUP($A1308&amp;$B1308&amp;$C1308&amp;$D1308&amp;U$1, 'check of sales'!$A$2:$P$1035, 12 + MATCH($E1308,'check of sales'!$M$1:$P$1, 0), 0), 0)</f>
        <v>0</v>
      </c>
    </row>
    <row r="1309" spans="1:21" x14ac:dyDescent="0.2">
      <c r="A1309">
        <f>emission!A1309</f>
        <v>2019</v>
      </c>
      <c r="B1309">
        <f>emission!B1309</f>
        <v>2</v>
      </c>
      <c r="C1309" t="str">
        <f>emission!C1309</f>
        <v>industrial</v>
      </c>
      <c r="D1309" t="str">
        <f>emission!D1309</f>
        <v>VCC 22400 (DSL LHD1)</v>
      </c>
      <c r="E1309" t="str">
        <f>emission!E1309</f>
        <v>DSL</v>
      </c>
      <c r="F1309" t="str">
        <f>emission!F1309</f>
        <v>ROG</v>
      </c>
      <c r="G1309" s="1">
        <f>emission!G1309 - SUM($K1309:$U1309)</f>
        <v>3.0168332159519196E-4</v>
      </c>
      <c r="K1309" s="1">
        <f>SUMIF('emission-rate'!$A$2:$A$551, $D1309&amp;K$1&amp;$E1309&amp;$F1309, 'emission-rate'!$F$2:$F$551) * IFERROR(VLOOKUP($A1309&amp;$B1309&amp;$C1309&amp;$D1309&amp;K$1, 'check of sales'!$A$2:$P$1035, 12 + MATCH($E1309,'check of sales'!$M$1:$P$1, 0), 0), 0)</f>
        <v>15702.348601158797</v>
      </c>
      <c r="L1309" s="1">
        <f>SUMIF('emission-rate'!$A$2:$A$551, $D1309&amp;L$1&amp;$E1309&amp;$F1309, 'emission-rate'!$F$2:$F$551) * IFERROR(VLOOKUP($A1309&amp;$B1309&amp;$C1309&amp;$D1309&amp;L$1, 'check of sales'!$A$2:$P$1035, 12 + MATCH($E1309,'check of sales'!$M$1:$P$1, 0), 0), 0)</f>
        <v>621746.76993111847</v>
      </c>
      <c r="M1309" s="1">
        <f>SUMIF('emission-rate'!$A$2:$A$551, $D1309&amp;M$1&amp;$E1309&amp;$F1309, 'emission-rate'!$F$2:$F$551) * IFERROR(VLOOKUP($A1309&amp;$B1309&amp;$C1309&amp;$D1309&amp;M$1, 'check of sales'!$A$2:$P$1035, 12 + MATCH($E1309,'check of sales'!$M$1:$P$1, 0), 0), 0)</f>
        <v>573260.68998154602</v>
      </c>
      <c r="N1309" s="1">
        <f>SUMIF('emission-rate'!$A$2:$A$551, $D1309&amp;N$1&amp;$E1309&amp;$F1309, 'emission-rate'!$F$2:$F$551) * IFERROR(VLOOKUP($A1309&amp;$B1309&amp;$C1309&amp;$D1309&amp;N$1, 'check of sales'!$A$2:$P$1035, 12 + MATCH($E1309,'check of sales'!$M$1:$P$1, 0), 0), 0)</f>
        <v>146108.02294681087</v>
      </c>
      <c r="O1309" s="1">
        <f>SUMIF('emission-rate'!$A$2:$A$551, $D1309&amp;O$1&amp;$E1309&amp;$F1309, 'emission-rate'!$F$2:$F$551) * IFERROR(VLOOKUP($A1309&amp;$B1309&amp;$C1309&amp;$D1309&amp;O$1, 'check of sales'!$A$2:$P$1035, 12 + MATCH($E1309,'check of sales'!$M$1:$P$1, 0), 0), 0)</f>
        <v>460248.62513604795</v>
      </c>
      <c r="P1309" s="1">
        <f>SUMIF('emission-rate'!$A$2:$A$551, $D1309&amp;P$1&amp;$E1309&amp;$F1309, 'emission-rate'!$F$2:$F$551) * IFERROR(VLOOKUP($A1309&amp;$B1309&amp;$C1309&amp;$D1309&amp;P$1, 'check of sales'!$A$2:$P$1035, 12 + MATCH($E1309,'check of sales'!$M$1:$P$1, 0), 0), 0)</f>
        <v>630136.27358360053</v>
      </c>
      <c r="Q1309" s="1">
        <f>SUMIF('emission-rate'!$A$2:$A$551, $D1309&amp;Q$1&amp;$E1309&amp;$F1309, 'emission-rate'!$F$2:$F$551) * IFERROR(VLOOKUP($A1309&amp;$B1309&amp;$C1309&amp;$D1309&amp;Q$1, 'check of sales'!$A$2:$P$1035, 12 + MATCH($E1309,'check of sales'!$M$1:$P$1, 0), 0), 0)</f>
        <v>482291.28177412297</v>
      </c>
      <c r="R1309" s="1">
        <f>SUMIF('emission-rate'!$A$2:$A$551, $D1309&amp;R$1&amp;$E1309&amp;$F1309, 'emission-rate'!$F$2:$F$551) * IFERROR(VLOOKUP($A1309&amp;$B1309&amp;$C1309&amp;$D1309&amp;R$1, 'check of sales'!$A$2:$P$1035, 12 + MATCH($E1309,'check of sales'!$M$1:$P$1, 0), 0), 0)</f>
        <v>360067.20190626814</v>
      </c>
      <c r="S1309" s="1">
        <f>SUMIF('emission-rate'!$A$2:$A$551, $D1309&amp;S$1&amp;$E1309&amp;$F1309, 'emission-rate'!$F$2:$F$551) * IFERROR(VLOOKUP($A1309&amp;$B1309&amp;$C1309&amp;$D1309&amp;S$1, 'check of sales'!$A$2:$P$1035, 12 + MATCH($E1309,'check of sales'!$M$1:$P$1, 0), 0), 0)</f>
        <v>459802.18119113456</v>
      </c>
      <c r="T1309" s="1">
        <f>SUMIF('emission-rate'!$A$2:$A$551, $D1309&amp;T$1&amp;$E1309&amp;$F1309, 'emission-rate'!$F$2:$F$551) * IFERROR(VLOOKUP($A1309&amp;$B1309&amp;$C1309&amp;$D1309&amp;T$1, 'check of sales'!$A$2:$P$1035, 12 + MATCH($E1309,'check of sales'!$M$1:$P$1, 0), 0), 0)</f>
        <v>414874.61068882764</v>
      </c>
      <c r="U1309" s="1">
        <f>SUMIF('emission-rate'!$A$2:$A$551, $D1309&amp;U$1&amp;$E1309&amp;$F1309, 'emission-rate'!$F$2:$F$551) * IFERROR(VLOOKUP($A1309&amp;$B1309&amp;$C1309&amp;$D1309&amp;U$1, 'check of sales'!$A$2:$P$1035, 12 + MATCH($E1309,'check of sales'!$M$1:$P$1, 0), 0), 0)</f>
        <v>0</v>
      </c>
    </row>
    <row r="1310" spans="1:21" x14ac:dyDescent="0.2">
      <c r="A1310">
        <f>emission!A1310</f>
        <v>2020</v>
      </c>
      <c r="B1310">
        <f>emission!B1310</f>
        <v>2</v>
      </c>
      <c r="C1310" t="str">
        <f>emission!C1310</f>
        <v>industrial</v>
      </c>
      <c r="D1310" t="str">
        <f>emission!D1310</f>
        <v>VCC 22400 (DSL LHD1)</v>
      </c>
      <c r="E1310" t="str">
        <f>emission!E1310</f>
        <v>DSL</v>
      </c>
      <c r="F1310" t="str">
        <f>emission!F1310</f>
        <v>ROG</v>
      </c>
      <c r="G1310" s="1">
        <f>emission!G1310 - SUM($K1310:$U1310)</f>
        <v>1.6256142407655716E-4</v>
      </c>
      <c r="K1310" s="1">
        <f>SUMIF('emission-rate'!$A$2:$A$551, $D1310&amp;K$1&amp;$E1310&amp;$F1310, 'emission-rate'!$F$2:$F$551) * IFERROR(VLOOKUP($A1310&amp;$B1310&amp;$C1310&amp;$D1310&amp;K$1, 'check of sales'!$A$2:$P$1035, 12 + MATCH($E1310,'check of sales'!$M$1:$P$1, 0), 0), 0)</f>
        <v>14879.28954220605</v>
      </c>
      <c r="L1310" s="1">
        <f>SUMIF('emission-rate'!$A$2:$A$551, $D1310&amp;L$1&amp;$E1310&amp;$F1310, 'emission-rate'!$F$2:$F$551) * IFERROR(VLOOKUP($A1310&amp;$B1310&amp;$C1310&amp;$D1310&amp;L$1, 'check of sales'!$A$2:$P$1035, 12 + MATCH($E1310,'check of sales'!$M$1:$P$1, 0), 0), 0)</f>
        <v>602248.97954368463</v>
      </c>
      <c r="M1310" s="1">
        <f>SUMIF('emission-rate'!$A$2:$A$551, $D1310&amp;M$1&amp;$E1310&amp;$F1310, 'emission-rate'!$F$2:$F$551) * IFERROR(VLOOKUP($A1310&amp;$B1310&amp;$C1310&amp;$D1310&amp;M$1, 'check of sales'!$A$2:$P$1035, 12 + MATCH($E1310,'check of sales'!$M$1:$P$1, 0), 0), 0)</f>
        <v>550412.54223846924</v>
      </c>
      <c r="N1310" s="1">
        <f>SUMIF('emission-rate'!$A$2:$A$551, $D1310&amp;N$1&amp;$E1310&amp;$F1310, 'emission-rate'!$F$2:$F$551) * IFERROR(VLOOKUP($A1310&amp;$B1310&amp;$C1310&amp;$D1310&amp;N$1, 'check of sales'!$A$2:$P$1035, 12 + MATCH($E1310,'check of sales'!$M$1:$P$1, 0), 0), 0)</f>
        <v>133147.44289990418</v>
      </c>
      <c r="O1310" s="1">
        <f>SUMIF('emission-rate'!$A$2:$A$551, $D1310&amp;O$1&amp;$E1310&amp;$F1310, 'emission-rate'!$F$2:$F$551) * IFERROR(VLOOKUP($A1310&amp;$B1310&amp;$C1310&amp;$D1310&amp;O$1, 'check of sales'!$A$2:$P$1035, 12 + MATCH($E1310,'check of sales'!$M$1:$P$1, 0), 0), 0)</f>
        <v>442349.04514237616</v>
      </c>
      <c r="P1310" s="1">
        <f>SUMIF('emission-rate'!$A$2:$A$551, $D1310&amp;P$1&amp;$E1310&amp;$F1310, 'emission-rate'!$F$2:$F$551) * IFERROR(VLOOKUP($A1310&amp;$B1310&amp;$C1310&amp;$D1310&amp;P$1, 'check of sales'!$A$2:$P$1035, 12 + MATCH($E1310,'check of sales'!$M$1:$P$1, 0), 0), 0)</f>
        <v>590006.7663597709</v>
      </c>
      <c r="Q1310" s="1">
        <f>SUMIF('emission-rate'!$A$2:$A$551, $D1310&amp;Q$1&amp;$E1310&amp;$F1310, 'emission-rate'!$F$2:$F$551) * IFERROR(VLOOKUP($A1310&amp;$B1310&amp;$C1310&amp;$D1310&amp;Q$1, 'check of sales'!$A$2:$P$1035, 12 + MATCH($E1310,'check of sales'!$M$1:$P$1, 0), 0), 0)</f>
        <v>430422.02500602172</v>
      </c>
      <c r="R1310" s="1">
        <f>SUMIF('emission-rate'!$A$2:$A$551, $D1310&amp;R$1&amp;$E1310&amp;$F1310, 'emission-rate'!$F$2:$F$551) * IFERROR(VLOOKUP($A1310&amp;$B1310&amp;$C1310&amp;$D1310&amp;R$1, 'check of sales'!$A$2:$P$1035, 12 + MATCH($E1310,'check of sales'!$M$1:$P$1, 0), 0), 0)</f>
        <v>348570.9371413535</v>
      </c>
      <c r="S1310" s="1">
        <f>SUMIF('emission-rate'!$A$2:$A$551, $D1310&amp;S$1&amp;$E1310&amp;$F1310, 'emission-rate'!$F$2:$F$551) * IFERROR(VLOOKUP($A1310&amp;$B1310&amp;$C1310&amp;$D1310&amp;S$1, 'check of sales'!$A$2:$P$1035, 12 + MATCH($E1310,'check of sales'!$M$1:$P$1, 0), 0), 0)</f>
        <v>442320.50896302203</v>
      </c>
      <c r="T1310" s="1">
        <f>SUMIF('emission-rate'!$A$2:$A$551, $D1310&amp;T$1&amp;$E1310&amp;$F1310, 'emission-rate'!$F$2:$F$551) * IFERROR(VLOOKUP($A1310&amp;$B1310&amp;$C1310&amp;$D1310&amp;T$1, 'check of sales'!$A$2:$P$1035, 12 + MATCH($E1310,'check of sales'!$M$1:$P$1, 0), 0), 0)</f>
        <v>390623.17245764553</v>
      </c>
      <c r="U1310" s="1">
        <f>SUMIF('emission-rate'!$A$2:$A$551, $D1310&amp;U$1&amp;$E1310&amp;$F1310, 'emission-rate'!$F$2:$F$551) * IFERROR(VLOOKUP($A1310&amp;$B1310&amp;$C1310&amp;$D1310&amp;U$1, 'check of sales'!$A$2:$P$1035, 12 + MATCH($E1310,'check of sales'!$M$1:$P$1, 0), 0), 0)</f>
        <v>500378.75949562463</v>
      </c>
    </row>
    <row r="1311" spans="1:21" x14ac:dyDescent="0.2">
      <c r="A1311">
        <f>emission!A1311</f>
        <v>2010</v>
      </c>
      <c r="B1311">
        <f>emission!B1311</f>
        <v>2</v>
      </c>
      <c r="C1311" t="str">
        <f>emission!C1311</f>
        <v>industrial</v>
      </c>
      <c r="D1311" t="str">
        <f>emission!D1311</f>
        <v>VCC 22400 (DSL LHD1)</v>
      </c>
      <c r="E1311" t="str">
        <f>emission!E1311</f>
        <v>DSL</v>
      </c>
      <c r="F1311" t="str">
        <f>emission!F1311</f>
        <v>TOG</v>
      </c>
      <c r="G1311" s="1">
        <f>emission!G1311 - SUM($K1311:$U1311)</f>
        <v>-4.9047521315515041E-6</v>
      </c>
      <c r="K1311" s="1">
        <f>SUMIF('emission-rate'!$A$2:$A$551, $D1311&amp;K$1&amp;$E1311&amp;$F1311, 'emission-rate'!$F$2:$F$551) * IFERROR(VLOOKUP($A1311&amp;$B1311&amp;$C1311&amp;$D1311&amp;K$1, 'check of sales'!$A$2:$P$1035, 12 + MATCH($E1311,'check of sales'!$M$1:$P$1, 0), 0), 0)</f>
        <v>29951.587780849553</v>
      </c>
      <c r="L1311" s="1">
        <f>SUMIF('emission-rate'!$A$2:$A$551, $D1311&amp;L$1&amp;$E1311&amp;$F1311, 'emission-rate'!$F$2:$F$551) * IFERROR(VLOOKUP($A1311&amp;$B1311&amp;$C1311&amp;$D1311&amp;L$1, 'check of sales'!$A$2:$P$1035, 12 + MATCH($E1311,'check of sales'!$M$1:$P$1, 0), 0), 0)</f>
        <v>0</v>
      </c>
      <c r="M1311" s="1">
        <f>SUMIF('emission-rate'!$A$2:$A$551, $D1311&amp;M$1&amp;$E1311&amp;$F1311, 'emission-rate'!$F$2:$F$551) * IFERROR(VLOOKUP($A1311&amp;$B1311&amp;$C1311&amp;$D1311&amp;M$1, 'check of sales'!$A$2:$P$1035, 12 + MATCH($E1311,'check of sales'!$M$1:$P$1, 0), 0), 0)</f>
        <v>0</v>
      </c>
      <c r="N1311" s="1">
        <f>SUMIF('emission-rate'!$A$2:$A$551, $D1311&amp;N$1&amp;$E1311&amp;$F1311, 'emission-rate'!$F$2:$F$551) * IFERROR(VLOOKUP($A1311&amp;$B1311&amp;$C1311&amp;$D1311&amp;N$1, 'check of sales'!$A$2:$P$1035, 12 + MATCH($E1311,'check of sales'!$M$1:$P$1, 0), 0), 0)</f>
        <v>0</v>
      </c>
      <c r="O1311" s="1">
        <f>SUMIF('emission-rate'!$A$2:$A$551, $D1311&amp;O$1&amp;$E1311&amp;$F1311, 'emission-rate'!$F$2:$F$551) * IFERROR(VLOOKUP($A1311&amp;$B1311&amp;$C1311&amp;$D1311&amp;O$1, 'check of sales'!$A$2:$P$1035, 12 + MATCH($E1311,'check of sales'!$M$1:$P$1, 0), 0), 0)</f>
        <v>0</v>
      </c>
      <c r="P1311" s="1">
        <f>SUMIF('emission-rate'!$A$2:$A$551, $D1311&amp;P$1&amp;$E1311&amp;$F1311, 'emission-rate'!$F$2:$F$551) * IFERROR(VLOOKUP($A1311&amp;$B1311&amp;$C1311&amp;$D1311&amp;P$1, 'check of sales'!$A$2:$P$1035, 12 + MATCH($E1311,'check of sales'!$M$1:$P$1, 0), 0), 0)</f>
        <v>0</v>
      </c>
      <c r="Q1311" s="1">
        <f>SUMIF('emission-rate'!$A$2:$A$551, $D1311&amp;Q$1&amp;$E1311&amp;$F1311, 'emission-rate'!$F$2:$F$551) * IFERROR(VLOOKUP($A1311&amp;$B1311&amp;$C1311&amp;$D1311&amp;Q$1, 'check of sales'!$A$2:$P$1035, 12 + MATCH($E1311,'check of sales'!$M$1:$P$1, 0), 0), 0)</f>
        <v>0</v>
      </c>
      <c r="R1311" s="1">
        <f>SUMIF('emission-rate'!$A$2:$A$551, $D1311&amp;R$1&amp;$E1311&amp;$F1311, 'emission-rate'!$F$2:$F$551) * IFERROR(VLOOKUP($A1311&amp;$B1311&amp;$C1311&amp;$D1311&amp;R$1, 'check of sales'!$A$2:$P$1035, 12 + MATCH($E1311,'check of sales'!$M$1:$P$1, 0), 0), 0)</f>
        <v>0</v>
      </c>
      <c r="S1311" s="1">
        <f>SUMIF('emission-rate'!$A$2:$A$551, $D1311&amp;S$1&amp;$E1311&amp;$F1311, 'emission-rate'!$F$2:$F$551) * IFERROR(VLOOKUP($A1311&amp;$B1311&amp;$C1311&amp;$D1311&amp;S$1, 'check of sales'!$A$2:$P$1035, 12 + MATCH($E1311,'check of sales'!$M$1:$P$1, 0), 0), 0)</f>
        <v>0</v>
      </c>
      <c r="T1311" s="1">
        <f>SUMIF('emission-rate'!$A$2:$A$551, $D1311&amp;T$1&amp;$E1311&amp;$F1311, 'emission-rate'!$F$2:$F$551) * IFERROR(VLOOKUP($A1311&amp;$B1311&amp;$C1311&amp;$D1311&amp;T$1, 'check of sales'!$A$2:$P$1035, 12 + MATCH($E1311,'check of sales'!$M$1:$P$1, 0), 0), 0)</f>
        <v>0</v>
      </c>
      <c r="U1311" s="1">
        <f>SUMIF('emission-rate'!$A$2:$A$551, $D1311&amp;U$1&amp;$E1311&amp;$F1311, 'emission-rate'!$F$2:$F$551) * IFERROR(VLOOKUP($A1311&amp;$B1311&amp;$C1311&amp;$D1311&amp;U$1, 'check of sales'!$A$2:$P$1035, 12 + MATCH($E1311,'check of sales'!$M$1:$P$1, 0), 0), 0)</f>
        <v>0</v>
      </c>
    </row>
    <row r="1312" spans="1:21" x14ac:dyDescent="0.2">
      <c r="A1312">
        <f>emission!A1312</f>
        <v>2011</v>
      </c>
      <c r="B1312">
        <f>emission!B1312</f>
        <v>2</v>
      </c>
      <c r="C1312" t="str">
        <f>emission!C1312</f>
        <v>industrial</v>
      </c>
      <c r="D1312" t="str">
        <f>emission!D1312</f>
        <v>VCC 22400 (DSL LHD1)</v>
      </c>
      <c r="E1312" t="str">
        <f>emission!E1312</f>
        <v>DSL</v>
      </c>
      <c r="F1312" t="str">
        <f>emission!F1312</f>
        <v>TOG</v>
      </c>
      <c r="G1312" s="1">
        <f>emission!G1312 - SUM($K1312:$U1312)</f>
        <v>-4.399777390062809E-5</v>
      </c>
      <c r="K1312" s="1">
        <f>SUMIF('emission-rate'!$A$2:$A$551, $D1312&amp;K$1&amp;$E1312&amp;$F1312, 'emission-rate'!$F$2:$F$551) * IFERROR(VLOOKUP($A1312&amp;$B1312&amp;$C1312&amp;$D1312&amp;K$1, 'check of sales'!$A$2:$P$1035, 12 + MATCH($E1312,'check of sales'!$M$1:$P$1, 0), 0), 0)</f>
        <v>28200.771842060029</v>
      </c>
      <c r="L1312" s="1">
        <f>SUMIF('emission-rate'!$A$2:$A$551, $D1312&amp;L$1&amp;$E1312&amp;$F1312, 'emission-rate'!$F$2:$F$551) * IFERROR(VLOOKUP($A1312&amp;$B1312&amp;$C1312&amp;$D1312&amp;L$1, 'check of sales'!$A$2:$P$1035, 12 + MATCH($E1312,'check of sales'!$M$1:$P$1, 0), 0), 0)</f>
        <v>1148765.2913688279</v>
      </c>
      <c r="M1312" s="1">
        <f>SUMIF('emission-rate'!$A$2:$A$551, $D1312&amp;M$1&amp;$E1312&amp;$F1312, 'emission-rate'!$F$2:$F$551) * IFERROR(VLOOKUP($A1312&amp;$B1312&amp;$C1312&amp;$D1312&amp;M$1, 'check of sales'!$A$2:$P$1035, 12 + MATCH($E1312,'check of sales'!$M$1:$P$1, 0), 0), 0)</f>
        <v>0</v>
      </c>
      <c r="N1312" s="1">
        <f>SUMIF('emission-rate'!$A$2:$A$551, $D1312&amp;N$1&amp;$E1312&amp;$F1312, 'emission-rate'!$F$2:$F$551) * IFERROR(VLOOKUP($A1312&amp;$B1312&amp;$C1312&amp;$D1312&amp;N$1, 'check of sales'!$A$2:$P$1035, 12 + MATCH($E1312,'check of sales'!$M$1:$P$1, 0), 0), 0)</f>
        <v>0</v>
      </c>
      <c r="O1312" s="1">
        <f>SUMIF('emission-rate'!$A$2:$A$551, $D1312&amp;O$1&amp;$E1312&amp;$F1312, 'emission-rate'!$F$2:$F$551) * IFERROR(VLOOKUP($A1312&amp;$B1312&amp;$C1312&amp;$D1312&amp;O$1, 'check of sales'!$A$2:$P$1035, 12 + MATCH($E1312,'check of sales'!$M$1:$P$1, 0), 0), 0)</f>
        <v>0</v>
      </c>
      <c r="P1312" s="1">
        <f>SUMIF('emission-rate'!$A$2:$A$551, $D1312&amp;P$1&amp;$E1312&amp;$F1312, 'emission-rate'!$F$2:$F$551) * IFERROR(VLOOKUP($A1312&amp;$B1312&amp;$C1312&amp;$D1312&amp;P$1, 'check of sales'!$A$2:$P$1035, 12 + MATCH($E1312,'check of sales'!$M$1:$P$1, 0), 0), 0)</f>
        <v>0</v>
      </c>
      <c r="Q1312" s="1">
        <f>SUMIF('emission-rate'!$A$2:$A$551, $D1312&amp;Q$1&amp;$E1312&amp;$F1312, 'emission-rate'!$F$2:$F$551) * IFERROR(VLOOKUP($A1312&amp;$B1312&amp;$C1312&amp;$D1312&amp;Q$1, 'check of sales'!$A$2:$P$1035, 12 + MATCH($E1312,'check of sales'!$M$1:$P$1, 0), 0), 0)</f>
        <v>0</v>
      </c>
      <c r="R1312" s="1">
        <f>SUMIF('emission-rate'!$A$2:$A$551, $D1312&amp;R$1&amp;$E1312&amp;$F1312, 'emission-rate'!$F$2:$F$551) * IFERROR(VLOOKUP($A1312&amp;$B1312&amp;$C1312&amp;$D1312&amp;R$1, 'check of sales'!$A$2:$P$1035, 12 + MATCH($E1312,'check of sales'!$M$1:$P$1, 0), 0), 0)</f>
        <v>0</v>
      </c>
      <c r="S1312" s="1">
        <f>SUMIF('emission-rate'!$A$2:$A$551, $D1312&amp;S$1&amp;$E1312&amp;$F1312, 'emission-rate'!$F$2:$F$551) * IFERROR(VLOOKUP($A1312&amp;$B1312&amp;$C1312&amp;$D1312&amp;S$1, 'check of sales'!$A$2:$P$1035, 12 + MATCH($E1312,'check of sales'!$M$1:$P$1, 0), 0), 0)</f>
        <v>0</v>
      </c>
      <c r="T1312" s="1">
        <f>SUMIF('emission-rate'!$A$2:$A$551, $D1312&amp;T$1&amp;$E1312&amp;$F1312, 'emission-rate'!$F$2:$F$551) * IFERROR(VLOOKUP($A1312&amp;$B1312&amp;$C1312&amp;$D1312&amp;T$1, 'check of sales'!$A$2:$P$1035, 12 + MATCH($E1312,'check of sales'!$M$1:$P$1, 0), 0), 0)</f>
        <v>0</v>
      </c>
      <c r="U1312" s="1">
        <f>SUMIF('emission-rate'!$A$2:$A$551, $D1312&amp;U$1&amp;$E1312&amp;$F1312, 'emission-rate'!$F$2:$F$551) * IFERROR(VLOOKUP($A1312&amp;$B1312&amp;$C1312&amp;$D1312&amp;U$1, 'check of sales'!$A$2:$P$1035, 12 + MATCH($E1312,'check of sales'!$M$1:$P$1, 0), 0), 0)</f>
        <v>0</v>
      </c>
    </row>
    <row r="1313" spans="1:21" x14ac:dyDescent="0.2">
      <c r="A1313">
        <f>emission!A1313</f>
        <v>2012</v>
      </c>
      <c r="B1313">
        <f>emission!B1313</f>
        <v>2</v>
      </c>
      <c r="C1313" t="str">
        <f>emission!C1313</f>
        <v>industrial</v>
      </c>
      <c r="D1313" t="str">
        <f>emission!D1313</f>
        <v>VCC 22400 (DSL LHD1)</v>
      </c>
      <c r="E1313" t="str">
        <f>emission!E1313</f>
        <v>DSL</v>
      </c>
      <c r="F1313" t="str">
        <f>emission!F1313</f>
        <v>TOG</v>
      </c>
      <c r="G1313" s="1">
        <f>emission!G1313 - SUM($K1313:$U1313)</f>
        <v>-8.8014174252748489E-5</v>
      </c>
      <c r="K1313" s="1">
        <f>SUMIF('emission-rate'!$A$2:$A$551, $D1313&amp;K$1&amp;$E1313&amp;$F1313, 'emission-rate'!$F$2:$F$551) * IFERROR(VLOOKUP($A1313&amp;$B1313&amp;$C1313&amp;$D1313&amp;K$1, 'check of sales'!$A$2:$P$1035, 12 + MATCH($E1313,'check of sales'!$M$1:$P$1, 0), 0), 0)</f>
        <v>27128.578907599538</v>
      </c>
      <c r="L1313" s="1">
        <f>SUMIF('emission-rate'!$A$2:$A$551, $D1313&amp;L$1&amp;$E1313&amp;$F1313, 'emission-rate'!$F$2:$F$551) * IFERROR(VLOOKUP($A1313&amp;$B1313&amp;$C1313&amp;$D1313&amp;L$1, 'check of sales'!$A$2:$P$1035, 12 + MATCH($E1313,'check of sales'!$M$1:$P$1, 0), 0), 0)</f>
        <v>1081614.3744701098</v>
      </c>
      <c r="M1313" s="1">
        <f>SUMIF('emission-rate'!$A$2:$A$551, $D1313&amp;M$1&amp;$E1313&amp;$F1313, 'emission-rate'!$F$2:$F$551) * IFERROR(VLOOKUP($A1313&amp;$B1313&amp;$C1313&amp;$D1313&amp;M$1, 'check of sales'!$A$2:$P$1035, 12 + MATCH($E1313,'check of sales'!$M$1:$P$1, 0), 0), 0)</f>
        <v>1016965.1778224448</v>
      </c>
      <c r="N1313" s="1">
        <f>SUMIF('emission-rate'!$A$2:$A$551, $D1313&amp;N$1&amp;$E1313&amp;$F1313, 'emission-rate'!$F$2:$F$551) * IFERROR(VLOOKUP($A1313&amp;$B1313&amp;$C1313&amp;$D1313&amp;N$1, 'check of sales'!$A$2:$P$1035, 12 + MATCH($E1313,'check of sales'!$M$1:$P$1, 0), 0), 0)</f>
        <v>0</v>
      </c>
      <c r="O1313" s="1">
        <f>SUMIF('emission-rate'!$A$2:$A$551, $D1313&amp;O$1&amp;$E1313&amp;$F1313, 'emission-rate'!$F$2:$F$551) * IFERROR(VLOOKUP($A1313&amp;$B1313&amp;$C1313&amp;$D1313&amp;O$1, 'check of sales'!$A$2:$P$1035, 12 + MATCH($E1313,'check of sales'!$M$1:$P$1, 0), 0), 0)</f>
        <v>0</v>
      </c>
      <c r="P1313" s="1">
        <f>SUMIF('emission-rate'!$A$2:$A$551, $D1313&amp;P$1&amp;$E1313&amp;$F1313, 'emission-rate'!$F$2:$F$551) * IFERROR(VLOOKUP($A1313&amp;$B1313&amp;$C1313&amp;$D1313&amp;P$1, 'check of sales'!$A$2:$P$1035, 12 + MATCH($E1313,'check of sales'!$M$1:$P$1, 0), 0), 0)</f>
        <v>0</v>
      </c>
      <c r="Q1313" s="1">
        <f>SUMIF('emission-rate'!$A$2:$A$551, $D1313&amp;Q$1&amp;$E1313&amp;$F1313, 'emission-rate'!$F$2:$F$551) * IFERROR(VLOOKUP($A1313&amp;$B1313&amp;$C1313&amp;$D1313&amp;Q$1, 'check of sales'!$A$2:$P$1035, 12 + MATCH($E1313,'check of sales'!$M$1:$P$1, 0), 0), 0)</f>
        <v>0</v>
      </c>
      <c r="R1313" s="1">
        <f>SUMIF('emission-rate'!$A$2:$A$551, $D1313&amp;R$1&amp;$E1313&amp;$F1313, 'emission-rate'!$F$2:$F$551) * IFERROR(VLOOKUP($A1313&amp;$B1313&amp;$C1313&amp;$D1313&amp;R$1, 'check of sales'!$A$2:$P$1035, 12 + MATCH($E1313,'check of sales'!$M$1:$P$1, 0), 0), 0)</f>
        <v>0</v>
      </c>
      <c r="S1313" s="1">
        <f>SUMIF('emission-rate'!$A$2:$A$551, $D1313&amp;S$1&amp;$E1313&amp;$F1313, 'emission-rate'!$F$2:$F$551) * IFERROR(VLOOKUP($A1313&amp;$B1313&amp;$C1313&amp;$D1313&amp;S$1, 'check of sales'!$A$2:$P$1035, 12 + MATCH($E1313,'check of sales'!$M$1:$P$1, 0), 0), 0)</f>
        <v>0</v>
      </c>
      <c r="T1313" s="1">
        <f>SUMIF('emission-rate'!$A$2:$A$551, $D1313&amp;T$1&amp;$E1313&amp;$F1313, 'emission-rate'!$F$2:$F$551) * IFERROR(VLOOKUP($A1313&amp;$B1313&amp;$C1313&amp;$D1313&amp;T$1, 'check of sales'!$A$2:$P$1035, 12 + MATCH($E1313,'check of sales'!$M$1:$P$1, 0), 0), 0)</f>
        <v>0</v>
      </c>
      <c r="U1313" s="1">
        <f>SUMIF('emission-rate'!$A$2:$A$551, $D1313&amp;U$1&amp;$E1313&amp;$F1313, 'emission-rate'!$F$2:$F$551) * IFERROR(VLOOKUP($A1313&amp;$B1313&amp;$C1313&amp;$D1313&amp;U$1, 'check of sales'!$A$2:$P$1035, 12 + MATCH($E1313,'check of sales'!$M$1:$P$1, 0), 0), 0)</f>
        <v>0</v>
      </c>
    </row>
    <row r="1314" spans="1:21" x14ac:dyDescent="0.2">
      <c r="A1314">
        <f>emission!A1314</f>
        <v>2013</v>
      </c>
      <c r="B1314">
        <f>emission!B1314</f>
        <v>2</v>
      </c>
      <c r="C1314" t="str">
        <f>emission!C1314</f>
        <v>industrial</v>
      </c>
      <c r="D1314" t="str">
        <f>emission!D1314</f>
        <v>VCC 22400 (DSL LHD1)</v>
      </c>
      <c r="E1314" t="str">
        <f>emission!E1314</f>
        <v>DSL</v>
      </c>
      <c r="F1314" t="str">
        <f>emission!F1314</f>
        <v>TOG</v>
      </c>
      <c r="G1314" s="1">
        <f>emission!G1314 - SUM($K1314:$U1314)</f>
        <v>2.2379681468009949E-6</v>
      </c>
      <c r="K1314" s="1">
        <f>SUMIF('emission-rate'!$A$2:$A$551, $D1314&amp;K$1&amp;$E1314&amp;$F1314, 'emission-rate'!$F$2:$F$551) * IFERROR(VLOOKUP($A1314&amp;$B1314&amp;$C1314&amp;$D1314&amp;K$1, 'check of sales'!$A$2:$P$1035, 12 + MATCH($E1314,'check of sales'!$M$1:$P$1, 0), 0), 0)</f>
        <v>26262.414691124046</v>
      </c>
      <c r="L1314" s="1">
        <f>SUMIF('emission-rate'!$A$2:$A$551, $D1314&amp;L$1&amp;$E1314&amp;$F1314, 'emission-rate'!$F$2:$F$551) * IFERROR(VLOOKUP($A1314&amp;$B1314&amp;$C1314&amp;$D1314&amp;L$1, 'check of sales'!$A$2:$P$1035, 12 + MATCH($E1314,'check of sales'!$M$1:$P$1, 0), 0), 0)</f>
        <v>1040491.4117153047</v>
      </c>
      <c r="M1314" s="1">
        <f>SUMIF('emission-rate'!$A$2:$A$551, $D1314&amp;M$1&amp;$E1314&amp;$F1314, 'emission-rate'!$F$2:$F$551) * IFERROR(VLOOKUP($A1314&amp;$B1314&amp;$C1314&amp;$D1314&amp;M$1, 'check of sales'!$A$2:$P$1035, 12 + MATCH($E1314,'check of sales'!$M$1:$P$1, 0), 0), 0)</f>
        <v>957518.6184095277</v>
      </c>
      <c r="N1314" s="1">
        <f>SUMIF('emission-rate'!$A$2:$A$551, $D1314&amp;N$1&amp;$E1314&amp;$F1314, 'emission-rate'!$F$2:$F$551) * IFERROR(VLOOKUP($A1314&amp;$B1314&amp;$C1314&amp;$D1314&amp;N$1, 'check of sales'!$A$2:$P$1035, 12 + MATCH($E1314,'check of sales'!$M$1:$P$1, 0), 0), 0)</f>
        <v>236203.73052271543</v>
      </c>
      <c r="O1314" s="1">
        <f>SUMIF('emission-rate'!$A$2:$A$551, $D1314&amp;O$1&amp;$E1314&amp;$F1314, 'emission-rate'!$F$2:$F$551) * IFERROR(VLOOKUP($A1314&amp;$B1314&amp;$C1314&amp;$D1314&amp;O$1, 'check of sales'!$A$2:$P$1035, 12 + MATCH($E1314,'check of sales'!$M$1:$P$1, 0), 0), 0)</f>
        <v>0</v>
      </c>
      <c r="P1314" s="1">
        <f>SUMIF('emission-rate'!$A$2:$A$551, $D1314&amp;P$1&amp;$E1314&amp;$F1314, 'emission-rate'!$F$2:$F$551) * IFERROR(VLOOKUP($A1314&amp;$B1314&amp;$C1314&amp;$D1314&amp;P$1, 'check of sales'!$A$2:$P$1035, 12 + MATCH($E1314,'check of sales'!$M$1:$P$1, 0), 0), 0)</f>
        <v>0</v>
      </c>
      <c r="Q1314" s="1">
        <f>SUMIF('emission-rate'!$A$2:$A$551, $D1314&amp;Q$1&amp;$E1314&amp;$F1314, 'emission-rate'!$F$2:$F$551) * IFERROR(VLOOKUP($A1314&amp;$B1314&amp;$C1314&amp;$D1314&amp;Q$1, 'check of sales'!$A$2:$P$1035, 12 + MATCH($E1314,'check of sales'!$M$1:$P$1, 0), 0), 0)</f>
        <v>0</v>
      </c>
      <c r="R1314" s="1">
        <f>SUMIF('emission-rate'!$A$2:$A$551, $D1314&amp;R$1&amp;$E1314&amp;$F1314, 'emission-rate'!$F$2:$F$551) * IFERROR(VLOOKUP($A1314&amp;$B1314&amp;$C1314&amp;$D1314&amp;R$1, 'check of sales'!$A$2:$P$1035, 12 + MATCH($E1314,'check of sales'!$M$1:$P$1, 0), 0), 0)</f>
        <v>0</v>
      </c>
      <c r="S1314" s="1">
        <f>SUMIF('emission-rate'!$A$2:$A$551, $D1314&amp;S$1&amp;$E1314&amp;$F1314, 'emission-rate'!$F$2:$F$551) * IFERROR(VLOOKUP($A1314&amp;$B1314&amp;$C1314&amp;$D1314&amp;S$1, 'check of sales'!$A$2:$P$1035, 12 + MATCH($E1314,'check of sales'!$M$1:$P$1, 0), 0), 0)</f>
        <v>0</v>
      </c>
      <c r="T1314" s="1">
        <f>SUMIF('emission-rate'!$A$2:$A$551, $D1314&amp;T$1&amp;$E1314&amp;$F1314, 'emission-rate'!$F$2:$F$551) * IFERROR(VLOOKUP($A1314&amp;$B1314&amp;$C1314&amp;$D1314&amp;T$1, 'check of sales'!$A$2:$P$1035, 12 + MATCH($E1314,'check of sales'!$M$1:$P$1, 0), 0), 0)</f>
        <v>0</v>
      </c>
      <c r="U1314" s="1">
        <f>SUMIF('emission-rate'!$A$2:$A$551, $D1314&amp;U$1&amp;$E1314&amp;$F1314, 'emission-rate'!$F$2:$F$551) * IFERROR(VLOOKUP($A1314&amp;$B1314&amp;$C1314&amp;$D1314&amp;U$1, 'check of sales'!$A$2:$P$1035, 12 + MATCH($E1314,'check of sales'!$M$1:$P$1, 0), 0), 0)</f>
        <v>0</v>
      </c>
    </row>
    <row r="1315" spans="1:21" x14ac:dyDescent="0.2">
      <c r="A1315">
        <f>emission!A1315</f>
        <v>2014</v>
      </c>
      <c r="B1315">
        <f>emission!B1315</f>
        <v>2</v>
      </c>
      <c r="C1315" t="str">
        <f>emission!C1315</f>
        <v>industrial</v>
      </c>
      <c r="D1315" t="str">
        <f>emission!D1315</f>
        <v>VCC 22400 (DSL LHD1)</v>
      </c>
      <c r="E1315" t="str">
        <f>emission!E1315</f>
        <v>DSL</v>
      </c>
      <c r="F1315" t="str">
        <f>emission!F1315</f>
        <v>TOG</v>
      </c>
      <c r="G1315" s="1">
        <f>emission!G1315 - SUM($K1315:$U1315)</f>
        <v>-1.0180752724409103E-4</v>
      </c>
      <c r="K1315" s="1">
        <f>SUMIF('emission-rate'!$A$2:$A$551, $D1315&amp;K$1&amp;$E1315&amp;$F1315, 'emission-rate'!$F$2:$F$551) * IFERROR(VLOOKUP($A1315&amp;$B1315&amp;$C1315&amp;$D1315&amp;K$1, 'check of sales'!$A$2:$P$1035, 12 + MATCH($E1315,'check of sales'!$M$1:$P$1, 0), 0), 0)</f>
        <v>23437.955733555256</v>
      </c>
      <c r="L1315" s="1">
        <f>SUMIF('emission-rate'!$A$2:$A$551, $D1315&amp;L$1&amp;$E1315&amp;$F1315, 'emission-rate'!$F$2:$F$551) * IFERROR(VLOOKUP($A1315&amp;$B1315&amp;$C1315&amp;$D1315&amp;L$1, 'check of sales'!$A$2:$P$1035, 12 + MATCH($E1315,'check of sales'!$M$1:$P$1, 0), 0), 0)</f>
        <v>1007270.4888115486</v>
      </c>
      <c r="M1315" s="1">
        <f>SUMIF('emission-rate'!$A$2:$A$551, $D1315&amp;M$1&amp;$E1315&amp;$F1315, 'emission-rate'!$F$2:$F$551) * IFERROR(VLOOKUP($A1315&amp;$B1315&amp;$C1315&amp;$D1315&amp;M$1, 'check of sales'!$A$2:$P$1035, 12 + MATCH($E1315,'check of sales'!$M$1:$P$1, 0), 0), 0)</f>
        <v>921113.77449167764</v>
      </c>
      <c r="N1315" s="1">
        <f>SUMIF('emission-rate'!$A$2:$A$551, $D1315&amp;N$1&amp;$E1315&amp;$F1315, 'emission-rate'!$F$2:$F$551) * IFERROR(VLOOKUP($A1315&amp;$B1315&amp;$C1315&amp;$D1315&amp;N$1, 'check of sales'!$A$2:$P$1035, 12 + MATCH($E1315,'check of sales'!$M$1:$P$1, 0), 0), 0)</f>
        <v>222396.4739850453</v>
      </c>
      <c r="O1315" s="1">
        <f>SUMIF('emission-rate'!$A$2:$A$551, $D1315&amp;O$1&amp;$E1315&amp;$F1315, 'emission-rate'!$F$2:$F$551) * IFERROR(VLOOKUP($A1315&amp;$B1315&amp;$C1315&amp;$D1315&amp;O$1, 'check of sales'!$A$2:$P$1035, 12 + MATCH($E1315,'check of sales'!$M$1:$P$1, 0), 0), 0)</f>
        <v>715118.11483237054</v>
      </c>
      <c r="P1315" s="1">
        <f>SUMIF('emission-rate'!$A$2:$A$551, $D1315&amp;P$1&amp;$E1315&amp;$F1315, 'emission-rate'!$F$2:$F$551) * IFERROR(VLOOKUP($A1315&amp;$B1315&amp;$C1315&amp;$D1315&amp;P$1, 'check of sales'!$A$2:$P$1035, 12 + MATCH($E1315,'check of sales'!$M$1:$P$1, 0), 0), 0)</f>
        <v>0</v>
      </c>
      <c r="Q1315" s="1">
        <f>SUMIF('emission-rate'!$A$2:$A$551, $D1315&amp;Q$1&amp;$E1315&amp;$F1315, 'emission-rate'!$F$2:$F$551) * IFERROR(VLOOKUP($A1315&amp;$B1315&amp;$C1315&amp;$D1315&amp;Q$1, 'check of sales'!$A$2:$P$1035, 12 + MATCH($E1315,'check of sales'!$M$1:$P$1, 0), 0), 0)</f>
        <v>0</v>
      </c>
      <c r="R1315" s="1">
        <f>SUMIF('emission-rate'!$A$2:$A$551, $D1315&amp;R$1&amp;$E1315&amp;$F1315, 'emission-rate'!$F$2:$F$551) * IFERROR(VLOOKUP($A1315&amp;$B1315&amp;$C1315&amp;$D1315&amp;R$1, 'check of sales'!$A$2:$P$1035, 12 + MATCH($E1315,'check of sales'!$M$1:$P$1, 0), 0), 0)</f>
        <v>0</v>
      </c>
      <c r="S1315" s="1">
        <f>SUMIF('emission-rate'!$A$2:$A$551, $D1315&amp;S$1&amp;$E1315&amp;$F1315, 'emission-rate'!$F$2:$F$551) * IFERROR(VLOOKUP($A1315&amp;$B1315&amp;$C1315&amp;$D1315&amp;S$1, 'check of sales'!$A$2:$P$1035, 12 + MATCH($E1315,'check of sales'!$M$1:$P$1, 0), 0), 0)</f>
        <v>0</v>
      </c>
      <c r="T1315" s="1">
        <f>SUMIF('emission-rate'!$A$2:$A$551, $D1315&amp;T$1&amp;$E1315&amp;$F1315, 'emission-rate'!$F$2:$F$551) * IFERROR(VLOOKUP($A1315&amp;$B1315&amp;$C1315&amp;$D1315&amp;T$1, 'check of sales'!$A$2:$P$1035, 12 + MATCH($E1315,'check of sales'!$M$1:$P$1, 0), 0), 0)</f>
        <v>0</v>
      </c>
      <c r="U1315" s="1">
        <f>SUMIF('emission-rate'!$A$2:$A$551, $D1315&amp;U$1&amp;$E1315&amp;$F1315, 'emission-rate'!$F$2:$F$551) * IFERROR(VLOOKUP($A1315&amp;$B1315&amp;$C1315&amp;$D1315&amp;U$1, 'check of sales'!$A$2:$P$1035, 12 + MATCH($E1315,'check of sales'!$M$1:$P$1, 0), 0), 0)</f>
        <v>0</v>
      </c>
    </row>
    <row r="1316" spans="1:21" x14ac:dyDescent="0.2">
      <c r="A1316">
        <f>emission!A1316</f>
        <v>2015</v>
      </c>
      <c r="B1316">
        <f>emission!B1316</f>
        <v>2</v>
      </c>
      <c r="C1316" t="str">
        <f>emission!C1316</f>
        <v>industrial</v>
      </c>
      <c r="D1316" t="str">
        <f>emission!D1316</f>
        <v>VCC 22400 (DSL LHD1)</v>
      </c>
      <c r="E1316" t="str">
        <f>emission!E1316</f>
        <v>DSL</v>
      </c>
      <c r="F1316" t="str">
        <f>emission!F1316</f>
        <v>TOG</v>
      </c>
      <c r="G1316" s="1">
        <f>emission!G1316 - SUM($K1316:$U1316)</f>
        <v>3.6415178328752518E-5</v>
      </c>
      <c r="K1316" s="1">
        <f>SUMIF('emission-rate'!$A$2:$A$551, $D1316&amp;K$1&amp;$E1316&amp;$F1316, 'emission-rate'!$F$2:$F$551) * IFERROR(VLOOKUP($A1316&amp;$B1316&amp;$C1316&amp;$D1316&amp;K$1, 'check of sales'!$A$2:$P$1035, 12 + MATCH($E1316,'check of sales'!$M$1:$P$1, 0), 0), 0)</f>
        <v>21945.336353666869</v>
      </c>
      <c r="L1316" s="1">
        <f>SUMIF('emission-rate'!$A$2:$A$551, $D1316&amp;L$1&amp;$E1316&amp;$F1316, 'emission-rate'!$F$2:$F$551) * IFERROR(VLOOKUP($A1316&amp;$B1316&amp;$C1316&amp;$D1316&amp;L$1, 'check of sales'!$A$2:$P$1035, 12 + MATCH($E1316,'check of sales'!$M$1:$P$1, 0), 0), 0)</f>
        <v>898940.99252269382</v>
      </c>
      <c r="M1316" s="1">
        <f>SUMIF('emission-rate'!$A$2:$A$551, $D1316&amp;M$1&amp;$E1316&amp;$F1316, 'emission-rate'!$F$2:$F$551) * IFERROR(VLOOKUP($A1316&amp;$B1316&amp;$C1316&amp;$D1316&amp;M$1, 'check of sales'!$A$2:$P$1035, 12 + MATCH($E1316,'check of sales'!$M$1:$P$1, 0), 0), 0)</f>
        <v>891704.35376659047</v>
      </c>
      <c r="N1316" s="1">
        <f>SUMIF('emission-rate'!$A$2:$A$551, $D1316&amp;N$1&amp;$E1316&amp;$F1316, 'emission-rate'!$F$2:$F$551) * IFERROR(VLOOKUP($A1316&amp;$B1316&amp;$C1316&amp;$D1316&amp;N$1, 'check of sales'!$A$2:$P$1035, 12 + MATCH($E1316,'check of sales'!$M$1:$P$1, 0), 0), 0)</f>
        <v>213940.96328515589</v>
      </c>
      <c r="O1316" s="1">
        <f>SUMIF('emission-rate'!$A$2:$A$551, $D1316&amp;O$1&amp;$E1316&amp;$F1316, 'emission-rate'!$F$2:$F$551) * IFERROR(VLOOKUP($A1316&amp;$B1316&amp;$C1316&amp;$D1316&amp;O$1, 'check of sales'!$A$2:$P$1035, 12 + MATCH($E1316,'check of sales'!$M$1:$P$1, 0), 0), 0)</f>
        <v>673315.98391608661</v>
      </c>
      <c r="P1316" s="1">
        <f>SUMIF('emission-rate'!$A$2:$A$551, $D1316&amp;P$1&amp;$E1316&amp;$F1316, 'emission-rate'!$F$2:$F$551) * IFERROR(VLOOKUP($A1316&amp;$B1316&amp;$C1316&amp;$D1316&amp;P$1, 'check of sales'!$A$2:$P$1035, 12 + MATCH($E1316,'check of sales'!$M$1:$P$1, 0), 0), 0)</f>
        <v>916731.73061295121</v>
      </c>
      <c r="Q1316" s="1">
        <f>SUMIF('emission-rate'!$A$2:$A$551, $D1316&amp;Q$1&amp;$E1316&amp;$F1316, 'emission-rate'!$F$2:$F$551) * IFERROR(VLOOKUP($A1316&amp;$B1316&amp;$C1316&amp;$D1316&amp;Q$1, 'check of sales'!$A$2:$P$1035, 12 + MATCH($E1316,'check of sales'!$M$1:$P$1, 0), 0), 0)</f>
        <v>0</v>
      </c>
      <c r="R1316" s="1">
        <f>SUMIF('emission-rate'!$A$2:$A$551, $D1316&amp;R$1&amp;$E1316&amp;$F1316, 'emission-rate'!$F$2:$F$551) * IFERROR(VLOOKUP($A1316&amp;$B1316&amp;$C1316&amp;$D1316&amp;R$1, 'check of sales'!$A$2:$P$1035, 12 + MATCH($E1316,'check of sales'!$M$1:$P$1, 0), 0), 0)</f>
        <v>0</v>
      </c>
      <c r="S1316" s="1">
        <f>SUMIF('emission-rate'!$A$2:$A$551, $D1316&amp;S$1&amp;$E1316&amp;$F1316, 'emission-rate'!$F$2:$F$551) * IFERROR(VLOOKUP($A1316&amp;$B1316&amp;$C1316&amp;$D1316&amp;S$1, 'check of sales'!$A$2:$P$1035, 12 + MATCH($E1316,'check of sales'!$M$1:$P$1, 0), 0), 0)</f>
        <v>0</v>
      </c>
      <c r="T1316" s="1">
        <f>SUMIF('emission-rate'!$A$2:$A$551, $D1316&amp;T$1&amp;$E1316&amp;$F1316, 'emission-rate'!$F$2:$F$551) * IFERROR(VLOOKUP($A1316&amp;$B1316&amp;$C1316&amp;$D1316&amp;T$1, 'check of sales'!$A$2:$P$1035, 12 + MATCH($E1316,'check of sales'!$M$1:$P$1, 0), 0), 0)</f>
        <v>0</v>
      </c>
      <c r="U1316" s="1">
        <f>SUMIF('emission-rate'!$A$2:$A$551, $D1316&amp;U$1&amp;$E1316&amp;$F1316, 'emission-rate'!$F$2:$F$551) * IFERROR(VLOOKUP($A1316&amp;$B1316&amp;$C1316&amp;$D1316&amp;U$1, 'check of sales'!$A$2:$P$1035, 12 + MATCH($E1316,'check of sales'!$M$1:$P$1, 0), 0), 0)</f>
        <v>0</v>
      </c>
    </row>
    <row r="1317" spans="1:21" x14ac:dyDescent="0.2">
      <c r="A1317">
        <f>emission!A1317</f>
        <v>2016</v>
      </c>
      <c r="B1317">
        <f>emission!B1317</f>
        <v>2</v>
      </c>
      <c r="C1317" t="str">
        <f>emission!C1317</f>
        <v>industrial</v>
      </c>
      <c r="D1317" t="str">
        <f>emission!D1317</f>
        <v>VCC 22400 (DSL LHD1)</v>
      </c>
      <c r="E1317" t="str">
        <f>emission!E1317</f>
        <v>DSL</v>
      </c>
      <c r="F1317" t="str">
        <f>emission!F1317</f>
        <v>TOG</v>
      </c>
      <c r="G1317" s="1">
        <f>emission!G1317 - SUM($K1317:$U1317)</f>
        <v>9.9674798548221588E-5</v>
      </c>
      <c r="K1317" s="1">
        <f>SUMIF('emission-rate'!$A$2:$A$551, $D1317&amp;K$1&amp;$E1317&amp;$F1317, 'emission-rate'!$F$2:$F$551) * IFERROR(VLOOKUP($A1317&amp;$B1317&amp;$C1317&amp;$D1317&amp;K$1, 'check of sales'!$A$2:$P$1035, 12 + MATCH($E1317,'check of sales'!$M$1:$P$1, 0), 0), 0)</f>
        <v>21091.857859441367</v>
      </c>
      <c r="L1317" s="1">
        <f>SUMIF('emission-rate'!$A$2:$A$551, $D1317&amp;L$1&amp;$E1317&amp;$F1317, 'emission-rate'!$F$2:$F$551) * IFERROR(VLOOKUP($A1317&amp;$B1317&amp;$C1317&amp;$D1317&amp;L$1, 'check of sales'!$A$2:$P$1035, 12 + MATCH($E1317,'check of sales'!$M$1:$P$1, 0), 0), 0)</f>
        <v>841692.9644920557</v>
      </c>
      <c r="M1317" s="1">
        <f>SUMIF('emission-rate'!$A$2:$A$551, $D1317&amp;M$1&amp;$E1317&amp;$F1317, 'emission-rate'!$F$2:$F$551) * IFERROR(VLOOKUP($A1317&amp;$B1317&amp;$C1317&amp;$D1317&amp;M$1, 'check of sales'!$A$2:$P$1035, 12 + MATCH($E1317,'check of sales'!$M$1:$P$1, 0), 0), 0)</f>
        <v>795803.71480705321</v>
      </c>
      <c r="N1317" s="1">
        <f>SUMIF('emission-rate'!$A$2:$A$551, $D1317&amp;N$1&amp;$E1317&amp;$F1317, 'emission-rate'!$F$2:$F$551) * IFERROR(VLOOKUP($A1317&amp;$B1317&amp;$C1317&amp;$D1317&amp;N$1, 'check of sales'!$A$2:$P$1035, 12 + MATCH($E1317,'check of sales'!$M$1:$P$1, 0), 0), 0)</f>
        <v>207110.23295213468</v>
      </c>
      <c r="O1317" s="1">
        <f>SUMIF('emission-rate'!$A$2:$A$551, $D1317&amp;O$1&amp;$E1317&amp;$F1317, 'emission-rate'!$F$2:$F$551) * IFERROR(VLOOKUP($A1317&amp;$B1317&amp;$C1317&amp;$D1317&amp;O$1, 'check of sales'!$A$2:$P$1035, 12 + MATCH($E1317,'check of sales'!$M$1:$P$1, 0), 0), 0)</f>
        <v>647716.52001994429</v>
      </c>
      <c r="P1317" s="1">
        <f>SUMIF('emission-rate'!$A$2:$A$551, $D1317&amp;P$1&amp;$E1317&amp;$F1317, 'emission-rate'!$F$2:$F$551) * IFERROR(VLOOKUP($A1317&amp;$B1317&amp;$C1317&amp;$D1317&amp;P$1, 'check of sales'!$A$2:$P$1035, 12 + MATCH($E1317,'check of sales'!$M$1:$P$1, 0), 0), 0)</f>
        <v>863144.30355249415</v>
      </c>
      <c r="Q1317" s="1">
        <f>SUMIF('emission-rate'!$A$2:$A$551, $D1317&amp;Q$1&amp;$E1317&amp;$F1317, 'emission-rate'!$F$2:$F$551) * IFERROR(VLOOKUP($A1317&amp;$B1317&amp;$C1317&amp;$D1317&amp;Q$1, 'check of sales'!$A$2:$P$1035, 12 + MATCH($E1317,'check of sales'!$M$1:$P$1, 0), 0), 0)</f>
        <v>626184.46320458176</v>
      </c>
      <c r="R1317" s="1">
        <f>SUMIF('emission-rate'!$A$2:$A$551, $D1317&amp;R$1&amp;$E1317&amp;$F1317, 'emission-rate'!$F$2:$F$551) * IFERROR(VLOOKUP($A1317&amp;$B1317&amp;$C1317&amp;$D1317&amp;R$1, 'check of sales'!$A$2:$P$1035, 12 + MATCH($E1317,'check of sales'!$M$1:$P$1, 0), 0), 0)</f>
        <v>0</v>
      </c>
      <c r="S1317" s="1">
        <f>SUMIF('emission-rate'!$A$2:$A$551, $D1317&amp;S$1&amp;$E1317&amp;$F1317, 'emission-rate'!$F$2:$F$551) * IFERROR(VLOOKUP($A1317&amp;$B1317&amp;$C1317&amp;$D1317&amp;S$1, 'check of sales'!$A$2:$P$1035, 12 + MATCH($E1317,'check of sales'!$M$1:$P$1, 0), 0), 0)</f>
        <v>0</v>
      </c>
      <c r="T1317" s="1">
        <f>SUMIF('emission-rate'!$A$2:$A$551, $D1317&amp;T$1&amp;$E1317&amp;$F1317, 'emission-rate'!$F$2:$F$551) * IFERROR(VLOOKUP($A1317&amp;$B1317&amp;$C1317&amp;$D1317&amp;T$1, 'check of sales'!$A$2:$P$1035, 12 + MATCH($E1317,'check of sales'!$M$1:$P$1, 0), 0), 0)</f>
        <v>0</v>
      </c>
      <c r="U1317" s="1">
        <f>SUMIF('emission-rate'!$A$2:$A$551, $D1317&amp;U$1&amp;$E1317&amp;$F1317, 'emission-rate'!$F$2:$F$551) * IFERROR(VLOOKUP($A1317&amp;$B1317&amp;$C1317&amp;$D1317&amp;U$1, 'check of sales'!$A$2:$P$1035, 12 + MATCH($E1317,'check of sales'!$M$1:$P$1, 0), 0), 0)</f>
        <v>0</v>
      </c>
    </row>
    <row r="1318" spans="1:21" x14ac:dyDescent="0.2">
      <c r="A1318">
        <f>emission!A1318</f>
        <v>2017</v>
      </c>
      <c r="B1318">
        <f>emission!B1318</f>
        <v>2</v>
      </c>
      <c r="C1318" t="str">
        <f>emission!C1318</f>
        <v>industrial</v>
      </c>
      <c r="D1318" t="str">
        <f>emission!D1318</f>
        <v>VCC 22400 (DSL LHD1)</v>
      </c>
      <c r="E1318" t="str">
        <f>emission!E1318</f>
        <v>DSL</v>
      </c>
      <c r="F1318" t="str">
        <f>emission!F1318</f>
        <v>TOG</v>
      </c>
      <c r="G1318" s="1">
        <f>emission!G1318 - SUM($K1318:$U1318)</f>
        <v>8.8988803327083588E-5</v>
      </c>
      <c r="K1318" s="1">
        <f>SUMIF('emission-rate'!$A$2:$A$551, $D1318&amp;K$1&amp;$E1318&amp;$F1318, 'emission-rate'!$F$2:$F$551) * IFERROR(VLOOKUP($A1318&amp;$B1318&amp;$C1318&amp;$D1318&amp;K$1, 'check of sales'!$A$2:$P$1035, 12 + MATCH($E1318,'check of sales'!$M$1:$P$1, 0), 0), 0)</f>
        <v>19220.894810240545</v>
      </c>
      <c r="L1318" s="1">
        <f>SUMIF('emission-rate'!$A$2:$A$551, $D1318&amp;L$1&amp;$E1318&amp;$F1318, 'emission-rate'!$F$2:$F$551) * IFERROR(VLOOKUP($A1318&amp;$B1318&amp;$C1318&amp;$D1318&amp;L$1, 'check of sales'!$A$2:$P$1035, 12 + MATCH($E1318,'check of sales'!$M$1:$P$1, 0), 0), 0)</f>
        <v>808958.59066620481</v>
      </c>
      <c r="M1318" s="1">
        <f>SUMIF('emission-rate'!$A$2:$A$551, $D1318&amp;M$1&amp;$E1318&amp;$F1318, 'emission-rate'!$F$2:$F$551) * IFERROR(VLOOKUP($A1318&amp;$B1318&amp;$C1318&amp;$D1318&amp;M$1, 'check of sales'!$A$2:$P$1035, 12 + MATCH($E1318,'check of sales'!$M$1:$P$1, 0), 0), 0)</f>
        <v>745123.86623956147</v>
      </c>
      <c r="N1318" s="1">
        <f>SUMIF('emission-rate'!$A$2:$A$551, $D1318&amp;N$1&amp;$E1318&amp;$F1318, 'emission-rate'!$F$2:$F$551) * IFERROR(VLOOKUP($A1318&amp;$B1318&amp;$C1318&amp;$D1318&amp;N$1, 'check of sales'!$A$2:$P$1035, 12 + MATCH($E1318,'check of sales'!$M$1:$P$1, 0), 0), 0)</f>
        <v>184836.03008290945</v>
      </c>
      <c r="O1318" s="1">
        <f>SUMIF('emission-rate'!$A$2:$A$551, $D1318&amp;O$1&amp;$E1318&amp;$F1318, 'emission-rate'!$F$2:$F$551) * IFERROR(VLOOKUP($A1318&amp;$B1318&amp;$C1318&amp;$D1318&amp;O$1, 'check of sales'!$A$2:$P$1035, 12 + MATCH($E1318,'check of sales'!$M$1:$P$1, 0), 0), 0)</f>
        <v>627036.15655630082</v>
      </c>
      <c r="P1318" s="1">
        <f>SUMIF('emission-rate'!$A$2:$A$551, $D1318&amp;P$1&amp;$E1318&amp;$F1318, 'emission-rate'!$F$2:$F$551) * IFERROR(VLOOKUP($A1318&amp;$B1318&amp;$C1318&amp;$D1318&amp;P$1, 'check of sales'!$A$2:$P$1035, 12 + MATCH($E1318,'check of sales'!$M$1:$P$1, 0), 0), 0)</f>
        <v>830327.56971017527</v>
      </c>
      <c r="Q1318" s="1">
        <f>SUMIF('emission-rate'!$A$2:$A$551, $D1318&amp;Q$1&amp;$E1318&amp;$F1318, 'emission-rate'!$F$2:$F$551) * IFERROR(VLOOKUP($A1318&amp;$B1318&amp;$C1318&amp;$D1318&amp;Q$1, 'check of sales'!$A$2:$P$1035, 12 + MATCH($E1318,'check of sales'!$M$1:$P$1, 0), 0), 0)</f>
        <v>589580.93664623669</v>
      </c>
      <c r="R1318" s="1">
        <f>SUMIF('emission-rate'!$A$2:$A$551, $D1318&amp;R$1&amp;$E1318&amp;$F1318, 'emission-rate'!$F$2:$F$551) * IFERROR(VLOOKUP($A1318&amp;$B1318&amp;$C1318&amp;$D1318&amp;R$1, 'check of sales'!$A$2:$P$1035, 12 + MATCH($E1318,'check of sales'!$M$1:$P$1, 0), 0), 0)</f>
        <v>452568.21131161216</v>
      </c>
      <c r="S1318" s="1">
        <f>SUMIF('emission-rate'!$A$2:$A$551, $D1318&amp;S$1&amp;$E1318&amp;$F1318, 'emission-rate'!$F$2:$F$551) * IFERROR(VLOOKUP($A1318&amp;$B1318&amp;$C1318&amp;$D1318&amp;S$1, 'check of sales'!$A$2:$P$1035, 12 + MATCH($E1318,'check of sales'!$M$1:$P$1, 0), 0), 0)</f>
        <v>0</v>
      </c>
      <c r="T1318" s="1">
        <f>SUMIF('emission-rate'!$A$2:$A$551, $D1318&amp;T$1&amp;$E1318&amp;$F1318, 'emission-rate'!$F$2:$F$551) * IFERROR(VLOOKUP($A1318&amp;$B1318&amp;$C1318&amp;$D1318&amp;T$1, 'check of sales'!$A$2:$P$1035, 12 + MATCH($E1318,'check of sales'!$M$1:$P$1, 0), 0), 0)</f>
        <v>0</v>
      </c>
      <c r="U1318" s="1">
        <f>SUMIF('emission-rate'!$A$2:$A$551, $D1318&amp;U$1&amp;$E1318&amp;$F1318, 'emission-rate'!$F$2:$F$551) * IFERROR(VLOOKUP($A1318&amp;$B1318&amp;$C1318&amp;$D1318&amp;U$1, 'check of sales'!$A$2:$P$1035, 12 + MATCH($E1318,'check of sales'!$M$1:$P$1, 0), 0), 0)</f>
        <v>0</v>
      </c>
    </row>
    <row r="1319" spans="1:21" x14ac:dyDescent="0.2">
      <c r="A1319">
        <f>emission!A1319</f>
        <v>2018</v>
      </c>
      <c r="B1319">
        <f>emission!B1319</f>
        <v>2</v>
      </c>
      <c r="C1319" t="str">
        <f>emission!C1319</f>
        <v>industrial</v>
      </c>
      <c r="D1319" t="str">
        <f>emission!D1319</f>
        <v>VCC 22400 (DSL LHD1)</v>
      </c>
      <c r="E1319" t="str">
        <f>emission!E1319</f>
        <v>DSL</v>
      </c>
      <c r="F1319" t="str">
        <f>emission!F1319</f>
        <v>TOG</v>
      </c>
      <c r="G1319" s="1">
        <f>emission!G1319 - SUM($K1319:$U1319)</f>
        <v>4.1626393795013428E-5</v>
      </c>
      <c r="K1319" s="1">
        <f>SUMIF('emission-rate'!$A$2:$A$551, $D1319&amp;K$1&amp;$E1319&amp;$F1319, 'emission-rate'!$F$2:$F$551) * IFERROR(VLOOKUP($A1319&amp;$B1319&amp;$C1319&amp;$D1319&amp;K$1, 'check of sales'!$A$2:$P$1035, 12 + MATCH($E1319,'check of sales'!$M$1:$P$1, 0), 0), 0)</f>
        <v>18454.81778445901</v>
      </c>
      <c r="L1319" s="1">
        <f>SUMIF('emission-rate'!$A$2:$A$551, $D1319&amp;L$1&amp;$E1319&amp;$F1319, 'emission-rate'!$F$2:$F$551) * IFERROR(VLOOKUP($A1319&amp;$B1319&amp;$C1319&amp;$D1319&amp;L$1, 'check of sales'!$A$2:$P$1035, 12 + MATCH($E1319,'check of sales'!$M$1:$P$1, 0), 0), 0)</f>
        <v>737199.54309645481</v>
      </c>
      <c r="M1319" s="1">
        <f>SUMIF('emission-rate'!$A$2:$A$551, $D1319&amp;M$1&amp;$E1319&amp;$F1319, 'emission-rate'!$F$2:$F$551) * IFERROR(VLOOKUP($A1319&amp;$B1319&amp;$C1319&amp;$D1319&amp;M$1, 'check of sales'!$A$2:$P$1035, 12 + MATCH($E1319,'check of sales'!$M$1:$P$1, 0), 0), 0)</f>
        <v>716145.17185452802</v>
      </c>
      <c r="N1319" s="1">
        <f>SUMIF('emission-rate'!$A$2:$A$551, $D1319&amp;N$1&amp;$E1319&amp;$F1319, 'emission-rate'!$F$2:$F$551) * IFERROR(VLOOKUP($A1319&amp;$B1319&amp;$C1319&amp;$D1319&amp;N$1, 'check of sales'!$A$2:$P$1035, 12 + MATCH($E1319,'check of sales'!$M$1:$P$1, 0), 0), 0)</f>
        <v>173064.95910130467</v>
      </c>
      <c r="O1319" s="1">
        <f>SUMIF('emission-rate'!$A$2:$A$551, $D1319&amp;O$1&amp;$E1319&amp;$F1319, 'emission-rate'!$F$2:$F$551) * IFERROR(VLOOKUP($A1319&amp;$B1319&amp;$C1319&amp;$D1319&amp;O$1, 'check of sales'!$A$2:$P$1035, 12 + MATCH($E1319,'check of sales'!$M$1:$P$1, 0), 0), 0)</f>
        <v>559599.93982092512</v>
      </c>
      <c r="P1319" s="1">
        <f>SUMIF('emission-rate'!$A$2:$A$551, $D1319&amp;P$1&amp;$E1319&amp;$F1319, 'emission-rate'!$F$2:$F$551) * IFERROR(VLOOKUP($A1319&amp;$B1319&amp;$C1319&amp;$D1319&amp;P$1, 'check of sales'!$A$2:$P$1035, 12 + MATCH($E1319,'check of sales'!$M$1:$P$1, 0), 0), 0)</f>
        <v>803816.78080060647</v>
      </c>
      <c r="Q1319" s="1">
        <f>SUMIF('emission-rate'!$A$2:$A$551, $D1319&amp;Q$1&amp;$E1319&amp;$F1319, 'emission-rate'!$F$2:$F$551) * IFERROR(VLOOKUP($A1319&amp;$B1319&amp;$C1319&amp;$D1319&amp;Q$1, 'check of sales'!$A$2:$P$1035, 12 + MATCH($E1319,'check of sales'!$M$1:$P$1, 0), 0), 0)</f>
        <v>567165.07802700868</v>
      </c>
      <c r="R1319" s="1">
        <f>SUMIF('emission-rate'!$A$2:$A$551, $D1319&amp;R$1&amp;$E1319&amp;$F1319, 'emission-rate'!$F$2:$F$551) * IFERROR(VLOOKUP($A1319&amp;$B1319&amp;$C1319&amp;$D1319&amp;R$1, 'check of sales'!$A$2:$P$1035, 12 + MATCH($E1319,'check of sales'!$M$1:$P$1, 0), 0), 0)</f>
        <v>426113.39884719678</v>
      </c>
      <c r="S1319" s="1">
        <f>SUMIF('emission-rate'!$A$2:$A$551, $D1319&amp;S$1&amp;$E1319&amp;$F1319, 'emission-rate'!$F$2:$F$551) * IFERROR(VLOOKUP($A1319&amp;$B1319&amp;$C1319&amp;$D1319&amp;S$1, 'check of sales'!$A$2:$P$1035, 12 + MATCH($E1319,'check of sales'!$M$1:$P$1, 0), 0), 0)</f>
        <v>555952.34129176021</v>
      </c>
      <c r="T1319" s="1">
        <f>SUMIF('emission-rate'!$A$2:$A$551, $D1319&amp;T$1&amp;$E1319&amp;$F1319, 'emission-rate'!$F$2:$F$551) * IFERROR(VLOOKUP($A1319&amp;$B1319&amp;$C1319&amp;$D1319&amp;T$1, 'check of sales'!$A$2:$P$1035, 12 + MATCH($E1319,'check of sales'!$M$1:$P$1, 0), 0), 0)</f>
        <v>0</v>
      </c>
      <c r="U1319" s="1">
        <f>SUMIF('emission-rate'!$A$2:$A$551, $D1319&amp;U$1&amp;$E1319&amp;$F1319, 'emission-rate'!$F$2:$F$551) * IFERROR(VLOOKUP($A1319&amp;$B1319&amp;$C1319&amp;$D1319&amp;U$1, 'check of sales'!$A$2:$P$1035, 12 + MATCH($E1319,'check of sales'!$M$1:$P$1, 0), 0), 0)</f>
        <v>0</v>
      </c>
    </row>
    <row r="1320" spans="1:21" x14ac:dyDescent="0.2">
      <c r="A1320">
        <f>emission!A1320</f>
        <v>2019</v>
      </c>
      <c r="B1320">
        <f>emission!B1320</f>
        <v>2</v>
      </c>
      <c r="C1320" t="str">
        <f>emission!C1320</f>
        <v>industrial</v>
      </c>
      <c r="D1320" t="str">
        <f>emission!D1320</f>
        <v>VCC 22400 (DSL LHD1)</v>
      </c>
      <c r="E1320" t="str">
        <f>emission!E1320</f>
        <v>DSL</v>
      </c>
      <c r="F1320" t="str">
        <f>emission!F1320</f>
        <v>TOG</v>
      </c>
      <c r="G1320" s="1">
        <f>emission!G1320 - SUM($K1320:$U1320)</f>
        <v>-1.0377634316682816E-4</v>
      </c>
      <c r="K1320" s="1">
        <f>SUMIF('emission-rate'!$A$2:$A$551, $D1320&amp;K$1&amp;$E1320&amp;$F1320, 'emission-rate'!$F$2:$F$551) * IFERROR(VLOOKUP($A1320&amp;$B1320&amp;$C1320&amp;$D1320&amp;K$1, 'check of sales'!$A$2:$P$1035, 12 + MATCH($E1320,'check of sales'!$M$1:$P$1, 0), 0), 0)</f>
        <v>17876.080288421006</v>
      </c>
      <c r="L1320" s="1">
        <f>SUMIF('emission-rate'!$A$2:$A$551, $D1320&amp;L$1&amp;$E1320&amp;$F1320, 'emission-rate'!$F$2:$F$551) * IFERROR(VLOOKUP($A1320&amp;$B1320&amp;$C1320&amp;$D1320&amp;L$1, 'check of sales'!$A$2:$P$1035, 12 + MATCH($E1320,'check of sales'!$M$1:$P$1, 0), 0), 0)</f>
        <v>707817.37130069139</v>
      </c>
      <c r="M1320" s="1">
        <f>SUMIF('emission-rate'!$A$2:$A$551, $D1320&amp;M$1&amp;$E1320&amp;$F1320, 'emission-rate'!$F$2:$F$551) * IFERROR(VLOOKUP($A1320&amp;$B1320&amp;$C1320&amp;$D1320&amp;M$1, 'check of sales'!$A$2:$P$1035, 12 + MATCH($E1320,'check of sales'!$M$1:$P$1, 0), 0), 0)</f>
        <v>652619.18171499029</v>
      </c>
      <c r="N1320" s="1">
        <f>SUMIF('emission-rate'!$A$2:$A$551, $D1320&amp;N$1&amp;$E1320&amp;$F1320, 'emission-rate'!$F$2:$F$551) * IFERROR(VLOOKUP($A1320&amp;$B1320&amp;$C1320&amp;$D1320&amp;N$1, 'check of sales'!$A$2:$P$1035, 12 + MATCH($E1320,'check of sales'!$M$1:$P$1, 0), 0), 0)</f>
        <v>166334.27070735302</v>
      </c>
      <c r="O1320" s="1">
        <f>SUMIF('emission-rate'!$A$2:$A$551, $D1320&amp;O$1&amp;$E1320&amp;$F1320, 'emission-rate'!$F$2:$F$551) * IFERROR(VLOOKUP($A1320&amp;$B1320&amp;$C1320&amp;$D1320&amp;O$1, 'check of sales'!$A$2:$P$1035, 12 + MATCH($E1320,'check of sales'!$M$1:$P$1, 0), 0), 0)</f>
        <v>523962.45826508914</v>
      </c>
      <c r="P1320" s="1">
        <f>SUMIF('emission-rate'!$A$2:$A$551, $D1320&amp;P$1&amp;$E1320&amp;$F1320, 'emission-rate'!$F$2:$F$551) * IFERROR(VLOOKUP($A1320&amp;$B1320&amp;$C1320&amp;$D1320&amp;P$1, 'check of sales'!$A$2:$P$1035, 12 + MATCH($E1320,'check of sales'!$M$1:$P$1, 0), 0), 0)</f>
        <v>717368.23699843569</v>
      </c>
      <c r="Q1320" s="1">
        <f>SUMIF('emission-rate'!$A$2:$A$551, $D1320&amp;Q$1&amp;$E1320&amp;$F1320, 'emission-rate'!$F$2:$F$551) * IFERROR(VLOOKUP($A1320&amp;$B1320&amp;$C1320&amp;$D1320&amp;Q$1, 'check of sales'!$A$2:$P$1035, 12 + MATCH($E1320,'check of sales'!$M$1:$P$1, 0), 0), 0)</f>
        <v>549056.56975996227</v>
      </c>
      <c r="R1320" s="1">
        <f>SUMIF('emission-rate'!$A$2:$A$551, $D1320&amp;R$1&amp;$E1320&amp;$F1320, 'emission-rate'!$F$2:$F$551) * IFERROR(VLOOKUP($A1320&amp;$B1320&amp;$C1320&amp;$D1320&amp;R$1, 'check of sales'!$A$2:$P$1035, 12 + MATCH($E1320,'check of sales'!$M$1:$P$1, 0), 0), 0)</f>
        <v>409912.57363284897</v>
      </c>
      <c r="S1320" s="1">
        <f>SUMIF('emission-rate'!$A$2:$A$551, $D1320&amp;S$1&amp;$E1320&amp;$F1320, 'emission-rate'!$F$2:$F$551) * IFERROR(VLOOKUP($A1320&amp;$B1320&amp;$C1320&amp;$D1320&amp;S$1, 'check of sales'!$A$2:$P$1035, 12 + MATCH($E1320,'check of sales'!$M$1:$P$1, 0), 0), 0)</f>
        <v>523454.22374744382</v>
      </c>
      <c r="T1320" s="1">
        <f>SUMIF('emission-rate'!$A$2:$A$551, $D1320&amp;T$1&amp;$E1320&amp;$F1320, 'emission-rate'!$F$2:$F$551) * IFERROR(VLOOKUP($A1320&amp;$B1320&amp;$C1320&amp;$D1320&amp;T$1, 'check of sales'!$A$2:$P$1035, 12 + MATCH($E1320,'check of sales'!$M$1:$P$1, 0), 0), 0)</f>
        <v>472307.16005357052</v>
      </c>
      <c r="U1320" s="1">
        <f>SUMIF('emission-rate'!$A$2:$A$551, $D1320&amp;U$1&amp;$E1320&amp;$F1320, 'emission-rate'!$F$2:$F$551) * IFERROR(VLOOKUP($A1320&amp;$B1320&amp;$C1320&amp;$D1320&amp;U$1, 'check of sales'!$A$2:$P$1035, 12 + MATCH($E1320,'check of sales'!$M$1:$P$1, 0), 0), 0)</f>
        <v>0</v>
      </c>
    </row>
    <row r="1321" spans="1:21" x14ac:dyDescent="0.2">
      <c r="A1321">
        <f>emission!A1321</f>
        <v>2020</v>
      </c>
      <c r="B1321">
        <f>emission!B1321</f>
        <v>2</v>
      </c>
      <c r="C1321" t="str">
        <f>emission!C1321</f>
        <v>industrial</v>
      </c>
      <c r="D1321" t="str">
        <f>emission!D1321</f>
        <v>VCC 22400 (DSL LHD1)</v>
      </c>
      <c r="E1321" t="str">
        <f>emission!E1321</f>
        <v>DSL</v>
      </c>
      <c r="F1321" t="str">
        <f>emission!F1321</f>
        <v>TOG</v>
      </c>
      <c r="G1321" s="1">
        <f>emission!G1321 - SUM($K1321:$U1321)</f>
        <v>-2.2890884429216385E-4</v>
      </c>
      <c r="K1321" s="1">
        <f>SUMIF('emission-rate'!$A$2:$A$551, $D1321&amp;K$1&amp;$E1321&amp;$F1321, 'emission-rate'!$F$2:$F$551) * IFERROR(VLOOKUP($A1321&amp;$B1321&amp;$C1321&amp;$D1321&amp;K$1, 'check of sales'!$A$2:$P$1035, 12 + MATCH($E1321,'check of sales'!$M$1:$P$1, 0), 0), 0)</f>
        <v>16939.082251142318</v>
      </c>
      <c r="L1321" s="1">
        <f>SUMIF('emission-rate'!$A$2:$A$551, $D1321&amp;L$1&amp;$E1321&amp;$F1321, 'emission-rate'!$F$2:$F$551) * IFERROR(VLOOKUP($A1321&amp;$B1321&amp;$C1321&amp;$D1321&amp;L$1, 'check of sales'!$A$2:$P$1035, 12 + MATCH($E1321,'check of sales'!$M$1:$P$1, 0), 0), 0)</f>
        <v>685620.43292377912</v>
      </c>
      <c r="M1321" s="1">
        <f>SUMIF('emission-rate'!$A$2:$A$551, $D1321&amp;M$1&amp;$E1321&amp;$F1321, 'emission-rate'!$F$2:$F$551) * IFERROR(VLOOKUP($A1321&amp;$B1321&amp;$C1321&amp;$D1321&amp;M$1, 'check of sales'!$A$2:$P$1035, 12 + MATCH($E1321,'check of sales'!$M$1:$P$1, 0), 0), 0)</f>
        <v>626608.08459219616</v>
      </c>
      <c r="N1321" s="1">
        <f>SUMIF('emission-rate'!$A$2:$A$551, $D1321&amp;N$1&amp;$E1321&amp;$F1321, 'emission-rate'!$F$2:$F$551) * IFERROR(VLOOKUP($A1321&amp;$B1321&amp;$C1321&amp;$D1321&amp;N$1, 'check of sales'!$A$2:$P$1035, 12 + MATCH($E1321,'check of sales'!$M$1:$P$1, 0), 0), 0)</f>
        <v>151579.51195716934</v>
      </c>
      <c r="O1321" s="1">
        <f>SUMIF('emission-rate'!$A$2:$A$551, $D1321&amp;O$1&amp;$E1321&amp;$F1321, 'emission-rate'!$F$2:$F$551) * IFERROR(VLOOKUP($A1321&amp;$B1321&amp;$C1321&amp;$D1321&amp;O$1, 'check of sales'!$A$2:$P$1035, 12 + MATCH($E1321,'check of sales'!$M$1:$P$1, 0), 0), 0)</f>
        <v>503584.97656674712</v>
      </c>
      <c r="P1321" s="1">
        <f>SUMIF('emission-rate'!$A$2:$A$551, $D1321&amp;P$1&amp;$E1321&amp;$F1321, 'emission-rate'!$F$2:$F$551) * IFERROR(VLOOKUP($A1321&amp;$B1321&amp;$C1321&amp;$D1321&amp;P$1, 'check of sales'!$A$2:$P$1035, 12 + MATCH($E1321,'check of sales'!$M$1:$P$1, 0), 0), 0)</f>
        <v>671683.46204482333</v>
      </c>
      <c r="Q1321" s="1">
        <f>SUMIF('emission-rate'!$A$2:$A$551, $D1321&amp;Q$1&amp;$E1321&amp;$F1321, 'emission-rate'!$F$2:$F$551) * IFERROR(VLOOKUP($A1321&amp;$B1321&amp;$C1321&amp;$D1321&amp;Q$1, 'check of sales'!$A$2:$P$1035, 12 + MATCH($E1321,'check of sales'!$M$1:$P$1, 0), 0), 0)</f>
        <v>490006.86831744201</v>
      </c>
      <c r="R1321" s="1">
        <f>SUMIF('emission-rate'!$A$2:$A$551, $D1321&amp;R$1&amp;$E1321&amp;$F1321, 'emission-rate'!$F$2:$F$551) * IFERROR(VLOOKUP($A1321&amp;$B1321&amp;$C1321&amp;$D1321&amp;R$1, 'check of sales'!$A$2:$P$1035, 12 + MATCH($E1321,'check of sales'!$M$1:$P$1, 0), 0), 0)</f>
        <v>396824.84042082052</v>
      </c>
      <c r="S1321" s="1">
        <f>SUMIF('emission-rate'!$A$2:$A$551, $D1321&amp;S$1&amp;$E1321&amp;$F1321, 'emission-rate'!$F$2:$F$551) * IFERROR(VLOOKUP($A1321&amp;$B1321&amp;$C1321&amp;$D1321&amp;S$1, 'check of sales'!$A$2:$P$1035, 12 + MATCH($E1321,'check of sales'!$M$1:$P$1, 0), 0), 0)</f>
        <v>503552.50178895227</v>
      </c>
      <c r="T1321" s="1">
        <f>SUMIF('emission-rate'!$A$2:$A$551, $D1321&amp;T$1&amp;$E1321&amp;$F1321, 'emission-rate'!$F$2:$F$551) * IFERROR(VLOOKUP($A1321&amp;$B1321&amp;$C1321&amp;$D1321&amp;T$1, 'check of sales'!$A$2:$P$1035, 12 + MATCH($E1321,'check of sales'!$M$1:$P$1, 0), 0), 0)</f>
        <v>444698.51005889714</v>
      </c>
      <c r="U1321" s="1">
        <f>SUMIF('emission-rate'!$A$2:$A$551, $D1321&amp;U$1&amp;$E1321&amp;$F1321, 'emission-rate'!$F$2:$F$551) * IFERROR(VLOOKUP($A1321&amp;$B1321&amp;$C1321&amp;$D1321&amp;U$1, 'check of sales'!$A$2:$P$1035, 12 + MATCH($E1321,'check of sales'!$M$1:$P$1, 0), 0), 0)</f>
        <v>569647.93507120945</v>
      </c>
    </row>
  </sheetData>
  <conditionalFormatting sqref="G2:G1321">
    <cfRule type="cellIs" dxfId="2" priority="1" operator="between">
      <formula>-5</formula>
      <formula>5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5"/>
  <sheetViews>
    <sheetView zoomScale="120" zoomScaleNormal="120" workbookViewId="0">
      <selection activeCell="B2" sqref="B2:F95"/>
    </sheetView>
  </sheetViews>
  <sheetFormatPr defaultRowHeight="12.75" x14ac:dyDescent="0.2"/>
  <cols>
    <col min="1" max="1" width="39"/>
    <col min="2" max="2" width="7.7109375"/>
    <col min="3" max="3" width="10.7109375"/>
    <col min="4" max="4" width="26.42578125"/>
    <col min="5" max="5" width="10.85546875"/>
    <col min="6" max="6" width="21.140625"/>
    <col min="7" max="1025" width="11.5703125"/>
  </cols>
  <sheetData>
    <row r="1" spans="1:6" x14ac:dyDescent="0.2">
      <c r="A1" t="s">
        <v>0</v>
      </c>
      <c r="B1" t="s">
        <v>1</v>
      </c>
      <c r="C1" t="s">
        <v>4</v>
      </c>
      <c r="D1" t="s">
        <v>5</v>
      </c>
      <c r="E1" t="s">
        <v>2</v>
      </c>
      <c r="F1" t="s">
        <v>6</v>
      </c>
    </row>
    <row r="2" spans="1:6" x14ac:dyDescent="0.2">
      <c r="A2" t="s">
        <v>7</v>
      </c>
      <c r="B2">
        <v>1</v>
      </c>
      <c r="C2" t="s">
        <v>8</v>
      </c>
      <c r="D2" t="s">
        <v>9</v>
      </c>
      <c r="E2">
        <v>2010</v>
      </c>
      <c r="F2">
        <v>9.5180109287257203E-2</v>
      </c>
    </row>
    <row r="3" spans="1:6" x14ac:dyDescent="0.2">
      <c r="A3" t="s">
        <v>10</v>
      </c>
      <c r="B3">
        <v>1</v>
      </c>
      <c r="C3" t="s">
        <v>8</v>
      </c>
      <c r="D3" t="s">
        <v>9</v>
      </c>
      <c r="E3">
        <v>2011</v>
      </c>
      <c r="F3">
        <v>0.12508279215722801</v>
      </c>
    </row>
    <row r="4" spans="1:6" x14ac:dyDescent="0.2">
      <c r="A4" t="s">
        <v>11</v>
      </c>
      <c r="B4">
        <v>1</v>
      </c>
      <c r="C4" t="s">
        <v>8</v>
      </c>
      <c r="D4" t="s">
        <v>9</v>
      </c>
      <c r="E4">
        <v>2012</v>
      </c>
      <c r="F4">
        <v>0.19844905764905699</v>
      </c>
    </row>
    <row r="5" spans="1:6" x14ac:dyDescent="0.2">
      <c r="A5" t="s">
        <v>12</v>
      </c>
      <c r="B5">
        <v>1</v>
      </c>
      <c r="C5" t="s">
        <v>8</v>
      </c>
      <c r="D5" t="s">
        <v>9</v>
      </c>
      <c r="E5">
        <v>2013</v>
      </c>
      <c r="F5">
        <v>0.29628329268071701</v>
      </c>
    </row>
    <row r="6" spans="1:6" x14ac:dyDescent="0.2">
      <c r="A6" t="s">
        <v>13</v>
      </c>
      <c r="B6">
        <v>1</v>
      </c>
      <c r="C6" t="s">
        <v>8</v>
      </c>
      <c r="D6" t="s">
        <v>9</v>
      </c>
      <c r="E6">
        <v>2014</v>
      </c>
      <c r="F6">
        <v>0.296689296683951</v>
      </c>
    </row>
    <row r="7" spans="1:6" x14ac:dyDescent="0.2">
      <c r="A7" t="s">
        <v>14</v>
      </c>
      <c r="B7">
        <v>1</v>
      </c>
      <c r="C7" t="s">
        <v>8</v>
      </c>
      <c r="D7" t="s">
        <v>9</v>
      </c>
      <c r="E7">
        <v>2015</v>
      </c>
      <c r="F7">
        <v>0.29779642065391498</v>
      </c>
    </row>
    <row r="8" spans="1:6" x14ac:dyDescent="0.2">
      <c r="A8" t="s">
        <v>15</v>
      </c>
      <c r="B8">
        <v>1</v>
      </c>
      <c r="C8" t="s">
        <v>8</v>
      </c>
      <c r="D8" t="s">
        <v>9</v>
      </c>
      <c r="E8">
        <v>2016</v>
      </c>
      <c r="F8">
        <v>0.29857016365567002</v>
      </c>
    </row>
    <row r="9" spans="1:6" x14ac:dyDescent="0.2">
      <c r="A9" t="s">
        <v>16</v>
      </c>
      <c r="B9">
        <v>1</v>
      </c>
      <c r="C9" t="s">
        <v>8</v>
      </c>
      <c r="D9" t="s">
        <v>9</v>
      </c>
      <c r="E9">
        <v>2017</v>
      </c>
      <c r="F9">
        <v>0.29855525369455099</v>
      </c>
    </row>
    <row r="10" spans="1:6" x14ac:dyDescent="0.2">
      <c r="A10" t="s">
        <v>17</v>
      </c>
      <c r="B10">
        <v>1</v>
      </c>
      <c r="C10" t="s">
        <v>8</v>
      </c>
      <c r="D10" t="s">
        <v>9</v>
      </c>
      <c r="E10">
        <v>2018</v>
      </c>
      <c r="F10">
        <v>0.29886769028777599</v>
      </c>
    </row>
    <row r="11" spans="1:6" x14ac:dyDescent="0.2">
      <c r="A11" t="s">
        <v>18</v>
      </c>
      <c r="B11">
        <v>1</v>
      </c>
      <c r="C11" t="s">
        <v>8</v>
      </c>
      <c r="D11" t="s">
        <v>9</v>
      </c>
      <c r="E11">
        <v>2019</v>
      </c>
      <c r="F11">
        <v>0.29877052644586799</v>
      </c>
    </row>
    <row r="12" spans="1:6" x14ac:dyDescent="0.2">
      <c r="A12" t="s">
        <v>19</v>
      </c>
      <c r="B12">
        <v>1</v>
      </c>
      <c r="C12" t="s">
        <v>8</v>
      </c>
      <c r="D12" t="s">
        <v>9</v>
      </c>
      <c r="E12">
        <v>2020</v>
      </c>
      <c r="F12">
        <v>0.29877914694376501</v>
      </c>
    </row>
    <row r="13" spans="1:6" x14ac:dyDescent="0.2">
      <c r="A13" t="s">
        <v>20</v>
      </c>
      <c r="B13">
        <v>1</v>
      </c>
      <c r="C13" t="s">
        <v>21</v>
      </c>
      <c r="D13" t="s">
        <v>9</v>
      </c>
      <c r="E13">
        <v>2010</v>
      </c>
      <c r="F13">
        <v>6.9994310137380999E-2</v>
      </c>
    </row>
    <row r="14" spans="1:6" x14ac:dyDescent="0.2">
      <c r="A14" t="s">
        <v>22</v>
      </c>
      <c r="B14">
        <v>1</v>
      </c>
      <c r="C14" t="s">
        <v>21</v>
      </c>
      <c r="D14" t="s">
        <v>9</v>
      </c>
      <c r="E14">
        <v>2011</v>
      </c>
      <c r="F14">
        <v>8.2966702857812796E-2</v>
      </c>
    </row>
    <row r="15" spans="1:6" x14ac:dyDescent="0.2">
      <c r="A15" t="s">
        <v>23</v>
      </c>
      <c r="B15">
        <v>1</v>
      </c>
      <c r="C15" t="s">
        <v>21</v>
      </c>
      <c r="D15" t="s">
        <v>9</v>
      </c>
      <c r="E15">
        <v>2012</v>
      </c>
      <c r="F15">
        <v>0.105084590171591</v>
      </c>
    </row>
    <row r="16" spans="1:6" x14ac:dyDescent="0.2">
      <c r="A16" t="s">
        <v>24</v>
      </c>
      <c r="B16">
        <v>1</v>
      </c>
      <c r="C16" t="s">
        <v>21</v>
      </c>
      <c r="D16" t="s">
        <v>9</v>
      </c>
      <c r="E16">
        <v>2013</v>
      </c>
      <c r="F16">
        <v>0.123224241501233</v>
      </c>
    </row>
    <row r="17" spans="1:6" x14ac:dyDescent="0.2">
      <c r="A17" t="s">
        <v>25</v>
      </c>
      <c r="B17">
        <v>1</v>
      </c>
      <c r="C17" t="s">
        <v>21</v>
      </c>
      <c r="D17" t="s">
        <v>9</v>
      </c>
      <c r="E17">
        <v>2014</v>
      </c>
      <c r="F17">
        <v>0.123393098615973</v>
      </c>
    </row>
    <row r="18" spans="1:6" x14ac:dyDescent="0.2">
      <c r="A18" t="s">
        <v>26</v>
      </c>
      <c r="B18">
        <v>1</v>
      </c>
      <c r="C18" t="s">
        <v>21</v>
      </c>
      <c r="D18" t="s">
        <v>9</v>
      </c>
      <c r="E18">
        <v>2015</v>
      </c>
      <c r="F18">
        <v>0.123853551528721</v>
      </c>
    </row>
    <row r="19" spans="1:6" x14ac:dyDescent="0.2">
      <c r="A19" t="s">
        <v>27</v>
      </c>
      <c r="B19">
        <v>1</v>
      </c>
      <c r="C19" t="s">
        <v>21</v>
      </c>
      <c r="D19" t="s">
        <v>9</v>
      </c>
      <c r="E19">
        <v>2016</v>
      </c>
      <c r="F19">
        <v>0.12417535128047601</v>
      </c>
    </row>
    <row r="20" spans="1:6" x14ac:dyDescent="0.2">
      <c r="A20" t="s">
        <v>28</v>
      </c>
      <c r="B20">
        <v>1</v>
      </c>
      <c r="C20" t="s">
        <v>21</v>
      </c>
      <c r="D20" t="s">
        <v>9</v>
      </c>
      <c r="E20">
        <v>2017</v>
      </c>
      <c r="F20">
        <v>0.124169150262289</v>
      </c>
    </row>
    <row r="21" spans="1:6" x14ac:dyDescent="0.2">
      <c r="A21" t="s">
        <v>29</v>
      </c>
      <c r="B21">
        <v>1</v>
      </c>
      <c r="C21" t="s">
        <v>21</v>
      </c>
      <c r="D21" t="s">
        <v>9</v>
      </c>
      <c r="E21">
        <v>2018</v>
      </c>
      <c r="F21">
        <v>0.12429909264653601</v>
      </c>
    </row>
    <row r="22" spans="1:6" x14ac:dyDescent="0.2">
      <c r="A22" t="s">
        <v>30</v>
      </c>
      <c r="B22">
        <v>1</v>
      </c>
      <c r="C22" t="s">
        <v>21</v>
      </c>
      <c r="D22" t="s">
        <v>9</v>
      </c>
      <c r="E22">
        <v>2019</v>
      </c>
      <c r="F22">
        <v>0.12425868221403299</v>
      </c>
    </row>
    <row r="23" spans="1:6" x14ac:dyDescent="0.2">
      <c r="A23" t="s">
        <v>31</v>
      </c>
      <c r="B23">
        <v>1</v>
      </c>
      <c r="C23" t="s">
        <v>21</v>
      </c>
      <c r="D23" t="s">
        <v>9</v>
      </c>
      <c r="E23">
        <v>2020</v>
      </c>
      <c r="F23">
        <v>0.12426226752250601</v>
      </c>
    </row>
    <row r="24" spans="1:6" x14ac:dyDescent="0.2">
      <c r="A24" t="s">
        <v>32</v>
      </c>
      <c r="B24">
        <v>1</v>
      </c>
      <c r="C24" t="s">
        <v>21</v>
      </c>
      <c r="D24" t="s">
        <v>33</v>
      </c>
      <c r="E24">
        <v>2010</v>
      </c>
      <c r="F24">
        <v>0.81694644600544797</v>
      </c>
    </row>
    <row r="25" spans="1:6" x14ac:dyDescent="0.2">
      <c r="A25" t="s">
        <v>34</v>
      </c>
      <c r="B25">
        <v>1</v>
      </c>
      <c r="C25" t="s">
        <v>21</v>
      </c>
      <c r="D25" t="s">
        <v>33</v>
      </c>
      <c r="E25">
        <v>2011</v>
      </c>
      <c r="F25">
        <v>0.78004697149606705</v>
      </c>
    </row>
    <row r="26" spans="1:6" x14ac:dyDescent="0.2">
      <c r="A26" t="s">
        <v>35</v>
      </c>
      <c r="B26">
        <v>1</v>
      </c>
      <c r="C26" t="s">
        <v>21</v>
      </c>
      <c r="D26" t="s">
        <v>33</v>
      </c>
      <c r="E26">
        <v>2012</v>
      </c>
      <c r="F26">
        <v>0.68646126014779696</v>
      </c>
    </row>
    <row r="27" spans="1:6" x14ac:dyDescent="0.2">
      <c r="A27" t="s">
        <v>36</v>
      </c>
      <c r="B27">
        <v>1</v>
      </c>
      <c r="C27" t="s">
        <v>21</v>
      </c>
      <c r="D27" t="s">
        <v>33</v>
      </c>
      <c r="E27">
        <v>2013</v>
      </c>
      <c r="F27">
        <v>0.54706235081819199</v>
      </c>
    </row>
    <row r="28" spans="1:6" x14ac:dyDescent="0.2">
      <c r="A28" t="s">
        <v>37</v>
      </c>
      <c r="B28">
        <v>1</v>
      </c>
      <c r="C28" t="s">
        <v>21</v>
      </c>
      <c r="D28" t="s">
        <v>33</v>
      </c>
      <c r="E28">
        <v>2014</v>
      </c>
      <c r="F28">
        <v>0.54781221961852999</v>
      </c>
    </row>
    <row r="29" spans="1:6" x14ac:dyDescent="0.2">
      <c r="A29" t="s">
        <v>38</v>
      </c>
      <c r="B29">
        <v>1</v>
      </c>
      <c r="C29" t="s">
        <v>21</v>
      </c>
      <c r="D29" t="s">
        <v>33</v>
      </c>
      <c r="E29">
        <v>2015</v>
      </c>
      <c r="F29">
        <v>0.54985664429720005</v>
      </c>
    </row>
    <row r="30" spans="1:6" x14ac:dyDescent="0.2">
      <c r="A30" t="s">
        <v>39</v>
      </c>
      <c r="B30">
        <v>1</v>
      </c>
      <c r="C30" t="s">
        <v>21</v>
      </c>
      <c r="D30" t="s">
        <v>33</v>
      </c>
      <c r="E30">
        <v>2016</v>
      </c>
      <c r="F30">
        <v>0.55128554809098496</v>
      </c>
    </row>
    <row r="31" spans="1:6" x14ac:dyDescent="0.2">
      <c r="A31" t="s">
        <v>40</v>
      </c>
      <c r="B31">
        <v>1</v>
      </c>
      <c r="C31" t="s">
        <v>21</v>
      </c>
      <c r="D31" t="s">
        <v>33</v>
      </c>
      <c r="E31">
        <v>2017</v>
      </c>
      <c r="F31">
        <v>0.55125819440984303</v>
      </c>
    </row>
    <row r="32" spans="1:6" x14ac:dyDescent="0.2">
      <c r="A32" t="s">
        <v>41</v>
      </c>
      <c r="B32">
        <v>1</v>
      </c>
      <c r="C32" t="s">
        <v>21</v>
      </c>
      <c r="D32" t="s">
        <v>33</v>
      </c>
      <c r="E32">
        <v>2018</v>
      </c>
      <c r="F32">
        <v>0.55183511569641897</v>
      </c>
    </row>
    <row r="33" spans="1:6" x14ac:dyDescent="0.2">
      <c r="A33" t="s">
        <v>42</v>
      </c>
      <c r="B33">
        <v>1</v>
      </c>
      <c r="C33" t="s">
        <v>21</v>
      </c>
      <c r="D33" t="s">
        <v>33</v>
      </c>
      <c r="E33">
        <v>2019</v>
      </c>
      <c r="F33">
        <v>0.55165574774708204</v>
      </c>
    </row>
    <row r="34" spans="1:6" x14ac:dyDescent="0.2">
      <c r="A34" t="s">
        <v>43</v>
      </c>
      <c r="B34">
        <v>1</v>
      </c>
      <c r="C34" t="s">
        <v>21</v>
      </c>
      <c r="D34" t="s">
        <v>33</v>
      </c>
      <c r="E34">
        <v>2020</v>
      </c>
      <c r="F34">
        <v>0.55167169956184203</v>
      </c>
    </row>
    <row r="35" spans="1:6" x14ac:dyDescent="0.2">
      <c r="A35" t="s">
        <v>44</v>
      </c>
      <c r="B35">
        <v>1</v>
      </c>
      <c r="C35" t="s">
        <v>45</v>
      </c>
      <c r="D35" t="s">
        <v>46</v>
      </c>
      <c r="E35">
        <v>2010</v>
      </c>
      <c r="F35">
        <v>7.5578472430065996E-3</v>
      </c>
    </row>
    <row r="36" spans="1:6" x14ac:dyDescent="0.2">
      <c r="A36" t="s">
        <v>47</v>
      </c>
      <c r="B36">
        <v>1</v>
      </c>
      <c r="C36" t="s">
        <v>45</v>
      </c>
      <c r="D36" t="s">
        <v>46</v>
      </c>
      <c r="E36">
        <v>2011</v>
      </c>
      <c r="F36">
        <v>1.4623716010670701E-3</v>
      </c>
    </row>
    <row r="37" spans="1:6" x14ac:dyDescent="0.2">
      <c r="A37" t="s">
        <v>48</v>
      </c>
      <c r="B37">
        <v>1</v>
      </c>
      <c r="C37" t="s">
        <v>45</v>
      </c>
      <c r="D37" t="s">
        <v>46</v>
      </c>
      <c r="E37">
        <v>2012</v>
      </c>
      <c r="F37">
        <v>9.1379683926887597E-5</v>
      </c>
    </row>
    <row r="38" spans="1:6" x14ac:dyDescent="0.2">
      <c r="A38" t="s">
        <v>49</v>
      </c>
      <c r="B38">
        <v>1</v>
      </c>
      <c r="C38" t="s">
        <v>8</v>
      </c>
      <c r="D38" t="s">
        <v>50</v>
      </c>
      <c r="E38">
        <v>2010</v>
      </c>
      <c r="F38">
        <v>1.03212873269073E-2</v>
      </c>
    </row>
    <row r="39" spans="1:6" x14ac:dyDescent="0.2">
      <c r="A39" t="s">
        <v>51</v>
      </c>
      <c r="B39">
        <v>1</v>
      </c>
      <c r="C39" t="s">
        <v>8</v>
      </c>
      <c r="D39" t="s">
        <v>50</v>
      </c>
      <c r="E39">
        <v>2011</v>
      </c>
      <c r="F39">
        <v>1.04411618878249E-2</v>
      </c>
    </row>
    <row r="40" spans="1:6" x14ac:dyDescent="0.2">
      <c r="A40" t="s">
        <v>52</v>
      </c>
      <c r="B40">
        <v>1</v>
      </c>
      <c r="C40" t="s">
        <v>8</v>
      </c>
      <c r="D40" t="s">
        <v>50</v>
      </c>
      <c r="E40">
        <v>2012</v>
      </c>
      <c r="F40">
        <v>9.9137123476278205E-3</v>
      </c>
    </row>
    <row r="41" spans="1:6" x14ac:dyDescent="0.2">
      <c r="A41" t="s">
        <v>53</v>
      </c>
      <c r="B41">
        <v>1</v>
      </c>
      <c r="C41" t="s">
        <v>8</v>
      </c>
      <c r="D41" t="s">
        <v>50</v>
      </c>
      <c r="E41">
        <v>2013</v>
      </c>
      <c r="F41">
        <v>3.3430114999858401E-2</v>
      </c>
    </row>
    <row r="42" spans="1:6" x14ac:dyDescent="0.2">
      <c r="A42" t="s">
        <v>54</v>
      </c>
      <c r="B42">
        <v>1</v>
      </c>
      <c r="C42" t="s">
        <v>8</v>
      </c>
      <c r="D42" t="s">
        <v>50</v>
      </c>
      <c r="E42">
        <v>2014</v>
      </c>
      <c r="F42">
        <v>3.2105385081545701E-2</v>
      </c>
    </row>
    <row r="43" spans="1:6" x14ac:dyDescent="0.2">
      <c r="A43" t="s">
        <v>55</v>
      </c>
      <c r="B43">
        <v>1</v>
      </c>
      <c r="C43" t="s">
        <v>8</v>
      </c>
      <c r="D43" t="s">
        <v>50</v>
      </c>
      <c r="E43">
        <v>2015</v>
      </c>
      <c r="F43">
        <v>2.8493383520164201E-2</v>
      </c>
    </row>
    <row r="44" spans="1:6" x14ac:dyDescent="0.2">
      <c r="A44" t="s">
        <v>56</v>
      </c>
      <c r="B44">
        <v>1</v>
      </c>
      <c r="C44" t="s">
        <v>8</v>
      </c>
      <c r="D44" t="s">
        <v>50</v>
      </c>
      <c r="E44">
        <v>2016</v>
      </c>
      <c r="F44">
        <v>2.59689369728698E-2</v>
      </c>
    </row>
    <row r="45" spans="1:6" x14ac:dyDescent="0.2">
      <c r="A45" t="s">
        <v>57</v>
      </c>
      <c r="B45">
        <v>1</v>
      </c>
      <c r="C45" t="s">
        <v>8</v>
      </c>
      <c r="D45" t="s">
        <v>50</v>
      </c>
      <c r="E45">
        <v>2017</v>
      </c>
      <c r="F45">
        <v>2.6017401633317599E-2</v>
      </c>
    </row>
    <row r="46" spans="1:6" x14ac:dyDescent="0.2">
      <c r="A46" t="s">
        <v>58</v>
      </c>
      <c r="B46">
        <v>1</v>
      </c>
      <c r="C46" t="s">
        <v>8</v>
      </c>
      <c r="D46" t="s">
        <v>50</v>
      </c>
      <c r="E46">
        <v>2018</v>
      </c>
      <c r="F46">
        <v>2.4998101369269499E-2</v>
      </c>
    </row>
    <row r="47" spans="1:6" x14ac:dyDescent="0.2">
      <c r="A47" t="s">
        <v>59</v>
      </c>
      <c r="B47">
        <v>1</v>
      </c>
      <c r="C47" t="s">
        <v>8</v>
      </c>
      <c r="D47" t="s">
        <v>50</v>
      </c>
      <c r="E47">
        <v>2019</v>
      </c>
      <c r="F47">
        <v>2.53150435930171E-2</v>
      </c>
    </row>
    <row r="48" spans="1:6" x14ac:dyDescent="0.2">
      <c r="A48" t="s">
        <v>60</v>
      </c>
      <c r="B48">
        <v>1</v>
      </c>
      <c r="C48" t="s">
        <v>8</v>
      </c>
      <c r="D48" t="s">
        <v>50</v>
      </c>
      <c r="E48">
        <v>2020</v>
      </c>
      <c r="F48">
        <v>2.52868859718859E-2</v>
      </c>
    </row>
    <row r="49" spans="1:6" x14ac:dyDescent="0.2">
      <c r="A49" t="s">
        <v>61</v>
      </c>
      <c r="B49">
        <v>2</v>
      </c>
      <c r="C49" t="s">
        <v>8</v>
      </c>
      <c r="D49" t="s">
        <v>9</v>
      </c>
      <c r="E49">
        <v>2010</v>
      </c>
      <c r="F49">
        <v>0.25018893480833898</v>
      </c>
    </row>
    <row r="50" spans="1:6" x14ac:dyDescent="0.2">
      <c r="A50" t="s">
        <v>62</v>
      </c>
      <c r="B50">
        <v>2</v>
      </c>
      <c r="C50" t="s">
        <v>8</v>
      </c>
      <c r="D50" t="s">
        <v>9</v>
      </c>
      <c r="E50">
        <v>2011</v>
      </c>
      <c r="F50">
        <v>0.35224007096689902</v>
      </c>
    </row>
    <row r="51" spans="1:6" x14ac:dyDescent="0.2">
      <c r="A51" t="s">
        <v>63</v>
      </c>
      <c r="B51">
        <v>2</v>
      </c>
      <c r="C51" t="s">
        <v>8</v>
      </c>
      <c r="D51" t="s">
        <v>9</v>
      </c>
      <c r="E51">
        <v>2012</v>
      </c>
      <c r="F51">
        <v>0.399429620030891</v>
      </c>
    </row>
    <row r="52" spans="1:6" x14ac:dyDescent="0.2">
      <c r="A52" t="s">
        <v>64</v>
      </c>
      <c r="B52">
        <v>2</v>
      </c>
      <c r="C52" t="s">
        <v>8</v>
      </c>
      <c r="D52" t="s">
        <v>9</v>
      </c>
      <c r="E52">
        <v>2013</v>
      </c>
      <c r="F52">
        <v>0.29630947930879697</v>
      </c>
    </row>
    <row r="53" spans="1:6" x14ac:dyDescent="0.2">
      <c r="A53" t="s">
        <v>65</v>
      </c>
      <c r="B53">
        <v>2</v>
      </c>
      <c r="C53" t="s">
        <v>8</v>
      </c>
      <c r="D53" t="s">
        <v>9</v>
      </c>
      <c r="E53">
        <v>2014</v>
      </c>
      <c r="F53">
        <v>0.29554933836097103</v>
      </c>
    </row>
    <row r="54" spans="1:6" x14ac:dyDescent="0.2">
      <c r="A54" t="s">
        <v>66</v>
      </c>
      <c r="B54">
        <v>2</v>
      </c>
      <c r="C54" t="s">
        <v>8</v>
      </c>
      <c r="D54" t="s">
        <v>9</v>
      </c>
      <c r="E54">
        <v>2015</v>
      </c>
      <c r="F54">
        <v>0.296694437363274</v>
      </c>
    </row>
    <row r="55" spans="1:6" x14ac:dyDescent="0.2">
      <c r="A55" t="s">
        <v>67</v>
      </c>
      <c r="B55">
        <v>2</v>
      </c>
      <c r="C55" t="s">
        <v>8</v>
      </c>
      <c r="D55" t="s">
        <v>9</v>
      </c>
      <c r="E55">
        <v>2016</v>
      </c>
      <c r="F55">
        <v>0.29746644599822802</v>
      </c>
    </row>
    <row r="56" spans="1:6" x14ac:dyDescent="0.2">
      <c r="A56" t="s">
        <v>68</v>
      </c>
      <c r="B56">
        <v>2</v>
      </c>
      <c r="C56" t="s">
        <v>8</v>
      </c>
      <c r="D56" t="s">
        <v>9</v>
      </c>
      <c r="E56">
        <v>2017</v>
      </c>
      <c r="F56">
        <v>0.29737172171476001</v>
      </c>
    </row>
    <row r="57" spans="1:6" x14ac:dyDescent="0.2">
      <c r="A57" t="s">
        <v>69</v>
      </c>
      <c r="B57">
        <v>2</v>
      </c>
      <c r="C57" t="s">
        <v>8</v>
      </c>
      <c r="D57" t="s">
        <v>9</v>
      </c>
      <c r="E57">
        <v>2018</v>
      </c>
      <c r="F57">
        <v>0.29769430476257902</v>
      </c>
    </row>
    <row r="58" spans="1:6" x14ac:dyDescent="0.2">
      <c r="A58" t="s">
        <v>70</v>
      </c>
      <c r="B58">
        <v>2</v>
      </c>
      <c r="C58" t="s">
        <v>8</v>
      </c>
      <c r="D58" t="s">
        <v>9</v>
      </c>
      <c r="E58">
        <v>2019</v>
      </c>
      <c r="F58">
        <v>0.29754735930592702</v>
      </c>
    </row>
    <row r="59" spans="1:6" x14ac:dyDescent="0.2">
      <c r="A59" t="s">
        <v>71</v>
      </c>
      <c r="B59">
        <v>2</v>
      </c>
      <c r="C59" t="s">
        <v>8</v>
      </c>
      <c r="D59" t="s">
        <v>9</v>
      </c>
      <c r="E59">
        <v>2020</v>
      </c>
      <c r="F59">
        <v>0.29752305964459302</v>
      </c>
    </row>
    <row r="60" spans="1:6" x14ac:dyDescent="0.2">
      <c r="A60" t="s">
        <v>72</v>
      </c>
      <c r="B60">
        <v>2</v>
      </c>
      <c r="C60" t="s">
        <v>21</v>
      </c>
      <c r="D60" t="s">
        <v>9</v>
      </c>
      <c r="E60">
        <v>2010</v>
      </c>
      <c r="F60">
        <v>0.102424700083161</v>
      </c>
    </row>
    <row r="61" spans="1:6" x14ac:dyDescent="0.2">
      <c r="A61" t="s">
        <v>73</v>
      </c>
      <c r="B61">
        <v>2</v>
      </c>
      <c r="C61" t="s">
        <v>21</v>
      </c>
      <c r="D61" t="s">
        <v>9</v>
      </c>
      <c r="E61">
        <v>2011</v>
      </c>
      <c r="F61">
        <v>0.114069238444254</v>
      </c>
    </row>
    <row r="62" spans="1:6" x14ac:dyDescent="0.2">
      <c r="A62" t="s">
        <v>74</v>
      </c>
      <c r="B62">
        <v>2</v>
      </c>
      <c r="C62" t="s">
        <v>21</v>
      </c>
      <c r="D62" t="s">
        <v>9</v>
      </c>
      <c r="E62">
        <v>2012</v>
      </c>
      <c r="F62">
        <v>0.13783248421894501</v>
      </c>
    </row>
    <row r="63" spans="1:6" x14ac:dyDescent="0.2">
      <c r="A63" t="s">
        <v>75</v>
      </c>
      <c r="B63">
        <v>2</v>
      </c>
      <c r="C63" t="s">
        <v>21</v>
      </c>
      <c r="D63" t="s">
        <v>9</v>
      </c>
      <c r="E63">
        <v>2013</v>
      </c>
      <c r="F63">
        <v>0.1232351325463</v>
      </c>
    </row>
    <row r="64" spans="1:6" x14ac:dyDescent="0.2">
      <c r="A64" t="s">
        <v>76</v>
      </c>
      <c r="B64">
        <v>2</v>
      </c>
      <c r="C64" t="s">
        <v>21</v>
      </c>
      <c r="D64" t="s">
        <v>9</v>
      </c>
      <c r="E64">
        <v>2014</v>
      </c>
      <c r="F64">
        <v>0.122918989836755</v>
      </c>
    </row>
    <row r="65" spans="1:6" x14ac:dyDescent="0.2">
      <c r="A65" t="s">
        <v>77</v>
      </c>
      <c r="B65">
        <v>2</v>
      </c>
      <c r="C65" t="s">
        <v>21</v>
      </c>
      <c r="D65" t="s">
        <v>9</v>
      </c>
      <c r="E65">
        <v>2015</v>
      </c>
      <c r="F65">
        <v>0.123395236608539</v>
      </c>
    </row>
    <row r="66" spans="1:6" x14ac:dyDescent="0.2">
      <c r="A66" t="s">
        <v>78</v>
      </c>
      <c r="B66">
        <v>2</v>
      </c>
      <c r="C66" t="s">
        <v>21</v>
      </c>
      <c r="D66" t="s">
        <v>9</v>
      </c>
      <c r="E66">
        <v>2016</v>
      </c>
      <c r="F66">
        <v>0.123716315057812</v>
      </c>
    </row>
    <row r="67" spans="1:6" x14ac:dyDescent="0.2">
      <c r="A67" t="s">
        <v>79</v>
      </c>
      <c r="B67">
        <v>2</v>
      </c>
      <c r="C67" t="s">
        <v>21</v>
      </c>
      <c r="D67" t="s">
        <v>9</v>
      </c>
      <c r="E67">
        <v>2017</v>
      </c>
      <c r="F67">
        <v>0.12367691921433301</v>
      </c>
    </row>
    <row r="68" spans="1:6" x14ac:dyDescent="0.2">
      <c r="A68" t="s">
        <v>80</v>
      </c>
      <c r="B68">
        <v>2</v>
      </c>
      <c r="C68" t="s">
        <v>21</v>
      </c>
      <c r="D68" t="s">
        <v>9</v>
      </c>
      <c r="E68">
        <v>2018</v>
      </c>
      <c r="F68">
        <v>0.123811081541634</v>
      </c>
    </row>
    <row r="69" spans="1:6" x14ac:dyDescent="0.2">
      <c r="A69" t="s">
        <v>81</v>
      </c>
      <c r="B69">
        <v>2</v>
      </c>
      <c r="C69" t="s">
        <v>21</v>
      </c>
      <c r="D69" t="s">
        <v>9</v>
      </c>
      <c r="E69">
        <v>2019</v>
      </c>
      <c r="F69">
        <v>0.123749966898372</v>
      </c>
    </row>
    <row r="70" spans="1:6" x14ac:dyDescent="0.2">
      <c r="A70" t="s">
        <v>82</v>
      </c>
      <c r="B70">
        <v>2</v>
      </c>
      <c r="C70" t="s">
        <v>21</v>
      </c>
      <c r="D70" t="s">
        <v>9</v>
      </c>
      <c r="E70">
        <v>2020</v>
      </c>
      <c r="F70">
        <v>0.123739860687488</v>
      </c>
    </row>
    <row r="71" spans="1:6" x14ac:dyDescent="0.2">
      <c r="A71" t="s">
        <v>83</v>
      </c>
      <c r="B71">
        <v>2</v>
      </c>
      <c r="C71" t="s">
        <v>21</v>
      </c>
      <c r="D71" t="s">
        <v>33</v>
      </c>
      <c r="E71">
        <v>2010</v>
      </c>
      <c r="F71">
        <v>0.61186230612632697</v>
      </c>
    </row>
    <row r="72" spans="1:6" x14ac:dyDescent="0.2">
      <c r="A72" t="s">
        <v>84</v>
      </c>
      <c r="B72">
        <v>2</v>
      </c>
      <c r="C72" t="s">
        <v>21</v>
      </c>
      <c r="D72" t="s">
        <v>33</v>
      </c>
      <c r="E72">
        <v>2011</v>
      </c>
      <c r="F72">
        <v>0.50676363336269603</v>
      </c>
    </row>
    <row r="73" spans="1:6" x14ac:dyDescent="0.2">
      <c r="A73" t="s">
        <v>85</v>
      </c>
      <c r="B73">
        <v>2</v>
      </c>
      <c r="C73" t="s">
        <v>21</v>
      </c>
      <c r="D73" t="s">
        <v>33</v>
      </c>
      <c r="E73">
        <v>2012</v>
      </c>
      <c r="F73">
        <v>0.41872619913794801</v>
      </c>
    </row>
    <row r="74" spans="1:6" x14ac:dyDescent="0.2">
      <c r="A74" t="s">
        <v>86</v>
      </c>
      <c r="B74">
        <v>2</v>
      </c>
      <c r="C74" t="s">
        <v>21</v>
      </c>
      <c r="D74" t="s">
        <v>33</v>
      </c>
      <c r="E74">
        <v>2013</v>
      </c>
      <c r="F74">
        <v>0.54708632015719105</v>
      </c>
    </row>
    <row r="75" spans="1:6" x14ac:dyDescent="0.2">
      <c r="A75" t="s">
        <v>87</v>
      </c>
      <c r="B75">
        <v>2</v>
      </c>
      <c r="C75" t="s">
        <v>21</v>
      </c>
      <c r="D75" t="s">
        <v>33</v>
      </c>
      <c r="E75">
        <v>2014</v>
      </c>
      <c r="F75">
        <v>0.54568284571902204</v>
      </c>
    </row>
    <row r="76" spans="1:6" x14ac:dyDescent="0.2">
      <c r="A76" t="s">
        <v>88</v>
      </c>
      <c r="B76">
        <v>2</v>
      </c>
      <c r="C76" t="s">
        <v>21</v>
      </c>
      <c r="D76" t="s">
        <v>33</v>
      </c>
      <c r="E76">
        <v>2015</v>
      </c>
      <c r="F76">
        <v>0.54779708141487404</v>
      </c>
    </row>
    <row r="77" spans="1:6" x14ac:dyDescent="0.2">
      <c r="A77" t="s">
        <v>89</v>
      </c>
      <c r="B77">
        <v>2</v>
      </c>
      <c r="C77" t="s">
        <v>21</v>
      </c>
      <c r="D77" t="s">
        <v>33</v>
      </c>
      <c r="E77">
        <v>2016</v>
      </c>
      <c r="F77">
        <v>0.54922246743081504</v>
      </c>
    </row>
    <row r="78" spans="1:6" x14ac:dyDescent="0.2">
      <c r="A78" t="s">
        <v>90</v>
      </c>
      <c r="B78">
        <v>2</v>
      </c>
      <c r="C78" t="s">
        <v>21</v>
      </c>
      <c r="D78" t="s">
        <v>33</v>
      </c>
      <c r="E78">
        <v>2017</v>
      </c>
      <c r="F78">
        <v>0.54904757476319099</v>
      </c>
    </row>
    <row r="79" spans="1:6" x14ac:dyDescent="0.2">
      <c r="A79" t="s">
        <v>91</v>
      </c>
      <c r="B79">
        <v>2</v>
      </c>
      <c r="C79" t="s">
        <v>21</v>
      </c>
      <c r="D79" t="s">
        <v>33</v>
      </c>
      <c r="E79">
        <v>2018</v>
      </c>
      <c r="F79">
        <v>0.54964317051359302</v>
      </c>
    </row>
    <row r="80" spans="1:6" x14ac:dyDescent="0.2">
      <c r="A80" t="s">
        <v>92</v>
      </c>
      <c r="B80">
        <v>2</v>
      </c>
      <c r="C80" t="s">
        <v>21</v>
      </c>
      <c r="D80" t="s">
        <v>33</v>
      </c>
      <c r="E80">
        <v>2019</v>
      </c>
      <c r="F80">
        <v>0.54937186044683295</v>
      </c>
    </row>
    <row r="81" spans="1:6" x14ac:dyDescent="0.2">
      <c r="A81" t="s">
        <v>93</v>
      </c>
      <c r="B81">
        <v>2</v>
      </c>
      <c r="C81" t="s">
        <v>21</v>
      </c>
      <c r="D81" t="s">
        <v>33</v>
      </c>
      <c r="E81">
        <v>2020</v>
      </c>
      <c r="F81">
        <v>0.54932699499882398</v>
      </c>
    </row>
    <row r="82" spans="1:6" x14ac:dyDescent="0.2">
      <c r="A82" t="s">
        <v>94</v>
      </c>
      <c r="B82">
        <v>2</v>
      </c>
      <c r="C82" t="s">
        <v>45</v>
      </c>
      <c r="D82" t="s">
        <v>46</v>
      </c>
      <c r="E82">
        <v>2010</v>
      </c>
      <c r="F82">
        <v>3.3427939403436399E-3</v>
      </c>
    </row>
    <row r="83" spans="1:6" x14ac:dyDescent="0.2">
      <c r="A83" t="s">
        <v>95</v>
      </c>
      <c r="B83">
        <v>2</v>
      </c>
      <c r="C83" t="s">
        <v>45</v>
      </c>
      <c r="D83" t="s">
        <v>46</v>
      </c>
      <c r="E83">
        <v>2011</v>
      </c>
      <c r="F83">
        <v>5.8514926770647101E-4</v>
      </c>
    </row>
    <row r="84" spans="1:6" x14ac:dyDescent="0.2">
      <c r="A84" t="s">
        <v>96</v>
      </c>
      <c r="B84">
        <v>2</v>
      </c>
      <c r="C84" t="s">
        <v>45</v>
      </c>
      <c r="D84" t="s">
        <v>46</v>
      </c>
      <c r="E84">
        <v>2012</v>
      </c>
      <c r="F84">
        <v>2.8150228450426301E-5</v>
      </c>
    </row>
    <row r="85" spans="1:6" x14ac:dyDescent="0.2">
      <c r="A85" t="s">
        <v>97</v>
      </c>
      <c r="B85">
        <v>2</v>
      </c>
      <c r="C85" t="s">
        <v>8</v>
      </c>
      <c r="D85" t="s">
        <v>50</v>
      </c>
      <c r="E85">
        <v>2010</v>
      </c>
      <c r="F85">
        <v>3.2181265041829901E-2</v>
      </c>
    </row>
    <row r="86" spans="1:6" x14ac:dyDescent="0.2">
      <c r="A86" t="s">
        <v>98</v>
      </c>
      <c r="B86">
        <v>2</v>
      </c>
      <c r="C86" t="s">
        <v>8</v>
      </c>
      <c r="D86" t="s">
        <v>50</v>
      </c>
      <c r="E86">
        <v>2011</v>
      </c>
      <c r="F86">
        <v>2.63419079584453E-2</v>
      </c>
    </row>
    <row r="87" spans="1:6" x14ac:dyDescent="0.2">
      <c r="A87" t="s">
        <v>99</v>
      </c>
      <c r="B87">
        <v>2</v>
      </c>
      <c r="C87" t="s">
        <v>8</v>
      </c>
      <c r="D87" t="s">
        <v>50</v>
      </c>
      <c r="E87">
        <v>2012</v>
      </c>
      <c r="F87">
        <v>4.3983546383765303E-2</v>
      </c>
    </row>
    <row r="88" spans="1:6" x14ac:dyDescent="0.2">
      <c r="A88" t="s">
        <v>100</v>
      </c>
      <c r="B88">
        <v>2</v>
      </c>
      <c r="C88" t="s">
        <v>8</v>
      </c>
      <c r="D88" t="s">
        <v>50</v>
      </c>
      <c r="E88">
        <v>2013</v>
      </c>
      <c r="F88">
        <v>3.3369067987711498E-2</v>
      </c>
    </row>
    <row r="89" spans="1:6" x14ac:dyDescent="0.2">
      <c r="A89" t="s">
        <v>101</v>
      </c>
      <c r="B89">
        <v>2</v>
      </c>
      <c r="C89" t="s">
        <v>8</v>
      </c>
      <c r="D89" t="s">
        <v>50</v>
      </c>
      <c r="E89">
        <v>2014</v>
      </c>
      <c r="F89">
        <v>3.5848826083252197E-2</v>
      </c>
    </row>
    <row r="90" spans="1:6" x14ac:dyDescent="0.2">
      <c r="A90" t="s">
        <v>102</v>
      </c>
      <c r="B90">
        <v>2</v>
      </c>
      <c r="C90" t="s">
        <v>8</v>
      </c>
      <c r="D90" t="s">
        <v>50</v>
      </c>
      <c r="E90">
        <v>2015</v>
      </c>
      <c r="F90">
        <v>3.2113244613312997E-2</v>
      </c>
    </row>
    <row r="91" spans="1:6" x14ac:dyDescent="0.2">
      <c r="A91" t="s">
        <v>103</v>
      </c>
      <c r="B91">
        <v>2</v>
      </c>
      <c r="C91" t="s">
        <v>8</v>
      </c>
      <c r="D91" t="s">
        <v>50</v>
      </c>
      <c r="E91">
        <v>2016</v>
      </c>
      <c r="F91">
        <v>2.95947715131448E-2</v>
      </c>
    </row>
    <row r="92" spans="1:6" x14ac:dyDescent="0.2">
      <c r="A92" t="s">
        <v>104</v>
      </c>
      <c r="B92">
        <v>2</v>
      </c>
      <c r="C92" t="s">
        <v>8</v>
      </c>
      <c r="D92" t="s">
        <v>50</v>
      </c>
      <c r="E92">
        <v>2017</v>
      </c>
      <c r="F92">
        <v>2.9903784307716001E-2</v>
      </c>
    </row>
    <row r="93" spans="1:6" x14ac:dyDescent="0.2">
      <c r="A93" t="s">
        <v>105</v>
      </c>
      <c r="B93">
        <v>2</v>
      </c>
      <c r="C93" t="s">
        <v>8</v>
      </c>
      <c r="D93" t="s">
        <v>50</v>
      </c>
      <c r="E93">
        <v>2018</v>
      </c>
      <c r="F93">
        <v>2.8851443182194798E-2</v>
      </c>
    </row>
    <row r="94" spans="1:6" x14ac:dyDescent="0.2">
      <c r="A94" t="s">
        <v>106</v>
      </c>
      <c r="B94">
        <v>2</v>
      </c>
      <c r="C94" t="s">
        <v>8</v>
      </c>
      <c r="D94" t="s">
        <v>50</v>
      </c>
      <c r="E94">
        <v>2019</v>
      </c>
      <c r="F94">
        <v>2.9330813348868098E-2</v>
      </c>
    </row>
    <row r="95" spans="1:6" x14ac:dyDescent="0.2">
      <c r="A95" t="s">
        <v>107</v>
      </c>
      <c r="B95">
        <v>2</v>
      </c>
      <c r="C95" t="s">
        <v>8</v>
      </c>
      <c r="D95" t="s">
        <v>50</v>
      </c>
      <c r="E95">
        <v>2020</v>
      </c>
      <c r="F95">
        <v>2.9410084669095199E-2</v>
      </c>
    </row>
  </sheetData>
  <pageMargins left="0.78749999999999998" right="0.78749999999999998" top="1.0249999999999999" bottom="1.0249999999999999" header="0.78749999999999998" footer="0.78749999999999998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2"/>
  <sheetViews>
    <sheetView workbookViewId="0">
      <selection activeCell="B73" sqref="A2:B73"/>
    </sheetView>
  </sheetViews>
  <sheetFormatPr defaultRowHeight="12.75" x14ac:dyDescent="0.2"/>
  <sheetData>
    <row r="1" spans="1:2" x14ac:dyDescent="0.2">
      <c r="A1" t="s">
        <v>129</v>
      </c>
      <c r="B1" t="s">
        <v>133</v>
      </c>
    </row>
    <row r="2" spans="1:2" x14ac:dyDescent="0.2">
      <c r="A2">
        <v>0</v>
      </c>
      <c r="B2">
        <v>1</v>
      </c>
    </row>
    <row r="3" spans="1:2" x14ac:dyDescent="0.2">
      <c r="A3">
        <f>A2+1</f>
        <v>1</v>
      </c>
      <c r="B3">
        <v>0.99</v>
      </c>
    </row>
    <row r="4" spans="1:2" x14ac:dyDescent="0.2">
      <c r="A4" s="1">
        <f t="shared" ref="A4:A67" si="0">A3+1</f>
        <v>2</v>
      </c>
      <c r="B4">
        <v>0.98009999999999997</v>
      </c>
    </row>
    <row r="5" spans="1:2" x14ac:dyDescent="0.2">
      <c r="A5" s="1">
        <f t="shared" si="0"/>
        <v>3</v>
      </c>
      <c r="B5">
        <v>0.97029899999999991</v>
      </c>
    </row>
    <row r="6" spans="1:2" x14ac:dyDescent="0.2">
      <c r="A6" s="1">
        <f t="shared" si="0"/>
        <v>4</v>
      </c>
      <c r="B6">
        <v>0.96059600999999994</v>
      </c>
    </row>
    <row r="7" spans="1:2" x14ac:dyDescent="0.2">
      <c r="A7" s="1">
        <f t="shared" si="0"/>
        <v>5</v>
      </c>
      <c r="B7">
        <v>0.95099004989999991</v>
      </c>
    </row>
    <row r="8" spans="1:2" x14ac:dyDescent="0.2">
      <c r="A8" s="1">
        <f t="shared" si="0"/>
        <v>6</v>
      </c>
      <c r="B8">
        <v>0.94148014940099989</v>
      </c>
    </row>
    <row r="9" spans="1:2" x14ac:dyDescent="0.2">
      <c r="A9" s="1">
        <f t="shared" si="0"/>
        <v>7</v>
      </c>
      <c r="B9">
        <v>0.93206534790698992</v>
      </c>
    </row>
    <row r="10" spans="1:2" x14ac:dyDescent="0.2">
      <c r="A10" s="1">
        <f t="shared" si="0"/>
        <v>8</v>
      </c>
      <c r="B10">
        <v>0.92274469442791995</v>
      </c>
    </row>
    <row r="11" spans="1:2" x14ac:dyDescent="0.2">
      <c r="A11" s="1">
        <f t="shared" si="0"/>
        <v>9</v>
      </c>
      <c r="B11">
        <v>0.89506235359508235</v>
      </c>
    </row>
    <row r="12" spans="1:2" x14ac:dyDescent="0.2">
      <c r="A12" s="1">
        <f t="shared" si="0"/>
        <v>10</v>
      </c>
      <c r="B12">
        <v>0.8682104829872298</v>
      </c>
    </row>
    <row r="13" spans="1:2" x14ac:dyDescent="0.2">
      <c r="A13" s="1">
        <f t="shared" si="0"/>
        <v>11</v>
      </c>
      <c r="B13">
        <v>0.80743574917812377</v>
      </c>
    </row>
    <row r="14" spans="1:2" x14ac:dyDescent="0.2">
      <c r="A14" s="1">
        <f t="shared" si="0"/>
        <v>12</v>
      </c>
      <c r="B14">
        <v>0.75091524673565513</v>
      </c>
    </row>
    <row r="15" spans="1:2" x14ac:dyDescent="0.2">
      <c r="A15" s="1">
        <f t="shared" si="0"/>
        <v>13</v>
      </c>
      <c r="B15">
        <v>0.69835117946415926</v>
      </c>
    </row>
    <row r="16" spans="1:2" x14ac:dyDescent="0.2">
      <c r="A16" s="1">
        <f t="shared" si="0"/>
        <v>14</v>
      </c>
      <c r="B16">
        <v>0.62851606151774331</v>
      </c>
    </row>
    <row r="17" spans="1:2" x14ac:dyDescent="0.2">
      <c r="A17" s="1">
        <f t="shared" si="0"/>
        <v>15</v>
      </c>
      <c r="B17">
        <v>0.54052381290525919</v>
      </c>
    </row>
    <row r="18" spans="1:2" x14ac:dyDescent="0.2">
      <c r="A18" s="1">
        <f t="shared" si="0"/>
        <v>16</v>
      </c>
      <c r="B18">
        <v>0.4648504790985229</v>
      </c>
    </row>
    <row r="19" spans="1:2" x14ac:dyDescent="0.2">
      <c r="A19" s="1">
        <f t="shared" si="0"/>
        <v>17</v>
      </c>
      <c r="B19">
        <v>0.39977141202472971</v>
      </c>
    </row>
    <row r="20" spans="1:2" x14ac:dyDescent="0.2">
      <c r="A20" s="1">
        <f t="shared" si="0"/>
        <v>18</v>
      </c>
      <c r="B20">
        <v>0.34380341434126754</v>
      </c>
    </row>
    <row r="21" spans="1:2" x14ac:dyDescent="0.2">
      <c r="A21" s="1">
        <f t="shared" si="0"/>
        <v>19</v>
      </c>
      <c r="B21">
        <v>0.29567093633349006</v>
      </c>
    </row>
    <row r="22" spans="1:2" x14ac:dyDescent="0.2">
      <c r="A22" s="1">
        <f t="shared" si="0"/>
        <v>20</v>
      </c>
      <c r="B22">
        <v>0.24245016779346185</v>
      </c>
    </row>
    <row r="23" spans="1:2" x14ac:dyDescent="0.2">
      <c r="A23" s="1">
        <f t="shared" si="0"/>
        <v>21</v>
      </c>
      <c r="B23">
        <v>0.1988091375906387</v>
      </c>
    </row>
    <row r="24" spans="1:2" x14ac:dyDescent="0.2">
      <c r="A24" s="1">
        <f t="shared" si="0"/>
        <v>22</v>
      </c>
      <c r="B24">
        <v>0.16302349282432371</v>
      </c>
    </row>
    <row r="25" spans="1:2" x14ac:dyDescent="0.2">
      <c r="A25" s="1">
        <f t="shared" si="0"/>
        <v>23</v>
      </c>
      <c r="B25">
        <v>0.13367926411594544</v>
      </c>
    </row>
    <row r="26" spans="1:2" x14ac:dyDescent="0.2">
      <c r="A26" s="1">
        <f t="shared" si="0"/>
        <v>24</v>
      </c>
      <c r="B26">
        <v>0.10961699657507526</v>
      </c>
    </row>
    <row r="27" spans="1:2" x14ac:dyDescent="0.2">
      <c r="A27" s="1">
        <f t="shared" si="0"/>
        <v>25</v>
      </c>
      <c r="B27">
        <v>8.988593719156171E-2</v>
      </c>
    </row>
    <row r="28" spans="1:2" x14ac:dyDescent="0.2">
      <c r="A28" s="1">
        <f t="shared" si="0"/>
        <v>26</v>
      </c>
      <c r="B28">
        <v>7.3706468497080596E-2</v>
      </c>
    </row>
    <row r="29" spans="1:2" x14ac:dyDescent="0.2">
      <c r="A29" s="1">
        <f t="shared" si="0"/>
        <v>27</v>
      </c>
      <c r="B29">
        <v>6.0439304167606088E-2</v>
      </c>
    </row>
    <row r="30" spans="1:2" x14ac:dyDescent="0.2">
      <c r="A30" s="1">
        <f t="shared" si="0"/>
        <v>28</v>
      </c>
      <c r="B30">
        <v>4.9560229417436992E-2</v>
      </c>
    </row>
    <row r="31" spans="1:2" x14ac:dyDescent="0.2">
      <c r="A31" s="1">
        <f t="shared" si="0"/>
        <v>29</v>
      </c>
      <c r="B31">
        <v>4.063938812229833E-2</v>
      </c>
    </row>
    <row r="32" spans="1:2" x14ac:dyDescent="0.2">
      <c r="A32" s="1">
        <f t="shared" si="0"/>
        <v>30</v>
      </c>
      <c r="B32">
        <v>3.3324298260284629E-2</v>
      </c>
    </row>
    <row r="33" spans="1:2" x14ac:dyDescent="0.2">
      <c r="A33" s="1">
        <f t="shared" si="0"/>
        <v>31</v>
      </c>
      <c r="B33">
        <v>2.7325924573433396E-2</v>
      </c>
    </row>
    <row r="34" spans="1:2" x14ac:dyDescent="0.2">
      <c r="A34" s="1">
        <f t="shared" si="0"/>
        <v>32</v>
      </c>
      <c r="B34">
        <v>2.2407258150215385E-2</v>
      </c>
    </row>
    <row r="35" spans="1:2" x14ac:dyDescent="0.2">
      <c r="A35" s="1">
        <f t="shared" si="0"/>
        <v>33</v>
      </c>
      <c r="B35">
        <v>1.8373951683176615E-2</v>
      </c>
    </row>
    <row r="36" spans="1:2" x14ac:dyDescent="0.2">
      <c r="A36" s="1">
        <f t="shared" si="0"/>
        <v>34</v>
      </c>
      <c r="B36">
        <v>1.5066640380204823E-2</v>
      </c>
    </row>
    <row r="37" spans="1:2" x14ac:dyDescent="0.2">
      <c r="A37" s="1">
        <f t="shared" si="0"/>
        <v>35</v>
      </c>
      <c r="B37">
        <v>1.2354645111767955E-2</v>
      </c>
    </row>
    <row r="38" spans="1:2" x14ac:dyDescent="0.2">
      <c r="A38" s="1">
        <f t="shared" si="0"/>
        <v>36</v>
      </c>
      <c r="B38">
        <v>1.0130808991649722E-2</v>
      </c>
    </row>
    <row r="39" spans="1:2" x14ac:dyDescent="0.2">
      <c r="A39" s="1">
        <f t="shared" si="0"/>
        <v>37</v>
      </c>
      <c r="B39">
        <v>8.3072633731527713E-3</v>
      </c>
    </row>
    <row r="40" spans="1:2" x14ac:dyDescent="0.2">
      <c r="A40" s="1">
        <f t="shared" si="0"/>
        <v>38</v>
      </c>
      <c r="B40">
        <v>6.8119559659852724E-3</v>
      </c>
    </row>
    <row r="41" spans="1:2" x14ac:dyDescent="0.2">
      <c r="A41" s="1">
        <f t="shared" si="0"/>
        <v>39</v>
      </c>
      <c r="B41">
        <v>5.5858038921079234E-3</v>
      </c>
    </row>
    <row r="42" spans="1:2" x14ac:dyDescent="0.2">
      <c r="A42" s="1">
        <f t="shared" si="0"/>
        <v>40</v>
      </c>
      <c r="B42">
        <v>4.580359191528497E-3</v>
      </c>
    </row>
    <row r="43" spans="1:2" x14ac:dyDescent="0.2">
      <c r="A43" s="1">
        <f t="shared" si="0"/>
        <v>41</v>
      </c>
      <c r="B43">
        <v>3.7558945370533676E-3</v>
      </c>
    </row>
    <row r="44" spans="1:2" x14ac:dyDescent="0.2">
      <c r="A44" s="1">
        <f t="shared" si="0"/>
        <v>42</v>
      </c>
      <c r="B44">
        <v>3.0798335203837614E-3</v>
      </c>
    </row>
    <row r="45" spans="1:2" x14ac:dyDescent="0.2">
      <c r="A45" s="1">
        <f t="shared" si="0"/>
        <v>43</v>
      </c>
      <c r="B45">
        <v>2.5254634867146841E-3</v>
      </c>
    </row>
    <row r="46" spans="1:2" x14ac:dyDescent="0.2">
      <c r="A46" s="1">
        <f t="shared" si="0"/>
        <v>44</v>
      </c>
      <c r="B46">
        <v>2.070880059106041E-3</v>
      </c>
    </row>
    <row r="47" spans="1:2" x14ac:dyDescent="0.2">
      <c r="A47" s="1">
        <f t="shared" si="0"/>
        <v>45</v>
      </c>
      <c r="B47">
        <v>1.6981216484669534E-3</v>
      </c>
    </row>
    <row r="48" spans="1:2" x14ac:dyDescent="0.2">
      <c r="A48" s="1">
        <f t="shared" si="0"/>
        <v>46</v>
      </c>
      <c r="B48">
        <v>1.3924597517429018E-3</v>
      </c>
    </row>
    <row r="49" spans="1:2" x14ac:dyDescent="0.2">
      <c r="A49" s="1">
        <f t="shared" si="0"/>
        <v>47</v>
      </c>
      <c r="B49">
        <v>1.1418169964291795E-3</v>
      </c>
    </row>
    <row r="50" spans="1:2" x14ac:dyDescent="0.2">
      <c r="A50" s="1">
        <f t="shared" si="0"/>
        <v>48</v>
      </c>
      <c r="B50">
        <v>9.362899370719272E-4</v>
      </c>
    </row>
    <row r="51" spans="1:2" x14ac:dyDescent="0.2">
      <c r="A51" s="1">
        <f t="shared" si="0"/>
        <v>49</v>
      </c>
      <c r="B51">
        <v>7.6775774839898025E-4</v>
      </c>
    </row>
    <row r="52" spans="1:2" x14ac:dyDescent="0.2">
      <c r="A52" s="1">
        <f t="shared" si="0"/>
        <v>50</v>
      </c>
      <c r="B52">
        <v>6.2956135368716381E-4</v>
      </c>
    </row>
    <row r="53" spans="1:2" x14ac:dyDescent="0.2">
      <c r="A53" s="1">
        <f t="shared" si="0"/>
        <v>51</v>
      </c>
      <c r="B53">
        <v>5.1624031002347429E-4</v>
      </c>
    </row>
    <row r="54" spans="1:2" x14ac:dyDescent="0.2">
      <c r="A54" s="1">
        <f t="shared" si="0"/>
        <v>52</v>
      </c>
      <c r="B54">
        <v>4.2331705421924887E-4</v>
      </c>
    </row>
    <row r="55" spans="1:2" x14ac:dyDescent="0.2">
      <c r="A55" s="1">
        <f t="shared" si="0"/>
        <v>53</v>
      </c>
      <c r="B55">
        <v>3.4711998445978405E-4</v>
      </c>
    </row>
    <row r="56" spans="1:2" x14ac:dyDescent="0.2">
      <c r="A56" s="1">
        <f t="shared" si="0"/>
        <v>54</v>
      </c>
      <c r="B56">
        <v>2.8463838725702293E-4</v>
      </c>
    </row>
    <row r="57" spans="1:2" x14ac:dyDescent="0.2">
      <c r="A57" s="1">
        <f t="shared" si="0"/>
        <v>55</v>
      </c>
      <c r="B57">
        <v>2.3340347755075879E-4</v>
      </c>
    </row>
    <row r="58" spans="1:2" x14ac:dyDescent="0.2">
      <c r="A58" s="1">
        <f t="shared" si="0"/>
        <v>56</v>
      </c>
      <c r="B58">
        <v>1.9139085159162219E-4</v>
      </c>
    </row>
    <row r="59" spans="1:2" x14ac:dyDescent="0.2">
      <c r="A59" s="1">
        <f t="shared" si="0"/>
        <v>57</v>
      </c>
      <c r="B59">
        <v>1.5694049830513018E-4</v>
      </c>
    </row>
    <row r="60" spans="1:2" x14ac:dyDescent="0.2">
      <c r="A60" s="1">
        <f t="shared" si="0"/>
        <v>58</v>
      </c>
      <c r="B60">
        <v>1.2869120861020672E-4</v>
      </c>
    </row>
    <row r="61" spans="1:2" x14ac:dyDescent="0.2">
      <c r="A61" s="1">
        <f t="shared" si="0"/>
        <v>59</v>
      </c>
      <c r="B61">
        <v>1.055267910603695E-4</v>
      </c>
    </row>
    <row r="62" spans="1:2" x14ac:dyDescent="0.2">
      <c r="A62" s="1">
        <f t="shared" si="0"/>
        <v>60</v>
      </c>
      <c r="B62">
        <v>8.6531968669502983E-5</v>
      </c>
    </row>
    <row r="63" spans="1:2" x14ac:dyDescent="0.2">
      <c r="A63" s="1">
        <f t="shared" si="0"/>
        <v>61</v>
      </c>
      <c r="B63">
        <v>7.0956214308992444E-5</v>
      </c>
    </row>
    <row r="64" spans="1:2" x14ac:dyDescent="0.2">
      <c r="A64" s="1">
        <f t="shared" si="0"/>
        <v>62</v>
      </c>
      <c r="B64">
        <v>5.8184095733373801E-5</v>
      </c>
    </row>
    <row r="65" spans="1:2" x14ac:dyDescent="0.2">
      <c r="A65" s="1">
        <f t="shared" si="0"/>
        <v>63</v>
      </c>
      <c r="B65">
        <v>4.7710958501366516E-5</v>
      </c>
    </row>
    <row r="66" spans="1:2" x14ac:dyDescent="0.2">
      <c r="A66" s="1">
        <f t="shared" si="0"/>
        <v>64</v>
      </c>
      <c r="B66">
        <v>3.912298597112054E-5</v>
      </c>
    </row>
    <row r="67" spans="1:2" x14ac:dyDescent="0.2">
      <c r="A67" s="1">
        <f t="shared" si="0"/>
        <v>65</v>
      </c>
      <c r="B67">
        <v>3.2080848496318838E-5</v>
      </c>
    </row>
    <row r="68" spans="1:2" x14ac:dyDescent="0.2">
      <c r="A68" s="1">
        <f t="shared" ref="A68:A72" si="1">A67+1</f>
        <v>66</v>
      </c>
      <c r="B68">
        <v>2.6306295766981444E-5</v>
      </c>
    </row>
    <row r="69" spans="1:2" x14ac:dyDescent="0.2">
      <c r="A69" s="1">
        <f t="shared" si="1"/>
        <v>67</v>
      </c>
      <c r="B69">
        <v>2.1571162528924784E-5</v>
      </c>
    </row>
    <row r="70" spans="1:2" x14ac:dyDescent="0.2">
      <c r="A70" s="1">
        <f t="shared" si="1"/>
        <v>68</v>
      </c>
      <c r="B70">
        <v>1.7688353273718324E-5</v>
      </c>
    </row>
    <row r="71" spans="1:2" x14ac:dyDescent="0.2">
      <c r="A71" s="1">
        <f t="shared" si="1"/>
        <v>69</v>
      </c>
      <c r="B71">
        <v>1.4504449684449026E-5</v>
      </c>
    </row>
    <row r="72" spans="1:2" x14ac:dyDescent="0.2">
      <c r="A72" s="1">
        <f t="shared" si="1"/>
        <v>70</v>
      </c>
      <c r="B72">
        <v>1.1893648741248201E-5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4"/>
  <sheetViews>
    <sheetView zoomScale="120" zoomScaleNormal="120" workbookViewId="0">
      <selection activeCell="D64" sqref="B2:D64"/>
    </sheetView>
  </sheetViews>
  <sheetFormatPr defaultRowHeight="12.75" x14ac:dyDescent="0.2"/>
  <cols>
    <col min="1" max="1" width="13.7109375" style="1" customWidth="1"/>
    <col min="2" max="2" width="10.7109375"/>
    <col min="3" max="3" width="8.140625"/>
    <col min="4" max="4" width="18.28515625"/>
    <col min="5" max="1026" width="11.5703125"/>
  </cols>
  <sheetData>
    <row r="1" spans="1:4" x14ac:dyDescent="0.2">
      <c r="A1" s="1" t="s">
        <v>0</v>
      </c>
      <c r="B1" t="s">
        <v>4</v>
      </c>
      <c r="C1" t="s">
        <v>108</v>
      </c>
      <c r="D1" t="s">
        <v>109</v>
      </c>
    </row>
    <row r="2" spans="1:4" x14ac:dyDescent="0.2">
      <c r="A2" s="1" t="str">
        <f>$B2&amp;$C2</f>
        <v>commercial0</v>
      </c>
      <c r="B2" t="s">
        <v>8</v>
      </c>
      <c r="C2">
        <v>0</v>
      </c>
      <c r="D2">
        <v>24675.568634087002</v>
      </c>
    </row>
    <row r="3" spans="1:4" x14ac:dyDescent="0.2">
      <c r="A3" s="1" t="str">
        <f t="shared" ref="A3:A64" si="0">$B3&amp;$C3</f>
        <v>commercial1</v>
      </c>
      <c r="B3" t="s">
        <v>8</v>
      </c>
      <c r="C3">
        <v>1</v>
      </c>
      <c r="D3">
        <v>21135.446796460499</v>
      </c>
    </row>
    <row r="4" spans="1:4" x14ac:dyDescent="0.2">
      <c r="A4" s="1" t="str">
        <f t="shared" si="0"/>
        <v>commercial2</v>
      </c>
      <c r="B4" t="s">
        <v>8</v>
      </c>
      <c r="C4">
        <v>2</v>
      </c>
      <c r="D4">
        <v>19076.2845451596</v>
      </c>
    </row>
    <row r="5" spans="1:4" x14ac:dyDescent="0.2">
      <c r="A5" s="1" t="str">
        <f t="shared" si="0"/>
        <v>commercial3</v>
      </c>
      <c r="B5" t="s">
        <v>8</v>
      </c>
      <c r="C5">
        <v>3</v>
      </c>
      <c r="D5">
        <v>17600.520656777</v>
      </c>
    </row>
    <row r="6" spans="1:4" x14ac:dyDescent="0.2">
      <c r="A6" s="1" t="str">
        <f t="shared" si="0"/>
        <v>commercial4</v>
      </c>
      <c r="B6" t="s">
        <v>8</v>
      </c>
      <c r="C6">
        <v>4</v>
      </c>
      <c r="D6">
        <v>16444.916712374201</v>
      </c>
    </row>
    <row r="7" spans="1:4" x14ac:dyDescent="0.2">
      <c r="A7" s="1" t="str">
        <f t="shared" si="0"/>
        <v>commercial5</v>
      </c>
      <c r="B7" t="s">
        <v>8</v>
      </c>
      <c r="C7">
        <v>5</v>
      </c>
      <c r="D7">
        <v>15424.8781962664</v>
      </c>
    </row>
    <row r="8" spans="1:4" x14ac:dyDescent="0.2">
      <c r="A8" s="1" t="str">
        <f t="shared" si="0"/>
        <v>commercial6</v>
      </c>
      <c r="B8" t="s">
        <v>8</v>
      </c>
      <c r="C8">
        <v>6</v>
      </c>
      <c r="D8">
        <v>14609.824957279399</v>
      </c>
    </row>
    <row r="9" spans="1:4" x14ac:dyDescent="0.2">
      <c r="A9" s="1" t="str">
        <f t="shared" si="0"/>
        <v>commercial7</v>
      </c>
      <c r="B9" t="s">
        <v>8</v>
      </c>
      <c r="C9">
        <v>7</v>
      </c>
      <c r="D9">
        <v>13910.0797597274</v>
      </c>
    </row>
    <row r="10" spans="1:4" x14ac:dyDescent="0.2">
      <c r="A10" s="1" t="str">
        <f t="shared" si="0"/>
        <v>commercial8</v>
      </c>
      <c r="B10" t="s">
        <v>8</v>
      </c>
      <c r="C10">
        <v>8</v>
      </c>
      <c r="D10">
        <v>13307.924040804</v>
      </c>
    </row>
    <row r="11" spans="1:4" x14ac:dyDescent="0.2">
      <c r="A11" s="1" t="str">
        <f t="shared" si="0"/>
        <v>commercial9</v>
      </c>
      <c r="B11" t="s">
        <v>8</v>
      </c>
      <c r="C11">
        <v>9</v>
      </c>
      <c r="D11">
        <v>12770.890233879099</v>
      </c>
    </row>
    <row r="12" spans="1:4" x14ac:dyDescent="0.2">
      <c r="A12" s="1" t="str">
        <f t="shared" si="0"/>
        <v>commercial10</v>
      </c>
      <c r="B12" t="s">
        <v>8</v>
      </c>
      <c r="C12">
        <v>10</v>
      </c>
      <c r="D12">
        <v>12286.163016694099</v>
      </c>
    </row>
    <row r="13" spans="1:4" x14ac:dyDescent="0.2">
      <c r="A13" s="1" t="str">
        <f t="shared" si="0"/>
        <v>commercial11</v>
      </c>
      <c r="B13" t="s">
        <v>8</v>
      </c>
      <c r="C13">
        <v>11</v>
      </c>
      <c r="D13">
        <v>11732.5045782002</v>
      </c>
    </row>
    <row r="14" spans="1:4" x14ac:dyDescent="0.2">
      <c r="A14" s="1" t="str">
        <f t="shared" si="0"/>
        <v>commercial12</v>
      </c>
      <c r="B14" t="s">
        <v>8</v>
      </c>
      <c r="C14">
        <v>12</v>
      </c>
      <c r="D14">
        <v>11301.578191676201</v>
      </c>
    </row>
    <row r="15" spans="1:4" x14ac:dyDescent="0.2">
      <c r="A15" s="1" t="str">
        <f t="shared" si="0"/>
        <v>commercial13</v>
      </c>
      <c r="B15" t="s">
        <v>8</v>
      </c>
      <c r="C15">
        <v>13</v>
      </c>
      <c r="D15">
        <v>10911.2450455658</v>
      </c>
    </row>
    <row r="16" spans="1:4" x14ac:dyDescent="0.2">
      <c r="A16" s="1" t="str">
        <f t="shared" si="0"/>
        <v>commercial14</v>
      </c>
      <c r="B16" t="s">
        <v>8</v>
      </c>
      <c r="C16">
        <v>14</v>
      </c>
      <c r="D16">
        <v>10538.934152316</v>
      </c>
    </row>
    <row r="17" spans="1:4" x14ac:dyDescent="0.2">
      <c r="A17" s="1" t="str">
        <f t="shared" si="0"/>
        <v>commercial15</v>
      </c>
      <c r="B17" t="s">
        <v>8</v>
      </c>
      <c r="C17">
        <v>15</v>
      </c>
      <c r="D17">
        <v>10167.420170252</v>
      </c>
    </row>
    <row r="18" spans="1:4" x14ac:dyDescent="0.2">
      <c r="A18" s="1" t="str">
        <f t="shared" si="0"/>
        <v>commercial16</v>
      </c>
      <c r="B18" t="s">
        <v>8</v>
      </c>
      <c r="C18">
        <v>16</v>
      </c>
      <c r="D18">
        <v>9801.7698964480005</v>
      </c>
    </row>
    <row r="19" spans="1:4" x14ac:dyDescent="0.2">
      <c r="A19" s="1" t="str">
        <f t="shared" si="0"/>
        <v>commercial17</v>
      </c>
      <c r="B19" t="s">
        <v>8</v>
      </c>
      <c r="C19">
        <v>17</v>
      </c>
      <c r="D19">
        <v>9442.2373858276896</v>
      </c>
    </row>
    <row r="20" spans="1:4" x14ac:dyDescent="0.2">
      <c r="A20" s="1" t="str">
        <f t="shared" si="0"/>
        <v>commercial18</v>
      </c>
      <c r="B20" t="s">
        <v>8</v>
      </c>
      <c r="C20">
        <v>18</v>
      </c>
      <c r="D20">
        <v>9094.6978669035107</v>
      </c>
    </row>
    <row r="21" spans="1:4" x14ac:dyDescent="0.2">
      <c r="A21" s="1" t="str">
        <f t="shared" si="0"/>
        <v>commercial19</v>
      </c>
      <c r="B21" t="s">
        <v>8</v>
      </c>
      <c r="C21">
        <v>19</v>
      </c>
      <c r="D21">
        <v>8764.3234077374309</v>
      </c>
    </row>
    <row r="22" spans="1:4" x14ac:dyDescent="0.2">
      <c r="A22" s="1" t="str">
        <f t="shared" si="0"/>
        <v>commercial20</v>
      </c>
      <c r="B22" t="s">
        <v>8</v>
      </c>
      <c r="C22">
        <v>20</v>
      </c>
      <c r="D22">
        <v>8450.6849945892409</v>
      </c>
    </row>
    <row r="23" spans="1:4" x14ac:dyDescent="0.2">
      <c r="A23" s="1" t="str">
        <f t="shared" si="0"/>
        <v>industrial0</v>
      </c>
      <c r="B23" t="s">
        <v>21</v>
      </c>
      <c r="C23">
        <v>0</v>
      </c>
      <c r="D23">
        <v>22930.346486131504</v>
      </c>
    </row>
    <row r="24" spans="1:4" x14ac:dyDescent="0.2">
      <c r="A24" s="1" t="str">
        <f t="shared" si="0"/>
        <v>industrial1</v>
      </c>
      <c r="B24" t="s">
        <v>21</v>
      </c>
      <c r="C24">
        <v>1</v>
      </c>
      <c r="D24">
        <v>21808.036608887534</v>
      </c>
    </row>
    <row r="25" spans="1:4" x14ac:dyDescent="0.2">
      <c r="A25" s="1" t="str">
        <f t="shared" si="0"/>
        <v>industrial2</v>
      </c>
      <c r="B25" t="s">
        <v>21</v>
      </c>
      <c r="C25">
        <v>2</v>
      </c>
      <c r="D25" s="1">
        <v>21190.803408938966</v>
      </c>
    </row>
    <row r="26" spans="1:4" x14ac:dyDescent="0.2">
      <c r="A26" s="1" t="str">
        <f t="shared" si="0"/>
        <v>industrial3</v>
      </c>
      <c r="B26" t="s">
        <v>21</v>
      </c>
      <c r="C26">
        <v>3</v>
      </c>
      <c r="D26" s="1">
        <v>20721.435485955662</v>
      </c>
    </row>
    <row r="27" spans="1:4" x14ac:dyDescent="0.2">
      <c r="A27" s="1" t="str">
        <f t="shared" si="0"/>
        <v>industrial4</v>
      </c>
      <c r="B27" t="s">
        <v>21</v>
      </c>
      <c r="C27">
        <v>4</v>
      </c>
      <c r="D27" s="1">
        <v>18679.692323783136</v>
      </c>
    </row>
    <row r="28" spans="1:4" x14ac:dyDescent="0.2">
      <c r="A28" s="1" t="str">
        <f t="shared" si="0"/>
        <v>industrial5</v>
      </c>
      <c r="B28" t="s">
        <v>21</v>
      </c>
      <c r="C28">
        <v>5</v>
      </c>
      <c r="D28" s="1">
        <v>17666.765154818168</v>
      </c>
    </row>
    <row r="29" spans="1:4" x14ac:dyDescent="0.2">
      <c r="A29" s="1" t="str">
        <f t="shared" si="0"/>
        <v>industrial6</v>
      </c>
      <c r="B29" t="s">
        <v>21</v>
      </c>
      <c r="C29">
        <v>6</v>
      </c>
      <c r="D29" s="1">
        <v>17151.197007905499</v>
      </c>
    </row>
    <row r="30" spans="1:4" x14ac:dyDescent="0.2">
      <c r="A30" s="1" t="str">
        <f t="shared" si="0"/>
        <v>industrial7</v>
      </c>
      <c r="B30" t="s">
        <v>21</v>
      </c>
      <c r="C30">
        <v>7</v>
      </c>
      <c r="D30" s="1">
        <v>15787.668803511944</v>
      </c>
    </row>
    <row r="31" spans="1:4" x14ac:dyDescent="0.2">
      <c r="A31" s="1" t="str">
        <f t="shared" si="0"/>
        <v>industrial8</v>
      </c>
      <c r="B31" t="s">
        <v>21</v>
      </c>
      <c r="C31">
        <v>8</v>
      </c>
      <c r="D31" s="1">
        <v>15311.543475106757</v>
      </c>
    </row>
    <row r="32" spans="1:4" x14ac:dyDescent="0.2">
      <c r="A32" s="1" t="str">
        <f t="shared" si="0"/>
        <v>industrial9</v>
      </c>
      <c r="B32" t="s">
        <v>21</v>
      </c>
      <c r="C32">
        <v>9</v>
      </c>
      <c r="D32" s="1">
        <v>15290.080529175655</v>
      </c>
    </row>
    <row r="33" spans="1:4" x14ac:dyDescent="0.2">
      <c r="A33" s="1" t="str">
        <f t="shared" si="0"/>
        <v>industrial10</v>
      </c>
      <c r="B33" t="s">
        <v>21</v>
      </c>
      <c r="C33">
        <v>10</v>
      </c>
      <c r="D33" s="1">
        <v>14936.733034436529</v>
      </c>
    </row>
    <row r="34" spans="1:4" x14ac:dyDescent="0.2">
      <c r="A34" s="1" t="str">
        <f t="shared" si="0"/>
        <v>industrial11</v>
      </c>
      <c r="B34" t="s">
        <v>21</v>
      </c>
      <c r="C34">
        <v>11</v>
      </c>
      <c r="D34" s="1">
        <v>14234.140109526736</v>
      </c>
    </row>
    <row r="35" spans="1:4" x14ac:dyDescent="0.2">
      <c r="A35" s="1" t="str">
        <f t="shared" si="0"/>
        <v>industrial12</v>
      </c>
      <c r="B35" t="s">
        <v>21</v>
      </c>
      <c r="C35">
        <v>12</v>
      </c>
      <c r="D35" s="1">
        <v>12859.239171732461</v>
      </c>
    </row>
    <row r="36" spans="1:4" x14ac:dyDescent="0.2">
      <c r="A36" s="1" t="str">
        <f t="shared" si="0"/>
        <v>industrial13</v>
      </c>
      <c r="B36" t="s">
        <v>21</v>
      </c>
      <c r="C36">
        <v>13</v>
      </c>
      <c r="D36" s="1">
        <v>12817.119742720988</v>
      </c>
    </row>
    <row r="37" spans="1:4" x14ac:dyDescent="0.2">
      <c r="A37" s="1" t="str">
        <f t="shared" si="0"/>
        <v>industrial14</v>
      </c>
      <c r="B37" t="s">
        <v>21</v>
      </c>
      <c r="C37">
        <v>14</v>
      </c>
      <c r="D37" s="1">
        <v>11967.99350584939</v>
      </c>
    </row>
    <row r="38" spans="1:4" x14ac:dyDescent="0.2">
      <c r="A38" s="1" t="str">
        <f t="shared" si="0"/>
        <v>industrial15</v>
      </c>
      <c r="B38" t="s">
        <v>21</v>
      </c>
      <c r="C38">
        <v>15</v>
      </c>
      <c r="D38" s="1">
        <v>11523.275688818585</v>
      </c>
    </row>
    <row r="39" spans="1:4" x14ac:dyDescent="0.2">
      <c r="A39" s="1" t="str">
        <f t="shared" si="0"/>
        <v>industrial16</v>
      </c>
      <c r="B39" t="s">
        <v>21</v>
      </c>
      <c r="C39">
        <v>16</v>
      </c>
      <c r="D39" s="1">
        <v>10926.216556557118</v>
      </c>
    </row>
    <row r="40" spans="1:4" x14ac:dyDescent="0.2">
      <c r="A40" s="1" t="str">
        <f t="shared" si="0"/>
        <v>industrial17</v>
      </c>
      <c r="B40" t="s">
        <v>21</v>
      </c>
      <c r="C40">
        <v>17</v>
      </c>
      <c r="D40" s="1">
        <v>10119.79864252124</v>
      </c>
    </row>
    <row r="41" spans="1:4" x14ac:dyDescent="0.2">
      <c r="A41" s="1" t="str">
        <f t="shared" si="0"/>
        <v>industrial18</v>
      </c>
      <c r="B41" t="s">
        <v>21</v>
      </c>
      <c r="C41">
        <v>18</v>
      </c>
      <c r="D41" s="1">
        <v>9350.3806990302492</v>
      </c>
    </row>
    <row r="42" spans="1:4" x14ac:dyDescent="0.2">
      <c r="A42" s="1" t="str">
        <f t="shared" si="0"/>
        <v>industrial19</v>
      </c>
      <c r="B42" t="s">
        <v>21</v>
      </c>
      <c r="C42">
        <v>19</v>
      </c>
      <c r="D42" s="1">
        <v>9096.5930343083801</v>
      </c>
    </row>
    <row r="43" spans="1:4" x14ac:dyDescent="0.2">
      <c r="A43" s="1" t="str">
        <f t="shared" si="0"/>
        <v>industrial20</v>
      </c>
      <c r="B43" t="s">
        <v>21</v>
      </c>
      <c r="C43">
        <v>20</v>
      </c>
      <c r="D43" s="1">
        <v>8207.2732433150759</v>
      </c>
    </row>
    <row r="44" spans="1:4" x14ac:dyDescent="0.2">
      <c r="A44" s="1" t="str">
        <f t="shared" si="0"/>
        <v>agricultural0</v>
      </c>
      <c r="B44" t="s">
        <v>45</v>
      </c>
      <c r="C44">
        <v>0</v>
      </c>
      <c r="D44" s="1">
        <v>7143.979076564432</v>
      </c>
    </row>
    <row r="45" spans="1:4" x14ac:dyDescent="0.2">
      <c r="A45" s="1" t="str">
        <f t="shared" si="0"/>
        <v>agricultural1</v>
      </c>
      <c r="B45" t="s">
        <v>45</v>
      </c>
      <c r="C45">
        <v>1</v>
      </c>
      <c r="D45" s="1">
        <v>6584.3886499110813</v>
      </c>
    </row>
    <row r="46" spans="1:4" x14ac:dyDescent="0.2">
      <c r="A46" s="1" t="str">
        <f t="shared" si="0"/>
        <v>agricultural2</v>
      </c>
      <c r="B46" t="s">
        <v>45</v>
      </c>
      <c r="C46">
        <v>2</v>
      </c>
      <c r="D46" s="1">
        <v>6526.0684502742424</v>
      </c>
    </row>
    <row r="47" spans="1:4" x14ac:dyDescent="0.2">
      <c r="A47" s="1" t="str">
        <f t="shared" si="0"/>
        <v>agricultural3</v>
      </c>
      <c r="B47" t="s">
        <v>45</v>
      </c>
      <c r="C47">
        <v>3</v>
      </c>
      <c r="D47" s="1">
        <v>5998.9670402829615</v>
      </c>
    </row>
    <row r="48" spans="1:4" x14ac:dyDescent="0.2">
      <c r="A48" s="1" t="str">
        <f t="shared" si="0"/>
        <v>agricultural4</v>
      </c>
      <c r="B48" t="s">
        <v>45</v>
      </c>
      <c r="C48">
        <v>4</v>
      </c>
      <c r="D48" s="1">
        <v>5472.2953618824504</v>
      </c>
    </row>
    <row r="49" spans="1:4" x14ac:dyDescent="0.2">
      <c r="A49" s="1" t="str">
        <f t="shared" si="0"/>
        <v>agricultural5</v>
      </c>
      <c r="B49" t="s">
        <v>45</v>
      </c>
      <c r="C49">
        <v>5</v>
      </c>
      <c r="D49" s="1">
        <v>5099.0937847906907</v>
      </c>
    </row>
    <row r="50" spans="1:4" x14ac:dyDescent="0.2">
      <c r="A50" s="1" t="str">
        <f t="shared" si="0"/>
        <v>agricultural6</v>
      </c>
      <c r="B50" t="s">
        <v>45</v>
      </c>
      <c r="C50">
        <v>6</v>
      </c>
      <c r="D50" s="1">
        <v>4768.3732728804689</v>
      </c>
    </row>
    <row r="51" spans="1:4" x14ac:dyDescent="0.2">
      <c r="A51" s="1" t="str">
        <f t="shared" si="0"/>
        <v>agricultural7</v>
      </c>
      <c r="B51" t="s">
        <v>45</v>
      </c>
      <c r="C51">
        <v>7</v>
      </c>
      <c r="D51" s="1">
        <v>4601.1916571452593</v>
      </c>
    </row>
    <row r="52" spans="1:4" x14ac:dyDescent="0.2">
      <c r="A52" s="1" t="str">
        <f t="shared" si="0"/>
        <v>agricultural8</v>
      </c>
      <c r="B52" t="s">
        <v>45</v>
      </c>
      <c r="C52">
        <v>8</v>
      </c>
      <c r="D52" s="1">
        <v>4562.4855516952375</v>
      </c>
    </row>
    <row r="53" spans="1:4" x14ac:dyDescent="0.2">
      <c r="A53" s="1" t="str">
        <f t="shared" si="0"/>
        <v>agricultural9</v>
      </c>
      <c r="B53" t="s">
        <v>45</v>
      </c>
      <c r="C53">
        <v>9</v>
      </c>
      <c r="D53" s="1">
        <v>4444.7068922503968</v>
      </c>
    </row>
    <row r="54" spans="1:4" x14ac:dyDescent="0.2">
      <c r="A54" s="1" t="str">
        <f t="shared" si="0"/>
        <v>agricultural10</v>
      </c>
      <c r="B54" t="s">
        <v>45</v>
      </c>
      <c r="C54">
        <v>10</v>
      </c>
      <c r="D54" s="1">
        <v>4000.3770213531457</v>
      </c>
    </row>
    <row r="55" spans="1:4" x14ac:dyDescent="0.2">
      <c r="A55" s="1" t="str">
        <f t="shared" si="0"/>
        <v>agricultural11</v>
      </c>
      <c r="B55" t="s">
        <v>45</v>
      </c>
      <c r="C55">
        <v>11</v>
      </c>
      <c r="D55" s="1">
        <v>3866.6048203715814</v>
      </c>
    </row>
    <row r="56" spans="1:4" x14ac:dyDescent="0.2">
      <c r="A56" s="1" t="str">
        <f t="shared" si="0"/>
        <v>agricultural12</v>
      </c>
      <c r="B56" t="s">
        <v>45</v>
      </c>
      <c r="C56">
        <v>12</v>
      </c>
      <c r="D56" s="1">
        <v>3602.3449663684301</v>
      </c>
    </row>
    <row r="57" spans="1:4" x14ac:dyDescent="0.2">
      <c r="A57" s="1" t="str">
        <f t="shared" si="0"/>
        <v>agricultural13</v>
      </c>
      <c r="B57" t="s">
        <v>45</v>
      </c>
      <c r="C57">
        <v>13</v>
      </c>
      <c r="D57" s="1">
        <v>3422.4025252323481</v>
      </c>
    </row>
    <row r="58" spans="1:4" x14ac:dyDescent="0.2">
      <c r="A58" s="1" t="str">
        <f t="shared" si="0"/>
        <v>agricultural14</v>
      </c>
      <c r="B58" t="s">
        <v>45</v>
      </c>
      <c r="C58">
        <v>14</v>
      </c>
      <c r="D58" s="1">
        <v>3152.8444549481674</v>
      </c>
    </row>
    <row r="59" spans="1:4" x14ac:dyDescent="0.2">
      <c r="A59" s="1" t="str">
        <f t="shared" si="0"/>
        <v>agricultural15</v>
      </c>
      <c r="B59" t="s">
        <v>45</v>
      </c>
      <c r="C59">
        <v>15</v>
      </c>
      <c r="D59" s="1">
        <v>2855.5355557200023</v>
      </c>
    </row>
    <row r="60" spans="1:4" x14ac:dyDescent="0.2">
      <c r="A60" s="1" t="str">
        <f t="shared" si="0"/>
        <v>agricultural16</v>
      </c>
      <c r="B60" t="s">
        <v>45</v>
      </c>
      <c r="C60">
        <v>16</v>
      </c>
      <c r="D60" s="1">
        <v>2734.5933468223589</v>
      </c>
    </row>
    <row r="61" spans="1:4" x14ac:dyDescent="0.2">
      <c r="A61" s="1" t="str">
        <f t="shared" si="0"/>
        <v>agricultural17</v>
      </c>
      <c r="B61" t="s">
        <v>45</v>
      </c>
      <c r="C61">
        <v>17</v>
      </c>
      <c r="D61" s="1">
        <v>2511.3143561378488</v>
      </c>
    </row>
    <row r="62" spans="1:4" x14ac:dyDescent="0.2">
      <c r="A62" s="1" t="str">
        <f t="shared" si="0"/>
        <v>agricultural18</v>
      </c>
      <c r="B62" t="s">
        <v>45</v>
      </c>
      <c r="C62">
        <v>18</v>
      </c>
      <c r="D62" s="1">
        <v>2431.0525145854072</v>
      </c>
    </row>
    <row r="63" spans="1:4" x14ac:dyDescent="0.2">
      <c r="A63" s="1" t="str">
        <f t="shared" si="0"/>
        <v>agricultural19</v>
      </c>
      <c r="B63" t="s">
        <v>45</v>
      </c>
      <c r="C63">
        <v>19</v>
      </c>
      <c r="D63" s="1">
        <v>2352.180194158108</v>
      </c>
    </row>
    <row r="64" spans="1:4" x14ac:dyDescent="0.2">
      <c r="A64" s="1" t="str">
        <f t="shared" si="0"/>
        <v>agricultural20</v>
      </c>
      <c r="B64" t="s">
        <v>45</v>
      </c>
      <c r="C64">
        <v>20</v>
      </c>
      <c r="D64" s="1">
        <v>2237.6753914474507</v>
      </c>
    </row>
  </sheetData>
  <pageMargins left="0.78749999999999998" right="0.78749999999999998" top="1.0249999999999999" bottom="1.0249999999999999" header="0.78749999999999998" footer="0.78749999999999998"/>
  <pageSetup orientation="portrait" r:id="rId1"/>
  <headerFooter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zoomScale="120" zoomScaleNormal="120" workbookViewId="0">
      <selection activeCell="E7" sqref="B2:E7"/>
    </sheetView>
  </sheetViews>
  <sheetFormatPr defaultRowHeight="12.75" x14ac:dyDescent="0.2"/>
  <cols>
    <col min="1" max="1" width="41.42578125" style="1" customWidth="1"/>
    <col min="2" max="2" width="10.7109375"/>
    <col min="3" max="3" width="26.42578125"/>
    <col min="4" max="4" width="6.42578125" customWidth="1"/>
    <col min="5" max="5" width="21.5703125"/>
    <col min="6" max="1026" width="11.5703125"/>
  </cols>
  <sheetData>
    <row r="1" spans="1:5" x14ac:dyDescent="0.2">
      <c r="A1" s="1" t="s">
        <v>0</v>
      </c>
      <c r="B1" t="s">
        <v>4</v>
      </c>
      <c r="C1" t="s">
        <v>5</v>
      </c>
      <c r="D1" t="s">
        <v>110</v>
      </c>
      <c r="E1" t="s">
        <v>111</v>
      </c>
    </row>
    <row r="2" spans="1:5" x14ac:dyDescent="0.2">
      <c r="A2" s="1" t="str">
        <f>$B2&amp;$C2&amp;D2</f>
        <v>commercialVCC 21400 (GAS LHD1)GAS</v>
      </c>
      <c r="B2" t="s">
        <v>8</v>
      </c>
      <c r="C2" t="s">
        <v>9</v>
      </c>
      <c r="D2" t="s">
        <v>112</v>
      </c>
      <c r="E2">
        <v>1</v>
      </c>
    </row>
    <row r="3" spans="1:5" x14ac:dyDescent="0.2">
      <c r="A3" s="1" t="str">
        <f t="shared" ref="A3:A7" si="0">$B3&amp;$C3&amp;D3</f>
        <v>industrialVCC 21400 (GAS LHD1)GAS</v>
      </c>
      <c r="B3" t="s">
        <v>21</v>
      </c>
      <c r="C3" t="s">
        <v>9</v>
      </c>
      <c r="D3" t="s">
        <v>112</v>
      </c>
      <c r="E3">
        <v>1</v>
      </c>
    </row>
    <row r="4" spans="1:5" x14ac:dyDescent="0.2">
      <c r="A4" s="1" t="str">
        <f t="shared" si="0"/>
        <v>industrialVCC 22400 (DSL LHD1)DSL</v>
      </c>
      <c r="B4" t="s">
        <v>21</v>
      </c>
      <c r="C4" t="s">
        <v>33</v>
      </c>
      <c r="D4" t="s">
        <v>113</v>
      </c>
      <c r="E4">
        <v>1</v>
      </c>
    </row>
    <row r="5" spans="1:5" x14ac:dyDescent="0.2">
      <c r="A5" s="1" t="str">
        <f t="shared" si="0"/>
        <v>agriculturalVCC 22601 (DSL T6 Ag)DSL</v>
      </c>
      <c r="B5" t="s">
        <v>45</v>
      </c>
      <c r="C5" t="s">
        <v>46</v>
      </c>
      <c r="D5" t="s">
        <v>113</v>
      </c>
      <c r="E5">
        <v>1</v>
      </c>
    </row>
    <row r="6" spans="1:5" x14ac:dyDescent="0.2">
      <c r="A6" s="1" t="str">
        <f t="shared" si="0"/>
        <v>commercialVCC 24724 (NG T7 SWCVng)NG</v>
      </c>
      <c r="B6" t="s">
        <v>8</v>
      </c>
      <c r="C6" t="s">
        <v>50</v>
      </c>
      <c r="D6" t="s">
        <v>114</v>
      </c>
      <c r="E6">
        <v>0.6</v>
      </c>
    </row>
    <row r="7" spans="1:5" x14ac:dyDescent="0.2">
      <c r="A7" s="1" t="str">
        <f t="shared" si="0"/>
        <v>commercialVCC 24724 (NG T7 SWCVng)ELEC</v>
      </c>
      <c r="B7" t="s">
        <v>8</v>
      </c>
      <c r="C7" t="s">
        <v>50</v>
      </c>
      <c r="D7" t="s">
        <v>115</v>
      </c>
      <c r="E7">
        <v>0.4</v>
      </c>
    </row>
  </sheetData>
  <pageMargins left="0.78749999999999998" right="0.78749999999999998" top="1.0249999999999999" bottom="1.0249999999999999" header="0.78749999999999998" footer="0.78749999999999998"/>
  <headerFooter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6"/>
  <sheetViews>
    <sheetView zoomScale="120" zoomScaleNormal="120" workbookViewId="0">
      <selection activeCell="E56" sqref="B2:E56"/>
    </sheetView>
  </sheetViews>
  <sheetFormatPr defaultRowHeight="12.75" x14ac:dyDescent="0.2"/>
  <cols>
    <col min="1" max="1" width="32.140625" style="1" customWidth="1"/>
    <col min="2" max="2" width="26.42578125"/>
    <col min="3" max="3" width="10.85546875"/>
    <col min="4" max="4" width="5.28515625"/>
    <col min="5" max="5" width="20.85546875"/>
    <col min="6" max="1026" width="11.5703125"/>
  </cols>
  <sheetData>
    <row r="1" spans="1:5" x14ac:dyDescent="0.2">
      <c r="A1" s="1" t="s">
        <v>0</v>
      </c>
      <c r="B1" t="s">
        <v>5</v>
      </c>
      <c r="C1" t="s">
        <v>2</v>
      </c>
      <c r="D1" t="s">
        <v>110</v>
      </c>
      <c r="E1" t="s">
        <v>116</v>
      </c>
    </row>
    <row r="2" spans="1:5" x14ac:dyDescent="0.2">
      <c r="A2" s="1" t="str">
        <f t="shared" ref="A2:A34" si="0">$B2&amp;$C2&amp;$D2</f>
        <v>VCC 21400 (GAS LHD1)2010GAS</v>
      </c>
      <c r="B2" t="s">
        <v>9</v>
      </c>
      <c r="C2">
        <v>2010</v>
      </c>
      <c r="D2" t="s">
        <v>112</v>
      </c>
      <c r="E2">
        <v>10.2172455559132</v>
      </c>
    </row>
    <row r="3" spans="1:5" x14ac:dyDescent="0.2">
      <c r="A3" s="1" t="str">
        <f t="shared" si="0"/>
        <v>VCC 21400 (GAS LHD1)2011GAS</v>
      </c>
      <c r="B3" t="s">
        <v>9</v>
      </c>
      <c r="C3">
        <v>2011</v>
      </c>
      <c r="D3" t="s">
        <v>112</v>
      </c>
      <c r="E3">
        <v>10.1061360125071</v>
      </c>
    </row>
    <row r="4" spans="1:5" x14ac:dyDescent="0.2">
      <c r="A4" s="1" t="str">
        <f t="shared" si="0"/>
        <v>VCC 21400 (GAS LHD1)2012GAS</v>
      </c>
      <c r="B4" t="s">
        <v>9</v>
      </c>
      <c r="C4">
        <v>2012</v>
      </c>
      <c r="D4" t="s">
        <v>112</v>
      </c>
      <c r="E4">
        <v>10.213626453365</v>
      </c>
    </row>
    <row r="5" spans="1:5" x14ac:dyDescent="0.2">
      <c r="A5" s="1" t="str">
        <f t="shared" si="0"/>
        <v>VCC 21400 (GAS LHD1)2013GAS</v>
      </c>
      <c r="B5" t="s">
        <v>9</v>
      </c>
      <c r="C5">
        <v>2013</v>
      </c>
      <c r="D5" t="s">
        <v>112</v>
      </c>
      <c r="E5">
        <v>10.193205773225801</v>
      </c>
    </row>
    <row r="6" spans="1:5" x14ac:dyDescent="0.2">
      <c r="A6" s="1" t="str">
        <f t="shared" si="0"/>
        <v>VCC 21400 (GAS LHD1)2014GAS</v>
      </c>
      <c r="B6" t="s">
        <v>9</v>
      </c>
      <c r="C6">
        <v>2014</v>
      </c>
      <c r="D6" t="s">
        <v>112</v>
      </c>
      <c r="E6">
        <v>10.2267070292698</v>
      </c>
    </row>
    <row r="7" spans="1:5" x14ac:dyDescent="0.2">
      <c r="A7" s="1" t="str">
        <f t="shared" si="0"/>
        <v>VCC 21400 (GAS LHD1)2015GAS</v>
      </c>
      <c r="B7" t="s">
        <v>9</v>
      </c>
      <c r="C7">
        <v>2015</v>
      </c>
      <c r="D7" t="s">
        <v>112</v>
      </c>
      <c r="E7">
        <v>10.277144845949399</v>
      </c>
    </row>
    <row r="8" spans="1:5" x14ac:dyDescent="0.2">
      <c r="A8" s="1" t="str">
        <f t="shared" si="0"/>
        <v>VCC 21400 (GAS LHD1)2016GAS</v>
      </c>
      <c r="B8" t="s">
        <v>9</v>
      </c>
      <c r="C8">
        <v>2016</v>
      </c>
      <c r="D8" t="s">
        <v>112</v>
      </c>
      <c r="E8">
        <v>10.488709324644001</v>
      </c>
    </row>
    <row r="9" spans="1:5" x14ac:dyDescent="0.2">
      <c r="A9" s="1" t="str">
        <f t="shared" si="0"/>
        <v>VCC 21400 (GAS LHD1)2017GAS</v>
      </c>
      <c r="B9" t="s">
        <v>9</v>
      </c>
      <c r="C9">
        <v>2017</v>
      </c>
      <c r="D9" t="s">
        <v>112</v>
      </c>
      <c r="E9">
        <v>10.708938923948701</v>
      </c>
    </row>
    <row r="10" spans="1:5" x14ac:dyDescent="0.2">
      <c r="A10" s="1" t="str">
        <f t="shared" si="0"/>
        <v>VCC 21400 (GAS LHD1)2018GAS</v>
      </c>
      <c r="B10" t="s">
        <v>9</v>
      </c>
      <c r="C10">
        <v>2018</v>
      </c>
      <c r="D10" t="s">
        <v>112</v>
      </c>
      <c r="E10">
        <v>11.180389126618699</v>
      </c>
    </row>
    <row r="11" spans="1:5" x14ac:dyDescent="0.2">
      <c r="A11" s="1" t="str">
        <f t="shared" si="0"/>
        <v>VCC 21400 (GAS LHD1)2019GAS</v>
      </c>
      <c r="B11" t="s">
        <v>9</v>
      </c>
      <c r="C11">
        <v>2019</v>
      </c>
      <c r="D11" t="s">
        <v>112</v>
      </c>
      <c r="E11">
        <v>11.1792482097554</v>
      </c>
    </row>
    <row r="12" spans="1:5" x14ac:dyDescent="0.2">
      <c r="A12" s="1" t="str">
        <f t="shared" si="0"/>
        <v>VCC 21400 (GAS LHD1)2020GAS</v>
      </c>
      <c r="B12" t="s">
        <v>9</v>
      </c>
      <c r="C12">
        <v>2020</v>
      </c>
      <c r="D12" t="s">
        <v>112</v>
      </c>
      <c r="E12">
        <v>11.1782506701333</v>
      </c>
    </row>
    <row r="13" spans="1:5" x14ac:dyDescent="0.2">
      <c r="A13" s="1" t="str">
        <f t="shared" si="0"/>
        <v>VCC 22400 (DSL LHD1)2010DSL</v>
      </c>
      <c r="B13" t="s">
        <v>33</v>
      </c>
      <c r="C13">
        <v>2010</v>
      </c>
      <c r="D13" t="s">
        <v>113</v>
      </c>
      <c r="E13">
        <v>20.039309558759001</v>
      </c>
    </row>
    <row r="14" spans="1:5" x14ac:dyDescent="0.2">
      <c r="A14" s="1" t="str">
        <f t="shared" si="0"/>
        <v>VCC 22400 (DSL LHD1)2011DSL</v>
      </c>
      <c r="B14" t="s">
        <v>33</v>
      </c>
      <c r="C14">
        <v>2011</v>
      </c>
      <c r="D14" t="s">
        <v>113</v>
      </c>
      <c r="E14">
        <v>20.085962660893902</v>
      </c>
    </row>
    <row r="15" spans="1:5" x14ac:dyDescent="0.2">
      <c r="A15" s="1" t="str">
        <f t="shared" si="0"/>
        <v>VCC 22400 (DSL LHD1)2012DSL</v>
      </c>
      <c r="B15" t="s">
        <v>33</v>
      </c>
      <c r="C15">
        <v>2012</v>
      </c>
      <c r="D15" t="s">
        <v>113</v>
      </c>
      <c r="E15">
        <v>20.057960671527798</v>
      </c>
    </row>
    <row r="16" spans="1:5" x14ac:dyDescent="0.2">
      <c r="A16" s="1" t="str">
        <f t="shared" si="0"/>
        <v>VCC 22400 (DSL LHD1)2013DSL</v>
      </c>
      <c r="B16" t="s">
        <v>33</v>
      </c>
      <c r="C16">
        <v>2013</v>
      </c>
      <c r="D16" t="s">
        <v>113</v>
      </c>
      <c r="E16">
        <v>20.6386337931776</v>
      </c>
    </row>
    <row r="17" spans="1:5" x14ac:dyDescent="0.2">
      <c r="A17" s="1" t="str">
        <f t="shared" si="0"/>
        <v>VCC 22400 (DSL LHD1)2014DSL</v>
      </c>
      <c r="B17" t="s">
        <v>33</v>
      </c>
      <c r="C17">
        <v>2014</v>
      </c>
      <c r="D17" t="s">
        <v>113</v>
      </c>
      <c r="E17">
        <v>20.882823829474699</v>
      </c>
    </row>
    <row r="18" spans="1:5" x14ac:dyDescent="0.2">
      <c r="A18" s="1" t="str">
        <f t="shared" si="0"/>
        <v>VCC 22400 (DSL LHD1)2015DSL</v>
      </c>
      <c r="B18" t="s">
        <v>33</v>
      </c>
      <c r="C18">
        <v>2015</v>
      </c>
      <c r="D18" t="s">
        <v>113</v>
      </c>
      <c r="E18">
        <v>21.038183621286301</v>
      </c>
    </row>
    <row r="19" spans="1:5" x14ac:dyDescent="0.2">
      <c r="A19" s="1" t="str">
        <f t="shared" si="0"/>
        <v>VCC 22400 (DSL LHD1)2016DSL</v>
      </c>
      <c r="B19" t="s">
        <v>33</v>
      </c>
      <c r="C19">
        <v>2016</v>
      </c>
      <c r="D19" t="s">
        <v>113</v>
      </c>
      <c r="E19">
        <v>21.714332784094001</v>
      </c>
    </row>
    <row r="20" spans="1:5" x14ac:dyDescent="0.2">
      <c r="A20" s="1" t="str">
        <f t="shared" si="0"/>
        <v>VCC 22400 (DSL LHD1)2017DSL</v>
      </c>
      <c r="B20" t="s">
        <v>33</v>
      </c>
      <c r="C20">
        <v>2017</v>
      </c>
      <c r="D20" t="s">
        <v>113</v>
      </c>
      <c r="E20">
        <v>22.434880093101398</v>
      </c>
    </row>
    <row r="21" spans="1:5" x14ac:dyDescent="0.2">
      <c r="A21" s="1" t="str">
        <f t="shared" si="0"/>
        <v>VCC 22400 (DSL LHD1)2018DSL</v>
      </c>
      <c r="B21" t="s">
        <v>33</v>
      </c>
      <c r="C21">
        <v>2018</v>
      </c>
      <c r="D21" t="s">
        <v>113</v>
      </c>
      <c r="E21">
        <v>24.023019473112502</v>
      </c>
    </row>
    <row r="22" spans="1:5" x14ac:dyDescent="0.2">
      <c r="A22" s="1" t="str">
        <f t="shared" si="0"/>
        <v>VCC 22400 (DSL LHD1)2019DSL</v>
      </c>
      <c r="B22" t="s">
        <v>33</v>
      </c>
      <c r="C22">
        <v>2019</v>
      </c>
      <c r="D22" t="s">
        <v>113</v>
      </c>
      <c r="E22">
        <v>24.027785835190699</v>
      </c>
    </row>
    <row r="23" spans="1:5" x14ac:dyDescent="0.2">
      <c r="A23" s="1" t="str">
        <f t="shared" si="0"/>
        <v>VCC 22400 (DSL LHD1)2020DSL</v>
      </c>
      <c r="B23" t="s">
        <v>33</v>
      </c>
      <c r="C23">
        <v>2020</v>
      </c>
      <c r="D23" t="s">
        <v>113</v>
      </c>
      <c r="E23">
        <v>24.032721777321701</v>
      </c>
    </row>
    <row r="24" spans="1:5" x14ac:dyDescent="0.2">
      <c r="A24" s="1" t="str">
        <f t="shared" si="0"/>
        <v>VCC 22601 (DSL T6 Ag)2010DSL</v>
      </c>
      <c r="B24" t="s">
        <v>46</v>
      </c>
      <c r="C24">
        <v>2010</v>
      </c>
      <c r="D24" t="s">
        <v>113</v>
      </c>
      <c r="E24">
        <v>9.0572843071919102</v>
      </c>
    </row>
    <row r="25" spans="1:5" x14ac:dyDescent="0.2">
      <c r="A25" s="1" t="str">
        <f t="shared" si="0"/>
        <v>VCC 22601 (DSL T6 Ag)2011DSL</v>
      </c>
      <c r="B25" t="s">
        <v>46</v>
      </c>
      <c r="C25">
        <v>2011</v>
      </c>
      <c r="D25" t="s">
        <v>113</v>
      </c>
      <c r="E25">
        <v>8.8731679713662608</v>
      </c>
    </row>
    <row r="26" spans="1:5" x14ac:dyDescent="0.2">
      <c r="A26" s="1" t="str">
        <f t="shared" si="0"/>
        <v>VCC 22601 (DSL T6 Ag)2012DSL</v>
      </c>
      <c r="B26" t="s">
        <v>46</v>
      </c>
      <c r="C26">
        <v>2012</v>
      </c>
      <c r="D26" t="s">
        <v>113</v>
      </c>
      <c r="E26">
        <v>8.5153008153305905</v>
      </c>
    </row>
    <row r="27" spans="1:5" x14ac:dyDescent="0.2">
      <c r="A27" s="1" t="str">
        <f t="shared" si="0"/>
        <v>VCC 22601 (DSL T6 Ag)2013DSL</v>
      </c>
      <c r="B27" t="s">
        <v>46</v>
      </c>
      <c r="C27">
        <v>2013</v>
      </c>
      <c r="D27" t="s">
        <v>113</v>
      </c>
      <c r="E27">
        <v>8.7193539645434299</v>
      </c>
    </row>
    <row r="28" spans="1:5" x14ac:dyDescent="0.2">
      <c r="A28" s="1" t="str">
        <f t="shared" si="0"/>
        <v>VCC 22601 (DSL T6 Ag)2014DSL</v>
      </c>
      <c r="B28" t="s">
        <v>46</v>
      </c>
      <c r="C28">
        <v>2014</v>
      </c>
      <c r="D28" t="s">
        <v>113</v>
      </c>
      <c r="E28">
        <v>9.2656353755378795</v>
      </c>
    </row>
    <row r="29" spans="1:5" x14ac:dyDescent="0.2">
      <c r="A29" s="1" t="str">
        <f t="shared" si="0"/>
        <v>VCC 22601 (DSL T6 Ag)2015DSL</v>
      </c>
      <c r="B29" t="s">
        <v>46</v>
      </c>
      <c r="C29">
        <v>2015</v>
      </c>
      <c r="D29" t="s">
        <v>113</v>
      </c>
      <c r="E29">
        <v>9.3026946091450409</v>
      </c>
    </row>
    <row r="30" spans="1:5" x14ac:dyDescent="0.2">
      <c r="A30" s="1" t="str">
        <f t="shared" si="0"/>
        <v>VCC 22601 (DSL T6 Ag)2016DSL</v>
      </c>
      <c r="B30" t="s">
        <v>46</v>
      </c>
      <c r="C30">
        <v>2016</v>
      </c>
      <c r="D30" t="s">
        <v>113</v>
      </c>
      <c r="E30">
        <v>9.2979593561983993</v>
      </c>
    </row>
    <row r="31" spans="1:5" x14ac:dyDescent="0.2">
      <c r="A31" s="1" t="str">
        <f t="shared" si="0"/>
        <v>VCC 22601 (DSL T6 Ag)2017DSL</v>
      </c>
      <c r="B31" t="s">
        <v>46</v>
      </c>
      <c r="C31">
        <v>2017</v>
      </c>
      <c r="D31" t="s">
        <v>113</v>
      </c>
      <c r="E31">
        <v>9.6578869010399693</v>
      </c>
    </row>
    <row r="32" spans="1:5" x14ac:dyDescent="0.2">
      <c r="A32" s="1" t="str">
        <f t="shared" si="0"/>
        <v>VCC 22601 (DSL T6 Ag)2018DSL</v>
      </c>
      <c r="B32" t="s">
        <v>46</v>
      </c>
      <c r="C32">
        <v>2018</v>
      </c>
      <c r="D32" t="s">
        <v>113</v>
      </c>
      <c r="E32">
        <v>9.6564686195613891</v>
      </c>
    </row>
    <row r="33" spans="1:5" x14ac:dyDescent="0.2">
      <c r="A33" s="1" t="str">
        <f t="shared" si="0"/>
        <v>VCC 22601 (DSL T6 Ag)2019DSL</v>
      </c>
      <c r="B33" t="s">
        <v>46</v>
      </c>
      <c r="C33">
        <v>2019</v>
      </c>
      <c r="D33" t="s">
        <v>113</v>
      </c>
      <c r="E33">
        <v>9.6570063150180196</v>
      </c>
    </row>
    <row r="34" spans="1:5" x14ac:dyDescent="0.2">
      <c r="A34" s="1" t="str">
        <f t="shared" si="0"/>
        <v>VCC 22601 (DSL T6 Ag)2020DSL</v>
      </c>
      <c r="B34" t="s">
        <v>46</v>
      </c>
      <c r="C34">
        <v>2020</v>
      </c>
      <c r="D34" t="s">
        <v>113</v>
      </c>
      <c r="E34">
        <v>9.6589001196559892</v>
      </c>
    </row>
    <row r="35" spans="1:5" x14ac:dyDescent="0.2">
      <c r="A35" s="1" t="str">
        <f t="shared" ref="A35:A56" si="1">$B35&amp;$C35&amp;$D35</f>
        <v>VCC 24724 (NG T7 SWCVng)2010NG</v>
      </c>
      <c r="B35" t="s">
        <v>50</v>
      </c>
      <c r="C35">
        <v>2010</v>
      </c>
      <c r="D35" t="s">
        <v>114</v>
      </c>
      <c r="E35">
        <v>2.6586681696819099</v>
      </c>
    </row>
    <row r="36" spans="1:5" x14ac:dyDescent="0.2">
      <c r="A36" s="1" t="str">
        <f t="shared" si="1"/>
        <v>VCC 24724 (NG T7 SWCVng)2011NG</v>
      </c>
      <c r="B36" t="s">
        <v>50</v>
      </c>
      <c r="C36">
        <v>2011</v>
      </c>
      <c r="D36" t="s">
        <v>114</v>
      </c>
      <c r="E36">
        <v>2.6716169209828999</v>
      </c>
    </row>
    <row r="37" spans="1:5" x14ac:dyDescent="0.2">
      <c r="A37" s="1" t="str">
        <f t="shared" si="1"/>
        <v>VCC 24724 (NG T7 SWCVng)2012NG</v>
      </c>
      <c r="B37" t="s">
        <v>50</v>
      </c>
      <c r="C37">
        <v>2012</v>
      </c>
      <c r="D37" t="s">
        <v>114</v>
      </c>
      <c r="E37">
        <v>2.6760125227714502</v>
      </c>
    </row>
    <row r="38" spans="1:5" x14ac:dyDescent="0.2">
      <c r="A38" s="1" t="str">
        <f t="shared" si="1"/>
        <v>VCC 24724 (NG T7 SWCVng)2013NG</v>
      </c>
      <c r="B38" t="s">
        <v>50</v>
      </c>
      <c r="C38">
        <v>2013</v>
      </c>
      <c r="D38" t="s">
        <v>114</v>
      </c>
      <c r="E38">
        <v>2.6759316328967699</v>
      </c>
    </row>
    <row r="39" spans="1:5" x14ac:dyDescent="0.2">
      <c r="A39" s="1" t="str">
        <f t="shared" si="1"/>
        <v>VCC 24724 (NG T7 SWCVng)2014NG</v>
      </c>
      <c r="B39" t="s">
        <v>50</v>
      </c>
      <c r="C39">
        <v>2014</v>
      </c>
      <c r="D39" t="s">
        <v>114</v>
      </c>
      <c r="E39">
        <v>3.04689642135095</v>
      </c>
    </row>
    <row r="40" spans="1:5" x14ac:dyDescent="0.2">
      <c r="A40" s="1" t="str">
        <f t="shared" si="1"/>
        <v>VCC 24724 (NG T7 SWCVng)2015NG</v>
      </c>
      <c r="B40" t="s">
        <v>50</v>
      </c>
      <c r="C40">
        <v>2015</v>
      </c>
      <c r="D40" t="s">
        <v>114</v>
      </c>
      <c r="E40">
        <v>3.0468623375692401</v>
      </c>
    </row>
    <row r="41" spans="1:5" x14ac:dyDescent="0.2">
      <c r="A41" s="1" t="str">
        <f t="shared" si="1"/>
        <v>VCC 24724 (NG T7 SWCVng)2016NG</v>
      </c>
      <c r="B41" t="s">
        <v>50</v>
      </c>
      <c r="C41">
        <v>2016</v>
      </c>
      <c r="D41" t="s">
        <v>114</v>
      </c>
      <c r="E41">
        <v>3.0468697042397901</v>
      </c>
    </row>
    <row r="42" spans="1:5" x14ac:dyDescent="0.2">
      <c r="A42" s="1" t="str">
        <f t="shared" si="1"/>
        <v>VCC 24724 (NG T7 SWCVng)2017NG</v>
      </c>
      <c r="B42" t="s">
        <v>50</v>
      </c>
      <c r="C42">
        <v>2017</v>
      </c>
      <c r="D42" t="s">
        <v>114</v>
      </c>
      <c r="E42">
        <v>3.1358000390212899</v>
      </c>
    </row>
    <row r="43" spans="1:5" x14ac:dyDescent="0.2">
      <c r="A43" s="1" t="str">
        <f t="shared" si="1"/>
        <v>VCC 24724 (NG T7 SWCVng)2018NG</v>
      </c>
      <c r="B43" t="s">
        <v>50</v>
      </c>
      <c r="C43">
        <v>2018</v>
      </c>
      <c r="D43" t="s">
        <v>114</v>
      </c>
      <c r="E43">
        <v>3.1357790545130499</v>
      </c>
    </row>
    <row r="44" spans="1:5" x14ac:dyDescent="0.2">
      <c r="A44" s="1" t="str">
        <f t="shared" si="1"/>
        <v>VCC 24724 (NG T7 SWCVng)2019NG</v>
      </c>
      <c r="B44" t="s">
        <v>50</v>
      </c>
      <c r="C44">
        <v>2019</v>
      </c>
      <c r="D44" t="s">
        <v>114</v>
      </c>
      <c r="E44">
        <v>3.13579685914703</v>
      </c>
    </row>
    <row r="45" spans="1:5" x14ac:dyDescent="0.2">
      <c r="A45" s="1" t="str">
        <f t="shared" si="1"/>
        <v>VCC 24724 (NG T7 SWCVng)2020NG</v>
      </c>
      <c r="B45" t="s">
        <v>50</v>
      </c>
      <c r="C45">
        <v>2020</v>
      </c>
      <c r="D45" t="s">
        <v>114</v>
      </c>
      <c r="E45">
        <v>3.1357870159957599</v>
      </c>
    </row>
    <row r="46" spans="1:5" x14ac:dyDescent="0.2">
      <c r="A46" s="1" t="str">
        <f t="shared" si="1"/>
        <v>VCC 24724 (NG T7 SWCVng)2010ELEC</v>
      </c>
      <c r="B46" t="s">
        <v>50</v>
      </c>
      <c r="C46">
        <v>2010</v>
      </c>
      <c r="D46" t="s">
        <v>115</v>
      </c>
      <c r="E46">
        <v>0.42676930362574922</v>
      </c>
    </row>
    <row r="47" spans="1:5" x14ac:dyDescent="0.2">
      <c r="A47" s="1" t="str">
        <f t="shared" si="1"/>
        <v>VCC 24724 (NG T7 SWCVng)2011ELEC</v>
      </c>
      <c r="B47" t="s">
        <v>50</v>
      </c>
      <c r="C47">
        <v>2011</v>
      </c>
      <c r="D47" t="s">
        <v>115</v>
      </c>
      <c r="E47" s="1">
        <v>0.98782331060469031</v>
      </c>
    </row>
    <row r="48" spans="1:5" x14ac:dyDescent="0.2">
      <c r="A48" s="1" t="str">
        <f t="shared" si="1"/>
        <v>VCC 24724 (NG T7 SWCVng)2012ELEC</v>
      </c>
      <c r="B48" t="s">
        <v>50</v>
      </c>
      <c r="C48">
        <v>2012</v>
      </c>
      <c r="D48" t="s">
        <v>115</v>
      </c>
      <c r="E48" s="1">
        <v>0.29296496667245109</v>
      </c>
    </row>
    <row r="49" spans="1:5" x14ac:dyDescent="0.2">
      <c r="A49" s="1" t="str">
        <f t="shared" si="1"/>
        <v>VCC 24724 (NG T7 SWCVng)2013ELEC</v>
      </c>
      <c r="B49" t="s">
        <v>50</v>
      </c>
      <c r="C49">
        <v>2013</v>
      </c>
      <c r="D49" t="s">
        <v>115</v>
      </c>
      <c r="E49" s="1">
        <v>2.2083620316224204</v>
      </c>
    </row>
    <row r="50" spans="1:5" x14ac:dyDescent="0.2">
      <c r="A50" s="1" t="str">
        <f t="shared" si="1"/>
        <v>VCC 24724 (NG T7 SWCVng)2014ELEC</v>
      </c>
      <c r="B50" t="s">
        <v>50</v>
      </c>
      <c r="C50">
        <v>2014</v>
      </c>
      <c r="D50" t="s">
        <v>115</v>
      </c>
      <c r="E50" s="1">
        <v>2.5138465064048177</v>
      </c>
    </row>
    <row r="51" spans="1:5" x14ac:dyDescent="0.2">
      <c r="A51" s="1" t="str">
        <f t="shared" si="1"/>
        <v>VCC 24724 (NG T7 SWCVng)2015ELEC</v>
      </c>
      <c r="B51" t="s">
        <v>50</v>
      </c>
      <c r="C51">
        <v>2015</v>
      </c>
      <c r="D51" t="s">
        <v>115</v>
      </c>
      <c r="E51" s="1">
        <v>0.3235355374086844</v>
      </c>
    </row>
    <row r="52" spans="1:5" x14ac:dyDescent="0.2">
      <c r="A52" s="1" t="str">
        <f t="shared" si="1"/>
        <v>VCC 24724 (NG T7 SWCVng)2016ELEC</v>
      </c>
      <c r="B52" t="s">
        <v>50</v>
      </c>
      <c r="C52">
        <v>2016</v>
      </c>
      <c r="D52" t="s">
        <v>115</v>
      </c>
      <c r="E52" s="1">
        <v>0.78496368050923959</v>
      </c>
    </row>
    <row r="53" spans="1:5" x14ac:dyDescent="0.2">
      <c r="A53" s="1" t="str">
        <f t="shared" si="1"/>
        <v>VCC 24724 (NG T7 SWCVng)2017ELEC</v>
      </c>
      <c r="B53" t="s">
        <v>50</v>
      </c>
      <c r="C53">
        <v>2017</v>
      </c>
      <c r="D53" t="s">
        <v>115</v>
      </c>
      <c r="E53" s="1">
        <v>2.4585532246676536</v>
      </c>
    </row>
    <row r="54" spans="1:5" x14ac:dyDescent="0.2">
      <c r="A54" s="1" t="str">
        <f t="shared" si="1"/>
        <v>VCC 24724 (NG T7 SWCVng)2018ELEC</v>
      </c>
      <c r="B54" t="s">
        <v>50</v>
      </c>
      <c r="C54">
        <v>2018</v>
      </c>
      <c r="D54" t="s">
        <v>115</v>
      </c>
      <c r="E54" s="1">
        <v>0.73933551377697659</v>
      </c>
    </row>
    <row r="55" spans="1:5" x14ac:dyDescent="0.2">
      <c r="A55" s="1" t="str">
        <f t="shared" si="1"/>
        <v>VCC 24724 (NG T7 SWCVng)2019ELEC</v>
      </c>
      <c r="B55" t="s">
        <v>50</v>
      </c>
      <c r="C55">
        <v>2019</v>
      </c>
      <c r="D55" t="s">
        <v>115</v>
      </c>
      <c r="E55" s="1">
        <v>1.844221591953721</v>
      </c>
    </row>
    <row r="56" spans="1:5" x14ac:dyDescent="0.2">
      <c r="A56" s="1" t="str">
        <f t="shared" si="1"/>
        <v>VCC 24724 (NG T7 SWCVng)2020ELEC</v>
      </c>
      <c r="B56" t="s">
        <v>50</v>
      </c>
      <c r="C56">
        <v>2020</v>
      </c>
      <c r="D56" t="s">
        <v>115</v>
      </c>
      <c r="E56" s="1">
        <v>2.5169981482480157</v>
      </c>
    </row>
  </sheetData>
  <pageMargins left="0.78749999999999998" right="0.78749999999999998" top="1.0249999999999999" bottom="1.0249999999999999" header="0.78749999999999998" footer="0.78749999999999998"/>
  <pageSetup orientation="portrait" r:id="rId1"/>
  <headerFooter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1"/>
  <sheetViews>
    <sheetView zoomScale="120" zoomScaleNormal="120" workbookViewId="0">
      <selection activeCell="F551" sqref="B2:F551"/>
    </sheetView>
  </sheetViews>
  <sheetFormatPr defaultRowHeight="12.75" x14ac:dyDescent="0.2"/>
  <cols>
    <col min="1" max="1" width="9.140625" style="1"/>
    <col min="2" max="2" width="26.42578125"/>
    <col min="3" max="3" width="10.85546875"/>
    <col min="4" max="4" width="5.28515625"/>
    <col min="6" max="6" width="20.140625"/>
    <col min="7" max="1026" width="11.5703125"/>
  </cols>
  <sheetData>
    <row r="1" spans="1:6" x14ac:dyDescent="0.2">
      <c r="A1" s="1" t="s">
        <v>0</v>
      </c>
      <c r="B1" t="s">
        <v>5</v>
      </c>
      <c r="C1" t="s">
        <v>2</v>
      </c>
      <c r="D1" t="s">
        <v>110</v>
      </c>
      <c r="E1" t="s">
        <v>117</v>
      </c>
      <c r="F1" t="s">
        <v>118</v>
      </c>
    </row>
    <row r="2" spans="1:6" x14ac:dyDescent="0.2">
      <c r="A2" s="1" t="str">
        <f t="shared" ref="A2:A30" si="0">$B2&amp;$C2&amp;$D2&amp;$E2</f>
        <v>VCC 21400 (GAS LHD1)2010GASCH4</v>
      </c>
      <c r="B2" t="s">
        <v>9</v>
      </c>
      <c r="C2">
        <v>2010</v>
      </c>
      <c r="D2" t="s">
        <v>112</v>
      </c>
      <c r="E2" t="s">
        <v>119</v>
      </c>
      <c r="F2">
        <v>0.12922813182599199</v>
      </c>
    </row>
    <row r="3" spans="1:6" x14ac:dyDescent="0.2">
      <c r="A3" s="1" t="str">
        <f t="shared" si="0"/>
        <v>VCC 21400 (GAS LHD1)2010GASCO</v>
      </c>
      <c r="B3" t="s">
        <v>9</v>
      </c>
      <c r="C3">
        <v>2010</v>
      </c>
      <c r="D3" t="s">
        <v>112</v>
      </c>
      <c r="E3" t="s">
        <v>120</v>
      </c>
      <c r="F3">
        <v>12.7386923447099</v>
      </c>
    </row>
    <row r="4" spans="1:6" x14ac:dyDescent="0.2">
      <c r="A4" s="1" t="str">
        <f t="shared" si="0"/>
        <v>VCC 21400 (GAS LHD1)2010GASCO2</v>
      </c>
      <c r="B4" t="s">
        <v>9</v>
      </c>
      <c r="C4">
        <v>2010</v>
      </c>
      <c r="D4" t="s">
        <v>112</v>
      </c>
      <c r="E4" t="s">
        <v>121</v>
      </c>
      <c r="F4">
        <v>8497.5249410031593</v>
      </c>
    </row>
    <row r="5" spans="1:6" x14ac:dyDescent="0.2">
      <c r="A5" s="1" t="str">
        <f t="shared" si="0"/>
        <v>VCC 21400 (GAS LHD1)2010GASHC</v>
      </c>
      <c r="B5" t="s">
        <v>9</v>
      </c>
      <c r="C5">
        <v>2010</v>
      </c>
      <c r="D5" t="s">
        <v>112</v>
      </c>
      <c r="E5" t="s">
        <v>122</v>
      </c>
      <c r="F5">
        <v>2.4600417354000901</v>
      </c>
    </row>
    <row r="6" spans="1:6" x14ac:dyDescent="0.2">
      <c r="A6" s="1" t="str">
        <f t="shared" si="0"/>
        <v>VCC 21400 (GAS LHD1)2010GASNOx</v>
      </c>
      <c r="B6" t="s">
        <v>9</v>
      </c>
      <c r="C6">
        <v>2010</v>
      </c>
      <c r="D6" t="s">
        <v>112</v>
      </c>
      <c r="E6" t="s">
        <v>123</v>
      </c>
      <c r="F6">
        <v>4.7964682015322904</v>
      </c>
    </row>
    <row r="7" spans="1:6" x14ac:dyDescent="0.2">
      <c r="A7" s="1" t="str">
        <f t="shared" si="0"/>
        <v>VCC 21400 (GAS LHD1)2010GASPM</v>
      </c>
      <c r="B7" t="s">
        <v>9</v>
      </c>
      <c r="C7">
        <v>2010</v>
      </c>
      <c r="D7" t="s">
        <v>112</v>
      </c>
      <c r="E7" t="s">
        <v>124</v>
      </c>
      <c r="F7">
        <v>0.88204556293606695</v>
      </c>
    </row>
    <row r="8" spans="1:6" x14ac:dyDescent="0.2">
      <c r="A8" s="1" t="str">
        <f t="shared" si="0"/>
        <v>VCC 21400 (GAS LHD1)2010GASPM10</v>
      </c>
      <c r="B8" t="s">
        <v>9</v>
      </c>
      <c r="C8">
        <v>2010</v>
      </c>
      <c r="D8" t="s">
        <v>112</v>
      </c>
      <c r="E8" t="s">
        <v>125</v>
      </c>
      <c r="F8">
        <v>0.86575031328157404</v>
      </c>
    </row>
    <row r="9" spans="1:6" x14ac:dyDescent="0.2">
      <c r="A9" s="1" t="str">
        <f t="shared" si="0"/>
        <v>VCC 21400 (GAS LHD1)2010GASPM25</v>
      </c>
      <c r="B9" t="s">
        <v>9</v>
      </c>
      <c r="C9">
        <v>2010</v>
      </c>
      <c r="D9" t="s">
        <v>112</v>
      </c>
      <c r="E9" t="s">
        <v>126</v>
      </c>
      <c r="F9">
        <v>0.35791531130846799</v>
      </c>
    </row>
    <row r="10" spans="1:6" x14ac:dyDescent="0.2">
      <c r="A10" s="1" t="str">
        <f t="shared" si="0"/>
        <v>VCC 21400 (GAS LHD1)2010GASROG</v>
      </c>
      <c r="B10" t="s">
        <v>9</v>
      </c>
      <c r="C10">
        <v>2010</v>
      </c>
      <c r="D10" t="s">
        <v>112</v>
      </c>
      <c r="E10" t="s">
        <v>127</v>
      </c>
      <c r="F10">
        <v>2.4630362673181998</v>
      </c>
    </row>
    <row r="11" spans="1:6" x14ac:dyDescent="0.2">
      <c r="A11" s="1" t="str">
        <f t="shared" si="0"/>
        <v>VCC 21400 (GAS LHD1)2010GASTOG</v>
      </c>
      <c r="B11" t="s">
        <v>9</v>
      </c>
      <c r="C11">
        <v>2010</v>
      </c>
      <c r="D11" t="s">
        <v>112</v>
      </c>
      <c r="E11" t="s">
        <v>128</v>
      </c>
      <c r="F11">
        <v>2.6168128702411599</v>
      </c>
    </row>
    <row r="12" spans="1:6" x14ac:dyDescent="0.2">
      <c r="A12" s="1" t="str">
        <f t="shared" si="0"/>
        <v>VCC 21400 (GAS LHD1)2011GASCH4</v>
      </c>
      <c r="B12" t="s">
        <v>9</v>
      </c>
      <c r="C12">
        <v>2011</v>
      </c>
      <c r="D12" t="s">
        <v>112</v>
      </c>
      <c r="E12" t="s">
        <v>119</v>
      </c>
      <c r="F12">
        <v>0.12977051067689299</v>
      </c>
    </row>
    <row r="13" spans="1:6" x14ac:dyDescent="0.2">
      <c r="A13" s="1" t="str">
        <f t="shared" si="0"/>
        <v>VCC 21400 (GAS LHD1)2011GASCO</v>
      </c>
      <c r="B13" t="s">
        <v>9</v>
      </c>
      <c r="C13">
        <v>2011</v>
      </c>
      <c r="D13" t="s">
        <v>112</v>
      </c>
      <c r="E13" t="s">
        <v>120</v>
      </c>
      <c r="F13">
        <v>12.6068168636733</v>
      </c>
    </row>
    <row r="14" spans="1:6" x14ac:dyDescent="0.2">
      <c r="A14" s="1" t="str">
        <f t="shared" si="0"/>
        <v>VCC 21400 (GAS LHD1)2011GASCO2</v>
      </c>
      <c r="B14" t="s">
        <v>9</v>
      </c>
      <c r="C14">
        <v>2011</v>
      </c>
      <c r="D14" t="s">
        <v>112</v>
      </c>
      <c r="E14" t="s">
        <v>121</v>
      </c>
      <c r="F14">
        <v>8497.7529079388696</v>
      </c>
    </row>
    <row r="15" spans="1:6" x14ac:dyDescent="0.2">
      <c r="A15" s="1" t="str">
        <f t="shared" si="0"/>
        <v>VCC 21400 (GAS LHD1)2011GASHC</v>
      </c>
      <c r="B15" t="s">
        <v>9</v>
      </c>
      <c r="C15">
        <v>2011</v>
      </c>
      <c r="D15" t="s">
        <v>112</v>
      </c>
      <c r="E15" t="s">
        <v>122</v>
      </c>
      <c r="F15">
        <v>2.4305788012806802</v>
      </c>
    </row>
    <row r="16" spans="1:6" x14ac:dyDescent="0.2">
      <c r="A16" s="1" t="str">
        <f t="shared" si="0"/>
        <v>VCC 21400 (GAS LHD1)2011GASNOx</v>
      </c>
      <c r="B16" t="s">
        <v>9</v>
      </c>
      <c r="C16">
        <v>2011</v>
      </c>
      <c r="D16" t="s">
        <v>112</v>
      </c>
      <c r="E16" t="s">
        <v>123</v>
      </c>
      <c r="F16">
        <v>4.7492773962264403</v>
      </c>
    </row>
    <row r="17" spans="1:6" x14ac:dyDescent="0.2">
      <c r="A17" s="1" t="str">
        <f t="shared" si="0"/>
        <v>VCC 21400 (GAS LHD1)2011GASPM</v>
      </c>
      <c r="B17" t="s">
        <v>9</v>
      </c>
      <c r="C17">
        <v>2011</v>
      </c>
      <c r="D17" t="s">
        <v>112</v>
      </c>
      <c r="E17" t="s">
        <v>124</v>
      </c>
      <c r="F17">
        <v>0.87397423401065799</v>
      </c>
    </row>
    <row r="18" spans="1:6" x14ac:dyDescent="0.2">
      <c r="A18" s="1" t="str">
        <f t="shared" si="0"/>
        <v>VCC 21400 (GAS LHD1)2011GASPM10</v>
      </c>
      <c r="B18" t="s">
        <v>9</v>
      </c>
      <c r="C18">
        <v>2011</v>
      </c>
      <c r="D18" t="s">
        <v>112</v>
      </c>
      <c r="E18" t="s">
        <v>125</v>
      </c>
      <c r="F18">
        <v>0.85769497350443802</v>
      </c>
    </row>
    <row r="19" spans="1:6" x14ac:dyDescent="0.2">
      <c r="A19" s="1" t="str">
        <f t="shared" si="0"/>
        <v>VCC 21400 (GAS LHD1)2011GASPM25</v>
      </c>
      <c r="B19" t="s">
        <v>9</v>
      </c>
      <c r="C19">
        <v>2011</v>
      </c>
      <c r="D19" t="s">
        <v>112</v>
      </c>
      <c r="E19" t="s">
        <v>126</v>
      </c>
      <c r="F19">
        <v>0.35527308647095102</v>
      </c>
    </row>
    <row r="20" spans="1:6" x14ac:dyDescent="0.2">
      <c r="A20" s="1" t="str">
        <f t="shared" si="0"/>
        <v>VCC 21400 (GAS LHD1)2011GASROG</v>
      </c>
      <c r="B20" t="s">
        <v>9</v>
      </c>
      <c r="C20">
        <v>2011</v>
      </c>
      <c r="D20" t="s">
        <v>112</v>
      </c>
      <c r="E20" t="s">
        <v>127</v>
      </c>
      <c r="F20">
        <v>2.4313761380272401</v>
      </c>
    </row>
    <row r="21" spans="1:6" x14ac:dyDescent="0.2">
      <c r="A21" s="1" t="str">
        <f t="shared" si="0"/>
        <v>VCC 21400 (GAS LHD1)2011GASTOG</v>
      </c>
      <c r="B21" t="s">
        <v>9</v>
      </c>
      <c r="C21">
        <v>2011</v>
      </c>
      <c r="D21" t="s">
        <v>112</v>
      </c>
      <c r="E21" t="s">
        <v>128</v>
      </c>
      <c r="F21">
        <v>2.5856585389317002</v>
      </c>
    </row>
    <row r="22" spans="1:6" x14ac:dyDescent="0.2">
      <c r="A22" s="1" t="str">
        <f t="shared" si="0"/>
        <v>VCC 21400 (GAS LHD1)2012GASCH4</v>
      </c>
      <c r="B22" t="s">
        <v>9</v>
      </c>
      <c r="C22">
        <v>2012</v>
      </c>
      <c r="D22" t="s">
        <v>112</v>
      </c>
      <c r="E22" t="s">
        <v>119</v>
      </c>
      <c r="F22">
        <v>0.12843798264027301</v>
      </c>
    </row>
    <row r="23" spans="1:6" x14ac:dyDescent="0.2">
      <c r="A23" s="1" t="str">
        <f t="shared" si="0"/>
        <v>VCC 21400 (GAS LHD1)2012GASCO</v>
      </c>
      <c r="B23" t="s">
        <v>9</v>
      </c>
      <c r="C23">
        <v>2012</v>
      </c>
      <c r="D23" t="s">
        <v>112</v>
      </c>
      <c r="E23" t="s">
        <v>120</v>
      </c>
      <c r="F23">
        <v>12.625056417950001</v>
      </c>
    </row>
    <row r="24" spans="1:6" x14ac:dyDescent="0.2">
      <c r="A24" s="1" t="str">
        <f t="shared" si="0"/>
        <v>VCC 21400 (GAS LHD1)2012GASCO2</v>
      </c>
      <c r="B24" t="s">
        <v>9</v>
      </c>
      <c r="C24">
        <v>2012</v>
      </c>
      <c r="D24" t="s">
        <v>112</v>
      </c>
      <c r="E24" t="s">
        <v>121</v>
      </c>
      <c r="F24">
        <v>8497.7386482325091</v>
      </c>
    </row>
    <row r="25" spans="1:6" x14ac:dyDescent="0.2">
      <c r="A25" s="1" t="str">
        <f t="shared" si="0"/>
        <v>VCC 21400 (GAS LHD1)2012GASHC</v>
      </c>
      <c r="B25" t="s">
        <v>9</v>
      </c>
      <c r="C25">
        <v>2012</v>
      </c>
      <c r="D25" t="s">
        <v>112</v>
      </c>
      <c r="E25" t="s">
        <v>122</v>
      </c>
      <c r="F25">
        <v>2.37421077469449</v>
      </c>
    </row>
    <row r="26" spans="1:6" x14ac:dyDescent="0.2">
      <c r="A26" s="1" t="str">
        <f t="shared" si="0"/>
        <v>VCC 21400 (GAS LHD1)2012GASNOx</v>
      </c>
      <c r="B26" t="s">
        <v>9</v>
      </c>
      <c r="C26">
        <v>2012</v>
      </c>
      <c r="D26" t="s">
        <v>112</v>
      </c>
      <c r="E26" t="s">
        <v>123</v>
      </c>
      <c r="F26">
        <v>4.7578278306021904</v>
      </c>
    </row>
    <row r="27" spans="1:6" x14ac:dyDescent="0.2">
      <c r="A27" s="1" t="str">
        <f t="shared" si="0"/>
        <v>VCC 21400 (GAS LHD1)2012GASPM</v>
      </c>
      <c r="B27" t="s">
        <v>9</v>
      </c>
      <c r="C27">
        <v>2012</v>
      </c>
      <c r="D27" t="s">
        <v>112</v>
      </c>
      <c r="E27" t="s">
        <v>124</v>
      </c>
      <c r="F27">
        <v>0.88537076544946902</v>
      </c>
    </row>
    <row r="28" spans="1:6" x14ac:dyDescent="0.2">
      <c r="A28" s="1" t="str">
        <f t="shared" si="0"/>
        <v>VCC 21400 (GAS LHD1)2012GASPM10</v>
      </c>
      <c r="B28" t="s">
        <v>9</v>
      </c>
      <c r="C28">
        <v>2012</v>
      </c>
      <c r="D28" t="s">
        <v>112</v>
      </c>
      <c r="E28" t="s">
        <v>125</v>
      </c>
      <c r="F28">
        <v>0.86869563947230899</v>
      </c>
    </row>
    <row r="29" spans="1:6" x14ac:dyDescent="0.2">
      <c r="A29" s="1" t="str">
        <f t="shared" si="0"/>
        <v>VCC 21400 (GAS LHD1)2012GASPM25</v>
      </c>
      <c r="B29" t="s">
        <v>9</v>
      </c>
      <c r="C29">
        <v>2012</v>
      </c>
      <c r="D29" t="s">
        <v>112</v>
      </c>
      <c r="E29" t="s">
        <v>126</v>
      </c>
      <c r="F29">
        <v>0.36077864069451798</v>
      </c>
    </row>
    <row r="30" spans="1:6" x14ac:dyDescent="0.2">
      <c r="A30" s="1" t="str">
        <f t="shared" si="0"/>
        <v>VCC 21400 (GAS LHD1)2012GASROG</v>
      </c>
      <c r="B30" t="s">
        <v>9</v>
      </c>
      <c r="C30">
        <v>2012</v>
      </c>
      <c r="D30" t="s">
        <v>112</v>
      </c>
      <c r="E30" t="s">
        <v>127</v>
      </c>
      <c r="F30">
        <v>2.3725480821360798</v>
      </c>
    </row>
    <row r="31" spans="1:6" x14ac:dyDescent="0.2">
      <c r="A31" s="1" t="str">
        <f t="shared" ref="A31:A94" si="1">$B31&amp;$C31&amp;$D31&amp;$E31</f>
        <v>VCC 21400 (GAS LHD1)2012GASTOG</v>
      </c>
      <c r="B31" t="s">
        <v>9</v>
      </c>
      <c r="C31">
        <v>2012</v>
      </c>
      <c r="D31" t="s">
        <v>112</v>
      </c>
      <c r="E31" t="s">
        <v>128</v>
      </c>
      <c r="F31">
        <v>2.5253150060535301</v>
      </c>
    </row>
    <row r="32" spans="1:6" x14ac:dyDescent="0.2">
      <c r="A32" s="1" t="str">
        <f t="shared" si="1"/>
        <v>VCC 21400 (GAS LHD1)2013GASCH4</v>
      </c>
      <c r="B32" t="s">
        <v>9</v>
      </c>
      <c r="C32">
        <v>2013</v>
      </c>
      <c r="D32" t="s">
        <v>112</v>
      </c>
      <c r="E32" t="s">
        <v>119</v>
      </c>
      <c r="F32">
        <v>0.128387717742035</v>
      </c>
    </row>
    <row r="33" spans="1:6" x14ac:dyDescent="0.2">
      <c r="A33" s="1" t="str">
        <f t="shared" si="1"/>
        <v>VCC 21400 (GAS LHD1)2013GASCO</v>
      </c>
      <c r="B33" t="s">
        <v>9</v>
      </c>
      <c r="C33">
        <v>2013</v>
      </c>
      <c r="D33" t="s">
        <v>112</v>
      </c>
      <c r="E33" t="s">
        <v>120</v>
      </c>
      <c r="F33">
        <v>12.6236745266787</v>
      </c>
    </row>
    <row r="34" spans="1:6" x14ac:dyDescent="0.2">
      <c r="A34" s="1" t="str">
        <f t="shared" si="1"/>
        <v>VCC 21400 (GAS LHD1)2013GASCO2</v>
      </c>
      <c r="B34" t="s">
        <v>9</v>
      </c>
      <c r="C34">
        <v>2013</v>
      </c>
      <c r="D34" t="s">
        <v>112</v>
      </c>
      <c r="E34" t="s">
        <v>121</v>
      </c>
      <c r="F34">
        <v>8497.7395105365504</v>
      </c>
    </row>
    <row r="35" spans="1:6" x14ac:dyDescent="0.2">
      <c r="A35" s="1" t="str">
        <f t="shared" si="1"/>
        <v>VCC 21400 (GAS LHD1)2013GASHC</v>
      </c>
      <c r="B35" t="s">
        <v>9</v>
      </c>
      <c r="C35">
        <v>2013</v>
      </c>
      <c r="D35" t="s">
        <v>112</v>
      </c>
      <c r="E35" t="s">
        <v>122</v>
      </c>
      <c r="F35">
        <v>2.3827044204519301</v>
      </c>
    </row>
    <row r="36" spans="1:6" x14ac:dyDescent="0.2">
      <c r="A36" s="1" t="str">
        <f t="shared" si="1"/>
        <v>VCC 21400 (GAS LHD1)2013GASNOx</v>
      </c>
      <c r="B36" t="s">
        <v>9</v>
      </c>
      <c r="C36">
        <v>2013</v>
      </c>
      <c r="D36" t="s">
        <v>112</v>
      </c>
      <c r="E36" t="s">
        <v>123</v>
      </c>
      <c r="F36">
        <v>4.7709735183844302</v>
      </c>
    </row>
    <row r="37" spans="1:6" x14ac:dyDescent="0.2">
      <c r="A37" s="1" t="str">
        <f t="shared" si="1"/>
        <v>VCC 21400 (GAS LHD1)2013GASPM</v>
      </c>
      <c r="B37" t="s">
        <v>9</v>
      </c>
      <c r="C37">
        <v>2013</v>
      </c>
      <c r="D37" t="s">
        <v>112</v>
      </c>
      <c r="E37" t="s">
        <v>124</v>
      </c>
      <c r="F37">
        <v>0.887242094688657</v>
      </c>
    </row>
    <row r="38" spans="1:6" x14ac:dyDescent="0.2">
      <c r="A38" s="1" t="str">
        <f t="shared" si="1"/>
        <v>VCC 21400 (GAS LHD1)2013GASPM10</v>
      </c>
      <c r="B38" t="s">
        <v>9</v>
      </c>
      <c r="C38">
        <v>2013</v>
      </c>
      <c r="D38" t="s">
        <v>112</v>
      </c>
      <c r="E38" t="s">
        <v>125</v>
      </c>
      <c r="F38">
        <v>0.870214314220494</v>
      </c>
    </row>
    <row r="39" spans="1:6" x14ac:dyDescent="0.2">
      <c r="A39" s="1" t="str">
        <f t="shared" si="1"/>
        <v>VCC 21400 (GAS LHD1)2013GASPM25</v>
      </c>
      <c r="B39" t="s">
        <v>9</v>
      </c>
      <c r="C39">
        <v>2013</v>
      </c>
      <c r="D39" t="s">
        <v>112</v>
      </c>
      <c r="E39" t="s">
        <v>126</v>
      </c>
      <c r="F39">
        <v>0.363050611690101</v>
      </c>
    </row>
    <row r="40" spans="1:6" x14ac:dyDescent="0.2">
      <c r="A40" s="1" t="str">
        <f t="shared" si="1"/>
        <v>VCC 21400 (GAS LHD1)2013GASROG</v>
      </c>
      <c r="B40" t="s">
        <v>9</v>
      </c>
      <c r="C40">
        <v>2013</v>
      </c>
      <c r="D40" t="s">
        <v>112</v>
      </c>
      <c r="E40" t="s">
        <v>127</v>
      </c>
      <c r="F40">
        <v>2.3816606219610201</v>
      </c>
    </row>
    <row r="41" spans="1:6" x14ac:dyDescent="0.2">
      <c r="A41" s="1" t="str">
        <f t="shared" si="1"/>
        <v>VCC 21400 (GAS LHD1)2013GASTOG</v>
      </c>
      <c r="B41" t="s">
        <v>9</v>
      </c>
      <c r="C41">
        <v>2013</v>
      </c>
      <c r="D41" t="s">
        <v>112</v>
      </c>
      <c r="E41" t="s">
        <v>128</v>
      </c>
      <c r="F41">
        <v>2.5343780834860801</v>
      </c>
    </row>
    <row r="42" spans="1:6" x14ac:dyDescent="0.2">
      <c r="A42" s="1" t="str">
        <f t="shared" si="1"/>
        <v>VCC 21400 (GAS LHD1)2014GASCH4</v>
      </c>
      <c r="B42" t="s">
        <v>9</v>
      </c>
      <c r="C42">
        <v>2014</v>
      </c>
      <c r="D42" t="s">
        <v>112</v>
      </c>
      <c r="E42" t="s">
        <v>119</v>
      </c>
      <c r="F42">
        <v>0.12870695012675801</v>
      </c>
    </row>
    <row r="43" spans="1:6" x14ac:dyDescent="0.2">
      <c r="A43" s="1" t="str">
        <f t="shared" si="1"/>
        <v>VCC 21400 (GAS LHD1)2014GASCO</v>
      </c>
      <c r="B43" t="s">
        <v>9</v>
      </c>
      <c r="C43">
        <v>2014</v>
      </c>
      <c r="D43" t="s">
        <v>112</v>
      </c>
      <c r="E43" t="s">
        <v>120</v>
      </c>
      <c r="F43">
        <v>12.6783031093865</v>
      </c>
    </row>
    <row r="44" spans="1:6" x14ac:dyDescent="0.2">
      <c r="A44" s="1" t="str">
        <f t="shared" si="1"/>
        <v>VCC 21400 (GAS LHD1)2014GASCO2</v>
      </c>
      <c r="B44" t="s">
        <v>9</v>
      </c>
      <c r="C44">
        <v>2014</v>
      </c>
      <c r="D44" t="s">
        <v>112</v>
      </c>
      <c r="E44" t="s">
        <v>121</v>
      </c>
      <c r="F44">
        <v>8497.6421835398305</v>
      </c>
    </row>
    <row r="45" spans="1:6" x14ac:dyDescent="0.2">
      <c r="A45" s="1" t="str">
        <f t="shared" si="1"/>
        <v>VCC 21400 (GAS LHD1)2014GASHC</v>
      </c>
      <c r="B45" t="s">
        <v>9</v>
      </c>
      <c r="C45">
        <v>2014</v>
      </c>
      <c r="D45" t="s">
        <v>112</v>
      </c>
      <c r="E45" t="s">
        <v>122</v>
      </c>
      <c r="F45">
        <v>2.3900598152777199</v>
      </c>
    </row>
    <row r="46" spans="1:6" x14ac:dyDescent="0.2">
      <c r="A46" s="1" t="str">
        <f t="shared" si="1"/>
        <v>VCC 21400 (GAS LHD1)2014GASNOx</v>
      </c>
      <c r="B46" t="s">
        <v>9</v>
      </c>
      <c r="C46">
        <v>2014</v>
      </c>
      <c r="D46" t="s">
        <v>112</v>
      </c>
      <c r="E46" t="s">
        <v>123</v>
      </c>
      <c r="F46">
        <v>4.8037355259363297</v>
      </c>
    </row>
    <row r="47" spans="1:6" x14ac:dyDescent="0.2">
      <c r="A47" s="1" t="str">
        <f t="shared" si="1"/>
        <v>VCC 21400 (GAS LHD1)2014GASPM</v>
      </c>
      <c r="B47" t="s">
        <v>9</v>
      </c>
      <c r="C47">
        <v>2014</v>
      </c>
      <c r="D47" t="s">
        <v>112</v>
      </c>
      <c r="E47" t="s">
        <v>124</v>
      </c>
      <c r="F47">
        <v>0.89444138773315696</v>
      </c>
    </row>
    <row r="48" spans="1:6" x14ac:dyDescent="0.2">
      <c r="A48" s="1" t="str">
        <f t="shared" si="1"/>
        <v>VCC 21400 (GAS LHD1)2014GASPM10</v>
      </c>
      <c r="B48" t="s">
        <v>9</v>
      </c>
      <c r="C48">
        <v>2014</v>
      </c>
      <c r="D48" t="s">
        <v>112</v>
      </c>
      <c r="E48" t="s">
        <v>125</v>
      </c>
      <c r="F48">
        <v>0.87690362257957499</v>
      </c>
    </row>
    <row r="49" spans="1:6" x14ac:dyDescent="0.2">
      <c r="A49" s="1" t="str">
        <f t="shared" si="1"/>
        <v>VCC 21400 (GAS LHD1)2014GASPM25</v>
      </c>
      <c r="B49" t="s">
        <v>9</v>
      </c>
      <c r="C49">
        <v>2014</v>
      </c>
      <c r="D49" t="s">
        <v>112</v>
      </c>
      <c r="E49" t="s">
        <v>126</v>
      </c>
      <c r="F49">
        <v>0.36776471636205799</v>
      </c>
    </row>
    <row r="50" spans="1:6" x14ac:dyDescent="0.2">
      <c r="A50" s="1" t="str">
        <f t="shared" si="1"/>
        <v>VCC 21400 (GAS LHD1)2014GASROG</v>
      </c>
      <c r="B50" t="s">
        <v>9</v>
      </c>
      <c r="C50">
        <v>2014</v>
      </c>
      <c r="D50" t="s">
        <v>112</v>
      </c>
      <c r="E50" t="s">
        <v>127</v>
      </c>
      <c r="F50">
        <v>2.3890491366824298</v>
      </c>
    </row>
    <row r="51" spans="1:6" x14ac:dyDescent="0.2">
      <c r="A51" s="1" t="str">
        <f t="shared" si="1"/>
        <v>VCC 21400 (GAS LHD1)2014GASTOG</v>
      </c>
      <c r="B51" t="s">
        <v>9</v>
      </c>
      <c r="C51">
        <v>2014</v>
      </c>
      <c r="D51" t="s">
        <v>112</v>
      </c>
      <c r="E51" t="s">
        <v>128</v>
      </c>
      <c r="F51">
        <v>2.5421631360581598</v>
      </c>
    </row>
    <row r="52" spans="1:6" x14ac:dyDescent="0.2">
      <c r="A52" s="1" t="str">
        <f t="shared" si="1"/>
        <v>VCC 21400 (GAS LHD1)2015GASCH4</v>
      </c>
      <c r="B52" t="s">
        <v>9</v>
      </c>
      <c r="C52">
        <v>2015</v>
      </c>
      <c r="D52" t="s">
        <v>112</v>
      </c>
      <c r="E52" t="s">
        <v>119</v>
      </c>
      <c r="F52">
        <v>0.12936916610976301</v>
      </c>
    </row>
    <row r="53" spans="1:6" x14ac:dyDescent="0.2">
      <c r="A53" s="1" t="str">
        <f t="shared" si="1"/>
        <v>VCC 21400 (GAS LHD1)2015GASCO</v>
      </c>
      <c r="B53" t="s">
        <v>9</v>
      </c>
      <c r="C53">
        <v>2015</v>
      </c>
      <c r="D53" t="s">
        <v>112</v>
      </c>
      <c r="E53" t="s">
        <v>120</v>
      </c>
      <c r="F53">
        <v>12.7698388165109</v>
      </c>
    </row>
    <row r="54" spans="1:6" x14ac:dyDescent="0.2">
      <c r="A54" s="1" t="str">
        <f t="shared" si="1"/>
        <v>VCC 21400 (GAS LHD1)2015GASCO2</v>
      </c>
      <c r="B54" t="s">
        <v>9</v>
      </c>
      <c r="C54">
        <v>2015</v>
      </c>
      <c r="D54" t="s">
        <v>112</v>
      </c>
      <c r="E54" t="s">
        <v>121</v>
      </c>
      <c r="F54">
        <v>8497.4784800183897</v>
      </c>
    </row>
    <row r="55" spans="1:6" x14ac:dyDescent="0.2">
      <c r="A55" s="1" t="str">
        <f t="shared" si="1"/>
        <v>VCC 21400 (GAS LHD1)2015GASHC</v>
      </c>
      <c r="B55" t="s">
        <v>9</v>
      </c>
      <c r="C55">
        <v>2015</v>
      </c>
      <c r="D55" t="s">
        <v>112</v>
      </c>
      <c r="E55" t="s">
        <v>122</v>
      </c>
      <c r="F55">
        <v>2.4007644272990798</v>
      </c>
    </row>
    <row r="56" spans="1:6" x14ac:dyDescent="0.2">
      <c r="A56" s="1" t="str">
        <f t="shared" si="1"/>
        <v>VCC 21400 (GAS LHD1)2015GASNOx</v>
      </c>
      <c r="B56" t="s">
        <v>9</v>
      </c>
      <c r="C56">
        <v>2015</v>
      </c>
      <c r="D56" t="s">
        <v>112</v>
      </c>
      <c r="E56" t="s">
        <v>123</v>
      </c>
      <c r="F56">
        <v>4.85190529106755</v>
      </c>
    </row>
    <row r="57" spans="1:6" x14ac:dyDescent="0.2">
      <c r="A57" s="1" t="str">
        <f t="shared" si="1"/>
        <v>VCC 21400 (GAS LHD1)2015GASPM</v>
      </c>
      <c r="B57" t="s">
        <v>9</v>
      </c>
      <c r="C57">
        <v>2015</v>
      </c>
      <c r="D57" t="s">
        <v>112</v>
      </c>
      <c r="E57" t="s">
        <v>124</v>
      </c>
      <c r="F57">
        <v>0.90282956709078999</v>
      </c>
    </row>
    <row r="58" spans="1:6" x14ac:dyDescent="0.2">
      <c r="A58" s="1" t="str">
        <f t="shared" si="1"/>
        <v>VCC 21400 (GAS LHD1)2015GASPM10</v>
      </c>
      <c r="B58" t="s">
        <v>9</v>
      </c>
      <c r="C58">
        <v>2015</v>
      </c>
      <c r="D58" t="s">
        <v>112</v>
      </c>
      <c r="E58" t="s">
        <v>125</v>
      </c>
      <c r="F58">
        <v>0.88478374941872195</v>
      </c>
    </row>
    <row r="59" spans="1:6" x14ac:dyDescent="0.2">
      <c r="A59" s="1" t="str">
        <f t="shared" si="1"/>
        <v>VCC 21400 (GAS LHD1)2015GASPM25</v>
      </c>
      <c r="B59" t="s">
        <v>9</v>
      </c>
      <c r="C59">
        <v>2015</v>
      </c>
      <c r="D59" t="s">
        <v>112</v>
      </c>
      <c r="E59" t="s">
        <v>126</v>
      </c>
      <c r="F59">
        <v>0.37284742143669097</v>
      </c>
    </row>
    <row r="60" spans="1:6" x14ac:dyDescent="0.2">
      <c r="A60" s="1" t="str">
        <f t="shared" si="1"/>
        <v>VCC 21400 (GAS LHD1)2015GASROG</v>
      </c>
      <c r="B60" t="s">
        <v>9</v>
      </c>
      <c r="C60">
        <v>2015</v>
      </c>
      <c r="D60" t="s">
        <v>112</v>
      </c>
      <c r="E60" t="s">
        <v>127</v>
      </c>
      <c r="F60">
        <v>2.3995686869129602</v>
      </c>
    </row>
    <row r="61" spans="1:6" x14ac:dyDescent="0.2">
      <c r="A61" s="1" t="str">
        <f t="shared" si="1"/>
        <v>VCC 21400 (GAS LHD1)2015GASTOG</v>
      </c>
      <c r="B61" t="s">
        <v>9</v>
      </c>
      <c r="C61">
        <v>2015</v>
      </c>
      <c r="D61" t="s">
        <v>112</v>
      </c>
      <c r="E61" t="s">
        <v>128</v>
      </c>
      <c r="F61">
        <v>2.5534889140664201</v>
      </c>
    </row>
    <row r="62" spans="1:6" x14ac:dyDescent="0.2">
      <c r="A62" s="1" t="str">
        <f t="shared" si="1"/>
        <v>VCC 21400 (GAS LHD1)2016GASCH4</v>
      </c>
      <c r="B62" t="s">
        <v>9</v>
      </c>
      <c r="C62">
        <v>2016</v>
      </c>
      <c r="D62" t="s">
        <v>112</v>
      </c>
      <c r="E62" t="s">
        <v>119</v>
      </c>
      <c r="F62">
        <v>0.12513710499717601</v>
      </c>
    </row>
    <row r="63" spans="1:6" x14ac:dyDescent="0.2">
      <c r="A63" s="1" t="str">
        <f t="shared" si="1"/>
        <v>VCC 21400 (GAS LHD1)2016GASCO</v>
      </c>
      <c r="B63" t="s">
        <v>9</v>
      </c>
      <c r="C63">
        <v>2016</v>
      </c>
      <c r="D63" t="s">
        <v>112</v>
      </c>
      <c r="E63" t="s">
        <v>120</v>
      </c>
      <c r="F63">
        <v>13.070548165044899</v>
      </c>
    </row>
    <row r="64" spans="1:6" x14ac:dyDescent="0.2">
      <c r="A64" s="1" t="str">
        <f t="shared" si="1"/>
        <v>VCC 21400 (GAS LHD1)2016GASCO2</v>
      </c>
      <c r="B64" t="s">
        <v>9</v>
      </c>
      <c r="C64">
        <v>2016</v>
      </c>
      <c r="D64" t="s">
        <v>112</v>
      </c>
      <c r="E64" t="s">
        <v>121</v>
      </c>
      <c r="F64">
        <v>8497.1007733818406</v>
      </c>
    </row>
    <row r="65" spans="1:6" x14ac:dyDescent="0.2">
      <c r="A65" s="1" t="str">
        <f t="shared" si="1"/>
        <v>VCC 21400 (GAS LHD1)2016GASHC</v>
      </c>
      <c r="B65" t="s">
        <v>9</v>
      </c>
      <c r="C65">
        <v>2016</v>
      </c>
      <c r="D65" t="s">
        <v>112</v>
      </c>
      <c r="E65" t="s">
        <v>122</v>
      </c>
      <c r="F65">
        <v>2.3948055530368499</v>
      </c>
    </row>
    <row r="66" spans="1:6" x14ac:dyDescent="0.2">
      <c r="A66" s="1" t="str">
        <f t="shared" si="1"/>
        <v>VCC 21400 (GAS LHD1)2016GASNOx</v>
      </c>
      <c r="B66" t="s">
        <v>9</v>
      </c>
      <c r="C66">
        <v>2016</v>
      </c>
      <c r="D66" t="s">
        <v>112</v>
      </c>
      <c r="E66" t="s">
        <v>123</v>
      </c>
      <c r="F66">
        <v>4.7170254515580403</v>
      </c>
    </row>
    <row r="67" spans="1:6" x14ac:dyDescent="0.2">
      <c r="A67" s="1" t="str">
        <f t="shared" si="1"/>
        <v>VCC 21400 (GAS LHD1)2016GASPM</v>
      </c>
      <c r="B67" t="s">
        <v>9</v>
      </c>
      <c r="C67">
        <v>2016</v>
      </c>
      <c r="D67" t="s">
        <v>112</v>
      </c>
      <c r="E67" t="s">
        <v>124</v>
      </c>
      <c r="F67">
        <v>0.924463495445633</v>
      </c>
    </row>
    <row r="68" spans="1:6" x14ac:dyDescent="0.2">
      <c r="A68" s="1" t="str">
        <f t="shared" si="1"/>
        <v>VCC 21400 (GAS LHD1)2016GASPM10</v>
      </c>
      <c r="B68" t="s">
        <v>9</v>
      </c>
      <c r="C68">
        <v>2016</v>
      </c>
      <c r="D68" t="s">
        <v>112</v>
      </c>
      <c r="E68" t="s">
        <v>125</v>
      </c>
      <c r="F68">
        <v>0.90572307805318097</v>
      </c>
    </row>
    <row r="69" spans="1:6" x14ac:dyDescent="0.2">
      <c r="A69" s="1" t="str">
        <f t="shared" si="1"/>
        <v>VCC 21400 (GAS LHD1)2016GASPM25</v>
      </c>
      <c r="B69" t="s">
        <v>9</v>
      </c>
      <c r="C69">
        <v>2016</v>
      </c>
      <c r="D69" t="s">
        <v>112</v>
      </c>
      <c r="E69" t="s">
        <v>126</v>
      </c>
      <c r="F69">
        <v>0.38302859763821401</v>
      </c>
    </row>
    <row r="70" spans="1:6" x14ac:dyDescent="0.2">
      <c r="A70" s="1" t="str">
        <f t="shared" si="1"/>
        <v>VCC 21400 (GAS LHD1)2016GASROG</v>
      </c>
      <c r="B70" t="s">
        <v>9</v>
      </c>
      <c r="C70">
        <v>2016</v>
      </c>
      <c r="D70" t="s">
        <v>112</v>
      </c>
      <c r="E70" t="s">
        <v>127</v>
      </c>
      <c r="F70">
        <v>2.39862371703944</v>
      </c>
    </row>
    <row r="71" spans="1:6" x14ac:dyDescent="0.2">
      <c r="A71" s="1" t="str">
        <f t="shared" si="1"/>
        <v>VCC 21400 (GAS LHD1)2016GASTOG</v>
      </c>
      <c r="B71" t="s">
        <v>9</v>
      </c>
      <c r="C71">
        <v>2016</v>
      </c>
      <c r="D71" t="s">
        <v>112</v>
      </c>
      <c r="E71" t="s">
        <v>128</v>
      </c>
      <c r="F71">
        <v>2.54752578783437</v>
      </c>
    </row>
    <row r="72" spans="1:6" x14ac:dyDescent="0.2">
      <c r="A72" s="1" t="str">
        <f t="shared" si="1"/>
        <v>VCC 21400 (GAS LHD1)2017GASCH4</v>
      </c>
      <c r="B72" t="s">
        <v>9</v>
      </c>
      <c r="C72">
        <v>2017</v>
      </c>
      <c r="D72" t="s">
        <v>112</v>
      </c>
      <c r="E72" t="s">
        <v>119</v>
      </c>
      <c r="F72">
        <v>0.120761345217308</v>
      </c>
    </row>
    <row r="73" spans="1:6" x14ac:dyDescent="0.2">
      <c r="A73" s="1" t="str">
        <f t="shared" si="1"/>
        <v>VCC 21400 (GAS LHD1)2017GASCO</v>
      </c>
      <c r="B73" t="s">
        <v>9</v>
      </c>
      <c r="C73">
        <v>2017</v>
      </c>
      <c r="D73" t="s">
        <v>112</v>
      </c>
      <c r="E73" t="s">
        <v>120</v>
      </c>
      <c r="F73">
        <v>13.3881408183591</v>
      </c>
    </row>
    <row r="74" spans="1:6" x14ac:dyDescent="0.2">
      <c r="A74" s="1" t="str">
        <f t="shared" si="1"/>
        <v>VCC 21400 (GAS LHD1)2017GASCO2</v>
      </c>
      <c r="B74" t="s">
        <v>9</v>
      </c>
      <c r="C74">
        <v>2017</v>
      </c>
      <c r="D74" t="s">
        <v>112</v>
      </c>
      <c r="E74" t="s">
        <v>121</v>
      </c>
      <c r="F74">
        <v>8496.7005705021802</v>
      </c>
    </row>
    <row r="75" spans="1:6" x14ac:dyDescent="0.2">
      <c r="A75" s="1" t="str">
        <f t="shared" si="1"/>
        <v>VCC 21400 (GAS LHD1)2017GASHC</v>
      </c>
      <c r="B75" t="s">
        <v>9</v>
      </c>
      <c r="C75">
        <v>2017</v>
      </c>
      <c r="D75" t="s">
        <v>112</v>
      </c>
      <c r="E75" t="s">
        <v>122</v>
      </c>
      <c r="F75">
        <v>2.3844178368881201</v>
      </c>
    </row>
    <row r="76" spans="1:6" x14ac:dyDescent="0.2">
      <c r="A76" s="1" t="str">
        <f t="shared" si="1"/>
        <v>VCC 21400 (GAS LHD1)2017GASNOx</v>
      </c>
      <c r="B76" t="s">
        <v>9</v>
      </c>
      <c r="C76">
        <v>2017</v>
      </c>
      <c r="D76" t="s">
        <v>112</v>
      </c>
      <c r="E76" t="s">
        <v>123</v>
      </c>
      <c r="F76">
        <v>4.5754877050337903</v>
      </c>
    </row>
    <row r="77" spans="1:6" x14ac:dyDescent="0.2">
      <c r="A77" s="1" t="str">
        <f t="shared" si="1"/>
        <v>VCC 21400 (GAS LHD1)2017GASPM</v>
      </c>
      <c r="B77" t="s">
        <v>9</v>
      </c>
      <c r="C77">
        <v>2017</v>
      </c>
      <c r="D77" t="s">
        <v>112</v>
      </c>
      <c r="E77" t="s">
        <v>124</v>
      </c>
      <c r="F77">
        <v>0.94560760831741697</v>
      </c>
    </row>
    <row r="78" spans="1:6" x14ac:dyDescent="0.2">
      <c r="A78" s="1" t="str">
        <f t="shared" si="1"/>
        <v>VCC 21400 (GAS LHD1)2017GASPM10</v>
      </c>
      <c r="B78" t="s">
        <v>9</v>
      </c>
      <c r="C78">
        <v>2017</v>
      </c>
      <c r="D78" t="s">
        <v>112</v>
      </c>
      <c r="E78" t="s">
        <v>125</v>
      </c>
      <c r="F78">
        <v>0.92628997619112297</v>
      </c>
    </row>
    <row r="79" spans="1:6" x14ac:dyDescent="0.2">
      <c r="A79" s="1" t="str">
        <f t="shared" si="1"/>
        <v>VCC 21400 (GAS LHD1)2017GASPM25</v>
      </c>
      <c r="B79" t="s">
        <v>9</v>
      </c>
      <c r="C79">
        <v>2017</v>
      </c>
      <c r="D79" t="s">
        <v>112</v>
      </c>
      <c r="E79" t="s">
        <v>126</v>
      </c>
      <c r="F79">
        <v>0.39249575690278099</v>
      </c>
    </row>
    <row r="80" spans="1:6" x14ac:dyDescent="0.2">
      <c r="A80" s="1" t="str">
        <f t="shared" si="1"/>
        <v>VCC 21400 (GAS LHD1)2017GASROG</v>
      </c>
      <c r="B80" t="s">
        <v>9</v>
      </c>
      <c r="C80">
        <v>2017</v>
      </c>
      <c r="D80" t="s">
        <v>112</v>
      </c>
      <c r="E80" t="s">
        <v>127</v>
      </c>
      <c r="F80">
        <v>2.3931399976405499</v>
      </c>
    </row>
    <row r="81" spans="1:6" x14ac:dyDescent="0.2">
      <c r="A81" s="1" t="str">
        <f t="shared" si="1"/>
        <v>VCC 21400 (GAS LHD1)2017GASTOG</v>
      </c>
      <c r="B81" t="s">
        <v>9</v>
      </c>
      <c r="C81">
        <v>2017</v>
      </c>
      <c r="D81" t="s">
        <v>112</v>
      </c>
      <c r="E81" t="s">
        <v>128</v>
      </c>
      <c r="F81">
        <v>2.5368500976677</v>
      </c>
    </row>
    <row r="82" spans="1:6" x14ac:dyDescent="0.2">
      <c r="A82" s="1" t="str">
        <f t="shared" si="1"/>
        <v>VCC 21400 (GAS LHD1)2018GASCH4</v>
      </c>
      <c r="B82" t="s">
        <v>9</v>
      </c>
      <c r="C82">
        <v>2018</v>
      </c>
      <c r="D82" t="s">
        <v>112</v>
      </c>
      <c r="E82" t="s">
        <v>119</v>
      </c>
      <c r="F82">
        <v>0.115539377098114</v>
      </c>
    </row>
    <row r="83" spans="1:6" x14ac:dyDescent="0.2">
      <c r="A83" s="1" t="str">
        <f t="shared" si="1"/>
        <v>VCC 21400 (GAS LHD1)2018GASCO</v>
      </c>
      <c r="B83" t="s">
        <v>9</v>
      </c>
      <c r="C83">
        <v>2018</v>
      </c>
      <c r="D83" t="s">
        <v>112</v>
      </c>
      <c r="E83" t="s">
        <v>120</v>
      </c>
      <c r="F83">
        <v>14.0269839803974</v>
      </c>
    </row>
    <row r="84" spans="1:6" x14ac:dyDescent="0.2">
      <c r="A84" s="1" t="str">
        <f t="shared" si="1"/>
        <v>VCC 21400 (GAS LHD1)2018GASCO2</v>
      </c>
      <c r="B84" t="s">
        <v>9</v>
      </c>
      <c r="C84">
        <v>2018</v>
      </c>
      <c r="D84" t="s">
        <v>112</v>
      </c>
      <c r="E84" t="s">
        <v>121</v>
      </c>
      <c r="F84">
        <v>8495.8159281768603</v>
      </c>
    </row>
    <row r="85" spans="1:6" x14ac:dyDescent="0.2">
      <c r="A85" s="1" t="str">
        <f t="shared" si="1"/>
        <v>VCC 21400 (GAS LHD1)2018GASHC</v>
      </c>
      <c r="B85" t="s">
        <v>9</v>
      </c>
      <c r="C85">
        <v>2018</v>
      </c>
      <c r="D85" t="s">
        <v>112</v>
      </c>
      <c r="E85" t="s">
        <v>122</v>
      </c>
      <c r="F85">
        <v>2.39934566182863</v>
      </c>
    </row>
    <row r="86" spans="1:6" x14ac:dyDescent="0.2">
      <c r="A86" s="1" t="str">
        <f t="shared" si="1"/>
        <v>VCC 21400 (GAS LHD1)2018GASNOx</v>
      </c>
      <c r="B86" t="s">
        <v>9</v>
      </c>
      <c r="C86">
        <v>2018</v>
      </c>
      <c r="D86" t="s">
        <v>112</v>
      </c>
      <c r="E86" t="s">
        <v>123</v>
      </c>
      <c r="F86">
        <v>4.39994204952208</v>
      </c>
    </row>
    <row r="87" spans="1:6" x14ac:dyDescent="0.2">
      <c r="A87" s="1" t="str">
        <f t="shared" si="1"/>
        <v>VCC 21400 (GAS LHD1)2018GASPM</v>
      </c>
      <c r="B87" t="s">
        <v>9</v>
      </c>
      <c r="C87">
        <v>2018</v>
      </c>
      <c r="D87" t="s">
        <v>112</v>
      </c>
      <c r="E87" t="s">
        <v>124</v>
      </c>
      <c r="F87">
        <v>0.988333715568677</v>
      </c>
    </row>
    <row r="88" spans="1:6" x14ac:dyDescent="0.2">
      <c r="A88" s="1" t="str">
        <f t="shared" si="1"/>
        <v>VCC 21400 (GAS LHD1)2018GASPM10</v>
      </c>
      <c r="B88" t="s">
        <v>9</v>
      </c>
      <c r="C88">
        <v>2018</v>
      </c>
      <c r="D88" t="s">
        <v>112</v>
      </c>
      <c r="E88" t="s">
        <v>125</v>
      </c>
      <c r="F88">
        <v>0.96804938348269598</v>
      </c>
    </row>
    <row r="89" spans="1:6" x14ac:dyDescent="0.2">
      <c r="A89" s="1" t="str">
        <f t="shared" si="1"/>
        <v>VCC 21400 (GAS LHD1)2018GASPM25</v>
      </c>
      <c r="B89" t="s">
        <v>9</v>
      </c>
      <c r="C89">
        <v>2018</v>
      </c>
      <c r="D89" t="s">
        <v>112</v>
      </c>
      <c r="E89" t="s">
        <v>126</v>
      </c>
      <c r="F89">
        <v>0.41067642977646002</v>
      </c>
    </row>
    <row r="90" spans="1:6" x14ac:dyDescent="0.2">
      <c r="A90" s="1" t="str">
        <f t="shared" si="1"/>
        <v>VCC 21400 (GAS LHD1)2018GASROG</v>
      </c>
      <c r="B90" t="s">
        <v>9</v>
      </c>
      <c r="C90">
        <v>2018</v>
      </c>
      <c r="D90" t="s">
        <v>112</v>
      </c>
      <c r="E90" t="s">
        <v>127</v>
      </c>
      <c r="F90">
        <v>2.4158374583703099</v>
      </c>
    </row>
    <row r="91" spans="1:6" x14ac:dyDescent="0.2">
      <c r="A91" s="1" t="str">
        <f t="shared" si="1"/>
        <v>VCC 21400 (GAS LHD1)2018GASTOG</v>
      </c>
      <c r="B91" t="s">
        <v>9</v>
      </c>
      <c r="C91">
        <v>2018</v>
      </c>
      <c r="D91" t="s">
        <v>112</v>
      </c>
      <c r="E91" t="s">
        <v>128</v>
      </c>
      <c r="F91">
        <v>2.55334629627608</v>
      </c>
    </row>
    <row r="92" spans="1:6" x14ac:dyDescent="0.2">
      <c r="A92" s="1" t="str">
        <f t="shared" si="1"/>
        <v>VCC 21400 (GAS LHD1)2019GASCH4</v>
      </c>
      <c r="B92" t="s">
        <v>9</v>
      </c>
      <c r="C92">
        <v>2019</v>
      </c>
      <c r="D92" t="s">
        <v>112</v>
      </c>
      <c r="E92" t="s">
        <v>119</v>
      </c>
      <c r="F92">
        <v>0.105322171081177</v>
      </c>
    </row>
    <row r="93" spans="1:6" x14ac:dyDescent="0.2">
      <c r="A93" s="1" t="str">
        <f t="shared" si="1"/>
        <v>VCC 21400 (GAS LHD1)2019GASCO</v>
      </c>
      <c r="B93" t="s">
        <v>9</v>
      </c>
      <c r="C93">
        <v>2019</v>
      </c>
      <c r="D93" t="s">
        <v>112</v>
      </c>
      <c r="E93" t="s">
        <v>120</v>
      </c>
      <c r="F93">
        <v>14.070602928882</v>
      </c>
    </row>
    <row r="94" spans="1:6" x14ac:dyDescent="0.2">
      <c r="A94" s="1" t="str">
        <f t="shared" si="1"/>
        <v>VCC 21400 (GAS LHD1)2019GASCO2</v>
      </c>
      <c r="B94" t="s">
        <v>9</v>
      </c>
      <c r="C94">
        <v>2019</v>
      </c>
      <c r="D94" t="s">
        <v>112</v>
      </c>
      <c r="E94" t="s">
        <v>121</v>
      </c>
      <c r="F94">
        <v>8495.9846467825791</v>
      </c>
    </row>
    <row r="95" spans="1:6" x14ac:dyDescent="0.2">
      <c r="A95" s="1" t="str">
        <f t="shared" ref="A95:A111" si="2">$B95&amp;$C95&amp;$D95&amp;$E95</f>
        <v>VCC 21400 (GAS LHD1)2019GASHC</v>
      </c>
      <c r="B95" t="s">
        <v>9</v>
      </c>
      <c r="C95">
        <v>2019</v>
      </c>
      <c r="D95" t="s">
        <v>112</v>
      </c>
      <c r="E95" t="s">
        <v>122</v>
      </c>
      <c r="F95">
        <v>2.3067222633103301</v>
      </c>
    </row>
    <row r="96" spans="1:6" x14ac:dyDescent="0.2">
      <c r="A96" s="1" t="str">
        <f t="shared" si="2"/>
        <v>VCC 21400 (GAS LHD1)2019GASNOx</v>
      </c>
      <c r="B96" t="s">
        <v>9</v>
      </c>
      <c r="C96">
        <v>2019</v>
      </c>
      <c r="D96" t="s">
        <v>112</v>
      </c>
      <c r="E96" t="s">
        <v>123</v>
      </c>
      <c r="F96">
        <v>4.0296554424417304</v>
      </c>
    </row>
    <row r="97" spans="1:6" x14ac:dyDescent="0.2">
      <c r="A97" s="1" t="str">
        <f t="shared" si="2"/>
        <v>VCC 21400 (GAS LHD1)2019GASPM</v>
      </c>
      <c r="B97" t="s">
        <v>9</v>
      </c>
      <c r="C97">
        <v>2019</v>
      </c>
      <c r="D97" t="s">
        <v>112</v>
      </c>
      <c r="E97" t="s">
        <v>124</v>
      </c>
      <c r="F97">
        <v>0.98894943425731596</v>
      </c>
    </row>
    <row r="98" spans="1:6" x14ac:dyDescent="0.2">
      <c r="A98" s="1" t="str">
        <f t="shared" si="2"/>
        <v>VCC 21400 (GAS LHD1)2019GASPM10</v>
      </c>
      <c r="B98" t="s">
        <v>9</v>
      </c>
      <c r="C98">
        <v>2019</v>
      </c>
      <c r="D98" t="s">
        <v>112</v>
      </c>
      <c r="E98" t="s">
        <v>125</v>
      </c>
      <c r="F98">
        <v>0.96859118680310696</v>
      </c>
    </row>
    <row r="99" spans="1:6" x14ac:dyDescent="0.2">
      <c r="A99" s="1" t="str">
        <f t="shared" si="2"/>
        <v>VCC 21400 (GAS LHD1)2019GASPM25</v>
      </c>
      <c r="B99" t="s">
        <v>9</v>
      </c>
      <c r="C99">
        <v>2019</v>
      </c>
      <c r="D99" t="s">
        <v>112</v>
      </c>
      <c r="E99" t="s">
        <v>126</v>
      </c>
      <c r="F99">
        <v>0.41122355957822898</v>
      </c>
    </row>
    <row r="100" spans="1:6" x14ac:dyDescent="0.2">
      <c r="A100" s="1" t="str">
        <f t="shared" si="2"/>
        <v>VCC 21400 (GAS LHD1)2019GASROG</v>
      </c>
      <c r="B100" t="s">
        <v>9</v>
      </c>
      <c r="C100">
        <v>2019</v>
      </c>
      <c r="D100" t="s">
        <v>112</v>
      </c>
      <c r="E100" t="s">
        <v>127</v>
      </c>
      <c r="F100">
        <v>2.3300186590884602</v>
      </c>
    </row>
    <row r="101" spans="1:6" x14ac:dyDescent="0.2">
      <c r="A101" s="1" t="str">
        <f t="shared" si="2"/>
        <v>VCC 21400 (GAS LHD1)2019GASTOG</v>
      </c>
      <c r="B101" t="s">
        <v>9</v>
      </c>
      <c r="C101">
        <v>2019</v>
      </c>
      <c r="D101" t="s">
        <v>112</v>
      </c>
      <c r="E101" t="s">
        <v>128</v>
      </c>
      <c r="F101">
        <v>2.4553777234079099</v>
      </c>
    </row>
    <row r="102" spans="1:6" x14ac:dyDescent="0.2">
      <c r="A102" s="1" t="str">
        <f t="shared" si="2"/>
        <v>VCC 21400 (GAS LHD1)2020GASCH4</v>
      </c>
      <c r="B102" t="s">
        <v>9</v>
      </c>
      <c r="C102">
        <v>2020</v>
      </c>
      <c r="D102" t="s">
        <v>112</v>
      </c>
      <c r="E102" t="s">
        <v>119</v>
      </c>
      <c r="F102">
        <v>9.5151012147212097E-2</v>
      </c>
    </row>
    <row r="103" spans="1:6" x14ac:dyDescent="0.2">
      <c r="A103" s="1" t="str">
        <f t="shared" si="2"/>
        <v>VCC 21400 (GAS LHD1)2020GASCO</v>
      </c>
      <c r="B103" t="s">
        <v>9</v>
      </c>
      <c r="C103">
        <v>2020</v>
      </c>
      <c r="D103" t="s">
        <v>112</v>
      </c>
      <c r="E103" t="s">
        <v>120</v>
      </c>
      <c r="F103">
        <v>14.1154535551716</v>
      </c>
    </row>
    <row r="104" spans="1:6" x14ac:dyDescent="0.2">
      <c r="A104" s="1" t="str">
        <f t="shared" si="2"/>
        <v>VCC 21400 (GAS LHD1)2020GASCO2</v>
      </c>
      <c r="B104" t="s">
        <v>9</v>
      </c>
      <c r="C104">
        <v>2020</v>
      </c>
      <c r="D104" t="s">
        <v>112</v>
      </c>
      <c r="E104" t="s">
        <v>121</v>
      </c>
      <c r="F104">
        <v>8496.1513980912296</v>
      </c>
    </row>
    <row r="105" spans="1:6" x14ac:dyDescent="0.2">
      <c r="A105" s="1" t="str">
        <f t="shared" si="2"/>
        <v>VCC 21400 (GAS LHD1)2020GASHC</v>
      </c>
      <c r="B105" t="s">
        <v>9</v>
      </c>
      <c r="C105">
        <v>2020</v>
      </c>
      <c r="D105" t="s">
        <v>112</v>
      </c>
      <c r="E105" t="s">
        <v>122</v>
      </c>
      <c r="F105">
        <v>2.21038453846919</v>
      </c>
    </row>
    <row r="106" spans="1:6" x14ac:dyDescent="0.2">
      <c r="A106" s="1" t="str">
        <f t="shared" si="2"/>
        <v>VCC 21400 (GAS LHD1)2020GASNOx</v>
      </c>
      <c r="B106" t="s">
        <v>9</v>
      </c>
      <c r="C106">
        <v>2020</v>
      </c>
      <c r="D106" t="s">
        <v>112</v>
      </c>
      <c r="E106" t="s">
        <v>123</v>
      </c>
      <c r="F106">
        <v>3.6542428501356099</v>
      </c>
    </row>
    <row r="107" spans="1:6" x14ac:dyDescent="0.2">
      <c r="A107" s="1" t="str">
        <f t="shared" si="2"/>
        <v>VCC 21400 (GAS LHD1)2020GASPM</v>
      </c>
      <c r="B107" t="s">
        <v>9</v>
      </c>
      <c r="C107">
        <v>2020</v>
      </c>
      <c r="D107" t="s">
        <v>112</v>
      </c>
      <c r="E107" t="s">
        <v>124</v>
      </c>
      <c r="F107">
        <v>0.98884914537002999</v>
      </c>
    </row>
    <row r="108" spans="1:6" x14ac:dyDescent="0.2">
      <c r="A108" s="1" t="str">
        <f t="shared" si="2"/>
        <v>VCC 21400 (GAS LHD1)2020GASPM10</v>
      </c>
      <c r="B108" t="s">
        <v>9</v>
      </c>
      <c r="C108">
        <v>2020</v>
      </c>
      <c r="D108" t="s">
        <v>112</v>
      </c>
      <c r="E108" t="s">
        <v>125</v>
      </c>
      <c r="F108">
        <v>0.96849401934915302</v>
      </c>
    </row>
    <row r="109" spans="1:6" x14ac:dyDescent="0.2">
      <c r="A109" s="1" t="str">
        <f t="shared" si="2"/>
        <v>VCC 21400 (GAS LHD1)2020GASPM25</v>
      </c>
      <c r="B109" t="s">
        <v>9</v>
      </c>
      <c r="C109">
        <v>2020</v>
      </c>
      <c r="D109" t="s">
        <v>112</v>
      </c>
      <c r="E109" t="s">
        <v>126</v>
      </c>
      <c r="F109">
        <v>0.41117695885660699</v>
      </c>
    </row>
    <row r="110" spans="1:6" x14ac:dyDescent="0.2">
      <c r="A110" s="1" t="str">
        <f t="shared" si="2"/>
        <v>VCC 21400 (GAS LHD1)2020GASROG</v>
      </c>
      <c r="B110" t="s">
        <v>9</v>
      </c>
      <c r="C110">
        <v>2020</v>
      </c>
      <c r="D110" t="s">
        <v>112</v>
      </c>
      <c r="E110" t="s">
        <v>127</v>
      </c>
      <c r="F110">
        <v>2.2401847197795499</v>
      </c>
    </row>
    <row r="111" spans="1:6" x14ac:dyDescent="0.2">
      <c r="A111" s="1" t="str">
        <f t="shared" si="2"/>
        <v>VCC 21400 (GAS LHD1)2020GASTOG</v>
      </c>
      <c r="B111" t="s">
        <v>9</v>
      </c>
      <c r="C111">
        <v>2020</v>
      </c>
      <c r="D111" t="s">
        <v>112</v>
      </c>
      <c r="E111" t="s">
        <v>128</v>
      </c>
      <c r="F111">
        <v>2.3534445088891598</v>
      </c>
    </row>
    <row r="112" spans="1:6" x14ac:dyDescent="0.2">
      <c r="A112" s="1" t="str">
        <f t="shared" ref="A112:A122" si="3">$B112&amp;$C112&amp;$D112&amp;$E112</f>
        <v>VCC 22400 (DSL LHD1)2010DSLCH4</v>
      </c>
      <c r="B112" t="s">
        <v>33</v>
      </c>
      <c r="C112">
        <v>2010</v>
      </c>
      <c r="D112" t="s">
        <v>113</v>
      </c>
      <c r="E112" t="s">
        <v>119</v>
      </c>
      <c r="F112">
        <v>8.9915063158916494E-2</v>
      </c>
    </row>
    <row r="113" spans="1:6" x14ac:dyDescent="0.2">
      <c r="A113" s="1" t="str">
        <f t="shared" si="3"/>
        <v>VCC 22400 (DSL LHD1)2010DSLCO</v>
      </c>
      <c r="B113" t="s">
        <v>33</v>
      </c>
      <c r="C113">
        <v>2010</v>
      </c>
      <c r="D113" t="s">
        <v>113</v>
      </c>
      <c r="E113" t="s">
        <v>120</v>
      </c>
      <c r="F113">
        <v>9.4142615904993807</v>
      </c>
    </row>
    <row r="114" spans="1:6" x14ac:dyDescent="0.2">
      <c r="A114" s="1" t="str">
        <f t="shared" si="3"/>
        <v>VCC 22400 (DSL LHD1)2010DSLCO2</v>
      </c>
      <c r="B114" t="s">
        <v>33</v>
      </c>
      <c r="C114">
        <v>2010</v>
      </c>
      <c r="D114" t="s">
        <v>113</v>
      </c>
      <c r="E114" t="s">
        <v>121</v>
      </c>
      <c r="F114">
        <v>11454.356060333501</v>
      </c>
    </row>
    <row r="115" spans="1:6" x14ac:dyDescent="0.2">
      <c r="A115" s="1" t="str">
        <f t="shared" si="3"/>
        <v>VCC 22400 (DSL LHD1)2010DSLHC</v>
      </c>
      <c r="B115" t="s">
        <v>33</v>
      </c>
      <c r="C115">
        <v>2010</v>
      </c>
      <c r="D115" t="s">
        <v>113</v>
      </c>
      <c r="E115" t="s">
        <v>122</v>
      </c>
      <c r="F115">
        <v>1.52861262223477</v>
      </c>
    </row>
    <row r="116" spans="1:6" x14ac:dyDescent="0.2">
      <c r="A116" s="1" t="str">
        <f t="shared" si="3"/>
        <v>VCC 22400 (DSL LHD1)2010DSLNOx</v>
      </c>
      <c r="B116" t="s">
        <v>33</v>
      </c>
      <c r="C116">
        <v>2010</v>
      </c>
      <c r="D116" t="s">
        <v>113</v>
      </c>
      <c r="E116" t="s">
        <v>123</v>
      </c>
      <c r="F116">
        <v>5.5846422485729201</v>
      </c>
    </row>
    <row r="117" spans="1:6" x14ac:dyDescent="0.2">
      <c r="A117" s="1" t="str">
        <f t="shared" si="3"/>
        <v>VCC 22400 (DSL LHD1)2010DSLPM</v>
      </c>
      <c r="B117" t="s">
        <v>33</v>
      </c>
      <c r="C117">
        <v>2010</v>
      </c>
      <c r="D117" t="s">
        <v>113</v>
      </c>
      <c r="E117" t="s">
        <v>124</v>
      </c>
      <c r="F117">
        <v>2.1279814595855</v>
      </c>
    </row>
    <row r="118" spans="1:6" x14ac:dyDescent="0.2">
      <c r="A118" s="1" t="str">
        <f t="shared" si="3"/>
        <v>VCC 22400 (DSL LHD1)2010DSLPM10</v>
      </c>
      <c r="B118" t="s">
        <v>33</v>
      </c>
      <c r="C118">
        <v>2010</v>
      </c>
      <c r="D118" t="s">
        <v>113</v>
      </c>
      <c r="E118" t="s">
        <v>125</v>
      </c>
      <c r="F118">
        <v>2.0947734367272601</v>
      </c>
    </row>
    <row r="119" spans="1:6" x14ac:dyDescent="0.2">
      <c r="A119" s="1" t="str">
        <f t="shared" si="3"/>
        <v>VCC 22400 (DSL LHD1)2010DSLPM25</v>
      </c>
      <c r="B119" t="s">
        <v>33</v>
      </c>
      <c r="C119">
        <v>2010</v>
      </c>
      <c r="D119" t="s">
        <v>113</v>
      </c>
      <c r="E119" t="s">
        <v>126</v>
      </c>
      <c r="F119">
        <v>1.02515124596758</v>
      </c>
    </row>
    <row r="120" spans="1:6" x14ac:dyDescent="0.2">
      <c r="A120" s="1" t="str">
        <f t="shared" si="3"/>
        <v>VCC 22400 (DSL LHD1)2010DSLROG</v>
      </c>
      <c r="B120" t="s">
        <v>33</v>
      </c>
      <c r="C120">
        <v>2010</v>
      </c>
      <c r="D120" t="s">
        <v>113</v>
      </c>
      <c r="E120" t="s">
        <v>127</v>
      </c>
      <c r="F120">
        <v>1.93581857855827</v>
      </c>
    </row>
    <row r="121" spans="1:6" x14ac:dyDescent="0.2">
      <c r="A121" s="1" t="str">
        <f t="shared" si="3"/>
        <v>VCC 22400 (DSL LHD1)2010DSLTOG</v>
      </c>
      <c r="B121" t="s">
        <v>33</v>
      </c>
      <c r="C121">
        <v>2010</v>
      </c>
      <c r="D121" t="s">
        <v>113</v>
      </c>
      <c r="E121" t="s">
        <v>128</v>
      </c>
      <c r="F121">
        <v>2.2038007952244101</v>
      </c>
    </row>
    <row r="122" spans="1:6" x14ac:dyDescent="0.2">
      <c r="A122" s="1" t="str">
        <f t="shared" si="3"/>
        <v>VCC 22400 (DSL LHD1)2011DSLCH4</v>
      </c>
      <c r="B122" t="s">
        <v>33</v>
      </c>
      <c r="C122">
        <v>2011</v>
      </c>
      <c r="D122" t="s">
        <v>113</v>
      </c>
      <c r="E122" t="s">
        <v>119</v>
      </c>
      <c r="F122">
        <v>8.8846527674301595E-2</v>
      </c>
    </row>
    <row r="123" spans="1:6" x14ac:dyDescent="0.2">
      <c r="A123" s="1" t="str">
        <f t="shared" ref="A123:A186" si="4">$B123&amp;$C123&amp;$D123&amp;$E123</f>
        <v>VCC 22400 (DSL LHD1)2011DSLCO</v>
      </c>
      <c r="B123" t="s">
        <v>33</v>
      </c>
      <c r="C123">
        <v>2011</v>
      </c>
      <c r="D123" t="s">
        <v>113</v>
      </c>
      <c r="E123" t="s">
        <v>120</v>
      </c>
      <c r="F123">
        <v>9.3338099117348108</v>
      </c>
    </row>
    <row r="124" spans="1:6" x14ac:dyDescent="0.2">
      <c r="A124" s="1" t="str">
        <f t="shared" si="4"/>
        <v>VCC 22400 (DSL LHD1)2011DSLCO2</v>
      </c>
      <c r="B124" t="s">
        <v>33</v>
      </c>
      <c r="C124">
        <v>2011</v>
      </c>
      <c r="D124" t="s">
        <v>113</v>
      </c>
      <c r="E124" t="s">
        <v>121</v>
      </c>
      <c r="F124">
        <v>11454.356061000801</v>
      </c>
    </row>
    <row r="125" spans="1:6" x14ac:dyDescent="0.2">
      <c r="A125" s="1" t="str">
        <f t="shared" si="4"/>
        <v>VCC 22400 (DSL LHD1)2011DSLHC</v>
      </c>
      <c r="B125" t="s">
        <v>33</v>
      </c>
      <c r="C125">
        <v>2011</v>
      </c>
      <c r="D125" t="s">
        <v>113</v>
      </c>
      <c r="E125" t="s">
        <v>122</v>
      </c>
      <c r="F125">
        <v>1.5104465518988199</v>
      </c>
    </row>
    <row r="126" spans="1:6" x14ac:dyDescent="0.2">
      <c r="A126" s="1" t="str">
        <f t="shared" si="4"/>
        <v>VCC 22400 (DSL LHD1)2011DSLNOx</v>
      </c>
      <c r="B126" t="s">
        <v>33</v>
      </c>
      <c r="C126">
        <v>2011</v>
      </c>
      <c r="D126" t="s">
        <v>113</v>
      </c>
      <c r="E126" t="s">
        <v>123</v>
      </c>
      <c r="F126">
        <v>5.5841478502525401</v>
      </c>
    </row>
    <row r="127" spans="1:6" x14ac:dyDescent="0.2">
      <c r="A127" s="1" t="str">
        <f t="shared" si="4"/>
        <v>VCC 22400 (DSL LHD1)2011DSLPM</v>
      </c>
      <c r="B127" t="s">
        <v>33</v>
      </c>
      <c r="C127">
        <v>2011</v>
      </c>
      <c r="D127" t="s">
        <v>113</v>
      </c>
      <c r="E127" t="s">
        <v>124</v>
      </c>
      <c r="F127">
        <v>2.1329898638481901</v>
      </c>
    </row>
    <row r="128" spans="1:6" x14ac:dyDescent="0.2">
      <c r="A128" s="1" t="str">
        <f t="shared" si="4"/>
        <v>VCC 22400 (DSL LHD1)2011DSLPM10</v>
      </c>
      <c r="B128" t="s">
        <v>33</v>
      </c>
      <c r="C128">
        <v>2011</v>
      </c>
      <c r="D128" t="s">
        <v>113</v>
      </c>
      <c r="E128" t="s">
        <v>125</v>
      </c>
      <c r="F128">
        <v>2.0997042345102002</v>
      </c>
    </row>
    <row r="129" spans="1:6" x14ac:dyDescent="0.2">
      <c r="A129" s="1" t="str">
        <f t="shared" si="4"/>
        <v>VCC 22400 (DSL LHD1)2011DSLPM25</v>
      </c>
      <c r="B129" t="s">
        <v>33</v>
      </c>
      <c r="C129">
        <v>2011</v>
      </c>
      <c r="D129" t="s">
        <v>113</v>
      </c>
      <c r="E129" t="s">
        <v>126</v>
      </c>
      <c r="F129">
        <v>1.0275895443002701</v>
      </c>
    </row>
    <row r="130" spans="1:6" x14ac:dyDescent="0.2">
      <c r="A130" s="1" t="str">
        <f t="shared" si="4"/>
        <v>VCC 22400 (DSL LHD1)2011DSLROG</v>
      </c>
      <c r="B130" t="s">
        <v>33</v>
      </c>
      <c r="C130">
        <v>2011</v>
      </c>
      <c r="D130" t="s">
        <v>113</v>
      </c>
      <c r="E130" t="s">
        <v>127</v>
      </c>
      <c r="F130">
        <v>1.9128133105415599</v>
      </c>
    </row>
    <row r="131" spans="1:6" x14ac:dyDescent="0.2">
      <c r="A131" s="1" t="str">
        <f t="shared" si="4"/>
        <v>VCC 22400 (DSL LHD1)2011DSLTOG</v>
      </c>
      <c r="B131" t="s">
        <v>33</v>
      </c>
      <c r="C131">
        <v>2011</v>
      </c>
      <c r="D131" t="s">
        <v>113</v>
      </c>
      <c r="E131" t="s">
        <v>128</v>
      </c>
      <c r="F131">
        <v>2.1776108131715701</v>
      </c>
    </row>
    <row r="132" spans="1:6" x14ac:dyDescent="0.2">
      <c r="A132" s="1" t="str">
        <f t="shared" si="4"/>
        <v>VCC 22400 (DSL LHD1)2012DSLCH4</v>
      </c>
      <c r="B132" t="s">
        <v>33</v>
      </c>
      <c r="C132">
        <v>2012</v>
      </c>
      <c r="D132" t="s">
        <v>113</v>
      </c>
      <c r="E132" t="s">
        <v>119</v>
      </c>
      <c r="F132">
        <v>8.9563297564919306E-2</v>
      </c>
    </row>
    <row r="133" spans="1:6" x14ac:dyDescent="0.2">
      <c r="A133" s="1" t="str">
        <f t="shared" si="4"/>
        <v>VCC 22400 (DSL LHD1)2012DSLCO</v>
      </c>
      <c r="B133" t="s">
        <v>33</v>
      </c>
      <c r="C133">
        <v>2012</v>
      </c>
      <c r="D133" t="s">
        <v>113</v>
      </c>
      <c r="E133" t="s">
        <v>120</v>
      </c>
      <c r="F133">
        <v>9.3916765246392302</v>
      </c>
    </row>
    <row r="134" spans="1:6" x14ac:dyDescent="0.2">
      <c r="A134" s="1" t="str">
        <f t="shared" si="4"/>
        <v>VCC 22400 (DSL LHD1)2012DSLCO2</v>
      </c>
      <c r="B134" t="s">
        <v>33</v>
      </c>
      <c r="C134">
        <v>2012</v>
      </c>
      <c r="D134" t="s">
        <v>113</v>
      </c>
      <c r="E134" t="s">
        <v>121</v>
      </c>
      <c r="F134">
        <v>11454.3560608277</v>
      </c>
    </row>
    <row r="135" spans="1:6" x14ac:dyDescent="0.2">
      <c r="A135" s="1" t="str">
        <f t="shared" si="4"/>
        <v>VCC 22400 (DSL LHD1)2012DSLHC</v>
      </c>
      <c r="B135" t="s">
        <v>33</v>
      </c>
      <c r="C135">
        <v>2012</v>
      </c>
      <c r="D135" t="s">
        <v>113</v>
      </c>
      <c r="E135" t="s">
        <v>122</v>
      </c>
      <c r="F135">
        <v>1.52263254194447</v>
      </c>
    </row>
    <row r="136" spans="1:6" x14ac:dyDescent="0.2">
      <c r="A136" s="1" t="str">
        <f t="shared" si="4"/>
        <v>VCC 22400 (DSL LHD1)2012DSLNOx</v>
      </c>
      <c r="B136" t="s">
        <v>33</v>
      </c>
      <c r="C136">
        <v>2012</v>
      </c>
      <c r="D136" t="s">
        <v>113</v>
      </c>
      <c r="E136" t="s">
        <v>123</v>
      </c>
      <c r="F136">
        <v>5.5944544195238297</v>
      </c>
    </row>
    <row r="137" spans="1:6" x14ac:dyDescent="0.2">
      <c r="A137" s="1" t="str">
        <f t="shared" si="4"/>
        <v>VCC 22400 (DSL LHD1)2012DSLPM</v>
      </c>
      <c r="B137" t="s">
        <v>33</v>
      </c>
      <c r="C137">
        <v>2012</v>
      </c>
      <c r="D137" t="s">
        <v>113</v>
      </c>
      <c r="E137" t="s">
        <v>124</v>
      </c>
      <c r="F137">
        <v>2.1303026697743701</v>
      </c>
    </row>
    <row r="138" spans="1:6" x14ac:dyDescent="0.2">
      <c r="A138" s="1" t="str">
        <f t="shared" si="4"/>
        <v>VCC 22400 (DSL LHD1)2012DSLPM10</v>
      </c>
      <c r="B138" t="s">
        <v>33</v>
      </c>
      <c r="C138">
        <v>2012</v>
      </c>
      <c r="D138" t="s">
        <v>113</v>
      </c>
      <c r="E138" t="s">
        <v>125</v>
      </c>
      <c r="F138">
        <v>2.0970617864300798</v>
      </c>
    </row>
    <row r="139" spans="1:6" x14ac:dyDescent="0.2">
      <c r="A139" s="1" t="str">
        <f t="shared" si="4"/>
        <v>VCC 22400 (DSL LHD1)2012DSLPM25</v>
      </c>
      <c r="B139" t="s">
        <v>33</v>
      </c>
      <c r="C139">
        <v>2012</v>
      </c>
      <c r="D139" t="s">
        <v>113</v>
      </c>
      <c r="E139" t="s">
        <v>126</v>
      </c>
      <c r="F139">
        <v>1.0264293893680101</v>
      </c>
    </row>
    <row r="140" spans="1:6" x14ac:dyDescent="0.2">
      <c r="A140" s="1" t="str">
        <f t="shared" si="4"/>
        <v>VCC 22400 (DSL LHD1)2012DSLROG</v>
      </c>
      <c r="B140" t="s">
        <v>33</v>
      </c>
      <c r="C140">
        <v>2012</v>
      </c>
      <c r="D140" t="s">
        <v>113</v>
      </c>
      <c r="E140" t="s">
        <v>127</v>
      </c>
      <c r="F140">
        <v>1.9282455455986001</v>
      </c>
    </row>
    <row r="141" spans="1:6" x14ac:dyDescent="0.2">
      <c r="A141" s="1" t="str">
        <f t="shared" si="4"/>
        <v>VCC 22400 (DSL LHD1)2012DSLTOG</v>
      </c>
      <c r="B141" t="s">
        <v>33</v>
      </c>
      <c r="C141">
        <v>2012</v>
      </c>
      <c r="D141" t="s">
        <v>113</v>
      </c>
      <c r="E141" t="s">
        <v>128</v>
      </c>
      <c r="F141">
        <v>2.19517935226754</v>
      </c>
    </row>
    <row r="142" spans="1:6" x14ac:dyDescent="0.2">
      <c r="A142" s="1" t="str">
        <f t="shared" si="4"/>
        <v>VCC 22400 (DSL LHD1)2013DSLCH4</v>
      </c>
      <c r="B142" t="s">
        <v>33</v>
      </c>
      <c r="C142">
        <v>2013</v>
      </c>
      <c r="D142" t="s">
        <v>113</v>
      </c>
      <c r="E142" t="s">
        <v>119</v>
      </c>
      <c r="F142">
        <v>7.51731314115274E-2</v>
      </c>
    </row>
    <row r="143" spans="1:6" x14ac:dyDescent="0.2">
      <c r="A143" s="1" t="str">
        <f t="shared" si="4"/>
        <v>VCC 22400 (DSL LHD1)2013DSLCO</v>
      </c>
      <c r="B143" t="s">
        <v>33</v>
      </c>
      <c r="C143">
        <v>2013</v>
      </c>
      <c r="D143" t="s">
        <v>113</v>
      </c>
      <c r="E143" t="s">
        <v>120</v>
      </c>
      <c r="F143">
        <v>7.8980035078653898</v>
      </c>
    </row>
    <row r="144" spans="1:6" x14ac:dyDescent="0.2">
      <c r="A144" s="1" t="str">
        <f t="shared" si="4"/>
        <v>VCC 22400 (DSL LHD1)2013DSLCO2</v>
      </c>
      <c r="B144" t="s">
        <v>33</v>
      </c>
      <c r="C144">
        <v>2013</v>
      </c>
      <c r="D144" t="s">
        <v>113</v>
      </c>
      <c r="E144" t="s">
        <v>121</v>
      </c>
      <c r="F144">
        <v>11454.356060345301</v>
      </c>
    </row>
    <row r="145" spans="1:6" x14ac:dyDescent="0.2">
      <c r="A145" s="1" t="str">
        <f t="shared" si="4"/>
        <v>VCC 22400 (DSL LHD1)2013DSLHC</v>
      </c>
      <c r="B145" t="s">
        <v>33</v>
      </c>
      <c r="C145">
        <v>2013</v>
      </c>
      <c r="D145" t="s">
        <v>113</v>
      </c>
      <c r="E145" t="s">
        <v>122</v>
      </c>
      <c r="F145">
        <v>1.2779903674989901</v>
      </c>
    </row>
    <row r="146" spans="1:6" x14ac:dyDescent="0.2">
      <c r="A146" s="1" t="str">
        <f t="shared" si="4"/>
        <v>VCC 22400 (DSL LHD1)2013DSLNOx</v>
      </c>
      <c r="B146" t="s">
        <v>33</v>
      </c>
      <c r="C146">
        <v>2013</v>
      </c>
      <c r="D146" t="s">
        <v>113</v>
      </c>
      <c r="E146" t="s">
        <v>123</v>
      </c>
      <c r="F146">
        <v>5.3226506654136401</v>
      </c>
    </row>
    <row r="147" spans="1:6" x14ac:dyDescent="0.2">
      <c r="A147" s="1" t="str">
        <f t="shared" si="4"/>
        <v>VCC 22400 (DSL LHD1)2013DSLPM</v>
      </c>
      <c r="B147" t="s">
        <v>33</v>
      </c>
      <c r="C147">
        <v>2013</v>
      </c>
      <c r="D147" t="s">
        <v>113</v>
      </c>
      <c r="E147" t="s">
        <v>124</v>
      </c>
      <c r="F147">
        <v>2.17104181623451</v>
      </c>
    </row>
    <row r="148" spans="1:6" x14ac:dyDescent="0.2">
      <c r="A148" s="1" t="str">
        <f t="shared" si="4"/>
        <v>VCC 22400 (DSL LHD1)2013DSLPM10</v>
      </c>
      <c r="B148" t="s">
        <v>33</v>
      </c>
      <c r="C148">
        <v>2013</v>
      </c>
      <c r="D148" t="s">
        <v>113</v>
      </c>
      <c r="E148" t="s">
        <v>125</v>
      </c>
      <c r="F148">
        <v>2.1369641097138801</v>
      </c>
    </row>
    <row r="149" spans="1:6" x14ac:dyDescent="0.2">
      <c r="A149" s="1" t="str">
        <f t="shared" si="4"/>
        <v>VCC 22400 (DSL LHD1)2013DSLPM25</v>
      </c>
      <c r="B149" t="s">
        <v>33</v>
      </c>
      <c r="C149">
        <v>2013</v>
      </c>
      <c r="D149" t="s">
        <v>113</v>
      </c>
      <c r="E149" t="s">
        <v>126</v>
      </c>
      <c r="F149">
        <v>1.0362373318479801</v>
      </c>
    </row>
    <row r="150" spans="1:6" x14ac:dyDescent="0.2">
      <c r="A150" s="1" t="str">
        <f t="shared" si="4"/>
        <v>VCC 22400 (DSL LHD1)2013DSLROG</v>
      </c>
      <c r="B150" t="s">
        <v>33</v>
      </c>
      <c r="C150">
        <v>2013</v>
      </c>
      <c r="D150" t="s">
        <v>113</v>
      </c>
      <c r="E150" t="s">
        <v>127</v>
      </c>
      <c r="F150">
        <v>1.6184332822030101</v>
      </c>
    </row>
    <row r="151" spans="1:6" x14ac:dyDescent="0.2">
      <c r="A151" s="1" t="str">
        <f t="shared" si="4"/>
        <v>VCC 22400 (DSL LHD1)2013DSLTOG</v>
      </c>
      <c r="B151" t="s">
        <v>33</v>
      </c>
      <c r="C151">
        <v>2013</v>
      </c>
      <c r="D151" t="s">
        <v>113</v>
      </c>
      <c r="E151" t="s">
        <v>128</v>
      </c>
      <c r="F151">
        <v>1.84247869661302</v>
      </c>
    </row>
    <row r="152" spans="1:6" x14ac:dyDescent="0.2">
      <c r="A152" s="1" t="str">
        <f t="shared" si="4"/>
        <v>VCC 22400 (DSL LHD1)2014DSLCH4</v>
      </c>
      <c r="B152" t="s">
        <v>33</v>
      </c>
      <c r="C152">
        <v>2014</v>
      </c>
      <c r="D152" t="s">
        <v>113</v>
      </c>
      <c r="E152" t="s">
        <v>119</v>
      </c>
      <c r="F152">
        <v>7.5804957816094407E-2</v>
      </c>
    </row>
    <row r="153" spans="1:6" x14ac:dyDescent="0.2">
      <c r="A153" s="1" t="str">
        <f t="shared" si="4"/>
        <v>VCC 22400 (DSL LHD1)2014DSLCO</v>
      </c>
      <c r="B153" t="s">
        <v>33</v>
      </c>
      <c r="C153">
        <v>2014</v>
      </c>
      <c r="D153" t="s">
        <v>113</v>
      </c>
      <c r="E153" t="s">
        <v>120</v>
      </c>
      <c r="F153">
        <v>7.95435378831134</v>
      </c>
    </row>
    <row r="154" spans="1:6" x14ac:dyDescent="0.2">
      <c r="A154" s="1" t="str">
        <f t="shared" si="4"/>
        <v>VCC 22400 (DSL LHD1)2014DSLCO2</v>
      </c>
      <c r="B154" t="s">
        <v>33</v>
      </c>
      <c r="C154">
        <v>2014</v>
      </c>
      <c r="D154" t="s">
        <v>113</v>
      </c>
      <c r="E154" t="s">
        <v>121</v>
      </c>
      <c r="F154">
        <v>11454.356060714999</v>
      </c>
    </row>
    <row r="155" spans="1:6" x14ac:dyDescent="0.2">
      <c r="A155" s="1" t="str">
        <f t="shared" si="4"/>
        <v>VCC 22400 (DSL LHD1)2014DSLHC</v>
      </c>
      <c r="B155" t="s">
        <v>33</v>
      </c>
      <c r="C155">
        <v>2014</v>
      </c>
      <c r="D155" t="s">
        <v>113</v>
      </c>
      <c r="E155" t="s">
        <v>122</v>
      </c>
      <c r="F155">
        <v>1.2887319276811999</v>
      </c>
    </row>
    <row r="156" spans="1:6" x14ac:dyDescent="0.2">
      <c r="A156" s="1" t="str">
        <f t="shared" si="4"/>
        <v>VCC 22400 (DSL LHD1)2014DSLNOx</v>
      </c>
      <c r="B156" t="s">
        <v>33</v>
      </c>
      <c r="C156">
        <v>2014</v>
      </c>
      <c r="D156" t="s">
        <v>113</v>
      </c>
      <c r="E156" t="s">
        <v>123</v>
      </c>
      <c r="F156">
        <v>5.3776126702681202</v>
      </c>
    </row>
    <row r="157" spans="1:6" x14ac:dyDescent="0.2">
      <c r="A157" s="1" t="str">
        <f t="shared" si="4"/>
        <v>VCC 22400 (DSL LHD1)2014DSLPM</v>
      </c>
      <c r="B157" t="s">
        <v>33</v>
      </c>
      <c r="C157">
        <v>2014</v>
      </c>
      <c r="D157" t="s">
        <v>113</v>
      </c>
      <c r="E157" t="s">
        <v>124</v>
      </c>
      <c r="F157">
        <v>2.19573623234592</v>
      </c>
    </row>
    <row r="158" spans="1:6" x14ac:dyDescent="0.2">
      <c r="A158" s="1" t="str">
        <f t="shared" si="4"/>
        <v>VCC 22400 (DSL LHD1)2014DSLPM10</v>
      </c>
      <c r="B158" t="s">
        <v>33</v>
      </c>
      <c r="C158">
        <v>2014</v>
      </c>
      <c r="D158" t="s">
        <v>113</v>
      </c>
      <c r="E158" t="s">
        <v>125</v>
      </c>
      <c r="F158">
        <v>2.16126140062793</v>
      </c>
    </row>
    <row r="159" spans="1:6" x14ac:dyDescent="0.2">
      <c r="A159" s="1" t="str">
        <f t="shared" si="4"/>
        <v>VCC 22400 (DSL LHD1)2014DSLPM25</v>
      </c>
      <c r="B159" t="s">
        <v>33</v>
      </c>
      <c r="C159">
        <v>2014</v>
      </c>
      <c r="D159" t="s">
        <v>113</v>
      </c>
      <c r="E159" t="s">
        <v>126</v>
      </c>
      <c r="F159">
        <v>1.0475537476615699</v>
      </c>
    </row>
    <row r="160" spans="1:6" x14ac:dyDescent="0.2">
      <c r="A160" s="1" t="str">
        <f t="shared" si="4"/>
        <v>VCC 22400 (DSL LHD1)2014DSLROG</v>
      </c>
      <c r="B160" t="s">
        <v>33</v>
      </c>
      <c r="C160">
        <v>2014</v>
      </c>
      <c r="D160" t="s">
        <v>113</v>
      </c>
      <c r="E160" t="s">
        <v>127</v>
      </c>
      <c r="F160">
        <v>1.63203630005696</v>
      </c>
    </row>
    <row r="161" spans="1:6" x14ac:dyDescent="0.2">
      <c r="A161" s="1" t="str">
        <f t="shared" si="4"/>
        <v>VCC 22400 (DSL LHD1)2014DSLTOG</v>
      </c>
      <c r="B161" t="s">
        <v>33</v>
      </c>
      <c r="C161">
        <v>2014</v>
      </c>
      <c r="D161" t="s">
        <v>113</v>
      </c>
      <c r="E161" t="s">
        <v>128</v>
      </c>
      <c r="F161">
        <v>1.85796481521902</v>
      </c>
    </row>
    <row r="162" spans="1:6" x14ac:dyDescent="0.2">
      <c r="A162" s="1" t="str">
        <f t="shared" si="4"/>
        <v>VCC 22400 (DSL LHD1)2015DSLCH4</v>
      </c>
      <c r="B162" t="s">
        <v>33</v>
      </c>
      <c r="C162">
        <v>2015</v>
      </c>
      <c r="D162" t="s">
        <v>113</v>
      </c>
      <c r="E162" t="s">
        <v>119</v>
      </c>
      <c r="F162">
        <v>7.6103963354825194E-2</v>
      </c>
    </row>
    <row r="163" spans="1:6" x14ac:dyDescent="0.2">
      <c r="A163" s="1" t="str">
        <f t="shared" si="4"/>
        <v>VCC 22400 (DSL LHD1)2015DSLCO</v>
      </c>
      <c r="B163" t="s">
        <v>33</v>
      </c>
      <c r="C163">
        <v>2015</v>
      </c>
      <c r="D163" t="s">
        <v>113</v>
      </c>
      <c r="E163" t="s">
        <v>120</v>
      </c>
      <c r="F163">
        <v>7.9755217033554304</v>
      </c>
    </row>
    <row r="164" spans="1:6" x14ac:dyDescent="0.2">
      <c r="A164" s="1" t="str">
        <f t="shared" si="4"/>
        <v>VCC 22400 (DSL LHD1)2015DSLCO2</v>
      </c>
      <c r="B164" t="s">
        <v>33</v>
      </c>
      <c r="C164">
        <v>2015</v>
      </c>
      <c r="D164" t="s">
        <v>113</v>
      </c>
      <c r="E164" t="s">
        <v>121</v>
      </c>
      <c r="F164">
        <v>11454.356060464401</v>
      </c>
    </row>
    <row r="165" spans="1:6" x14ac:dyDescent="0.2">
      <c r="A165" s="1" t="str">
        <f t="shared" si="4"/>
        <v>VCC 22400 (DSL LHD1)2015DSLHC</v>
      </c>
      <c r="B165" t="s">
        <v>33</v>
      </c>
      <c r="C165">
        <v>2015</v>
      </c>
      <c r="D165" t="s">
        <v>113</v>
      </c>
      <c r="E165" t="s">
        <v>122</v>
      </c>
      <c r="F165">
        <v>1.2938149478980101</v>
      </c>
    </row>
    <row r="166" spans="1:6" x14ac:dyDescent="0.2">
      <c r="A166" s="1" t="str">
        <f t="shared" si="4"/>
        <v>VCC 22400 (DSL LHD1)2015DSLNOx</v>
      </c>
      <c r="B166" t="s">
        <v>33</v>
      </c>
      <c r="C166">
        <v>2015</v>
      </c>
      <c r="D166" t="s">
        <v>113</v>
      </c>
      <c r="E166" t="s">
        <v>123</v>
      </c>
      <c r="F166">
        <v>5.4102252048889898</v>
      </c>
    </row>
    <row r="167" spans="1:6" x14ac:dyDescent="0.2">
      <c r="A167" s="1" t="str">
        <f t="shared" si="4"/>
        <v>VCC 22400 (DSL LHD1)2015DSLPM</v>
      </c>
      <c r="B167" t="s">
        <v>33</v>
      </c>
      <c r="C167">
        <v>2015</v>
      </c>
      <c r="D167" t="s">
        <v>113</v>
      </c>
      <c r="E167" t="s">
        <v>124</v>
      </c>
      <c r="F167">
        <v>2.2110492387802001</v>
      </c>
    </row>
    <row r="168" spans="1:6" x14ac:dyDescent="0.2">
      <c r="A168" s="1" t="str">
        <f t="shared" si="4"/>
        <v>VCC 22400 (DSL LHD1)2015DSLPM10</v>
      </c>
      <c r="B168" t="s">
        <v>33</v>
      </c>
      <c r="C168">
        <v>2015</v>
      </c>
      <c r="D168" t="s">
        <v>113</v>
      </c>
      <c r="E168" t="s">
        <v>125</v>
      </c>
      <c r="F168">
        <v>2.17632399658729</v>
      </c>
    </row>
    <row r="169" spans="1:6" x14ac:dyDescent="0.2">
      <c r="A169" s="1" t="str">
        <f t="shared" si="4"/>
        <v>VCC 22400 (DSL LHD1)2015DSLPM25</v>
      </c>
      <c r="B169" t="s">
        <v>33</v>
      </c>
      <c r="C169">
        <v>2015</v>
      </c>
      <c r="D169" t="s">
        <v>113</v>
      </c>
      <c r="E169" t="s">
        <v>126</v>
      </c>
      <c r="F169">
        <v>1.05437487214301</v>
      </c>
    </row>
    <row r="170" spans="1:6" x14ac:dyDescent="0.2">
      <c r="A170" s="1" t="str">
        <f t="shared" si="4"/>
        <v>VCC 22400 (DSL LHD1)2015DSLROG</v>
      </c>
      <c r="B170" t="s">
        <v>33</v>
      </c>
      <c r="C170">
        <v>2015</v>
      </c>
      <c r="D170" t="s">
        <v>113</v>
      </c>
      <c r="E170" t="s">
        <v>127</v>
      </c>
      <c r="F170">
        <v>1.63847343523174</v>
      </c>
    </row>
    <row r="171" spans="1:6" x14ac:dyDescent="0.2">
      <c r="A171" s="1" t="str">
        <f t="shared" si="4"/>
        <v>VCC 22400 (DSL LHD1)2015DSLTOG</v>
      </c>
      <c r="B171" t="s">
        <v>33</v>
      </c>
      <c r="C171">
        <v>2015</v>
      </c>
      <c r="D171" t="s">
        <v>113</v>
      </c>
      <c r="E171" t="s">
        <v>128</v>
      </c>
      <c r="F171">
        <v>1.8652930308494999</v>
      </c>
    </row>
    <row r="172" spans="1:6" x14ac:dyDescent="0.2">
      <c r="A172" s="1" t="str">
        <f t="shared" si="4"/>
        <v>VCC 22400 (DSL LHD1)2016DSLCH4</v>
      </c>
      <c r="B172" t="s">
        <v>33</v>
      </c>
      <c r="C172">
        <v>2016</v>
      </c>
      <c r="D172" t="s">
        <v>113</v>
      </c>
      <c r="E172" t="s">
        <v>119</v>
      </c>
      <c r="F172">
        <v>7.8270763997054002E-2</v>
      </c>
    </row>
    <row r="173" spans="1:6" x14ac:dyDescent="0.2">
      <c r="A173" s="1" t="str">
        <f t="shared" si="4"/>
        <v>VCC 22400 (DSL LHD1)2016DSLCO</v>
      </c>
      <c r="B173" t="s">
        <v>33</v>
      </c>
      <c r="C173">
        <v>2016</v>
      </c>
      <c r="D173" t="s">
        <v>113</v>
      </c>
      <c r="E173" t="s">
        <v>120</v>
      </c>
      <c r="F173">
        <v>8.1915488856284906</v>
      </c>
    </row>
    <row r="174" spans="1:6" x14ac:dyDescent="0.2">
      <c r="A174" s="1" t="str">
        <f t="shared" si="4"/>
        <v>VCC 22400 (DSL LHD1)2016DSLCO2</v>
      </c>
      <c r="B174" t="s">
        <v>33</v>
      </c>
      <c r="C174">
        <v>2016</v>
      </c>
      <c r="D174" t="s">
        <v>113</v>
      </c>
      <c r="E174" t="s">
        <v>121</v>
      </c>
      <c r="F174">
        <v>11454.3560606928</v>
      </c>
    </row>
    <row r="175" spans="1:6" x14ac:dyDescent="0.2">
      <c r="A175" s="1" t="str">
        <f t="shared" si="4"/>
        <v>VCC 22400 (DSL LHD1)2016DSLHC</v>
      </c>
      <c r="B175" t="s">
        <v>33</v>
      </c>
      <c r="C175">
        <v>2016</v>
      </c>
      <c r="D175" t="s">
        <v>113</v>
      </c>
      <c r="E175" t="s">
        <v>122</v>
      </c>
      <c r="F175">
        <v>1.3306518924342701</v>
      </c>
    </row>
    <row r="176" spans="1:6" x14ac:dyDescent="0.2">
      <c r="A176" s="1" t="str">
        <f t="shared" si="4"/>
        <v>VCC 22400 (DSL LHD1)2016DSLNOx</v>
      </c>
      <c r="B176" t="s">
        <v>33</v>
      </c>
      <c r="C176">
        <v>2016</v>
      </c>
      <c r="D176" t="s">
        <v>113</v>
      </c>
      <c r="E176" t="s">
        <v>123</v>
      </c>
      <c r="F176">
        <v>4.9288611393138204</v>
      </c>
    </row>
    <row r="177" spans="1:6" x14ac:dyDescent="0.2">
      <c r="A177" s="1" t="str">
        <f t="shared" si="4"/>
        <v>VCC 22400 (DSL LHD1)2016DSLPM</v>
      </c>
      <c r="B177" t="s">
        <v>33</v>
      </c>
      <c r="C177">
        <v>2016</v>
      </c>
      <c r="D177" t="s">
        <v>113</v>
      </c>
      <c r="E177" t="s">
        <v>124</v>
      </c>
      <c r="F177">
        <v>2.2810105316735898</v>
      </c>
    </row>
    <row r="178" spans="1:6" x14ac:dyDescent="0.2">
      <c r="A178" s="1" t="str">
        <f t="shared" si="4"/>
        <v>VCC 22400 (DSL LHD1)2016DSLPM10</v>
      </c>
      <c r="B178" t="s">
        <v>33</v>
      </c>
      <c r="C178">
        <v>2016</v>
      </c>
      <c r="D178" t="s">
        <v>113</v>
      </c>
      <c r="E178" t="s">
        <v>125</v>
      </c>
      <c r="F178">
        <v>2.2451758344961799</v>
      </c>
    </row>
    <row r="179" spans="1:6" x14ac:dyDescent="0.2">
      <c r="A179" s="1" t="str">
        <f t="shared" si="4"/>
        <v>VCC 22400 (DSL LHD1)2016DSLPM25</v>
      </c>
      <c r="B179" t="s">
        <v>33</v>
      </c>
      <c r="C179">
        <v>2016</v>
      </c>
      <c r="D179" t="s">
        <v>113</v>
      </c>
      <c r="E179" t="s">
        <v>126</v>
      </c>
      <c r="F179">
        <v>1.0872155671063</v>
      </c>
    </row>
    <row r="180" spans="1:6" x14ac:dyDescent="0.2">
      <c r="A180" s="1" t="str">
        <f t="shared" si="4"/>
        <v>VCC 22400 (DSL LHD1)2016DSLROG</v>
      </c>
      <c r="B180" t="s">
        <v>33</v>
      </c>
      <c r="C180">
        <v>2016</v>
      </c>
      <c r="D180" t="s">
        <v>113</v>
      </c>
      <c r="E180" t="s">
        <v>127</v>
      </c>
      <c r="F180">
        <v>1.68512332417209</v>
      </c>
    </row>
    <row r="181" spans="1:6" x14ac:dyDescent="0.2">
      <c r="A181" s="1" t="str">
        <f t="shared" si="4"/>
        <v>VCC 22400 (DSL LHD1)2016DSLTOG</v>
      </c>
      <c r="B181" t="s">
        <v>33</v>
      </c>
      <c r="C181">
        <v>2016</v>
      </c>
      <c r="D181" t="s">
        <v>113</v>
      </c>
      <c r="E181" t="s">
        <v>128</v>
      </c>
      <c r="F181">
        <v>1.91840090616806</v>
      </c>
    </row>
    <row r="182" spans="1:6" x14ac:dyDescent="0.2">
      <c r="A182" s="1" t="str">
        <f t="shared" si="4"/>
        <v>VCC 22400 (DSL LHD1)2017DSLCH4</v>
      </c>
      <c r="B182" t="s">
        <v>33</v>
      </c>
      <c r="C182">
        <v>2017</v>
      </c>
      <c r="D182" t="s">
        <v>113</v>
      </c>
      <c r="E182" t="s">
        <v>119</v>
      </c>
      <c r="F182">
        <v>8.0586130454153401E-2</v>
      </c>
    </row>
    <row r="183" spans="1:6" x14ac:dyDescent="0.2">
      <c r="A183" s="1" t="str">
        <f t="shared" si="4"/>
        <v>VCC 22400 (DSL LHD1)2017DSLCO</v>
      </c>
      <c r="B183" t="s">
        <v>33</v>
      </c>
      <c r="C183">
        <v>2017</v>
      </c>
      <c r="D183" t="s">
        <v>113</v>
      </c>
      <c r="E183" t="s">
        <v>120</v>
      </c>
      <c r="F183">
        <v>8.4247687094383306</v>
      </c>
    </row>
    <row r="184" spans="1:6" x14ac:dyDescent="0.2">
      <c r="A184" s="1" t="str">
        <f t="shared" si="4"/>
        <v>VCC 22400 (DSL LHD1)2017DSLCO2</v>
      </c>
      <c r="B184" t="s">
        <v>33</v>
      </c>
      <c r="C184">
        <v>2017</v>
      </c>
      <c r="D184" t="s">
        <v>113</v>
      </c>
      <c r="E184" t="s">
        <v>121</v>
      </c>
      <c r="F184">
        <v>11454.356060824401</v>
      </c>
    </row>
    <row r="185" spans="1:6" x14ac:dyDescent="0.2">
      <c r="A185" s="1" t="str">
        <f t="shared" si="4"/>
        <v>VCC 22400 (DSL LHD1)2017DSLHC</v>
      </c>
      <c r="B185" t="s">
        <v>33</v>
      </c>
      <c r="C185">
        <v>2017</v>
      </c>
      <c r="D185" t="s">
        <v>113</v>
      </c>
      <c r="E185" t="s">
        <v>122</v>
      </c>
      <c r="F185">
        <v>1.37001480144249</v>
      </c>
    </row>
    <row r="186" spans="1:6" x14ac:dyDescent="0.2">
      <c r="A186" s="1" t="str">
        <f t="shared" si="4"/>
        <v>VCC 22400 (DSL LHD1)2017DSLNOx</v>
      </c>
      <c r="B186" t="s">
        <v>33</v>
      </c>
      <c r="C186">
        <v>2017</v>
      </c>
      <c r="D186" t="s">
        <v>113</v>
      </c>
      <c r="E186" t="s">
        <v>123</v>
      </c>
      <c r="F186">
        <v>4.4184934336309603</v>
      </c>
    </row>
    <row r="187" spans="1:6" x14ac:dyDescent="0.2">
      <c r="A187" s="1" t="str">
        <f t="shared" ref="A187:A221" si="5">$B187&amp;$C187&amp;$D187&amp;$E187</f>
        <v>VCC 22400 (DSL LHD1)2017DSLPM</v>
      </c>
      <c r="B187" t="s">
        <v>33</v>
      </c>
      <c r="C187">
        <v>2017</v>
      </c>
      <c r="D187" t="s">
        <v>113</v>
      </c>
      <c r="E187" t="s">
        <v>124</v>
      </c>
      <c r="F187">
        <v>2.35569114488225</v>
      </c>
    </row>
    <row r="188" spans="1:6" x14ac:dyDescent="0.2">
      <c r="A188" s="1" t="str">
        <f t="shared" si="5"/>
        <v>VCC 22400 (DSL LHD1)2017DSLPM10</v>
      </c>
      <c r="B188" t="s">
        <v>33</v>
      </c>
      <c r="C188">
        <v>2017</v>
      </c>
      <c r="D188" t="s">
        <v>113</v>
      </c>
      <c r="E188" t="s">
        <v>125</v>
      </c>
      <c r="F188">
        <v>2.3186733920654001</v>
      </c>
    </row>
    <row r="189" spans="1:6" x14ac:dyDescent="0.2">
      <c r="A189" s="1" t="str">
        <f t="shared" si="5"/>
        <v>VCC 22400 (DSL LHD1)2017DSLPM25</v>
      </c>
      <c r="B189" t="s">
        <v>33</v>
      </c>
      <c r="C189">
        <v>2017</v>
      </c>
      <c r="D189" t="s">
        <v>113</v>
      </c>
      <c r="E189" t="s">
        <v>126</v>
      </c>
      <c r="F189">
        <v>1.1223318956117001</v>
      </c>
    </row>
    <row r="190" spans="1:6" x14ac:dyDescent="0.2">
      <c r="A190" s="1" t="str">
        <f t="shared" si="5"/>
        <v>VCC 22400 (DSL LHD1)2017DSLROG</v>
      </c>
      <c r="B190" t="s">
        <v>33</v>
      </c>
      <c r="C190">
        <v>2017</v>
      </c>
      <c r="D190" t="s">
        <v>113</v>
      </c>
      <c r="E190" t="s">
        <v>127</v>
      </c>
      <c r="F190">
        <v>1.73497204993064</v>
      </c>
    </row>
    <row r="191" spans="1:6" x14ac:dyDescent="0.2">
      <c r="A191" s="1" t="str">
        <f t="shared" si="5"/>
        <v>VCC 22400 (DSL LHD1)2017DSLTOG</v>
      </c>
      <c r="B191" t="s">
        <v>33</v>
      </c>
      <c r="C191">
        <v>2017</v>
      </c>
      <c r="D191" t="s">
        <v>113</v>
      </c>
      <c r="E191" t="s">
        <v>128</v>
      </c>
      <c r="F191">
        <v>1.97515034527711</v>
      </c>
    </row>
    <row r="192" spans="1:6" x14ac:dyDescent="0.2">
      <c r="A192" s="1" t="str">
        <f t="shared" si="5"/>
        <v>VCC 22400 (DSL LHD1)2018DSLCH4</v>
      </c>
      <c r="B192" t="s">
        <v>33</v>
      </c>
      <c r="C192">
        <v>2018</v>
      </c>
      <c r="D192" t="s">
        <v>113</v>
      </c>
      <c r="E192" t="s">
        <v>119</v>
      </c>
      <c r="F192">
        <v>8.60249205939915E-2</v>
      </c>
    </row>
    <row r="193" spans="1:6" x14ac:dyDescent="0.2">
      <c r="A193" s="1" t="str">
        <f t="shared" si="5"/>
        <v>VCC 22400 (DSL LHD1)2018DSLCO</v>
      </c>
      <c r="B193" t="s">
        <v>33</v>
      </c>
      <c r="C193">
        <v>2018</v>
      </c>
      <c r="D193" t="s">
        <v>113</v>
      </c>
      <c r="E193" t="s">
        <v>120</v>
      </c>
      <c r="F193">
        <v>8.9910499813965306</v>
      </c>
    </row>
    <row r="194" spans="1:6" x14ac:dyDescent="0.2">
      <c r="A194" s="1" t="str">
        <f t="shared" si="5"/>
        <v>VCC 22400 (DSL LHD1)2018DSLCO2</v>
      </c>
      <c r="B194" t="s">
        <v>33</v>
      </c>
      <c r="C194">
        <v>2018</v>
      </c>
      <c r="D194" t="s">
        <v>113</v>
      </c>
      <c r="E194" t="s">
        <v>121</v>
      </c>
      <c r="F194">
        <v>11454.3560603977</v>
      </c>
    </row>
    <row r="195" spans="1:6" x14ac:dyDescent="0.2">
      <c r="A195" s="1" t="str">
        <f t="shared" si="5"/>
        <v>VCC 22400 (DSL LHD1)2018DSLHC</v>
      </c>
      <c r="B195" t="s">
        <v>33</v>
      </c>
      <c r="C195">
        <v>2018</v>
      </c>
      <c r="D195" t="s">
        <v>113</v>
      </c>
      <c r="E195" t="s">
        <v>122</v>
      </c>
      <c r="F195">
        <v>1.4624775105105701</v>
      </c>
    </row>
    <row r="196" spans="1:6" x14ac:dyDescent="0.2">
      <c r="A196" s="1" t="str">
        <f t="shared" si="5"/>
        <v>VCC 22400 (DSL LHD1)2018DSLNOx</v>
      </c>
      <c r="B196" t="s">
        <v>33</v>
      </c>
      <c r="C196">
        <v>2018</v>
      </c>
      <c r="D196" t="s">
        <v>113</v>
      </c>
      <c r="E196" t="s">
        <v>123</v>
      </c>
      <c r="F196">
        <v>3.9142716139481499</v>
      </c>
    </row>
    <row r="197" spans="1:6" x14ac:dyDescent="0.2">
      <c r="A197" s="1" t="str">
        <f t="shared" si="5"/>
        <v>VCC 22400 (DSL LHD1)2018DSLPM</v>
      </c>
      <c r="B197" t="s">
        <v>33</v>
      </c>
      <c r="C197">
        <v>2018</v>
      </c>
      <c r="D197" t="s">
        <v>113</v>
      </c>
      <c r="E197" t="s">
        <v>124</v>
      </c>
      <c r="F197">
        <v>2.4974062215203698</v>
      </c>
    </row>
    <row r="198" spans="1:6" x14ac:dyDescent="0.2">
      <c r="A198" s="1" t="str">
        <f t="shared" si="5"/>
        <v>VCC 22400 (DSL LHD1)2018DSLPM10</v>
      </c>
      <c r="B198" t="s">
        <v>33</v>
      </c>
      <c r="C198">
        <v>2018</v>
      </c>
      <c r="D198" t="s">
        <v>113</v>
      </c>
      <c r="E198" t="s">
        <v>125</v>
      </c>
      <c r="F198">
        <v>2.4579182277060001</v>
      </c>
    </row>
    <row r="199" spans="1:6" x14ac:dyDescent="0.2">
      <c r="A199" s="1" t="str">
        <f t="shared" si="5"/>
        <v>VCC 22400 (DSL LHD1)2018DSLPM25</v>
      </c>
      <c r="B199" t="s">
        <v>33</v>
      </c>
      <c r="C199">
        <v>2018</v>
      </c>
      <c r="D199" t="s">
        <v>113</v>
      </c>
      <c r="E199" t="s">
        <v>126</v>
      </c>
      <c r="F199">
        <v>1.1779658784173701</v>
      </c>
    </row>
    <row r="200" spans="1:6" x14ac:dyDescent="0.2">
      <c r="A200" s="1" t="str">
        <f t="shared" si="5"/>
        <v>VCC 22400 (DSL LHD1)2018DSLROG</v>
      </c>
      <c r="B200" t="s">
        <v>33</v>
      </c>
      <c r="C200">
        <v>2018</v>
      </c>
      <c r="D200" t="s">
        <v>113</v>
      </c>
      <c r="E200" t="s">
        <v>127</v>
      </c>
      <c r="F200">
        <v>1.8520658060008599</v>
      </c>
    </row>
    <row r="201" spans="1:6" x14ac:dyDescent="0.2">
      <c r="A201" s="1" t="str">
        <f t="shared" si="5"/>
        <v>VCC 22400 (DSL LHD1)2018DSLTOG</v>
      </c>
      <c r="B201" t="s">
        <v>33</v>
      </c>
      <c r="C201">
        <v>2018</v>
      </c>
      <c r="D201" t="s">
        <v>113</v>
      </c>
      <c r="E201" t="s">
        <v>128</v>
      </c>
      <c r="F201">
        <v>2.1084538274653499</v>
      </c>
    </row>
    <row r="202" spans="1:6" x14ac:dyDescent="0.2">
      <c r="A202" s="1" t="str">
        <f t="shared" si="5"/>
        <v>VCC 22400 (DSL LHD1)2019DSLCH4</v>
      </c>
      <c r="B202" t="s">
        <v>33</v>
      </c>
      <c r="C202">
        <v>2019</v>
      </c>
      <c r="D202" t="s">
        <v>113</v>
      </c>
      <c r="E202" t="s">
        <v>119</v>
      </c>
      <c r="F202">
        <v>8.5767250832135294E-2</v>
      </c>
    </row>
    <row r="203" spans="1:6" x14ac:dyDescent="0.2">
      <c r="A203" s="1" t="str">
        <f t="shared" si="5"/>
        <v>VCC 22400 (DSL LHD1)2019DSLCO</v>
      </c>
      <c r="B203" t="s">
        <v>33</v>
      </c>
      <c r="C203">
        <v>2019</v>
      </c>
      <c r="D203" t="s">
        <v>113</v>
      </c>
      <c r="E203" t="s">
        <v>120</v>
      </c>
      <c r="F203">
        <v>8.9607559664203205</v>
      </c>
    </row>
    <row r="204" spans="1:6" x14ac:dyDescent="0.2">
      <c r="A204" s="1" t="str">
        <f t="shared" si="5"/>
        <v>VCC 22400 (DSL LHD1)2019DSLCO2</v>
      </c>
      <c r="B204" t="s">
        <v>33</v>
      </c>
      <c r="C204">
        <v>2019</v>
      </c>
      <c r="D204" t="s">
        <v>113</v>
      </c>
      <c r="E204" t="s">
        <v>121</v>
      </c>
      <c r="F204">
        <v>11454.3560609337</v>
      </c>
    </row>
    <row r="205" spans="1:6" x14ac:dyDescent="0.2">
      <c r="A205" s="1" t="str">
        <f t="shared" si="5"/>
        <v>VCC 22400 (DSL LHD1)2019DSLHC</v>
      </c>
      <c r="B205" t="s">
        <v>33</v>
      </c>
      <c r="C205">
        <v>2019</v>
      </c>
      <c r="D205" t="s">
        <v>113</v>
      </c>
      <c r="E205" t="s">
        <v>122</v>
      </c>
      <c r="F205">
        <v>1.45809684111263</v>
      </c>
    </row>
    <row r="206" spans="1:6" x14ac:dyDescent="0.2">
      <c r="A206" s="1" t="str">
        <f t="shared" si="5"/>
        <v>VCC 22400 (DSL LHD1)2019DSLNOx</v>
      </c>
      <c r="B206" t="s">
        <v>33</v>
      </c>
      <c r="C206">
        <v>2019</v>
      </c>
      <c r="D206" t="s">
        <v>113</v>
      </c>
      <c r="E206" t="s">
        <v>123</v>
      </c>
      <c r="F206">
        <v>3.3963521869307298</v>
      </c>
    </row>
    <row r="207" spans="1:6" x14ac:dyDescent="0.2">
      <c r="A207" s="1" t="str">
        <f t="shared" si="5"/>
        <v>VCC 22400 (DSL LHD1)2019DSLPM</v>
      </c>
      <c r="B207" t="s">
        <v>33</v>
      </c>
      <c r="C207">
        <v>2019</v>
      </c>
      <c r="D207" t="s">
        <v>113</v>
      </c>
      <c r="E207" t="s">
        <v>124</v>
      </c>
      <c r="F207">
        <v>2.4499239200837599</v>
      </c>
    </row>
    <row r="208" spans="1:6" x14ac:dyDescent="0.2">
      <c r="A208" s="1" t="str">
        <f t="shared" si="5"/>
        <v>VCC 22400 (DSL LHD1)2019DSLPM10</v>
      </c>
      <c r="B208" t="s">
        <v>33</v>
      </c>
      <c r="C208">
        <v>2019</v>
      </c>
      <c r="D208" t="s">
        <v>113</v>
      </c>
      <c r="E208" t="s">
        <v>125</v>
      </c>
      <c r="F208">
        <v>2.4107160208603902</v>
      </c>
    </row>
    <row r="209" spans="1:6" x14ac:dyDescent="0.2">
      <c r="A209" s="1" t="str">
        <f t="shared" si="5"/>
        <v>VCC 22400 (DSL LHD1)2019DSLPM25</v>
      </c>
      <c r="B209" t="s">
        <v>33</v>
      </c>
      <c r="C209">
        <v>2019</v>
      </c>
      <c r="D209" t="s">
        <v>113</v>
      </c>
      <c r="E209" t="s">
        <v>126</v>
      </c>
      <c r="F209">
        <v>1.1325727350544299</v>
      </c>
    </row>
    <row r="210" spans="1:6" x14ac:dyDescent="0.2">
      <c r="A210" s="1" t="str">
        <f t="shared" si="5"/>
        <v>VCC 22400 (DSL LHD1)2019DSLROG</v>
      </c>
      <c r="B210" t="s">
        <v>33</v>
      </c>
      <c r="C210">
        <v>2019</v>
      </c>
      <c r="D210" t="s">
        <v>113</v>
      </c>
      <c r="E210" t="s">
        <v>127</v>
      </c>
      <c r="F210">
        <v>1.8465182342167801</v>
      </c>
    </row>
    <row r="211" spans="1:6" x14ac:dyDescent="0.2">
      <c r="A211" s="1" t="str">
        <f t="shared" si="5"/>
        <v>VCC 22400 (DSL LHD1)2019DSLTOG</v>
      </c>
      <c r="B211" t="s">
        <v>33</v>
      </c>
      <c r="C211">
        <v>2019</v>
      </c>
      <c r="D211" t="s">
        <v>113</v>
      </c>
      <c r="E211" t="s">
        <v>128</v>
      </c>
      <c r="F211">
        <v>2.1021382382065998</v>
      </c>
    </row>
    <row r="212" spans="1:6" x14ac:dyDescent="0.2">
      <c r="A212" s="1" t="str">
        <f t="shared" si="5"/>
        <v>VCC 22400 (DSL LHD1)2020DSLCH4</v>
      </c>
      <c r="B212" t="s">
        <v>33</v>
      </c>
      <c r="C212">
        <v>2020</v>
      </c>
      <c r="D212" t="s">
        <v>113</v>
      </c>
      <c r="E212" t="s">
        <v>119</v>
      </c>
      <c r="F212">
        <v>8.5485426012644902E-2</v>
      </c>
    </row>
    <row r="213" spans="1:6" x14ac:dyDescent="0.2">
      <c r="A213" s="1" t="str">
        <f t="shared" si="5"/>
        <v>VCC 22400 (DSL LHD1)2020DSLCO</v>
      </c>
      <c r="B213" t="s">
        <v>33</v>
      </c>
      <c r="C213">
        <v>2020</v>
      </c>
      <c r="D213" t="s">
        <v>113</v>
      </c>
      <c r="E213" t="s">
        <v>120</v>
      </c>
      <c r="F213">
        <v>8.9260289697554196</v>
      </c>
    </row>
    <row r="214" spans="1:6" x14ac:dyDescent="0.2">
      <c r="A214" s="1" t="str">
        <f t="shared" si="5"/>
        <v>VCC 22400 (DSL LHD1)2020DSLCO2</v>
      </c>
      <c r="B214" t="s">
        <v>33</v>
      </c>
      <c r="C214">
        <v>2020</v>
      </c>
      <c r="D214" t="s">
        <v>113</v>
      </c>
      <c r="E214" t="s">
        <v>121</v>
      </c>
      <c r="F214">
        <v>11454.356060931699</v>
      </c>
    </row>
    <row r="215" spans="1:6" x14ac:dyDescent="0.2">
      <c r="A215" s="1" t="str">
        <f t="shared" si="5"/>
        <v>VCC 22400 (DSL LHD1)2020DSLHC</v>
      </c>
      <c r="B215" t="s">
        <v>33</v>
      </c>
      <c r="C215">
        <v>2020</v>
      </c>
      <c r="D215" t="s">
        <v>113</v>
      </c>
      <c r="E215" t="s">
        <v>122</v>
      </c>
      <c r="F215">
        <v>1.4533056549532199</v>
      </c>
    </row>
    <row r="216" spans="1:6" x14ac:dyDescent="0.2">
      <c r="A216" s="1" t="str">
        <f t="shared" si="5"/>
        <v>VCC 22400 (DSL LHD1)2020DSLNOx</v>
      </c>
      <c r="B216" t="s">
        <v>33</v>
      </c>
      <c r="C216">
        <v>2020</v>
      </c>
      <c r="D216" t="s">
        <v>113</v>
      </c>
      <c r="E216" t="s">
        <v>123</v>
      </c>
      <c r="F216">
        <v>2.8685017382962901</v>
      </c>
    </row>
    <row r="217" spans="1:6" x14ac:dyDescent="0.2">
      <c r="A217" s="1" t="str">
        <f t="shared" si="5"/>
        <v>VCC 22400 (DSL LHD1)2020DSLPM</v>
      </c>
      <c r="B217" t="s">
        <v>33</v>
      </c>
      <c r="C217">
        <v>2020</v>
      </c>
      <c r="D217" t="s">
        <v>113</v>
      </c>
      <c r="E217" t="s">
        <v>124</v>
      </c>
      <c r="F217">
        <v>2.4018365262682799</v>
      </c>
    </row>
    <row r="218" spans="1:6" x14ac:dyDescent="0.2">
      <c r="A218" s="1" t="str">
        <f t="shared" si="5"/>
        <v>VCC 22400 (DSL LHD1)2020DSLPM10</v>
      </c>
      <c r="B218" t="s">
        <v>33</v>
      </c>
      <c r="C218">
        <v>2020</v>
      </c>
      <c r="D218" t="s">
        <v>113</v>
      </c>
      <c r="E218" t="s">
        <v>125</v>
      </c>
      <c r="F218">
        <v>2.36291214444815</v>
      </c>
    </row>
    <row r="219" spans="1:6" x14ac:dyDescent="0.2">
      <c r="A219" s="1" t="str">
        <f t="shared" si="5"/>
        <v>VCC 22400 (DSL LHD1)2020DSLPM25</v>
      </c>
      <c r="B219" t="s">
        <v>33</v>
      </c>
      <c r="C219">
        <v>2020</v>
      </c>
      <c r="D219" t="s">
        <v>113</v>
      </c>
      <c r="E219" t="s">
        <v>126</v>
      </c>
      <c r="F219">
        <v>1.0865956451494201</v>
      </c>
    </row>
    <row r="220" spans="1:6" x14ac:dyDescent="0.2">
      <c r="A220" s="1" t="str">
        <f t="shared" si="5"/>
        <v>VCC 22400 (DSL LHD1)2020DSLROG</v>
      </c>
      <c r="B220" t="s">
        <v>33</v>
      </c>
      <c r="C220">
        <v>2020</v>
      </c>
      <c r="D220" t="s">
        <v>113</v>
      </c>
      <c r="E220" t="s">
        <v>127</v>
      </c>
      <c r="F220">
        <v>1.8404507092722899</v>
      </c>
    </row>
    <row r="221" spans="1:6" x14ac:dyDescent="0.2">
      <c r="A221" s="1" t="str">
        <f t="shared" si="5"/>
        <v>VCC 22400 (DSL LHD1)2020DSLTOG</v>
      </c>
      <c r="B221" t="s">
        <v>33</v>
      </c>
      <c r="C221">
        <v>2020</v>
      </c>
      <c r="D221" t="s">
        <v>113</v>
      </c>
      <c r="E221" t="s">
        <v>128</v>
      </c>
      <c r="F221">
        <v>2.0952307152167799</v>
      </c>
    </row>
    <row r="222" spans="1:6" x14ac:dyDescent="0.2">
      <c r="A222" s="1" t="str">
        <f t="shared" ref="A222:A278" si="6">$B222&amp;$C222&amp;$D222&amp;$E222</f>
        <v>VCC 22601 (DSL T6 Ag)2010DSLCH4</v>
      </c>
      <c r="B222" t="s">
        <v>46</v>
      </c>
      <c r="C222">
        <v>2010</v>
      </c>
      <c r="D222" t="s">
        <v>113</v>
      </c>
      <c r="E222" t="s">
        <v>119</v>
      </c>
      <c r="F222">
        <v>5.34091755496717E-2</v>
      </c>
    </row>
    <row r="223" spans="1:6" x14ac:dyDescent="0.2">
      <c r="A223" s="1" t="str">
        <f t="shared" si="6"/>
        <v>VCC 22601 (DSL T6 Ag)2010DSLCO</v>
      </c>
      <c r="B223" t="s">
        <v>46</v>
      </c>
      <c r="C223">
        <v>2010</v>
      </c>
      <c r="D223" t="s">
        <v>113</v>
      </c>
      <c r="E223" t="s">
        <v>120</v>
      </c>
      <c r="F223">
        <v>3.0561260050368699</v>
      </c>
    </row>
    <row r="224" spans="1:6" x14ac:dyDescent="0.2">
      <c r="A224" s="1" t="str">
        <f t="shared" si="6"/>
        <v>VCC 22601 (DSL T6 Ag)2010DSLCO2</v>
      </c>
      <c r="B224" t="s">
        <v>46</v>
      </c>
      <c r="C224">
        <v>2010</v>
      </c>
      <c r="D224" t="s">
        <v>113</v>
      </c>
      <c r="E224" t="s">
        <v>121</v>
      </c>
      <c r="F224">
        <v>11454.3560924672</v>
      </c>
    </row>
    <row r="225" spans="1:6" x14ac:dyDescent="0.2">
      <c r="A225" s="1" t="str">
        <f t="shared" si="6"/>
        <v>VCC 22601 (DSL T6 Ag)2010DSLHC</v>
      </c>
      <c r="B225" t="s">
        <v>46</v>
      </c>
      <c r="C225">
        <v>2010</v>
      </c>
      <c r="D225" t="s">
        <v>113</v>
      </c>
      <c r="E225" t="s">
        <v>122</v>
      </c>
      <c r="F225">
        <v>0.90799479526209004</v>
      </c>
    </row>
    <row r="226" spans="1:6" x14ac:dyDescent="0.2">
      <c r="A226" s="1" t="str">
        <f t="shared" si="6"/>
        <v>VCC 22601 (DSL T6 Ag)2010DSLNOx</v>
      </c>
      <c r="B226" t="s">
        <v>46</v>
      </c>
      <c r="C226">
        <v>2010</v>
      </c>
      <c r="D226" t="s">
        <v>113</v>
      </c>
      <c r="E226" t="s">
        <v>123</v>
      </c>
      <c r="F226">
        <v>41.297394861901303</v>
      </c>
    </row>
    <row r="227" spans="1:6" x14ac:dyDescent="0.2">
      <c r="A227" s="1" t="str">
        <f t="shared" si="6"/>
        <v>VCC 22601 (DSL T6 Ag)2010DSLPM</v>
      </c>
      <c r="B227" t="s">
        <v>46</v>
      </c>
      <c r="C227">
        <v>2010</v>
      </c>
      <c r="D227" t="s">
        <v>113</v>
      </c>
      <c r="E227" t="s">
        <v>124</v>
      </c>
      <c r="F227">
        <v>1.4778633979559199</v>
      </c>
    </row>
    <row r="228" spans="1:6" x14ac:dyDescent="0.2">
      <c r="A228" s="1" t="str">
        <f t="shared" si="6"/>
        <v>VCC 22601 (DSL T6 Ag)2010DSLPM10</v>
      </c>
      <c r="B228" t="s">
        <v>46</v>
      </c>
      <c r="C228">
        <v>2010</v>
      </c>
      <c r="D228" t="s">
        <v>113</v>
      </c>
      <c r="E228" t="s">
        <v>125</v>
      </c>
      <c r="F228">
        <v>1.4527835784368199</v>
      </c>
    </row>
    <row r="229" spans="1:6" x14ac:dyDescent="0.2">
      <c r="A229" s="1" t="str">
        <f t="shared" si="6"/>
        <v>VCC 22601 (DSL T6 Ag)2010DSLPM25</v>
      </c>
      <c r="B229" t="s">
        <v>46</v>
      </c>
      <c r="C229">
        <v>2010</v>
      </c>
      <c r="D229" t="s">
        <v>113</v>
      </c>
      <c r="E229" t="s">
        <v>126</v>
      </c>
      <c r="F229">
        <v>0.68960521918838502</v>
      </c>
    </row>
    <row r="230" spans="1:6" x14ac:dyDescent="0.2">
      <c r="A230" s="1" t="str">
        <f t="shared" si="6"/>
        <v>VCC 22601 (DSL T6 Ag)2010DSLROG</v>
      </c>
      <c r="B230" t="s">
        <v>46</v>
      </c>
      <c r="C230">
        <v>2010</v>
      </c>
      <c r="D230" t="s">
        <v>113</v>
      </c>
      <c r="E230" t="s">
        <v>127</v>
      </c>
      <c r="F230">
        <v>1.1498848528227299</v>
      </c>
    </row>
    <row r="231" spans="1:6" x14ac:dyDescent="0.2">
      <c r="A231" s="1" t="str">
        <f t="shared" si="6"/>
        <v>VCC 22601 (DSL T6 Ag)2010DSLTOG</v>
      </c>
      <c r="B231" t="s">
        <v>46</v>
      </c>
      <c r="C231">
        <v>2010</v>
      </c>
      <c r="D231" t="s">
        <v>113</v>
      </c>
      <c r="E231" t="s">
        <v>128</v>
      </c>
      <c r="F231">
        <v>1.3090562328564901</v>
      </c>
    </row>
    <row r="232" spans="1:6" x14ac:dyDescent="0.2">
      <c r="A232" s="1" t="str">
        <f t="shared" si="6"/>
        <v>VCC 22601 (DSL T6 Ag)2011DSLCH4</v>
      </c>
      <c r="B232" t="s">
        <v>46</v>
      </c>
      <c r="C232">
        <v>2011</v>
      </c>
      <c r="D232" t="s">
        <v>113</v>
      </c>
      <c r="E232" t="s">
        <v>119</v>
      </c>
      <c r="F232">
        <v>2.5546342743573602E-2</v>
      </c>
    </row>
    <row r="233" spans="1:6" x14ac:dyDescent="0.2">
      <c r="A233" s="1" t="str">
        <f t="shared" si="6"/>
        <v>VCC 22601 (DSL T6 Ag)2011DSLCO</v>
      </c>
      <c r="B233" t="s">
        <v>46</v>
      </c>
      <c r="C233">
        <v>2011</v>
      </c>
      <c r="D233" t="s">
        <v>113</v>
      </c>
      <c r="E233" t="s">
        <v>120</v>
      </c>
      <c r="F233">
        <v>2.2779295557131798</v>
      </c>
    </row>
    <row r="234" spans="1:6" x14ac:dyDescent="0.2">
      <c r="A234" s="1" t="str">
        <f t="shared" si="6"/>
        <v>VCC 22601 (DSL T6 Ag)2011DSLCO2</v>
      </c>
      <c r="B234" t="s">
        <v>46</v>
      </c>
      <c r="C234">
        <v>2011</v>
      </c>
      <c r="D234" t="s">
        <v>113</v>
      </c>
      <c r="E234" t="s">
        <v>121</v>
      </c>
      <c r="F234">
        <v>11454.356036175501</v>
      </c>
    </row>
    <row r="235" spans="1:6" x14ac:dyDescent="0.2">
      <c r="A235" s="1" t="str">
        <f t="shared" si="6"/>
        <v>VCC 22601 (DSL T6 Ag)2011DSLHC</v>
      </c>
      <c r="B235" t="s">
        <v>46</v>
      </c>
      <c r="C235">
        <v>2011</v>
      </c>
      <c r="D235" t="s">
        <v>113</v>
      </c>
      <c r="E235" t="s">
        <v>122</v>
      </c>
      <c r="F235">
        <v>0.43430642136639303</v>
      </c>
    </row>
    <row r="236" spans="1:6" x14ac:dyDescent="0.2">
      <c r="A236" s="1" t="str">
        <f t="shared" si="6"/>
        <v>VCC 22601 (DSL T6 Ag)2011DSLNOx</v>
      </c>
      <c r="B236" t="s">
        <v>46</v>
      </c>
      <c r="C236">
        <v>2011</v>
      </c>
      <c r="D236" t="s">
        <v>113</v>
      </c>
      <c r="E236" t="s">
        <v>123</v>
      </c>
      <c r="F236">
        <v>23.0303761640231</v>
      </c>
    </row>
    <row r="237" spans="1:6" x14ac:dyDescent="0.2">
      <c r="A237" s="1" t="str">
        <f t="shared" si="6"/>
        <v>VCC 22601 (DSL T6 Ag)2011DSLPM</v>
      </c>
      <c r="B237" t="s">
        <v>46</v>
      </c>
      <c r="C237">
        <v>2011</v>
      </c>
      <c r="D237" t="s">
        <v>113</v>
      </c>
      <c r="E237" t="s">
        <v>124</v>
      </c>
      <c r="F237">
        <v>1.3424550683332499</v>
      </c>
    </row>
    <row r="238" spans="1:6" x14ac:dyDescent="0.2">
      <c r="A238" s="1" t="str">
        <f t="shared" si="6"/>
        <v>VCC 22601 (DSL T6 Ag)2011DSLPM10</v>
      </c>
      <c r="B238" t="s">
        <v>46</v>
      </c>
      <c r="C238">
        <v>2011</v>
      </c>
      <c r="D238" t="s">
        <v>113</v>
      </c>
      <c r="E238" t="s">
        <v>125</v>
      </c>
      <c r="F238">
        <v>1.31851731508776</v>
      </c>
    </row>
    <row r="239" spans="1:6" x14ac:dyDescent="0.2">
      <c r="A239" s="1" t="str">
        <f t="shared" si="6"/>
        <v>VCC 22601 (DSL T6 Ag)2011DSLPM25</v>
      </c>
      <c r="B239" t="s">
        <v>46</v>
      </c>
      <c r="C239">
        <v>2011</v>
      </c>
      <c r="D239" t="s">
        <v>113</v>
      </c>
      <c r="E239" t="s">
        <v>126</v>
      </c>
      <c r="F239">
        <v>0.57538397973140099</v>
      </c>
    </row>
    <row r="240" spans="1:6" x14ac:dyDescent="0.2">
      <c r="A240" s="1" t="str">
        <f t="shared" si="6"/>
        <v>VCC 22601 (DSL T6 Ag)2011DSLROG</v>
      </c>
      <c r="B240" t="s">
        <v>46</v>
      </c>
      <c r="C240">
        <v>2011</v>
      </c>
      <c r="D240" t="s">
        <v>113</v>
      </c>
      <c r="E240" t="s">
        <v>127</v>
      </c>
      <c r="F240">
        <v>0.55000609038077897</v>
      </c>
    </row>
    <row r="241" spans="1:6" x14ac:dyDescent="0.2">
      <c r="A241" s="1" t="str">
        <f t="shared" si="6"/>
        <v>VCC 22601 (DSL T6 Ag)2011DSLTOG</v>
      </c>
      <c r="B241" t="s">
        <v>46</v>
      </c>
      <c r="C241">
        <v>2011</v>
      </c>
      <c r="D241" t="s">
        <v>113</v>
      </c>
      <c r="E241" t="s">
        <v>128</v>
      </c>
      <c r="F241">
        <v>0.62613963157661601</v>
      </c>
    </row>
    <row r="242" spans="1:6" x14ac:dyDescent="0.2">
      <c r="A242" s="1" t="str">
        <f t="shared" si="6"/>
        <v>VCC 22601 (DSL T6 Ag)2012DSLCH4</v>
      </c>
      <c r="B242" t="s">
        <v>46</v>
      </c>
      <c r="C242">
        <v>2012</v>
      </c>
      <c r="D242" t="s">
        <v>113</v>
      </c>
      <c r="E242" t="s">
        <v>119</v>
      </c>
      <c r="F242">
        <v>2.4016908255311699E-2</v>
      </c>
    </row>
    <row r="243" spans="1:6" x14ac:dyDescent="0.2">
      <c r="A243" s="1" t="str">
        <f t="shared" si="6"/>
        <v>VCC 22601 (DSL T6 Ag)2012DSLCO</v>
      </c>
      <c r="B243" t="s">
        <v>46</v>
      </c>
      <c r="C243">
        <v>2012</v>
      </c>
      <c r="D243" t="s">
        <v>113</v>
      </c>
      <c r="E243" t="s">
        <v>120</v>
      </c>
      <c r="F243">
        <v>2.7280740399376899</v>
      </c>
    </row>
    <row r="244" spans="1:6" x14ac:dyDescent="0.2">
      <c r="A244" s="1" t="str">
        <f t="shared" si="6"/>
        <v>VCC 22601 (DSL T6 Ag)2012DSLCO2</v>
      </c>
      <c r="B244" t="s">
        <v>46</v>
      </c>
      <c r="C244">
        <v>2012</v>
      </c>
      <c r="D244" t="s">
        <v>113</v>
      </c>
      <c r="E244" t="s">
        <v>121</v>
      </c>
      <c r="F244">
        <v>11454.356060382799</v>
      </c>
    </row>
    <row r="245" spans="1:6" x14ac:dyDescent="0.2">
      <c r="A245" s="1" t="str">
        <f t="shared" si="6"/>
        <v>VCC 22601 (DSL T6 Ag)2012DSLHC</v>
      </c>
      <c r="B245" t="s">
        <v>46</v>
      </c>
      <c r="C245">
        <v>2012</v>
      </c>
      <c r="D245" t="s">
        <v>113</v>
      </c>
      <c r="E245" t="s">
        <v>122</v>
      </c>
      <c r="F245">
        <v>0.40830491254707602</v>
      </c>
    </row>
    <row r="246" spans="1:6" x14ac:dyDescent="0.2">
      <c r="A246" s="1" t="str">
        <f t="shared" si="6"/>
        <v>VCC 22601 (DSL T6 Ag)2012DSLNOx</v>
      </c>
      <c r="B246" t="s">
        <v>46</v>
      </c>
      <c r="C246">
        <v>2012</v>
      </c>
      <c r="D246" t="s">
        <v>113</v>
      </c>
      <c r="E246" t="s">
        <v>123</v>
      </c>
      <c r="F246">
        <v>40.131315594628497</v>
      </c>
    </row>
    <row r="247" spans="1:6" x14ac:dyDescent="0.2">
      <c r="A247" s="1" t="str">
        <f t="shared" si="6"/>
        <v>VCC 22601 (DSL T6 Ag)2012DSLPM</v>
      </c>
      <c r="B247" t="s">
        <v>46</v>
      </c>
      <c r="C247">
        <v>2012</v>
      </c>
      <c r="D247" t="s">
        <v>113</v>
      </c>
      <c r="E247" t="s">
        <v>124</v>
      </c>
      <c r="F247">
        <v>1.27369392936561</v>
      </c>
    </row>
    <row r="248" spans="1:6" x14ac:dyDescent="0.2">
      <c r="A248" s="1" t="str">
        <f t="shared" si="6"/>
        <v>VCC 22601 (DSL T6 Ag)2012DSLPM10</v>
      </c>
      <c r="B248" t="s">
        <v>46</v>
      </c>
      <c r="C248">
        <v>2012</v>
      </c>
      <c r="D248" t="s">
        <v>113</v>
      </c>
      <c r="E248" t="s">
        <v>125</v>
      </c>
      <c r="F248">
        <v>1.2508093447297499</v>
      </c>
    </row>
    <row r="249" spans="1:6" x14ac:dyDescent="0.2">
      <c r="A249" s="1" t="str">
        <f t="shared" si="6"/>
        <v>VCC 22601 (DSL T6 Ag)2012DSLPM25</v>
      </c>
      <c r="B249" t="s">
        <v>46</v>
      </c>
      <c r="C249">
        <v>2012</v>
      </c>
      <c r="D249" t="s">
        <v>113</v>
      </c>
      <c r="E249" t="s">
        <v>126</v>
      </c>
      <c r="F249">
        <v>0.53827590968902705</v>
      </c>
    </row>
    <row r="250" spans="1:6" x14ac:dyDescent="0.2">
      <c r="A250" s="1" t="str">
        <f t="shared" si="6"/>
        <v>VCC 22601 (DSL T6 Ag)2012DSLROG</v>
      </c>
      <c r="B250" t="s">
        <v>46</v>
      </c>
      <c r="C250">
        <v>2012</v>
      </c>
      <c r="D250" t="s">
        <v>113</v>
      </c>
      <c r="E250" t="s">
        <v>127</v>
      </c>
      <c r="F250">
        <v>0.51707731274979596</v>
      </c>
    </row>
    <row r="251" spans="1:6" x14ac:dyDescent="0.2">
      <c r="A251" s="1" t="str">
        <f t="shared" si="6"/>
        <v>VCC 22601 (DSL T6 Ag)2012DSLTOG</v>
      </c>
      <c r="B251" t="s">
        <v>46</v>
      </c>
      <c r="C251">
        <v>2012</v>
      </c>
      <c r="D251" t="s">
        <v>113</v>
      </c>
      <c r="E251" t="s">
        <v>128</v>
      </c>
      <c r="F251">
        <v>0.58865314426613702</v>
      </c>
    </row>
    <row r="252" spans="1:6" x14ac:dyDescent="0.2">
      <c r="A252" s="1" t="str">
        <f t="shared" si="6"/>
        <v>VCC 22601 (DSL T6 Ag)2013DSLCH4</v>
      </c>
      <c r="B252" t="s">
        <v>46</v>
      </c>
      <c r="C252">
        <v>2013</v>
      </c>
      <c r="D252" t="s">
        <v>113</v>
      </c>
      <c r="E252" t="s">
        <v>119</v>
      </c>
      <c r="F252">
        <v>2.28923648334073E-2</v>
      </c>
    </row>
    <row r="253" spans="1:6" x14ac:dyDescent="0.2">
      <c r="A253" s="1" t="str">
        <f t="shared" si="6"/>
        <v>VCC 22601 (DSL T6 Ag)2013DSLCO</v>
      </c>
      <c r="B253" t="s">
        <v>46</v>
      </c>
      <c r="C253">
        <v>2013</v>
      </c>
      <c r="D253" t="s">
        <v>113</v>
      </c>
      <c r="E253" t="s">
        <v>120</v>
      </c>
      <c r="F253">
        <v>2.5982099048583298</v>
      </c>
    </row>
    <row r="254" spans="1:6" x14ac:dyDescent="0.2">
      <c r="A254" s="1" t="str">
        <f t="shared" si="6"/>
        <v>VCC 22601 (DSL T6 Ag)2013DSLCO2</v>
      </c>
      <c r="B254" t="s">
        <v>46</v>
      </c>
      <c r="C254">
        <v>2013</v>
      </c>
      <c r="D254" t="s">
        <v>113</v>
      </c>
      <c r="E254" t="s">
        <v>121</v>
      </c>
      <c r="F254">
        <v>11454.3560579399</v>
      </c>
    </row>
    <row r="255" spans="1:6" x14ac:dyDescent="0.2">
      <c r="A255" s="1" t="str">
        <f t="shared" si="6"/>
        <v>VCC 22601 (DSL T6 Ag)2013DSLHC</v>
      </c>
      <c r="B255" t="s">
        <v>46</v>
      </c>
      <c r="C255">
        <v>2013</v>
      </c>
      <c r="D255" t="s">
        <v>113</v>
      </c>
      <c r="E255" t="s">
        <v>122</v>
      </c>
      <c r="F255">
        <v>0.389186888761549</v>
      </c>
    </row>
    <row r="256" spans="1:6" x14ac:dyDescent="0.2">
      <c r="A256" s="1" t="str">
        <f t="shared" si="6"/>
        <v>VCC 22601 (DSL T6 Ag)2013DSLNOx</v>
      </c>
      <c r="B256" t="s">
        <v>46</v>
      </c>
      <c r="C256">
        <v>2013</v>
      </c>
      <c r="D256" t="s">
        <v>113</v>
      </c>
      <c r="E256" t="s">
        <v>123</v>
      </c>
      <c r="F256">
        <v>30.1010481690017</v>
      </c>
    </row>
    <row r="257" spans="1:6" x14ac:dyDescent="0.2">
      <c r="A257" s="1" t="str">
        <f t="shared" si="6"/>
        <v>VCC 22601 (DSL T6 Ag)2013DSLPM</v>
      </c>
      <c r="B257" t="s">
        <v>46</v>
      </c>
      <c r="C257">
        <v>2013</v>
      </c>
      <c r="D257" t="s">
        <v>113</v>
      </c>
      <c r="E257" t="s">
        <v>124</v>
      </c>
      <c r="F257">
        <v>1.30136239412092</v>
      </c>
    </row>
    <row r="258" spans="1:6" x14ac:dyDescent="0.2">
      <c r="A258" s="1" t="str">
        <f t="shared" si="6"/>
        <v>VCC 22601 (DSL T6 Ag)2013DSLPM10</v>
      </c>
      <c r="B258" t="s">
        <v>46</v>
      </c>
      <c r="C258">
        <v>2013</v>
      </c>
      <c r="D258" t="s">
        <v>113</v>
      </c>
      <c r="E258" t="s">
        <v>125</v>
      </c>
      <c r="F258">
        <v>1.2779466572616101</v>
      </c>
    </row>
    <row r="259" spans="1:6" x14ac:dyDescent="0.2">
      <c r="A259" s="1" t="str">
        <f t="shared" si="6"/>
        <v>VCC 22601 (DSL T6 Ag)2013DSLPM25</v>
      </c>
      <c r="B259" t="s">
        <v>46</v>
      </c>
      <c r="C259">
        <v>2013</v>
      </c>
      <c r="D259" t="s">
        <v>113</v>
      </c>
      <c r="E259" t="s">
        <v>126</v>
      </c>
      <c r="F259">
        <v>0.548461262892048</v>
      </c>
    </row>
    <row r="260" spans="1:6" x14ac:dyDescent="0.2">
      <c r="A260" s="1" t="str">
        <f t="shared" si="6"/>
        <v>VCC 22601 (DSL T6 Ag)2013DSLROG</v>
      </c>
      <c r="B260" t="s">
        <v>46</v>
      </c>
      <c r="C260">
        <v>2013</v>
      </c>
      <c r="D260" t="s">
        <v>113</v>
      </c>
      <c r="E260" t="s">
        <v>127</v>
      </c>
      <c r="F260">
        <v>0.49286630918100199</v>
      </c>
    </row>
    <row r="261" spans="1:6" x14ac:dyDescent="0.2">
      <c r="A261" s="1" t="str">
        <f t="shared" si="6"/>
        <v>VCC 22601 (DSL T6 Ag)2013DSLTOG</v>
      </c>
      <c r="B261" t="s">
        <v>46</v>
      </c>
      <c r="C261">
        <v>2013</v>
      </c>
      <c r="D261" t="s">
        <v>113</v>
      </c>
      <c r="E261" t="s">
        <v>128</v>
      </c>
      <c r="F261">
        <v>0.56109079705222298</v>
      </c>
    </row>
    <row r="262" spans="1:6" x14ac:dyDescent="0.2">
      <c r="A262" s="1" t="str">
        <f t="shared" si="6"/>
        <v>VCC 22601 (DSL T6 Ag)2014DSLCH4</v>
      </c>
      <c r="B262" t="s">
        <v>46</v>
      </c>
      <c r="C262">
        <v>2014</v>
      </c>
      <c r="D262" t="s">
        <v>113</v>
      </c>
      <c r="E262" t="s">
        <v>119</v>
      </c>
      <c r="F262">
        <v>2.09789008662432E-2</v>
      </c>
    </row>
    <row r="263" spans="1:6" x14ac:dyDescent="0.2">
      <c r="A263" s="1" t="str">
        <f t="shared" si="6"/>
        <v>VCC 22601 (DSL T6 Ag)2014DSLCO</v>
      </c>
      <c r="B263" t="s">
        <v>46</v>
      </c>
      <c r="C263">
        <v>2014</v>
      </c>
      <c r="D263" t="s">
        <v>113</v>
      </c>
      <c r="E263" t="s">
        <v>120</v>
      </c>
      <c r="F263">
        <v>2.3817464611382899</v>
      </c>
    </row>
    <row r="264" spans="1:6" x14ac:dyDescent="0.2">
      <c r="A264" s="1" t="str">
        <f t="shared" si="6"/>
        <v>VCC 22601 (DSL T6 Ag)2014DSLCO2</v>
      </c>
      <c r="B264" t="s">
        <v>46</v>
      </c>
      <c r="C264">
        <v>2014</v>
      </c>
      <c r="D264" t="s">
        <v>113</v>
      </c>
      <c r="E264" t="s">
        <v>121</v>
      </c>
      <c r="F264">
        <v>11454.356065318099</v>
      </c>
    </row>
    <row r="265" spans="1:6" x14ac:dyDescent="0.2">
      <c r="A265" s="1" t="str">
        <f t="shared" si="6"/>
        <v>VCC 22601 (DSL T6 Ag)2014DSLHC</v>
      </c>
      <c r="B265" t="s">
        <v>46</v>
      </c>
      <c r="C265">
        <v>2014</v>
      </c>
      <c r="D265" t="s">
        <v>113</v>
      </c>
      <c r="E265" t="s">
        <v>122</v>
      </c>
      <c r="F265">
        <v>0.35665653601794001</v>
      </c>
    </row>
    <row r="266" spans="1:6" x14ac:dyDescent="0.2">
      <c r="A266" s="1" t="str">
        <f t="shared" si="6"/>
        <v>VCC 22601 (DSL T6 Ag)2014DSLNOx</v>
      </c>
      <c r="B266" t="s">
        <v>46</v>
      </c>
      <c r="C266">
        <v>2014</v>
      </c>
      <c r="D266" t="s">
        <v>113</v>
      </c>
      <c r="E266" t="s">
        <v>123</v>
      </c>
      <c r="F266">
        <v>27.942168954457301</v>
      </c>
    </row>
    <row r="267" spans="1:6" x14ac:dyDescent="0.2">
      <c r="A267" s="1" t="str">
        <f t="shared" si="6"/>
        <v>VCC 22601 (DSL T6 Ag)2014DSLPM</v>
      </c>
      <c r="B267" t="s">
        <v>46</v>
      </c>
      <c r="C267">
        <v>2014</v>
      </c>
      <c r="D267" t="s">
        <v>113</v>
      </c>
      <c r="E267" t="s">
        <v>124</v>
      </c>
      <c r="F267">
        <v>1.3772166966013499</v>
      </c>
    </row>
    <row r="268" spans="1:6" x14ac:dyDescent="0.2">
      <c r="A268" s="1" t="str">
        <f t="shared" si="6"/>
        <v>VCC 22601 (DSL T6 Ag)2014DSLPM10</v>
      </c>
      <c r="B268" t="s">
        <v>46</v>
      </c>
      <c r="C268">
        <v>2014</v>
      </c>
      <c r="D268" t="s">
        <v>113</v>
      </c>
      <c r="E268" t="s">
        <v>125</v>
      </c>
      <c r="F268">
        <v>1.3523679949687699</v>
      </c>
    </row>
    <row r="269" spans="1:6" x14ac:dyDescent="0.2">
      <c r="A269" s="1" t="str">
        <f t="shared" si="6"/>
        <v>VCC 22601 (DSL T6 Ag)2014DSLPM25</v>
      </c>
      <c r="B269" t="s">
        <v>46</v>
      </c>
      <c r="C269">
        <v>2014</v>
      </c>
      <c r="D269" t="s">
        <v>113</v>
      </c>
      <c r="E269" t="s">
        <v>126</v>
      </c>
      <c r="F269">
        <v>0.57742349500969403</v>
      </c>
    </row>
    <row r="270" spans="1:6" x14ac:dyDescent="0.2">
      <c r="A270" s="1" t="str">
        <f t="shared" si="6"/>
        <v>VCC 22601 (DSL T6 Ag)2014DSLROG</v>
      </c>
      <c r="B270" t="s">
        <v>46</v>
      </c>
      <c r="C270">
        <v>2014</v>
      </c>
      <c r="D270" t="s">
        <v>113</v>
      </c>
      <c r="E270" t="s">
        <v>127</v>
      </c>
      <c r="F270">
        <v>0.451669824123201</v>
      </c>
    </row>
    <row r="271" spans="1:6" x14ac:dyDescent="0.2">
      <c r="A271" s="1" t="str">
        <f t="shared" si="6"/>
        <v>VCC 22601 (DSL T6 Ag)2014DSLTOG</v>
      </c>
      <c r="B271" t="s">
        <v>46</v>
      </c>
      <c r="C271">
        <v>2014</v>
      </c>
      <c r="D271" t="s">
        <v>113</v>
      </c>
      <c r="E271" t="s">
        <v>128</v>
      </c>
      <c r="F271">
        <v>0.51419174411844204</v>
      </c>
    </row>
    <row r="272" spans="1:6" x14ac:dyDescent="0.2">
      <c r="A272" s="1" t="str">
        <f t="shared" si="6"/>
        <v>VCC 22601 (DSL T6 Ag)2015DSLCH4</v>
      </c>
      <c r="B272" t="s">
        <v>46</v>
      </c>
      <c r="C272">
        <v>2015</v>
      </c>
      <c r="D272" t="s">
        <v>113</v>
      </c>
      <c r="E272" t="s">
        <v>119</v>
      </c>
      <c r="F272">
        <v>2.0250073893795999E-2</v>
      </c>
    </row>
    <row r="273" spans="1:6" x14ac:dyDescent="0.2">
      <c r="A273" s="1" t="str">
        <f t="shared" si="6"/>
        <v>VCC 22601 (DSL T6 Ag)2015DSLCO</v>
      </c>
      <c r="B273" t="s">
        <v>46</v>
      </c>
      <c r="C273">
        <v>2015</v>
      </c>
      <c r="D273" t="s">
        <v>113</v>
      </c>
      <c r="E273" t="s">
        <v>120</v>
      </c>
      <c r="F273">
        <v>2.2992835262629501</v>
      </c>
    </row>
    <row r="274" spans="1:6" x14ac:dyDescent="0.2">
      <c r="A274" s="1" t="str">
        <f t="shared" si="6"/>
        <v>VCC 22601 (DSL T6 Ag)2015DSLCO2</v>
      </c>
      <c r="B274" t="s">
        <v>46</v>
      </c>
      <c r="C274">
        <v>2015</v>
      </c>
      <c r="D274" t="s">
        <v>113</v>
      </c>
      <c r="E274" t="s">
        <v>121</v>
      </c>
      <c r="F274">
        <v>11454.356065145201</v>
      </c>
    </row>
    <row r="275" spans="1:6" x14ac:dyDescent="0.2">
      <c r="A275" s="1" t="str">
        <f t="shared" si="6"/>
        <v>VCC 22601 (DSL T6 Ag)2015DSLHC</v>
      </c>
      <c r="B275" t="s">
        <v>46</v>
      </c>
      <c r="C275">
        <v>2015</v>
      </c>
      <c r="D275" t="s">
        <v>113</v>
      </c>
      <c r="E275" t="s">
        <v>122</v>
      </c>
      <c r="F275">
        <v>0.34426591180178601</v>
      </c>
    </row>
    <row r="276" spans="1:6" x14ac:dyDescent="0.2">
      <c r="A276" s="1" t="str">
        <f t="shared" si="6"/>
        <v>VCC 22601 (DSL T6 Ag)2015DSLNOx</v>
      </c>
      <c r="B276" t="s">
        <v>46</v>
      </c>
      <c r="C276">
        <v>2015</v>
      </c>
      <c r="D276" t="s">
        <v>113</v>
      </c>
      <c r="E276" t="s">
        <v>123</v>
      </c>
      <c r="F276">
        <v>27.452554327225901</v>
      </c>
    </row>
    <row r="277" spans="1:6" x14ac:dyDescent="0.2">
      <c r="A277" s="1" t="str">
        <f t="shared" si="6"/>
        <v>VCC 22601 (DSL T6 Ag)2015DSLPM</v>
      </c>
      <c r="B277" t="s">
        <v>46</v>
      </c>
      <c r="C277">
        <v>2015</v>
      </c>
      <c r="D277" t="s">
        <v>113</v>
      </c>
      <c r="E277" t="s">
        <v>124</v>
      </c>
      <c r="F277">
        <v>1.3813728154126399</v>
      </c>
    </row>
    <row r="278" spans="1:6" x14ac:dyDescent="0.2">
      <c r="A278" s="1" t="str">
        <f t="shared" si="6"/>
        <v>VCC 22601 (DSL T6 Ag)2015DSLPM10</v>
      </c>
      <c r="B278" t="s">
        <v>46</v>
      </c>
      <c r="C278">
        <v>2015</v>
      </c>
      <c r="D278" t="s">
        <v>113</v>
      </c>
      <c r="E278" t="s">
        <v>125</v>
      </c>
      <c r="F278">
        <v>1.35643281131967</v>
      </c>
    </row>
    <row r="279" spans="1:6" x14ac:dyDescent="0.2">
      <c r="A279" s="1" t="str">
        <f t="shared" ref="A279:A331" si="7">$B279&amp;$C279&amp;$D279&amp;$E279</f>
        <v>VCC 22601 (DSL T6 Ag)2015DSLPM25</v>
      </c>
      <c r="B279" t="s">
        <v>46</v>
      </c>
      <c r="C279">
        <v>2015</v>
      </c>
      <c r="D279" t="s">
        <v>113</v>
      </c>
      <c r="E279" t="s">
        <v>126</v>
      </c>
      <c r="F279">
        <v>0.57844695898538501</v>
      </c>
    </row>
    <row r="280" spans="1:6" x14ac:dyDescent="0.2">
      <c r="A280" s="1" t="str">
        <f t="shared" si="7"/>
        <v>VCC 22601 (DSL T6 Ag)2015DSLROG</v>
      </c>
      <c r="B280" t="s">
        <v>46</v>
      </c>
      <c r="C280">
        <v>2015</v>
      </c>
      <c r="D280" t="s">
        <v>113</v>
      </c>
      <c r="E280" t="s">
        <v>127</v>
      </c>
      <c r="F280">
        <v>0.43597827598868699</v>
      </c>
    </row>
    <row r="281" spans="1:6" x14ac:dyDescent="0.2">
      <c r="A281" s="1" t="str">
        <f t="shared" si="7"/>
        <v>VCC 22601 (DSL T6 Ag)2015DSLTOG</v>
      </c>
      <c r="B281" t="s">
        <v>46</v>
      </c>
      <c r="C281">
        <v>2015</v>
      </c>
      <c r="D281" t="s">
        <v>113</v>
      </c>
      <c r="E281" t="s">
        <v>128</v>
      </c>
      <c r="F281">
        <v>0.49632813916178098</v>
      </c>
    </row>
    <row r="282" spans="1:6" x14ac:dyDescent="0.2">
      <c r="A282" s="1" t="str">
        <f t="shared" si="7"/>
        <v>VCC 22601 (DSL T6 Ag)2016DSLCH4</v>
      </c>
      <c r="B282" t="s">
        <v>46</v>
      </c>
      <c r="C282">
        <v>2016</v>
      </c>
      <c r="D282" t="s">
        <v>113</v>
      </c>
      <c r="E282" t="s">
        <v>119</v>
      </c>
      <c r="F282">
        <v>2.0261915430433E-2</v>
      </c>
    </row>
    <row r="283" spans="1:6" x14ac:dyDescent="0.2">
      <c r="A283" s="1" t="str">
        <f t="shared" si="7"/>
        <v>VCC 22601 (DSL T6 Ag)2016DSLCO</v>
      </c>
      <c r="B283" t="s">
        <v>46</v>
      </c>
      <c r="C283">
        <v>2016</v>
      </c>
      <c r="D283" t="s">
        <v>113</v>
      </c>
      <c r="E283" t="s">
        <v>120</v>
      </c>
      <c r="F283">
        <v>2.3007139878196199</v>
      </c>
    </row>
    <row r="284" spans="1:6" x14ac:dyDescent="0.2">
      <c r="A284" s="1" t="str">
        <f t="shared" si="7"/>
        <v>VCC 22601 (DSL T6 Ag)2016DSLCO2</v>
      </c>
      <c r="B284" t="s">
        <v>46</v>
      </c>
      <c r="C284">
        <v>2016</v>
      </c>
      <c r="D284" t="s">
        <v>113</v>
      </c>
      <c r="E284" t="s">
        <v>121</v>
      </c>
      <c r="F284">
        <v>11454.356059384099</v>
      </c>
    </row>
    <row r="285" spans="1:6" x14ac:dyDescent="0.2">
      <c r="A285" s="1" t="str">
        <f t="shared" si="7"/>
        <v>VCC 22601 (DSL T6 Ag)2016DSLHC</v>
      </c>
      <c r="B285" t="s">
        <v>46</v>
      </c>
      <c r="C285">
        <v>2016</v>
      </c>
      <c r="D285" t="s">
        <v>113</v>
      </c>
      <c r="E285" t="s">
        <v>122</v>
      </c>
      <c r="F285">
        <v>0.34446734515870497</v>
      </c>
    </row>
    <row r="286" spans="1:6" x14ac:dyDescent="0.2">
      <c r="A286" s="1" t="str">
        <f t="shared" si="7"/>
        <v>VCC 22601 (DSL T6 Ag)2016DSLNOx</v>
      </c>
      <c r="B286" t="s">
        <v>46</v>
      </c>
      <c r="C286">
        <v>2016</v>
      </c>
      <c r="D286" t="s">
        <v>113</v>
      </c>
      <c r="E286" t="s">
        <v>123</v>
      </c>
      <c r="F286">
        <v>27.793874197144799</v>
      </c>
    </row>
    <row r="287" spans="1:6" x14ac:dyDescent="0.2">
      <c r="A287" s="1" t="str">
        <f t="shared" si="7"/>
        <v>VCC 22601 (DSL T6 Ag)2016DSLPM</v>
      </c>
      <c r="B287" t="s">
        <v>46</v>
      </c>
      <c r="C287">
        <v>2016</v>
      </c>
      <c r="D287" t="s">
        <v>113</v>
      </c>
      <c r="E287" t="s">
        <v>124</v>
      </c>
      <c r="F287">
        <v>1.38074363857722</v>
      </c>
    </row>
    <row r="288" spans="1:6" x14ac:dyDescent="0.2">
      <c r="A288" s="1" t="str">
        <f t="shared" si="7"/>
        <v>VCC 22601 (DSL T6 Ag)2016DSLPM10</v>
      </c>
      <c r="B288" t="s">
        <v>46</v>
      </c>
      <c r="C288">
        <v>2016</v>
      </c>
      <c r="D288" t="s">
        <v>113</v>
      </c>
      <c r="E288" t="s">
        <v>125</v>
      </c>
      <c r="F288">
        <v>1.3558155402777401</v>
      </c>
    </row>
    <row r="289" spans="1:6" x14ac:dyDescent="0.2">
      <c r="A289" s="1" t="str">
        <f t="shared" si="7"/>
        <v>VCC 22601 (DSL T6 Ag)2016DSLPM25</v>
      </c>
      <c r="B289" t="s">
        <v>46</v>
      </c>
      <c r="C289">
        <v>2016</v>
      </c>
      <c r="D289" t="s">
        <v>113</v>
      </c>
      <c r="E289" t="s">
        <v>126</v>
      </c>
      <c r="F289">
        <v>0.57822255099564801</v>
      </c>
    </row>
    <row r="290" spans="1:6" x14ac:dyDescent="0.2">
      <c r="A290" s="1" t="str">
        <f t="shared" si="7"/>
        <v>VCC 22601 (DSL T6 Ag)2016DSLROG</v>
      </c>
      <c r="B290" t="s">
        <v>46</v>
      </c>
      <c r="C290">
        <v>2016</v>
      </c>
      <c r="D290" t="s">
        <v>113</v>
      </c>
      <c r="E290" t="s">
        <v>127</v>
      </c>
      <c r="F290">
        <v>0.43623353754751698</v>
      </c>
    </row>
    <row r="291" spans="1:6" x14ac:dyDescent="0.2">
      <c r="A291" s="1" t="str">
        <f t="shared" si="7"/>
        <v>VCC 22601 (DSL T6 Ag)2016DSLTOG</v>
      </c>
      <c r="B291" t="s">
        <v>46</v>
      </c>
      <c r="C291">
        <v>2016</v>
      </c>
      <c r="D291" t="s">
        <v>113</v>
      </c>
      <c r="E291" t="s">
        <v>128</v>
      </c>
      <c r="F291">
        <v>0.49661861367209098</v>
      </c>
    </row>
    <row r="292" spans="1:6" x14ac:dyDescent="0.2">
      <c r="A292" s="1" t="str">
        <f t="shared" si="7"/>
        <v>VCC 22601 (DSL T6 Ag)2017DSLCH4</v>
      </c>
      <c r="B292" t="s">
        <v>46</v>
      </c>
      <c r="C292">
        <v>2017</v>
      </c>
      <c r="D292" t="s">
        <v>113</v>
      </c>
      <c r="E292" t="s">
        <v>119</v>
      </c>
      <c r="F292">
        <v>2.1056835185858599E-2</v>
      </c>
    </row>
    <row r="293" spans="1:6" x14ac:dyDescent="0.2">
      <c r="A293" s="1" t="str">
        <f t="shared" si="7"/>
        <v>VCC 22601 (DSL T6 Ag)2017DSLCO</v>
      </c>
      <c r="B293" t="s">
        <v>46</v>
      </c>
      <c r="C293">
        <v>2017</v>
      </c>
      <c r="D293" t="s">
        <v>113</v>
      </c>
      <c r="E293" t="s">
        <v>120</v>
      </c>
      <c r="F293">
        <v>2.3910408936830101</v>
      </c>
    </row>
    <row r="294" spans="1:6" x14ac:dyDescent="0.2">
      <c r="A294" s="1" t="str">
        <f t="shared" si="7"/>
        <v>VCC 22601 (DSL T6 Ag)2017DSLCO2</v>
      </c>
      <c r="B294" t="s">
        <v>46</v>
      </c>
      <c r="C294">
        <v>2017</v>
      </c>
      <c r="D294" t="s">
        <v>113</v>
      </c>
      <c r="E294" t="s">
        <v>121</v>
      </c>
      <c r="F294">
        <v>11454.3560595571</v>
      </c>
    </row>
    <row r="295" spans="1:6" x14ac:dyDescent="0.2">
      <c r="A295" s="1" t="str">
        <f t="shared" si="7"/>
        <v>VCC 22601 (DSL T6 Ag)2017DSLHC</v>
      </c>
      <c r="B295" t="s">
        <v>46</v>
      </c>
      <c r="C295">
        <v>2017</v>
      </c>
      <c r="D295" t="s">
        <v>113</v>
      </c>
      <c r="E295" t="s">
        <v>122</v>
      </c>
      <c r="F295">
        <v>0.35798168517505602</v>
      </c>
    </row>
    <row r="296" spans="1:6" x14ac:dyDescent="0.2">
      <c r="A296" s="1" t="str">
        <f t="shared" si="7"/>
        <v>VCC 22601 (DSL T6 Ag)2017DSLNOx</v>
      </c>
      <c r="B296" t="s">
        <v>46</v>
      </c>
      <c r="C296">
        <v>2017</v>
      </c>
      <c r="D296" t="s">
        <v>113</v>
      </c>
      <c r="E296" t="s">
        <v>123</v>
      </c>
      <c r="F296">
        <v>29.130400697512901</v>
      </c>
    </row>
    <row r="297" spans="1:6" x14ac:dyDescent="0.2">
      <c r="A297" s="1" t="str">
        <f t="shared" si="7"/>
        <v>VCC 22601 (DSL T6 Ag)2017DSLPM</v>
      </c>
      <c r="B297" t="s">
        <v>46</v>
      </c>
      <c r="C297">
        <v>2017</v>
      </c>
      <c r="D297" t="s">
        <v>113</v>
      </c>
      <c r="E297" t="s">
        <v>124</v>
      </c>
      <c r="F297">
        <v>1.4342465383223499</v>
      </c>
    </row>
    <row r="298" spans="1:6" x14ac:dyDescent="0.2">
      <c r="A298" s="1" t="str">
        <f t="shared" si="7"/>
        <v>VCC 22601 (DSL T6 Ag)2017DSLPM10</v>
      </c>
      <c r="B298" t="s">
        <v>46</v>
      </c>
      <c r="C298">
        <v>2017</v>
      </c>
      <c r="D298" t="s">
        <v>113</v>
      </c>
      <c r="E298" t="s">
        <v>125</v>
      </c>
      <c r="F298">
        <v>1.40835327069269</v>
      </c>
    </row>
    <row r="299" spans="1:6" x14ac:dyDescent="0.2">
      <c r="A299" s="1" t="str">
        <f t="shared" si="7"/>
        <v>VCC 22601 (DSL T6 Ag)2017DSLPM25</v>
      </c>
      <c r="B299" t="s">
        <v>46</v>
      </c>
      <c r="C299">
        <v>2017</v>
      </c>
      <c r="D299" t="s">
        <v>113</v>
      </c>
      <c r="E299" t="s">
        <v>126</v>
      </c>
      <c r="F299">
        <v>0.60065707303244598</v>
      </c>
    </row>
    <row r="300" spans="1:6" x14ac:dyDescent="0.2">
      <c r="A300" s="1" t="str">
        <f t="shared" si="7"/>
        <v>VCC 22601 (DSL T6 Ag)2017DSLROG</v>
      </c>
      <c r="B300" t="s">
        <v>46</v>
      </c>
      <c r="C300">
        <v>2017</v>
      </c>
      <c r="D300" t="s">
        <v>113</v>
      </c>
      <c r="E300" t="s">
        <v>127</v>
      </c>
      <c r="F300">
        <v>0.45334784891093299</v>
      </c>
    </row>
    <row r="301" spans="1:6" x14ac:dyDescent="0.2">
      <c r="A301" s="1" t="str">
        <f t="shared" si="7"/>
        <v>VCC 22601 (DSL T6 Ag)2017DSLTOG</v>
      </c>
      <c r="B301" t="s">
        <v>46</v>
      </c>
      <c r="C301">
        <v>2017</v>
      </c>
      <c r="D301" t="s">
        <v>113</v>
      </c>
      <c r="E301" t="s">
        <v>128</v>
      </c>
      <c r="F301">
        <v>0.51610213400891003</v>
      </c>
    </row>
    <row r="302" spans="1:6" x14ac:dyDescent="0.2">
      <c r="A302" s="1" t="str">
        <f t="shared" si="7"/>
        <v>VCC 22601 (DSL T6 Ag)2018DSLCH4</v>
      </c>
      <c r="B302" t="s">
        <v>46</v>
      </c>
      <c r="C302">
        <v>2018</v>
      </c>
      <c r="D302" t="s">
        <v>113</v>
      </c>
      <c r="E302" t="s">
        <v>119</v>
      </c>
      <c r="F302">
        <v>2.1055402375026299E-2</v>
      </c>
    </row>
    <row r="303" spans="1:6" x14ac:dyDescent="0.2">
      <c r="A303" s="1" t="str">
        <f t="shared" si="7"/>
        <v>VCC 22601 (DSL T6 Ag)2018DSLCO</v>
      </c>
      <c r="B303" t="s">
        <v>46</v>
      </c>
      <c r="C303">
        <v>2018</v>
      </c>
      <c r="D303" t="s">
        <v>113</v>
      </c>
      <c r="E303" t="s">
        <v>120</v>
      </c>
      <c r="F303">
        <v>2.39092359217089</v>
      </c>
    </row>
    <row r="304" spans="1:6" x14ac:dyDescent="0.2">
      <c r="A304" s="1" t="str">
        <f t="shared" si="7"/>
        <v>VCC 22601 (DSL T6 Ag)2018DSLCO2</v>
      </c>
      <c r="B304" t="s">
        <v>46</v>
      </c>
      <c r="C304">
        <v>2018</v>
      </c>
      <c r="D304" t="s">
        <v>113</v>
      </c>
      <c r="E304" t="s">
        <v>121</v>
      </c>
      <c r="F304">
        <v>11454.356061013001</v>
      </c>
    </row>
    <row r="305" spans="1:6" x14ac:dyDescent="0.2">
      <c r="A305" s="1" t="str">
        <f t="shared" si="7"/>
        <v>VCC 22601 (DSL T6 Ag)2018DSLHC</v>
      </c>
      <c r="B305" t="s">
        <v>46</v>
      </c>
      <c r="C305">
        <v>2018</v>
      </c>
      <c r="D305" t="s">
        <v>113</v>
      </c>
      <c r="E305" t="s">
        <v>122</v>
      </c>
      <c r="F305">
        <v>0.35795727700761598</v>
      </c>
    </row>
    <row r="306" spans="1:6" x14ac:dyDescent="0.2">
      <c r="A306" s="1" t="str">
        <f t="shared" si="7"/>
        <v>VCC 22601 (DSL T6 Ag)2018DSLNOx</v>
      </c>
      <c r="B306" t="s">
        <v>46</v>
      </c>
      <c r="C306">
        <v>2018</v>
      </c>
      <c r="D306" t="s">
        <v>113</v>
      </c>
      <c r="E306" t="s">
        <v>123</v>
      </c>
      <c r="F306">
        <v>29.300085455906501</v>
      </c>
    </row>
    <row r="307" spans="1:6" x14ac:dyDescent="0.2">
      <c r="A307" s="1" t="str">
        <f t="shared" si="7"/>
        <v>VCC 22601 (DSL T6 Ag)2018DSLPM</v>
      </c>
      <c r="B307" t="s">
        <v>46</v>
      </c>
      <c r="C307">
        <v>2018</v>
      </c>
      <c r="D307" t="s">
        <v>113</v>
      </c>
      <c r="E307" t="s">
        <v>124</v>
      </c>
      <c r="F307">
        <v>1.4340734275789899</v>
      </c>
    </row>
    <row r="308" spans="1:6" x14ac:dyDescent="0.2">
      <c r="A308" s="1" t="str">
        <f t="shared" si="7"/>
        <v>VCC 22601 (DSL T6 Ag)2018DSLPM10</v>
      </c>
      <c r="B308" t="s">
        <v>46</v>
      </c>
      <c r="C308">
        <v>2018</v>
      </c>
      <c r="D308" t="s">
        <v>113</v>
      </c>
      <c r="E308" t="s">
        <v>125</v>
      </c>
      <c r="F308">
        <v>1.4081836744571901</v>
      </c>
    </row>
    <row r="309" spans="1:6" x14ac:dyDescent="0.2">
      <c r="A309" s="1" t="str">
        <f t="shared" si="7"/>
        <v>VCC 22601 (DSL T6 Ag)2018DSLPM25</v>
      </c>
      <c r="B309" t="s">
        <v>46</v>
      </c>
      <c r="C309">
        <v>2018</v>
      </c>
      <c r="D309" t="s">
        <v>113</v>
      </c>
      <c r="E309" t="s">
        <v>126</v>
      </c>
      <c r="F309">
        <v>0.60060461022400502</v>
      </c>
    </row>
    <row r="310" spans="1:6" x14ac:dyDescent="0.2">
      <c r="A310" s="1" t="str">
        <f t="shared" si="7"/>
        <v>VCC 22601 (DSL T6 Ag)2018DSLROG</v>
      </c>
      <c r="B310" t="s">
        <v>46</v>
      </c>
      <c r="C310">
        <v>2018</v>
      </c>
      <c r="D310" t="s">
        <v>113</v>
      </c>
      <c r="E310" t="s">
        <v>127</v>
      </c>
      <c r="F310">
        <v>0.45331723294180298</v>
      </c>
    </row>
    <row r="311" spans="1:6" x14ac:dyDescent="0.2">
      <c r="A311" s="1" t="str">
        <f t="shared" si="7"/>
        <v>VCC 22601 (DSL T6 Ag)2018DSLTOG</v>
      </c>
      <c r="B311" t="s">
        <v>46</v>
      </c>
      <c r="C311">
        <v>2018</v>
      </c>
      <c r="D311" t="s">
        <v>113</v>
      </c>
      <c r="E311" t="s">
        <v>128</v>
      </c>
      <c r="F311">
        <v>0.51606699183302596</v>
      </c>
    </row>
    <row r="312" spans="1:6" x14ac:dyDescent="0.2">
      <c r="A312" s="1" t="str">
        <f t="shared" si="7"/>
        <v>VCC 22601 (DSL T6 Ag)2019DSLCH4</v>
      </c>
      <c r="B312" t="s">
        <v>46</v>
      </c>
      <c r="C312">
        <v>2019</v>
      </c>
      <c r="D312" t="s">
        <v>113</v>
      </c>
      <c r="E312" t="s">
        <v>119</v>
      </c>
      <c r="F312">
        <v>2.1042165351892898E-2</v>
      </c>
    </row>
    <row r="313" spans="1:6" x14ac:dyDescent="0.2">
      <c r="A313" s="1" t="str">
        <f t="shared" si="7"/>
        <v>VCC 22601 (DSL T6 Ag)2019DSLCO</v>
      </c>
      <c r="B313" t="s">
        <v>46</v>
      </c>
      <c r="C313">
        <v>2019</v>
      </c>
      <c r="D313" t="s">
        <v>113</v>
      </c>
      <c r="E313" t="s">
        <v>120</v>
      </c>
      <c r="F313">
        <v>2.3894423075544502</v>
      </c>
    </row>
    <row r="314" spans="1:6" x14ac:dyDescent="0.2">
      <c r="A314" s="1" t="str">
        <f t="shared" si="7"/>
        <v>VCC 22601 (DSL T6 Ag)2019DSLCO2</v>
      </c>
      <c r="B314" t="s">
        <v>46</v>
      </c>
      <c r="C314">
        <v>2019</v>
      </c>
      <c r="D314" t="s">
        <v>113</v>
      </c>
      <c r="E314" t="s">
        <v>121</v>
      </c>
      <c r="F314">
        <v>11454.356063601201</v>
      </c>
    </row>
    <row r="315" spans="1:6" x14ac:dyDescent="0.2">
      <c r="A315" s="1" t="str">
        <f t="shared" si="7"/>
        <v>VCC 22601 (DSL T6 Ag)2019DSLHC</v>
      </c>
      <c r="B315" t="s">
        <v>46</v>
      </c>
      <c r="C315">
        <v>2019</v>
      </c>
      <c r="D315" t="s">
        <v>113</v>
      </c>
      <c r="E315" t="s">
        <v>122</v>
      </c>
      <c r="F315">
        <v>0.35773236766406502</v>
      </c>
    </row>
    <row r="316" spans="1:6" x14ac:dyDescent="0.2">
      <c r="A316" s="1" t="str">
        <f t="shared" si="7"/>
        <v>VCC 22601 (DSL T6 Ag)2019DSLNOx</v>
      </c>
      <c r="B316" t="s">
        <v>46</v>
      </c>
      <c r="C316">
        <v>2019</v>
      </c>
      <c r="D316" t="s">
        <v>113</v>
      </c>
      <c r="E316" t="s">
        <v>123</v>
      </c>
      <c r="F316">
        <v>29.362171424093699</v>
      </c>
    </row>
    <row r="317" spans="1:6" x14ac:dyDescent="0.2">
      <c r="A317" s="1" t="str">
        <f t="shared" si="7"/>
        <v>VCC 22601 (DSL T6 Ag)2019DSLPM</v>
      </c>
      <c r="B317" t="s">
        <v>46</v>
      </c>
      <c r="C317">
        <v>2019</v>
      </c>
      <c r="D317" t="s">
        <v>113</v>
      </c>
      <c r="E317" t="s">
        <v>124</v>
      </c>
      <c r="F317">
        <v>1.4341596796129299</v>
      </c>
    </row>
    <row r="318" spans="1:6" x14ac:dyDescent="0.2">
      <c r="A318" s="1" t="str">
        <f t="shared" si="7"/>
        <v>VCC 22601 (DSL T6 Ag)2019DSLPM10</v>
      </c>
      <c r="B318" t="s">
        <v>46</v>
      </c>
      <c r="C318">
        <v>2019</v>
      </c>
      <c r="D318" t="s">
        <v>113</v>
      </c>
      <c r="E318" t="s">
        <v>125</v>
      </c>
      <c r="F318">
        <v>1.4082684454736201</v>
      </c>
    </row>
    <row r="319" spans="1:6" x14ac:dyDescent="0.2">
      <c r="A319" s="1" t="str">
        <f t="shared" si="7"/>
        <v>VCC 22601 (DSL T6 Ag)2019DSLPM25</v>
      </c>
      <c r="B319" t="s">
        <v>46</v>
      </c>
      <c r="C319">
        <v>2019</v>
      </c>
      <c r="D319" t="s">
        <v>113</v>
      </c>
      <c r="E319" t="s">
        <v>126</v>
      </c>
      <c r="F319">
        <v>0.60064407006881804</v>
      </c>
    </row>
    <row r="320" spans="1:6" x14ac:dyDescent="0.2">
      <c r="A320" s="1" t="str">
        <f t="shared" si="7"/>
        <v>VCC 22601 (DSL T6 Ag)2019DSLROG</v>
      </c>
      <c r="B320" t="s">
        <v>46</v>
      </c>
      <c r="C320">
        <v>2019</v>
      </c>
      <c r="D320" t="s">
        <v>113</v>
      </c>
      <c r="E320" t="s">
        <v>127</v>
      </c>
      <c r="F320">
        <v>0.45303217644532301</v>
      </c>
    </row>
    <row r="321" spans="1:6" x14ac:dyDescent="0.2">
      <c r="A321" s="1" t="str">
        <f t="shared" si="7"/>
        <v>VCC 22601 (DSL T6 Ag)2019DSLTOG</v>
      </c>
      <c r="B321" t="s">
        <v>46</v>
      </c>
      <c r="C321">
        <v>2019</v>
      </c>
      <c r="D321" t="s">
        <v>113</v>
      </c>
      <c r="E321" t="s">
        <v>128</v>
      </c>
      <c r="F321">
        <v>0.51574263425717304</v>
      </c>
    </row>
    <row r="322" spans="1:6" x14ac:dyDescent="0.2">
      <c r="A322" s="1" t="str">
        <f t="shared" si="7"/>
        <v>VCC 22601 (DSL T6 Ag)2020DSLCH4</v>
      </c>
      <c r="B322" t="s">
        <v>46</v>
      </c>
      <c r="C322">
        <v>2020</v>
      </c>
      <c r="D322" t="s">
        <v>113</v>
      </c>
      <c r="E322" t="s">
        <v>119</v>
      </c>
      <c r="F322">
        <v>2.10210785310684E-2</v>
      </c>
    </row>
    <row r="323" spans="1:6" x14ac:dyDescent="0.2">
      <c r="A323" s="1" t="str">
        <f t="shared" si="7"/>
        <v>VCC 22601 (DSL T6 Ag)2020DSLCO</v>
      </c>
      <c r="B323" t="s">
        <v>46</v>
      </c>
      <c r="C323">
        <v>2020</v>
      </c>
      <c r="D323" t="s">
        <v>113</v>
      </c>
      <c r="E323" t="s">
        <v>120</v>
      </c>
      <c r="F323">
        <v>2.3870505810182401</v>
      </c>
    </row>
    <row r="324" spans="1:6" x14ac:dyDescent="0.2">
      <c r="A324" s="1" t="str">
        <f t="shared" si="7"/>
        <v>VCC 22601 (DSL T6 Ag)2020DSLCO2</v>
      </c>
      <c r="B324" t="s">
        <v>46</v>
      </c>
      <c r="C324">
        <v>2020</v>
      </c>
      <c r="D324" t="s">
        <v>113</v>
      </c>
      <c r="E324" t="s">
        <v>121</v>
      </c>
      <c r="F324">
        <v>11454.356055964099</v>
      </c>
    </row>
    <row r="325" spans="1:6" x14ac:dyDescent="0.2">
      <c r="A325" s="1" t="str">
        <f t="shared" si="7"/>
        <v>VCC 22601 (DSL T6 Ag)2020DSLHC</v>
      </c>
      <c r="B325" t="s">
        <v>46</v>
      </c>
      <c r="C325">
        <v>2020</v>
      </c>
      <c r="D325" t="s">
        <v>113</v>
      </c>
      <c r="E325" t="s">
        <v>122</v>
      </c>
      <c r="F325">
        <v>0.35737358993125801</v>
      </c>
    </row>
    <row r="326" spans="1:6" x14ac:dyDescent="0.2">
      <c r="A326" s="1" t="str">
        <f t="shared" si="7"/>
        <v>VCC 22601 (DSL T6 Ag)2020DSLNOx</v>
      </c>
      <c r="B326" t="s">
        <v>46</v>
      </c>
      <c r="C326">
        <v>2020</v>
      </c>
      <c r="D326" t="s">
        <v>113</v>
      </c>
      <c r="E326" t="s">
        <v>123</v>
      </c>
      <c r="F326">
        <v>29.345050921864601</v>
      </c>
    </row>
    <row r="327" spans="1:6" x14ac:dyDescent="0.2">
      <c r="A327" s="1" t="str">
        <f t="shared" si="7"/>
        <v>VCC 22601 (DSL T6 Ag)2020DSLPM</v>
      </c>
      <c r="B327" t="s">
        <v>46</v>
      </c>
      <c r="C327">
        <v>2020</v>
      </c>
      <c r="D327" t="s">
        <v>113</v>
      </c>
      <c r="E327" t="s">
        <v>124</v>
      </c>
      <c r="F327">
        <v>1.4344243354848001</v>
      </c>
    </row>
    <row r="328" spans="1:6" x14ac:dyDescent="0.2">
      <c r="A328" s="1" t="str">
        <f t="shared" si="7"/>
        <v>VCC 22601 (DSL T6 Ag)2020DSLPM10</v>
      </c>
      <c r="B328" t="s">
        <v>46</v>
      </c>
      <c r="C328">
        <v>2020</v>
      </c>
      <c r="D328" t="s">
        <v>113</v>
      </c>
      <c r="E328" t="s">
        <v>125</v>
      </c>
      <c r="F328">
        <v>1.40852876533538</v>
      </c>
    </row>
    <row r="329" spans="1:6" x14ac:dyDescent="0.2">
      <c r="A329" s="1" t="str">
        <f t="shared" si="7"/>
        <v>VCC 22601 (DSL T6 Ag)2020DSLPM25</v>
      </c>
      <c r="B329" t="s">
        <v>46</v>
      </c>
      <c r="C329">
        <v>2020</v>
      </c>
      <c r="D329" t="s">
        <v>113</v>
      </c>
      <c r="E329" t="s">
        <v>126</v>
      </c>
      <c r="F329">
        <v>0.60074638275119696</v>
      </c>
    </row>
    <row r="330" spans="1:6" x14ac:dyDescent="0.2">
      <c r="A330" s="1" t="str">
        <f t="shared" si="7"/>
        <v>VCC 22601 (DSL T6 Ag)2020DSLROG</v>
      </c>
      <c r="B330" t="s">
        <v>46</v>
      </c>
      <c r="C330">
        <v>2020</v>
      </c>
      <c r="D330" t="s">
        <v>113</v>
      </c>
      <c r="E330" t="s">
        <v>127</v>
      </c>
      <c r="F330">
        <v>0.45257800928763903</v>
      </c>
    </row>
    <row r="331" spans="1:6" x14ac:dyDescent="0.2">
      <c r="A331" s="1" t="str">
        <f t="shared" si="7"/>
        <v>VCC 22601 (DSL T6 Ag)2020DSLTOG</v>
      </c>
      <c r="B331" t="s">
        <v>46</v>
      </c>
      <c r="C331">
        <v>2020</v>
      </c>
      <c r="D331" t="s">
        <v>113</v>
      </c>
      <c r="E331" t="s">
        <v>128</v>
      </c>
      <c r="F331">
        <v>0.51522565999987702</v>
      </c>
    </row>
    <row r="332" spans="1:6" x14ac:dyDescent="0.2">
      <c r="A332" s="1" t="str">
        <f t="shared" ref="A332:A370" si="8">$B332&amp;$C332&amp;$D332&amp;$E332</f>
        <v>VCC 24724 (NG T7 SWCVng)2010ELECCH4</v>
      </c>
      <c r="B332" t="s">
        <v>50</v>
      </c>
      <c r="C332">
        <v>2010</v>
      </c>
      <c r="D332" t="s">
        <v>115</v>
      </c>
      <c r="E332" t="s">
        <v>119</v>
      </c>
      <c r="F332">
        <v>2.4426024844463452</v>
      </c>
    </row>
    <row r="333" spans="1:6" x14ac:dyDescent="0.2">
      <c r="A333" s="1" t="str">
        <f t="shared" si="8"/>
        <v>VCC 24724 (NG T7 SWCVng)2010ELECCO</v>
      </c>
      <c r="B333" t="s">
        <v>50</v>
      </c>
      <c r="C333">
        <v>2010</v>
      </c>
      <c r="D333" t="s">
        <v>115</v>
      </c>
      <c r="E333" t="s">
        <v>120</v>
      </c>
      <c r="F333" s="1">
        <v>25.907338397433261</v>
      </c>
    </row>
    <row r="334" spans="1:6" x14ac:dyDescent="0.2">
      <c r="A334" s="1" t="str">
        <f t="shared" si="8"/>
        <v>VCC 24724 (NG T7 SWCVng)2010ELECCO2</v>
      </c>
      <c r="B334" t="s">
        <v>50</v>
      </c>
      <c r="C334">
        <v>2010</v>
      </c>
      <c r="D334" t="s">
        <v>115</v>
      </c>
      <c r="E334" t="s">
        <v>121</v>
      </c>
      <c r="F334" s="1">
        <v>1375.4078441737174</v>
      </c>
    </row>
    <row r="335" spans="1:6" x14ac:dyDescent="0.2">
      <c r="A335" s="1" t="str">
        <f t="shared" si="8"/>
        <v>VCC 24724 (NG T7 SWCVng)2010ELECHC</v>
      </c>
      <c r="B335" t="s">
        <v>50</v>
      </c>
      <c r="C335">
        <v>2010</v>
      </c>
      <c r="D335" t="s">
        <v>115</v>
      </c>
      <c r="E335" t="s">
        <v>122</v>
      </c>
      <c r="F335" s="1">
        <v>0.10224826058117319</v>
      </c>
    </row>
    <row r="336" spans="1:6" x14ac:dyDescent="0.2">
      <c r="A336" s="1" t="str">
        <f t="shared" si="8"/>
        <v>VCC 24724 (NG T7 SWCVng)2010ELECNOx</v>
      </c>
      <c r="B336" t="s">
        <v>50</v>
      </c>
      <c r="C336">
        <v>2010</v>
      </c>
      <c r="D336" t="s">
        <v>115</v>
      </c>
      <c r="E336" t="s">
        <v>123</v>
      </c>
      <c r="F336" s="1">
        <v>0.10916866290045205</v>
      </c>
    </row>
    <row r="337" spans="1:6" x14ac:dyDescent="0.2">
      <c r="A337" s="1" t="str">
        <f t="shared" si="8"/>
        <v>VCC 24724 (NG T7 SWCVng)2010ELECPM</v>
      </c>
      <c r="B337" t="s">
        <v>50</v>
      </c>
      <c r="C337">
        <v>2010</v>
      </c>
      <c r="D337" t="s">
        <v>115</v>
      </c>
      <c r="E337" t="s">
        <v>124</v>
      </c>
      <c r="F337" s="1">
        <v>4.3279333665001259E-2</v>
      </c>
    </row>
    <row r="338" spans="1:6" x14ac:dyDescent="0.2">
      <c r="A338" s="1" t="str">
        <f t="shared" si="8"/>
        <v>VCC 24724 (NG T7 SWCVng)2010ELECPM10</v>
      </c>
      <c r="B338" t="s">
        <v>50</v>
      </c>
      <c r="C338">
        <v>2010</v>
      </c>
      <c r="D338" t="s">
        <v>115</v>
      </c>
      <c r="E338" t="s">
        <v>125</v>
      </c>
      <c r="F338" s="1">
        <v>9.5137423605371821E-2</v>
      </c>
    </row>
    <row r="339" spans="1:6" x14ac:dyDescent="0.2">
      <c r="A339" s="1" t="str">
        <f t="shared" si="8"/>
        <v>VCC 24724 (NG T7 SWCVng)2010ELECPM25</v>
      </c>
      <c r="B339" t="s">
        <v>50</v>
      </c>
      <c r="C339">
        <v>2010</v>
      </c>
      <c r="D339" t="s">
        <v>115</v>
      </c>
      <c r="E339" t="s">
        <v>126</v>
      </c>
      <c r="F339" s="1">
        <v>7.1688252404072145E-2</v>
      </c>
    </row>
    <row r="340" spans="1:6" x14ac:dyDescent="0.2">
      <c r="A340" s="1" t="str">
        <f t="shared" si="8"/>
        <v>VCC 24724 (NG T7 SWCVng)2010ELECROG</v>
      </c>
      <c r="B340" t="s">
        <v>50</v>
      </c>
      <c r="C340">
        <v>2010</v>
      </c>
      <c r="D340" t="s">
        <v>115</v>
      </c>
      <c r="E340" t="s">
        <v>127</v>
      </c>
      <c r="F340" s="1">
        <v>9.7743857737651055E-2</v>
      </c>
    </row>
    <row r="341" spans="1:6" x14ac:dyDescent="0.2">
      <c r="A341" s="1" t="str">
        <f t="shared" si="8"/>
        <v>VCC 24724 (NG T7 SWCVng)2010ELECTOG</v>
      </c>
      <c r="B341" t="s">
        <v>50</v>
      </c>
      <c r="C341">
        <v>2010</v>
      </c>
      <c r="D341" t="s">
        <v>115</v>
      </c>
      <c r="E341" t="s">
        <v>128</v>
      </c>
      <c r="F341" s="1">
        <v>1.1631099517350851</v>
      </c>
    </row>
    <row r="342" spans="1:6" x14ac:dyDescent="0.2">
      <c r="A342" s="1" t="str">
        <f t="shared" si="8"/>
        <v>VCC 24724 (NG T7 SWCVng)2011ELECCH4</v>
      </c>
      <c r="B342" t="s">
        <v>50</v>
      </c>
      <c r="C342">
        <v>2011</v>
      </c>
      <c r="D342" t="s">
        <v>115</v>
      </c>
      <c r="E342" t="s">
        <v>119</v>
      </c>
      <c r="F342" s="1">
        <v>0.77011647618682977</v>
      </c>
    </row>
    <row r="343" spans="1:6" x14ac:dyDescent="0.2">
      <c r="A343" s="1" t="str">
        <f t="shared" si="8"/>
        <v>VCC 24724 (NG T7 SWCVng)2011ELECCO</v>
      </c>
      <c r="B343" t="s">
        <v>50</v>
      </c>
      <c r="C343">
        <v>2011</v>
      </c>
      <c r="D343" t="s">
        <v>115</v>
      </c>
      <c r="E343" t="s">
        <v>120</v>
      </c>
      <c r="F343" s="1">
        <v>11.208740348820836</v>
      </c>
    </row>
    <row r="344" spans="1:6" x14ac:dyDescent="0.2">
      <c r="A344" s="1" t="str">
        <f t="shared" si="8"/>
        <v>VCC 24724 (NG T7 SWCVng)2011ELECCO2</v>
      </c>
      <c r="B344" t="s">
        <v>50</v>
      </c>
      <c r="C344">
        <v>2011</v>
      </c>
      <c r="D344" t="s">
        <v>115</v>
      </c>
      <c r="E344" t="s">
        <v>121</v>
      </c>
      <c r="F344" s="1">
        <v>2881.3662915956488</v>
      </c>
    </row>
    <row r="345" spans="1:6" x14ac:dyDescent="0.2">
      <c r="A345" s="1" t="str">
        <f t="shared" si="8"/>
        <v>VCC 24724 (NG T7 SWCVng)2011ELECHC</v>
      </c>
      <c r="B345" t="s">
        <v>50</v>
      </c>
      <c r="C345">
        <v>2011</v>
      </c>
      <c r="D345" t="s">
        <v>115</v>
      </c>
      <c r="E345" t="s">
        <v>122</v>
      </c>
      <c r="F345" s="1">
        <v>9.6676523086356223</v>
      </c>
    </row>
    <row r="346" spans="1:6" x14ac:dyDescent="0.2">
      <c r="A346" s="1" t="str">
        <f t="shared" si="8"/>
        <v>VCC 24724 (NG T7 SWCVng)2011ELECNOx</v>
      </c>
      <c r="B346" t="s">
        <v>50</v>
      </c>
      <c r="C346">
        <v>2011</v>
      </c>
      <c r="D346" t="s">
        <v>115</v>
      </c>
      <c r="E346" t="s">
        <v>123</v>
      </c>
      <c r="F346" s="1">
        <v>0.55559186741038158</v>
      </c>
    </row>
    <row r="347" spans="1:6" x14ac:dyDescent="0.2">
      <c r="A347" s="1" t="str">
        <f t="shared" si="8"/>
        <v>VCC 24724 (NG T7 SWCVng)2011ELECPM</v>
      </c>
      <c r="B347" t="s">
        <v>50</v>
      </c>
      <c r="C347">
        <v>2011</v>
      </c>
      <c r="D347" t="s">
        <v>115</v>
      </c>
      <c r="E347" t="s">
        <v>124</v>
      </c>
      <c r="F347" s="1">
        <v>4.7240023618095109E-2</v>
      </c>
    </row>
    <row r="348" spans="1:6" x14ac:dyDescent="0.2">
      <c r="A348" s="1" t="str">
        <f t="shared" si="8"/>
        <v>VCC 24724 (NG T7 SWCVng)2011ELECPM10</v>
      </c>
      <c r="B348" t="s">
        <v>50</v>
      </c>
      <c r="C348">
        <v>2011</v>
      </c>
      <c r="D348" t="s">
        <v>115</v>
      </c>
      <c r="E348" t="s">
        <v>125</v>
      </c>
      <c r="F348" s="1">
        <v>0.14596454876679046</v>
      </c>
    </row>
    <row r="349" spans="1:6" x14ac:dyDescent="0.2">
      <c r="A349" s="1" t="str">
        <f t="shared" si="8"/>
        <v>VCC 24724 (NG T7 SWCVng)2011ELECPM25</v>
      </c>
      <c r="B349" t="s">
        <v>50</v>
      </c>
      <c r="C349">
        <v>2011</v>
      </c>
      <c r="D349" t="s">
        <v>115</v>
      </c>
      <c r="E349" t="s">
        <v>126</v>
      </c>
      <c r="F349" s="1">
        <v>1.576781383879838E-3</v>
      </c>
    </row>
    <row r="350" spans="1:6" x14ac:dyDescent="0.2">
      <c r="A350" s="1" t="str">
        <f t="shared" si="8"/>
        <v>VCC 24724 (NG T7 SWCVng)2011ELECROG</v>
      </c>
      <c r="B350" t="s">
        <v>50</v>
      </c>
      <c r="C350">
        <v>2011</v>
      </c>
      <c r="D350" t="s">
        <v>115</v>
      </c>
      <c r="E350" t="s">
        <v>127</v>
      </c>
      <c r="F350" s="1">
        <v>1.5004914227305023E-2</v>
      </c>
    </row>
    <row r="351" spans="1:6" x14ac:dyDescent="0.2">
      <c r="A351" s="1" t="str">
        <f t="shared" si="8"/>
        <v>VCC 24724 (NG T7 SWCVng)2011ELECTOG</v>
      </c>
      <c r="B351" t="s">
        <v>50</v>
      </c>
      <c r="C351">
        <v>2011</v>
      </c>
      <c r="D351" t="s">
        <v>115</v>
      </c>
      <c r="E351" t="s">
        <v>128</v>
      </c>
      <c r="F351" s="1">
        <v>3.9225484397087937</v>
      </c>
    </row>
    <row r="352" spans="1:6" x14ac:dyDescent="0.2">
      <c r="A352" s="1" t="str">
        <f t="shared" si="8"/>
        <v>VCC 24724 (NG T7 SWCVng)2012ELECCH4</v>
      </c>
      <c r="B352" t="s">
        <v>50</v>
      </c>
      <c r="C352">
        <v>2012</v>
      </c>
      <c r="D352" t="s">
        <v>115</v>
      </c>
      <c r="E352" t="s">
        <v>119</v>
      </c>
      <c r="F352" s="1">
        <v>10.621733963582297</v>
      </c>
    </row>
    <row r="353" spans="1:6" x14ac:dyDescent="0.2">
      <c r="A353" s="1" t="str">
        <f t="shared" si="8"/>
        <v>VCC 24724 (NG T7 SWCVng)2012ELECCO</v>
      </c>
      <c r="B353" t="s">
        <v>50</v>
      </c>
      <c r="C353">
        <v>2012</v>
      </c>
      <c r="D353" t="s">
        <v>115</v>
      </c>
      <c r="E353" t="s">
        <v>120</v>
      </c>
      <c r="F353" s="1">
        <v>12.537362904974405</v>
      </c>
    </row>
    <row r="354" spans="1:6" x14ac:dyDescent="0.2">
      <c r="A354" s="1" t="str">
        <f t="shared" si="8"/>
        <v>VCC 24724 (NG T7 SWCVng)2012ELECCO2</v>
      </c>
      <c r="B354" t="s">
        <v>50</v>
      </c>
      <c r="C354">
        <v>2012</v>
      </c>
      <c r="D354" t="s">
        <v>115</v>
      </c>
      <c r="E354" t="s">
        <v>121</v>
      </c>
      <c r="F354" s="1">
        <v>2479.0319964386831</v>
      </c>
    </row>
    <row r="355" spans="1:6" x14ac:dyDescent="0.2">
      <c r="A355" s="1" t="str">
        <f t="shared" si="8"/>
        <v>VCC 24724 (NG T7 SWCVng)2012ELECHC</v>
      </c>
      <c r="B355" t="s">
        <v>50</v>
      </c>
      <c r="C355">
        <v>2012</v>
      </c>
      <c r="D355" t="s">
        <v>115</v>
      </c>
      <c r="E355" t="s">
        <v>122</v>
      </c>
      <c r="F355" s="1">
        <v>3.6307945262317016</v>
      </c>
    </row>
    <row r="356" spans="1:6" x14ac:dyDescent="0.2">
      <c r="A356" s="1" t="str">
        <f t="shared" si="8"/>
        <v>VCC 24724 (NG T7 SWCVng)2012ELECNOx</v>
      </c>
      <c r="B356" t="s">
        <v>50</v>
      </c>
      <c r="C356">
        <v>2012</v>
      </c>
      <c r="D356" t="s">
        <v>115</v>
      </c>
      <c r="E356" t="s">
        <v>123</v>
      </c>
      <c r="F356" s="1">
        <v>1.8365211983260121</v>
      </c>
    </row>
    <row r="357" spans="1:6" x14ac:dyDescent="0.2">
      <c r="A357" s="1" t="str">
        <f t="shared" si="8"/>
        <v>VCC 24724 (NG T7 SWCVng)2012ELECPM</v>
      </c>
      <c r="B357" t="s">
        <v>50</v>
      </c>
      <c r="C357">
        <v>2012</v>
      </c>
      <c r="D357" t="s">
        <v>115</v>
      </c>
      <c r="E357" t="s">
        <v>124</v>
      </c>
      <c r="F357" s="1">
        <v>1.899880907838877E-2</v>
      </c>
    </row>
    <row r="358" spans="1:6" x14ac:dyDescent="0.2">
      <c r="A358" s="1" t="str">
        <f t="shared" si="8"/>
        <v>VCC 24724 (NG T7 SWCVng)2012ELECPM10</v>
      </c>
      <c r="B358" t="s">
        <v>50</v>
      </c>
      <c r="C358">
        <v>2012</v>
      </c>
      <c r="D358" t="s">
        <v>115</v>
      </c>
      <c r="E358" t="s">
        <v>125</v>
      </c>
      <c r="F358" s="1">
        <v>1.9503166577626796E-2</v>
      </c>
    </row>
    <row r="359" spans="1:6" x14ac:dyDescent="0.2">
      <c r="A359" s="1" t="str">
        <f t="shared" si="8"/>
        <v>VCC 24724 (NG T7 SWCVng)2012ELECPM25</v>
      </c>
      <c r="B359" t="s">
        <v>50</v>
      </c>
      <c r="C359">
        <v>2012</v>
      </c>
      <c r="D359" t="s">
        <v>115</v>
      </c>
      <c r="E359" t="s">
        <v>126</v>
      </c>
      <c r="F359" s="1">
        <v>5.288966503238781E-2</v>
      </c>
    </row>
    <row r="360" spans="1:6" x14ac:dyDescent="0.2">
      <c r="A360" s="1" t="str">
        <f t="shared" si="8"/>
        <v>VCC 24724 (NG T7 SWCVng)2012ELECROG</v>
      </c>
      <c r="B360" t="s">
        <v>50</v>
      </c>
      <c r="C360">
        <v>2012</v>
      </c>
      <c r="D360" t="s">
        <v>115</v>
      </c>
      <c r="E360" t="s">
        <v>127</v>
      </c>
      <c r="F360" s="1">
        <v>9.4896683786873923E-2</v>
      </c>
    </row>
    <row r="361" spans="1:6" x14ac:dyDescent="0.2">
      <c r="A361" s="1" t="str">
        <f t="shared" si="8"/>
        <v>VCC 24724 (NG T7 SWCVng)2012ELECTOG</v>
      </c>
      <c r="B361" t="s">
        <v>50</v>
      </c>
      <c r="C361">
        <v>2012</v>
      </c>
      <c r="D361" t="s">
        <v>115</v>
      </c>
      <c r="E361" t="s">
        <v>128</v>
      </c>
      <c r="F361" s="1">
        <v>6.5978746762882938</v>
      </c>
    </row>
    <row r="362" spans="1:6" x14ac:dyDescent="0.2">
      <c r="A362" s="1" t="str">
        <f t="shared" si="8"/>
        <v>VCC 24724 (NG T7 SWCVng)2013ELECCH4</v>
      </c>
      <c r="B362" t="s">
        <v>50</v>
      </c>
      <c r="C362">
        <v>2013</v>
      </c>
      <c r="D362" t="s">
        <v>115</v>
      </c>
      <c r="E362" t="s">
        <v>119</v>
      </c>
      <c r="F362" s="1">
        <v>5.0080142627991258</v>
      </c>
    </row>
    <row r="363" spans="1:6" x14ac:dyDescent="0.2">
      <c r="A363" s="1" t="str">
        <f t="shared" si="8"/>
        <v>VCC 24724 (NG T7 SWCVng)2013ELECCO</v>
      </c>
      <c r="B363" t="s">
        <v>50</v>
      </c>
      <c r="C363">
        <v>2013</v>
      </c>
      <c r="D363" t="s">
        <v>115</v>
      </c>
      <c r="E363" t="s">
        <v>120</v>
      </c>
      <c r="F363" s="1">
        <v>34.941064437018653</v>
      </c>
    </row>
    <row r="364" spans="1:6" x14ac:dyDescent="0.2">
      <c r="A364" s="1" t="str">
        <f t="shared" si="8"/>
        <v>VCC 24724 (NG T7 SWCVng)2013ELECCO2</v>
      </c>
      <c r="B364" t="s">
        <v>50</v>
      </c>
      <c r="C364">
        <v>2013</v>
      </c>
      <c r="D364" t="s">
        <v>115</v>
      </c>
      <c r="E364" t="s">
        <v>121</v>
      </c>
      <c r="F364" s="1">
        <v>1790.5894334151642</v>
      </c>
    </row>
    <row r="365" spans="1:6" x14ac:dyDescent="0.2">
      <c r="A365" s="1" t="str">
        <f t="shared" si="8"/>
        <v>VCC 24724 (NG T7 SWCVng)2013ELECHC</v>
      </c>
      <c r="B365" t="s">
        <v>50</v>
      </c>
      <c r="C365">
        <v>2013</v>
      </c>
      <c r="D365" t="s">
        <v>115</v>
      </c>
      <c r="E365" t="s">
        <v>122</v>
      </c>
      <c r="F365" s="1">
        <v>7.8783062969956568</v>
      </c>
    </row>
    <row r="366" spans="1:6" x14ac:dyDescent="0.2">
      <c r="A366" s="1" t="str">
        <f t="shared" si="8"/>
        <v>VCC 24724 (NG T7 SWCVng)2013ELECNOx</v>
      </c>
      <c r="B366" t="s">
        <v>50</v>
      </c>
      <c r="C366">
        <v>2013</v>
      </c>
      <c r="D366" t="s">
        <v>115</v>
      </c>
      <c r="E366" t="s">
        <v>123</v>
      </c>
      <c r="F366" s="1">
        <v>1.0070231487269925</v>
      </c>
    </row>
    <row r="367" spans="1:6" x14ac:dyDescent="0.2">
      <c r="A367" s="1" t="str">
        <f t="shared" si="8"/>
        <v>VCC 24724 (NG T7 SWCVng)2013ELECPM</v>
      </c>
      <c r="B367" t="s">
        <v>50</v>
      </c>
      <c r="C367">
        <v>2013</v>
      </c>
      <c r="D367" t="s">
        <v>115</v>
      </c>
      <c r="E367" t="s">
        <v>124</v>
      </c>
      <c r="F367" s="1">
        <v>0.21065322697910902</v>
      </c>
    </row>
    <row r="368" spans="1:6" x14ac:dyDescent="0.2">
      <c r="A368" s="1" t="str">
        <f t="shared" si="8"/>
        <v>VCC 24724 (NG T7 SWCVng)2013ELECPM10</v>
      </c>
      <c r="B368" t="s">
        <v>50</v>
      </c>
      <c r="C368">
        <v>2013</v>
      </c>
      <c r="D368" t="s">
        <v>115</v>
      </c>
      <c r="E368" t="s">
        <v>125</v>
      </c>
      <c r="F368" s="1">
        <v>0.26743869713950563</v>
      </c>
    </row>
    <row r="369" spans="1:6" x14ac:dyDescent="0.2">
      <c r="A369" s="1" t="str">
        <f t="shared" si="8"/>
        <v>VCC 24724 (NG T7 SWCVng)2013ELECPM25</v>
      </c>
      <c r="B369" t="s">
        <v>50</v>
      </c>
      <c r="C369">
        <v>2013</v>
      </c>
      <c r="D369" t="s">
        <v>115</v>
      </c>
      <c r="E369" t="s">
        <v>126</v>
      </c>
      <c r="F369" s="1">
        <v>3.66118321692461E-2</v>
      </c>
    </row>
    <row r="370" spans="1:6" x14ac:dyDescent="0.2">
      <c r="A370" s="1" t="str">
        <f t="shared" si="8"/>
        <v>VCC 24724 (NG T7 SWCVng)2013ELECROG</v>
      </c>
      <c r="B370" t="s">
        <v>50</v>
      </c>
      <c r="C370">
        <v>2013</v>
      </c>
      <c r="D370" t="s">
        <v>115</v>
      </c>
      <c r="E370" t="s">
        <v>127</v>
      </c>
      <c r="F370" s="1">
        <v>2.7223154792755395E-2</v>
      </c>
    </row>
    <row r="371" spans="1:6" x14ac:dyDescent="0.2">
      <c r="A371" s="1" t="str">
        <f t="shared" ref="A371:A434" si="9">$B371&amp;$C371&amp;$D371&amp;$E371</f>
        <v>VCC 24724 (NG T7 SWCVng)2013ELECTOG</v>
      </c>
      <c r="B371" t="s">
        <v>50</v>
      </c>
      <c r="C371">
        <v>2013</v>
      </c>
      <c r="D371" t="s">
        <v>115</v>
      </c>
      <c r="E371" t="s">
        <v>128</v>
      </c>
      <c r="F371" s="1">
        <v>8.4210682071532084</v>
      </c>
    </row>
    <row r="372" spans="1:6" x14ac:dyDescent="0.2">
      <c r="A372" s="1" t="str">
        <f t="shared" si="9"/>
        <v>VCC 24724 (NG T7 SWCVng)2014ELECCH4</v>
      </c>
      <c r="B372" t="s">
        <v>50</v>
      </c>
      <c r="C372">
        <v>2014</v>
      </c>
      <c r="D372" t="s">
        <v>115</v>
      </c>
      <c r="E372" t="s">
        <v>119</v>
      </c>
      <c r="F372" s="1">
        <v>2.7957475565801162</v>
      </c>
    </row>
    <row r="373" spans="1:6" x14ac:dyDescent="0.2">
      <c r="A373" s="1" t="str">
        <f t="shared" si="9"/>
        <v>VCC 24724 (NG T7 SWCVng)2014ELECCO</v>
      </c>
      <c r="B373" t="s">
        <v>50</v>
      </c>
      <c r="C373">
        <v>2014</v>
      </c>
      <c r="D373" t="s">
        <v>115</v>
      </c>
      <c r="E373" t="s">
        <v>120</v>
      </c>
      <c r="F373" s="1">
        <v>31.815480829452628</v>
      </c>
    </row>
    <row r="374" spans="1:6" x14ac:dyDescent="0.2">
      <c r="A374" s="1" t="str">
        <f t="shared" si="9"/>
        <v>VCC 24724 (NG T7 SWCVng)2014ELECCO2</v>
      </c>
      <c r="B374" t="s">
        <v>50</v>
      </c>
      <c r="C374">
        <v>2014</v>
      </c>
      <c r="D374" t="s">
        <v>115</v>
      </c>
      <c r="E374" t="s">
        <v>121</v>
      </c>
      <c r="F374" s="1">
        <v>8185.7454741516958</v>
      </c>
    </row>
    <row r="375" spans="1:6" x14ac:dyDescent="0.2">
      <c r="A375" s="1" t="str">
        <f t="shared" si="9"/>
        <v>VCC 24724 (NG T7 SWCVng)2014ELECHC</v>
      </c>
      <c r="B375" t="s">
        <v>50</v>
      </c>
      <c r="C375">
        <v>2014</v>
      </c>
      <c r="D375" t="s">
        <v>115</v>
      </c>
      <c r="E375" t="s">
        <v>122</v>
      </c>
      <c r="F375" s="1">
        <v>5.5628023857703184</v>
      </c>
    </row>
    <row r="376" spans="1:6" x14ac:dyDescent="0.2">
      <c r="A376" s="1" t="str">
        <f t="shared" si="9"/>
        <v>VCC 24724 (NG T7 SWCVng)2014ELECNOx</v>
      </c>
      <c r="B376" t="s">
        <v>50</v>
      </c>
      <c r="C376">
        <v>2014</v>
      </c>
      <c r="D376" t="s">
        <v>115</v>
      </c>
      <c r="E376" t="s">
        <v>123</v>
      </c>
      <c r="F376" s="1">
        <v>1.0711326571042608</v>
      </c>
    </row>
    <row r="377" spans="1:6" x14ac:dyDescent="0.2">
      <c r="A377" s="1" t="str">
        <f t="shared" si="9"/>
        <v>VCC 24724 (NG T7 SWCVng)2014ELECPM</v>
      </c>
      <c r="B377" t="s">
        <v>50</v>
      </c>
      <c r="C377">
        <v>2014</v>
      </c>
      <c r="D377" t="s">
        <v>115</v>
      </c>
      <c r="E377" t="s">
        <v>124</v>
      </c>
      <c r="F377" s="1">
        <v>5.8498123447401323E-2</v>
      </c>
    </row>
    <row r="378" spans="1:6" x14ac:dyDescent="0.2">
      <c r="A378" s="1" t="str">
        <f t="shared" si="9"/>
        <v>VCC 24724 (NG T7 SWCVng)2014ELECPM10</v>
      </c>
      <c r="B378" t="s">
        <v>50</v>
      </c>
      <c r="C378">
        <v>2014</v>
      </c>
      <c r="D378" t="s">
        <v>115</v>
      </c>
      <c r="E378" t="s">
        <v>125</v>
      </c>
      <c r="F378" s="1">
        <v>0.10525697273518228</v>
      </c>
    </row>
    <row r="379" spans="1:6" x14ac:dyDescent="0.2">
      <c r="A379" s="1" t="str">
        <f t="shared" si="9"/>
        <v>VCC 24724 (NG T7 SWCVng)2014ELECPM25</v>
      </c>
      <c r="B379" t="s">
        <v>50</v>
      </c>
      <c r="C379">
        <v>2014</v>
      </c>
      <c r="D379" t="s">
        <v>115</v>
      </c>
      <c r="E379" t="s">
        <v>126</v>
      </c>
      <c r="F379" s="1">
        <v>5.8325070160202511E-2</v>
      </c>
    </row>
    <row r="380" spans="1:6" x14ac:dyDescent="0.2">
      <c r="A380" s="1" t="str">
        <f t="shared" si="9"/>
        <v>VCC 24724 (NG T7 SWCVng)2014ELECROG</v>
      </c>
      <c r="B380" t="s">
        <v>50</v>
      </c>
      <c r="C380">
        <v>2014</v>
      </c>
      <c r="D380" t="s">
        <v>115</v>
      </c>
      <c r="E380" t="s">
        <v>127</v>
      </c>
      <c r="F380" s="1">
        <v>0.14621841597431387</v>
      </c>
    </row>
    <row r="381" spans="1:6" x14ac:dyDescent="0.2">
      <c r="A381" s="1" t="str">
        <f t="shared" si="9"/>
        <v>VCC 24724 (NG T7 SWCVng)2014ELECTOG</v>
      </c>
      <c r="B381" t="s">
        <v>50</v>
      </c>
      <c r="C381">
        <v>2014</v>
      </c>
      <c r="D381" t="s">
        <v>115</v>
      </c>
      <c r="E381" t="s">
        <v>128</v>
      </c>
      <c r="F381" s="1">
        <v>3.7268751733630463</v>
      </c>
    </row>
    <row r="382" spans="1:6" x14ac:dyDescent="0.2">
      <c r="A382" s="1" t="str">
        <f t="shared" si="9"/>
        <v>VCC 24724 (NG T7 SWCVng)2015ELECCH4</v>
      </c>
      <c r="B382" t="s">
        <v>50</v>
      </c>
      <c r="C382">
        <v>2015</v>
      </c>
      <c r="D382" t="s">
        <v>115</v>
      </c>
      <c r="E382" t="s">
        <v>119</v>
      </c>
      <c r="F382" s="1">
        <v>0.55292088472310641</v>
      </c>
    </row>
    <row r="383" spans="1:6" x14ac:dyDescent="0.2">
      <c r="A383" s="1" t="str">
        <f t="shared" si="9"/>
        <v>VCC 24724 (NG T7 SWCVng)2015ELECCO</v>
      </c>
      <c r="B383" t="s">
        <v>50</v>
      </c>
      <c r="C383">
        <v>2015</v>
      </c>
      <c r="D383" t="s">
        <v>115</v>
      </c>
      <c r="E383" t="s">
        <v>120</v>
      </c>
      <c r="F383" s="1">
        <v>19.217809163588694</v>
      </c>
    </row>
    <row r="384" spans="1:6" x14ac:dyDescent="0.2">
      <c r="A384" s="1" t="str">
        <f t="shared" si="9"/>
        <v>VCC 24724 (NG T7 SWCVng)2015ELECCO2</v>
      </c>
      <c r="B384" t="s">
        <v>50</v>
      </c>
      <c r="C384">
        <v>2015</v>
      </c>
      <c r="D384" t="s">
        <v>115</v>
      </c>
      <c r="E384" t="s">
        <v>121</v>
      </c>
      <c r="F384" s="1">
        <v>6030.4337710562968</v>
      </c>
    </row>
    <row r="385" spans="1:6" x14ac:dyDescent="0.2">
      <c r="A385" s="1" t="str">
        <f t="shared" si="9"/>
        <v>VCC 24724 (NG T7 SWCVng)2015ELECHC</v>
      </c>
      <c r="B385" t="s">
        <v>50</v>
      </c>
      <c r="C385">
        <v>2015</v>
      </c>
      <c r="D385" t="s">
        <v>115</v>
      </c>
      <c r="E385" t="s">
        <v>122</v>
      </c>
      <c r="F385" s="1">
        <v>6.842400268011203</v>
      </c>
    </row>
    <row r="386" spans="1:6" x14ac:dyDescent="0.2">
      <c r="A386" s="1" t="str">
        <f t="shared" si="9"/>
        <v>VCC 24724 (NG T7 SWCVng)2015ELECNOx</v>
      </c>
      <c r="B386" t="s">
        <v>50</v>
      </c>
      <c r="C386">
        <v>2015</v>
      </c>
      <c r="D386" t="s">
        <v>115</v>
      </c>
      <c r="E386" t="s">
        <v>123</v>
      </c>
      <c r="F386" s="1">
        <v>0.34059318943090044</v>
      </c>
    </row>
    <row r="387" spans="1:6" x14ac:dyDescent="0.2">
      <c r="A387" s="1" t="str">
        <f t="shared" si="9"/>
        <v>VCC 24724 (NG T7 SWCVng)2015ELECPM</v>
      </c>
      <c r="B387" t="s">
        <v>50</v>
      </c>
      <c r="C387">
        <v>2015</v>
      </c>
      <c r="D387" t="s">
        <v>115</v>
      </c>
      <c r="E387" t="s">
        <v>124</v>
      </c>
      <c r="F387" s="1">
        <v>0.11685380081236457</v>
      </c>
    </row>
    <row r="388" spans="1:6" x14ac:dyDescent="0.2">
      <c r="A388" s="1" t="str">
        <f t="shared" si="9"/>
        <v>VCC 24724 (NG T7 SWCVng)2015ELECPM10</v>
      </c>
      <c r="B388" t="s">
        <v>50</v>
      </c>
      <c r="C388">
        <v>2015</v>
      </c>
      <c r="D388" t="s">
        <v>115</v>
      </c>
      <c r="E388" t="s">
        <v>125</v>
      </c>
      <c r="F388" s="1">
        <v>7.7692527172549888E-3</v>
      </c>
    </row>
    <row r="389" spans="1:6" x14ac:dyDescent="0.2">
      <c r="A389" s="1" t="str">
        <f t="shared" si="9"/>
        <v>VCC 24724 (NG T7 SWCVng)2015ELECPM25</v>
      </c>
      <c r="B389" t="s">
        <v>50</v>
      </c>
      <c r="C389">
        <v>2015</v>
      </c>
      <c r="D389" t="s">
        <v>115</v>
      </c>
      <c r="E389" t="s">
        <v>126</v>
      </c>
      <c r="F389" s="1">
        <v>5.9346269478121945E-2</v>
      </c>
    </row>
    <row r="390" spans="1:6" x14ac:dyDescent="0.2">
      <c r="A390" s="1" t="str">
        <f t="shared" si="9"/>
        <v>VCC 24724 (NG T7 SWCVng)2015ELECROG</v>
      </c>
      <c r="B390" t="s">
        <v>50</v>
      </c>
      <c r="C390">
        <v>2015</v>
      </c>
      <c r="D390" t="s">
        <v>115</v>
      </c>
      <c r="E390" t="s">
        <v>127</v>
      </c>
      <c r="F390" s="1">
        <v>3.0569316558041584E-2</v>
      </c>
    </row>
    <row r="391" spans="1:6" x14ac:dyDescent="0.2">
      <c r="A391" s="1" t="str">
        <f t="shared" si="9"/>
        <v>VCC 24724 (NG T7 SWCVng)2015ELECTOG</v>
      </c>
      <c r="B391" t="s">
        <v>50</v>
      </c>
      <c r="C391">
        <v>2015</v>
      </c>
      <c r="D391" t="s">
        <v>115</v>
      </c>
      <c r="E391" t="s">
        <v>128</v>
      </c>
      <c r="F391" s="1">
        <v>7.2017094435663225</v>
      </c>
    </row>
    <row r="392" spans="1:6" x14ac:dyDescent="0.2">
      <c r="A392" s="1" t="str">
        <f t="shared" si="9"/>
        <v>VCC 24724 (NG T7 SWCVng)2016ELECCH4</v>
      </c>
      <c r="B392" t="s">
        <v>50</v>
      </c>
      <c r="C392">
        <v>2016</v>
      </c>
      <c r="D392" t="s">
        <v>115</v>
      </c>
      <c r="E392" t="s">
        <v>119</v>
      </c>
      <c r="F392" s="1">
        <v>10.631262253466179</v>
      </c>
    </row>
    <row r="393" spans="1:6" x14ac:dyDescent="0.2">
      <c r="A393" s="1" t="str">
        <f t="shared" si="9"/>
        <v>VCC 24724 (NG T7 SWCVng)2016ELECCO</v>
      </c>
      <c r="B393" t="s">
        <v>50</v>
      </c>
      <c r="C393">
        <v>2016</v>
      </c>
      <c r="D393" t="s">
        <v>115</v>
      </c>
      <c r="E393" t="s">
        <v>120</v>
      </c>
      <c r="F393" s="1">
        <v>13.216524434194335</v>
      </c>
    </row>
    <row r="394" spans="1:6" x14ac:dyDescent="0.2">
      <c r="A394" s="1" t="str">
        <f t="shared" si="9"/>
        <v>VCC 24724 (NG T7 SWCVng)2016ELECCO2</v>
      </c>
      <c r="B394" t="s">
        <v>50</v>
      </c>
      <c r="C394">
        <v>2016</v>
      </c>
      <c r="D394" t="s">
        <v>115</v>
      </c>
      <c r="E394" t="s">
        <v>121</v>
      </c>
      <c r="F394" s="1">
        <v>9910.0927527790482</v>
      </c>
    </row>
    <row r="395" spans="1:6" x14ac:dyDescent="0.2">
      <c r="A395" s="1" t="str">
        <f t="shared" si="9"/>
        <v>VCC 24724 (NG T7 SWCVng)2016ELECHC</v>
      </c>
      <c r="B395" t="s">
        <v>50</v>
      </c>
      <c r="C395">
        <v>2016</v>
      </c>
      <c r="D395" t="s">
        <v>115</v>
      </c>
      <c r="E395" t="s">
        <v>122</v>
      </c>
      <c r="F395" s="1">
        <v>3.8819843409153809</v>
      </c>
    </row>
    <row r="396" spans="1:6" x14ac:dyDescent="0.2">
      <c r="A396" s="1" t="str">
        <f t="shared" si="9"/>
        <v>VCC 24724 (NG T7 SWCVng)2016ELECNOx</v>
      </c>
      <c r="B396" t="s">
        <v>50</v>
      </c>
      <c r="C396">
        <v>2016</v>
      </c>
      <c r="D396" t="s">
        <v>115</v>
      </c>
      <c r="E396" t="s">
        <v>123</v>
      </c>
      <c r="F396" s="1">
        <v>1.8468682368921565</v>
      </c>
    </row>
    <row r="397" spans="1:6" x14ac:dyDescent="0.2">
      <c r="A397" s="1" t="str">
        <f t="shared" si="9"/>
        <v>VCC 24724 (NG T7 SWCVng)2016ELECPM</v>
      </c>
      <c r="B397" t="s">
        <v>50</v>
      </c>
      <c r="C397">
        <v>2016</v>
      </c>
      <c r="D397" t="s">
        <v>115</v>
      </c>
      <c r="E397" t="s">
        <v>124</v>
      </c>
      <c r="F397" s="1">
        <v>0.17214830627233313</v>
      </c>
    </row>
    <row r="398" spans="1:6" x14ac:dyDescent="0.2">
      <c r="A398" s="1" t="str">
        <f t="shared" si="9"/>
        <v>VCC 24724 (NG T7 SWCVng)2016ELECPM10</v>
      </c>
      <c r="B398" t="s">
        <v>50</v>
      </c>
      <c r="C398">
        <v>2016</v>
      </c>
      <c r="D398" t="s">
        <v>115</v>
      </c>
      <c r="E398" t="s">
        <v>125</v>
      </c>
      <c r="F398" s="1">
        <v>0.22202928108038142</v>
      </c>
    </row>
    <row r="399" spans="1:6" x14ac:dyDescent="0.2">
      <c r="A399" s="1" t="str">
        <f t="shared" si="9"/>
        <v>VCC 24724 (NG T7 SWCVng)2016ELECPM25</v>
      </c>
      <c r="B399" t="s">
        <v>50</v>
      </c>
      <c r="C399">
        <v>2016</v>
      </c>
      <c r="D399" t="s">
        <v>115</v>
      </c>
      <c r="E399" t="s">
        <v>126</v>
      </c>
      <c r="F399" s="1">
        <v>3.5208061947778743E-2</v>
      </c>
    </row>
    <row r="400" spans="1:6" x14ac:dyDescent="0.2">
      <c r="A400" s="1" t="str">
        <f t="shared" si="9"/>
        <v>VCC 24724 (NG T7 SWCVng)2016ELECROG</v>
      </c>
      <c r="B400" t="s">
        <v>50</v>
      </c>
      <c r="C400">
        <v>2016</v>
      </c>
      <c r="D400" t="s">
        <v>115</v>
      </c>
      <c r="E400" t="s">
        <v>127</v>
      </c>
      <c r="F400" s="1">
        <v>9.4599505797909905E-2</v>
      </c>
    </row>
    <row r="401" spans="1:6" x14ac:dyDescent="0.2">
      <c r="A401" s="1" t="str">
        <f t="shared" si="9"/>
        <v>VCC 24724 (NG T7 SWCVng)2016ELECTOG</v>
      </c>
      <c r="B401" t="s">
        <v>50</v>
      </c>
      <c r="C401">
        <v>2016</v>
      </c>
      <c r="D401" t="s">
        <v>115</v>
      </c>
      <c r="E401" t="s">
        <v>128</v>
      </c>
      <c r="F401" s="1">
        <v>0.58441770307566787</v>
      </c>
    </row>
    <row r="402" spans="1:6" x14ac:dyDescent="0.2">
      <c r="A402" s="1" t="str">
        <f t="shared" si="9"/>
        <v>VCC 24724 (NG T7 SWCVng)2017ELECCH4</v>
      </c>
      <c r="B402" t="s">
        <v>50</v>
      </c>
      <c r="C402">
        <v>2017</v>
      </c>
      <c r="D402" t="s">
        <v>115</v>
      </c>
      <c r="E402" t="s">
        <v>119</v>
      </c>
      <c r="F402" s="1">
        <v>1.4038049529257546</v>
      </c>
    </row>
    <row r="403" spans="1:6" x14ac:dyDescent="0.2">
      <c r="A403" s="1" t="str">
        <f t="shared" si="9"/>
        <v>VCC 24724 (NG T7 SWCVng)2017ELECCO</v>
      </c>
      <c r="B403" t="s">
        <v>50</v>
      </c>
      <c r="C403">
        <v>2017</v>
      </c>
      <c r="D403" t="s">
        <v>115</v>
      </c>
      <c r="E403" t="s">
        <v>120</v>
      </c>
      <c r="F403" s="1">
        <v>39.935670370017583</v>
      </c>
    </row>
    <row r="404" spans="1:6" x14ac:dyDescent="0.2">
      <c r="A404" s="1" t="str">
        <f t="shared" si="9"/>
        <v>VCC 24724 (NG T7 SWCVng)2017ELECCO2</v>
      </c>
      <c r="B404" t="s">
        <v>50</v>
      </c>
      <c r="C404">
        <v>2017</v>
      </c>
      <c r="D404" t="s">
        <v>115</v>
      </c>
      <c r="E404" t="s">
        <v>121</v>
      </c>
      <c r="F404" s="1">
        <v>8982.5690587026565</v>
      </c>
    </row>
    <row r="405" spans="1:6" x14ac:dyDescent="0.2">
      <c r="A405" s="1" t="str">
        <f t="shared" si="9"/>
        <v>VCC 24724 (NG T7 SWCVng)2017ELECHC</v>
      </c>
      <c r="B405" t="s">
        <v>50</v>
      </c>
      <c r="C405">
        <v>2017</v>
      </c>
      <c r="D405" t="s">
        <v>115</v>
      </c>
      <c r="E405" t="s">
        <v>122</v>
      </c>
      <c r="F405" s="1">
        <v>5.4294796803715659</v>
      </c>
    </row>
    <row r="406" spans="1:6" x14ac:dyDescent="0.2">
      <c r="A406" s="1" t="str">
        <f t="shared" si="9"/>
        <v>VCC 24724 (NG T7 SWCVng)2017ELECNOx</v>
      </c>
      <c r="B406" t="s">
        <v>50</v>
      </c>
      <c r="C406">
        <v>2017</v>
      </c>
      <c r="D406" t="s">
        <v>115</v>
      </c>
      <c r="E406" t="s">
        <v>123</v>
      </c>
      <c r="F406" s="1">
        <v>0.4828553788270134</v>
      </c>
    </row>
    <row r="407" spans="1:6" x14ac:dyDescent="0.2">
      <c r="A407" s="1" t="str">
        <f t="shared" si="9"/>
        <v>VCC 24724 (NG T7 SWCVng)2017ELECPM</v>
      </c>
      <c r="B407" t="s">
        <v>50</v>
      </c>
      <c r="C407">
        <v>2017</v>
      </c>
      <c r="D407" t="s">
        <v>115</v>
      </c>
      <c r="E407" t="s">
        <v>124</v>
      </c>
      <c r="F407" s="1">
        <v>9.1271874043651266E-2</v>
      </c>
    </row>
    <row r="408" spans="1:6" x14ac:dyDescent="0.2">
      <c r="A408" s="1" t="str">
        <f t="shared" si="9"/>
        <v>VCC 24724 (NG T7 SWCVng)2017ELECPM10</v>
      </c>
      <c r="B408" t="s">
        <v>50</v>
      </c>
      <c r="C408">
        <v>2017</v>
      </c>
      <c r="D408" t="s">
        <v>115</v>
      </c>
      <c r="E408" t="s">
        <v>125</v>
      </c>
      <c r="F408" s="1">
        <v>0.127609330942692</v>
      </c>
    </row>
    <row r="409" spans="1:6" x14ac:dyDescent="0.2">
      <c r="A409" s="1" t="str">
        <f t="shared" si="9"/>
        <v>VCC 24724 (NG T7 SWCVng)2017ELECPM25</v>
      </c>
      <c r="B409" t="s">
        <v>50</v>
      </c>
      <c r="C409">
        <v>2017</v>
      </c>
      <c r="D409" t="s">
        <v>115</v>
      </c>
      <c r="E409" t="s">
        <v>126</v>
      </c>
      <c r="F409" s="1">
        <v>5.6401368564812995E-3</v>
      </c>
    </row>
    <row r="410" spans="1:6" x14ac:dyDescent="0.2">
      <c r="A410" s="1" t="str">
        <f t="shared" si="9"/>
        <v>VCC 24724 (NG T7 SWCVng)2017ELECROG</v>
      </c>
      <c r="B410" t="s">
        <v>50</v>
      </c>
      <c r="C410">
        <v>2017</v>
      </c>
      <c r="D410" t="s">
        <v>115</v>
      </c>
      <c r="E410" t="s">
        <v>127</v>
      </c>
      <c r="F410" s="1">
        <v>0.1117551227081397</v>
      </c>
    </row>
    <row r="411" spans="1:6" x14ac:dyDescent="0.2">
      <c r="A411" s="1" t="str">
        <f t="shared" si="9"/>
        <v>VCC 24724 (NG T7 SWCVng)2017ELECTOG</v>
      </c>
      <c r="B411" t="s">
        <v>50</v>
      </c>
      <c r="C411">
        <v>2017</v>
      </c>
      <c r="D411" t="s">
        <v>115</v>
      </c>
      <c r="E411" t="s">
        <v>128</v>
      </c>
      <c r="F411" s="1">
        <v>0.2792705634903781</v>
      </c>
    </row>
    <row r="412" spans="1:6" x14ac:dyDescent="0.2">
      <c r="A412" s="1" t="str">
        <f t="shared" si="9"/>
        <v>VCC 24724 (NG T7 SWCVng)2018ELECCH4</v>
      </c>
      <c r="B412" t="s">
        <v>50</v>
      </c>
      <c r="C412">
        <v>2018</v>
      </c>
      <c r="D412" t="s">
        <v>115</v>
      </c>
      <c r="E412" t="s">
        <v>119</v>
      </c>
      <c r="F412" s="1">
        <v>9.422075378363056</v>
      </c>
    </row>
    <row r="413" spans="1:6" x14ac:dyDescent="0.2">
      <c r="A413" s="1" t="str">
        <f t="shared" si="9"/>
        <v>VCC 24724 (NG T7 SWCVng)2018ELECCO</v>
      </c>
      <c r="B413" t="s">
        <v>50</v>
      </c>
      <c r="C413">
        <v>2018</v>
      </c>
      <c r="D413" t="s">
        <v>115</v>
      </c>
      <c r="E413" t="s">
        <v>120</v>
      </c>
      <c r="F413" s="1">
        <v>11.432729837621181</v>
      </c>
    </row>
    <row r="414" spans="1:6" x14ac:dyDescent="0.2">
      <c r="A414" s="1" t="str">
        <f t="shared" si="9"/>
        <v>VCC 24724 (NG T7 SWCVng)2018ELECCO2</v>
      </c>
      <c r="B414" t="s">
        <v>50</v>
      </c>
      <c r="C414">
        <v>2018</v>
      </c>
      <c r="D414" t="s">
        <v>115</v>
      </c>
      <c r="E414" t="s">
        <v>121</v>
      </c>
      <c r="F414" s="1">
        <v>9165.0509564819295</v>
      </c>
    </row>
    <row r="415" spans="1:6" x14ac:dyDescent="0.2">
      <c r="A415" s="1" t="str">
        <f t="shared" si="9"/>
        <v>VCC 24724 (NG T7 SWCVng)2018ELECHC</v>
      </c>
      <c r="B415" t="s">
        <v>50</v>
      </c>
      <c r="C415">
        <v>2018</v>
      </c>
      <c r="D415" t="s">
        <v>115</v>
      </c>
      <c r="E415" t="s">
        <v>122</v>
      </c>
      <c r="F415" s="1">
        <v>2.936805633128877</v>
      </c>
    </row>
    <row r="416" spans="1:6" x14ac:dyDescent="0.2">
      <c r="A416" s="1" t="str">
        <f t="shared" si="9"/>
        <v>VCC 24724 (NG T7 SWCVng)2018ELECNOx</v>
      </c>
      <c r="B416" t="s">
        <v>50</v>
      </c>
      <c r="C416">
        <v>2018</v>
      </c>
      <c r="D416" t="s">
        <v>115</v>
      </c>
      <c r="E416" t="s">
        <v>123</v>
      </c>
      <c r="F416" s="1">
        <v>0.36940179569849513</v>
      </c>
    </row>
    <row r="417" spans="1:6" x14ac:dyDescent="0.2">
      <c r="A417" s="1" t="str">
        <f t="shared" si="9"/>
        <v>VCC 24724 (NG T7 SWCVng)2018ELECPM</v>
      </c>
      <c r="B417" t="s">
        <v>50</v>
      </c>
      <c r="C417">
        <v>2018</v>
      </c>
      <c r="D417" t="s">
        <v>115</v>
      </c>
      <c r="E417" t="s">
        <v>124</v>
      </c>
      <c r="F417" s="1">
        <v>0.1036947859956177</v>
      </c>
    </row>
    <row r="418" spans="1:6" x14ac:dyDescent="0.2">
      <c r="A418" s="1" t="str">
        <f t="shared" si="9"/>
        <v>VCC 24724 (NG T7 SWCVng)2018ELECPM10</v>
      </c>
      <c r="B418" t="s">
        <v>50</v>
      </c>
      <c r="C418">
        <v>2018</v>
      </c>
      <c r="D418" t="s">
        <v>115</v>
      </c>
      <c r="E418" t="s">
        <v>125</v>
      </c>
      <c r="F418" s="1">
        <v>3.1216780610671589E-2</v>
      </c>
    </row>
    <row r="419" spans="1:6" x14ac:dyDescent="0.2">
      <c r="A419" s="1" t="str">
        <f t="shared" si="9"/>
        <v>VCC 24724 (NG T7 SWCVng)2018ELECPM25</v>
      </c>
      <c r="B419" t="s">
        <v>50</v>
      </c>
      <c r="C419">
        <v>2018</v>
      </c>
      <c r="D419" t="s">
        <v>115</v>
      </c>
      <c r="E419" t="s">
        <v>126</v>
      </c>
      <c r="F419" s="1">
        <v>4.8390814172180101E-2</v>
      </c>
    </row>
    <row r="420" spans="1:6" x14ac:dyDescent="0.2">
      <c r="A420" s="1" t="str">
        <f t="shared" si="9"/>
        <v>VCC 24724 (NG T7 SWCVng)2018ELECROG</v>
      </c>
      <c r="B420" t="s">
        <v>50</v>
      </c>
      <c r="C420">
        <v>2018</v>
      </c>
      <c r="D420" t="s">
        <v>115</v>
      </c>
      <c r="E420" t="s">
        <v>127</v>
      </c>
      <c r="F420" s="1">
        <v>3.0476425628647344E-2</v>
      </c>
    </row>
    <row r="421" spans="1:6" x14ac:dyDescent="0.2">
      <c r="A421" s="1" t="str">
        <f t="shared" si="9"/>
        <v>VCC 24724 (NG T7 SWCVng)2018ELECTOG</v>
      </c>
      <c r="B421" t="s">
        <v>50</v>
      </c>
      <c r="C421">
        <v>2018</v>
      </c>
      <c r="D421" t="s">
        <v>115</v>
      </c>
      <c r="E421" t="s">
        <v>128</v>
      </c>
      <c r="F421" s="1">
        <v>11.080829550493815</v>
      </c>
    </row>
    <row r="422" spans="1:6" x14ac:dyDescent="0.2">
      <c r="A422" s="1" t="str">
        <f t="shared" si="9"/>
        <v>VCC 24724 (NG T7 SWCVng)2019ELECCH4</v>
      </c>
      <c r="B422" t="s">
        <v>50</v>
      </c>
      <c r="C422">
        <v>2019</v>
      </c>
      <c r="D422" t="s">
        <v>115</v>
      </c>
      <c r="E422" t="s">
        <v>119</v>
      </c>
      <c r="F422" s="1">
        <v>1.331015565208407</v>
      </c>
    </row>
    <row r="423" spans="1:6" x14ac:dyDescent="0.2">
      <c r="A423" s="1" t="str">
        <f t="shared" si="9"/>
        <v>VCC 24724 (NG T7 SWCVng)2019ELECCO</v>
      </c>
      <c r="B423" t="s">
        <v>50</v>
      </c>
      <c r="C423">
        <v>2019</v>
      </c>
      <c r="D423" t="s">
        <v>115</v>
      </c>
      <c r="E423" t="s">
        <v>120</v>
      </c>
      <c r="F423" s="1">
        <v>24.092843097050515</v>
      </c>
    </row>
    <row r="424" spans="1:6" x14ac:dyDescent="0.2">
      <c r="A424" s="1" t="str">
        <f t="shared" si="9"/>
        <v>VCC 24724 (NG T7 SWCVng)2019ELECCO2</v>
      </c>
      <c r="B424" t="s">
        <v>50</v>
      </c>
      <c r="C424">
        <v>2019</v>
      </c>
      <c r="D424" t="s">
        <v>115</v>
      </c>
      <c r="E424" t="s">
        <v>121</v>
      </c>
      <c r="F424" s="1">
        <v>1212.55995588785</v>
      </c>
    </row>
    <row r="425" spans="1:6" x14ac:dyDescent="0.2">
      <c r="A425" s="1" t="str">
        <f t="shared" si="9"/>
        <v>VCC 24724 (NG T7 SWCVng)2019ELECHC</v>
      </c>
      <c r="B425" t="s">
        <v>50</v>
      </c>
      <c r="C425">
        <v>2019</v>
      </c>
      <c r="D425" t="s">
        <v>115</v>
      </c>
      <c r="E425" t="s">
        <v>122</v>
      </c>
      <c r="F425" s="1">
        <v>3.4533763664508172</v>
      </c>
    </row>
    <row r="426" spans="1:6" x14ac:dyDescent="0.2">
      <c r="A426" s="1" t="str">
        <f t="shared" si="9"/>
        <v>VCC 24724 (NG T7 SWCVng)2019ELECNOx</v>
      </c>
      <c r="B426" t="s">
        <v>50</v>
      </c>
      <c r="C426">
        <v>2019</v>
      </c>
      <c r="D426" t="s">
        <v>115</v>
      </c>
      <c r="E426" t="s">
        <v>123</v>
      </c>
      <c r="F426" s="1">
        <v>0.71572557496044142</v>
      </c>
    </row>
    <row r="427" spans="1:6" x14ac:dyDescent="0.2">
      <c r="A427" s="1" t="str">
        <f t="shared" si="9"/>
        <v>VCC 24724 (NG T7 SWCVng)2019ELECPM</v>
      </c>
      <c r="B427" t="s">
        <v>50</v>
      </c>
      <c r="C427">
        <v>2019</v>
      </c>
      <c r="D427" t="s">
        <v>115</v>
      </c>
      <c r="E427" t="s">
        <v>124</v>
      </c>
      <c r="F427" s="1">
        <v>0.19787404138749101</v>
      </c>
    </row>
    <row r="428" spans="1:6" x14ac:dyDescent="0.2">
      <c r="A428" s="1" t="str">
        <f t="shared" si="9"/>
        <v>VCC 24724 (NG T7 SWCVng)2019ELECPM10</v>
      </c>
      <c r="B428" t="s">
        <v>50</v>
      </c>
      <c r="C428">
        <v>2019</v>
      </c>
      <c r="D428" t="s">
        <v>115</v>
      </c>
      <c r="E428" t="s">
        <v>125</v>
      </c>
      <c r="F428" s="1">
        <v>0.19869309280574696</v>
      </c>
    </row>
    <row r="429" spans="1:6" x14ac:dyDescent="0.2">
      <c r="A429" s="1" t="str">
        <f t="shared" si="9"/>
        <v>VCC 24724 (NG T7 SWCVng)2019ELECPM25</v>
      </c>
      <c r="B429" t="s">
        <v>50</v>
      </c>
      <c r="C429">
        <v>2019</v>
      </c>
      <c r="D429" t="s">
        <v>115</v>
      </c>
      <c r="E429" t="s">
        <v>126</v>
      </c>
      <c r="F429" s="1">
        <v>9.9629124183110887E-2</v>
      </c>
    </row>
    <row r="430" spans="1:6" x14ac:dyDescent="0.2">
      <c r="A430" s="1" t="str">
        <f t="shared" si="9"/>
        <v>VCC 24724 (NG T7 SWCVng)2019ELECROG</v>
      </c>
      <c r="B430" t="s">
        <v>50</v>
      </c>
      <c r="C430">
        <v>2019</v>
      </c>
      <c r="D430" t="s">
        <v>115</v>
      </c>
      <c r="E430" t="s">
        <v>127</v>
      </c>
      <c r="F430" s="1">
        <v>5.3255990661278306E-2</v>
      </c>
    </row>
    <row r="431" spans="1:6" x14ac:dyDescent="0.2">
      <c r="A431" s="1" t="str">
        <f t="shared" si="9"/>
        <v>VCC 24724 (NG T7 SWCVng)2019ELECTOG</v>
      </c>
      <c r="B431" t="s">
        <v>50</v>
      </c>
      <c r="C431">
        <v>2019</v>
      </c>
      <c r="D431" t="s">
        <v>115</v>
      </c>
      <c r="E431" t="s">
        <v>128</v>
      </c>
      <c r="F431" s="1">
        <v>3.5490074344175868</v>
      </c>
    </row>
    <row r="432" spans="1:6" x14ac:dyDescent="0.2">
      <c r="A432" s="1" t="str">
        <f t="shared" si="9"/>
        <v>VCC 24724 (NG T7 SWCVng)2020ELECCH4</v>
      </c>
      <c r="B432" t="s">
        <v>50</v>
      </c>
      <c r="C432">
        <v>2020</v>
      </c>
      <c r="D432" t="s">
        <v>115</v>
      </c>
      <c r="E432" t="s">
        <v>119</v>
      </c>
      <c r="F432" s="1">
        <v>3.4591940921027162</v>
      </c>
    </row>
    <row r="433" spans="1:6" x14ac:dyDescent="0.2">
      <c r="A433" s="1" t="str">
        <f t="shared" si="9"/>
        <v>VCC 24724 (NG T7 SWCVng)2020ELECCO</v>
      </c>
      <c r="B433" t="s">
        <v>50</v>
      </c>
      <c r="C433">
        <v>2020</v>
      </c>
      <c r="D433" t="s">
        <v>115</v>
      </c>
      <c r="E433" t="s">
        <v>120</v>
      </c>
      <c r="F433" s="1">
        <v>22.66603947163453</v>
      </c>
    </row>
    <row r="434" spans="1:6" x14ac:dyDescent="0.2">
      <c r="A434" s="1" t="str">
        <f t="shared" si="9"/>
        <v>VCC 24724 (NG T7 SWCVng)2020ELECCO2</v>
      </c>
      <c r="B434" t="s">
        <v>50</v>
      </c>
      <c r="C434">
        <v>2020</v>
      </c>
      <c r="D434" t="s">
        <v>115</v>
      </c>
      <c r="E434" t="s">
        <v>121</v>
      </c>
      <c r="F434" s="1">
        <v>9853.3160149928081</v>
      </c>
    </row>
    <row r="435" spans="1:6" x14ac:dyDescent="0.2">
      <c r="A435" s="1" t="str">
        <f t="shared" ref="A435:A441" si="10">$B435&amp;$C435&amp;$D435&amp;$E435</f>
        <v>VCC 24724 (NG T7 SWCVng)2020ELECHC</v>
      </c>
      <c r="B435" t="s">
        <v>50</v>
      </c>
      <c r="C435">
        <v>2020</v>
      </c>
      <c r="D435" t="s">
        <v>115</v>
      </c>
      <c r="E435" t="s">
        <v>122</v>
      </c>
      <c r="F435" s="1">
        <v>10.527750151799992</v>
      </c>
    </row>
    <row r="436" spans="1:6" x14ac:dyDescent="0.2">
      <c r="A436" s="1" t="str">
        <f t="shared" si="10"/>
        <v>VCC 24724 (NG T7 SWCVng)2020ELECNOx</v>
      </c>
      <c r="B436" t="s">
        <v>50</v>
      </c>
      <c r="C436">
        <v>2020</v>
      </c>
      <c r="D436" t="s">
        <v>115</v>
      </c>
      <c r="E436" t="s">
        <v>123</v>
      </c>
      <c r="F436" s="1">
        <v>0.97198712184761638</v>
      </c>
    </row>
    <row r="437" spans="1:6" x14ac:dyDescent="0.2">
      <c r="A437" s="1" t="str">
        <f t="shared" si="10"/>
        <v>VCC 24724 (NG T7 SWCVng)2020ELECPM</v>
      </c>
      <c r="B437" t="s">
        <v>50</v>
      </c>
      <c r="C437">
        <v>2020</v>
      </c>
      <c r="D437" t="s">
        <v>115</v>
      </c>
      <c r="E437" t="s">
        <v>124</v>
      </c>
      <c r="F437" s="1">
        <v>0.17720698214715072</v>
      </c>
    </row>
    <row r="438" spans="1:6" x14ac:dyDescent="0.2">
      <c r="A438" s="1" t="str">
        <f t="shared" si="10"/>
        <v>VCC 24724 (NG T7 SWCVng)2020ELECPM10</v>
      </c>
      <c r="B438" t="s">
        <v>50</v>
      </c>
      <c r="C438">
        <v>2020</v>
      </c>
      <c r="D438" t="s">
        <v>115</v>
      </c>
      <c r="E438" t="s">
        <v>125</v>
      </c>
      <c r="F438" s="1">
        <v>7.2581731323816637E-2</v>
      </c>
    </row>
    <row r="439" spans="1:6" x14ac:dyDescent="0.2">
      <c r="A439" s="1" t="str">
        <f t="shared" si="10"/>
        <v>VCC 24724 (NG T7 SWCVng)2020ELECPM25</v>
      </c>
      <c r="B439" t="s">
        <v>50</v>
      </c>
      <c r="C439">
        <v>2020</v>
      </c>
      <c r="D439" t="s">
        <v>115</v>
      </c>
      <c r="E439" t="s">
        <v>126</v>
      </c>
      <c r="F439" s="1">
        <v>5.7944035997657656E-2</v>
      </c>
    </row>
    <row r="440" spans="1:6" x14ac:dyDescent="0.2">
      <c r="A440" s="1" t="str">
        <f t="shared" si="10"/>
        <v>VCC 24724 (NG T7 SWCVng)2020ELECROG</v>
      </c>
      <c r="B440" t="s">
        <v>50</v>
      </c>
      <c r="C440">
        <v>2020</v>
      </c>
      <c r="D440" t="s">
        <v>115</v>
      </c>
      <c r="E440" t="s">
        <v>127</v>
      </c>
      <c r="F440" s="1">
        <v>4.2411045974361045E-2</v>
      </c>
    </row>
    <row r="441" spans="1:6" x14ac:dyDescent="0.2">
      <c r="A441" s="1" t="str">
        <f t="shared" si="10"/>
        <v>VCC 24724 (NG T7 SWCVng)2020ELECTOG</v>
      </c>
      <c r="B441" t="s">
        <v>50</v>
      </c>
      <c r="C441">
        <v>2020</v>
      </c>
      <c r="D441" t="s">
        <v>115</v>
      </c>
      <c r="E441" t="s">
        <v>128</v>
      </c>
      <c r="F441" s="1">
        <v>6.026877102415316</v>
      </c>
    </row>
    <row r="442" spans="1:6" x14ac:dyDescent="0.2">
      <c r="A442" s="1" t="str">
        <f t="shared" ref="A442:A462" si="11">$B442&amp;$C442&amp;$D442&amp;$E442</f>
        <v>VCC 24724 (NG T7 SWCVng)2010NGCH4</v>
      </c>
      <c r="B442" t="s">
        <v>50</v>
      </c>
      <c r="C442">
        <v>2010</v>
      </c>
      <c r="D442" t="s">
        <v>114</v>
      </c>
      <c r="E442" t="s">
        <v>119</v>
      </c>
      <c r="F442">
        <v>10.682451999209</v>
      </c>
    </row>
    <row r="443" spans="1:6" x14ac:dyDescent="0.2">
      <c r="A443" s="1" t="str">
        <f t="shared" si="11"/>
        <v>VCC 24724 (NG T7 SWCVng)2010NGCO</v>
      </c>
      <c r="B443" t="s">
        <v>50</v>
      </c>
      <c r="C443">
        <v>2010</v>
      </c>
      <c r="D443" t="s">
        <v>114</v>
      </c>
      <c r="E443" t="s">
        <v>120</v>
      </c>
      <c r="F443">
        <v>39.449966074169303</v>
      </c>
    </row>
    <row r="444" spans="1:6" x14ac:dyDescent="0.2">
      <c r="A444" s="1" t="str">
        <f t="shared" si="11"/>
        <v>VCC 24724 (NG T7 SWCVng)2010NGCO2</v>
      </c>
      <c r="B444" t="s">
        <v>50</v>
      </c>
      <c r="C444">
        <v>2010</v>
      </c>
      <c r="D444" t="s">
        <v>114</v>
      </c>
      <c r="E444" t="s">
        <v>121</v>
      </c>
      <c r="F444">
        <v>10079.833333884901</v>
      </c>
    </row>
    <row r="445" spans="1:6" x14ac:dyDescent="0.2">
      <c r="A445" s="1" t="str">
        <f t="shared" si="11"/>
        <v>VCC 24724 (NG T7 SWCVng)2010NGHC</v>
      </c>
      <c r="B445" t="s">
        <v>50</v>
      </c>
      <c r="C445">
        <v>2010</v>
      </c>
      <c r="D445" t="s">
        <v>114</v>
      </c>
      <c r="E445" t="s">
        <v>122</v>
      </c>
      <c r="F445">
        <v>10.924073970227401</v>
      </c>
    </row>
    <row r="446" spans="1:6" x14ac:dyDescent="0.2">
      <c r="A446" s="1" t="str">
        <f t="shared" si="11"/>
        <v>VCC 24724 (NG T7 SWCVng)2010NGNOx</v>
      </c>
      <c r="B446" t="s">
        <v>50</v>
      </c>
      <c r="C446">
        <v>2010</v>
      </c>
      <c r="D446" t="s">
        <v>114</v>
      </c>
      <c r="E446" t="s">
        <v>123</v>
      </c>
      <c r="F446">
        <v>3.8395944888857398</v>
      </c>
    </row>
    <row r="447" spans="1:6" x14ac:dyDescent="0.2">
      <c r="A447" s="1" t="str">
        <f t="shared" si="11"/>
        <v>VCC 24724 (NG T7 SWCVng)2010NGPM</v>
      </c>
      <c r="B447" t="s">
        <v>50</v>
      </c>
      <c r="C447">
        <v>2010</v>
      </c>
      <c r="D447" t="s">
        <v>114</v>
      </c>
      <c r="E447" t="s">
        <v>124</v>
      </c>
      <c r="F447">
        <v>0.27140497452955897</v>
      </c>
    </row>
    <row r="448" spans="1:6" x14ac:dyDescent="0.2">
      <c r="A448" s="1" t="str">
        <f t="shared" si="11"/>
        <v>VCC 24724 (NG T7 SWCVng)2010NGPM10</v>
      </c>
      <c r="B448" t="s">
        <v>50</v>
      </c>
      <c r="C448">
        <v>2010</v>
      </c>
      <c r="D448" t="s">
        <v>114</v>
      </c>
      <c r="E448" t="s">
        <v>125</v>
      </c>
      <c r="F448">
        <v>0.268005875040074</v>
      </c>
    </row>
    <row r="449" spans="1:6" x14ac:dyDescent="0.2">
      <c r="A449" s="1" t="str">
        <f t="shared" si="11"/>
        <v>VCC 24724 (NG T7 SWCVng)2010NGPM25</v>
      </c>
      <c r="B449" t="s">
        <v>50</v>
      </c>
      <c r="C449">
        <v>2010</v>
      </c>
      <c r="D449" t="s">
        <v>114</v>
      </c>
      <c r="E449" t="s">
        <v>126</v>
      </c>
      <c r="F449">
        <v>0.10207151383685301</v>
      </c>
    </row>
    <row r="450" spans="1:6" x14ac:dyDescent="0.2">
      <c r="A450" s="1" t="str">
        <f t="shared" si="11"/>
        <v>VCC 24724 (NG T7 SWCVng)2010NGROG</v>
      </c>
      <c r="B450" t="s">
        <v>50</v>
      </c>
      <c r="C450">
        <v>2010</v>
      </c>
      <c r="D450" t="s">
        <v>114</v>
      </c>
      <c r="E450" t="s">
        <v>127</v>
      </c>
      <c r="F450">
        <v>0.15263117164878701</v>
      </c>
    </row>
    <row r="451" spans="1:6" x14ac:dyDescent="0.2">
      <c r="A451" s="1" t="str">
        <f t="shared" si="11"/>
        <v>VCC 24724 (NG T7 SWCVng)2010NGTOG</v>
      </c>
      <c r="B451" t="s">
        <v>50</v>
      </c>
      <c r="C451">
        <v>2010</v>
      </c>
      <c r="D451" t="s">
        <v>114</v>
      </c>
      <c r="E451" t="s">
        <v>128</v>
      </c>
      <c r="F451">
        <v>10.9022258469266</v>
      </c>
    </row>
    <row r="452" spans="1:6" x14ac:dyDescent="0.2">
      <c r="A452" s="1" t="str">
        <f t="shared" si="11"/>
        <v>VCC 24724 (NG T7 SWCVng)2011NGCH4</v>
      </c>
      <c r="B452" t="s">
        <v>50</v>
      </c>
      <c r="C452">
        <v>2011</v>
      </c>
      <c r="D452" t="s">
        <v>114</v>
      </c>
      <c r="E452" t="s">
        <v>119</v>
      </c>
      <c r="F452">
        <v>10.6732094449196</v>
      </c>
    </row>
    <row r="453" spans="1:6" x14ac:dyDescent="0.2">
      <c r="A453" s="1" t="str">
        <f t="shared" si="11"/>
        <v>VCC 24724 (NG T7 SWCVng)2011NGCO</v>
      </c>
      <c r="B453" t="s">
        <v>50</v>
      </c>
      <c r="C453">
        <v>2011</v>
      </c>
      <c r="D453" t="s">
        <v>114</v>
      </c>
      <c r="E453" t="s">
        <v>120</v>
      </c>
      <c r="F453">
        <v>39.3917248634733</v>
      </c>
    </row>
    <row r="454" spans="1:6" x14ac:dyDescent="0.2">
      <c r="A454" s="1" t="str">
        <f t="shared" si="11"/>
        <v>VCC 24724 (NG T7 SWCVng)2011NGCO2</v>
      </c>
      <c r="B454" t="s">
        <v>50</v>
      </c>
      <c r="C454">
        <v>2011</v>
      </c>
      <c r="D454" t="s">
        <v>114</v>
      </c>
      <c r="E454" t="s">
        <v>121</v>
      </c>
      <c r="F454">
        <v>10079.8333338557</v>
      </c>
    </row>
    <row r="455" spans="1:6" x14ac:dyDescent="0.2">
      <c r="A455" s="1" t="str">
        <f t="shared" si="11"/>
        <v>VCC 24724 (NG T7 SWCVng)2011NGHC</v>
      </c>
      <c r="B455" t="s">
        <v>50</v>
      </c>
      <c r="C455">
        <v>2011</v>
      </c>
      <c r="D455" t="s">
        <v>114</v>
      </c>
      <c r="E455" t="s">
        <v>122</v>
      </c>
      <c r="F455">
        <v>10.9146224201618</v>
      </c>
    </row>
    <row r="456" spans="1:6" x14ac:dyDescent="0.2">
      <c r="A456" s="1" t="str">
        <f t="shared" si="11"/>
        <v>VCC 24724 (NG T7 SWCVng)2011NGNOx</v>
      </c>
      <c r="B456" t="s">
        <v>50</v>
      </c>
      <c r="C456">
        <v>2011</v>
      </c>
      <c r="D456" t="s">
        <v>114</v>
      </c>
      <c r="E456" t="s">
        <v>123</v>
      </c>
      <c r="F456">
        <v>2.5476172905244399</v>
      </c>
    </row>
    <row r="457" spans="1:6" x14ac:dyDescent="0.2">
      <c r="A457" s="1" t="str">
        <f t="shared" si="11"/>
        <v>VCC 24724 (NG T7 SWCVng)2011NGPM</v>
      </c>
      <c r="B457" t="s">
        <v>50</v>
      </c>
      <c r="C457">
        <v>2011</v>
      </c>
      <c r="D457" t="s">
        <v>114</v>
      </c>
      <c r="E457" t="s">
        <v>124</v>
      </c>
      <c r="F457">
        <v>0.272727381583797</v>
      </c>
    </row>
    <row r="458" spans="1:6" x14ac:dyDescent="0.2">
      <c r="A458" s="1" t="str">
        <f t="shared" si="11"/>
        <v>VCC 24724 (NG T7 SWCVng)2011NGPM10</v>
      </c>
      <c r="B458" t="s">
        <v>50</v>
      </c>
      <c r="C458">
        <v>2011</v>
      </c>
      <c r="D458" t="s">
        <v>114</v>
      </c>
      <c r="E458" t="s">
        <v>125</v>
      </c>
      <c r="F458">
        <v>0.26931169881418998</v>
      </c>
    </row>
    <row r="459" spans="1:6" x14ac:dyDescent="0.2">
      <c r="A459" s="1" t="str">
        <f t="shared" si="11"/>
        <v>VCC 24724 (NG T7 SWCVng)2011NGPM25</v>
      </c>
      <c r="B459" t="s">
        <v>50</v>
      </c>
      <c r="C459">
        <v>2011</v>
      </c>
      <c r="D459" t="s">
        <v>114</v>
      </c>
      <c r="E459" t="s">
        <v>126</v>
      </c>
      <c r="F459">
        <v>0.102569141273456</v>
      </c>
    </row>
    <row r="460" spans="1:6" x14ac:dyDescent="0.2">
      <c r="A460" s="1" t="str">
        <f t="shared" si="11"/>
        <v>VCC 24724 (NG T7 SWCVng)2011NGROG</v>
      </c>
      <c r="B460" t="s">
        <v>50</v>
      </c>
      <c r="C460">
        <v>2011</v>
      </c>
      <c r="D460" t="s">
        <v>114</v>
      </c>
      <c r="E460" t="s">
        <v>127</v>
      </c>
      <c r="F460">
        <v>0.15249909375211601</v>
      </c>
    </row>
    <row r="461" spans="1:6" x14ac:dyDescent="0.2">
      <c r="A461" s="1" t="str">
        <f t="shared" si="11"/>
        <v>VCC 24724 (NG T7 SWCVng)2011NGTOG</v>
      </c>
      <c r="B461" t="s">
        <v>50</v>
      </c>
      <c r="C461">
        <v>2011</v>
      </c>
      <c r="D461" t="s">
        <v>114</v>
      </c>
      <c r="E461" t="s">
        <v>128</v>
      </c>
      <c r="F461">
        <v>10.8927931320172</v>
      </c>
    </row>
    <row r="462" spans="1:6" x14ac:dyDescent="0.2">
      <c r="A462" s="1" t="str">
        <f t="shared" si="11"/>
        <v>VCC 24724 (NG T7 SWCVng)2012NGCH4</v>
      </c>
      <c r="B462" t="s">
        <v>50</v>
      </c>
      <c r="C462">
        <v>2012</v>
      </c>
      <c r="D462" t="s">
        <v>114</v>
      </c>
      <c r="E462" t="s">
        <v>119</v>
      </c>
      <c r="F462">
        <v>10.6734106721812</v>
      </c>
    </row>
    <row r="463" spans="1:6" x14ac:dyDescent="0.2">
      <c r="A463" s="1" t="str">
        <f t="shared" ref="A463:A526" si="12">$B463&amp;$C463&amp;$D463&amp;$E463</f>
        <v>VCC 24724 (NG T7 SWCVng)2012NGCO</v>
      </c>
      <c r="B463" t="s">
        <v>50</v>
      </c>
      <c r="C463">
        <v>2012</v>
      </c>
      <c r="D463" t="s">
        <v>114</v>
      </c>
      <c r="E463" t="s">
        <v>120</v>
      </c>
      <c r="F463">
        <v>39.385656663347099</v>
      </c>
    </row>
    <row r="464" spans="1:6" x14ac:dyDescent="0.2">
      <c r="A464" s="1" t="str">
        <f t="shared" si="12"/>
        <v>VCC 24724 (NG T7 SWCVng)2012NGCO2</v>
      </c>
      <c r="B464" t="s">
        <v>50</v>
      </c>
      <c r="C464">
        <v>2012</v>
      </c>
      <c r="D464" t="s">
        <v>114</v>
      </c>
      <c r="E464" t="s">
        <v>121</v>
      </c>
      <c r="F464">
        <v>10079.8333332845</v>
      </c>
    </row>
    <row r="465" spans="1:6" x14ac:dyDescent="0.2">
      <c r="A465" s="1" t="str">
        <f t="shared" si="12"/>
        <v>VCC 24724 (NG T7 SWCVng)2012NGHC</v>
      </c>
      <c r="B465" t="s">
        <v>50</v>
      </c>
      <c r="C465">
        <v>2012</v>
      </c>
      <c r="D465" t="s">
        <v>114</v>
      </c>
      <c r="E465" t="s">
        <v>122</v>
      </c>
      <c r="F465">
        <v>10.914828131296</v>
      </c>
    </row>
    <row r="466" spans="1:6" x14ac:dyDescent="0.2">
      <c r="A466" s="1" t="str">
        <f t="shared" si="12"/>
        <v>VCC 24724 (NG T7 SWCVng)2012NGNOx</v>
      </c>
      <c r="B466" t="s">
        <v>50</v>
      </c>
      <c r="C466">
        <v>2012</v>
      </c>
      <c r="D466" t="s">
        <v>114</v>
      </c>
      <c r="E466" t="s">
        <v>123</v>
      </c>
      <c r="F466">
        <v>2.1124366272501001</v>
      </c>
    </row>
    <row r="467" spans="1:6" x14ac:dyDescent="0.2">
      <c r="A467" s="1" t="str">
        <f t="shared" si="12"/>
        <v>VCC 24724 (NG T7 SWCVng)2012NGPM</v>
      </c>
      <c r="B467" t="s">
        <v>50</v>
      </c>
      <c r="C467">
        <v>2012</v>
      </c>
      <c r="D467" t="s">
        <v>114</v>
      </c>
      <c r="E467" t="s">
        <v>124</v>
      </c>
      <c r="F467">
        <v>0.273175713625678</v>
      </c>
    </row>
    <row r="468" spans="1:6" x14ac:dyDescent="0.2">
      <c r="A468" s="1" t="str">
        <f t="shared" si="12"/>
        <v>VCC 24724 (NG T7 SWCVng)2012NGPM10</v>
      </c>
      <c r="B468" t="s">
        <v>50</v>
      </c>
      <c r="C468">
        <v>2012</v>
      </c>
      <c r="D468" t="s">
        <v>114</v>
      </c>
      <c r="E468" t="s">
        <v>125</v>
      </c>
      <c r="F468">
        <v>0.26975443148919698</v>
      </c>
    </row>
    <row r="469" spans="1:6" x14ac:dyDescent="0.2">
      <c r="A469" s="1" t="str">
        <f t="shared" si="12"/>
        <v>VCC 24724 (NG T7 SWCVng)2012NGPM25</v>
      </c>
      <c r="B469" t="s">
        <v>50</v>
      </c>
      <c r="C469">
        <v>2012</v>
      </c>
      <c r="D469" t="s">
        <v>114</v>
      </c>
      <c r="E469" t="s">
        <v>126</v>
      </c>
      <c r="F469">
        <v>0.102737550844855</v>
      </c>
    </row>
    <row r="470" spans="1:6" x14ac:dyDescent="0.2">
      <c r="A470" s="1" t="str">
        <f t="shared" si="12"/>
        <v>VCC 24724 (NG T7 SWCVng)2012NGROG</v>
      </c>
      <c r="B470" t="s">
        <v>50</v>
      </c>
      <c r="C470">
        <v>2012</v>
      </c>
      <c r="D470" t="s">
        <v>114</v>
      </c>
      <c r="E470" t="s">
        <v>127</v>
      </c>
      <c r="F470">
        <v>0.15250201374946201</v>
      </c>
    </row>
    <row r="471" spans="1:6" x14ac:dyDescent="0.2">
      <c r="A471" s="1" t="str">
        <f t="shared" si="12"/>
        <v>VCC 24724 (NG T7 SWCVng)2012NGTOG</v>
      </c>
      <c r="B471" t="s">
        <v>50</v>
      </c>
      <c r="C471">
        <v>2012</v>
      </c>
      <c r="D471" t="s">
        <v>114</v>
      </c>
      <c r="E471" t="s">
        <v>128</v>
      </c>
      <c r="F471">
        <v>10.892998465946899</v>
      </c>
    </row>
    <row r="472" spans="1:6" x14ac:dyDescent="0.2">
      <c r="A472" s="1" t="str">
        <f t="shared" si="12"/>
        <v>VCC 24724 (NG T7 SWCVng)2013NGCH4</v>
      </c>
      <c r="B472" t="s">
        <v>50</v>
      </c>
      <c r="C472">
        <v>2013</v>
      </c>
      <c r="D472" t="s">
        <v>114</v>
      </c>
      <c r="E472" t="s">
        <v>119</v>
      </c>
      <c r="F472">
        <v>10.6731043484799</v>
      </c>
    </row>
    <row r="473" spans="1:6" x14ac:dyDescent="0.2">
      <c r="A473" s="1" t="str">
        <f t="shared" si="12"/>
        <v>VCC 24724 (NG T7 SWCVng)2013NGCO</v>
      </c>
      <c r="B473" t="s">
        <v>50</v>
      </c>
      <c r="C473">
        <v>2013</v>
      </c>
      <c r="D473" t="s">
        <v>114</v>
      </c>
      <c r="E473" t="s">
        <v>120</v>
      </c>
      <c r="F473">
        <v>39.3845263980851</v>
      </c>
    </row>
    <row r="474" spans="1:6" x14ac:dyDescent="0.2">
      <c r="A474" s="1" t="str">
        <f t="shared" si="12"/>
        <v>VCC 24724 (NG T7 SWCVng)2013NGCO2</v>
      </c>
      <c r="B474" t="s">
        <v>50</v>
      </c>
      <c r="C474">
        <v>2013</v>
      </c>
      <c r="D474" t="s">
        <v>114</v>
      </c>
      <c r="E474" t="s">
        <v>121</v>
      </c>
      <c r="F474">
        <v>10079.833333827901</v>
      </c>
    </row>
    <row r="475" spans="1:6" x14ac:dyDescent="0.2">
      <c r="A475" s="1" t="str">
        <f t="shared" si="12"/>
        <v>VCC 24724 (NG T7 SWCVng)2013NGHC</v>
      </c>
      <c r="B475" t="s">
        <v>50</v>
      </c>
      <c r="C475">
        <v>2013</v>
      </c>
      <c r="D475" t="s">
        <v>114</v>
      </c>
      <c r="E475" t="s">
        <v>122</v>
      </c>
      <c r="F475">
        <v>10.9145148888605</v>
      </c>
    </row>
    <row r="476" spans="1:6" x14ac:dyDescent="0.2">
      <c r="A476" s="1" t="str">
        <f t="shared" si="12"/>
        <v>VCC 24724 (NG T7 SWCVng)2013NGNOx</v>
      </c>
      <c r="B476" t="s">
        <v>50</v>
      </c>
      <c r="C476">
        <v>2013</v>
      </c>
      <c r="D476" t="s">
        <v>114</v>
      </c>
      <c r="E476" t="s">
        <v>123</v>
      </c>
      <c r="F476">
        <v>2.1143413559220501</v>
      </c>
    </row>
    <row r="477" spans="1:6" x14ac:dyDescent="0.2">
      <c r="A477" s="1" t="str">
        <f t="shared" si="12"/>
        <v>VCC 24724 (NG T7 SWCVng)2013NGPM</v>
      </c>
      <c r="B477" t="s">
        <v>50</v>
      </c>
      <c r="C477">
        <v>2013</v>
      </c>
      <c r="D477" t="s">
        <v>114</v>
      </c>
      <c r="E477" t="s">
        <v>124</v>
      </c>
      <c r="F477">
        <v>0.27316748859775097</v>
      </c>
    </row>
    <row r="478" spans="1:6" x14ac:dyDescent="0.2">
      <c r="A478" s="1" t="str">
        <f t="shared" si="12"/>
        <v>VCC 24724 (NG T7 SWCVng)2013NGPM10</v>
      </c>
      <c r="B478" t="s">
        <v>50</v>
      </c>
      <c r="C478">
        <v>2013</v>
      </c>
      <c r="D478" t="s">
        <v>114</v>
      </c>
      <c r="E478" t="s">
        <v>125</v>
      </c>
      <c r="F478">
        <v>0.26974631495934798</v>
      </c>
    </row>
    <row r="479" spans="1:6" x14ac:dyDescent="0.2">
      <c r="A479" s="1" t="str">
        <f t="shared" si="12"/>
        <v>VCC 24724 (NG T7 SWCVng)2013NGPM25</v>
      </c>
      <c r="B479" t="s">
        <v>50</v>
      </c>
      <c r="C479">
        <v>2013</v>
      </c>
      <c r="D479" t="s">
        <v>114</v>
      </c>
      <c r="E479" t="s">
        <v>126</v>
      </c>
      <c r="F479">
        <v>0.10273449083057901</v>
      </c>
    </row>
    <row r="480" spans="1:6" x14ac:dyDescent="0.2">
      <c r="A480" s="1" t="str">
        <f t="shared" si="12"/>
        <v>VCC 24724 (NG T7 SWCVng)2013NGROG</v>
      </c>
      <c r="B480" t="s">
        <v>50</v>
      </c>
      <c r="C480">
        <v>2013</v>
      </c>
      <c r="D480" t="s">
        <v>114</v>
      </c>
      <c r="E480" t="s">
        <v>127</v>
      </c>
      <c r="F480">
        <v>0.15249760091516801</v>
      </c>
    </row>
    <row r="481" spans="1:6" x14ac:dyDescent="0.2">
      <c r="A481" s="1" t="str">
        <f t="shared" si="12"/>
        <v>VCC 24724 (NG T7 SWCVng)2013NGTOG</v>
      </c>
      <c r="B481" t="s">
        <v>50</v>
      </c>
      <c r="C481">
        <v>2013</v>
      </c>
      <c r="D481" t="s">
        <v>114</v>
      </c>
      <c r="E481" t="s">
        <v>128</v>
      </c>
      <c r="F481">
        <v>10.8926858153061</v>
      </c>
    </row>
    <row r="482" spans="1:6" x14ac:dyDescent="0.2">
      <c r="A482" s="1" t="str">
        <f t="shared" si="12"/>
        <v>VCC 24724 (NG T7 SWCVng)2014NGCH4</v>
      </c>
      <c r="B482" t="s">
        <v>50</v>
      </c>
      <c r="C482">
        <v>2014</v>
      </c>
      <c r="D482" t="s">
        <v>114</v>
      </c>
      <c r="E482" t="s">
        <v>119</v>
      </c>
      <c r="F482">
        <v>12.1527413328119</v>
      </c>
    </row>
    <row r="483" spans="1:6" x14ac:dyDescent="0.2">
      <c r="A483" s="1" t="str">
        <f t="shared" si="12"/>
        <v>VCC 24724 (NG T7 SWCVng)2014NGCO</v>
      </c>
      <c r="B483" t="s">
        <v>50</v>
      </c>
      <c r="C483">
        <v>2014</v>
      </c>
      <c r="D483" t="s">
        <v>114</v>
      </c>
      <c r="E483" t="s">
        <v>120</v>
      </c>
      <c r="F483">
        <v>44.844493811550201</v>
      </c>
    </row>
    <row r="484" spans="1:6" x14ac:dyDescent="0.2">
      <c r="A484" s="1" t="str">
        <f t="shared" si="12"/>
        <v>VCC 24724 (NG T7 SWCVng)2014NGCO2</v>
      </c>
      <c r="B484" t="s">
        <v>50</v>
      </c>
      <c r="C484">
        <v>2014</v>
      </c>
      <c r="D484" t="s">
        <v>114</v>
      </c>
      <c r="E484" t="s">
        <v>121</v>
      </c>
      <c r="F484">
        <v>10079.833333143401</v>
      </c>
    </row>
    <row r="485" spans="1:6" x14ac:dyDescent="0.2">
      <c r="A485" s="1" t="str">
        <f t="shared" si="12"/>
        <v>VCC 24724 (NG T7 SWCVng)2014NGHC</v>
      </c>
      <c r="B485" t="s">
        <v>50</v>
      </c>
      <c r="C485">
        <v>2014</v>
      </c>
      <c r="D485" t="s">
        <v>114</v>
      </c>
      <c r="E485" t="s">
        <v>122</v>
      </c>
      <c r="F485">
        <v>12.427619141384801</v>
      </c>
    </row>
    <row r="486" spans="1:6" x14ac:dyDescent="0.2">
      <c r="A486" s="1" t="str">
        <f t="shared" si="12"/>
        <v>VCC 24724 (NG T7 SWCVng)2014NGNOx</v>
      </c>
      <c r="B486" t="s">
        <v>50</v>
      </c>
      <c r="C486">
        <v>2014</v>
      </c>
      <c r="D486" t="s">
        <v>114</v>
      </c>
      <c r="E486" t="s">
        <v>123</v>
      </c>
      <c r="F486">
        <v>2.4086342196390702</v>
      </c>
    </row>
    <row r="487" spans="1:6" x14ac:dyDescent="0.2">
      <c r="A487" s="1" t="str">
        <f t="shared" si="12"/>
        <v>VCC 24724 (NG T7 SWCVng)2014NGPM</v>
      </c>
      <c r="B487" t="s">
        <v>50</v>
      </c>
      <c r="C487">
        <v>2014</v>
      </c>
      <c r="D487" t="s">
        <v>114</v>
      </c>
      <c r="E487" t="s">
        <v>124</v>
      </c>
      <c r="F487">
        <v>0.31103682022530699</v>
      </c>
    </row>
    <row r="488" spans="1:6" x14ac:dyDescent="0.2">
      <c r="A488" s="1" t="str">
        <f t="shared" si="12"/>
        <v>VCC 24724 (NG T7 SWCVng)2014NGPM10</v>
      </c>
      <c r="B488" t="s">
        <v>50</v>
      </c>
      <c r="C488">
        <v>2014</v>
      </c>
      <c r="D488" t="s">
        <v>114</v>
      </c>
      <c r="E488" t="s">
        <v>125</v>
      </c>
      <c r="F488">
        <v>0.307141364410212</v>
      </c>
    </row>
    <row r="489" spans="1:6" x14ac:dyDescent="0.2">
      <c r="A489" s="1" t="str">
        <f t="shared" si="12"/>
        <v>VCC 24724 (NG T7 SWCVng)2014NGPM25</v>
      </c>
      <c r="B489" t="s">
        <v>50</v>
      </c>
      <c r="C489">
        <v>2014</v>
      </c>
      <c r="D489" t="s">
        <v>114</v>
      </c>
      <c r="E489" t="s">
        <v>126</v>
      </c>
      <c r="F489">
        <v>0.116976676187645</v>
      </c>
    </row>
    <row r="490" spans="1:6" x14ac:dyDescent="0.2">
      <c r="A490" s="1" t="str">
        <f t="shared" si="12"/>
        <v>VCC 24724 (NG T7 SWCVng)2014NGROG</v>
      </c>
      <c r="B490" t="s">
        <v>50</v>
      </c>
      <c r="C490">
        <v>2014</v>
      </c>
      <c r="D490" t="s">
        <v>114</v>
      </c>
      <c r="E490" t="s">
        <v>127</v>
      </c>
      <c r="F490">
        <v>0.17363871442050899</v>
      </c>
    </row>
    <row r="491" spans="1:6" x14ac:dyDescent="0.2">
      <c r="A491" s="1" t="str">
        <f t="shared" si="12"/>
        <v>VCC 24724 (NG T7 SWCVng)2014NGTOG</v>
      </c>
      <c r="B491" t="s">
        <v>50</v>
      </c>
      <c r="C491">
        <v>2014</v>
      </c>
      <c r="D491" t="s">
        <v>114</v>
      </c>
      <c r="E491" t="s">
        <v>128</v>
      </c>
      <c r="F491">
        <v>12.4027638951122</v>
      </c>
    </row>
    <row r="492" spans="1:6" x14ac:dyDescent="0.2">
      <c r="A492" s="1" t="str">
        <f t="shared" si="12"/>
        <v>VCC 24724 (NG T7 SWCVng)2015NGCH4</v>
      </c>
      <c r="B492" t="s">
        <v>50</v>
      </c>
      <c r="C492">
        <v>2015</v>
      </c>
      <c r="D492" t="s">
        <v>114</v>
      </c>
      <c r="E492" t="s">
        <v>119</v>
      </c>
      <c r="F492">
        <v>12.1526122408739</v>
      </c>
    </row>
    <row r="493" spans="1:6" x14ac:dyDescent="0.2">
      <c r="A493" s="1" t="str">
        <f t="shared" si="12"/>
        <v>VCC 24724 (NG T7 SWCVng)2015NGCO</v>
      </c>
      <c r="B493" t="s">
        <v>50</v>
      </c>
      <c r="C493">
        <v>2015</v>
      </c>
      <c r="D493" t="s">
        <v>114</v>
      </c>
      <c r="E493" t="s">
        <v>120</v>
      </c>
      <c r="F493">
        <v>44.844017539925801</v>
      </c>
    </row>
    <row r="494" spans="1:6" x14ac:dyDescent="0.2">
      <c r="A494" s="1" t="str">
        <f t="shared" si="12"/>
        <v>VCC 24724 (NG T7 SWCVng)2015NGCO2</v>
      </c>
      <c r="B494" t="s">
        <v>50</v>
      </c>
      <c r="C494">
        <v>2015</v>
      </c>
      <c r="D494" t="s">
        <v>114</v>
      </c>
      <c r="E494" t="s">
        <v>121</v>
      </c>
      <c r="F494">
        <v>10079.833333340801</v>
      </c>
    </row>
    <row r="495" spans="1:6" x14ac:dyDescent="0.2">
      <c r="A495" s="1" t="str">
        <f t="shared" si="12"/>
        <v>VCC 24724 (NG T7 SWCVng)2015NGHC</v>
      </c>
      <c r="B495" t="s">
        <v>50</v>
      </c>
      <c r="C495">
        <v>2015</v>
      </c>
      <c r="D495" t="s">
        <v>114</v>
      </c>
      <c r="E495" t="s">
        <v>122</v>
      </c>
      <c r="F495">
        <v>12.4274871565908</v>
      </c>
    </row>
    <row r="496" spans="1:6" x14ac:dyDescent="0.2">
      <c r="A496" s="1" t="str">
        <f t="shared" si="12"/>
        <v>VCC 24724 (NG T7 SWCVng)2015NGNOx</v>
      </c>
      <c r="B496" t="s">
        <v>50</v>
      </c>
      <c r="C496">
        <v>2015</v>
      </c>
      <c r="D496" t="s">
        <v>114</v>
      </c>
      <c r="E496" t="s">
        <v>123</v>
      </c>
      <c r="F496">
        <v>2.4088785206079701</v>
      </c>
    </row>
    <row r="497" spans="1:6" x14ac:dyDescent="0.2">
      <c r="A497" s="1" t="str">
        <f t="shared" si="12"/>
        <v>VCC 24724 (NG T7 SWCVng)2015NGPM</v>
      </c>
      <c r="B497" t="s">
        <v>50</v>
      </c>
      <c r="C497">
        <v>2015</v>
      </c>
      <c r="D497" t="s">
        <v>114</v>
      </c>
      <c r="E497" t="s">
        <v>124</v>
      </c>
      <c r="F497">
        <v>0.31103339020753201</v>
      </c>
    </row>
    <row r="498" spans="1:6" x14ac:dyDescent="0.2">
      <c r="A498" s="1" t="str">
        <f t="shared" si="12"/>
        <v>VCC 24724 (NG T7 SWCVng)2015NGPM10</v>
      </c>
      <c r="B498" t="s">
        <v>50</v>
      </c>
      <c r="C498">
        <v>2015</v>
      </c>
      <c r="D498" t="s">
        <v>114</v>
      </c>
      <c r="E498" t="s">
        <v>125</v>
      </c>
      <c r="F498">
        <v>0.30713795590864001</v>
      </c>
    </row>
    <row r="499" spans="1:6" x14ac:dyDescent="0.2">
      <c r="A499" s="1" t="str">
        <f t="shared" si="12"/>
        <v>VCC 24724 (NG T7 SWCVng)2015NGPM25</v>
      </c>
      <c r="B499" t="s">
        <v>50</v>
      </c>
      <c r="C499">
        <v>2015</v>
      </c>
      <c r="D499" t="s">
        <v>114</v>
      </c>
      <c r="E499" t="s">
        <v>126</v>
      </c>
      <c r="F499">
        <v>0.11697538859046799</v>
      </c>
    </row>
    <row r="500" spans="1:6" x14ac:dyDescent="0.2">
      <c r="A500" s="1" t="str">
        <f t="shared" si="12"/>
        <v>VCC 24724 (NG T7 SWCVng)2015NGROG</v>
      </c>
      <c r="B500" t="s">
        <v>50</v>
      </c>
      <c r="C500">
        <v>2015</v>
      </c>
      <c r="D500" t="s">
        <v>114</v>
      </c>
      <c r="E500" t="s">
        <v>127</v>
      </c>
      <c r="F500">
        <v>0.17363684141973099</v>
      </c>
    </row>
    <row r="501" spans="1:6" x14ac:dyDescent="0.2">
      <c r="A501" s="1" t="str">
        <f t="shared" si="12"/>
        <v>VCC 24724 (NG T7 SWCVng)2015NGTOG</v>
      </c>
      <c r="B501" t="s">
        <v>50</v>
      </c>
      <c r="C501">
        <v>2015</v>
      </c>
      <c r="D501" t="s">
        <v>114</v>
      </c>
      <c r="E501" t="s">
        <v>128</v>
      </c>
      <c r="F501">
        <v>12.4026322017091</v>
      </c>
    </row>
    <row r="502" spans="1:6" x14ac:dyDescent="0.2">
      <c r="A502" s="1" t="str">
        <f t="shared" si="12"/>
        <v>VCC 24724 (NG T7 SWCVng)2016NGCH4</v>
      </c>
      <c r="B502" t="s">
        <v>50</v>
      </c>
      <c r="C502">
        <v>2016</v>
      </c>
      <c r="D502" t="s">
        <v>114</v>
      </c>
      <c r="E502" t="s">
        <v>119</v>
      </c>
      <c r="F502">
        <v>12.1526401811137</v>
      </c>
    </row>
    <row r="503" spans="1:6" x14ac:dyDescent="0.2">
      <c r="A503" s="1" t="str">
        <f t="shared" si="12"/>
        <v>VCC 24724 (NG T7 SWCVng)2016NGCO</v>
      </c>
      <c r="B503" t="s">
        <v>50</v>
      </c>
      <c r="C503">
        <v>2016</v>
      </c>
      <c r="D503" t="s">
        <v>114</v>
      </c>
      <c r="E503" t="s">
        <v>120</v>
      </c>
      <c r="F503">
        <v>44.844120436015302</v>
      </c>
    </row>
    <row r="504" spans="1:6" x14ac:dyDescent="0.2">
      <c r="A504" s="1" t="str">
        <f t="shared" si="12"/>
        <v>VCC 24724 (NG T7 SWCVng)2016NGCO2</v>
      </c>
      <c r="B504" t="s">
        <v>50</v>
      </c>
      <c r="C504">
        <v>2016</v>
      </c>
      <c r="D504" t="s">
        <v>114</v>
      </c>
      <c r="E504" t="s">
        <v>121</v>
      </c>
      <c r="F504">
        <v>10079.8333332407</v>
      </c>
    </row>
    <row r="505" spans="1:6" x14ac:dyDescent="0.2">
      <c r="A505" s="1" t="str">
        <f t="shared" si="12"/>
        <v>VCC 24724 (NG T7 SWCVng)2016NGHC</v>
      </c>
      <c r="B505" t="s">
        <v>50</v>
      </c>
      <c r="C505">
        <v>2016</v>
      </c>
      <c r="D505" t="s">
        <v>114</v>
      </c>
      <c r="E505" t="s">
        <v>122</v>
      </c>
      <c r="F505">
        <v>12.4275156816856</v>
      </c>
    </row>
    <row r="506" spans="1:6" x14ac:dyDescent="0.2">
      <c r="A506" s="1" t="str">
        <f t="shared" si="12"/>
        <v>VCC 24724 (NG T7 SWCVng)2016NGNOx</v>
      </c>
      <c r="B506" t="s">
        <v>50</v>
      </c>
      <c r="C506">
        <v>2016</v>
      </c>
      <c r="D506" t="s">
        <v>114</v>
      </c>
      <c r="E506" t="s">
        <v>123</v>
      </c>
      <c r="F506">
        <v>2.40879624837063</v>
      </c>
    </row>
    <row r="507" spans="1:6" x14ac:dyDescent="0.2">
      <c r="A507" s="1" t="str">
        <f t="shared" si="12"/>
        <v>VCC 24724 (NG T7 SWCVng)2016NGPM</v>
      </c>
      <c r="B507" t="s">
        <v>50</v>
      </c>
      <c r="C507">
        <v>2016</v>
      </c>
      <c r="D507" t="s">
        <v>114</v>
      </c>
      <c r="E507" t="s">
        <v>124</v>
      </c>
      <c r="F507">
        <v>0.311034106139912</v>
      </c>
    </row>
    <row r="508" spans="1:6" x14ac:dyDescent="0.2">
      <c r="A508" s="1" t="str">
        <f t="shared" si="12"/>
        <v>VCC 24724 (NG T7 SWCVng)2016NGPM10</v>
      </c>
      <c r="B508" t="s">
        <v>50</v>
      </c>
      <c r="C508">
        <v>2016</v>
      </c>
      <c r="D508" t="s">
        <v>114</v>
      </c>
      <c r="E508" t="s">
        <v>125</v>
      </c>
      <c r="F508">
        <v>0.30713869185887899</v>
      </c>
    </row>
    <row r="509" spans="1:6" x14ac:dyDescent="0.2">
      <c r="A509" s="1" t="str">
        <f t="shared" si="12"/>
        <v>VCC 24724 (NG T7 SWCVng)2016NGPM25</v>
      </c>
      <c r="B509" t="s">
        <v>50</v>
      </c>
      <c r="C509">
        <v>2016</v>
      </c>
      <c r="D509" t="s">
        <v>114</v>
      </c>
      <c r="E509" t="s">
        <v>126</v>
      </c>
      <c r="F509">
        <v>0.11697566780876099</v>
      </c>
    </row>
    <row r="510" spans="1:6" x14ac:dyDescent="0.2">
      <c r="A510" s="1" t="str">
        <f t="shared" si="12"/>
        <v>VCC 24724 (NG T7 SWCVng)2016NGROG</v>
      </c>
      <c r="B510" t="s">
        <v>50</v>
      </c>
      <c r="C510">
        <v>2016</v>
      </c>
      <c r="D510" t="s">
        <v>114</v>
      </c>
      <c r="E510" t="s">
        <v>127</v>
      </c>
      <c r="F510">
        <v>0.17363723411804599</v>
      </c>
    </row>
    <row r="511" spans="1:6" x14ac:dyDescent="0.2">
      <c r="A511" s="1" t="str">
        <f t="shared" si="12"/>
        <v>VCC 24724 (NG T7 SWCVng)2016NGTOG</v>
      </c>
      <c r="B511" t="s">
        <v>50</v>
      </c>
      <c r="C511">
        <v>2016</v>
      </c>
      <c r="D511" t="s">
        <v>114</v>
      </c>
      <c r="E511" t="s">
        <v>128</v>
      </c>
      <c r="F511">
        <v>12.402660632079799</v>
      </c>
    </row>
    <row r="512" spans="1:6" x14ac:dyDescent="0.2">
      <c r="A512" s="1" t="str">
        <f t="shared" si="12"/>
        <v>VCC 24724 (NG T7 SWCVng)2017NGCH4</v>
      </c>
      <c r="B512" t="s">
        <v>50</v>
      </c>
      <c r="C512">
        <v>2017</v>
      </c>
      <c r="D512" t="s">
        <v>114</v>
      </c>
      <c r="E512" t="s">
        <v>119</v>
      </c>
      <c r="F512">
        <v>12.5073392972434</v>
      </c>
    </row>
    <row r="513" spans="1:6" x14ac:dyDescent="0.2">
      <c r="A513" s="1" t="str">
        <f t="shared" si="12"/>
        <v>VCC 24724 (NG T7 SWCVng)2017NGCO</v>
      </c>
      <c r="B513" t="s">
        <v>50</v>
      </c>
      <c r="C513">
        <v>2017</v>
      </c>
      <c r="D513" t="s">
        <v>114</v>
      </c>
      <c r="E513" t="s">
        <v>120</v>
      </c>
      <c r="F513">
        <v>46.152985846191797</v>
      </c>
    </row>
    <row r="514" spans="1:6" x14ac:dyDescent="0.2">
      <c r="A514" s="1" t="str">
        <f t="shared" si="12"/>
        <v>VCC 24724 (NG T7 SWCVng)2017NGCO2</v>
      </c>
      <c r="B514" t="s">
        <v>50</v>
      </c>
      <c r="C514">
        <v>2017</v>
      </c>
      <c r="D514" t="s">
        <v>114</v>
      </c>
      <c r="E514" t="s">
        <v>121</v>
      </c>
      <c r="F514">
        <v>10079.833333165499</v>
      </c>
    </row>
    <row r="515" spans="1:6" x14ac:dyDescent="0.2">
      <c r="A515" s="1" t="str">
        <f t="shared" si="12"/>
        <v>VCC 24724 (NG T7 SWCVng)2017NGHC</v>
      </c>
      <c r="B515" t="s">
        <v>50</v>
      </c>
      <c r="C515">
        <v>2017</v>
      </c>
      <c r="D515" t="s">
        <v>114</v>
      </c>
      <c r="E515" t="s">
        <v>122</v>
      </c>
      <c r="F515">
        <v>12.790237574316</v>
      </c>
    </row>
    <row r="516" spans="1:6" x14ac:dyDescent="0.2">
      <c r="A516" s="1" t="str">
        <f t="shared" si="12"/>
        <v>VCC 24724 (NG T7 SWCVng)2017NGNOx</v>
      </c>
      <c r="B516" t="s">
        <v>50</v>
      </c>
      <c r="C516">
        <v>2017</v>
      </c>
      <c r="D516" t="s">
        <v>114</v>
      </c>
      <c r="E516" t="s">
        <v>123</v>
      </c>
      <c r="F516">
        <v>2.47884969761254</v>
      </c>
    </row>
    <row r="517" spans="1:6" x14ac:dyDescent="0.2">
      <c r="A517" s="1" t="str">
        <f t="shared" si="12"/>
        <v>VCC 24724 (NG T7 SWCVng)2017NGPM</v>
      </c>
      <c r="B517" t="s">
        <v>50</v>
      </c>
      <c r="C517">
        <v>2017</v>
      </c>
      <c r="D517" t="s">
        <v>114</v>
      </c>
      <c r="E517" t="s">
        <v>124</v>
      </c>
      <c r="F517">
        <v>0.32011238687594201</v>
      </c>
    </row>
    <row r="518" spans="1:6" x14ac:dyDescent="0.2">
      <c r="A518" s="1" t="str">
        <f t="shared" si="12"/>
        <v>VCC 24724 (NG T7 SWCVng)2017NGPM10</v>
      </c>
      <c r="B518" t="s">
        <v>50</v>
      </c>
      <c r="C518">
        <v>2017</v>
      </c>
      <c r="D518" t="s">
        <v>114</v>
      </c>
      <c r="E518" t="s">
        <v>125</v>
      </c>
      <c r="F518">
        <v>0.31610327467971799</v>
      </c>
    </row>
    <row r="519" spans="1:6" x14ac:dyDescent="0.2">
      <c r="A519" s="1" t="str">
        <f t="shared" si="12"/>
        <v>VCC 24724 (NG T7 SWCVng)2017NGPM25</v>
      </c>
      <c r="B519" t="s">
        <v>50</v>
      </c>
      <c r="C519">
        <v>2017</v>
      </c>
      <c r="D519" t="s">
        <v>114</v>
      </c>
      <c r="E519" t="s">
        <v>126</v>
      </c>
      <c r="F519">
        <v>0.120389871822235</v>
      </c>
    </row>
    <row r="520" spans="1:6" x14ac:dyDescent="0.2">
      <c r="A520" s="1" t="str">
        <f t="shared" si="12"/>
        <v>VCC 24724 (NG T7 SWCVng)2017NGROG</v>
      </c>
      <c r="B520" t="s">
        <v>50</v>
      </c>
      <c r="C520">
        <v>2017</v>
      </c>
      <c r="D520" t="s">
        <v>114</v>
      </c>
      <c r="E520" t="s">
        <v>127</v>
      </c>
      <c r="F520">
        <v>0.17870520409771401</v>
      </c>
    </row>
    <row r="521" spans="1:6" x14ac:dyDescent="0.2">
      <c r="A521" s="1" t="str">
        <f t="shared" si="12"/>
        <v>VCC 24724 (NG T7 SWCVng)2017NGTOG</v>
      </c>
      <c r="B521" t="s">
        <v>50</v>
      </c>
      <c r="C521">
        <v>2017</v>
      </c>
      <c r="D521" t="s">
        <v>114</v>
      </c>
      <c r="E521" t="s">
        <v>128</v>
      </c>
      <c r="F521">
        <v>12.764657104257401</v>
      </c>
    </row>
    <row r="522" spans="1:6" x14ac:dyDescent="0.2">
      <c r="A522" s="1" t="str">
        <f t="shared" si="12"/>
        <v>VCC 24724 (NG T7 SWCVng)2018NGCH4</v>
      </c>
      <c r="B522" t="s">
        <v>50</v>
      </c>
      <c r="C522">
        <v>2018</v>
      </c>
      <c r="D522" t="s">
        <v>114</v>
      </c>
      <c r="E522" t="s">
        <v>119</v>
      </c>
      <c r="F522">
        <v>12.507259834957701</v>
      </c>
    </row>
    <row r="523" spans="1:6" x14ac:dyDescent="0.2">
      <c r="A523" s="1" t="str">
        <f t="shared" si="12"/>
        <v>VCC 24724 (NG T7 SWCVng)2018NGCO</v>
      </c>
      <c r="B523" t="s">
        <v>50</v>
      </c>
      <c r="C523">
        <v>2018</v>
      </c>
      <c r="D523" t="s">
        <v>114</v>
      </c>
      <c r="E523" t="s">
        <v>120</v>
      </c>
      <c r="F523">
        <v>46.152692647826498</v>
      </c>
    </row>
    <row r="524" spans="1:6" x14ac:dyDescent="0.2">
      <c r="A524" s="1" t="str">
        <f t="shared" si="12"/>
        <v>VCC 24724 (NG T7 SWCVng)2018NGCO2</v>
      </c>
      <c r="B524" t="s">
        <v>50</v>
      </c>
      <c r="C524">
        <v>2018</v>
      </c>
      <c r="D524" t="s">
        <v>114</v>
      </c>
      <c r="E524" t="s">
        <v>121</v>
      </c>
      <c r="F524">
        <v>10079.833333009999</v>
      </c>
    </row>
    <row r="525" spans="1:6" x14ac:dyDescent="0.2">
      <c r="A525" s="1" t="str">
        <f t="shared" si="12"/>
        <v>VCC 24724 (NG T7 SWCVng)2018NGHC</v>
      </c>
      <c r="B525" t="s">
        <v>50</v>
      </c>
      <c r="C525">
        <v>2018</v>
      </c>
      <c r="D525" t="s">
        <v>114</v>
      </c>
      <c r="E525" t="s">
        <v>122</v>
      </c>
      <c r="F525">
        <v>12.7901563456847</v>
      </c>
    </row>
    <row r="526" spans="1:6" x14ac:dyDescent="0.2">
      <c r="A526" s="1" t="str">
        <f t="shared" si="12"/>
        <v>VCC 24724 (NG T7 SWCVng)2018NGNOx</v>
      </c>
      <c r="B526" t="s">
        <v>50</v>
      </c>
      <c r="C526">
        <v>2018</v>
      </c>
      <c r="D526" t="s">
        <v>114</v>
      </c>
      <c r="E526" t="s">
        <v>123</v>
      </c>
      <c r="F526">
        <v>2.4789973443214302</v>
      </c>
    </row>
    <row r="527" spans="1:6" x14ac:dyDescent="0.2">
      <c r="A527" s="1" t="str">
        <f t="shared" ref="A527:A551" si="13">$B527&amp;$C527&amp;$D527&amp;$E527</f>
        <v>VCC 24724 (NG T7 SWCVng)2018NGPM</v>
      </c>
      <c r="B527" t="s">
        <v>50</v>
      </c>
      <c r="C527">
        <v>2018</v>
      </c>
      <c r="D527" t="s">
        <v>114</v>
      </c>
      <c r="E527" t="s">
        <v>124</v>
      </c>
      <c r="F527">
        <v>0.32011025438696999</v>
      </c>
    </row>
    <row r="528" spans="1:6" x14ac:dyDescent="0.2">
      <c r="A528" s="1" t="str">
        <f t="shared" si="13"/>
        <v>VCC 24724 (NG T7 SWCVng)2018NGPM10</v>
      </c>
      <c r="B528" t="s">
        <v>50</v>
      </c>
      <c r="C528">
        <v>2018</v>
      </c>
      <c r="D528" t="s">
        <v>114</v>
      </c>
      <c r="E528" t="s">
        <v>125</v>
      </c>
      <c r="F528">
        <v>0.31610113619616498</v>
      </c>
    </row>
    <row r="529" spans="1:6" x14ac:dyDescent="0.2">
      <c r="A529" s="1" t="str">
        <f t="shared" si="13"/>
        <v>VCC 24724 (NG T7 SWCVng)2018NGPM25</v>
      </c>
      <c r="B529" t="s">
        <v>50</v>
      </c>
      <c r="C529">
        <v>2018</v>
      </c>
      <c r="D529" t="s">
        <v>114</v>
      </c>
      <c r="E529" t="s">
        <v>126</v>
      </c>
      <c r="F529">
        <v>0.12038907060884101</v>
      </c>
    </row>
    <row r="530" spans="1:6" x14ac:dyDescent="0.2">
      <c r="A530" s="1" t="str">
        <f t="shared" si="13"/>
        <v>VCC 24724 (NG T7 SWCVng)2018NGROG</v>
      </c>
      <c r="B530" t="s">
        <v>50</v>
      </c>
      <c r="C530">
        <v>2018</v>
      </c>
      <c r="D530" t="s">
        <v>114</v>
      </c>
      <c r="E530" t="s">
        <v>127</v>
      </c>
      <c r="F530">
        <v>0.17870405200332401</v>
      </c>
    </row>
    <row r="531" spans="1:6" x14ac:dyDescent="0.2">
      <c r="A531" s="1" t="str">
        <f t="shared" si="13"/>
        <v>VCC 24724 (NG T7 SWCVng)2018NGTOG</v>
      </c>
      <c r="B531" t="s">
        <v>50</v>
      </c>
      <c r="C531">
        <v>2018</v>
      </c>
      <c r="D531" t="s">
        <v>114</v>
      </c>
      <c r="E531" t="s">
        <v>128</v>
      </c>
      <c r="F531">
        <v>12.7645760052401</v>
      </c>
    </row>
    <row r="532" spans="1:6" x14ac:dyDescent="0.2">
      <c r="A532" s="1" t="str">
        <f t="shared" si="13"/>
        <v>VCC 24724 (NG T7 SWCVng)2019NGCH4</v>
      </c>
      <c r="B532" t="s">
        <v>50</v>
      </c>
      <c r="C532">
        <v>2019</v>
      </c>
      <c r="D532" t="s">
        <v>114</v>
      </c>
      <c r="E532" t="s">
        <v>119</v>
      </c>
      <c r="F532">
        <v>12.5073271990319</v>
      </c>
    </row>
    <row r="533" spans="1:6" x14ac:dyDescent="0.2">
      <c r="A533" s="1" t="str">
        <f t="shared" si="13"/>
        <v>VCC 24724 (NG T7 SWCVng)2019NGCO</v>
      </c>
      <c r="B533" t="s">
        <v>50</v>
      </c>
      <c r="C533">
        <v>2019</v>
      </c>
      <c r="D533" t="s">
        <v>114</v>
      </c>
      <c r="E533" t="s">
        <v>120</v>
      </c>
      <c r="F533">
        <v>46.152941411985303</v>
      </c>
    </row>
    <row r="534" spans="1:6" x14ac:dyDescent="0.2">
      <c r="A534" s="1" t="str">
        <f t="shared" si="13"/>
        <v>VCC 24724 (NG T7 SWCVng)2019NGCO2</v>
      </c>
      <c r="B534" t="s">
        <v>50</v>
      </c>
      <c r="C534">
        <v>2019</v>
      </c>
      <c r="D534" t="s">
        <v>114</v>
      </c>
      <c r="E534" t="s">
        <v>121</v>
      </c>
      <c r="F534">
        <v>10079.8333336293</v>
      </c>
    </row>
    <row r="535" spans="1:6" x14ac:dyDescent="0.2">
      <c r="A535" s="1" t="str">
        <f t="shared" si="13"/>
        <v>VCC 24724 (NG T7 SWCVng)2019NGHC</v>
      </c>
      <c r="B535" t="s">
        <v>50</v>
      </c>
      <c r="C535">
        <v>2019</v>
      </c>
      <c r="D535" t="s">
        <v>114</v>
      </c>
      <c r="E535" t="s">
        <v>122</v>
      </c>
      <c r="F535">
        <v>12.790225304274401</v>
      </c>
    </row>
    <row r="536" spans="1:6" x14ac:dyDescent="0.2">
      <c r="A536" s="1" t="str">
        <f t="shared" si="13"/>
        <v>VCC 24724 (NG T7 SWCVng)2019NGNOx</v>
      </c>
      <c r="B536" t="s">
        <v>50</v>
      </c>
      <c r="C536">
        <v>2019</v>
      </c>
      <c r="D536" t="s">
        <v>114</v>
      </c>
      <c r="E536" t="s">
        <v>123</v>
      </c>
      <c r="F536">
        <v>2.4788372839900199</v>
      </c>
    </row>
    <row r="537" spans="1:6" x14ac:dyDescent="0.2">
      <c r="A537" s="1" t="str">
        <f t="shared" si="13"/>
        <v>VCC 24724 (NG T7 SWCVng)2019NGPM</v>
      </c>
      <c r="B537" t="s">
        <v>50</v>
      </c>
      <c r="C537">
        <v>2019</v>
      </c>
      <c r="D537" t="s">
        <v>114</v>
      </c>
      <c r="E537" t="s">
        <v>124</v>
      </c>
      <c r="F537">
        <v>0.32011205585896702</v>
      </c>
    </row>
    <row r="538" spans="1:6" x14ac:dyDescent="0.2">
      <c r="A538" s="1" t="str">
        <f t="shared" si="13"/>
        <v>VCC 24724 (NG T7 SWCVng)2019NGPM10</v>
      </c>
      <c r="B538" t="s">
        <v>50</v>
      </c>
      <c r="C538">
        <v>2019</v>
      </c>
      <c r="D538" t="s">
        <v>114</v>
      </c>
      <c r="E538" t="s">
        <v>125</v>
      </c>
      <c r="F538">
        <v>0.31610297928973002</v>
      </c>
    </row>
    <row r="539" spans="1:6" x14ac:dyDescent="0.2">
      <c r="A539" s="1" t="str">
        <f t="shared" si="13"/>
        <v>VCC 24724 (NG T7 SWCVng)2019NGPM25</v>
      </c>
      <c r="B539" t="s">
        <v>50</v>
      </c>
      <c r="C539">
        <v>2019</v>
      </c>
      <c r="D539" t="s">
        <v>114</v>
      </c>
      <c r="E539" t="s">
        <v>126</v>
      </c>
      <c r="F539">
        <v>0.120389725225009</v>
      </c>
    </row>
    <row r="540" spans="1:6" x14ac:dyDescent="0.2">
      <c r="A540" s="1" t="str">
        <f t="shared" si="13"/>
        <v>VCC 24724 (NG T7 SWCVng)2019NGROG</v>
      </c>
      <c r="B540" t="s">
        <v>50</v>
      </c>
      <c r="C540">
        <v>2019</v>
      </c>
      <c r="D540" t="s">
        <v>114</v>
      </c>
      <c r="E540" t="s">
        <v>127</v>
      </c>
      <c r="F540">
        <v>0.178705025994848</v>
      </c>
    </row>
    <row r="541" spans="1:6" x14ac:dyDescent="0.2">
      <c r="A541" s="1" t="str">
        <f t="shared" si="13"/>
        <v>VCC 24724 (NG T7 SWCVng)2019NGTOG</v>
      </c>
      <c r="B541" t="s">
        <v>50</v>
      </c>
      <c r="C541">
        <v>2019</v>
      </c>
      <c r="D541" t="s">
        <v>114</v>
      </c>
      <c r="E541" t="s">
        <v>128</v>
      </c>
      <c r="F541">
        <v>12.7646448281382</v>
      </c>
    </row>
    <row r="542" spans="1:6" x14ac:dyDescent="0.2">
      <c r="A542" s="1" t="str">
        <f t="shared" si="13"/>
        <v>VCC 24724 (NG T7 SWCVng)2020NGCH4</v>
      </c>
      <c r="B542" t="s">
        <v>50</v>
      </c>
      <c r="C542">
        <v>2020</v>
      </c>
      <c r="D542" t="s">
        <v>114</v>
      </c>
      <c r="E542" t="s">
        <v>119</v>
      </c>
      <c r="F542">
        <v>12.5072899604484</v>
      </c>
    </row>
    <row r="543" spans="1:6" x14ac:dyDescent="0.2">
      <c r="A543" s="1" t="str">
        <f t="shared" si="13"/>
        <v>VCC 24724 (NG T7 SWCVng)2020NGCO</v>
      </c>
      <c r="B543" t="s">
        <v>50</v>
      </c>
      <c r="C543">
        <v>2020</v>
      </c>
      <c r="D543" t="s">
        <v>114</v>
      </c>
      <c r="E543" t="s">
        <v>120</v>
      </c>
      <c r="F543">
        <v>46.1528038663497</v>
      </c>
    </row>
    <row r="544" spans="1:6" x14ac:dyDescent="0.2">
      <c r="A544" s="1" t="str">
        <f t="shared" si="13"/>
        <v>VCC 24724 (NG T7 SWCVng)2020NGCO2</v>
      </c>
      <c r="B544" t="s">
        <v>50</v>
      </c>
      <c r="C544">
        <v>2020</v>
      </c>
      <c r="D544" t="s">
        <v>114</v>
      </c>
      <c r="E544" t="s">
        <v>121</v>
      </c>
      <c r="F544">
        <v>10079.8333327496</v>
      </c>
    </row>
    <row r="545" spans="1:6" x14ac:dyDescent="0.2">
      <c r="A545" s="1" t="str">
        <f t="shared" si="13"/>
        <v>VCC 24724 (NG T7 SWCVng)2020NGHC</v>
      </c>
      <c r="B545" t="s">
        <v>50</v>
      </c>
      <c r="C545">
        <v>2020</v>
      </c>
      <c r="D545" t="s">
        <v>114</v>
      </c>
      <c r="E545" t="s">
        <v>122</v>
      </c>
      <c r="F545">
        <v>12.790187129638801</v>
      </c>
    </row>
    <row r="546" spans="1:6" x14ac:dyDescent="0.2">
      <c r="A546" s="1" t="str">
        <f t="shared" si="13"/>
        <v>VCC 24724 (NG T7 SWCVng)2020NGNOx</v>
      </c>
      <c r="B546" t="s">
        <v>50</v>
      </c>
      <c r="C546">
        <v>2020</v>
      </c>
      <c r="D546" t="s">
        <v>114</v>
      </c>
      <c r="E546" t="s">
        <v>123</v>
      </c>
      <c r="F546">
        <v>2.4788962109080002</v>
      </c>
    </row>
    <row r="547" spans="1:6" x14ac:dyDescent="0.2">
      <c r="A547" s="1" t="str">
        <f t="shared" si="13"/>
        <v>VCC 24724 (NG T7 SWCVng)2020NGPM</v>
      </c>
      <c r="B547" t="s">
        <v>50</v>
      </c>
      <c r="C547">
        <v>2020</v>
      </c>
      <c r="D547" t="s">
        <v>114</v>
      </c>
      <c r="E547" t="s">
        <v>124</v>
      </c>
      <c r="F547">
        <v>0.32011107397949101</v>
      </c>
    </row>
    <row r="548" spans="1:6" x14ac:dyDescent="0.2">
      <c r="A548" s="1" t="str">
        <f t="shared" si="13"/>
        <v>VCC 24724 (NG T7 SWCVng)2020NGPM10</v>
      </c>
      <c r="B548" t="s">
        <v>50</v>
      </c>
      <c r="C548">
        <v>2020</v>
      </c>
      <c r="D548" t="s">
        <v>114</v>
      </c>
      <c r="E548" t="s">
        <v>125</v>
      </c>
      <c r="F548">
        <v>0.31610195750248699</v>
      </c>
    </row>
    <row r="549" spans="1:6" x14ac:dyDescent="0.2">
      <c r="A549" s="1" t="str">
        <f t="shared" si="13"/>
        <v>VCC 24724 (NG T7 SWCVng)2020NGPM25</v>
      </c>
      <c r="B549" t="s">
        <v>50</v>
      </c>
      <c r="C549">
        <v>2020</v>
      </c>
      <c r="D549" t="s">
        <v>114</v>
      </c>
      <c r="E549" t="s">
        <v>126</v>
      </c>
      <c r="F549">
        <v>0.12038939438959</v>
      </c>
    </row>
    <row r="550" spans="1:6" x14ac:dyDescent="0.2">
      <c r="A550" s="1" t="str">
        <f t="shared" si="13"/>
        <v>VCC 24724 (NG T7 SWCVng)2020NGROG</v>
      </c>
      <c r="B550" t="s">
        <v>50</v>
      </c>
      <c r="C550">
        <v>2020</v>
      </c>
      <c r="D550" t="s">
        <v>114</v>
      </c>
      <c r="E550" t="s">
        <v>127</v>
      </c>
      <c r="F550">
        <v>0.178704490293491</v>
      </c>
    </row>
    <row r="551" spans="1:6" x14ac:dyDescent="0.2">
      <c r="A551" s="1" t="str">
        <f t="shared" si="13"/>
        <v>VCC 24724 (NG T7 SWCVng)2020NGTOG</v>
      </c>
      <c r="B551" t="s">
        <v>50</v>
      </c>
      <c r="C551">
        <v>2020</v>
      </c>
      <c r="D551" t="s">
        <v>114</v>
      </c>
      <c r="E551" t="s">
        <v>128</v>
      </c>
      <c r="F551">
        <v>12.7646067819866</v>
      </c>
    </row>
  </sheetData>
  <pageMargins left="0.78749999999999998" right="0.78749999999999998" top="1.0249999999999999" bottom="1.0249999999999999" header="0.78749999999999998" footer="0.78749999999999998"/>
  <pageSetup orientation="portrait" r:id="rId1"/>
  <headerFooter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35"/>
  <sheetViews>
    <sheetView zoomScale="120" zoomScaleNormal="120" workbookViewId="0">
      <selection activeCell="B2" sqref="B2:J1035"/>
    </sheetView>
  </sheetViews>
  <sheetFormatPr defaultRowHeight="12.75" x14ac:dyDescent="0.2"/>
  <cols>
    <col min="1" max="1" width="40.140625" style="1" customWidth="1"/>
    <col min="2" max="2" width="5.5703125"/>
    <col min="3" max="3" width="7.7109375"/>
    <col min="4" max="4" width="10.7109375"/>
    <col min="5" max="5" width="26.42578125"/>
    <col min="6" max="6" width="10.85546875"/>
    <col min="8" max="8" width="17.42578125"/>
    <col min="9" max="10" width="18.42578125"/>
    <col min="11" max="1025" width="11.5703125"/>
  </cols>
  <sheetData>
    <row r="1" spans="1:10" x14ac:dyDescent="0.2">
      <c r="A1" s="1" t="s">
        <v>0</v>
      </c>
      <c r="B1" t="s">
        <v>129</v>
      </c>
      <c r="C1" t="s">
        <v>1</v>
      </c>
      <c r="D1" t="s">
        <v>4</v>
      </c>
      <c r="E1" t="s">
        <v>5</v>
      </c>
      <c r="F1" t="s">
        <v>2</v>
      </c>
      <c r="G1" t="s">
        <v>3</v>
      </c>
      <c r="H1" t="s">
        <v>130</v>
      </c>
      <c r="I1" t="s">
        <v>131</v>
      </c>
      <c r="J1" t="s">
        <v>132</v>
      </c>
    </row>
    <row r="2" spans="1:10" x14ac:dyDescent="0.2">
      <c r="A2" s="1" t="str">
        <f>$B2&amp;$C2&amp;$D2&amp;$E2</f>
        <v>20101agriculturalVCC 22601 (DSL T6 Ag)</v>
      </c>
      <c r="B2">
        <v>2010</v>
      </c>
      <c r="C2">
        <v>1</v>
      </c>
      <c r="D2" t="s">
        <v>45</v>
      </c>
      <c r="E2" t="s">
        <v>46</v>
      </c>
      <c r="F2">
        <v>2010</v>
      </c>
      <c r="G2">
        <v>3.8653997576519799</v>
      </c>
      <c r="H2">
        <v>3.8653997576519799</v>
      </c>
      <c r="I2">
        <v>27614.334992906599</v>
      </c>
      <c r="J2">
        <v>3048.8537244618201</v>
      </c>
    </row>
    <row r="3" spans="1:10" x14ac:dyDescent="0.2">
      <c r="A3" s="1" t="str">
        <f t="shared" ref="A3:A66" si="0">$B3&amp;$C3&amp;$D3&amp;$E3</f>
        <v>20111agriculturalVCC 22601 (DSL T6 Ag)</v>
      </c>
      <c r="B3">
        <v>2011</v>
      </c>
      <c r="C3">
        <v>1</v>
      </c>
      <c r="D3" t="s">
        <v>45</v>
      </c>
      <c r="E3" t="s">
        <v>46</v>
      </c>
      <c r="F3">
        <v>2010</v>
      </c>
      <c r="G3">
        <v>0</v>
      </c>
      <c r="H3">
        <v>3.8267457600754602</v>
      </c>
      <c r="I3">
        <v>25196.781349076398</v>
      </c>
      <c r="J3">
        <v>2781.9355664482</v>
      </c>
    </row>
    <row r="4" spans="1:10" x14ac:dyDescent="0.2">
      <c r="A4" s="1" t="str">
        <f t="shared" si="0"/>
        <v>20121agriculturalVCC 22601 (DSL T6 Ag)</v>
      </c>
      <c r="B4">
        <v>2012</v>
      </c>
      <c r="C4">
        <v>1</v>
      </c>
      <c r="D4" t="s">
        <v>45</v>
      </c>
      <c r="E4" t="s">
        <v>46</v>
      </c>
      <c r="F4">
        <v>2010</v>
      </c>
      <c r="G4">
        <v>0</v>
      </c>
      <c r="H4">
        <v>3.7884783024747</v>
      </c>
      <c r="I4">
        <v>24723.868723289699</v>
      </c>
      <c r="J4">
        <v>2729.7220541240599</v>
      </c>
    </row>
    <row r="5" spans="1:10" x14ac:dyDescent="0.2">
      <c r="A5" s="1" t="str">
        <f t="shared" si="0"/>
        <v>20131agriculturalVCC 22601 (DSL T6 Ag)</v>
      </c>
      <c r="B5">
        <v>2013</v>
      </c>
      <c r="C5">
        <v>1</v>
      </c>
      <c r="D5" t="s">
        <v>45</v>
      </c>
      <c r="E5" t="s">
        <v>46</v>
      </c>
      <c r="F5">
        <v>2010</v>
      </c>
      <c r="G5">
        <v>0</v>
      </c>
      <c r="H5">
        <v>3.75059351944995</v>
      </c>
      <c r="I5">
        <v>22499.686903617901</v>
      </c>
      <c r="J5">
        <v>2484.1537640845399</v>
      </c>
    </row>
    <row r="6" spans="1:10" x14ac:dyDescent="0.2">
      <c r="A6" s="1" t="str">
        <f t="shared" si="0"/>
        <v>20141agriculturalVCC 22601 (DSL T6 Ag)</v>
      </c>
      <c r="B6">
        <v>2014</v>
      </c>
      <c r="C6">
        <v>1</v>
      </c>
      <c r="D6" t="s">
        <v>45</v>
      </c>
      <c r="E6" t="s">
        <v>46</v>
      </c>
      <c r="F6">
        <v>2010</v>
      </c>
      <c r="G6">
        <v>0</v>
      </c>
      <c r="H6">
        <v>3.71308758425545</v>
      </c>
      <c r="I6">
        <v>20319.111966020901</v>
      </c>
      <c r="J6">
        <v>2243.4000388303002</v>
      </c>
    </row>
    <row r="7" spans="1:10" x14ac:dyDescent="0.2">
      <c r="A7" s="1" t="str">
        <f t="shared" si="0"/>
        <v>20151agriculturalVCC 22601 (DSL T6 Ag)</v>
      </c>
      <c r="B7">
        <v>2015</v>
      </c>
      <c r="C7">
        <v>1</v>
      </c>
      <c r="D7" t="s">
        <v>45</v>
      </c>
      <c r="E7" t="s">
        <v>46</v>
      </c>
      <c r="F7">
        <v>2010</v>
      </c>
      <c r="G7">
        <v>0</v>
      </c>
      <c r="H7">
        <v>3.6759567084129001</v>
      </c>
      <c r="I7">
        <v>18744.048005797202</v>
      </c>
      <c r="J7">
        <v>2069.4997938080401</v>
      </c>
    </row>
    <row r="8" spans="1:10" x14ac:dyDescent="0.2">
      <c r="A8" s="1" t="str">
        <f t="shared" si="0"/>
        <v>20161agriculturalVCC 22601 (DSL T6 Ag)</v>
      </c>
      <c r="B8">
        <v>2016</v>
      </c>
      <c r="C8">
        <v>1</v>
      </c>
      <c r="D8" t="s">
        <v>45</v>
      </c>
      <c r="E8" t="s">
        <v>46</v>
      </c>
      <c r="F8">
        <v>2010</v>
      </c>
      <c r="G8">
        <v>0</v>
      </c>
      <c r="H8">
        <v>3.6391971413287698</v>
      </c>
      <c r="I8">
        <v>17353.050383890099</v>
      </c>
      <c r="J8">
        <v>1915.9220132328901</v>
      </c>
    </row>
    <row r="9" spans="1:10" x14ac:dyDescent="0.2">
      <c r="A9" s="1" t="str">
        <f t="shared" si="0"/>
        <v>20171agriculturalVCC 22601 (DSL T6 Ag)</v>
      </c>
      <c r="B9">
        <v>2017</v>
      </c>
      <c r="C9">
        <v>1</v>
      </c>
      <c r="D9" t="s">
        <v>45</v>
      </c>
      <c r="E9" t="s">
        <v>46</v>
      </c>
      <c r="F9">
        <v>2010</v>
      </c>
      <c r="G9">
        <v>0</v>
      </c>
      <c r="H9">
        <v>3.6028051699154799</v>
      </c>
      <c r="I9">
        <v>16577.1970896116</v>
      </c>
      <c r="J9">
        <v>1830.26131539227</v>
      </c>
    </row>
    <row r="10" spans="1:10" x14ac:dyDescent="0.2">
      <c r="A10" s="1" t="str">
        <f t="shared" si="0"/>
        <v>20181agriculturalVCC 22601 (DSL T6 Ag)</v>
      </c>
      <c r="B10">
        <v>2018</v>
      </c>
      <c r="C10">
        <v>1</v>
      </c>
      <c r="D10" t="s">
        <v>45</v>
      </c>
      <c r="E10" t="s">
        <v>46</v>
      </c>
      <c r="F10">
        <v>2010</v>
      </c>
      <c r="G10">
        <v>0</v>
      </c>
      <c r="H10">
        <v>3.5667771182163301</v>
      </c>
      <c r="I10">
        <v>16273.369069066201</v>
      </c>
      <c r="J10">
        <v>1796.7161587816299</v>
      </c>
    </row>
    <row r="11" spans="1:10" x14ac:dyDescent="0.2">
      <c r="A11" s="1" t="str">
        <f t="shared" si="0"/>
        <v>20191agriculturalVCC 22601 (DSL T6 Ag)</v>
      </c>
      <c r="B11">
        <v>2019</v>
      </c>
      <c r="C11">
        <v>1</v>
      </c>
      <c r="D11" t="s">
        <v>45</v>
      </c>
      <c r="E11" t="s">
        <v>46</v>
      </c>
      <c r="F11">
        <v>2010</v>
      </c>
      <c r="G11">
        <v>0</v>
      </c>
      <c r="H11">
        <v>3.4597738046698399</v>
      </c>
      <c r="I11">
        <v>15377.680474377101</v>
      </c>
      <c r="J11">
        <v>1697.82464071403</v>
      </c>
    </row>
    <row r="12" spans="1:10" x14ac:dyDescent="0.2">
      <c r="A12" s="1" t="str">
        <f t="shared" si="0"/>
        <v>20201agriculturalVCC 22601 (DSL T6 Ag)</v>
      </c>
      <c r="B12">
        <v>2020</v>
      </c>
      <c r="C12">
        <v>1</v>
      </c>
      <c r="D12" t="s">
        <v>45</v>
      </c>
      <c r="E12" t="s">
        <v>46</v>
      </c>
      <c r="F12">
        <v>2010</v>
      </c>
      <c r="G12">
        <v>0</v>
      </c>
      <c r="H12">
        <v>3.35598059052974</v>
      </c>
      <c r="I12">
        <v>13425.1876372772</v>
      </c>
      <c r="J12">
        <v>1482.25308847834</v>
      </c>
    </row>
    <row r="13" spans="1:10" x14ac:dyDescent="0.2">
      <c r="A13" s="1" t="str">
        <f t="shared" si="0"/>
        <v>20101agriculturalVCC 22601 (DSL T6 Ag)</v>
      </c>
      <c r="B13">
        <v>2010</v>
      </c>
      <c r="C13">
        <v>1</v>
      </c>
      <c r="D13" t="s">
        <v>45</v>
      </c>
      <c r="E13" t="s">
        <v>46</v>
      </c>
      <c r="F13">
        <v>2011</v>
      </c>
      <c r="G13">
        <v>0</v>
      </c>
      <c r="H13">
        <v>0</v>
      </c>
      <c r="I13">
        <v>0</v>
      </c>
      <c r="J13">
        <v>0</v>
      </c>
    </row>
    <row r="14" spans="1:10" x14ac:dyDescent="0.2">
      <c r="A14" s="1" t="str">
        <f t="shared" si="0"/>
        <v>20111agriculturalVCC 22601 (DSL T6 Ag)</v>
      </c>
      <c r="B14">
        <v>2011</v>
      </c>
      <c r="C14">
        <v>1</v>
      </c>
      <c r="D14" t="s">
        <v>45</v>
      </c>
      <c r="E14" t="s">
        <v>46</v>
      </c>
      <c r="F14">
        <v>2011</v>
      </c>
      <c r="G14">
        <v>0.41079293725236998</v>
      </c>
      <c r="H14">
        <v>0.41079293725236998</v>
      </c>
      <c r="I14">
        <v>2934.6961487102999</v>
      </c>
      <c r="J14">
        <v>330.73826149822798</v>
      </c>
    </row>
    <row r="15" spans="1:10" x14ac:dyDescent="0.2">
      <c r="A15" s="1" t="str">
        <f t="shared" si="0"/>
        <v>20121agriculturalVCC 22601 (DSL T6 Ag)</v>
      </c>
      <c r="B15">
        <v>2012</v>
      </c>
      <c r="C15">
        <v>1</v>
      </c>
      <c r="D15" t="s">
        <v>45</v>
      </c>
      <c r="E15" t="s">
        <v>46</v>
      </c>
      <c r="F15">
        <v>2011</v>
      </c>
      <c r="G15">
        <v>0</v>
      </c>
      <c r="H15">
        <v>0.40668500787984602</v>
      </c>
      <c r="I15">
        <v>2677.7721500092198</v>
      </c>
      <c r="J15">
        <v>301.78310145383603</v>
      </c>
    </row>
    <row r="16" spans="1:10" x14ac:dyDescent="0.2">
      <c r="A16" s="1" t="str">
        <f t="shared" si="0"/>
        <v>20131agriculturalVCC 22601 (DSL T6 Ag)</v>
      </c>
      <c r="B16">
        <v>2013</v>
      </c>
      <c r="C16">
        <v>1</v>
      </c>
      <c r="D16" t="s">
        <v>45</v>
      </c>
      <c r="E16" t="s">
        <v>46</v>
      </c>
      <c r="F16">
        <v>2011</v>
      </c>
      <c r="G16">
        <v>0</v>
      </c>
      <c r="H16">
        <v>0.40261815780104798</v>
      </c>
      <c r="I16">
        <v>2627.51365702254</v>
      </c>
      <c r="J16">
        <v>296.119003450626</v>
      </c>
    </row>
    <row r="17" spans="1:10" x14ac:dyDescent="0.2">
      <c r="A17" s="1" t="str">
        <f t="shared" si="0"/>
        <v>20141agriculturalVCC 22601 (DSL T6 Ag)</v>
      </c>
      <c r="B17">
        <v>2014</v>
      </c>
      <c r="C17">
        <v>1</v>
      </c>
      <c r="D17" t="s">
        <v>45</v>
      </c>
      <c r="E17" t="s">
        <v>46</v>
      </c>
      <c r="F17">
        <v>2011</v>
      </c>
      <c r="G17">
        <v>0</v>
      </c>
      <c r="H17">
        <v>0.39859197622303699</v>
      </c>
      <c r="I17">
        <v>2391.1401277704599</v>
      </c>
      <c r="J17">
        <v>269.47986734674402</v>
      </c>
    </row>
    <row r="18" spans="1:10" x14ac:dyDescent="0.2">
      <c r="A18" s="1" t="str">
        <f t="shared" si="0"/>
        <v>20151agriculturalVCC 22601 (DSL T6 Ag)</v>
      </c>
      <c r="B18">
        <v>2015</v>
      </c>
      <c r="C18">
        <v>1</v>
      </c>
      <c r="D18" t="s">
        <v>45</v>
      </c>
      <c r="E18" t="s">
        <v>46</v>
      </c>
      <c r="F18">
        <v>2011</v>
      </c>
      <c r="G18">
        <v>0</v>
      </c>
      <c r="H18">
        <v>0.39460605646080699</v>
      </c>
      <c r="I18">
        <v>2159.4008925875801</v>
      </c>
      <c r="J18">
        <v>243.363013034928</v>
      </c>
    </row>
    <row r="19" spans="1:10" x14ac:dyDescent="0.2">
      <c r="A19" s="1" t="str">
        <f t="shared" si="0"/>
        <v>20161agriculturalVCC 22601 (DSL T6 Ag)</v>
      </c>
      <c r="B19">
        <v>2016</v>
      </c>
      <c r="C19">
        <v>1</v>
      </c>
      <c r="D19" t="s">
        <v>45</v>
      </c>
      <c r="E19" t="s">
        <v>46</v>
      </c>
      <c r="F19">
        <v>2011</v>
      </c>
      <c r="G19">
        <v>0</v>
      </c>
      <c r="H19">
        <v>0.39065999589619899</v>
      </c>
      <c r="I19">
        <v>1992.01195712243</v>
      </c>
      <c r="J19">
        <v>224.49839376791701</v>
      </c>
    </row>
    <row r="20" spans="1:10" x14ac:dyDescent="0.2">
      <c r="A20" s="1" t="str">
        <f t="shared" si="0"/>
        <v>20171agriculturalVCC 22601 (DSL T6 Ag)</v>
      </c>
      <c r="B20">
        <v>2017</v>
      </c>
      <c r="C20">
        <v>1</v>
      </c>
      <c r="D20" t="s">
        <v>45</v>
      </c>
      <c r="E20" t="s">
        <v>46</v>
      </c>
      <c r="F20">
        <v>2011</v>
      </c>
      <c r="G20">
        <v>0</v>
      </c>
      <c r="H20">
        <v>0.38675339593723701</v>
      </c>
      <c r="I20">
        <v>1844.1845564291</v>
      </c>
      <c r="J20">
        <v>207.83834617539301</v>
      </c>
    </row>
    <row r="21" spans="1:10" x14ac:dyDescent="0.2">
      <c r="A21" s="1" t="str">
        <f t="shared" si="0"/>
        <v>20181agriculturalVCC 22601 (DSL T6 Ag)</v>
      </c>
      <c r="B21">
        <v>2018</v>
      </c>
      <c r="C21">
        <v>1</v>
      </c>
      <c r="D21" t="s">
        <v>45</v>
      </c>
      <c r="E21" t="s">
        <v>46</v>
      </c>
      <c r="F21">
        <v>2011</v>
      </c>
      <c r="G21">
        <v>0</v>
      </c>
      <c r="H21">
        <v>0.38288586197786401</v>
      </c>
      <c r="I21">
        <v>1761.7312337158</v>
      </c>
      <c r="J21">
        <v>198.54591274205899</v>
      </c>
    </row>
    <row r="22" spans="1:10" x14ac:dyDescent="0.2">
      <c r="A22" s="1" t="str">
        <f t="shared" si="0"/>
        <v>20191agriculturalVCC 22601 (DSL T6 Ag)</v>
      </c>
      <c r="B22">
        <v>2019</v>
      </c>
      <c r="C22">
        <v>1</v>
      </c>
      <c r="D22" t="s">
        <v>45</v>
      </c>
      <c r="E22" t="s">
        <v>46</v>
      </c>
      <c r="F22">
        <v>2011</v>
      </c>
      <c r="G22">
        <v>0</v>
      </c>
      <c r="H22">
        <v>0.37905700335808601</v>
      </c>
      <c r="I22">
        <v>1729.44210120568</v>
      </c>
      <c r="J22">
        <v>194.906949452324</v>
      </c>
    </row>
    <row r="23" spans="1:10" x14ac:dyDescent="0.2">
      <c r="A23" s="1" t="str">
        <f t="shared" si="0"/>
        <v>20201agriculturalVCC 22601 (DSL T6 Ag)</v>
      </c>
      <c r="B23">
        <v>2020</v>
      </c>
      <c r="C23">
        <v>1</v>
      </c>
      <c r="D23" t="s">
        <v>45</v>
      </c>
      <c r="E23" t="s">
        <v>46</v>
      </c>
      <c r="F23">
        <v>2011</v>
      </c>
      <c r="G23">
        <v>0</v>
      </c>
      <c r="H23">
        <v>0.367685293257343</v>
      </c>
      <c r="I23">
        <v>1634.25335702795</v>
      </c>
      <c r="J23">
        <v>184.17924267512501</v>
      </c>
    </row>
    <row r="24" spans="1:10" x14ac:dyDescent="0.2">
      <c r="A24" s="1" t="str">
        <f t="shared" si="0"/>
        <v>20101agriculturalVCC 22601 (DSL T6 Ag)</v>
      </c>
      <c r="B24">
        <v>2010</v>
      </c>
      <c r="C24">
        <v>1</v>
      </c>
      <c r="D24" t="s">
        <v>45</v>
      </c>
      <c r="E24" t="s">
        <v>46</v>
      </c>
      <c r="F24">
        <v>2012</v>
      </c>
      <c r="G24">
        <v>0</v>
      </c>
      <c r="H24">
        <v>0</v>
      </c>
      <c r="I24">
        <v>0</v>
      </c>
      <c r="J24">
        <v>0</v>
      </c>
    </row>
    <row r="25" spans="1:10" x14ac:dyDescent="0.2">
      <c r="A25" s="1" t="str">
        <f t="shared" si="0"/>
        <v>20111agriculturalVCC 22601 (DSL T6 Ag)</v>
      </c>
      <c r="B25">
        <v>2011</v>
      </c>
      <c r="C25">
        <v>1</v>
      </c>
      <c r="D25" t="s">
        <v>45</v>
      </c>
      <c r="E25" t="s">
        <v>46</v>
      </c>
      <c r="F25">
        <v>2012</v>
      </c>
      <c r="G25">
        <v>0</v>
      </c>
      <c r="H25">
        <v>0</v>
      </c>
      <c r="I25">
        <v>0</v>
      </c>
      <c r="J25">
        <v>0</v>
      </c>
    </row>
    <row r="26" spans="1:10" x14ac:dyDescent="0.2">
      <c r="A26" s="1" t="str">
        <f t="shared" si="0"/>
        <v>20121agriculturalVCC 22601 (DSL T6 Ag)</v>
      </c>
      <c r="B26">
        <v>2012</v>
      </c>
      <c r="C26">
        <v>1</v>
      </c>
      <c r="D26" t="s">
        <v>45</v>
      </c>
      <c r="E26" t="s">
        <v>46</v>
      </c>
      <c r="F26">
        <v>2012</v>
      </c>
      <c r="G26" s="2">
        <v>8.9233903474939799E-2</v>
      </c>
      <c r="H26" s="2">
        <v>8.9233903474939799E-2</v>
      </c>
      <c r="I26">
        <v>637.48513938400697</v>
      </c>
      <c r="J26">
        <v>74.863490231731404</v>
      </c>
    </row>
    <row r="27" spans="1:10" x14ac:dyDescent="0.2">
      <c r="A27" s="1" t="str">
        <f t="shared" si="0"/>
        <v>20131agriculturalVCC 22601 (DSL T6 Ag)</v>
      </c>
      <c r="B27">
        <v>2013</v>
      </c>
      <c r="C27">
        <v>1</v>
      </c>
      <c r="D27" t="s">
        <v>45</v>
      </c>
      <c r="E27" t="s">
        <v>46</v>
      </c>
      <c r="F27">
        <v>2012</v>
      </c>
      <c r="G27">
        <v>0</v>
      </c>
      <c r="H27" s="2">
        <v>8.8341564440190395E-2</v>
      </c>
      <c r="I27">
        <v>581.67519422323301</v>
      </c>
      <c r="J27">
        <v>68.309412299162901</v>
      </c>
    </row>
    <row r="28" spans="1:10" x14ac:dyDescent="0.2">
      <c r="A28" s="1" t="str">
        <f t="shared" si="0"/>
        <v>20141agriculturalVCC 22601 (DSL T6 Ag)</v>
      </c>
      <c r="B28">
        <v>2014</v>
      </c>
      <c r="C28">
        <v>1</v>
      </c>
      <c r="D28" t="s">
        <v>45</v>
      </c>
      <c r="E28" t="s">
        <v>46</v>
      </c>
      <c r="F28">
        <v>2012</v>
      </c>
      <c r="G28">
        <v>0</v>
      </c>
      <c r="H28" s="2">
        <v>8.7458148795788504E-2</v>
      </c>
      <c r="I28">
        <v>570.75786555160005</v>
      </c>
      <c r="J28">
        <v>67.027328564387403</v>
      </c>
    </row>
    <row r="29" spans="1:10" x14ac:dyDescent="0.2">
      <c r="A29" s="1" t="str">
        <f t="shared" si="0"/>
        <v>20151agriculturalVCC 22601 (DSL T6 Ag)</v>
      </c>
      <c r="B29">
        <v>2015</v>
      </c>
      <c r="C29">
        <v>1</v>
      </c>
      <c r="D29" t="s">
        <v>45</v>
      </c>
      <c r="E29" t="s">
        <v>46</v>
      </c>
      <c r="F29">
        <v>2012</v>
      </c>
      <c r="G29">
        <v>0</v>
      </c>
      <c r="H29" s="2">
        <v>8.6583567307830595E-2</v>
      </c>
      <c r="I29">
        <v>519.41196648529694</v>
      </c>
      <c r="J29">
        <v>60.997488846234901</v>
      </c>
    </row>
    <row r="30" spans="1:10" x14ac:dyDescent="0.2">
      <c r="A30" s="1" t="str">
        <f t="shared" si="0"/>
        <v>20161agriculturalVCC 22601 (DSL T6 Ag)</v>
      </c>
      <c r="B30">
        <v>2016</v>
      </c>
      <c r="C30">
        <v>1</v>
      </c>
      <c r="D30" t="s">
        <v>45</v>
      </c>
      <c r="E30" t="s">
        <v>46</v>
      </c>
      <c r="F30">
        <v>2012</v>
      </c>
      <c r="G30">
        <v>0</v>
      </c>
      <c r="H30" s="2">
        <v>8.5717731634752298E-2</v>
      </c>
      <c r="I30">
        <v>469.07274526601498</v>
      </c>
      <c r="J30">
        <v>55.0858690088467</v>
      </c>
    </row>
    <row r="31" spans="1:10" x14ac:dyDescent="0.2">
      <c r="A31" s="1" t="str">
        <f t="shared" si="0"/>
        <v>20171agriculturalVCC 22601 (DSL T6 Ag)</v>
      </c>
      <c r="B31">
        <v>2017</v>
      </c>
      <c r="C31">
        <v>1</v>
      </c>
      <c r="D31" t="s">
        <v>45</v>
      </c>
      <c r="E31" t="s">
        <v>46</v>
      </c>
      <c r="F31">
        <v>2012</v>
      </c>
      <c r="G31">
        <v>0</v>
      </c>
      <c r="H31" s="2">
        <v>8.4860554318404793E-2</v>
      </c>
      <c r="I31">
        <v>432.71192511663202</v>
      </c>
      <c r="J31">
        <v>50.815811973946403</v>
      </c>
    </row>
    <row r="32" spans="1:10" x14ac:dyDescent="0.2">
      <c r="A32" s="1" t="str">
        <f t="shared" si="0"/>
        <v>20181agriculturalVCC 22601 (DSL T6 Ag)</v>
      </c>
      <c r="B32">
        <v>2018</v>
      </c>
      <c r="C32">
        <v>1</v>
      </c>
      <c r="D32" t="s">
        <v>45</v>
      </c>
      <c r="E32" t="s">
        <v>46</v>
      </c>
      <c r="F32">
        <v>2012</v>
      </c>
      <c r="G32">
        <v>0</v>
      </c>
      <c r="H32" s="2">
        <v>8.4011948775220696E-2</v>
      </c>
      <c r="I32">
        <v>400.60033115240702</v>
      </c>
      <c r="J32">
        <v>47.044765634907002</v>
      </c>
    </row>
    <row r="33" spans="1:10" x14ac:dyDescent="0.2">
      <c r="A33" s="1" t="str">
        <f t="shared" si="0"/>
        <v>20191agriculturalVCC 22601 (DSL T6 Ag)</v>
      </c>
      <c r="B33">
        <v>2019</v>
      </c>
      <c r="C33">
        <v>1</v>
      </c>
      <c r="D33" t="s">
        <v>45</v>
      </c>
      <c r="E33" t="s">
        <v>46</v>
      </c>
      <c r="F33">
        <v>2012</v>
      </c>
      <c r="G33">
        <v>0</v>
      </c>
      <c r="H33" s="2">
        <v>8.3171829287468496E-2</v>
      </c>
      <c r="I33">
        <v>382.68952701492799</v>
      </c>
      <c r="J33">
        <v>44.941398469541703</v>
      </c>
    </row>
    <row r="34" spans="1:10" x14ac:dyDescent="0.2">
      <c r="A34" s="1" t="str">
        <f t="shared" si="0"/>
        <v>20201agriculturalVCC 22601 (DSL T6 Ag)</v>
      </c>
      <c r="B34">
        <v>2020</v>
      </c>
      <c r="C34">
        <v>1</v>
      </c>
      <c r="D34" t="s">
        <v>45</v>
      </c>
      <c r="E34" t="s">
        <v>46</v>
      </c>
      <c r="F34">
        <v>2012</v>
      </c>
      <c r="G34">
        <v>0</v>
      </c>
      <c r="H34" s="2">
        <v>8.2340110994593804E-2</v>
      </c>
      <c r="I34">
        <v>375.67556676291002</v>
      </c>
      <c r="J34">
        <v>44.117709394499002</v>
      </c>
    </row>
    <row r="35" spans="1:10" x14ac:dyDescent="0.2">
      <c r="A35" s="1" t="str">
        <f t="shared" si="0"/>
        <v>20101commercialVCC 21400 (GAS LHD1)</v>
      </c>
      <c r="B35">
        <v>2010</v>
      </c>
      <c r="C35">
        <v>1</v>
      </c>
      <c r="D35" t="s">
        <v>8</v>
      </c>
      <c r="E35" t="s">
        <v>9</v>
      </c>
      <c r="F35">
        <v>2010</v>
      </c>
      <c r="G35">
        <v>48.679095983672497</v>
      </c>
      <c r="H35">
        <v>48.679095983672497</v>
      </c>
      <c r="I35">
        <v>1201184.3737914599</v>
      </c>
      <c r="J35">
        <v>117564.40292421301</v>
      </c>
    </row>
    <row r="36" spans="1:10" x14ac:dyDescent="0.2">
      <c r="A36" s="1" t="str">
        <f t="shared" si="0"/>
        <v>20111commercialVCC 21400 (GAS LHD1)</v>
      </c>
      <c r="B36">
        <v>2011</v>
      </c>
      <c r="C36">
        <v>1</v>
      </c>
      <c r="D36" t="s">
        <v>8</v>
      </c>
      <c r="E36" t="s">
        <v>9</v>
      </c>
      <c r="F36">
        <v>2010</v>
      </c>
      <c r="G36">
        <v>0</v>
      </c>
      <c r="H36">
        <v>48.1923050238358</v>
      </c>
      <c r="I36">
        <v>1018565.89900065</v>
      </c>
      <c r="J36">
        <v>99690.850437057903</v>
      </c>
    </row>
    <row r="37" spans="1:10" x14ac:dyDescent="0.2">
      <c r="A37" s="1" t="str">
        <f t="shared" si="0"/>
        <v>20121commercialVCC 21400 (GAS LHD1)</v>
      </c>
      <c r="B37">
        <v>2012</v>
      </c>
      <c r="C37">
        <v>1</v>
      </c>
      <c r="D37" t="s">
        <v>8</v>
      </c>
      <c r="E37" t="s">
        <v>9</v>
      </c>
      <c r="F37">
        <v>2010</v>
      </c>
      <c r="G37">
        <v>0</v>
      </c>
      <c r="H37">
        <v>47.7103819735974</v>
      </c>
      <c r="I37">
        <v>910136.82251753495</v>
      </c>
      <c r="J37">
        <v>89078.491573176507</v>
      </c>
    </row>
    <row r="38" spans="1:10" x14ac:dyDescent="0.2">
      <c r="A38" s="1" t="str">
        <f t="shared" si="0"/>
        <v>20131commercialVCC 21400 (GAS LHD1)</v>
      </c>
      <c r="B38">
        <v>2013</v>
      </c>
      <c r="C38">
        <v>1</v>
      </c>
      <c r="D38" t="s">
        <v>8</v>
      </c>
      <c r="E38" t="s">
        <v>9</v>
      </c>
      <c r="F38">
        <v>2010</v>
      </c>
      <c r="G38">
        <v>0</v>
      </c>
      <c r="H38">
        <v>47.233278153861399</v>
      </c>
      <c r="I38">
        <v>831330.28798656503</v>
      </c>
      <c r="J38">
        <v>81365.401575663505</v>
      </c>
    </row>
    <row r="39" spans="1:10" x14ac:dyDescent="0.2">
      <c r="A39" s="1" t="str">
        <f t="shared" si="0"/>
        <v>20141commercialVCC 21400 (GAS LHD1)</v>
      </c>
      <c r="B39">
        <v>2014</v>
      </c>
      <c r="C39">
        <v>1</v>
      </c>
      <c r="D39" t="s">
        <v>8</v>
      </c>
      <c r="E39" t="s">
        <v>9</v>
      </c>
      <c r="F39">
        <v>2010</v>
      </c>
      <c r="G39">
        <v>0</v>
      </c>
      <c r="H39">
        <v>46.760945372322801</v>
      </c>
      <c r="I39">
        <v>768979.85192870896</v>
      </c>
      <c r="J39">
        <v>75262.931424416995</v>
      </c>
    </row>
    <row r="40" spans="1:10" x14ac:dyDescent="0.2">
      <c r="A40" s="1" t="str">
        <f t="shared" si="0"/>
        <v>20151commercialVCC 21400 (GAS LHD1)</v>
      </c>
      <c r="B40">
        <v>2015</v>
      </c>
      <c r="C40">
        <v>1</v>
      </c>
      <c r="D40" t="s">
        <v>8</v>
      </c>
      <c r="E40" t="s">
        <v>9</v>
      </c>
      <c r="F40">
        <v>2010</v>
      </c>
      <c r="G40">
        <v>0</v>
      </c>
      <c r="H40">
        <v>46.293335918599603</v>
      </c>
      <c r="I40">
        <v>714069.06801608403</v>
      </c>
      <c r="J40">
        <v>69888.607827106403</v>
      </c>
    </row>
    <row r="41" spans="1:10" x14ac:dyDescent="0.2">
      <c r="A41" s="1" t="str">
        <f t="shared" si="0"/>
        <v>20161commercialVCC 21400 (GAS LHD1)</v>
      </c>
      <c r="B41">
        <v>2016</v>
      </c>
      <c r="C41">
        <v>1</v>
      </c>
      <c r="D41" t="s">
        <v>8</v>
      </c>
      <c r="E41" t="s">
        <v>9</v>
      </c>
      <c r="F41">
        <v>2010</v>
      </c>
      <c r="G41">
        <v>0</v>
      </c>
      <c r="H41">
        <v>45.830402559413599</v>
      </c>
      <c r="I41">
        <v>669574.15923936898</v>
      </c>
      <c r="J41">
        <v>65533.724848575403</v>
      </c>
    </row>
    <row r="42" spans="1:10" x14ac:dyDescent="0.2">
      <c r="A42" s="1" t="str">
        <f t="shared" si="0"/>
        <v>20171commercialVCC 21400 (GAS LHD1)</v>
      </c>
      <c r="B42">
        <v>2017</v>
      </c>
      <c r="C42">
        <v>1</v>
      </c>
      <c r="D42" t="s">
        <v>8</v>
      </c>
      <c r="E42" t="s">
        <v>9</v>
      </c>
      <c r="F42">
        <v>2010</v>
      </c>
      <c r="G42">
        <v>0</v>
      </c>
      <c r="H42">
        <v>45.372098533819397</v>
      </c>
      <c r="I42">
        <v>631129.50948400795</v>
      </c>
      <c r="J42">
        <v>61771.003327437698</v>
      </c>
    </row>
    <row r="43" spans="1:10" x14ac:dyDescent="0.2">
      <c r="A43" s="1" t="str">
        <f t="shared" si="0"/>
        <v>20181commercialVCC 21400 (GAS LHD1)</v>
      </c>
      <c r="B43">
        <v>2018</v>
      </c>
      <c r="C43">
        <v>1</v>
      </c>
      <c r="D43" t="s">
        <v>8</v>
      </c>
      <c r="E43" t="s">
        <v>9</v>
      </c>
      <c r="F43">
        <v>2010</v>
      </c>
      <c r="G43">
        <v>0</v>
      </c>
      <c r="H43">
        <v>44.918377548481203</v>
      </c>
      <c r="I43">
        <v>597770.35641522997</v>
      </c>
      <c r="J43">
        <v>58506.018369125901</v>
      </c>
    </row>
    <row r="44" spans="1:10" x14ac:dyDescent="0.2">
      <c r="A44" s="1" t="str">
        <f t="shared" si="0"/>
        <v>20191commercialVCC 21400 (GAS LHD1)</v>
      </c>
      <c r="B44">
        <v>2019</v>
      </c>
      <c r="C44">
        <v>1</v>
      </c>
      <c r="D44" t="s">
        <v>8</v>
      </c>
      <c r="E44" t="s">
        <v>9</v>
      </c>
      <c r="F44">
        <v>2010</v>
      </c>
      <c r="G44">
        <v>0</v>
      </c>
      <c r="H44">
        <v>43.570826222026803</v>
      </c>
      <c r="I44">
        <v>556438.23891190998</v>
      </c>
      <c r="J44">
        <v>54460.689590385999</v>
      </c>
    </row>
    <row r="45" spans="1:10" x14ac:dyDescent="0.2">
      <c r="A45" s="1" t="str">
        <f t="shared" si="0"/>
        <v>20201commercialVCC 21400 (GAS LHD1)</v>
      </c>
      <c r="B45">
        <v>2020</v>
      </c>
      <c r="C45">
        <v>1</v>
      </c>
      <c r="D45" t="s">
        <v>8</v>
      </c>
      <c r="E45" t="s">
        <v>9</v>
      </c>
      <c r="F45">
        <v>2010</v>
      </c>
      <c r="G45">
        <v>0</v>
      </c>
      <c r="H45">
        <v>42.263701435366002</v>
      </c>
      <c r="I45">
        <v>519258.72566351498</v>
      </c>
      <c r="J45">
        <v>50821.791706405304</v>
      </c>
    </row>
    <row r="46" spans="1:10" x14ac:dyDescent="0.2">
      <c r="A46" s="1" t="str">
        <f t="shared" si="0"/>
        <v>20101commercialVCC 21400 (GAS LHD1)</v>
      </c>
      <c r="B46">
        <v>2010</v>
      </c>
      <c r="C46">
        <v>1</v>
      </c>
      <c r="D46" t="s">
        <v>8</v>
      </c>
      <c r="E46" t="s">
        <v>9</v>
      </c>
      <c r="F46">
        <v>2011</v>
      </c>
      <c r="G46">
        <v>0</v>
      </c>
      <c r="H46">
        <v>0</v>
      </c>
      <c r="I46">
        <v>0</v>
      </c>
      <c r="J46">
        <v>0</v>
      </c>
    </row>
    <row r="47" spans="1:10" x14ac:dyDescent="0.2">
      <c r="A47" s="1" t="str">
        <f t="shared" si="0"/>
        <v>20111commercialVCC 21400 (GAS LHD1)</v>
      </c>
      <c r="B47">
        <v>2011</v>
      </c>
      <c r="C47">
        <v>1</v>
      </c>
      <c r="D47" t="s">
        <v>8</v>
      </c>
      <c r="E47" t="s">
        <v>9</v>
      </c>
      <c r="F47">
        <v>2011</v>
      </c>
      <c r="G47">
        <v>35.136847264061899</v>
      </c>
      <c r="H47">
        <v>35.136847264061899</v>
      </c>
      <c r="I47">
        <v>867021.68610618904</v>
      </c>
      <c r="J47">
        <v>85791.610685653999</v>
      </c>
    </row>
    <row r="48" spans="1:10" x14ac:dyDescent="0.2">
      <c r="A48" s="1" t="str">
        <f t="shared" si="0"/>
        <v>20121commercialVCC 21400 (GAS LHD1)</v>
      </c>
      <c r="B48">
        <v>2012</v>
      </c>
      <c r="C48">
        <v>1</v>
      </c>
      <c r="D48" t="s">
        <v>8</v>
      </c>
      <c r="E48" t="s">
        <v>9</v>
      </c>
      <c r="F48">
        <v>2011</v>
      </c>
      <c r="G48">
        <v>0</v>
      </c>
      <c r="H48">
        <v>34.785478791421298</v>
      </c>
      <c r="I48">
        <v>735206.63640861399</v>
      </c>
      <c r="J48">
        <v>72748.539667497898</v>
      </c>
    </row>
    <row r="49" spans="1:10" x14ac:dyDescent="0.2">
      <c r="A49" s="1" t="str">
        <f t="shared" si="0"/>
        <v>20131commercialVCC 21400 (GAS LHD1)</v>
      </c>
      <c r="B49">
        <v>2013</v>
      </c>
      <c r="C49">
        <v>1</v>
      </c>
      <c r="D49" t="s">
        <v>8</v>
      </c>
      <c r="E49" t="s">
        <v>9</v>
      </c>
      <c r="F49">
        <v>2011</v>
      </c>
      <c r="G49">
        <v>0</v>
      </c>
      <c r="H49">
        <v>34.437624003507104</v>
      </c>
      <c r="I49">
        <v>656941.91471681197</v>
      </c>
      <c r="J49">
        <v>65004.2621697125</v>
      </c>
    </row>
    <row r="50" spans="1:10" x14ac:dyDescent="0.2">
      <c r="A50" s="1" t="str">
        <f t="shared" si="0"/>
        <v>20141commercialVCC 21400 (GAS LHD1)</v>
      </c>
      <c r="B50">
        <v>2014</v>
      </c>
      <c r="C50">
        <v>1</v>
      </c>
      <c r="D50" t="s">
        <v>8</v>
      </c>
      <c r="E50" t="s">
        <v>9</v>
      </c>
      <c r="F50">
        <v>2011</v>
      </c>
      <c r="G50">
        <v>0</v>
      </c>
      <c r="H50">
        <v>34.093247763472</v>
      </c>
      <c r="I50">
        <v>600058.91162748903</v>
      </c>
      <c r="J50">
        <v>59375.701161525198</v>
      </c>
    </row>
    <row r="51" spans="1:10" x14ac:dyDescent="0.2">
      <c r="A51" s="1" t="str">
        <f t="shared" si="0"/>
        <v>20151commercialVCC 21400 (GAS LHD1)</v>
      </c>
      <c r="B51">
        <v>2015</v>
      </c>
      <c r="C51">
        <v>1</v>
      </c>
      <c r="D51" t="s">
        <v>8</v>
      </c>
      <c r="E51" t="s">
        <v>9</v>
      </c>
      <c r="F51">
        <v>2011</v>
      </c>
      <c r="G51">
        <v>0</v>
      </c>
      <c r="H51">
        <v>33.752315285837298</v>
      </c>
      <c r="I51">
        <v>555054.01364525501</v>
      </c>
      <c r="J51">
        <v>54922.476117086699</v>
      </c>
    </row>
    <row r="52" spans="1:10" x14ac:dyDescent="0.2">
      <c r="A52" s="1" t="str">
        <f t="shared" si="0"/>
        <v>20161commercialVCC 21400 (GAS LHD1)</v>
      </c>
      <c r="B52">
        <v>2016</v>
      </c>
      <c r="C52">
        <v>1</v>
      </c>
      <c r="D52" t="s">
        <v>8</v>
      </c>
      <c r="E52" t="s">
        <v>9</v>
      </c>
      <c r="F52">
        <v>2011</v>
      </c>
      <c r="G52">
        <v>0</v>
      </c>
      <c r="H52">
        <v>33.414792132978903</v>
      </c>
      <c r="I52">
        <v>515419.09872951801</v>
      </c>
      <c r="J52">
        <v>51000.609750305397</v>
      </c>
    </row>
    <row r="53" spans="1:10" x14ac:dyDescent="0.2">
      <c r="A53" s="1" t="str">
        <f t="shared" si="0"/>
        <v>20171commercialVCC 21400 (GAS LHD1)</v>
      </c>
      <c r="B53">
        <v>2017</v>
      </c>
      <c r="C53">
        <v>1</v>
      </c>
      <c r="D53" t="s">
        <v>8</v>
      </c>
      <c r="E53" t="s">
        <v>9</v>
      </c>
      <c r="F53">
        <v>2011</v>
      </c>
      <c r="G53">
        <v>0</v>
      </c>
      <c r="H53">
        <v>33.080644211649101</v>
      </c>
      <c r="I53">
        <v>483302.42149623099</v>
      </c>
      <c r="J53">
        <v>47822.671396664802</v>
      </c>
    </row>
    <row r="54" spans="1:10" x14ac:dyDescent="0.2">
      <c r="A54" s="1" t="str">
        <f t="shared" si="0"/>
        <v>20181commercialVCC 21400 (GAS LHD1)</v>
      </c>
      <c r="B54">
        <v>2018</v>
      </c>
      <c r="C54">
        <v>1</v>
      </c>
      <c r="D54" t="s">
        <v>8</v>
      </c>
      <c r="E54" t="s">
        <v>9</v>
      </c>
      <c r="F54">
        <v>2011</v>
      </c>
      <c r="G54">
        <v>0</v>
      </c>
      <c r="H54">
        <v>32.749837769532697</v>
      </c>
      <c r="I54">
        <v>455552.85550126003</v>
      </c>
      <c r="J54">
        <v>45076.857767448499</v>
      </c>
    </row>
    <row r="55" spans="1:10" x14ac:dyDescent="0.2">
      <c r="A55" s="1" t="str">
        <f t="shared" si="0"/>
        <v>20191commercialVCC 21400 (GAS LHD1)</v>
      </c>
      <c r="B55">
        <v>2019</v>
      </c>
      <c r="C55">
        <v>1</v>
      </c>
      <c r="D55" t="s">
        <v>8</v>
      </c>
      <c r="E55" t="s">
        <v>9</v>
      </c>
      <c r="F55">
        <v>2011</v>
      </c>
      <c r="G55">
        <v>0</v>
      </c>
      <c r="H55">
        <v>32.422339391837298</v>
      </c>
      <c r="I55">
        <v>431474.02982567099</v>
      </c>
      <c r="J55">
        <v>42694.263108939798</v>
      </c>
    </row>
    <row r="56" spans="1:10" x14ac:dyDescent="0.2">
      <c r="A56" s="1" t="str">
        <f t="shared" si="0"/>
        <v>20201commercialVCC 21400 (GAS LHD1)</v>
      </c>
      <c r="B56">
        <v>2020</v>
      </c>
      <c r="C56">
        <v>1</v>
      </c>
      <c r="D56" t="s">
        <v>8</v>
      </c>
      <c r="E56" t="s">
        <v>9</v>
      </c>
      <c r="F56">
        <v>2011</v>
      </c>
      <c r="G56">
        <v>0</v>
      </c>
      <c r="H56">
        <v>31.449669210082199</v>
      </c>
      <c r="I56">
        <v>401640.273251771</v>
      </c>
      <c r="J56">
        <v>39742.219267022403</v>
      </c>
    </row>
    <row r="57" spans="1:10" x14ac:dyDescent="0.2">
      <c r="A57" s="1" t="str">
        <f t="shared" si="0"/>
        <v>20101commercialVCC 21400 (GAS LHD1)</v>
      </c>
      <c r="B57">
        <v>2010</v>
      </c>
      <c r="C57">
        <v>1</v>
      </c>
      <c r="D57" t="s">
        <v>8</v>
      </c>
      <c r="E57" t="s">
        <v>9</v>
      </c>
      <c r="F57">
        <v>2012</v>
      </c>
      <c r="G57">
        <v>0</v>
      </c>
      <c r="H57">
        <v>0</v>
      </c>
      <c r="I57">
        <v>0</v>
      </c>
      <c r="J57">
        <v>0</v>
      </c>
    </row>
    <row r="58" spans="1:10" x14ac:dyDescent="0.2">
      <c r="A58" s="1" t="str">
        <f t="shared" si="0"/>
        <v>20111commercialVCC 21400 (GAS LHD1)</v>
      </c>
      <c r="B58">
        <v>2011</v>
      </c>
      <c r="C58">
        <v>1</v>
      </c>
      <c r="D58" t="s">
        <v>8</v>
      </c>
      <c r="E58" t="s">
        <v>9</v>
      </c>
      <c r="F58">
        <v>2012</v>
      </c>
      <c r="G58">
        <v>0</v>
      </c>
      <c r="H58">
        <v>0</v>
      </c>
      <c r="I58">
        <v>0</v>
      </c>
      <c r="J58">
        <v>0</v>
      </c>
    </row>
    <row r="59" spans="1:10" x14ac:dyDescent="0.2">
      <c r="A59" s="1" t="str">
        <f t="shared" si="0"/>
        <v>20121commercialVCC 21400 (GAS LHD1)</v>
      </c>
      <c r="B59">
        <v>2012</v>
      </c>
      <c r="C59">
        <v>1</v>
      </c>
      <c r="D59" t="s">
        <v>8</v>
      </c>
      <c r="E59" t="s">
        <v>9</v>
      </c>
      <c r="F59">
        <v>2012</v>
      </c>
      <c r="G59">
        <v>193.789070983404</v>
      </c>
      <c r="H59">
        <v>193.789070983404</v>
      </c>
      <c r="I59">
        <v>4781855.5207949402</v>
      </c>
      <c r="J59">
        <v>468183.90551134199</v>
      </c>
    </row>
    <row r="60" spans="1:10" x14ac:dyDescent="0.2">
      <c r="A60" s="1" t="str">
        <f t="shared" si="0"/>
        <v>20131commercialVCC 21400 (GAS LHD1)</v>
      </c>
      <c r="B60">
        <v>2013</v>
      </c>
      <c r="C60">
        <v>1</v>
      </c>
      <c r="D60" t="s">
        <v>8</v>
      </c>
      <c r="E60" t="s">
        <v>9</v>
      </c>
      <c r="F60">
        <v>2012</v>
      </c>
      <c r="G60">
        <v>0</v>
      </c>
      <c r="H60">
        <v>191.85118027357001</v>
      </c>
      <c r="I60">
        <v>4054860.41418926</v>
      </c>
      <c r="J60">
        <v>397004.96528236201</v>
      </c>
    </row>
    <row r="61" spans="1:10" x14ac:dyDescent="0.2">
      <c r="A61" s="1" t="str">
        <f t="shared" si="0"/>
        <v>20141commercialVCC 21400 (GAS LHD1)</v>
      </c>
      <c r="B61">
        <v>2014</v>
      </c>
      <c r="C61">
        <v>1</v>
      </c>
      <c r="D61" t="s">
        <v>8</v>
      </c>
      <c r="E61" t="s">
        <v>9</v>
      </c>
      <c r="F61">
        <v>2012</v>
      </c>
      <c r="G61">
        <v>0</v>
      </c>
      <c r="H61">
        <v>189.93266847083501</v>
      </c>
      <c r="I61">
        <v>3623209.62909046</v>
      </c>
      <c r="J61">
        <v>354742.72011293902</v>
      </c>
    </row>
    <row r="62" spans="1:10" x14ac:dyDescent="0.2">
      <c r="A62" s="1" t="str">
        <f t="shared" si="0"/>
        <v>20151commercialVCC 21400 (GAS LHD1)</v>
      </c>
      <c r="B62">
        <v>2015</v>
      </c>
      <c r="C62">
        <v>1</v>
      </c>
      <c r="D62" t="s">
        <v>8</v>
      </c>
      <c r="E62" t="s">
        <v>9</v>
      </c>
      <c r="F62">
        <v>2012</v>
      </c>
      <c r="G62">
        <v>0</v>
      </c>
      <c r="H62">
        <v>188.03334178612599</v>
      </c>
      <c r="I62">
        <v>3309484.7168755601</v>
      </c>
      <c r="J62">
        <v>324026.410509223</v>
      </c>
    </row>
    <row r="63" spans="1:10" x14ac:dyDescent="0.2">
      <c r="A63" s="1" t="str">
        <f t="shared" si="0"/>
        <v>20161commercialVCC 21400 (GAS LHD1)</v>
      </c>
      <c r="B63">
        <v>2016</v>
      </c>
      <c r="C63">
        <v>1</v>
      </c>
      <c r="D63" t="s">
        <v>8</v>
      </c>
      <c r="E63" t="s">
        <v>9</v>
      </c>
      <c r="F63">
        <v>2012</v>
      </c>
      <c r="G63">
        <v>0</v>
      </c>
      <c r="H63">
        <v>186.15300836826501</v>
      </c>
      <c r="I63">
        <v>3061270.7179320501</v>
      </c>
      <c r="J63">
        <v>299724.17073585599</v>
      </c>
    </row>
    <row r="64" spans="1:10" x14ac:dyDescent="0.2">
      <c r="A64" s="1" t="str">
        <f t="shared" si="0"/>
        <v>20171commercialVCC 21400 (GAS LHD1)</v>
      </c>
      <c r="B64">
        <v>2017</v>
      </c>
      <c r="C64">
        <v>1</v>
      </c>
      <c r="D64" t="s">
        <v>8</v>
      </c>
      <c r="E64" t="s">
        <v>9</v>
      </c>
      <c r="F64">
        <v>2012</v>
      </c>
      <c r="G64">
        <v>0</v>
      </c>
      <c r="H64">
        <v>184.29147828458201</v>
      </c>
      <c r="I64">
        <v>2842673.6058376301</v>
      </c>
      <c r="J64">
        <v>278321.67347745801</v>
      </c>
    </row>
    <row r="65" spans="1:10" x14ac:dyDescent="0.2">
      <c r="A65" s="1" t="str">
        <f t="shared" si="0"/>
        <v>20181commercialVCC 21400 (GAS LHD1)</v>
      </c>
      <c r="B65">
        <v>2018</v>
      </c>
      <c r="C65">
        <v>1</v>
      </c>
      <c r="D65" t="s">
        <v>8</v>
      </c>
      <c r="E65" t="s">
        <v>9</v>
      </c>
      <c r="F65">
        <v>2012</v>
      </c>
      <c r="G65">
        <v>0</v>
      </c>
      <c r="H65">
        <v>182.448563501736</v>
      </c>
      <c r="I65">
        <v>2665541.57696382</v>
      </c>
      <c r="J65">
        <v>260978.956887915</v>
      </c>
    </row>
    <row r="66" spans="1:10" x14ac:dyDescent="0.2">
      <c r="A66" s="1" t="str">
        <f t="shared" si="0"/>
        <v>20191commercialVCC 21400 (GAS LHD1)</v>
      </c>
      <c r="B66">
        <v>2019</v>
      </c>
      <c r="C66">
        <v>1</v>
      </c>
      <c r="D66" t="s">
        <v>8</v>
      </c>
      <c r="E66" t="s">
        <v>9</v>
      </c>
      <c r="F66">
        <v>2012</v>
      </c>
      <c r="G66">
        <v>0</v>
      </c>
      <c r="H66">
        <v>180.62407786671901</v>
      </c>
      <c r="I66">
        <v>2512495.3297025198</v>
      </c>
      <c r="J66">
        <v>245994.441054041</v>
      </c>
    </row>
    <row r="67" spans="1:10" x14ac:dyDescent="0.2">
      <c r="A67" s="1" t="str">
        <f t="shared" ref="A67:A130" si="1">$B67&amp;$C67&amp;$D67&amp;$E67</f>
        <v>20201commercialVCC 21400 (GAS LHD1)</v>
      </c>
      <c r="B67">
        <v>2020</v>
      </c>
      <c r="C67">
        <v>1</v>
      </c>
      <c r="D67" t="s">
        <v>8</v>
      </c>
      <c r="E67" t="s">
        <v>9</v>
      </c>
      <c r="F67">
        <v>2012</v>
      </c>
      <c r="G67">
        <v>0</v>
      </c>
      <c r="H67">
        <v>178.81783708805199</v>
      </c>
      <c r="I67">
        <v>2379694.19296489</v>
      </c>
      <c r="J67">
        <v>232992.091948388</v>
      </c>
    </row>
    <row r="68" spans="1:10" x14ac:dyDescent="0.2">
      <c r="A68" s="1" t="str">
        <f t="shared" si="1"/>
        <v>20101commercialVCC 21400 (GAS LHD1)</v>
      </c>
      <c r="B68">
        <v>2010</v>
      </c>
      <c r="C68">
        <v>1</v>
      </c>
      <c r="D68" t="s">
        <v>8</v>
      </c>
      <c r="E68" t="s">
        <v>9</v>
      </c>
      <c r="F68">
        <v>2013</v>
      </c>
      <c r="G68">
        <v>0</v>
      </c>
      <c r="H68">
        <v>0</v>
      </c>
      <c r="I68">
        <v>0</v>
      </c>
      <c r="J68">
        <v>0</v>
      </c>
    </row>
    <row r="69" spans="1:10" x14ac:dyDescent="0.2">
      <c r="A69" s="1" t="str">
        <f t="shared" si="1"/>
        <v>20111commercialVCC 21400 (GAS LHD1)</v>
      </c>
      <c r="B69">
        <v>2011</v>
      </c>
      <c r="C69">
        <v>1</v>
      </c>
      <c r="D69" t="s">
        <v>8</v>
      </c>
      <c r="E69" t="s">
        <v>9</v>
      </c>
      <c r="F69">
        <v>2013</v>
      </c>
      <c r="G69">
        <v>0</v>
      </c>
      <c r="H69">
        <v>0</v>
      </c>
      <c r="I69">
        <v>0</v>
      </c>
      <c r="J69">
        <v>0</v>
      </c>
    </row>
    <row r="70" spans="1:10" x14ac:dyDescent="0.2">
      <c r="A70" s="1" t="str">
        <f t="shared" si="1"/>
        <v>20121commercialVCC 21400 (GAS LHD1)</v>
      </c>
      <c r="B70">
        <v>2012</v>
      </c>
      <c r="C70">
        <v>1</v>
      </c>
      <c r="D70" t="s">
        <v>8</v>
      </c>
      <c r="E70" t="s">
        <v>9</v>
      </c>
      <c r="F70">
        <v>2013</v>
      </c>
      <c r="G70">
        <v>0</v>
      </c>
      <c r="H70">
        <v>0</v>
      </c>
      <c r="I70">
        <v>0</v>
      </c>
      <c r="J70">
        <v>0</v>
      </c>
    </row>
    <row r="71" spans="1:10" x14ac:dyDescent="0.2">
      <c r="A71" s="1" t="str">
        <f t="shared" si="1"/>
        <v>20131commercialVCC 21400 (GAS LHD1)</v>
      </c>
      <c r="B71">
        <v>2013</v>
      </c>
      <c r="C71">
        <v>1</v>
      </c>
      <c r="D71" t="s">
        <v>8</v>
      </c>
      <c r="E71" t="s">
        <v>9</v>
      </c>
      <c r="F71">
        <v>2013</v>
      </c>
      <c r="G71">
        <v>265.94489893231201</v>
      </c>
      <c r="H71">
        <v>265.94489893231201</v>
      </c>
      <c r="I71">
        <v>6562341.6054026801</v>
      </c>
      <c r="J71">
        <v>643795.65697737096</v>
      </c>
    </row>
    <row r="72" spans="1:10" x14ac:dyDescent="0.2">
      <c r="A72" s="1" t="str">
        <f t="shared" si="1"/>
        <v>20141commercialVCC 21400 (GAS LHD1)</v>
      </c>
      <c r="B72">
        <v>2014</v>
      </c>
      <c r="C72">
        <v>1</v>
      </c>
      <c r="D72" t="s">
        <v>8</v>
      </c>
      <c r="E72" t="s">
        <v>9</v>
      </c>
      <c r="F72">
        <v>2013</v>
      </c>
      <c r="G72">
        <v>0</v>
      </c>
      <c r="H72">
        <v>263.28544994298898</v>
      </c>
      <c r="I72">
        <v>5564655.62048411</v>
      </c>
      <c r="J72">
        <v>545918.10918422195</v>
      </c>
    </row>
    <row r="73" spans="1:10" x14ac:dyDescent="0.2">
      <c r="A73" s="1" t="str">
        <f t="shared" si="1"/>
        <v>20151commercialVCC 21400 (GAS LHD1)</v>
      </c>
      <c r="B73">
        <v>2015</v>
      </c>
      <c r="C73">
        <v>1</v>
      </c>
      <c r="D73" t="s">
        <v>8</v>
      </c>
      <c r="E73" t="s">
        <v>9</v>
      </c>
      <c r="F73">
        <v>2013</v>
      </c>
      <c r="G73">
        <v>0</v>
      </c>
      <c r="H73">
        <v>260.65259544355899</v>
      </c>
      <c r="I73">
        <v>4972283.07937737</v>
      </c>
      <c r="J73">
        <v>487803.659768301</v>
      </c>
    </row>
    <row r="74" spans="1:10" x14ac:dyDescent="0.2">
      <c r="A74" s="1" t="str">
        <f t="shared" si="1"/>
        <v>20161commercialVCC 21400 (GAS LHD1)</v>
      </c>
      <c r="B74">
        <v>2016</v>
      </c>
      <c r="C74">
        <v>1</v>
      </c>
      <c r="D74" t="s">
        <v>8</v>
      </c>
      <c r="E74" t="s">
        <v>9</v>
      </c>
      <c r="F74">
        <v>2013</v>
      </c>
      <c r="G74">
        <v>0</v>
      </c>
      <c r="H74">
        <v>258.046069489123</v>
      </c>
      <c r="I74">
        <v>4541745.17727511</v>
      </c>
      <c r="J74">
        <v>445565.926927728</v>
      </c>
    </row>
    <row r="75" spans="1:10" x14ac:dyDescent="0.2">
      <c r="A75" s="1" t="str">
        <f t="shared" si="1"/>
        <v>20171commercialVCC 21400 (GAS LHD1)</v>
      </c>
      <c r="B75">
        <v>2017</v>
      </c>
      <c r="C75">
        <v>1</v>
      </c>
      <c r="D75" t="s">
        <v>8</v>
      </c>
      <c r="E75" t="s">
        <v>9</v>
      </c>
      <c r="F75">
        <v>2013</v>
      </c>
      <c r="G75">
        <v>0</v>
      </c>
      <c r="H75">
        <v>255.465608794232</v>
      </c>
      <c r="I75">
        <v>4201110.6588905901</v>
      </c>
      <c r="J75">
        <v>412148.12627986301</v>
      </c>
    </row>
    <row r="76" spans="1:10" x14ac:dyDescent="0.2">
      <c r="A76" s="1" t="str">
        <f t="shared" si="1"/>
        <v>20181commercialVCC 21400 (GAS LHD1)</v>
      </c>
      <c r="B76">
        <v>2018</v>
      </c>
      <c r="C76">
        <v>1</v>
      </c>
      <c r="D76" t="s">
        <v>8</v>
      </c>
      <c r="E76" t="s">
        <v>9</v>
      </c>
      <c r="F76">
        <v>2013</v>
      </c>
      <c r="G76">
        <v>0</v>
      </c>
      <c r="H76">
        <v>252.91095270629</v>
      </c>
      <c r="I76">
        <v>3901120.6409404799</v>
      </c>
      <c r="J76">
        <v>382717.73659490101</v>
      </c>
    </row>
    <row r="77" spans="1:10" x14ac:dyDescent="0.2">
      <c r="A77" s="1" t="str">
        <f t="shared" si="1"/>
        <v>20191commercialVCC 21400 (GAS LHD1)</v>
      </c>
      <c r="B77">
        <v>2019</v>
      </c>
      <c r="C77">
        <v>1</v>
      </c>
      <c r="D77" t="s">
        <v>8</v>
      </c>
      <c r="E77" t="s">
        <v>9</v>
      </c>
      <c r="F77">
        <v>2013</v>
      </c>
      <c r="G77">
        <v>0</v>
      </c>
      <c r="H77">
        <v>250.38184317922699</v>
      </c>
      <c r="I77">
        <v>3658034.9020106699</v>
      </c>
      <c r="J77">
        <v>358869.91634925798</v>
      </c>
    </row>
    <row r="78" spans="1:10" x14ac:dyDescent="0.2">
      <c r="A78" s="1" t="str">
        <f t="shared" si="1"/>
        <v>20201commercialVCC 21400 (GAS LHD1)</v>
      </c>
      <c r="B78">
        <v>2020</v>
      </c>
      <c r="C78">
        <v>1</v>
      </c>
      <c r="D78" t="s">
        <v>8</v>
      </c>
      <c r="E78" t="s">
        <v>9</v>
      </c>
      <c r="F78">
        <v>2013</v>
      </c>
      <c r="G78">
        <v>0</v>
      </c>
      <c r="H78">
        <v>247.87802474743401</v>
      </c>
      <c r="I78">
        <v>3448003.09498807</v>
      </c>
      <c r="J78">
        <v>338264.83765647298</v>
      </c>
    </row>
    <row r="79" spans="1:10" x14ac:dyDescent="0.2">
      <c r="A79" s="1" t="str">
        <f t="shared" si="1"/>
        <v>20101commercialVCC 21400 (GAS LHD1)</v>
      </c>
      <c r="B79">
        <v>2010</v>
      </c>
      <c r="C79">
        <v>1</v>
      </c>
      <c r="D79" t="s">
        <v>8</v>
      </c>
      <c r="E79" t="s">
        <v>9</v>
      </c>
      <c r="F79">
        <v>2014</v>
      </c>
      <c r="G79">
        <v>0</v>
      </c>
      <c r="H79">
        <v>0</v>
      </c>
      <c r="I79">
        <v>0</v>
      </c>
      <c r="J79">
        <v>0</v>
      </c>
    </row>
    <row r="80" spans="1:10" x14ac:dyDescent="0.2">
      <c r="A80" s="1" t="str">
        <f t="shared" si="1"/>
        <v>20111commercialVCC 21400 (GAS LHD1)</v>
      </c>
      <c r="B80">
        <v>2011</v>
      </c>
      <c r="C80">
        <v>1</v>
      </c>
      <c r="D80" t="s">
        <v>8</v>
      </c>
      <c r="E80" t="s">
        <v>9</v>
      </c>
      <c r="F80">
        <v>2014</v>
      </c>
      <c r="G80">
        <v>0</v>
      </c>
      <c r="H80">
        <v>0</v>
      </c>
      <c r="I80">
        <v>0</v>
      </c>
      <c r="J80">
        <v>0</v>
      </c>
    </row>
    <row r="81" spans="1:10" x14ac:dyDescent="0.2">
      <c r="A81" s="1" t="str">
        <f t="shared" si="1"/>
        <v>20121commercialVCC 21400 (GAS LHD1)</v>
      </c>
      <c r="B81">
        <v>2012</v>
      </c>
      <c r="C81">
        <v>1</v>
      </c>
      <c r="D81" t="s">
        <v>8</v>
      </c>
      <c r="E81" t="s">
        <v>9</v>
      </c>
      <c r="F81">
        <v>2014</v>
      </c>
      <c r="G81">
        <v>0</v>
      </c>
      <c r="H81">
        <v>0</v>
      </c>
      <c r="I81">
        <v>0</v>
      </c>
      <c r="J81">
        <v>0</v>
      </c>
    </row>
    <row r="82" spans="1:10" x14ac:dyDescent="0.2">
      <c r="A82" s="1" t="str">
        <f t="shared" si="1"/>
        <v>20131commercialVCC 21400 (GAS LHD1)</v>
      </c>
      <c r="B82">
        <v>2013</v>
      </c>
      <c r="C82">
        <v>1</v>
      </c>
      <c r="D82" t="s">
        <v>8</v>
      </c>
      <c r="E82" t="s">
        <v>9</v>
      </c>
      <c r="F82">
        <v>2014</v>
      </c>
      <c r="G82">
        <v>0</v>
      </c>
      <c r="H82">
        <v>0</v>
      </c>
      <c r="I82">
        <v>0</v>
      </c>
      <c r="J82">
        <v>0</v>
      </c>
    </row>
    <row r="83" spans="1:10" x14ac:dyDescent="0.2">
      <c r="A83" s="1" t="str">
        <f t="shared" si="1"/>
        <v>20141commercialVCC 21400 (GAS LHD1)</v>
      </c>
      <c r="B83">
        <v>2014</v>
      </c>
      <c r="C83">
        <v>1</v>
      </c>
      <c r="D83" t="s">
        <v>8</v>
      </c>
      <c r="E83" t="s">
        <v>9</v>
      </c>
      <c r="F83">
        <v>2014</v>
      </c>
      <c r="G83">
        <v>209.98688344767999</v>
      </c>
      <c r="H83">
        <v>209.98688344767999</v>
      </c>
      <c r="I83">
        <v>5181545.7539130496</v>
      </c>
      <c r="J83">
        <v>506668.05441018398</v>
      </c>
    </row>
    <row r="84" spans="1:10" x14ac:dyDescent="0.2">
      <c r="A84" s="1" t="str">
        <f t="shared" si="1"/>
        <v>20151commercialVCC 21400 (GAS LHD1)</v>
      </c>
      <c r="B84">
        <v>2015</v>
      </c>
      <c r="C84">
        <v>1</v>
      </c>
      <c r="D84" t="s">
        <v>8</v>
      </c>
      <c r="E84" t="s">
        <v>9</v>
      </c>
      <c r="F84">
        <v>2014</v>
      </c>
      <c r="G84">
        <v>0</v>
      </c>
      <c r="H84">
        <v>207.88701461320301</v>
      </c>
      <c r="I84">
        <v>4393784.9377681902</v>
      </c>
      <c r="J84">
        <v>429638.29166896403</v>
      </c>
    </row>
    <row r="85" spans="1:10" x14ac:dyDescent="0.2">
      <c r="A85" s="1" t="str">
        <f t="shared" si="1"/>
        <v>20161commercialVCC 21400 (GAS LHD1)</v>
      </c>
      <c r="B85">
        <v>2016</v>
      </c>
      <c r="C85">
        <v>1</v>
      </c>
      <c r="D85" t="s">
        <v>8</v>
      </c>
      <c r="E85" t="s">
        <v>9</v>
      </c>
      <c r="F85">
        <v>2014</v>
      </c>
      <c r="G85">
        <v>0</v>
      </c>
      <c r="H85">
        <v>205.808144467071</v>
      </c>
      <c r="I85">
        <v>3926054.7265613698</v>
      </c>
      <c r="J85">
        <v>383902.14123121998</v>
      </c>
    </row>
    <row r="86" spans="1:10" x14ac:dyDescent="0.2">
      <c r="A86" s="1" t="str">
        <f t="shared" si="1"/>
        <v>20171commercialVCC 21400 (GAS LHD1)</v>
      </c>
      <c r="B86">
        <v>2017</v>
      </c>
      <c r="C86">
        <v>1</v>
      </c>
      <c r="D86" t="s">
        <v>8</v>
      </c>
      <c r="E86" t="s">
        <v>9</v>
      </c>
      <c r="F86">
        <v>2014</v>
      </c>
      <c r="G86">
        <v>0</v>
      </c>
      <c r="H86">
        <v>203.75006302240101</v>
      </c>
      <c r="I86">
        <v>3586107.19370207</v>
      </c>
      <c r="J86">
        <v>350660.988251862</v>
      </c>
    </row>
    <row r="87" spans="1:10" x14ac:dyDescent="0.2">
      <c r="A87" s="1" t="str">
        <f t="shared" si="1"/>
        <v>20181commercialVCC 21400 (GAS LHD1)</v>
      </c>
      <c r="B87">
        <v>2018</v>
      </c>
      <c r="C87">
        <v>1</v>
      </c>
      <c r="D87" t="s">
        <v>8</v>
      </c>
      <c r="E87" t="s">
        <v>9</v>
      </c>
      <c r="F87">
        <v>2014</v>
      </c>
      <c r="G87">
        <v>0</v>
      </c>
      <c r="H87">
        <v>201.71256239217701</v>
      </c>
      <c r="I87">
        <v>3317146.2879000301</v>
      </c>
      <c r="J87">
        <v>324361.13385952997</v>
      </c>
    </row>
    <row r="88" spans="1:10" x14ac:dyDescent="0.2">
      <c r="A88" s="1" t="str">
        <f t="shared" si="1"/>
        <v>20191commercialVCC 21400 (GAS LHD1)</v>
      </c>
      <c r="B88">
        <v>2019</v>
      </c>
      <c r="C88">
        <v>1</v>
      </c>
      <c r="D88" t="s">
        <v>8</v>
      </c>
      <c r="E88" t="s">
        <v>9</v>
      </c>
      <c r="F88">
        <v>2014</v>
      </c>
      <c r="G88">
        <v>0</v>
      </c>
      <c r="H88">
        <v>199.69543676825501</v>
      </c>
      <c r="I88">
        <v>3080277.7892461298</v>
      </c>
      <c r="J88">
        <v>301199.37729810301</v>
      </c>
    </row>
    <row r="89" spans="1:10" x14ac:dyDescent="0.2">
      <c r="A89" s="1" t="str">
        <f t="shared" si="1"/>
        <v>20201commercialVCC 21400 (GAS LHD1)</v>
      </c>
      <c r="B89">
        <v>2020</v>
      </c>
      <c r="C89">
        <v>1</v>
      </c>
      <c r="D89" t="s">
        <v>8</v>
      </c>
      <c r="E89" t="s">
        <v>9</v>
      </c>
      <c r="F89">
        <v>2014</v>
      </c>
      <c r="G89">
        <v>0</v>
      </c>
      <c r="H89">
        <v>197.698482400572</v>
      </c>
      <c r="I89">
        <v>2888340.22273</v>
      </c>
      <c r="J89">
        <v>282431.11045002798</v>
      </c>
    </row>
    <row r="90" spans="1:10" x14ac:dyDescent="0.2">
      <c r="A90" s="1" t="str">
        <f t="shared" si="1"/>
        <v>20101commercialVCC 21400 (GAS LHD1)</v>
      </c>
      <c r="B90">
        <v>2010</v>
      </c>
      <c r="C90">
        <v>1</v>
      </c>
      <c r="D90" t="s">
        <v>8</v>
      </c>
      <c r="E90" t="s">
        <v>9</v>
      </c>
      <c r="F90">
        <v>2015</v>
      </c>
      <c r="G90">
        <v>0</v>
      </c>
      <c r="H90">
        <v>0</v>
      </c>
      <c r="I90">
        <v>0</v>
      </c>
      <c r="J90">
        <v>0</v>
      </c>
    </row>
    <row r="91" spans="1:10" x14ac:dyDescent="0.2">
      <c r="A91" s="1" t="str">
        <f t="shared" si="1"/>
        <v>20111commercialVCC 21400 (GAS LHD1)</v>
      </c>
      <c r="B91">
        <v>2011</v>
      </c>
      <c r="C91">
        <v>1</v>
      </c>
      <c r="D91" t="s">
        <v>8</v>
      </c>
      <c r="E91" t="s">
        <v>9</v>
      </c>
      <c r="F91">
        <v>2015</v>
      </c>
      <c r="G91">
        <v>0</v>
      </c>
      <c r="H91">
        <v>0</v>
      </c>
      <c r="I91">
        <v>0</v>
      </c>
      <c r="J91">
        <v>0</v>
      </c>
    </row>
    <row r="92" spans="1:10" x14ac:dyDescent="0.2">
      <c r="A92" s="1" t="str">
        <f t="shared" si="1"/>
        <v>20121commercialVCC 21400 (GAS LHD1)</v>
      </c>
      <c r="B92">
        <v>2012</v>
      </c>
      <c r="C92">
        <v>1</v>
      </c>
      <c r="D92" t="s">
        <v>8</v>
      </c>
      <c r="E92" t="s">
        <v>9</v>
      </c>
      <c r="F92">
        <v>2015</v>
      </c>
      <c r="G92">
        <v>0</v>
      </c>
      <c r="H92">
        <v>0</v>
      </c>
      <c r="I92">
        <v>0</v>
      </c>
      <c r="J92">
        <v>0</v>
      </c>
    </row>
    <row r="93" spans="1:10" x14ac:dyDescent="0.2">
      <c r="A93" s="1" t="str">
        <f t="shared" si="1"/>
        <v>20131commercialVCC 21400 (GAS LHD1)</v>
      </c>
      <c r="B93">
        <v>2013</v>
      </c>
      <c r="C93">
        <v>1</v>
      </c>
      <c r="D93" t="s">
        <v>8</v>
      </c>
      <c r="E93" t="s">
        <v>9</v>
      </c>
      <c r="F93">
        <v>2015</v>
      </c>
      <c r="G93">
        <v>0</v>
      </c>
      <c r="H93">
        <v>0</v>
      </c>
      <c r="I93">
        <v>0</v>
      </c>
      <c r="J93">
        <v>0</v>
      </c>
    </row>
    <row r="94" spans="1:10" x14ac:dyDescent="0.2">
      <c r="A94" s="1" t="str">
        <f t="shared" si="1"/>
        <v>20141commercialVCC 21400 (GAS LHD1)</v>
      </c>
      <c r="B94">
        <v>2014</v>
      </c>
      <c r="C94">
        <v>1</v>
      </c>
      <c r="D94" t="s">
        <v>8</v>
      </c>
      <c r="E94" t="s">
        <v>9</v>
      </c>
      <c r="F94">
        <v>2015</v>
      </c>
      <c r="G94">
        <v>0</v>
      </c>
      <c r="H94">
        <v>0</v>
      </c>
      <c r="I94">
        <v>0</v>
      </c>
      <c r="J94">
        <v>0</v>
      </c>
    </row>
    <row r="95" spans="1:10" x14ac:dyDescent="0.2">
      <c r="A95" s="1" t="str">
        <f t="shared" si="1"/>
        <v>20151commercialVCC 21400 (GAS LHD1)</v>
      </c>
      <c r="B95">
        <v>2015</v>
      </c>
      <c r="C95">
        <v>1</v>
      </c>
      <c r="D95" t="s">
        <v>8</v>
      </c>
      <c r="E95" t="s">
        <v>9</v>
      </c>
      <c r="F95">
        <v>2015</v>
      </c>
      <c r="G95">
        <v>30.597793925284599</v>
      </c>
      <c r="H95">
        <v>30.597793925284599</v>
      </c>
      <c r="I95">
        <v>755017.96392995794</v>
      </c>
      <c r="J95">
        <v>73465.731479882597</v>
      </c>
    </row>
    <row r="96" spans="1:10" x14ac:dyDescent="0.2">
      <c r="A96" s="1" t="str">
        <f t="shared" si="1"/>
        <v>20161commercialVCC 21400 (GAS LHD1)</v>
      </c>
      <c r="B96">
        <v>2016</v>
      </c>
      <c r="C96">
        <v>1</v>
      </c>
      <c r="D96" t="s">
        <v>8</v>
      </c>
      <c r="E96" t="s">
        <v>9</v>
      </c>
      <c r="F96">
        <v>2015</v>
      </c>
      <c r="G96">
        <v>0</v>
      </c>
      <c r="H96">
        <v>30.2918159860318</v>
      </c>
      <c r="I96">
        <v>640231.065248164</v>
      </c>
      <c r="J96">
        <v>62296.588653040599</v>
      </c>
    </row>
    <row r="97" spans="1:10" x14ac:dyDescent="0.2">
      <c r="A97" s="1" t="str">
        <f t="shared" si="1"/>
        <v>20171commercialVCC 21400 (GAS LHD1)</v>
      </c>
      <c r="B97">
        <v>2017</v>
      </c>
      <c r="C97">
        <v>1</v>
      </c>
      <c r="D97" t="s">
        <v>8</v>
      </c>
      <c r="E97" t="s">
        <v>9</v>
      </c>
      <c r="F97">
        <v>2015</v>
      </c>
      <c r="G97">
        <v>0</v>
      </c>
      <c r="H97">
        <v>29.988897826171399</v>
      </c>
      <c r="I97">
        <v>572076.74827292305</v>
      </c>
      <c r="J97">
        <v>55664.949421523699</v>
      </c>
    </row>
    <row r="98" spans="1:10" x14ac:dyDescent="0.2">
      <c r="A98" s="1" t="str">
        <f t="shared" si="1"/>
        <v>20181commercialVCC 21400 (GAS LHD1)</v>
      </c>
      <c r="B98">
        <v>2018</v>
      </c>
      <c r="C98">
        <v>1</v>
      </c>
      <c r="D98" t="s">
        <v>8</v>
      </c>
      <c r="E98" t="s">
        <v>9</v>
      </c>
      <c r="F98">
        <v>2015</v>
      </c>
      <c r="G98">
        <v>0</v>
      </c>
      <c r="H98">
        <v>29.689008847909701</v>
      </c>
      <c r="I98">
        <v>522542.013602558</v>
      </c>
      <c r="J98">
        <v>50845.056796349199</v>
      </c>
    </row>
    <row r="99" spans="1:10" x14ac:dyDescent="0.2">
      <c r="A99" s="1" t="str">
        <f t="shared" si="1"/>
        <v>20191commercialVCC 21400 (GAS LHD1)</v>
      </c>
      <c r="B99">
        <v>2019</v>
      </c>
      <c r="C99">
        <v>1</v>
      </c>
      <c r="D99" t="s">
        <v>8</v>
      </c>
      <c r="E99" t="s">
        <v>9</v>
      </c>
      <c r="F99">
        <v>2015</v>
      </c>
      <c r="G99">
        <v>0</v>
      </c>
      <c r="H99">
        <v>29.392118759430598</v>
      </c>
      <c r="I99">
        <v>483350.944929266</v>
      </c>
      <c r="J99">
        <v>47031.636897602497</v>
      </c>
    </row>
    <row r="100" spans="1:10" x14ac:dyDescent="0.2">
      <c r="A100" s="1" t="str">
        <f t="shared" si="1"/>
        <v>20201commercialVCC 21400 (GAS LHD1)</v>
      </c>
      <c r="B100">
        <v>2020</v>
      </c>
      <c r="C100">
        <v>1</v>
      </c>
      <c r="D100" t="s">
        <v>8</v>
      </c>
      <c r="E100" t="s">
        <v>9</v>
      </c>
      <c r="F100">
        <v>2015</v>
      </c>
      <c r="G100">
        <v>0</v>
      </c>
      <c r="H100">
        <v>29.098197571836302</v>
      </c>
      <c r="I100">
        <v>448836.15338511101</v>
      </c>
      <c r="J100">
        <v>43673.234145873801</v>
      </c>
    </row>
    <row r="101" spans="1:10" x14ac:dyDescent="0.2">
      <c r="A101" s="1" t="str">
        <f t="shared" si="1"/>
        <v>20101commercialVCC 21400 (GAS LHD1)</v>
      </c>
      <c r="B101">
        <v>2010</v>
      </c>
      <c r="C101">
        <v>1</v>
      </c>
      <c r="D101" t="s">
        <v>8</v>
      </c>
      <c r="E101" t="s">
        <v>9</v>
      </c>
      <c r="F101">
        <v>2016</v>
      </c>
      <c r="G101">
        <v>0</v>
      </c>
      <c r="H101">
        <v>0</v>
      </c>
      <c r="I101">
        <v>0</v>
      </c>
      <c r="J101">
        <v>0</v>
      </c>
    </row>
    <row r="102" spans="1:10" x14ac:dyDescent="0.2">
      <c r="A102" s="1" t="str">
        <f t="shared" si="1"/>
        <v>20111commercialVCC 21400 (GAS LHD1)</v>
      </c>
      <c r="B102">
        <v>2011</v>
      </c>
      <c r="C102">
        <v>1</v>
      </c>
      <c r="D102" t="s">
        <v>8</v>
      </c>
      <c r="E102" t="s">
        <v>9</v>
      </c>
      <c r="F102">
        <v>2016</v>
      </c>
      <c r="G102">
        <v>0</v>
      </c>
      <c r="H102">
        <v>0</v>
      </c>
      <c r="I102">
        <v>0</v>
      </c>
      <c r="J102">
        <v>0</v>
      </c>
    </row>
    <row r="103" spans="1:10" x14ac:dyDescent="0.2">
      <c r="A103" s="1" t="str">
        <f t="shared" si="1"/>
        <v>20121commercialVCC 21400 (GAS LHD1)</v>
      </c>
      <c r="B103">
        <v>2012</v>
      </c>
      <c r="C103">
        <v>1</v>
      </c>
      <c r="D103" t="s">
        <v>8</v>
      </c>
      <c r="E103" t="s">
        <v>9</v>
      </c>
      <c r="F103">
        <v>2016</v>
      </c>
      <c r="G103">
        <v>0</v>
      </c>
      <c r="H103">
        <v>0</v>
      </c>
      <c r="I103">
        <v>0</v>
      </c>
      <c r="J103">
        <v>0</v>
      </c>
    </row>
    <row r="104" spans="1:10" x14ac:dyDescent="0.2">
      <c r="A104" s="1" t="str">
        <f t="shared" si="1"/>
        <v>20131commercialVCC 21400 (GAS LHD1)</v>
      </c>
      <c r="B104">
        <v>2013</v>
      </c>
      <c r="C104">
        <v>1</v>
      </c>
      <c r="D104" t="s">
        <v>8</v>
      </c>
      <c r="E104" t="s">
        <v>9</v>
      </c>
      <c r="F104">
        <v>2016</v>
      </c>
      <c r="G104">
        <v>0</v>
      </c>
      <c r="H104">
        <v>0</v>
      </c>
      <c r="I104">
        <v>0</v>
      </c>
      <c r="J104">
        <v>0</v>
      </c>
    </row>
    <row r="105" spans="1:10" x14ac:dyDescent="0.2">
      <c r="A105" s="1" t="str">
        <f t="shared" si="1"/>
        <v>20141commercialVCC 21400 (GAS LHD1)</v>
      </c>
      <c r="B105">
        <v>2014</v>
      </c>
      <c r="C105">
        <v>1</v>
      </c>
      <c r="D105" t="s">
        <v>8</v>
      </c>
      <c r="E105" t="s">
        <v>9</v>
      </c>
      <c r="F105">
        <v>2016</v>
      </c>
      <c r="G105">
        <v>0</v>
      </c>
      <c r="H105">
        <v>0</v>
      </c>
      <c r="I105">
        <v>0</v>
      </c>
      <c r="J105">
        <v>0</v>
      </c>
    </row>
    <row r="106" spans="1:10" x14ac:dyDescent="0.2">
      <c r="A106" s="1" t="str">
        <f t="shared" si="1"/>
        <v>20151commercialVCC 21400 (GAS LHD1)</v>
      </c>
      <c r="B106">
        <v>2015</v>
      </c>
      <c r="C106">
        <v>1</v>
      </c>
      <c r="D106" t="s">
        <v>8</v>
      </c>
      <c r="E106" t="s">
        <v>9</v>
      </c>
      <c r="F106">
        <v>2016</v>
      </c>
      <c r="G106">
        <v>0</v>
      </c>
      <c r="H106">
        <v>0</v>
      </c>
      <c r="I106">
        <v>0</v>
      </c>
      <c r="J106">
        <v>0</v>
      </c>
    </row>
    <row r="107" spans="1:10" x14ac:dyDescent="0.2">
      <c r="A107" s="1" t="str">
        <f t="shared" si="1"/>
        <v>20161commercialVCC 21400 (GAS LHD1)</v>
      </c>
      <c r="B107">
        <v>2016</v>
      </c>
      <c r="C107">
        <v>1</v>
      </c>
      <c r="D107" t="s">
        <v>8</v>
      </c>
      <c r="E107" t="s">
        <v>9</v>
      </c>
      <c r="F107">
        <v>2016</v>
      </c>
      <c r="G107">
        <v>153.18444447130901</v>
      </c>
      <c r="H107">
        <v>153.18444447130901</v>
      </c>
      <c r="I107">
        <v>3779913.2726002298</v>
      </c>
      <c r="J107">
        <v>360379.25709244702</v>
      </c>
    </row>
    <row r="108" spans="1:10" x14ac:dyDescent="0.2">
      <c r="A108" s="1" t="str">
        <f t="shared" si="1"/>
        <v>20171commercialVCC 21400 (GAS LHD1)</v>
      </c>
      <c r="B108">
        <v>2017</v>
      </c>
      <c r="C108">
        <v>1</v>
      </c>
      <c r="D108" t="s">
        <v>8</v>
      </c>
      <c r="E108" t="s">
        <v>9</v>
      </c>
      <c r="F108">
        <v>2016</v>
      </c>
      <c r="G108">
        <v>0</v>
      </c>
      <c r="H108">
        <v>151.65260002659599</v>
      </c>
      <c r="I108">
        <v>3205245.45994381</v>
      </c>
      <c r="J108">
        <v>305590.07425556303</v>
      </c>
    </row>
    <row r="109" spans="1:10" x14ac:dyDescent="0.2">
      <c r="A109" s="1" t="str">
        <f t="shared" si="1"/>
        <v>20181commercialVCC 21400 (GAS LHD1)</v>
      </c>
      <c r="B109">
        <v>2018</v>
      </c>
      <c r="C109">
        <v>1</v>
      </c>
      <c r="D109" t="s">
        <v>8</v>
      </c>
      <c r="E109" t="s">
        <v>9</v>
      </c>
      <c r="F109">
        <v>2016</v>
      </c>
      <c r="G109">
        <v>0</v>
      </c>
      <c r="H109">
        <v>150.13607402632999</v>
      </c>
      <c r="I109">
        <v>2864038.4693461498</v>
      </c>
      <c r="J109">
        <v>273059.18983615702</v>
      </c>
    </row>
    <row r="110" spans="1:10" x14ac:dyDescent="0.2">
      <c r="A110" s="1" t="str">
        <f t="shared" si="1"/>
        <v>20191commercialVCC 21400 (GAS LHD1)</v>
      </c>
      <c r="B110">
        <v>2019</v>
      </c>
      <c r="C110">
        <v>1</v>
      </c>
      <c r="D110" t="s">
        <v>8</v>
      </c>
      <c r="E110" t="s">
        <v>9</v>
      </c>
      <c r="F110">
        <v>2016</v>
      </c>
      <c r="G110">
        <v>0</v>
      </c>
      <c r="H110">
        <v>148.63471328606701</v>
      </c>
      <c r="I110">
        <v>2616048.3419845998</v>
      </c>
      <c r="J110">
        <v>249415.658511605</v>
      </c>
    </row>
    <row r="111" spans="1:10" x14ac:dyDescent="0.2">
      <c r="A111" s="1" t="str">
        <f t="shared" si="1"/>
        <v>20201commercialVCC 21400 (GAS LHD1)</v>
      </c>
      <c r="B111">
        <v>2020</v>
      </c>
      <c r="C111">
        <v>1</v>
      </c>
      <c r="D111" t="s">
        <v>8</v>
      </c>
      <c r="E111" t="s">
        <v>9</v>
      </c>
      <c r="F111">
        <v>2016</v>
      </c>
      <c r="G111">
        <v>0</v>
      </c>
      <c r="H111">
        <v>147.14836615320601</v>
      </c>
      <c r="I111">
        <v>2419842.6254020701</v>
      </c>
      <c r="J111">
        <v>230709.284772329</v>
      </c>
    </row>
    <row r="112" spans="1:10" x14ac:dyDescent="0.2">
      <c r="A112" s="1" t="str">
        <f t="shared" si="1"/>
        <v>20101commercialVCC 21400 (GAS LHD1)</v>
      </c>
      <c r="B112">
        <v>2010</v>
      </c>
      <c r="C112">
        <v>1</v>
      </c>
      <c r="D112" t="s">
        <v>8</v>
      </c>
      <c r="E112" t="s">
        <v>9</v>
      </c>
      <c r="F112">
        <v>2017</v>
      </c>
      <c r="G112">
        <v>0</v>
      </c>
      <c r="H112">
        <v>0</v>
      </c>
      <c r="I112">
        <v>0</v>
      </c>
      <c r="J112">
        <v>0</v>
      </c>
    </row>
    <row r="113" spans="1:10" x14ac:dyDescent="0.2">
      <c r="A113" s="1" t="str">
        <f t="shared" si="1"/>
        <v>20111commercialVCC 21400 (GAS LHD1)</v>
      </c>
      <c r="B113">
        <v>2011</v>
      </c>
      <c r="C113">
        <v>1</v>
      </c>
      <c r="D113" t="s">
        <v>8</v>
      </c>
      <c r="E113" t="s">
        <v>9</v>
      </c>
      <c r="F113">
        <v>2017</v>
      </c>
      <c r="G113">
        <v>0</v>
      </c>
      <c r="H113">
        <v>0</v>
      </c>
      <c r="I113">
        <v>0</v>
      </c>
      <c r="J113">
        <v>0</v>
      </c>
    </row>
    <row r="114" spans="1:10" x14ac:dyDescent="0.2">
      <c r="A114" s="1" t="str">
        <f t="shared" si="1"/>
        <v>20121commercialVCC 21400 (GAS LHD1)</v>
      </c>
      <c r="B114">
        <v>2012</v>
      </c>
      <c r="C114">
        <v>1</v>
      </c>
      <c r="D114" t="s">
        <v>8</v>
      </c>
      <c r="E114" t="s">
        <v>9</v>
      </c>
      <c r="F114">
        <v>2017</v>
      </c>
      <c r="G114">
        <v>0</v>
      </c>
      <c r="H114">
        <v>0</v>
      </c>
      <c r="I114">
        <v>0</v>
      </c>
      <c r="J114">
        <v>0</v>
      </c>
    </row>
    <row r="115" spans="1:10" x14ac:dyDescent="0.2">
      <c r="A115" s="1" t="str">
        <f t="shared" si="1"/>
        <v>20131commercialVCC 21400 (GAS LHD1)</v>
      </c>
      <c r="B115">
        <v>2013</v>
      </c>
      <c r="C115">
        <v>1</v>
      </c>
      <c r="D115" t="s">
        <v>8</v>
      </c>
      <c r="E115" t="s">
        <v>9</v>
      </c>
      <c r="F115">
        <v>2017</v>
      </c>
      <c r="G115">
        <v>0</v>
      </c>
      <c r="H115">
        <v>0</v>
      </c>
      <c r="I115">
        <v>0</v>
      </c>
      <c r="J115">
        <v>0</v>
      </c>
    </row>
    <row r="116" spans="1:10" x14ac:dyDescent="0.2">
      <c r="A116" s="1" t="str">
        <f t="shared" si="1"/>
        <v>20141commercialVCC 21400 (GAS LHD1)</v>
      </c>
      <c r="B116">
        <v>2014</v>
      </c>
      <c r="C116">
        <v>1</v>
      </c>
      <c r="D116" t="s">
        <v>8</v>
      </c>
      <c r="E116" t="s">
        <v>9</v>
      </c>
      <c r="F116">
        <v>2017</v>
      </c>
      <c r="G116">
        <v>0</v>
      </c>
      <c r="H116">
        <v>0</v>
      </c>
      <c r="I116">
        <v>0</v>
      </c>
      <c r="J116">
        <v>0</v>
      </c>
    </row>
    <row r="117" spans="1:10" x14ac:dyDescent="0.2">
      <c r="A117" s="1" t="str">
        <f t="shared" si="1"/>
        <v>20151commercialVCC 21400 (GAS LHD1)</v>
      </c>
      <c r="B117">
        <v>2015</v>
      </c>
      <c r="C117">
        <v>1</v>
      </c>
      <c r="D117" t="s">
        <v>8</v>
      </c>
      <c r="E117" t="s">
        <v>9</v>
      </c>
      <c r="F117">
        <v>2017</v>
      </c>
      <c r="G117">
        <v>0</v>
      </c>
      <c r="H117">
        <v>0</v>
      </c>
      <c r="I117">
        <v>0</v>
      </c>
      <c r="J117">
        <v>0</v>
      </c>
    </row>
    <row r="118" spans="1:10" x14ac:dyDescent="0.2">
      <c r="A118" s="1" t="str">
        <f t="shared" si="1"/>
        <v>20161commercialVCC 21400 (GAS LHD1)</v>
      </c>
      <c r="B118">
        <v>2016</v>
      </c>
      <c r="C118">
        <v>1</v>
      </c>
      <c r="D118" t="s">
        <v>8</v>
      </c>
      <c r="E118" t="s">
        <v>9</v>
      </c>
      <c r="F118">
        <v>2017</v>
      </c>
      <c r="G118">
        <v>0</v>
      </c>
      <c r="H118">
        <v>0</v>
      </c>
      <c r="I118">
        <v>0</v>
      </c>
      <c r="J118">
        <v>0</v>
      </c>
    </row>
    <row r="119" spans="1:10" x14ac:dyDescent="0.2">
      <c r="A119" s="1" t="str">
        <f t="shared" si="1"/>
        <v>20171commercialVCC 21400 (GAS LHD1)</v>
      </c>
      <c r="B119">
        <v>2017</v>
      </c>
      <c r="C119">
        <v>1</v>
      </c>
      <c r="D119" t="s">
        <v>8</v>
      </c>
      <c r="E119" t="s">
        <v>9</v>
      </c>
      <c r="F119">
        <v>2017</v>
      </c>
      <c r="G119">
        <v>161.43117034647301</v>
      </c>
      <c r="H119">
        <v>161.43117034647301</v>
      </c>
      <c r="I119">
        <v>3983405.9229056099</v>
      </c>
      <c r="J119">
        <v>371970.17862023698</v>
      </c>
    </row>
    <row r="120" spans="1:10" x14ac:dyDescent="0.2">
      <c r="A120" s="1" t="str">
        <f t="shared" si="1"/>
        <v>20181commercialVCC 21400 (GAS LHD1)</v>
      </c>
      <c r="B120">
        <v>2018</v>
      </c>
      <c r="C120">
        <v>1</v>
      </c>
      <c r="D120" t="s">
        <v>8</v>
      </c>
      <c r="E120" t="s">
        <v>9</v>
      </c>
      <c r="F120">
        <v>2017</v>
      </c>
      <c r="G120">
        <v>0</v>
      </c>
      <c r="H120">
        <v>159.816858643008</v>
      </c>
      <c r="I120">
        <v>3377800.7135924199</v>
      </c>
      <c r="J120">
        <v>315418.80468512501</v>
      </c>
    </row>
    <row r="121" spans="1:10" x14ac:dyDescent="0.2">
      <c r="A121" s="1" t="str">
        <f t="shared" si="1"/>
        <v>20191commercialVCC 21400 (GAS LHD1)</v>
      </c>
      <c r="B121">
        <v>2019</v>
      </c>
      <c r="C121">
        <v>1</v>
      </c>
      <c r="D121" t="s">
        <v>8</v>
      </c>
      <c r="E121" t="s">
        <v>9</v>
      </c>
      <c r="F121">
        <v>2017</v>
      </c>
      <c r="G121">
        <v>0</v>
      </c>
      <c r="H121">
        <v>158.218690056578</v>
      </c>
      <c r="I121">
        <v>3018224.7526475401</v>
      </c>
      <c r="J121">
        <v>281841.62550509098</v>
      </c>
    </row>
    <row r="122" spans="1:10" x14ac:dyDescent="0.2">
      <c r="A122" s="1" t="str">
        <f t="shared" si="1"/>
        <v>20201commercialVCC 21400 (GAS LHD1)</v>
      </c>
      <c r="B122">
        <v>2020</v>
      </c>
      <c r="C122">
        <v>1</v>
      </c>
      <c r="D122" t="s">
        <v>8</v>
      </c>
      <c r="E122" t="s">
        <v>9</v>
      </c>
      <c r="F122">
        <v>2017</v>
      </c>
      <c r="G122">
        <v>0</v>
      </c>
      <c r="H122">
        <v>156.636503156012</v>
      </c>
      <c r="I122">
        <v>2756884.0099075502</v>
      </c>
      <c r="J122">
        <v>257437.64442981299</v>
      </c>
    </row>
    <row r="123" spans="1:10" x14ac:dyDescent="0.2">
      <c r="A123" s="1" t="str">
        <f t="shared" si="1"/>
        <v>20101commercialVCC 21400 (GAS LHD1)</v>
      </c>
      <c r="B123">
        <v>2010</v>
      </c>
      <c r="C123">
        <v>1</v>
      </c>
      <c r="D123" t="s">
        <v>8</v>
      </c>
      <c r="E123" t="s">
        <v>9</v>
      </c>
      <c r="F123">
        <v>2018</v>
      </c>
      <c r="G123">
        <v>0</v>
      </c>
      <c r="H123">
        <v>0</v>
      </c>
      <c r="I123">
        <v>0</v>
      </c>
      <c r="J123">
        <v>0</v>
      </c>
    </row>
    <row r="124" spans="1:10" x14ac:dyDescent="0.2">
      <c r="A124" s="1" t="str">
        <f t="shared" si="1"/>
        <v>20111commercialVCC 21400 (GAS LHD1)</v>
      </c>
      <c r="B124">
        <v>2011</v>
      </c>
      <c r="C124">
        <v>1</v>
      </c>
      <c r="D124" t="s">
        <v>8</v>
      </c>
      <c r="E124" t="s">
        <v>9</v>
      </c>
      <c r="F124">
        <v>2018</v>
      </c>
      <c r="G124">
        <v>0</v>
      </c>
      <c r="H124">
        <v>0</v>
      </c>
      <c r="I124">
        <v>0</v>
      </c>
      <c r="J124">
        <v>0</v>
      </c>
    </row>
    <row r="125" spans="1:10" x14ac:dyDescent="0.2">
      <c r="A125" s="1" t="str">
        <f t="shared" si="1"/>
        <v>20121commercialVCC 21400 (GAS LHD1)</v>
      </c>
      <c r="B125">
        <v>2012</v>
      </c>
      <c r="C125">
        <v>1</v>
      </c>
      <c r="D125" t="s">
        <v>8</v>
      </c>
      <c r="E125" t="s">
        <v>9</v>
      </c>
      <c r="F125">
        <v>2018</v>
      </c>
      <c r="G125">
        <v>0</v>
      </c>
      <c r="H125">
        <v>0</v>
      </c>
      <c r="I125">
        <v>0</v>
      </c>
      <c r="J125">
        <v>0</v>
      </c>
    </row>
    <row r="126" spans="1:10" x14ac:dyDescent="0.2">
      <c r="A126" s="1" t="str">
        <f t="shared" si="1"/>
        <v>20131commercialVCC 21400 (GAS LHD1)</v>
      </c>
      <c r="B126">
        <v>2013</v>
      </c>
      <c r="C126">
        <v>1</v>
      </c>
      <c r="D126" t="s">
        <v>8</v>
      </c>
      <c r="E126" t="s">
        <v>9</v>
      </c>
      <c r="F126">
        <v>2018</v>
      </c>
      <c r="G126">
        <v>0</v>
      </c>
      <c r="H126">
        <v>0</v>
      </c>
      <c r="I126">
        <v>0</v>
      </c>
      <c r="J126">
        <v>0</v>
      </c>
    </row>
    <row r="127" spans="1:10" x14ac:dyDescent="0.2">
      <c r="A127" s="1" t="str">
        <f t="shared" si="1"/>
        <v>20141commercialVCC 21400 (GAS LHD1)</v>
      </c>
      <c r="B127">
        <v>2014</v>
      </c>
      <c r="C127">
        <v>1</v>
      </c>
      <c r="D127" t="s">
        <v>8</v>
      </c>
      <c r="E127" t="s">
        <v>9</v>
      </c>
      <c r="F127">
        <v>2018</v>
      </c>
      <c r="G127">
        <v>0</v>
      </c>
      <c r="H127">
        <v>0</v>
      </c>
      <c r="I127">
        <v>0</v>
      </c>
      <c r="J127">
        <v>0</v>
      </c>
    </row>
    <row r="128" spans="1:10" x14ac:dyDescent="0.2">
      <c r="A128" s="1" t="str">
        <f t="shared" si="1"/>
        <v>20151commercialVCC 21400 (GAS LHD1)</v>
      </c>
      <c r="B128">
        <v>2015</v>
      </c>
      <c r="C128">
        <v>1</v>
      </c>
      <c r="D128" t="s">
        <v>8</v>
      </c>
      <c r="E128" t="s">
        <v>9</v>
      </c>
      <c r="F128">
        <v>2018</v>
      </c>
      <c r="G128">
        <v>0</v>
      </c>
      <c r="H128">
        <v>0</v>
      </c>
      <c r="I128">
        <v>0</v>
      </c>
      <c r="J128">
        <v>0</v>
      </c>
    </row>
    <row r="129" spans="1:10" x14ac:dyDescent="0.2">
      <c r="A129" s="1" t="str">
        <f t="shared" si="1"/>
        <v>20161commercialVCC 21400 (GAS LHD1)</v>
      </c>
      <c r="B129">
        <v>2016</v>
      </c>
      <c r="C129">
        <v>1</v>
      </c>
      <c r="D129" t="s">
        <v>8</v>
      </c>
      <c r="E129" t="s">
        <v>9</v>
      </c>
      <c r="F129">
        <v>2018</v>
      </c>
      <c r="G129">
        <v>0</v>
      </c>
      <c r="H129">
        <v>0</v>
      </c>
      <c r="I129">
        <v>0</v>
      </c>
      <c r="J129">
        <v>0</v>
      </c>
    </row>
    <row r="130" spans="1:10" x14ac:dyDescent="0.2">
      <c r="A130" s="1" t="str">
        <f t="shared" si="1"/>
        <v>20171commercialVCC 21400 (GAS LHD1)</v>
      </c>
      <c r="B130">
        <v>2017</v>
      </c>
      <c r="C130">
        <v>1</v>
      </c>
      <c r="D130" t="s">
        <v>8</v>
      </c>
      <c r="E130" t="s">
        <v>9</v>
      </c>
      <c r="F130">
        <v>2018</v>
      </c>
      <c r="G130">
        <v>0</v>
      </c>
      <c r="H130">
        <v>0</v>
      </c>
      <c r="I130">
        <v>0</v>
      </c>
      <c r="J130">
        <v>0</v>
      </c>
    </row>
    <row r="131" spans="1:10" x14ac:dyDescent="0.2">
      <c r="A131" s="1" t="str">
        <f t="shared" ref="A131:A194" si="2">$B131&amp;$C131&amp;$D131&amp;$E131</f>
        <v>20181commercialVCC 21400 (GAS LHD1)</v>
      </c>
      <c r="B131">
        <v>2018</v>
      </c>
      <c r="C131">
        <v>1</v>
      </c>
      <c r="D131" t="s">
        <v>8</v>
      </c>
      <c r="E131" t="s">
        <v>9</v>
      </c>
      <c r="F131">
        <v>2018</v>
      </c>
      <c r="G131">
        <v>278.87026296110901</v>
      </c>
      <c r="H131">
        <v>278.87026296110901</v>
      </c>
      <c r="I131">
        <v>6881282.3125630002</v>
      </c>
      <c r="J131">
        <v>615477.89012984</v>
      </c>
    </row>
    <row r="132" spans="1:10" x14ac:dyDescent="0.2">
      <c r="A132" s="1" t="str">
        <f t="shared" si="2"/>
        <v>20191commercialVCC 21400 (GAS LHD1)</v>
      </c>
      <c r="B132">
        <v>2019</v>
      </c>
      <c r="C132">
        <v>1</v>
      </c>
      <c r="D132" t="s">
        <v>8</v>
      </c>
      <c r="E132" t="s">
        <v>9</v>
      </c>
      <c r="F132">
        <v>2018</v>
      </c>
      <c r="G132">
        <v>0</v>
      </c>
      <c r="H132">
        <v>276.081560331498</v>
      </c>
      <c r="I132">
        <v>5835107.1308473703</v>
      </c>
      <c r="J132">
        <v>521905.54935071099</v>
      </c>
    </row>
    <row r="133" spans="1:10" x14ac:dyDescent="0.2">
      <c r="A133" s="1" t="str">
        <f t="shared" si="2"/>
        <v>20201commercialVCC 21400 (GAS LHD1)</v>
      </c>
      <c r="B133">
        <v>2020</v>
      </c>
      <c r="C133">
        <v>1</v>
      </c>
      <c r="D133" t="s">
        <v>8</v>
      </c>
      <c r="E133" t="s">
        <v>9</v>
      </c>
      <c r="F133">
        <v>2018</v>
      </c>
      <c r="G133">
        <v>0</v>
      </c>
      <c r="H133">
        <v>273.320744728183</v>
      </c>
      <c r="I133">
        <v>5213944.29985274</v>
      </c>
      <c r="J133">
        <v>466347.30144251598</v>
      </c>
    </row>
    <row r="134" spans="1:10" x14ac:dyDescent="0.2">
      <c r="A134" s="1" t="str">
        <f t="shared" si="2"/>
        <v>20101commercialVCC 21400 (GAS LHD1)</v>
      </c>
      <c r="B134">
        <v>2010</v>
      </c>
      <c r="C134">
        <v>1</v>
      </c>
      <c r="D134" t="s">
        <v>8</v>
      </c>
      <c r="E134" t="s">
        <v>9</v>
      </c>
      <c r="F134">
        <v>2019</v>
      </c>
      <c r="G134">
        <v>0</v>
      </c>
      <c r="H134">
        <v>0</v>
      </c>
      <c r="I134">
        <v>0</v>
      </c>
      <c r="J134">
        <v>0</v>
      </c>
    </row>
    <row r="135" spans="1:10" x14ac:dyDescent="0.2">
      <c r="A135" s="1" t="str">
        <f t="shared" si="2"/>
        <v>20111commercialVCC 21400 (GAS LHD1)</v>
      </c>
      <c r="B135">
        <v>2011</v>
      </c>
      <c r="C135">
        <v>1</v>
      </c>
      <c r="D135" t="s">
        <v>8</v>
      </c>
      <c r="E135" t="s">
        <v>9</v>
      </c>
      <c r="F135">
        <v>2019</v>
      </c>
      <c r="G135">
        <v>0</v>
      </c>
      <c r="H135">
        <v>0</v>
      </c>
      <c r="I135">
        <v>0</v>
      </c>
      <c r="J135">
        <v>0</v>
      </c>
    </row>
    <row r="136" spans="1:10" x14ac:dyDescent="0.2">
      <c r="A136" s="1" t="str">
        <f t="shared" si="2"/>
        <v>20121commercialVCC 21400 (GAS LHD1)</v>
      </c>
      <c r="B136">
        <v>2012</v>
      </c>
      <c r="C136">
        <v>1</v>
      </c>
      <c r="D136" t="s">
        <v>8</v>
      </c>
      <c r="E136" t="s">
        <v>9</v>
      </c>
      <c r="F136">
        <v>2019</v>
      </c>
      <c r="G136">
        <v>0</v>
      </c>
      <c r="H136">
        <v>0</v>
      </c>
      <c r="I136">
        <v>0</v>
      </c>
      <c r="J136">
        <v>0</v>
      </c>
    </row>
    <row r="137" spans="1:10" x14ac:dyDescent="0.2">
      <c r="A137" s="1" t="str">
        <f t="shared" si="2"/>
        <v>20131commercialVCC 21400 (GAS LHD1)</v>
      </c>
      <c r="B137">
        <v>2013</v>
      </c>
      <c r="C137">
        <v>1</v>
      </c>
      <c r="D137" t="s">
        <v>8</v>
      </c>
      <c r="E137" t="s">
        <v>9</v>
      </c>
      <c r="F137">
        <v>2019</v>
      </c>
      <c r="G137">
        <v>0</v>
      </c>
      <c r="H137">
        <v>0</v>
      </c>
      <c r="I137">
        <v>0</v>
      </c>
      <c r="J137">
        <v>0</v>
      </c>
    </row>
    <row r="138" spans="1:10" x14ac:dyDescent="0.2">
      <c r="A138" s="1" t="str">
        <f t="shared" si="2"/>
        <v>20141commercialVCC 21400 (GAS LHD1)</v>
      </c>
      <c r="B138">
        <v>2014</v>
      </c>
      <c r="C138">
        <v>1</v>
      </c>
      <c r="D138" t="s">
        <v>8</v>
      </c>
      <c r="E138" t="s">
        <v>9</v>
      </c>
      <c r="F138">
        <v>2019</v>
      </c>
      <c r="G138">
        <v>0</v>
      </c>
      <c r="H138">
        <v>0</v>
      </c>
      <c r="I138">
        <v>0</v>
      </c>
      <c r="J138">
        <v>0</v>
      </c>
    </row>
    <row r="139" spans="1:10" x14ac:dyDescent="0.2">
      <c r="A139" s="1" t="str">
        <f t="shared" si="2"/>
        <v>20151commercialVCC 21400 (GAS LHD1)</v>
      </c>
      <c r="B139">
        <v>2015</v>
      </c>
      <c r="C139">
        <v>1</v>
      </c>
      <c r="D139" t="s">
        <v>8</v>
      </c>
      <c r="E139" t="s">
        <v>9</v>
      </c>
      <c r="F139">
        <v>2019</v>
      </c>
      <c r="G139">
        <v>0</v>
      </c>
      <c r="H139">
        <v>0</v>
      </c>
      <c r="I139">
        <v>0</v>
      </c>
      <c r="J139">
        <v>0</v>
      </c>
    </row>
    <row r="140" spans="1:10" x14ac:dyDescent="0.2">
      <c r="A140" s="1" t="str">
        <f t="shared" si="2"/>
        <v>20161commercialVCC 21400 (GAS LHD1)</v>
      </c>
      <c r="B140">
        <v>2016</v>
      </c>
      <c r="C140">
        <v>1</v>
      </c>
      <c r="D140" t="s">
        <v>8</v>
      </c>
      <c r="E140" t="s">
        <v>9</v>
      </c>
      <c r="F140">
        <v>2019</v>
      </c>
      <c r="G140">
        <v>0</v>
      </c>
      <c r="H140">
        <v>0</v>
      </c>
      <c r="I140">
        <v>0</v>
      </c>
      <c r="J140">
        <v>0</v>
      </c>
    </row>
    <row r="141" spans="1:10" x14ac:dyDescent="0.2">
      <c r="A141" s="1" t="str">
        <f t="shared" si="2"/>
        <v>20171commercialVCC 21400 (GAS LHD1)</v>
      </c>
      <c r="B141">
        <v>2017</v>
      </c>
      <c r="C141">
        <v>1</v>
      </c>
      <c r="D141" t="s">
        <v>8</v>
      </c>
      <c r="E141" t="s">
        <v>9</v>
      </c>
      <c r="F141">
        <v>2019</v>
      </c>
      <c r="G141">
        <v>0</v>
      </c>
      <c r="H141">
        <v>0</v>
      </c>
      <c r="I141">
        <v>0</v>
      </c>
      <c r="J141">
        <v>0</v>
      </c>
    </row>
    <row r="142" spans="1:10" x14ac:dyDescent="0.2">
      <c r="A142" s="1" t="str">
        <f t="shared" si="2"/>
        <v>20181commercialVCC 21400 (GAS LHD1)</v>
      </c>
      <c r="B142">
        <v>2018</v>
      </c>
      <c r="C142">
        <v>1</v>
      </c>
      <c r="D142" t="s">
        <v>8</v>
      </c>
      <c r="E142" t="s">
        <v>9</v>
      </c>
      <c r="F142">
        <v>2019</v>
      </c>
      <c r="G142">
        <v>0</v>
      </c>
      <c r="H142">
        <v>0</v>
      </c>
      <c r="I142">
        <v>0</v>
      </c>
      <c r="J142">
        <v>0</v>
      </c>
    </row>
    <row r="143" spans="1:10" x14ac:dyDescent="0.2">
      <c r="A143" s="1" t="str">
        <f t="shared" si="2"/>
        <v>20191commercialVCC 21400 (GAS LHD1)</v>
      </c>
      <c r="B143">
        <v>2019</v>
      </c>
      <c r="C143">
        <v>1</v>
      </c>
      <c r="D143" t="s">
        <v>8</v>
      </c>
      <c r="E143" t="s">
        <v>9</v>
      </c>
      <c r="F143">
        <v>2019</v>
      </c>
      <c r="G143">
        <v>24.180736902944499</v>
      </c>
      <c r="H143">
        <v>24.180736902944499</v>
      </c>
      <c r="I143">
        <v>596673.43297258101</v>
      </c>
      <c r="J143">
        <v>53373.305768347498</v>
      </c>
    </row>
    <row r="144" spans="1:10" x14ac:dyDescent="0.2">
      <c r="A144" s="1" t="str">
        <f t="shared" si="2"/>
        <v>20201commercialVCC 21400 (GAS LHD1)</v>
      </c>
      <c r="B144">
        <v>2020</v>
      </c>
      <c r="C144">
        <v>1</v>
      </c>
      <c r="D144" t="s">
        <v>8</v>
      </c>
      <c r="E144" t="s">
        <v>9</v>
      </c>
      <c r="F144">
        <v>2019</v>
      </c>
      <c r="G144">
        <v>0</v>
      </c>
      <c r="H144">
        <v>23.9389295339151</v>
      </c>
      <c r="I144">
        <v>505959.97161301097</v>
      </c>
      <c r="J144">
        <v>45258.854809254699</v>
      </c>
    </row>
    <row r="145" spans="1:10" x14ac:dyDescent="0.2">
      <c r="A145" s="1" t="str">
        <f t="shared" si="2"/>
        <v>20101commercialVCC 21400 (GAS LHD1)</v>
      </c>
      <c r="B145">
        <v>2010</v>
      </c>
      <c r="C145">
        <v>1</v>
      </c>
      <c r="D145" t="s">
        <v>8</v>
      </c>
      <c r="E145" t="s">
        <v>9</v>
      </c>
      <c r="F145">
        <v>2020</v>
      </c>
      <c r="G145">
        <v>0</v>
      </c>
      <c r="H145">
        <v>0</v>
      </c>
      <c r="I145">
        <v>0</v>
      </c>
      <c r="J145">
        <v>0</v>
      </c>
    </row>
    <row r="146" spans="1:10" x14ac:dyDescent="0.2">
      <c r="A146" s="1" t="str">
        <f t="shared" si="2"/>
        <v>20111commercialVCC 21400 (GAS LHD1)</v>
      </c>
      <c r="B146">
        <v>2011</v>
      </c>
      <c r="C146">
        <v>1</v>
      </c>
      <c r="D146" t="s">
        <v>8</v>
      </c>
      <c r="E146" t="s">
        <v>9</v>
      </c>
      <c r="F146">
        <v>2020</v>
      </c>
      <c r="G146">
        <v>0</v>
      </c>
      <c r="H146">
        <v>0</v>
      </c>
      <c r="I146">
        <v>0</v>
      </c>
      <c r="J146">
        <v>0</v>
      </c>
    </row>
    <row r="147" spans="1:10" x14ac:dyDescent="0.2">
      <c r="A147" s="1" t="str">
        <f t="shared" si="2"/>
        <v>20121commercialVCC 21400 (GAS LHD1)</v>
      </c>
      <c r="B147">
        <v>2012</v>
      </c>
      <c r="C147">
        <v>1</v>
      </c>
      <c r="D147" t="s">
        <v>8</v>
      </c>
      <c r="E147" t="s">
        <v>9</v>
      </c>
      <c r="F147">
        <v>2020</v>
      </c>
      <c r="G147">
        <v>0</v>
      </c>
      <c r="H147">
        <v>0</v>
      </c>
      <c r="I147">
        <v>0</v>
      </c>
      <c r="J147">
        <v>0</v>
      </c>
    </row>
    <row r="148" spans="1:10" x14ac:dyDescent="0.2">
      <c r="A148" s="1" t="str">
        <f t="shared" si="2"/>
        <v>20131commercialVCC 21400 (GAS LHD1)</v>
      </c>
      <c r="B148">
        <v>2013</v>
      </c>
      <c r="C148">
        <v>1</v>
      </c>
      <c r="D148" t="s">
        <v>8</v>
      </c>
      <c r="E148" t="s">
        <v>9</v>
      </c>
      <c r="F148">
        <v>2020</v>
      </c>
      <c r="G148">
        <v>0</v>
      </c>
      <c r="H148">
        <v>0</v>
      </c>
      <c r="I148">
        <v>0</v>
      </c>
      <c r="J148">
        <v>0</v>
      </c>
    </row>
    <row r="149" spans="1:10" x14ac:dyDescent="0.2">
      <c r="A149" s="1" t="str">
        <f t="shared" si="2"/>
        <v>20141commercialVCC 21400 (GAS LHD1)</v>
      </c>
      <c r="B149">
        <v>2014</v>
      </c>
      <c r="C149">
        <v>1</v>
      </c>
      <c r="D149" t="s">
        <v>8</v>
      </c>
      <c r="E149" t="s">
        <v>9</v>
      </c>
      <c r="F149">
        <v>2020</v>
      </c>
      <c r="G149">
        <v>0</v>
      </c>
      <c r="H149">
        <v>0</v>
      </c>
      <c r="I149">
        <v>0</v>
      </c>
      <c r="J149">
        <v>0</v>
      </c>
    </row>
    <row r="150" spans="1:10" x14ac:dyDescent="0.2">
      <c r="A150" s="1" t="str">
        <f t="shared" si="2"/>
        <v>20151commercialVCC 21400 (GAS LHD1)</v>
      </c>
      <c r="B150">
        <v>2015</v>
      </c>
      <c r="C150">
        <v>1</v>
      </c>
      <c r="D150" t="s">
        <v>8</v>
      </c>
      <c r="E150" t="s">
        <v>9</v>
      </c>
      <c r="F150">
        <v>2020</v>
      </c>
      <c r="G150">
        <v>0</v>
      </c>
      <c r="H150">
        <v>0</v>
      </c>
      <c r="I150">
        <v>0</v>
      </c>
      <c r="J150">
        <v>0</v>
      </c>
    </row>
    <row r="151" spans="1:10" x14ac:dyDescent="0.2">
      <c r="A151" s="1" t="str">
        <f t="shared" si="2"/>
        <v>20161commercialVCC 21400 (GAS LHD1)</v>
      </c>
      <c r="B151">
        <v>2016</v>
      </c>
      <c r="C151">
        <v>1</v>
      </c>
      <c r="D151" t="s">
        <v>8</v>
      </c>
      <c r="E151" t="s">
        <v>9</v>
      </c>
      <c r="F151">
        <v>2020</v>
      </c>
      <c r="G151">
        <v>0</v>
      </c>
      <c r="H151">
        <v>0</v>
      </c>
      <c r="I151">
        <v>0</v>
      </c>
      <c r="J151">
        <v>0</v>
      </c>
    </row>
    <row r="152" spans="1:10" x14ac:dyDescent="0.2">
      <c r="A152" s="1" t="str">
        <f t="shared" si="2"/>
        <v>20171commercialVCC 21400 (GAS LHD1)</v>
      </c>
      <c r="B152">
        <v>2017</v>
      </c>
      <c r="C152">
        <v>1</v>
      </c>
      <c r="D152" t="s">
        <v>8</v>
      </c>
      <c r="E152" t="s">
        <v>9</v>
      </c>
      <c r="F152">
        <v>2020</v>
      </c>
      <c r="G152">
        <v>0</v>
      </c>
      <c r="H152">
        <v>0</v>
      </c>
      <c r="I152">
        <v>0</v>
      </c>
      <c r="J152">
        <v>0</v>
      </c>
    </row>
    <row r="153" spans="1:10" x14ac:dyDescent="0.2">
      <c r="A153" s="1" t="str">
        <f t="shared" si="2"/>
        <v>20181commercialVCC 21400 (GAS LHD1)</v>
      </c>
      <c r="B153">
        <v>2018</v>
      </c>
      <c r="C153">
        <v>1</v>
      </c>
      <c r="D153" t="s">
        <v>8</v>
      </c>
      <c r="E153" t="s">
        <v>9</v>
      </c>
      <c r="F153">
        <v>2020</v>
      </c>
      <c r="G153">
        <v>0</v>
      </c>
      <c r="H153">
        <v>0</v>
      </c>
      <c r="I153">
        <v>0</v>
      </c>
      <c r="J153">
        <v>0</v>
      </c>
    </row>
    <row r="154" spans="1:10" x14ac:dyDescent="0.2">
      <c r="A154" s="1" t="str">
        <f t="shared" si="2"/>
        <v>20191commercialVCC 21400 (GAS LHD1)</v>
      </c>
      <c r="B154">
        <v>2019</v>
      </c>
      <c r="C154">
        <v>1</v>
      </c>
      <c r="D154" t="s">
        <v>8</v>
      </c>
      <c r="E154" t="s">
        <v>9</v>
      </c>
      <c r="F154">
        <v>2020</v>
      </c>
      <c r="G154">
        <v>0</v>
      </c>
      <c r="H154">
        <v>0</v>
      </c>
      <c r="I154">
        <v>0</v>
      </c>
      <c r="J154">
        <v>0</v>
      </c>
    </row>
    <row r="155" spans="1:10" x14ac:dyDescent="0.2">
      <c r="A155" s="1" t="str">
        <f t="shared" si="2"/>
        <v>20201commercialVCC 21400 (GAS LHD1)</v>
      </c>
      <c r="B155">
        <v>2020</v>
      </c>
      <c r="C155">
        <v>1</v>
      </c>
      <c r="D155" t="s">
        <v>8</v>
      </c>
      <c r="E155" t="s">
        <v>9</v>
      </c>
      <c r="F155">
        <v>2020</v>
      </c>
      <c r="G155">
        <v>172.59435577126001</v>
      </c>
      <c r="H155">
        <v>172.59435577126001</v>
      </c>
      <c r="I155">
        <v>4258863.8709843801</v>
      </c>
      <c r="J155">
        <v>380995.55974480399</v>
      </c>
    </row>
    <row r="156" spans="1:10" x14ac:dyDescent="0.2">
      <c r="A156" s="1" t="str">
        <f t="shared" si="2"/>
        <v>20101commercialVCC 24724 (NG T7 SWCVng)</v>
      </c>
      <c r="B156">
        <v>2010</v>
      </c>
      <c r="C156">
        <v>1</v>
      </c>
      <c r="D156" t="s">
        <v>8</v>
      </c>
      <c r="E156" t="s">
        <v>50</v>
      </c>
      <c r="F156">
        <v>2010</v>
      </c>
      <c r="G156">
        <v>5.27873880608003</v>
      </c>
      <c r="H156">
        <v>5.27873880608003</v>
      </c>
      <c r="I156">
        <v>130255.88168927201</v>
      </c>
      <c r="J156">
        <v>151481.26468902201</v>
      </c>
    </row>
    <row r="157" spans="1:10" x14ac:dyDescent="0.2">
      <c r="A157" s="1" t="str">
        <f t="shared" si="2"/>
        <v>20111commercialVCC 24724 (NG T7 SWCVng)</v>
      </c>
      <c r="B157">
        <v>2011</v>
      </c>
      <c r="C157">
        <v>1</v>
      </c>
      <c r="D157" t="s">
        <v>8</v>
      </c>
      <c r="E157" t="s">
        <v>50</v>
      </c>
      <c r="F157">
        <v>2010</v>
      </c>
      <c r="G157">
        <v>0</v>
      </c>
      <c r="H157">
        <v>5.2259514180192301</v>
      </c>
      <c r="I157">
        <v>110452.81817493</v>
      </c>
      <c r="J157">
        <v>128451.26353310001</v>
      </c>
    </row>
    <row r="158" spans="1:10" x14ac:dyDescent="0.2">
      <c r="A158" s="1" t="str">
        <f t="shared" si="2"/>
        <v>20121commercialVCC 24724 (NG T7 SWCVng)</v>
      </c>
      <c r="B158">
        <v>2012</v>
      </c>
      <c r="C158">
        <v>1</v>
      </c>
      <c r="D158" t="s">
        <v>8</v>
      </c>
      <c r="E158" t="s">
        <v>50</v>
      </c>
      <c r="F158">
        <v>2010</v>
      </c>
      <c r="G158">
        <v>0</v>
      </c>
      <c r="H158">
        <v>5.1736919038390399</v>
      </c>
      <c r="I158">
        <v>98694.818931664806</v>
      </c>
      <c r="J158">
        <v>114777.281425856</v>
      </c>
    </row>
    <row r="159" spans="1:10" x14ac:dyDescent="0.2">
      <c r="A159" s="1" t="str">
        <f t="shared" si="2"/>
        <v>20131commercialVCC 24724 (NG T7 SWCVng)</v>
      </c>
      <c r="B159">
        <v>2013</v>
      </c>
      <c r="C159">
        <v>1</v>
      </c>
      <c r="D159" t="s">
        <v>8</v>
      </c>
      <c r="E159" t="s">
        <v>50</v>
      </c>
      <c r="F159">
        <v>2010</v>
      </c>
      <c r="G159">
        <v>0</v>
      </c>
      <c r="H159">
        <v>5.1219549848006496</v>
      </c>
      <c r="I159">
        <v>90149.074529573802</v>
      </c>
      <c r="J159">
        <v>104838.995699719</v>
      </c>
    </row>
    <row r="160" spans="1:10" x14ac:dyDescent="0.2">
      <c r="A160" s="1" t="str">
        <f t="shared" si="2"/>
        <v>20141commercialVCC 24724 (NG T7 SWCVng)</v>
      </c>
      <c r="B160">
        <v>2014</v>
      </c>
      <c r="C160">
        <v>1</v>
      </c>
      <c r="D160" t="s">
        <v>8</v>
      </c>
      <c r="E160" t="s">
        <v>50</v>
      </c>
      <c r="F160">
        <v>2010</v>
      </c>
      <c r="G160">
        <v>0</v>
      </c>
      <c r="H160">
        <v>5.0707354349526401</v>
      </c>
      <c r="I160">
        <v>83387.8218862418</v>
      </c>
      <c r="J160">
        <v>96975.987227386897</v>
      </c>
    </row>
    <row r="161" spans="1:10" x14ac:dyDescent="0.2">
      <c r="A161" s="1" t="str">
        <f t="shared" si="2"/>
        <v>20151commercialVCC 24724 (NG T7 SWCVng)</v>
      </c>
      <c r="B161">
        <v>2015</v>
      </c>
      <c r="C161">
        <v>1</v>
      </c>
      <c r="D161" t="s">
        <v>8</v>
      </c>
      <c r="E161" t="s">
        <v>50</v>
      </c>
      <c r="F161">
        <v>2010</v>
      </c>
      <c r="G161">
        <v>0</v>
      </c>
      <c r="H161">
        <v>5.0200280806031099</v>
      </c>
      <c r="I161">
        <v>77433.321703882801</v>
      </c>
      <c r="J161">
        <v>90051.1926882314</v>
      </c>
    </row>
    <row r="162" spans="1:10" x14ac:dyDescent="0.2">
      <c r="A162" s="1" t="str">
        <f t="shared" si="2"/>
        <v>20161commercialVCC 24724 (NG T7 SWCVng)</v>
      </c>
      <c r="B162">
        <v>2016</v>
      </c>
      <c r="C162">
        <v>1</v>
      </c>
      <c r="D162" t="s">
        <v>8</v>
      </c>
      <c r="E162" t="s">
        <v>50</v>
      </c>
      <c r="F162">
        <v>2010</v>
      </c>
      <c r="G162">
        <v>0</v>
      </c>
      <c r="H162">
        <v>4.9698277997970797</v>
      </c>
      <c r="I162">
        <v>72608.314236377293</v>
      </c>
      <c r="J162">
        <v>84439.943324035499</v>
      </c>
    </row>
    <row r="163" spans="1:10" x14ac:dyDescent="0.2">
      <c r="A163" s="1" t="str">
        <f t="shared" si="2"/>
        <v>20171commercialVCC 24724 (NG T7 SWCVng)</v>
      </c>
      <c r="B163">
        <v>2017</v>
      </c>
      <c r="C163">
        <v>1</v>
      </c>
      <c r="D163" t="s">
        <v>8</v>
      </c>
      <c r="E163" t="s">
        <v>50</v>
      </c>
      <c r="F163">
        <v>2010</v>
      </c>
      <c r="G163">
        <v>0</v>
      </c>
      <c r="H163">
        <v>4.9201295217991099</v>
      </c>
      <c r="I163">
        <v>68439.394077756297</v>
      </c>
      <c r="J163">
        <v>79591.691638004399</v>
      </c>
    </row>
    <row r="164" spans="1:10" x14ac:dyDescent="0.2">
      <c r="A164" s="1" t="str">
        <f t="shared" si="2"/>
        <v>20181commercialVCC 24724 (NG T7 SWCVng)</v>
      </c>
      <c r="B164">
        <v>2018</v>
      </c>
      <c r="C164">
        <v>1</v>
      </c>
      <c r="D164" t="s">
        <v>8</v>
      </c>
      <c r="E164" t="s">
        <v>50</v>
      </c>
      <c r="F164">
        <v>2010</v>
      </c>
      <c r="G164">
        <v>0</v>
      </c>
      <c r="H164">
        <v>4.8709282265811202</v>
      </c>
      <c r="I164">
        <v>64821.9428436335</v>
      </c>
      <c r="J164">
        <v>75384.771529759295</v>
      </c>
    </row>
    <row r="165" spans="1:10" x14ac:dyDescent="0.2">
      <c r="A165" s="1" t="str">
        <f t="shared" si="2"/>
        <v>20191commercialVCC 24724 (NG T7 SWCVng)</v>
      </c>
      <c r="B165">
        <v>2019</v>
      </c>
      <c r="C165">
        <v>1</v>
      </c>
      <c r="D165" t="s">
        <v>8</v>
      </c>
      <c r="E165" t="s">
        <v>50</v>
      </c>
      <c r="F165">
        <v>2010</v>
      </c>
      <c r="G165">
        <v>0</v>
      </c>
      <c r="H165">
        <v>4.7248003797836899</v>
      </c>
      <c r="I165">
        <v>60339.907008879803</v>
      </c>
      <c r="J165">
        <v>70172.381518461101</v>
      </c>
    </row>
    <row r="166" spans="1:10" x14ac:dyDescent="0.2">
      <c r="A166" s="1" t="str">
        <f t="shared" si="2"/>
        <v>20201commercialVCC 24724 (NG T7 SWCVng)</v>
      </c>
      <c r="B166">
        <v>2020</v>
      </c>
      <c r="C166">
        <v>1</v>
      </c>
      <c r="D166" t="s">
        <v>8</v>
      </c>
      <c r="E166" t="s">
        <v>50</v>
      </c>
      <c r="F166">
        <v>2010</v>
      </c>
      <c r="G166">
        <v>0</v>
      </c>
      <c r="H166">
        <v>4.5830563683901797</v>
      </c>
      <c r="I166">
        <v>56308.177671890902</v>
      </c>
      <c r="J166">
        <v>65483.676095485796</v>
      </c>
    </row>
    <row r="167" spans="1:10" x14ac:dyDescent="0.2">
      <c r="A167" s="1" t="str">
        <f t="shared" si="2"/>
        <v>20101commercialVCC 24724 (NG T7 SWCVng)</v>
      </c>
      <c r="B167">
        <v>2010</v>
      </c>
      <c r="C167">
        <v>1</v>
      </c>
      <c r="D167" t="s">
        <v>8</v>
      </c>
      <c r="E167" t="s">
        <v>50</v>
      </c>
      <c r="F167">
        <v>2011</v>
      </c>
      <c r="G167">
        <v>0</v>
      </c>
      <c r="H167">
        <v>0</v>
      </c>
      <c r="I167">
        <v>0</v>
      </c>
      <c r="J167">
        <v>0</v>
      </c>
    </row>
    <row r="168" spans="1:10" x14ac:dyDescent="0.2">
      <c r="A168" s="1" t="str">
        <f t="shared" si="2"/>
        <v>20111commercialVCC 24724 (NG T7 SWCVng)</v>
      </c>
      <c r="B168">
        <v>2011</v>
      </c>
      <c r="C168">
        <v>1</v>
      </c>
      <c r="D168" t="s">
        <v>8</v>
      </c>
      <c r="E168" t="s">
        <v>50</v>
      </c>
      <c r="F168">
        <v>2011</v>
      </c>
      <c r="G168">
        <v>2.9330134400157601</v>
      </c>
      <c r="H168">
        <v>2.9330134400157601</v>
      </c>
      <c r="I168">
        <v>72373.774431821395</v>
      </c>
      <c r="J168">
        <v>45560.290602155997</v>
      </c>
    </row>
    <row r="169" spans="1:10" x14ac:dyDescent="0.2">
      <c r="A169" s="1" t="str">
        <f t="shared" si="2"/>
        <v>20121commercialVCC 24724 (NG T7 SWCVng)</v>
      </c>
      <c r="B169">
        <v>2012</v>
      </c>
      <c r="C169">
        <v>1</v>
      </c>
      <c r="D169" t="s">
        <v>8</v>
      </c>
      <c r="E169" t="s">
        <v>50</v>
      </c>
      <c r="F169">
        <v>2011</v>
      </c>
      <c r="G169">
        <v>0</v>
      </c>
      <c r="H169">
        <v>2.9036833056156102</v>
      </c>
      <c r="I169">
        <v>61370.644029886796</v>
      </c>
      <c r="J169">
        <v>38633.668043347701</v>
      </c>
    </row>
    <row r="170" spans="1:10" x14ac:dyDescent="0.2">
      <c r="A170" s="1" t="str">
        <f t="shared" si="2"/>
        <v>20131commercialVCC 24724 (NG T7 SWCVng)</v>
      </c>
      <c r="B170">
        <v>2013</v>
      </c>
      <c r="C170">
        <v>1</v>
      </c>
      <c r="D170" t="s">
        <v>8</v>
      </c>
      <c r="E170" t="s">
        <v>50</v>
      </c>
      <c r="F170">
        <v>2011</v>
      </c>
      <c r="G170">
        <v>0</v>
      </c>
      <c r="H170">
        <v>2.87464647255945</v>
      </c>
      <c r="I170">
        <v>54837.574091197901</v>
      </c>
      <c r="J170">
        <v>34521.010284821197</v>
      </c>
    </row>
    <row r="171" spans="1:10" x14ac:dyDescent="0.2">
      <c r="A171" s="1" t="str">
        <f t="shared" si="2"/>
        <v>20141commercialVCC 24724 (NG T7 SWCVng)</v>
      </c>
      <c r="B171">
        <v>2014</v>
      </c>
      <c r="C171">
        <v>1</v>
      </c>
      <c r="D171" t="s">
        <v>8</v>
      </c>
      <c r="E171" t="s">
        <v>50</v>
      </c>
      <c r="F171">
        <v>2011</v>
      </c>
      <c r="G171">
        <v>0</v>
      </c>
      <c r="H171">
        <v>2.8459000078338499</v>
      </c>
      <c r="I171">
        <v>50089.3218841739</v>
      </c>
      <c r="J171">
        <v>31531.919939559099</v>
      </c>
    </row>
    <row r="172" spans="1:10" x14ac:dyDescent="0.2">
      <c r="A172" s="1" t="str">
        <f t="shared" si="2"/>
        <v>20151commercialVCC 24724 (NG T7 SWCVng)</v>
      </c>
      <c r="B172">
        <v>2015</v>
      </c>
      <c r="C172">
        <v>1</v>
      </c>
      <c r="D172" t="s">
        <v>8</v>
      </c>
      <c r="E172" t="s">
        <v>50</v>
      </c>
      <c r="F172">
        <v>2011</v>
      </c>
      <c r="G172">
        <v>0</v>
      </c>
      <c r="H172">
        <v>2.8174410077555199</v>
      </c>
      <c r="I172">
        <v>46332.582707877998</v>
      </c>
      <c r="J172">
        <v>29167.0007415174</v>
      </c>
    </row>
    <row r="173" spans="1:10" x14ac:dyDescent="0.2">
      <c r="A173" s="1" t="str">
        <f t="shared" si="2"/>
        <v>20161commercialVCC 24724 (NG T7 SWCVng)</v>
      </c>
      <c r="B173">
        <v>2016</v>
      </c>
      <c r="C173">
        <v>1</v>
      </c>
      <c r="D173" t="s">
        <v>8</v>
      </c>
      <c r="E173" t="s">
        <v>50</v>
      </c>
      <c r="F173">
        <v>2011</v>
      </c>
      <c r="G173">
        <v>0</v>
      </c>
      <c r="H173">
        <v>2.78926659767796</v>
      </c>
      <c r="I173">
        <v>43024.097536510999</v>
      </c>
      <c r="J173">
        <v>27084.2636306817</v>
      </c>
    </row>
    <row r="174" spans="1:10" x14ac:dyDescent="0.2">
      <c r="A174" s="1" t="str">
        <f t="shared" si="2"/>
        <v>20171commercialVCC 24724 (NG T7 SWCVng)</v>
      </c>
      <c r="B174">
        <v>2017</v>
      </c>
      <c r="C174">
        <v>1</v>
      </c>
      <c r="D174" t="s">
        <v>8</v>
      </c>
      <c r="E174" t="s">
        <v>50</v>
      </c>
      <c r="F174">
        <v>2011</v>
      </c>
      <c r="G174">
        <v>0</v>
      </c>
      <c r="H174">
        <v>2.7613739317011801</v>
      </c>
      <c r="I174">
        <v>40343.189791261299</v>
      </c>
      <c r="J174">
        <v>25396.5951774327</v>
      </c>
    </row>
    <row r="175" spans="1:10" x14ac:dyDescent="0.2">
      <c r="A175" s="1" t="str">
        <f t="shared" si="2"/>
        <v>20181commercialVCC 24724 (NG T7 SWCVng)</v>
      </c>
      <c r="B175">
        <v>2018</v>
      </c>
      <c r="C175">
        <v>1</v>
      </c>
      <c r="D175" t="s">
        <v>8</v>
      </c>
      <c r="E175" t="s">
        <v>50</v>
      </c>
      <c r="F175">
        <v>2011</v>
      </c>
      <c r="G175">
        <v>0</v>
      </c>
      <c r="H175">
        <v>2.7337601923841701</v>
      </c>
      <c r="I175">
        <v>38026.822320776802</v>
      </c>
      <c r="J175">
        <v>23938.409862031302</v>
      </c>
    </row>
    <row r="176" spans="1:10" x14ac:dyDescent="0.2">
      <c r="A176" s="1" t="str">
        <f t="shared" si="2"/>
        <v>20191commercialVCC 24724 (NG T7 SWCVng)</v>
      </c>
      <c r="B176">
        <v>2019</v>
      </c>
      <c r="C176">
        <v>1</v>
      </c>
      <c r="D176" t="s">
        <v>8</v>
      </c>
      <c r="E176" t="s">
        <v>50</v>
      </c>
      <c r="F176">
        <v>2011</v>
      </c>
      <c r="G176">
        <v>0</v>
      </c>
      <c r="H176">
        <v>2.7064225904603298</v>
      </c>
      <c r="I176">
        <v>36016.866253986103</v>
      </c>
      <c r="J176">
        <v>22673.114757285599</v>
      </c>
    </row>
    <row r="177" spans="1:10" x14ac:dyDescent="0.2">
      <c r="A177" s="1" t="str">
        <f t="shared" si="2"/>
        <v>20201commercialVCC 24724 (NG T7 SWCVng)</v>
      </c>
      <c r="B177">
        <v>2020</v>
      </c>
      <c r="C177">
        <v>1</v>
      </c>
      <c r="D177" t="s">
        <v>8</v>
      </c>
      <c r="E177" t="s">
        <v>50</v>
      </c>
      <c r="F177">
        <v>2011</v>
      </c>
      <c r="G177">
        <v>0</v>
      </c>
      <c r="H177">
        <v>2.6252299127465202</v>
      </c>
      <c r="I177">
        <v>33526.5230441983</v>
      </c>
      <c r="J177">
        <v>21105.409311110201</v>
      </c>
    </row>
    <row r="178" spans="1:10" x14ac:dyDescent="0.2">
      <c r="A178" s="1" t="str">
        <f t="shared" si="2"/>
        <v>20101commercialVCC 24724 (NG T7 SWCVng)</v>
      </c>
      <c r="B178">
        <v>2010</v>
      </c>
      <c r="C178">
        <v>1</v>
      </c>
      <c r="D178" t="s">
        <v>8</v>
      </c>
      <c r="E178" t="s">
        <v>50</v>
      </c>
      <c r="F178">
        <v>2012</v>
      </c>
      <c r="G178">
        <v>0</v>
      </c>
      <c r="H178">
        <v>0</v>
      </c>
      <c r="I178">
        <v>0</v>
      </c>
      <c r="J178">
        <v>0</v>
      </c>
    </row>
    <row r="179" spans="1:10" x14ac:dyDescent="0.2">
      <c r="A179" s="1" t="str">
        <f t="shared" si="2"/>
        <v>20111commercialVCC 24724 (NG T7 SWCVng)</v>
      </c>
      <c r="B179">
        <v>2011</v>
      </c>
      <c r="C179">
        <v>1</v>
      </c>
      <c r="D179" t="s">
        <v>8</v>
      </c>
      <c r="E179" t="s">
        <v>50</v>
      </c>
      <c r="F179">
        <v>2012</v>
      </c>
      <c r="G179">
        <v>0</v>
      </c>
      <c r="H179">
        <v>0</v>
      </c>
      <c r="I179">
        <v>0</v>
      </c>
      <c r="J179">
        <v>0</v>
      </c>
    </row>
    <row r="180" spans="1:10" x14ac:dyDescent="0.2">
      <c r="A180" s="1" t="str">
        <f t="shared" si="2"/>
        <v>20121commercialVCC 24724 (NG T7 SWCVng)</v>
      </c>
      <c r="B180">
        <v>2012</v>
      </c>
      <c r="C180">
        <v>1</v>
      </c>
      <c r="D180" t="s">
        <v>8</v>
      </c>
      <c r="E180" t="s">
        <v>50</v>
      </c>
      <c r="F180">
        <v>2012</v>
      </c>
      <c r="G180">
        <v>9.6809182598435601</v>
      </c>
      <c r="H180">
        <v>9.6809182598435601</v>
      </c>
      <c r="I180">
        <v>238882.16292219001</v>
      </c>
      <c r="J180">
        <v>379718.763763075</v>
      </c>
    </row>
    <row r="181" spans="1:10" x14ac:dyDescent="0.2">
      <c r="A181" s="1" t="str">
        <f t="shared" si="2"/>
        <v>20131commercialVCC 24724 (NG T7 SWCVng)</v>
      </c>
      <c r="B181">
        <v>2013</v>
      </c>
      <c r="C181">
        <v>1</v>
      </c>
      <c r="D181" t="s">
        <v>8</v>
      </c>
      <c r="E181" t="s">
        <v>50</v>
      </c>
      <c r="F181">
        <v>2012</v>
      </c>
      <c r="G181">
        <v>0</v>
      </c>
      <c r="H181">
        <v>9.5841090772451292</v>
      </c>
      <c r="I181">
        <v>202564.427527511</v>
      </c>
      <c r="J181">
        <v>321989.35685363697</v>
      </c>
    </row>
    <row r="182" spans="1:10" x14ac:dyDescent="0.2">
      <c r="A182" s="1" t="str">
        <f t="shared" si="2"/>
        <v>20141commercialVCC 24724 (NG T7 SWCVng)</v>
      </c>
      <c r="B182">
        <v>2014</v>
      </c>
      <c r="C182">
        <v>1</v>
      </c>
      <c r="D182" t="s">
        <v>8</v>
      </c>
      <c r="E182" t="s">
        <v>50</v>
      </c>
      <c r="F182">
        <v>2012</v>
      </c>
      <c r="G182">
        <v>0</v>
      </c>
      <c r="H182">
        <v>9.48826798647268</v>
      </c>
      <c r="I182">
        <v>181000.899996608</v>
      </c>
      <c r="J182">
        <v>287712.72474246199</v>
      </c>
    </row>
    <row r="183" spans="1:10" x14ac:dyDescent="0.2">
      <c r="A183" s="1" t="str">
        <f t="shared" si="2"/>
        <v>20151commercialVCC 24724 (NG T7 SWCVng)</v>
      </c>
      <c r="B183">
        <v>2015</v>
      </c>
      <c r="C183">
        <v>1</v>
      </c>
      <c r="D183" t="s">
        <v>8</v>
      </c>
      <c r="E183" t="s">
        <v>50</v>
      </c>
      <c r="F183">
        <v>2012</v>
      </c>
      <c r="G183">
        <v>0</v>
      </c>
      <c r="H183">
        <v>9.39338530660795</v>
      </c>
      <c r="I183">
        <v>165328.47215629299</v>
      </c>
      <c r="J183">
        <v>262800.37945936603</v>
      </c>
    </row>
    <row r="184" spans="1:10" x14ac:dyDescent="0.2">
      <c r="A184" s="1" t="str">
        <f t="shared" si="2"/>
        <v>20161commercialVCC 24724 (NG T7 SWCVng)</v>
      </c>
      <c r="B184">
        <v>2016</v>
      </c>
      <c r="C184">
        <v>1</v>
      </c>
      <c r="D184" t="s">
        <v>8</v>
      </c>
      <c r="E184" t="s">
        <v>50</v>
      </c>
      <c r="F184">
        <v>2012</v>
      </c>
      <c r="G184">
        <v>0</v>
      </c>
      <c r="H184">
        <v>9.2994514535418702</v>
      </c>
      <c r="I184">
        <v>152928.70460218401</v>
      </c>
      <c r="J184">
        <v>243090.140950979</v>
      </c>
    </row>
    <row r="185" spans="1:10" x14ac:dyDescent="0.2">
      <c r="A185" s="1" t="str">
        <f t="shared" si="2"/>
        <v>20171commercialVCC 24724 (NG T7 SWCVng)</v>
      </c>
      <c r="B185">
        <v>2017</v>
      </c>
      <c r="C185">
        <v>1</v>
      </c>
      <c r="D185" t="s">
        <v>8</v>
      </c>
      <c r="E185" t="s">
        <v>50</v>
      </c>
      <c r="F185">
        <v>2012</v>
      </c>
      <c r="G185">
        <v>0</v>
      </c>
      <c r="H185">
        <v>9.2064569390064506</v>
      </c>
      <c r="I185">
        <v>142008.47693771901</v>
      </c>
      <c r="J185">
        <v>225731.72750546501</v>
      </c>
    </row>
    <row r="186" spans="1:10" x14ac:dyDescent="0.2">
      <c r="A186" s="1" t="str">
        <f t="shared" si="2"/>
        <v>20181commercialVCC 24724 (NG T7 SWCVng)</v>
      </c>
      <c r="B186">
        <v>2018</v>
      </c>
      <c r="C186">
        <v>1</v>
      </c>
      <c r="D186" t="s">
        <v>8</v>
      </c>
      <c r="E186" t="s">
        <v>50</v>
      </c>
      <c r="F186">
        <v>2012</v>
      </c>
      <c r="G186">
        <v>0</v>
      </c>
      <c r="H186">
        <v>9.1143923696163895</v>
      </c>
      <c r="I186">
        <v>133159.677136855</v>
      </c>
      <c r="J186">
        <v>211665.98362543501</v>
      </c>
    </row>
    <row r="187" spans="1:10" x14ac:dyDescent="0.2">
      <c r="A187" s="1" t="str">
        <f t="shared" si="2"/>
        <v>20191commercialVCC 24724 (NG T7 SWCVng)</v>
      </c>
      <c r="B187">
        <v>2019</v>
      </c>
      <c r="C187">
        <v>1</v>
      </c>
      <c r="D187" t="s">
        <v>8</v>
      </c>
      <c r="E187" t="s">
        <v>50</v>
      </c>
      <c r="F187">
        <v>2012</v>
      </c>
      <c r="G187">
        <v>0</v>
      </c>
      <c r="H187">
        <v>9.0232484459202205</v>
      </c>
      <c r="I187">
        <v>125514.10557704599</v>
      </c>
      <c r="J187">
        <v>199512.849438106</v>
      </c>
    </row>
    <row r="188" spans="1:10" x14ac:dyDescent="0.2">
      <c r="A188" s="1" t="str">
        <f t="shared" si="2"/>
        <v>20201commercialVCC 24724 (NG T7 SWCVng)</v>
      </c>
      <c r="B188">
        <v>2020</v>
      </c>
      <c r="C188">
        <v>1</v>
      </c>
      <c r="D188" t="s">
        <v>8</v>
      </c>
      <c r="E188" t="s">
        <v>50</v>
      </c>
      <c r="F188">
        <v>2012</v>
      </c>
      <c r="G188">
        <v>0</v>
      </c>
      <c r="H188">
        <v>8.9330159614610203</v>
      </c>
      <c r="I188">
        <v>118879.89786323</v>
      </c>
      <c r="J188">
        <v>188967.34398545299</v>
      </c>
    </row>
    <row r="189" spans="1:10" x14ac:dyDescent="0.2">
      <c r="A189" s="1" t="str">
        <f t="shared" si="2"/>
        <v>20101commercialVCC 24724 (NG T7 SWCVng)</v>
      </c>
      <c r="B189">
        <v>2010</v>
      </c>
      <c r="C189">
        <v>1</v>
      </c>
      <c r="D189" t="s">
        <v>8</v>
      </c>
      <c r="E189" t="s">
        <v>50</v>
      </c>
      <c r="F189">
        <v>2013</v>
      </c>
      <c r="G189">
        <v>0</v>
      </c>
      <c r="H189">
        <v>0</v>
      </c>
      <c r="I189">
        <v>0</v>
      </c>
      <c r="J189">
        <v>0</v>
      </c>
    </row>
    <row r="190" spans="1:10" x14ac:dyDescent="0.2">
      <c r="A190" s="1" t="str">
        <f t="shared" si="2"/>
        <v>20111commercialVCC 24724 (NG T7 SWCVng)</v>
      </c>
      <c r="B190">
        <v>2011</v>
      </c>
      <c r="C190">
        <v>1</v>
      </c>
      <c r="D190" t="s">
        <v>8</v>
      </c>
      <c r="E190" t="s">
        <v>50</v>
      </c>
      <c r="F190">
        <v>2013</v>
      </c>
      <c r="G190">
        <v>0</v>
      </c>
      <c r="H190">
        <v>0</v>
      </c>
      <c r="I190">
        <v>0</v>
      </c>
      <c r="J190">
        <v>0</v>
      </c>
    </row>
    <row r="191" spans="1:10" x14ac:dyDescent="0.2">
      <c r="A191" s="1" t="str">
        <f t="shared" si="2"/>
        <v>20121commercialVCC 24724 (NG T7 SWCVng)</v>
      </c>
      <c r="B191">
        <v>2012</v>
      </c>
      <c r="C191">
        <v>1</v>
      </c>
      <c r="D191" t="s">
        <v>8</v>
      </c>
      <c r="E191" t="s">
        <v>50</v>
      </c>
      <c r="F191">
        <v>2013</v>
      </c>
      <c r="G191">
        <v>0</v>
      </c>
      <c r="H191">
        <v>0</v>
      </c>
      <c r="I191">
        <v>0</v>
      </c>
      <c r="J191">
        <v>0</v>
      </c>
    </row>
    <row r="192" spans="1:10" x14ac:dyDescent="0.2">
      <c r="A192" s="1" t="str">
        <f t="shared" si="2"/>
        <v>20131commercialVCC 24724 (NG T7 SWCVng)</v>
      </c>
      <c r="B192">
        <v>2013</v>
      </c>
      <c r="C192">
        <v>1</v>
      </c>
      <c r="D192" t="s">
        <v>8</v>
      </c>
      <c r="E192" t="s">
        <v>50</v>
      </c>
      <c r="F192">
        <v>2013</v>
      </c>
      <c r="G192">
        <v>30.006985795563001</v>
      </c>
      <c r="H192">
        <v>30.006985795563001</v>
      </c>
      <c r="I192">
        <v>740439.43737784994</v>
      </c>
      <c r="J192">
        <v>300137.641774674</v>
      </c>
    </row>
    <row r="193" spans="1:10" x14ac:dyDescent="0.2">
      <c r="A193" s="1" t="str">
        <f t="shared" si="2"/>
        <v>20141commercialVCC 24724 (NG T7 SWCVng)</v>
      </c>
      <c r="B193">
        <v>2014</v>
      </c>
      <c r="C193">
        <v>1</v>
      </c>
      <c r="D193" t="s">
        <v>8</v>
      </c>
      <c r="E193" t="s">
        <v>50</v>
      </c>
      <c r="F193">
        <v>2013</v>
      </c>
      <c r="G193">
        <v>0</v>
      </c>
      <c r="H193">
        <v>29.706915937607398</v>
      </c>
      <c r="I193">
        <v>627868.94139137305</v>
      </c>
      <c r="J193">
        <v>254507.112803342</v>
      </c>
    </row>
    <row r="194" spans="1:10" x14ac:dyDescent="0.2">
      <c r="A194" s="1" t="str">
        <f t="shared" si="2"/>
        <v>20151commercialVCC 24724 (NG T7 SWCVng)</v>
      </c>
      <c r="B194">
        <v>2015</v>
      </c>
      <c r="C194">
        <v>1</v>
      </c>
      <c r="D194" t="s">
        <v>8</v>
      </c>
      <c r="E194" t="s">
        <v>50</v>
      </c>
      <c r="F194">
        <v>2013</v>
      </c>
      <c r="G194">
        <v>0</v>
      </c>
      <c r="H194">
        <v>29.409846778231302</v>
      </c>
      <c r="I194">
        <v>561030.60571344104</v>
      </c>
      <c r="J194">
        <v>227414.146872785</v>
      </c>
    </row>
    <row r="195" spans="1:10" x14ac:dyDescent="0.2">
      <c r="A195" s="1" t="str">
        <f t="shared" ref="A195:A258" si="3">$B195&amp;$C195&amp;$D195&amp;$E195</f>
        <v>20161commercialVCC 24724 (NG T7 SWCVng)</v>
      </c>
      <c r="B195">
        <v>2016</v>
      </c>
      <c r="C195">
        <v>1</v>
      </c>
      <c r="D195" t="s">
        <v>8</v>
      </c>
      <c r="E195" t="s">
        <v>50</v>
      </c>
      <c r="F195">
        <v>2013</v>
      </c>
      <c r="G195">
        <v>0</v>
      </c>
      <c r="H195">
        <v>29.115748310449</v>
      </c>
      <c r="I195">
        <v>512452.329669417</v>
      </c>
      <c r="J195">
        <v>207722.908835863</v>
      </c>
    </row>
    <row r="196" spans="1:10" x14ac:dyDescent="0.2">
      <c r="A196" s="1" t="str">
        <f t="shared" si="3"/>
        <v>20171commercialVCC 24724 (NG T7 SWCVng)</v>
      </c>
      <c r="B196">
        <v>2017</v>
      </c>
      <c r="C196">
        <v>1</v>
      </c>
      <c r="D196" t="s">
        <v>8</v>
      </c>
      <c r="E196" t="s">
        <v>50</v>
      </c>
      <c r="F196">
        <v>2013</v>
      </c>
      <c r="G196">
        <v>0</v>
      </c>
      <c r="H196">
        <v>28.824590827344501</v>
      </c>
      <c r="I196">
        <v>474017.99535550998</v>
      </c>
      <c r="J196">
        <v>192143.52464610801</v>
      </c>
    </row>
    <row r="197" spans="1:10" x14ac:dyDescent="0.2">
      <c r="A197" s="1" t="str">
        <f t="shared" si="3"/>
        <v>20181commercialVCC 24724 (NG T7 SWCVng)</v>
      </c>
      <c r="B197">
        <v>2018</v>
      </c>
      <c r="C197">
        <v>1</v>
      </c>
      <c r="D197" t="s">
        <v>8</v>
      </c>
      <c r="E197" t="s">
        <v>50</v>
      </c>
      <c r="F197">
        <v>2013</v>
      </c>
      <c r="G197">
        <v>0</v>
      </c>
      <c r="H197">
        <v>28.536344919070999</v>
      </c>
      <c r="I197">
        <v>440169.64464985998</v>
      </c>
      <c r="J197">
        <v>178423.07210682501</v>
      </c>
    </row>
    <row r="198" spans="1:10" x14ac:dyDescent="0.2">
      <c r="A198" s="1" t="str">
        <f t="shared" si="3"/>
        <v>20191commercialVCC 24724 (NG T7 SWCVng)</v>
      </c>
      <c r="B198">
        <v>2019</v>
      </c>
      <c r="C198">
        <v>1</v>
      </c>
      <c r="D198" t="s">
        <v>8</v>
      </c>
      <c r="E198" t="s">
        <v>50</v>
      </c>
      <c r="F198">
        <v>2013</v>
      </c>
      <c r="G198">
        <v>0</v>
      </c>
      <c r="H198">
        <v>28.250981469880301</v>
      </c>
      <c r="I198">
        <v>412741.89422315499</v>
      </c>
      <c r="J198">
        <v>167305.21436357999</v>
      </c>
    </row>
    <row r="199" spans="1:10" x14ac:dyDescent="0.2">
      <c r="A199" s="1" t="str">
        <f t="shared" si="3"/>
        <v>20201commercialVCC 24724 (NG T7 SWCVng)</v>
      </c>
      <c r="B199">
        <v>2020</v>
      </c>
      <c r="C199">
        <v>1</v>
      </c>
      <c r="D199" t="s">
        <v>8</v>
      </c>
      <c r="E199" t="s">
        <v>50</v>
      </c>
      <c r="F199">
        <v>2013</v>
      </c>
      <c r="G199">
        <v>0</v>
      </c>
      <c r="H199">
        <v>27.968471655181499</v>
      </c>
      <c r="I199">
        <v>389043.67148887401</v>
      </c>
      <c r="J199">
        <v>157699.12326866601</v>
      </c>
    </row>
    <row r="200" spans="1:10" x14ac:dyDescent="0.2">
      <c r="A200" s="1" t="str">
        <f t="shared" si="3"/>
        <v>20101commercialVCC 24724 (NG T7 SWCVng)</v>
      </c>
      <c r="B200">
        <v>2010</v>
      </c>
      <c r="C200">
        <v>1</v>
      </c>
      <c r="D200" t="s">
        <v>8</v>
      </c>
      <c r="E200" t="s">
        <v>50</v>
      </c>
      <c r="F200">
        <v>2014</v>
      </c>
      <c r="G200">
        <v>0</v>
      </c>
      <c r="H200">
        <v>0</v>
      </c>
      <c r="I200">
        <v>0</v>
      </c>
      <c r="J200">
        <v>0</v>
      </c>
    </row>
    <row r="201" spans="1:10" x14ac:dyDescent="0.2">
      <c r="A201" s="1" t="str">
        <f t="shared" si="3"/>
        <v>20111commercialVCC 24724 (NG T7 SWCVng)</v>
      </c>
      <c r="B201">
        <v>2011</v>
      </c>
      <c r="C201">
        <v>1</v>
      </c>
      <c r="D201" t="s">
        <v>8</v>
      </c>
      <c r="E201" t="s">
        <v>50</v>
      </c>
      <c r="F201">
        <v>2014</v>
      </c>
      <c r="G201">
        <v>0</v>
      </c>
      <c r="H201">
        <v>0</v>
      </c>
      <c r="I201">
        <v>0</v>
      </c>
      <c r="J201">
        <v>0</v>
      </c>
    </row>
    <row r="202" spans="1:10" x14ac:dyDescent="0.2">
      <c r="A202" s="1" t="str">
        <f t="shared" si="3"/>
        <v>20121commercialVCC 24724 (NG T7 SWCVng)</v>
      </c>
      <c r="B202">
        <v>2012</v>
      </c>
      <c r="C202">
        <v>1</v>
      </c>
      <c r="D202" t="s">
        <v>8</v>
      </c>
      <c r="E202" t="s">
        <v>50</v>
      </c>
      <c r="F202">
        <v>2014</v>
      </c>
      <c r="G202">
        <v>0</v>
      </c>
      <c r="H202">
        <v>0</v>
      </c>
      <c r="I202">
        <v>0</v>
      </c>
      <c r="J202">
        <v>0</v>
      </c>
    </row>
    <row r="203" spans="1:10" x14ac:dyDescent="0.2">
      <c r="A203" s="1" t="str">
        <f t="shared" si="3"/>
        <v>20131commercialVCC 24724 (NG T7 SWCVng)</v>
      </c>
      <c r="B203">
        <v>2013</v>
      </c>
      <c r="C203">
        <v>1</v>
      </c>
      <c r="D203" t="s">
        <v>8</v>
      </c>
      <c r="E203" t="s">
        <v>50</v>
      </c>
      <c r="F203">
        <v>2014</v>
      </c>
      <c r="G203">
        <v>0</v>
      </c>
      <c r="H203">
        <v>0</v>
      </c>
      <c r="I203">
        <v>0</v>
      </c>
      <c r="J203">
        <v>0</v>
      </c>
    </row>
    <row r="204" spans="1:10" x14ac:dyDescent="0.2">
      <c r="A204" s="1" t="str">
        <f t="shared" si="3"/>
        <v>20141commercialVCC 24724 (NG T7 SWCVng)</v>
      </c>
      <c r="B204">
        <v>2014</v>
      </c>
      <c r="C204">
        <v>1</v>
      </c>
      <c r="D204" t="s">
        <v>8</v>
      </c>
      <c r="E204" t="s">
        <v>50</v>
      </c>
      <c r="F204">
        <v>2014</v>
      </c>
      <c r="G204">
        <v>22.7231310010588</v>
      </c>
      <c r="H204">
        <v>22.7231310010588</v>
      </c>
      <c r="I204">
        <v>560706.17850510904</v>
      </c>
      <c r="J204">
        <v>199634.05052347999</v>
      </c>
    </row>
    <row r="205" spans="1:10" x14ac:dyDescent="0.2">
      <c r="A205" s="1" t="str">
        <f t="shared" si="3"/>
        <v>20151commercialVCC 24724 (NG T7 SWCVng)</v>
      </c>
      <c r="B205">
        <v>2015</v>
      </c>
      <c r="C205">
        <v>1</v>
      </c>
      <c r="D205" t="s">
        <v>8</v>
      </c>
      <c r="E205" t="s">
        <v>50</v>
      </c>
      <c r="F205">
        <v>2014</v>
      </c>
      <c r="G205">
        <v>0</v>
      </c>
      <c r="H205">
        <v>22.495899691048201</v>
      </c>
      <c r="I205">
        <v>475460.89113828703</v>
      </c>
      <c r="J205">
        <v>169283.28454753201</v>
      </c>
    </row>
    <row r="206" spans="1:10" x14ac:dyDescent="0.2">
      <c r="A206" s="1" t="str">
        <f t="shared" si="3"/>
        <v>20161commercialVCC 24724 (NG T7 SWCVng)</v>
      </c>
      <c r="B206">
        <v>2016</v>
      </c>
      <c r="C206">
        <v>1</v>
      </c>
      <c r="D206" t="s">
        <v>8</v>
      </c>
      <c r="E206" t="s">
        <v>50</v>
      </c>
      <c r="F206">
        <v>2014</v>
      </c>
      <c r="G206">
        <v>0</v>
      </c>
      <c r="H206">
        <v>22.270940694137799</v>
      </c>
      <c r="I206">
        <v>424846.801877547</v>
      </c>
      <c r="J206">
        <v>151262.624101775</v>
      </c>
    </row>
    <row r="207" spans="1:10" x14ac:dyDescent="0.2">
      <c r="A207" s="1" t="str">
        <f t="shared" si="3"/>
        <v>20171commercialVCC 24724 (NG T7 SWCVng)</v>
      </c>
      <c r="B207">
        <v>2017</v>
      </c>
      <c r="C207">
        <v>1</v>
      </c>
      <c r="D207" t="s">
        <v>8</v>
      </c>
      <c r="E207" t="s">
        <v>50</v>
      </c>
      <c r="F207">
        <v>2014</v>
      </c>
      <c r="G207">
        <v>0</v>
      </c>
      <c r="H207">
        <v>22.048231287196401</v>
      </c>
      <c r="I207">
        <v>388060.35028675903</v>
      </c>
      <c r="J207">
        <v>138165.161264761</v>
      </c>
    </row>
    <row r="208" spans="1:10" x14ac:dyDescent="0.2">
      <c r="A208" s="1" t="str">
        <f t="shared" si="3"/>
        <v>20181commercialVCC 24724 (NG T7 SWCVng)</v>
      </c>
      <c r="B208">
        <v>2018</v>
      </c>
      <c r="C208">
        <v>1</v>
      </c>
      <c r="D208" t="s">
        <v>8</v>
      </c>
      <c r="E208" t="s">
        <v>50</v>
      </c>
      <c r="F208">
        <v>2014</v>
      </c>
      <c r="G208">
        <v>0</v>
      </c>
      <c r="H208">
        <v>21.8277489743244</v>
      </c>
      <c r="I208">
        <v>358955.51384955301</v>
      </c>
      <c r="J208">
        <v>127802.663738385</v>
      </c>
    </row>
    <row r="209" spans="1:10" x14ac:dyDescent="0.2">
      <c r="A209" s="1" t="str">
        <f t="shared" si="3"/>
        <v>20191commercialVCC 24724 (NG T7 SWCVng)</v>
      </c>
      <c r="B209">
        <v>2019</v>
      </c>
      <c r="C209">
        <v>1</v>
      </c>
      <c r="D209" t="s">
        <v>8</v>
      </c>
      <c r="E209" t="s">
        <v>50</v>
      </c>
      <c r="F209">
        <v>2014</v>
      </c>
      <c r="G209">
        <v>0</v>
      </c>
      <c r="H209">
        <v>21.609471484581199</v>
      </c>
      <c r="I209">
        <v>333323.46561603801</v>
      </c>
      <c r="J209">
        <v>118676.61910354201</v>
      </c>
    </row>
    <row r="210" spans="1:10" x14ac:dyDescent="0.2">
      <c r="A210" s="1" t="str">
        <f t="shared" si="3"/>
        <v>20201commercialVCC 24724 (NG T7 SWCVng)</v>
      </c>
      <c r="B210">
        <v>2020</v>
      </c>
      <c r="C210">
        <v>1</v>
      </c>
      <c r="D210" t="s">
        <v>8</v>
      </c>
      <c r="E210" t="s">
        <v>50</v>
      </c>
      <c r="F210">
        <v>2014</v>
      </c>
      <c r="G210">
        <v>0</v>
      </c>
      <c r="H210">
        <v>21.393376769735401</v>
      </c>
      <c r="I210">
        <v>312553.48990916403</v>
      </c>
      <c r="J210">
        <v>111281.668702439</v>
      </c>
    </row>
    <row r="211" spans="1:10" x14ac:dyDescent="0.2">
      <c r="A211" s="1" t="str">
        <f t="shared" si="3"/>
        <v>20101commercialVCC 24724 (NG T7 SWCVng)</v>
      </c>
      <c r="B211">
        <v>2010</v>
      </c>
      <c r="C211">
        <v>1</v>
      </c>
      <c r="D211" t="s">
        <v>8</v>
      </c>
      <c r="E211" t="s">
        <v>50</v>
      </c>
      <c r="F211">
        <v>2015</v>
      </c>
      <c r="G211">
        <v>0</v>
      </c>
      <c r="H211">
        <v>0</v>
      </c>
      <c r="I211">
        <v>0</v>
      </c>
      <c r="J211">
        <v>0</v>
      </c>
    </row>
    <row r="212" spans="1:10" x14ac:dyDescent="0.2">
      <c r="A212" s="1" t="str">
        <f t="shared" si="3"/>
        <v>20111commercialVCC 24724 (NG T7 SWCVng)</v>
      </c>
      <c r="B212">
        <v>2011</v>
      </c>
      <c r="C212">
        <v>1</v>
      </c>
      <c r="D212" t="s">
        <v>8</v>
      </c>
      <c r="E212" t="s">
        <v>50</v>
      </c>
      <c r="F212">
        <v>2015</v>
      </c>
      <c r="G212">
        <v>0</v>
      </c>
      <c r="H212">
        <v>0</v>
      </c>
      <c r="I212">
        <v>0</v>
      </c>
      <c r="J212">
        <v>0</v>
      </c>
    </row>
    <row r="213" spans="1:10" x14ac:dyDescent="0.2">
      <c r="A213" s="1" t="str">
        <f t="shared" si="3"/>
        <v>20121commercialVCC 24724 (NG T7 SWCVng)</v>
      </c>
      <c r="B213">
        <v>2012</v>
      </c>
      <c r="C213">
        <v>1</v>
      </c>
      <c r="D213" t="s">
        <v>8</v>
      </c>
      <c r="E213" t="s">
        <v>50</v>
      </c>
      <c r="F213">
        <v>2015</v>
      </c>
      <c r="G213">
        <v>0</v>
      </c>
      <c r="H213">
        <v>0</v>
      </c>
      <c r="I213">
        <v>0</v>
      </c>
      <c r="J213">
        <v>0</v>
      </c>
    </row>
    <row r="214" spans="1:10" x14ac:dyDescent="0.2">
      <c r="A214" s="1" t="str">
        <f t="shared" si="3"/>
        <v>20131commercialVCC 24724 (NG T7 SWCVng)</v>
      </c>
      <c r="B214">
        <v>2013</v>
      </c>
      <c r="C214">
        <v>1</v>
      </c>
      <c r="D214" t="s">
        <v>8</v>
      </c>
      <c r="E214" t="s">
        <v>50</v>
      </c>
      <c r="F214">
        <v>2015</v>
      </c>
      <c r="G214">
        <v>0</v>
      </c>
      <c r="H214">
        <v>0</v>
      </c>
      <c r="I214">
        <v>0</v>
      </c>
      <c r="J214">
        <v>0</v>
      </c>
    </row>
    <row r="215" spans="1:10" x14ac:dyDescent="0.2">
      <c r="A215" s="1" t="str">
        <f t="shared" si="3"/>
        <v>20141commercialVCC 24724 (NG T7 SWCVng)</v>
      </c>
      <c r="B215">
        <v>2014</v>
      </c>
      <c r="C215">
        <v>1</v>
      </c>
      <c r="D215" t="s">
        <v>8</v>
      </c>
      <c r="E215" t="s">
        <v>50</v>
      </c>
      <c r="F215">
        <v>2015</v>
      </c>
      <c r="G215">
        <v>0</v>
      </c>
      <c r="H215">
        <v>0</v>
      </c>
      <c r="I215">
        <v>0</v>
      </c>
      <c r="J215">
        <v>0</v>
      </c>
    </row>
    <row r="216" spans="1:10" x14ac:dyDescent="0.2">
      <c r="A216" s="1" t="str">
        <f t="shared" si="3"/>
        <v>20151commercialVCC 24724 (NG T7 SWCVng)</v>
      </c>
      <c r="B216">
        <v>2015</v>
      </c>
      <c r="C216">
        <v>1</v>
      </c>
      <c r="D216" t="s">
        <v>8</v>
      </c>
      <c r="E216" t="s">
        <v>50</v>
      </c>
      <c r="F216">
        <v>2015</v>
      </c>
      <c r="G216">
        <v>2.9276197318613502</v>
      </c>
      <c r="H216">
        <v>2.9276197318613502</v>
      </c>
      <c r="I216">
        <v>72240.681616086993</v>
      </c>
      <c r="J216">
        <v>103539.977295711</v>
      </c>
    </row>
    <row r="217" spans="1:10" x14ac:dyDescent="0.2">
      <c r="A217" s="1" t="str">
        <f t="shared" si="3"/>
        <v>20161commercialVCC 24724 (NG T7 SWCVng)</v>
      </c>
      <c r="B217">
        <v>2016</v>
      </c>
      <c r="C217">
        <v>1</v>
      </c>
      <c r="D217" t="s">
        <v>8</v>
      </c>
      <c r="E217" t="s">
        <v>50</v>
      </c>
      <c r="F217">
        <v>2015</v>
      </c>
      <c r="G217">
        <v>0</v>
      </c>
      <c r="H217">
        <v>2.89834353454274</v>
      </c>
      <c r="I217">
        <v>61257.785582452001</v>
      </c>
      <c r="J217">
        <v>87798.586426684604</v>
      </c>
    </row>
    <row r="218" spans="1:10" x14ac:dyDescent="0.2">
      <c r="A218" s="1" t="str">
        <f t="shared" si="3"/>
        <v>20171commercialVCC 24724 (NG T7 SWCVng)</v>
      </c>
      <c r="B218">
        <v>2017</v>
      </c>
      <c r="C218">
        <v>1</v>
      </c>
      <c r="D218" t="s">
        <v>8</v>
      </c>
      <c r="E218" t="s">
        <v>50</v>
      </c>
      <c r="F218">
        <v>2015</v>
      </c>
      <c r="G218">
        <v>0</v>
      </c>
      <c r="H218">
        <v>2.8693600991973098</v>
      </c>
      <c r="I218">
        <v>54736.7297287041</v>
      </c>
      <c r="J218">
        <v>78452.191017110294</v>
      </c>
    </row>
    <row r="219" spans="1:10" x14ac:dyDescent="0.2">
      <c r="A219" s="1" t="str">
        <f t="shared" si="3"/>
        <v>20181commercialVCC 24724 (NG T7 SWCVng)</v>
      </c>
      <c r="B219">
        <v>2018</v>
      </c>
      <c r="C219">
        <v>1</v>
      </c>
      <c r="D219" t="s">
        <v>8</v>
      </c>
      <c r="E219" t="s">
        <v>50</v>
      </c>
      <c r="F219">
        <v>2015</v>
      </c>
      <c r="G219">
        <v>0</v>
      </c>
      <c r="H219">
        <v>2.8406664982053398</v>
      </c>
      <c r="I219">
        <v>49997.209389832897</v>
      </c>
      <c r="J219">
        <v>71659.206547677895</v>
      </c>
    </row>
    <row r="220" spans="1:10" x14ac:dyDescent="0.2">
      <c r="A220" s="1" t="str">
        <f t="shared" si="3"/>
        <v>20191commercialVCC 24724 (NG T7 SWCVng)</v>
      </c>
      <c r="B220">
        <v>2019</v>
      </c>
      <c r="C220">
        <v>1</v>
      </c>
      <c r="D220" t="s">
        <v>8</v>
      </c>
      <c r="E220" t="s">
        <v>50</v>
      </c>
      <c r="F220">
        <v>2015</v>
      </c>
      <c r="G220">
        <v>0</v>
      </c>
      <c r="H220">
        <v>2.8122598332232802</v>
      </c>
      <c r="I220">
        <v>46247.378724235401</v>
      </c>
      <c r="J220">
        <v>66284.708781418303</v>
      </c>
    </row>
    <row r="221" spans="1:10" x14ac:dyDescent="0.2">
      <c r="A221" s="1" t="str">
        <f t="shared" si="3"/>
        <v>20201commercialVCC 24724 (NG T7 SWCVng)</v>
      </c>
      <c r="B221">
        <v>2020</v>
      </c>
      <c r="C221">
        <v>1</v>
      </c>
      <c r="D221" t="s">
        <v>8</v>
      </c>
      <c r="E221" t="s">
        <v>50</v>
      </c>
      <c r="F221">
        <v>2015</v>
      </c>
      <c r="G221">
        <v>0</v>
      </c>
      <c r="H221">
        <v>2.78413723489105</v>
      </c>
      <c r="I221">
        <v>42944.977740279297</v>
      </c>
      <c r="J221">
        <v>61551.495926128599</v>
      </c>
    </row>
    <row r="222" spans="1:10" x14ac:dyDescent="0.2">
      <c r="A222" s="1" t="str">
        <f t="shared" si="3"/>
        <v>20101commercialVCC 24724 (NG T7 SWCVng)</v>
      </c>
      <c r="B222">
        <v>2010</v>
      </c>
      <c r="C222">
        <v>1</v>
      </c>
      <c r="D222" t="s">
        <v>8</v>
      </c>
      <c r="E222" t="s">
        <v>50</v>
      </c>
      <c r="F222">
        <v>2016</v>
      </c>
      <c r="G222">
        <v>0</v>
      </c>
      <c r="H222">
        <v>0</v>
      </c>
      <c r="I222">
        <v>0</v>
      </c>
      <c r="J222">
        <v>0</v>
      </c>
    </row>
    <row r="223" spans="1:10" x14ac:dyDescent="0.2">
      <c r="A223" s="1" t="str">
        <f t="shared" si="3"/>
        <v>20111commercialVCC 24724 (NG T7 SWCVng)</v>
      </c>
      <c r="B223">
        <v>2011</v>
      </c>
      <c r="C223">
        <v>1</v>
      </c>
      <c r="D223" t="s">
        <v>8</v>
      </c>
      <c r="E223" t="s">
        <v>50</v>
      </c>
      <c r="F223">
        <v>2016</v>
      </c>
      <c r="G223">
        <v>0</v>
      </c>
      <c r="H223">
        <v>0</v>
      </c>
      <c r="I223">
        <v>0</v>
      </c>
      <c r="J223">
        <v>0</v>
      </c>
    </row>
    <row r="224" spans="1:10" x14ac:dyDescent="0.2">
      <c r="A224" s="1" t="str">
        <f t="shared" si="3"/>
        <v>20121commercialVCC 24724 (NG T7 SWCVng)</v>
      </c>
      <c r="B224">
        <v>2012</v>
      </c>
      <c r="C224">
        <v>1</v>
      </c>
      <c r="D224" t="s">
        <v>8</v>
      </c>
      <c r="E224" t="s">
        <v>50</v>
      </c>
      <c r="F224">
        <v>2016</v>
      </c>
      <c r="G224">
        <v>0</v>
      </c>
      <c r="H224">
        <v>0</v>
      </c>
      <c r="I224">
        <v>0</v>
      </c>
      <c r="J224">
        <v>0</v>
      </c>
    </row>
    <row r="225" spans="1:10" x14ac:dyDescent="0.2">
      <c r="A225" s="1" t="str">
        <f t="shared" si="3"/>
        <v>20131commercialVCC 24724 (NG T7 SWCVng)</v>
      </c>
      <c r="B225">
        <v>2013</v>
      </c>
      <c r="C225">
        <v>1</v>
      </c>
      <c r="D225" t="s">
        <v>8</v>
      </c>
      <c r="E225" t="s">
        <v>50</v>
      </c>
      <c r="F225">
        <v>2016</v>
      </c>
      <c r="G225">
        <v>0</v>
      </c>
      <c r="H225">
        <v>0</v>
      </c>
      <c r="I225">
        <v>0</v>
      </c>
      <c r="J225">
        <v>0</v>
      </c>
    </row>
    <row r="226" spans="1:10" x14ac:dyDescent="0.2">
      <c r="A226" s="1" t="str">
        <f t="shared" si="3"/>
        <v>20141commercialVCC 24724 (NG T7 SWCVng)</v>
      </c>
      <c r="B226">
        <v>2014</v>
      </c>
      <c r="C226">
        <v>1</v>
      </c>
      <c r="D226" t="s">
        <v>8</v>
      </c>
      <c r="E226" t="s">
        <v>50</v>
      </c>
      <c r="F226">
        <v>2016</v>
      </c>
      <c r="G226">
        <v>0</v>
      </c>
      <c r="H226">
        <v>0</v>
      </c>
      <c r="I226">
        <v>0</v>
      </c>
      <c r="J226">
        <v>0</v>
      </c>
    </row>
    <row r="227" spans="1:10" x14ac:dyDescent="0.2">
      <c r="A227" s="1" t="str">
        <f t="shared" si="3"/>
        <v>20151commercialVCC 24724 (NG T7 SWCVng)</v>
      </c>
      <c r="B227">
        <v>2015</v>
      </c>
      <c r="C227">
        <v>1</v>
      </c>
      <c r="D227" t="s">
        <v>8</v>
      </c>
      <c r="E227" t="s">
        <v>50</v>
      </c>
      <c r="F227">
        <v>2016</v>
      </c>
      <c r="G227">
        <v>0</v>
      </c>
      <c r="H227">
        <v>0</v>
      </c>
      <c r="I227">
        <v>0</v>
      </c>
      <c r="J227">
        <v>0</v>
      </c>
    </row>
    <row r="228" spans="1:10" x14ac:dyDescent="0.2">
      <c r="A228" s="1" t="str">
        <f t="shared" si="3"/>
        <v>20161commercialVCC 24724 (NG T7 SWCVng)</v>
      </c>
      <c r="B228">
        <v>2016</v>
      </c>
      <c r="C228">
        <v>1</v>
      </c>
      <c r="D228" t="s">
        <v>8</v>
      </c>
      <c r="E228" t="s">
        <v>50</v>
      </c>
      <c r="F228">
        <v>2016</v>
      </c>
      <c r="G228">
        <v>13.3236259611233</v>
      </c>
      <c r="H228">
        <v>13.3236259611233</v>
      </c>
      <c r="I228">
        <v>328768.04680414801</v>
      </c>
      <c r="J228">
        <v>232274.99841075399</v>
      </c>
    </row>
    <row r="229" spans="1:10" x14ac:dyDescent="0.2">
      <c r="A229" s="1" t="str">
        <f t="shared" si="3"/>
        <v>20171commercialVCC 24724 (NG T7 SWCVng)</v>
      </c>
      <c r="B229">
        <v>2017</v>
      </c>
      <c r="C229">
        <v>1</v>
      </c>
      <c r="D229" t="s">
        <v>8</v>
      </c>
      <c r="E229" t="s">
        <v>50</v>
      </c>
      <c r="F229">
        <v>2016</v>
      </c>
      <c r="G229">
        <v>0</v>
      </c>
      <c r="H229">
        <v>13.190389701512</v>
      </c>
      <c r="I229">
        <v>278784.77980757598</v>
      </c>
      <c r="J229">
        <v>196961.76351749501</v>
      </c>
    </row>
    <row r="230" spans="1:10" x14ac:dyDescent="0.2">
      <c r="A230" s="1" t="str">
        <f t="shared" si="3"/>
        <v>20181commercialVCC 24724 (NG T7 SWCVng)</v>
      </c>
      <c r="B230">
        <v>2018</v>
      </c>
      <c r="C230">
        <v>1</v>
      </c>
      <c r="D230" t="s">
        <v>8</v>
      </c>
      <c r="E230" t="s">
        <v>50</v>
      </c>
      <c r="F230">
        <v>2016</v>
      </c>
      <c r="G230">
        <v>0</v>
      </c>
      <c r="H230">
        <v>13.0584858044969</v>
      </c>
      <c r="I230">
        <v>249107.390998719</v>
      </c>
      <c r="J230">
        <v>175994.654622879</v>
      </c>
    </row>
    <row r="231" spans="1:10" x14ac:dyDescent="0.2">
      <c r="A231" s="1" t="str">
        <f t="shared" si="3"/>
        <v>20191commercialVCC 24724 (NG T7 SWCVng)</v>
      </c>
      <c r="B231">
        <v>2019</v>
      </c>
      <c r="C231">
        <v>1</v>
      </c>
      <c r="D231" t="s">
        <v>8</v>
      </c>
      <c r="E231" t="s">
        <v>50</v>
      </c>
      <c r="F231">
        <v>2016</v>
      </c>
      <c r="G231">
        <v>0</v>
      </c>
      <c r="H231">
        <v>12.927900946451899</v>
      </c>
      <c r="I231">
        <v>227537.787698461</v>
      </c>
      <c r="J231">
        <v>160755.70539715799</v>
      </c>
    </row>
    <row r="232" spans="1:10" x14ac:dyDescent="0.2">
      <c r="A232" s="1" t="str">
        <f t="shared" si="3"/>
        <v>20201commercialVCC 24724 (NG T7 SWCVng)</v>
      </c>
      <c r="B232">
        <v>2020</v>
      </c>
      <c r="C232">
        <v>1</v>
      </c>
      <c r="D232" t="s">
        <v>8</v>
      </c>
      <c r="E232" t="s">
        <v>50</v>
      </c>
      <c r="F232">
        <v>2016</v>
      </c>
      <c r="G232">
        <v>0</v>
      </c>
      <c r="H232">
        <v>12.7986219369874</v>
      </c>
      <c r="I232">
        <v>210472.271756537</v>
      </c>
      <c r="J232">
        <v>148698.899004868</v>
      </c>
    </row>
    <row r="233" spans="1:10" x14ac:dyDescent="0.2">
      <c r="A233" s="1" t="str">
        <f t="shared" si="3"/>
        <v>20101commercialVCC 24724 (NG T7 SWCVng)</v>
      </c>
      <c r="B233">
        <v>2010</v>
      </c>
      <c r="C233">
        <v>1</v>
      </c>
      <c r="D233" t="s">
        <v>8</v>
      </c>
      <c r="E233" t="s">
        <v>50</v>
      </c>
      <c r="F233">
        <v>2017</v>
      </c>
      <c r="G233">
        <v>0</v>
      </c>
      <c r="H233">
        <v>0</v>
      </c>
      <c r="I233">
        <v>0</v>
      </c>
      <c r="J233">
        <v>0</v>
      </c>
    </row>
    <row r="234" spans="1:10" x14ac:dyDescent="0.2">
      <c r="A234" s="1" t="str">
        <f t="shared" si="3"/>
        <v>20111commercialVCC 24724 (NG T7 SWCVng)</v>
      </c>
      <c r="B234">
        <v>2011</v>
      </c>
      <c r="C234">
        <v>1</v>
      </c>
      <c r="D234" t="s">
        <v>8</v>
      </c>
      <c r="E234" t="s">
        <v>50</v>
      </c>
      <c r="F234">
        <v>2017</v>
      </c>
      <c r="G234">
        <v>0</v>
      </c>
      <c r="H234">
        <v>0</v>
      </c>
      <c r="I234">
        <v>0</v>
      </c>
      <c r="J234">
        <v>0</v>
      </c>
    </row>
    <row r="235" spans="1:10" x14ac:dyDescent="0.2">
      <c r="A235" s="1" t="str">
        <f t="shared" si="3"/>
        <v>20121commercialVCC 24724 (NG T7 SWCVng)</v>
      </c>
      <c r="B235">
        <v>2012</v>
      </c>
      <c r="C235">
        <v>1</v>
      </c>
      <c r="D235" t="s">
        <v>8</v>
      </c>
      <c r="E235" t="s">
        <v>50</v>
      </c>
      <c r="F235">
        <v>2017</v>
      </c>
      <c r="G235">
        <v>0</v>
      </c>
      <c r="H235">
        <v>0</v>
      </c>
      <c r="I235">
        <v>0</v>
      </c>
      <c r="J235">
        <v>0</v>
      </c>
    </row>
    <row r="236" spans="1:10" x14ac:dyDescent="0.2">
      <c r="A236" s="1" t="str">
        <f t="shared" si="3"/>
        <v>20131commercialVCC 24724 (NG T7 SWCVng)</v>
      </c>
      <c r="B236">
        <v>2013</v>
      </c>
      <c r="C236">
        <v>1</v>
      </c>
      <c r="D236" t="s">
        <v>8</v>
      </c>
      <c r="E236" t="s">
        <v>50</v>
      </c>
      <c r="F236">
        <v>2017</v>
      </c>
      <c r="G236">
        <v>0</v>
      </c>
      <c r="H236">
        <v>0</v>
      </c>
      <c r="I236">
        <v>0</v>
      </c>
      <c r="J236">
        <v>0</v>
      </c>
    </row>
    <row r="237" spans="1:10" x14ac:dyDescent="0.2">
      <c r="A237" s="1" t="str">
        <f t="shared" si="3"/>
        <v>20141commercialVCC 24724 (NG T7 SWCVng)</v>
      </c>
      <c r="B237">
        <v>2014</v>
      </c>
      <c r="C237">
        <v>1</v>
      </c>
      <c r="D237" t="s">
        <v>8</v>
      </c>
      <c r="E237" t="s">
        <v>50</v>
      </c>
      <c r="F237">
        <v>2017</v>
      </c>
      <c r="G237">
        <v>0</v>
      </c>
      <c r="H237">
        <v>0</v>
      </c>
      <c r="I237">
        <v>0</v>
      </c>
      <c r="J237">
        <v>0</v>
      </c>
    </row>
    <row r="238" spans="1:10" x14ac:dyDescent="0.2">
      <c r="A238" s="1" t="str">
        <f t="shared" si="3"/>
        <v>20151commercialVCC 24724 (NG T7 SWCVng)</v>
      </c>
      <c r="B238">
        <v>2015</v>
      </c>
      <c r="C238">
        <v>1</v>
      </c>
      <c r="D238" t="s">
        <v>8</v>
      </c>
      <c r="E238" t="s">
        <v>50</v>
      </c>
      <c r="F238">
        <v>2017</v>
      </c>
      <c r="G238">
        <v>0</v>
      </c>
      <c r="H238">
        <v>0</v>
      </c>
      <c r="I238">
        <v>0</v>
      </c>
      <c r="J238">
        <v>0</v>
      </c>
    </row>
    <row r="239" spans="1:10" x14ac:dyDescent="0.2">
      <c r="A239" s="1" t="str">
        <f t="shared" si="3"/>
        <v>20161commercialVCC 24724 (NG T7 SWCVng)</v>
      </c>
      <c r="B239">
        <v>2016</v>
      </c>
      <c r="C239">
        <v>1</v>
      </c>
      <c r="D239" t="s">
        <v>8</v>
      </c>
      <c r="E239" t="s">
        <v>50</v>
      </c>
      <c r="F239">
        <v>2017</v>
      </c>
      <c r="G239">
        <v>0</v>
      </c>
      <c r="H239">
        <v>0</v>
      </c>
      <c r="I239">
        <v>0</v>
      </c>
      <c r="J239">
        <v>0</v>
      </c>
    </row>
    <row r="240" spans="1:10" x14ac:dyDescent="0.2">
      <c r="A240" s="1" t="str">
        <f t="shared" si="3"/>
        <v>20171commercialVCC 24724 (NG T7 SWCVng)</v>
      </c>
      <c r="B240">
        <v>2017</v>
      </c>
      <c r="C240">
        <v>1</v>
      </c>
      <c r="D240" t="s">
        <v>8</v>
      </c>
      <c r="E240" t="s">
        <v>50</v>
      </c>
      <c r="F240">
        <v>2017</v>
      </c>
      <c r="G240">
        <v>14.0678133881968</v>
      </c>
      <c r="H240">
        <v>14.0678133881968</v>
      </c>
      <c r="I240">
        <v>347131.294734483</v>
      </c>
      <c r="J240">
        <v>122896.98981701701</v>
      </c>
    </row>
    <row r="241" spans="1:10" x14ac:dyDescent="0.2">
      <c r="A241" s="1" t="str">
        <f t="shared" si="3"/>
        <v>20181commercialVCC 24724 (NG T7 SWCVng)</v>
      </c>
      <c r="B241">
        <v>2018</v>
      </c>
      <c r="C241">
        <v>1</v>
      </c>
      <c r="D241" t="s">
        <v>8</v>
      </c>
      <c r="E241" t="s">
        <v>50</v>
      </c>
      <c r="F241">
        <v>2017</v>
      </c>
      <c r="G241">
        <v>0</v>
      </c>
      <c r="H241">
        <v>13.9271352543148</v>
      </c>
      <c r="I241">
        <v>294356.22624397499</v>
      </c>
      <c r="J241">
        <v>104212.71342576999</v>
      </c>
    </row>
    <row r="242" spans="1:10" x14ac:dyDescent="0.2">
      <c r="A242" s="1" t="str">
        <f t="shared" si="3"/>
        <v>20191commercialVCC 24724 (NG T7 SWCVng)</v>
      </c>
      <c r="B242">
        <v>2019</v>
      </c>
      <c r="C242">
        <v>1</v>
      </c>
      <c r="D242" t="s">
        <v>8</v>
      </c>
      <c r="E242" t="s">
        <v>50</v>
      </c>
      <c r="F242">
        <v>2017</v>
      </c>
      <c r="G242">
        <v>0</v>
      </c>
      <c r="H242">
        <v>13.787863901771599</v>
      </c>
      <c r="I242">
        <v>263021.21512687003</v>
      </c>
      <c r="J242">
        <v>93118.990098057999</v>
      </c>
    </row>
    <row r="243" spans="1:10" x14ac:dyDescent="0.2">
      <c r="A243" s="1" t="str">
        <f t="shared" si="3"/>
        <v>20201commercialVCC 24724 (NG T7 SWCVng)</v>
      </c>
      <c r="B243">
        <v>2020</v>
      </c>
      <c r="C243">
        <v>1</v>
      </c>
      <c r="D243" t="s">
        <v>8</v>
      </c>
      <c r="E243" t="s">
        <v>50</v>
      </c>
      <c r="F243">
        <v>2017</v>
      </c>
      <c r="G243">
        <v>0</v>
      </c>
      <c r="H243">
        <v>13.6499852627539</v>
      </c>
      <c r="I243">
        <v>240246.84762579601</v>
      </c>
      <c r="J243">
        <v>85056.043157450797</v>
      </c>
    </row>
    <row r="244" spans="1:10" x14ac:dyDescent="0.2">
      <c r="A244" s="1" t="str">
        <f t="shared" si="3"/>
        <v>20101commercialVCC 24724 (NG T7 SWCVng)</v>
      </c>
      <c r="B244">
        <v>2010</v>
      </c>
      <c r="C244">
        <v>1</v>
      </c>
      <c r="D244" t="s">
        <v>8</v>
      </c>
      <c r="E244" t="s">
        <v>50</v>
      </c>
      <c r="F244">
        <v>2018</v>
      </c>
      <c r="G244">
        <v>0</v>
      </c>
      <c r="H244">
        <v>0</v>
      </c>
      <c r="I244">
        <v>0</v>
      </c>
      <c r="J244">
        <v>0</v>
      </c>
    </row>
    <row r="245" spans="1:10" x14ac:dyDescent="0.2">
      <c r="A245" s="1" t="str">
        <f t="shared" si="3"/>
        <v>20111commercialVCC 24724 (NG T7 SWCVng)</v>
      </c>
      <c r="B245">
        <v>2011</v>
      </c>
      <c r="C245">
        <v>1</v>
      </c>
      <c r="D245" t="s">
        <v>8</v>
      </c>
      <c r="E245" t="s">
        <v>50</v>
      </c>
      <c r="F245">
        <v>2018</v>
      </c>
      <c r="G245">
        <v>0</v>
      </c>
      <c r="H245">
        <v>0</v>
      </c>
      <c r="I245">
        <v>0</v>
      </c>
      <c r="J245">
        <v>0</v>
      </c>
    </row>
    <row r="246" spans="1:10" x14ac:dyDescent="0.2">
      <c r="A246" s="1" t="str">
        <f t="shared" si="3"/>
        <v>20121commercialVCC 24724 (NG T7 SWCVng)</v>
      </c>
      <c r="B246">
        <v>2012</v>
      </c>
      <c r="C246">
        <v>1</v>
      </c>
      <c r="D246" t="s">
        <v>8</v>
      </c>
      <c r="E246" t="s">
        <v>50</v>
      </c>
      <c r="F246">
        <v>2018</v>
      </c>
      <c r="G246">
        <v>0</v>
      </c>
      <c r="H246">
        <v>0</v>
      </c>
      <c r="I246">
        <v>0</v>
      </c>
      <c r="J246">
        <v>0</v>
      </c>
    </row>
    <row r="247" spans="1:10" x14ac:dyDescent="0.2">
      <c r="A247" s="1" t="str">
        <f t="shared" si="3"/>
        <v>20131commercialVCC 24724 (NG T7 SWCVng)</v>
      </c>
      <c r="B247">
        <v>2013</v>
      </c>
      <c r="C247">
        <v>1</v>
      </c>
      <c r="D247" t="s">
        <v>8</v>
      </c>
      <c r="E247" t="s">
        <v>50</v>
      </c>
      <c r="F247">
        <v>2018</v>
      </c>
      <c r="G247">
        <v>0</v>
      </c>
      <c r="H247">
        <v>0</v>
      </c>
      <c r="I247">
        <v>0</v>
      </c>
      <c r="J247">
        <v>0</v>
      </c>
    </row>
    <row r="248" spans="1:10" x14ac:dyDescent="0.2">
      <c r="A248" s="1" t="str">
        <f t="shared" si="3"/>
        <v>20141commercialVCC 24724 (NG T7 SWCVng)</v>
      </c>
      <c r="B248">
        <v>2014</v>
      </c>
      <c r="C248">
        <v>1</v>
      </c>
      <c r="D248" t="s">
        <v>8</v>
      </c>
      <c r="E248" t="s">
        <v>50</v>
      </c>
      <c r="F248">
        <v>2018</v>
      </c>
      <c r="G248">
        <v>0</v>
      </c>
      <c r="H248">
        <v>0</v>
      </c>
      <c r="I248">
        <v>0</v>
      </c>
      <c r="J248">
        <v>0</v>
      </c>
    </row>
    <row r="249" spans="1:10" x14ac:dyDescent="0.2">
      <c r="A249" s="1" t="str">
        <f t="shared" si="3"/>
        <v>20151commercialVCC 24724 (NG T7 SWCVng)</v>
      </c>
      <c r="B249">
        <v>2015</v>
      </c>
      <c r="C249">
        <v>1</v>
      </c>
      <c r="D249" t="s">
        <v>8</v>
      </c>
      <c r="E249" t="s">
        <v>50</v>
      </c>
      <c r="F249">
        <v>2018</v>
      </c>
      <c r="G249">
        <v>0</v>
      </c>
      <c r="H249">
        <v>0</v>
      </c>
      <c r="I249">
        <v>0</v>
      </c>
      <c r="J249">
        <v>0</v>
      </c>
    </row>
    <row r="250" spans="1:10" x14ac:dyDescent="0.2">
      <c r="A250" s="1" t="str">
        <f t="shared" si="3"/>
        <v>20161commercialVCC 24724 (NG T7 SWCVng)</v>
      </c>
      <c r="B250">
        <v>2016</v>
      </c>
      <c r="C250">
        <v>1</v>
      </c>
      <c r="D250" t="s">
        <v>8</v>
      </c>
      <c r="E250" t="s">
        <v>50</v>
      </c>
      <c r="F250">
        <v>2018</v>
      </c>
      <c r="G250">
        <v>0</v>
      </c>
      <c r="H250">
        <v>0</v>
      </c>
      <c r="I250">
        <v>0</v>
      </c>
      <c r="J250">
        <v>0</v>
      </c>
    </row>
    <row r="251" spans="1:10" x14ac:dyDescent="0.2">
      <c r="A251" s="1" t="str">
        <f t="shared" si="3"/>
        <v>20171commercialVCC 24724 (NG T7 SWCVng)</v>
      </c>
      <c r="B251">
        <v>2017</v>
      </c>
      <c r="C251">
        <v>1</v>
      </c>
      <c r="D251" t="s">
        <v>8</v>
      </c>
      <c r="E251" t="s">
        <v>50</v>
      </c>
      <c r="F251">
        <v>2018</v>
      </c>
      <c r="G251">
        <v>0</v>
      </c>
      <c r="H251">
        <v>0</v>
      </c>
      <c r="I251">
        <v>0</v>
      </c>
      <c r="J251">
        <v>0</v>
      </c>
    </row>
    <row r="252" spans="1:10" x14ac:dyDescent="0.2">
      <c r="A252" s="1" t="str">
        <f t="shared" si="3"/>
        <v>20181commercialVCC 24724 (NG T7 SWCVng)</v>
      </c>
      <c r="B252">
        <v>2018</v>
      </c>
      <c r="C252">
        <v>1</v>
      </c>
      <c r="D252" t="s">
        <v>8</v>
      </c>
      <c r="E252" t="s">
        <v>50</v>
      </c>
      <c r="F252">
        <v>2018</v>
      </c>
      <c r="G252">
        <v>23.325462500359698</v>
      </c>
      <c r="H252">
        <v>23.325462500359698</v>
      </c>
      <c r="I252">
        <v>575569.05075411894</v>
      </c>
      <c r="J252">
        <v>421527.41564237501</v>
      </c>
    </row>
    <row r="253" spans="1:10" x14ac:dyDescent="0.2">
      <c r="A253" s="1" t="str">
        <f t="shared" si="3"/>
        <v>20191commercialVCC 24724 (NG T7 SWCVng)</v>
      </c>
      <c r="B253">
        <v>2019</v>
      </c>
      <c r="C253">
        <v>1</v>
      </c>
      <c r="D253" t="s">
        <v>8</v>
      </c>
      <c r="E253" t="s">
        <v>50</v>
      </c>
      <c r="F253">
        <v>2018</v>
      </c>
      <c r="G253">
        <v>0</v>
      </c>
      <c r="H253">
        <v>23.092207875356099</v>
      </c>
      <c r="I253">
        <v>488064.13104413101</v>
      </c>
      <c r="J253">
        <v>357441.75535015401</v>
      </c>
    </row>
    <row r="254" spans="1:10" x14ac:dyDescent="0.2">
      <c r="A254" s="1" t="str">
        <f t="shared" si="3"/>
        <v>20201commercialVCC 24724 (NG T7 SWCVng)</v>
      </c>
      <c r="B254">
        <v>2020</v>
      </c>
      <c r="C254">
        <v>1</v>
      </c>
      <c r="D254" t="s">
        <v>8</v>
      </c>
      <c r="E254" t="s">
        <v>50</v>
      </c>
      <c r="F254">
        <v>2018</v>
      </c>
      <c r="G254">
        <v>0</v>
      </c>
      <c r="H254">
        <v>22.861285796602601</v>
      </c>
      <c r="I254">
        <v>436108.39303486398</v>
      </c>
      <c r="J254">
        <v>319391.120170685</v>
      </c>
    </row>
    <row r="255" spans="1:10" x14ac:dyDescent="0.2">
      <c r="A255" s="1" t="str">
        <f t="shared" si="3"/>
        <v>20101commercialVCC 24724 (NG T7 SWCVng)</v>
      </c>
      <c r="B255">
        <v>2010</v>
      </c>
      <c r="C255">
        <v>1</v>
      </c>
      <c r="D255" t="s">
        <v>8</v>
      </c>
      <c r="E255" t="s">
        <v>50</v>
      </c>
      <c r="F255">
        <v>2019</v>
      </c>
      <c r="G255">
        <v>0</v>
      </c>
      <c r="H255">
        <v>0</v>
      </c>
      <c r="I255">
        <v>0</v>
      </c>
      <c r="J255">
        <v>0</v>
      </c>
    </row>
    <row r="256" spans="1:10" x14ac:dyDescent="0.2">
      <c r="A256" s="1" t="str">
        <f t="shared" si="3"/>
        <v>20111commercialVCC 24724 (NG T7 SWCVng)</v>
      </c>
      <c r="B256">
        <v>2011</v>
      </c>
      <c r="C256">
        <v>1</v>
      </c>
      <c r="D256" t="s">
        <v>8</v>
      </c>
      <c r="E256" t="s">
        <v>50</v>
      </c>
      <c r="F256">
        <v>2019</v>
      </c>
      <c r="G256">
        <v>0</v>
      </c>
      <c r="H256">
        <v>0</v>
      </c>
      <c r="I256">
        <v>0</v>
      </c>
      <c r="J256">
        <v>0</v>
      </c>
    </row>
    <row r="257" spans="1:10" x14ac:dyDescent="0.2">
      <c r="A257" s="1" t="str">
        <f t="shared" si="3"/>
        <v>20121commercialVCC 24724 (NG T7 SWCVng)</v>
      </c>
      <c r="B257">
        <v>2012</v>
      </c>
      <c r="C257">
        <v>1</v>
      </c>
      <c r="D257" t="s">
        <v>8</v>
      </c>
      <c r="E257" t="s">
        <v>50</v>
      </c>
      <c r="F257">
        <v>2019</v>
      </c>
      <c r="G257">
        <v>0</v>
      </c>
      <c r="H257">
        <v>0</v>
      </c>
      <c r="I257">
        <v>0</v>
      </c>
      <c r="J257">
        <v>0</v>
      </c>
    </row>
    <row r="258" spans="1:10" x14ac:dyDescent="0.2">
      <c r="A258" s="1" t="str">
        <f t="shared" si="3"/>
        <v>20131commercialVCC 24724 (NG T7 SWCVng)</v>
      </c>
      <c r="B258">
        <v>2013</v>
      </c>
      <c r="C258">
        <v>1</v>
      </c>
      <c r="D258" t="s">
        <v>8</v>
      </c>
      <c r="E258" t="s">
        <v>50</v>
      </c>
      <c r="F258">
        <v>2019</v>
      </c>
      <c r="G258">
        <v>0</v>
      </c>
      <c r="H258">
        <v>0</v>
      </c>
      <c r="I258">
        <v>0</v>
      </c>
      <c r="J258">
        <v>0</v>
      </c>
    </row>
    <row r="259" spans="1:10" x14ac:dyDescent="0.2">
      <c r="A259" s="1" t="str">
        <f t="shared" ref="A259:A322" si="4">$B259&amp;$C259&amp;$D259&amp;$E259</f>
        <v>20141commercialVCC 24724 (NG T7 SWCVng)</v>
      </c>
      <c r="B259">
        <v>2014</v>
      </c>
      <c r="C259">
        <v>1</v>
      </c>
      <c r="D259" t="s">
        <v>8</v>
      </c>
      <c r="E259" t="s">
        <v>50</v>
      </c>
      <c r="F259">
        <v>2019</v>
      </c>
      <c r="G259">
        <v>0</v>
      </c>
      <c r="H259">
        <v>0</v>
      </c>
      <c r="I259">
        <v>0</v>
      </c>
      <c r="J259">
        <v>0</v>
      </c>
    </row>
    <row r="260" spans="1:10" x14ac:dyDescent="0.2">
      <c r="A260" s="1" t="str">
        <f t="shared" si="4"/>
        <v>20151commercialVCC 24724 (NG T7 SWCVng)</v>
      </c>
      <c r="B260">
        <v>2015</v>
      </c>
      <c r="C260">
        <v>1</v>
      </c>
      <c r="D260" t="s">
        <v>8</v>
      </c>
      <c r="E260" t="s">
        <v>50</v>
      </c>
      <c r="F260">
        <v>2019</v>
      </c>
      <c r="G260">
        <v>0</v>
      </c>
      <c r="H260">
        <v>0</v>
      </c>
      <c r="I260">
        <v>0</v>
      </c>
      <c r="J260">
        <v>0</v>
      </c>
    </row>
    <row r="261" spans="1:10" x14ac:dyDescent="0.2">
      <c r="A261" s="1" t="str">
        <f t="shared" si="4"/>
        <v>20161commercialVCC 24724 (NG T7 SWCVng)</v>
      </c>
      <c r="B261">
        <v>2016</v>
      </c>
      <c r="C261">
        <v>1</v>
      </c>
      <c r="D261" t="s">
        <v>8</v>
      </c>
      <c r="E261" t="s">
        <v>50</v>
      </c>
      <c r="F261">
        <v>2019</v>
      </c>
      <c r="G261">
        <v>0</v>
      </c>
      <c r="H261">
        <v>0</v>
      </c>
      <c r="I261">
        <v>0</v>
      </c>
      <c r="J261">
        <v>0</v>
      </c>
    </row>
    <row r="262" spans="1:10" x14ac:dyDescent="0.2">
      <c r="A262" s="1" t="str">
        <f t="shared" si="4"/>
        <v>20171commercialVCC 24724 (NG T7 SWCVng)</v>
      </c>
      <c r="B262">
        <v>2017</v>
      </c>
      <c r="C262">
        <v>1</v>
      </c>
      <c r="D262" t="s">
        <v>8</v>
      </c>
      <c r="E262" t="s">
        <v>50</v>
      </c>
      <c r="F262">
        <v>2019</v>
      </c>
      <c r="G262">
        <v>0</v>
      </c>
      <c r="H262">
        <v>0</v>
      </c>
      <c r="I262">
        <v>0</v>
      </c>
      <c r="J262">
        <v>0</v>
      </c>
    </row>
    <row r="263" spans="1:10" x14ac:dyDescent="0.2">
      <c r="A263" s="1" t="str">
        <f t="shared" si="4"/>
        <v>20181commercialVCC 24724 (NG T7 SWCVng)</v>
      </c>
      <c r="B263">
        <v>2018</v>
      </c>
      <c r="C263">
        <v>1</v>
      </c>
      <c r="D263" t="s">
        <v>8</v>
      </c>
      <c r="E263" t="s">
        <v>50</v>
      </c>
      <c r="F263">
        <v>2019</v>
      </c>
      <c r="G263">
        <v>0</v>
      </c>
      <c r="H263">
        <v>0</v>
      </c>
      <c r="I263">
        <v>0</v>
      </c>
      <c r="J263">
        <v>0</v>
      </c>
    </row>
    <row r="264" spans="1:10" x14ac:dyDescent="0.2">
      <c r="A264" s="1" t="str">
        <f t="shared" si="4"/>
        <v>20191commercialVCC 24724 (NG T7 SWCVng)</v>
      </c>
      <c r="B264">
        <v>2019</v>
      </c>
      <c r="C264">
        <v>1</v>
      </c>
      <c r="D264" t="s">
        <v>8</v>
      </c>
      <c r="E264" t="s">
        <v>50</v>
      </c>
      <c r="F264">
        <v>2019</v>
      </c>
      <c r="G264">
        <v>2.0488513913711799</v>
      </c>
      <c r="H264">
        <v>2.0488513913711799</v>
      </c>
      <c r="I264">
        <v>50556.573120450703</v>
      </c>
      <c r="J264">
        <v>20638.841330028601</v>
      </c>
    </row>
    <row r="265" spans="1:10" x14ac:dyDescent="0.2">
      <c r="A265" s="1" t="str">
        <f t="shared" si="4"/>
        <v>20201commercialVCC 24724 (NG T7 SWCVng)</v>
      </c>
      <c r="B265">
        <v>2020</v>
      </c>
      <c r="C265">
        <v>1</v>
      </c>
      <c r="D265" t="s">
        <v>8</v>
      </c>
      <c r="E265" t="s">
        <v>50</v>
      </c>
      <c r="F265">
        <v>2019</v>
      </c>
      <c r="G265">
        <v>0</v>
      </c>
      <c r="H265">
        <v>2.0283628774574698</v>
      </c>
      <c r="I265">
        <v>42870.355687597301</v>
      </c>
      <c r="J265">
        <v>17501.0767974759</v>
      </c>
    </row>
    <row r="266" spans="1:10" x14ac:dyDescent="0.2">
      <c r="A266" s="1" t="str">
        <f t="shared" si="4"/>
        <v>20101commercialVCC 24724 (NG T7 SWCVng)</v>
      </c>
      <c r="B266">
        <v>2010</v>
      </c>
      <c r="C266">
        <v>1</v>
      </c>
      <c r="D266" t="s">
        <v>8</v>
      </c>
      <c r="E266" t="s">
        <v>50</v>
      </c>
      <c r="F266">
        <v>2020</v>
      </c>
      <c r="G266">
        <v>0</v>
      </c>
      <c r="H266">
        <v>0</v>
      </c>
      <c r="I266">
        <v>0</v>
      </c>
      <c r="J266">
        <v>0</v>
      </c>
    </row>
    <row r="267" spans="1:10" x14ac:dyDescent="0.2">
      <c r="A267" s="1" t="str">
        <f t="shared" si="4"/>
        <v>20111commercialVCC 24724 (NG T7 SWCVng)</v>
      </c>
      <c r="B267">
        <v>2011</v>
      </c>
      <c r="C267">
        <v>1</v>
      </c>
      <c r="D267" t="s">
        <v>8</v>
      </c>
      <c r="E267" t="s">
        <v>50</v>
      </c>
      <c r="F267">
        <v>2020</v>
      </c>
      <c r="G267">
        <v>0</v>
      </c>
      <c r="H267">
        <v>0</v>
      </c>
      <c r="I267">
        <v>0</v>
      </c>
      <c r="J267">
        <v>0</v>
      </c>
    </row>
    <row r="268" spans="1:10" x14ac:dyDescent="0.2">
      <c r="A268" s="1" t="str">
        <f t="shared" si="4"/>
        <v>20121commercialVCC 24724 (NG T7 SWCVng)</v>
      </c>
      <c r="B268">
        <v>2012</v>
      </c>
      <c r="C268">
        <v>1</v>
      </c>
      <c r="D268" t="s">
        <v>8</v>
      </c>
      <c r="E268" t="s">
        <v>50</v>
      </c>
      <c r="F268">
        <v>2020</v>
      </c>
      <c r="G268">
        <v>0</v>
      </c>
      <c r="H268">
        <v>0</v>
      </c>
      <c r="I268">
        <v>0</v>
      </c>
      <c r="J268">
        <v>0</v>
      </c>
    </row>
    <row r="269" spans="1:10" x14ac:dyDescent="0.2">
      <c r="A269" s="1" t="str">
        <f t="shared" si="4"/>
        <v>20131commercialVCC 24724 (NG T7 SWCVng)</v>
      </c>
      <c r="B269">
        <v>2013</v>
      </c>
      <c r="C269">
        <v>1</v>
      </c>
      <c r="D269" t="s">
        <v>8</v>
      </c>
      <c r="E269" t="s">
        <v>50</v>
      </c>
      <c r="F269">
        <v>2020</v>
      </c>
      <c r="G269">
        <v>0</v>
      </c>
      <c r="H269">
        <v>0</v>
      </c>
      <c r="I269">
        <v>0</v>
      </c>
      <c r="J269">
        <v>0</v>
      </c>
    </row>
    <row r="270" spans="1:10" x14ac:dyDescent="0.2">
      <c r="A270" s="1" t="str">
        <f t="shared" si="4"/>
        <v>20141commercialVCC 24724 (NG T7 SWCVng)</v>
      </c>
      <c r="B270">
        <v>2014</v>
      </c>
      <c r="C270">
        <v>1</v>
      </c>
      <c r="D270" t="s">
        <v>8</v>
      </c>
      <c r="E270" t="s">
        <v>50</v>
      </c>
      <c r="F270">
        <v>2020</v>
      </c>
      <c r="G270">
        <v>0</v>
      </c>
      <c r="H270">
        <v>0</v>
      </c>
      <c r="I270">
        <v>0</v>
      </c>
      <c r="J270">
        <v>0</v>
      </c>
    </row>
    <row r="271" spans="1:10" x14ac:dyDescent="0.2">
      <c r="A271" s="1" t="str">
        <f t="shared" si="4"/>
        <v>20151commercialVCC 24724 (NG T7 SWCVng)</v>
      </c>
      <c r="B271">
        <v>2015</v>
      </c>
      <c r="C271">
        <v>1</v>
      </c>
      <c r="D271" t="s">
        <v>8</v>
      </c>
      <c r="E271" t="s">
        <v>50</v>
      </c>
      <c r="F271">
        <v>2020</v>
      </c>
      <c r="G271">
        <v>0</v>
      </c>
      <c r="H271">
        <v>0</v>
      </c>
      <c r="I271">
        <v>0</v>
      </c>
      <c r="J271">
        <v>0</v>
      </c>
    </row>
    <row r="272" spans="1:10" x14ac:dyDescent="0.2">
      <c r="A272" s="1" t="str">
        <f t="shared" si="4"/>
        <v>20161commercialVCC 24724 (NG T7 SWCVng)</v>
      </c>
      <c r="B272">
        <v>2016</v>
      </c>
      <c r="C272">
        <v>1</v>
      </c>
      <c r="D272" t="s">
        <v>8</v>
      </c>
      <c r="E272" t="s">
        <v>50</v>
      </c>
      <c r="F272">
        <v>2020</v>
      </c>
      <c r="G272">
        <v>0</v>
      </c>
      <c r="H272">
        <v>0</v>
      </c>
      <c r="I272">
        <v>0</v>
      </c>
      <c r="J272">
        <v>0</v>
      </c>
    </row>
    <row r="273" spans="1:10" x14ac:dyDescent="0.2">
      <c r="A273" s="1" t="str">
        <f t="shared" si="4"/>
        <v>20171commercialVCC 24724 (NG T7 SWCVng)</v>
      </c>
      <c r="B273">
        <v>2017</v>
      </c>
      <c r="C273">
        <v>1</v>
      </c>
      <c r="D273" t="s">
        <v>8</v>
      </c>
      <c r="E273" t="s">
        <v>50</v>
      </c>
      <c r="F273">
        <v>2020</v>
      </c>
      <c r="G273">
        <v>0</v>
      </c>
      <c r="H273">
        <v>0</v>
      </c>
      <c r="I273">
        <v>0</v>
      </c>
      <c r="J273">
        <v>0</v>
      </c>
    </row>
    <row r="274" spans="1:10" x14ac:dyDescent="0.2">
      <c r="A274" s="1" t="str">
        <f t="shared" si="4"/>
        <v>20181commercialVCC 24724 (NG T7 SWCVng)</v>
      </c>
      <c r="B274">
        <v>2018</v>
      </c>
      <c r="C274">
        <v>1</v>
      </c>
      <c r="D274" t="s">
        <v>8</v>
      </c>
      <c r="E274" t="s">
        <v>50</v>
      </c>
      <c r="F274">
        <v>2020</v>
      </c>
      <c r="G274">
        <v>0</v>
      </c>
      <c r="H274">
        <v>0</v>
      </c>
      <c r="I274">
        <v>0</v>
      </c>
      <c r="J274">
        <v>0</v>
      </c>
    </row>
    <row r="275" spans="1:10" x14ac:dyDescent="0.2">
      <c r="A275" s="1" t="str">
        <f t="shared" si="4"/>
        <v>20191commercialVCC 24724 (NG T7 SWCVng)</v>
      </c>
      <c r="B275">
        <v>2019</v>
      </c>
      <c r="C275">
        <v>1</v>
      </c>
      <c r="D275" t="s">
        <v>8</v>
      </c>
      <c r="E275" t="s">
        <v>50</v>
      </c>
      <c r="F275">
        <v>2020</v>
      </c>
      <c r="G275">
        <v>0</v>
      </c>
      <c r="H275">
        <v>0</v>
      </c>
      <c r="I275">
        <v>0</v>
      </c>
      <c r="J275">
        <v>0</v>
      </c>
    </row>
    <row r="276" spans="1:10" x14ac:dyDescent="0.2">
      <c r="A276" s="1" t="str">
        <f t="shared" si="4"/>
        <v>20201commercialVCC 24724 (NG T7 SWCVng)</v>
      </c>
      <c r="B276">
        <v>2020</v>
      </c>
      <c r="C276">
        <v>1</v>
      </c>
      <c r="D276" t="s">
        <v>8</v>
      </c>
      <c r="E276" t="s">
        <v>50</v>
      </c>
      <c r="F276">
        <v>2020</v>
      </c>
      <c r="G276">
        <v>14.6073574358267</v>
      </c>
      <c r="H276">
        <v>14.6073574358267</v>
      </c>
      <c r="I276">
        <v>360444.85091068398</v>
      </c>
      <c r="J276">
        <v>126249.049775042</v>
      </c>
    </row>
    <row r="277" spans="1:10" x14ac:dyDescent="0.2">
      <c r="A277" s="1" t="str">
        <f t="shared" si="4"/>
        <v>20101industrialVCC 21400 (GAS LHD1)</v>
      </c>
      <c r="B277">
        <v>2010</v>
      </c>
      <c r="C277">
        <v>1</v>
      </c>
      <c r="D277" t="s">
        <v>21</v>
      </c>
      <c r="E277" t="s">
        <v>9</v>
      </c>
      <c r="F277">
        <v>2010</v>
      </c>
      <c r="G277">
        <v>35.798023000848502</v>
      </c>
      <c r="H277">
        <v>35.798023000848502</v>
      </c>
      <c r="I277">
        <v>820861.07106644602</v>
      </c>
      <c r="J277">
        <v>80340.740197150197</v>
      </c>
    </row>
    <row r="278" spans="1:10" x14ac:dyDescent="0.2">
      <c r="A278" s="1" t="str">
        <f t="shared" si="4"/>
        <v>20111industrialVCC 21400 (GAS LHD1)</v>
      </c>
      <c r="B278">
        <v>2011</v>
      </c>
      <c r="C278">
        <v>1</v>
      </c>
      <c r="D278" t="s">
        <v>21</v>
      </c>
      <c r="E278" t="s">
        <v>9</v>
      </c>
      <c r="F278">
        <v>2010</v>
      </c>
      <c r="G278">
        <v>0</v>
      </c>
      <c r="H278">
        <v>35.440042770840002</v>
      </c>
      <c r="I278">
        <v>772877.75020644499</v>
      </c>
      <c r="J278">
        <v>75644.433293472204</v>
      </c>
    </row>
    <row r="279" spans="1:10" x14ac:dyDescent="0.2">
      <c r="A279" s="1" t="str">
        <f t="shared" si="4"/>
        <v>20121industrialVCC 21400 (GAS LHD1)</v>
      </c>
      <c r="B279">
        <v>2012</v>
      </c>
      <c r="C279">
        <v>1</v>
      </c>
      <c r="D279" t="s">
        <v>21</v>
      </c>
      <c r="E279" t="s">
        <v>9</v>
      </c>
      <c r="F279">
        <v>2010</v>
      </c>
      <c r="G279">
        <v>0</v>
      </c>
      <c r="H279">
        <v>35.085642343131603</v>
      </c>
      <c r="I279">
        <v>743492.94940687495</v>
      </c>
      <c r="J279">
        <v>72768.433042033503</v>
      </c>
    </row>
    <row r="280" spans="1:10" x14ac:dyDescent="0.2">
      <c r="A280" s="1" t="str">
        <f t="shared" si="4"/>
        <v>20131industrialVCC 21400 (GAS LHD1)</v>
      </c>
      <c r="B280">
        <v>2013</v>
      </c>
      <c r="C280">
        <v>1</v>
      </c>
      <c r="D280" t="s">
        <v>21</v>
      </c>
      <c r="E280" t="s">
        <v>9</v>
      </c>
      <c r="F280">
        <v>2010</v>
      </c>
      <c r="G280">
        <v>0</v>
      </c>
      <c r="H280">
        <v>34.7347859197003</v>
      </c>
      <c r="I280">
        <v>719754.62569403101</v>
      </c>
      <c r="J280">
        <v>70445.074601302898</v>
      </c>
    </row>
    <row r="281" spans="1:10" x14ac:dyDescent="0.2">
      <c r="A281" s="1" t="str">
        <f t="shared" si="4"/>
        <v>20141industrialVCC 21400 (GAS LHD1)</v>
      </c>
      <c r="B281">
        <v>2014</v>
      </c>
      <c r="C281">
        <v>1</v>
      </c>
      <c r="D281" t="s">
        <v>21</v>
      </c>
      <c r="E281" t="s">
        <v>9</v>
      </c>
      <c r="F281">
        <v>2010</v>
      </c>
      <c r="G281">
        <v>0</v>
      </c>
      <c r="H281">
        <v>34.3874380605033</v>
      </c>
      <c r="I281">
        <v>642346.76264325995</v>
      </c>
      <c r="J281">
        <v>62868.877807734701</v>
      </c>
    </row>
    <row r="282" spans="1:10" x14ac:dyDescent="0.2">
      <c r="A282" s="1" t="str">
        <f t="shared" si="4"/>
        <v>20151industrialVCC 21400 (GAS LHD1)</v>
      </c>
      <c r="B282">
        <v>2015</v>
      </c>
      <c r="C282">
        <v>1</v>
      </c>
      <c r="D282" t="s">
        <v>21</v>
      </c>
      <c r="E282" t="s">
        <v>9</v>
      </c>
      <c r="F282">
        <v>2010</v>
      </c>
      <c r="G282">
        <v>0</v>
      </c>
      <c r="H282">
        <v>34.043563679898298</v>
      </c>
      <c r="I282">
        <v>601439.64440183295</v>
      </c>
      <c r="J282">
        <v>58865.145294778697</v>
      </c>
    </row>
    <row r="283" spans="1:10" x14ac:dyDescent="0.2">
      <c r="A283" s="1" t="str">
        <f t="shared" si="4"/>
        <v>20161industrialVCC 21400 (GAS LHD1)</v>
      </c>
      <c r="B283">
        <v>2016</v>
      </c>
      <c r="C283">
        <v>1</v>
      </c>
      <c r="D283" t="s">
        <v>21</v>
      </c>
      <c r="E283" t="s">
        <v>9</v>
      </c>
      <c r="F283">
        <v>2010</v>
      </c>
      <c r="G283">
        <v>0</v>
      </c>
      <c r="H283">
        <v>33.703128043099298</v>
      </c>
      <c r="I283">
        <v>578048.98892045196</v>
      </c>
      <c r="J283">
        <v>56575.814442934097</v>
      </c>
    </row>
    <row r="284" spans="1:10" x14ac:dyDescent="0.2">
      <c r="A284" s="1" t="str">
        <f t="shared" si="4"/>
        <v>20171industrialVCC 21400 (GAS LHD1)</v>
      </c>
      <c r="B284">
        <v>2017</v>
      </c>
      <c r="C284">
        <v>1</v>
      </c>
      <c r="D284" t="s">
        <v>21</v>
      </c>
      <c r="E284" t="s">
        <v>9</v>
      </c>
      <c r="F284">
        <v>2010</v>
      </c>
      <c r="G284">
        <v>0</v>
      </c>
      <c r="H284">
        <v>33.366096762668299</v>
      </c>
      <c r="I284">
        <v>526772.88483775896</v>
      </c>
      <c r="J284">
        <v>51557.230541668599</v>
      </c>
    </row>
    <row r="285" spans="1:10" x14ac:dyDescent="0.2">
      <c r="A285" s="1" t="str">
        <f t="shared" si="4"/>
        <v>20181industrialVCC 21400 (GAS LHD1)</v>
      </c>
      <c r="B285">
        <v>2018</v>
      </c>
      <c r="C285">
        <v>1</v>
      </c>
      <c r="D285" t="s">
        <v>21</v>
      </c>
      <c r="E285" t="s">
        <v>9</v>
      </c>
      <c r="F285">
        <v>2010</v>
      </c>
      <c r="G285">
        <v>0</v>
      </c>
      <c r="H285">
        <v>33.0324357950416</v>
      </c>
      <c r="I285">
        <v>505777.57692608802</v>
      </c>
      <c r="J285">
        <v>49502.341306759001</v>
      </c>
    </row>
    <row r="286" spans="1:10" x14ac:dyDescent="0.2">
      <c r="A286" s="1" t="str">
        <f t="shared" si="4"/>
        <v>20191industrialVCC 21400 (GAS LHD1)</v>
      </c>
      <c r="B286">
        <v>2019</v>
      </c>
      <c r="C286">
        <v>1</v>
      </c>
      <c r="D286" t="s">
        <v>21</v>
      </c>
      <c r="E286" t="s">
        <v>9</v>
      </c>
      <c r="F286">
        <v>2010</v>
      </c>
      <c r="G286">
        <v>0</v>
      </c>
      <c r="H286">
        <v>32.041462721190399</v>
      </c>
      <c r="I286">
        <v>489916.54530599399</v>
      </c>
      <c r="J286">
        <v>47949.962876882601</v>
      </c>
    </row>
    <row r="287" spans="1:10" x14ac:dyDescent="0.2">
      <c r="A287" s="1" t="str">
        <f t="shared" si="4"/>
        <v>20201industrialVCC 21400 (GAS LHD1)</v>
      </c>
      <c r="B287">
        <v>2020</v>
      </c>
      <c r="C287">
        <v>1</v>
      </c>
      <c r="D287" t="s">
        <v>21</v>
      </c>
      <c r="E287" t="s">
        <v>9</v>
      </c>
      <c r="F287">
        <v>2010</v>
      </c>
      <c r="G287">
        <v>0</v>
      </c>
      <c r="H287">
        <v>31.0802188395546</v>
      </c>
      <c r="I287">
        <v>464236.93132040399</v>
      </c>
      <c r="J287">
        <v>45436.603103469301</v>
      </c>
    </row>
    <row r="288" spans="1:10" x14ac:dyDescent="0.2">
      <c r="A288" s="1" t="str">
        <f t="shared" si="4"/>
        <v>20101industrialVCC 21400 (GAS LHD1)</v>
      </c>
      <c r="B288">
        <v>2010</v>
      </c>
      <c r="C288">
        <v>1</v>
      </c>
      <c r="D288" t="s">
        <v>21</v>
      </c>
      <c r="E288" t="s">
        <v>9</v>
      </c>
      <c r="F288">
        <v>2011</v>
      </c>
      <c r="G288">
        <v>0</v>
      </c>
      <c r="H288">
        <v>0</v>
      </c>
      <c r="I288">
        <v>0</v>
      </c>
      <c r="J288">
        <v>0</v>
      </c>
    </row>
    <row r="289" spans="1:10" x14ac:dyDescent="0.2">
      <c r="A289" s="1" t="str">
        <f t="shared" si="4"/>
        <v>20111industrialVCC 21400 (GAS LHD1)</v>
      </c>
      <c r="B289">
        <v>2011</v>
      </c>
      <c r="C289">
        <v>1</v>
      </c>
      <c r="D289" t="s">
        <v>21</v>
      </c>
      <c r="E289" t="s">
        <v>9</v>
      </c>
      <c r="F289">
        <v>2011</v>
      </c>
      <c r="G289">
        <v>23.306070451748599</v>
      </c>
      <c r="H289">
        <v>23.306070451748599</v>
      </c>
      <c r="I289">
        <v>534416.270778946</v>
      </c>
      <c r="J289">
        <v>52880.375867704701</v>
      </c>
    </row>
    <row r="290" spans="1:10" x14ac:dyDescent="0.2">
      <c r="A290" s="1" t="str">
        <f t="shared" si="4"/>
        <v>20121industrialVCC 21400 (GAS LHD1)</v>
      </c>
      <c r="B290">
        <v>2012</v>
      </c>
      <c r="C290">
        <v>1</v>
      </c>
      <c r="D290" t="s">
        <v>21</v>
      </c>
      <c r="E290" t="s">
        <v>9</v>
      </c>
      <c r="F290">
        <v>2011</v>
      </c>
      <c r="G290">
        <v>0</v>
      </c>
      <c r="H290">
        <v>23.073009747231101</v>
      </c>
      <c r="I290">
        <v>503177.04127050203</v>
      </c>
      <c r="J290">
        <v>49789.2607790564</v>
      </c>
    </row>
    <row r="291" spans="1:10" x14ac:dyDescent="0.2">
      <c r="A291" s="1" t="str">
        <f t="shared" si="4"/>
        <v>20131industrialVCC 21400 (GAS LHD1)</v>
      </c>
      <c r="B291">
        <v>2013</v>
      </c>
      <c r="C291">
        <v>1</v>
      </c>
      <c r="D291" t="s">
        <v>21</v>
      </c>
      <c r="E291" t="s">
        <v>9</v>
      </c>
      <c r="F291">
        <v>2011</v>
      </c>
      <c r="G291">
        <v>0</v>
      </c>
      <c r="H291">
        <v>22.842279649758801</v>
      </c>
      <c r="I291">
        <v>484046.25749428198</v>
      </c>
      <c r="J291">
        <v>47896.273809824001</v>
      </c>
    </row>
    <row r="292" spans="1:10" x14ac:dyDescent="0.2">
      <c r="A292" s="1" t="str">
        <f t="shared" si="4"/>
        <v>20141industrialVCC 21400 (GAS LHD1)</v>
      </c>
      <c r="B292">
        <v>2014</v>
      </c>
      <c r="C292">
        <v>1</v>
      </c>
      <c r="D292" t="s">
        <v>21</v>
      </c>
      <c r="E292" t="s">
        <v>9</v>
      </c>
      <c r="F292">
        <v>2011</v>
      </c>
      <c r="G292">
        <v>0</v>
      </c>
      <c r="H292">
        <v>22.613856853261201</v>
      </c>
      <c r="I292">
        <v>468591.57596494601</v>
      </c>
      <c r="J292">
        <v>46367.0363728804</v>
      </c>
    </row>
    <row r="293" spans="1:10" x14ac:dyDescent="0.2">
      <c r="A293" s="1" t="str">
        <f t="shared" si="4"/>
        <v>20151industrialVCC 21400 (GAS LHD1)</v>
      </c>
      <c r="B293">
        <v>2015</v>
      </c>
      <c r="C293">
        <v>1</v>
      </c>
      <c r="D293" t="s">
        <v>21</v>
      </c>
      <c r="E293" t="s">
        <v>9</v>
      </c>
      <c r="F293">
        <v>2011</v>
      </c>
      <c r="G293">
        <v>0</v>
      </c>
      <c r="H293">
        <v>22.387718284728599</v>
      </c>
      <c r="I293">
        <v>418195.689305568</v>
      </c>
      <c r="J293">
        <v>41380.374150096999</v>
      </c>
    </row>
    <row r="294" spans="1:10" x14ac:dyDescent="0.2">
      <c r="A294" s="1" t="str">
        <f t="shared" si="4"/>
        <v>20161industrialVCC 21400 (GAS LHD1)</v>
      </c>
      <c r="B294">
        <v>2016</v>
      </c>
      <c r="C294">
        <v>1</v>
      </c>
      <c r="D294" t="s">
        <v>21</v>
      </c>
      <c r="E294" t="s">
        <v>9</v>
      </c>
      <c r="F294">
        <v>2011</v>
      </c>
      <c r="G294">
        <v>0</v>
      </c>
      <c r="H294">
        <v>22.1638411018813</v>
      </c>
      <c r="I294">
        <v>391563.37556885398</v>
      </c>
      <c r="J294">
        <v>38745.112393243398</v>
      </c>
    </row>
    <row r="295" spans="1:10" x14ac:dyDescent="0.2">
      <c r="A295" s="1" t="str">
        <f t="shared" si="4"/>
        <v>20171industrialVCC 21400 (GAS LHD1)</v>
      </c>
      <c r="B295">
        <v>2017</v>
      </c>
      <c r="C295">
        <v>1</v>
      </c>
      <c r="D295" t="s">
        <v>21</v>
      </c>
      <c r="E295" t="s">
        <v>9</v>
      </c>
      <c r="F295">
        <v>2011</v>
      </c>
      <c r="G295">
        <v>0</v>
      </c>
      <c r="H295">
        <v>21.942202690862501</v>
      </c>
      <c r="I295">
        <v>376335.04118433403</v>
      </c>
      <c r="J295">
        <v>37238.271957942401</v>
      </c>
    </row>
    <row r="296" spans="1:10" x14ac:dyDescent="0.2">
      <c r="A296" s="1" t="str">
        <f t="shared" si="4"/>
        <v>20181industrialVCC 21400 (GAS LHD1)</v>
      </c>
      <c r="B296">
        <v>2018</v>
      </c>
      <c r="C296">
        <v>1</v>
      </c>
      <c r="D296" t="s">
        <v>21</v>
      </c>
      <c r="E296" t="s">
        <v>9</v>
      </c>
      <c r="F296">
        <v>2011</v>
      </c>
      <c r="G296">
        <v>0</v>
      </c>
      <c r="H296">
        <v>21.722780663953799</v>
      </c>
      <c r="I296">
        <v>342952.06653754797</v>
      </c>
      <c r="J296">
        <v>33935.033745656801</v>
      </c>
    </row>
    <row r="297" spans="1:10" x14ac:dyDescent="0.2">
      <c r="A297" s="1" t="str">
        <f t="shared" si="4"/>
        <v>20191industrialVCC 21400 (GAS LHD1)</v>
      </c>
      <c r="B297">
        <v>2019</v>
      </c>
      <c r="C297">
        <v>1</v>
      </c>
      <c r="D297" t="s">
        <v>21</v>
      </c>
      <c r="E297" t="s">
        <v>9</v>
      </c>
      <c r="F297">
        <v>2011</v>
      </c>
      <c r="G297">
        <v>0</v>
      </c>
      <c r="H297">
        <v>21.505552857314299</v>
      </c>
      <c r="I297">
        <v>329283.207636206</v>
      </c>
      <c r="J297">
        <v>32582.503076386602</v>
      </c>
    </row>
    <row r="298" spans="1:10" x14ac:dyDescent="0.2">
      <c r="A298" s="1" t="str">
        <f t="shared" si="4"/>
        <v>20201industrialVCC 21400 (GAS LHD1)</v>
      </c>
      <c r="B298">
        <v>2020</v>
      </c>
      <c r="C298">
        <v>1</v>
      </c>
      <c r="D298" t="s">
        <v>21</v>
      </c>
      <c r="E298" t="s">
        <v>9</v>
      </c>
      <c r="F298">
        <v>2011</v>
      </c>
      <c r="G298">
        <v>0</v>
      </c>
      <c r="H298">
        <v>20.860386271594901</v>
      </c>
      <c r="I298">
        <v>318956.98597959202</v>
      </c>
      <c r="J298">
        <v>31560.725648653901</v>
      </c>
    </row>
    <row r="299" spans="1:10" x14ac:dyDescent="0.2">
      <c r="A299" s="1" t="str">
        <f t="shared" si="4"/>
        <v>20101industrialVCC 21400 (GAS LHD1)</v>
      </c>
      <c r="B299">
        <v>2010</v>
      </c>
      <c r="C299">
        <v>1</v>
      </c>
      <c r="D299" t="s">
        <v>21</v>
      </c>
      <c r="E299" t="s">
        <v>9</v>
      </c>
      <c r="F299">
        <v>2012</v>
      </c>
      <c r="G299">
        <v>0</v>
      </c>
      <c r="H299">
        <v>0</v>
      </c>
      <c r="I299">
        <v>0</v>
      </c>
      <c r="J299">
        <v>0</v>
      </c>
    </row>
    <row r="300" spans="1:10" x14ac:dyDescent="0.2">
      <c r="A300" s="1" t="str">
        <f t="shared" si="4"/>
        <v>20111industrialVCC 21400 (GAS LHD1)</v>
      </c>
      <c r="B300">
        <v>2011</v>
      </c>
      <c r="C300">
        <v>1</v>
      </c>
      <c r="D300" t="s">
        <v>21</v>
      </c>
      <c r="E300" t="s">
        <v>9</v>
      </c>
      <c r="F300">
        <v>2012</v>
      </c>
      <c r="G300">
        <v>0</v>
      </c>
      <c r="H300">
        <v>0</v>
      </c>
      <c r="I300">
        <v>0</v>
      </c>
      <c r="J300">
        <v>0</v>
      </c>
    </row>
    <row r="301" spans="1:10" x14ac:dyDescent="0.2">
      <c r="A301" s="1" t="str">
        <f t="shared" si="4"/>
        <v>20121industrialVCC 21400 (GAS LHD1)</v>
      </c>
      <c r="B301">
        <v>2012</v>
      </c>
      <c r="C301">
        <v>1</v>
      </c>
      <c r="D301" t="s">
        <v>21</v>
      </c>
      <c r="E301" t="s">
        <v>9</v>
      </c>
      <c r="F301">
        <v>2012</v>
      </c>
      <c r="G301">
        <v>102.616990704169</v>
      </c>
      <c r="H301">
        <v>102.616990704169</v>
      </c>
      <c r="I301">
        <v>2353043.1526077101</v>
      </c>
      <c r="J301">
        <v>230382.73076921701</v>
      </c>
    </row>
    <row r="302" spans="1:10" x14ac:dyDescent="0.2">
      <c r="A302" s="1" t="str">
        <f t="shared" si="4"/>
        <v>20131industrialVCC 21400 (GAS LHD1)</v>
      </c>
      <c r="B302">
        <v>2013</v>
      </c>
      <c r="C302">
        <v>1</v>
      </c>
      <c r="D302" t="s">
        <v>21</v>
      </c>
      <c r="E302" t="s">
        <v>9</v>
      </c>
      <c r="F302">
        <v>2012</v>
      </c>
      <c r="G302">
        <v>0</v>
      </c>
      <c r="H302">
        <v>101.59082079712699</v>
      </c>
      <c r="I302">
        <v>2215496.3391836998</v>
      </c>
      <c r="J302">
        <v>216915.739970469</v>
      </c>
    </row>
    <row r="303" spans="1:10" x14ac:dyDescent="0.2">
      <c r="A303" s="1" t="str">
        <f t="shared" si="4"/>
        <v>20141industrialVCC 21400 (GAS LHD1)</v>
      </c>
      <c r="B303">
        <v>2014</v>
      </c>
      <c r="C303">
        <v>1</v>
      </c>
      <c r="D303" t="s">
        <v>21</v>
      </c>
      <c r="E303" t="s">
        <v>9</v>
      </c>
      <c r="F303">
        <v>2012</v>
      </c>
      <c r="G303">
        <v>0</v>
      </c>
      <c r="H303">
        <v>100.574912589156</v>
      </c>
      <c r="I303">
        <v>2131263.20065474</v>
      </c>
      <c r="J303">
        <v>208668.606697941</v>
      </c>
    </row>
    <row r="304" spans="1:10" x14ac:dyDescent="0.2">
      <c r="A304" s="1" t="str">
        <f t="shared" si="4"/>
        <v>20151industrialVCC 21400 (GAS LHD1)</v>
      </c>
      <c r="B304">
        <v>2015</v>
      </c>
      <c r="C304">
        <v>1</v>
      </c>
      <c r="D304" t="s">
        <v>21</v>
      </c>
      <c r="E304" t="s">
        <v>9</v>
      </c>
      <c r="F304">
        <v>2012</v>
      </c>
      <c r="G304">
        <v>0</v>
      </c>
      <c r="H304">
        <v>99.5691634632648</v>
      </c>
      <c r="I304">
        <v>2063215.9974972999</v>
      </c>
      <c r="J304">
        <v>202006.21273918799</v>
      </c>
    </row>
    <row r="305" spans="1:10" x14ac:dyDescent="0.2">
      <c r="A305" s="1" t="str">
        <f t="shared" si="4"/>
        <v>20161industrialVCC 21400 (GAS LHD1)</v>
      </c>
      <c r="B305">
        <v>2016</v>
      </c>
      <c r="C305">
        <v>1</v>
      </c>
      <c r="D305" t="s">
        <v>21</v>
      </c>
      <c r="E305" t="s">
        <v>9</v>
      </c>
      <c r="F305">
        <v>2012</v>
      </c>
      <c r="G305">
        <v>0</v>
      </c>
      <c r="H305">
        <v>98.573471828632094</v>
      </c>
      <c r="I305">
        <v>1841322.1246730301</v>
      </c>
      <c r="J305">
        <v>180280.934855712</v>
      </c>
    </row>
    <row r="306" spans="1:10" x14ac:dyDescent="0.2">
      <c r="A306" s="1" t="str">
        <f t="shared" si="4"/>
        <v>20171industrialVCC 21400 (GAS LHD1)</v>
      </c>
      <c r="B306">
        <v>2017</v>
      </c>
      <c r="C306">
        <v>1</v>
      </c>
      <c r="D306" t="s">
        <v>21</v>
      </c>
      <c r="E306" t="s">
        <v>9</v>
      </c>
      <c r="F306">
        <v>2012</v>
      </c>
      <c r="G306">
        <v>0</v>
      </c>
      <c r="H306">
        <v>97.587737110345799</v>
      </c>
      <c r="I306">
        <v>1724059.6330484101</v>
      </c>
      <c r="J306">
        <v>168799.94989912899</v>
      </c>
    </row>
    <row r="307" spans="1:10" x14ac:dyDescent="0.2">
      <c r="A307" s="1" t="str">
        <f t="shared" si="4"/>
        <v>20181industrialVCC 21400 (GAS LHD1)</v>
      </c>
      <c r="B307">
        <v>2018</v>
      </c>
      <c r="C307">
        <v>1</v>
      </c>
      <c r="D307" t="s">
        <v>21</v>
      </c>
      <c r="E307" t="s">
        <v>9</v>
      </c>
      <c r="F307">
        <v>2012</v>
      </c>
      <c r="G307">
        <v>0</v>
      </c>
      <c r="H307">
        <v>96.611859739242306</v>
      </c>
      <c r="I307">
        <v>1657009.0398902299</v>
      </c>
      <c r="J307">
        <v>162235.13244800799</v>
      </c>
    </row>
    <row r="308" spans="1:10" x14ac:dyDescent="0.2">
      <c r="A308" s="1" t="str">
        <f t="shared" si="4"/>
        <v>20191industrialVCC 21400 (GAS LHD1)</v>
      </c>
      <c r="B308">
        <v>2019</v>
      </c>
      <c r="C308">
        <v>1</v>
      </c>
      <c r="D308" t="s">
        <v>21</v>
      </c>
      <c r="E308" t="s">
        <v>9</v>
      </c>
      <c r="F308">
        <v>2012</v>
      </c>
      <c r="G308">
        <v>0</v>
      </c>
      <c r="H308">
        <v>95.645741141849896</v>
      </c>
      <c r="I308">
        <v>1510023.2832780599</v>
      </c>
      <c r="J308">
        <v>147843.98966128801</v>
      </c>
    </row>
    <row r="309" spans="1:10" x14ac:dyDescent="0.2">
      <c r="A309" s="1" t="str">
        <f t="shared" si="4"/>
        <v>20201industrialVCC 21400 (GAS LHD1)</v>
      </c>
      <c r="B309">
        <v>2020</v>
      </c>
      <c r="C309">
        <v>1</v>
      </c>
      <c r="D309" t="s">
        <v>21</v>
      </c>
      <c r="E309" t="s">
        <v>9</v>
      </c>
      <c r="F309">
        <v>2012</v>
      </c>
      <c r="G309">
        <v>0</v>
      </c>
      <c r="H309">
        <v>94.689283730431399</v>
      </c>
      <c r="I309">
        <v>1449839.0849285501</v>
      </c>
      <c r="J309">
        <v>141951.45005802999</v>
      </c>
    </row>
    <row r="310" spans="1:10" x14ac:dyDescent="0.2">
      <c r="A310" s="1" t="str">
        <f t="shared" si="4"/>
        <v>20101industrialVCC 21400 (GAS LHD1)</v>
      </c>
      <c r="B310">
        <v>2010</v>
      </c>
      <c r="C310">
        <v>1</v>
      </c>
      <c r="D310" t="s">
        <v>21</v>
      </c>
      <c r="E310" t="s">
        <v>9</v>
      </c>
      <c r="F310">
        <v>2013</v>
      </c>
      <c r="G310">
        <v>0</v>
      </c>
      <c r="H310">
        <v>0</v>
      </c>
      <c r="I310">
        <v>0</v>
      </c>
      <c r="J310">
        <v>0</v>
      </c>
    </row>
    <row r="311" spans="1:10" x14ac:dyDescent="0.2">
      <c r="A311" s="1" t="str">
        <f t="shared" si="4"/>
        <v>20111industrialVCC 21400 (GAS LHD1)</v>
      </c>
      <c r="B311">
        <v>2011</v>
      </c>
      <c r="C311">
        <v>1</v>
      </c>
      <c r="D311" t="s">
        <v>21</v>
      </c>
      <c r="E311" t="s">
        <v>9</v>
      </c>
      <c r="F311">
        <v>2013</v>
      </c>
      <c r="G311">
        <v>0</v>
      </c>
      <c r="H311">
        <v>0</v>
      </c>
      <c r="I311">
        <v>0</v>
      </c>
      <c r="J311">
        <v>0</v>
      </c>
    </row>
    <row r="312" spans="1:10" x14ac:dyDescent="0.2">
      <c r="A312" s="1" t="str">
        <f t="shared" si="4"/>
        <v>20121industrialVCC 21400 (GAS LHD1)</v>
      </c>
      <c r="B312">
        <v>2012</v>
      </c>
      <c r="C312">
        <v>1</v>
      </c>
      <c r="D312" t="s">
        <v>21</v>
      </c>
      <c r="E312" t="s">
        <v>9</v>
      </c>
      <c r="F312">
        <v>2013</v>
      </c>
      <c r="G312">
        <v>0</v>
      </c>
      <c r="H312">
        <v>0</v>
      </c>
      <c r="I312">
        <v>0</v>
      </c>
      <c r="J312">
        <v>0</v>
      </c>
    </row>
    <row r="313" spans="1:10" x14ac:dyDescent="0.2">
      <c r="A313" s="1" t="str">
        <f t="shared" si="4"/>
        <v>20131industrialVCC 21400 (GAS LHD1)</v>
      </c>
      <c r="B313">
        <v>2013</v>
      </c>
      <c r="C313">
        <v>1</v>
      </c>
      <c r="D313" t="s">
        <v>21</v>
      </c>
      <c r="E313" t="s">
        <v>9</v>
      </c>
      <c r="F313">
        <v>2013</v>
      </c>
      <c r="G313">
        <v>110.60650148562701</v>
      </c>
      <c r="H313">
        <v>110.60650148562701</v>
      </c>
      <c r="I313">
        <v>2536245.4031121298</v>
      </c>
      <c r="J313">
        <v>248817.24752154501</v>
      </c>
    </row>
    <row r="314" spans="1:10" x14ac:dyDescent="0.2">
      <c r="A314" s="1" t="str">
        <f t="shared" si="4"/>
        <v>20141industrialVCC 21400 (GAS LHD1)</v>
      </c>
      <c r="B314">
        <v>2014</v>
      </c>
      <c r="C314">
        <v>1</v>
      </c>
      <c r="D314" t="s">
        <v>21</v>
      </c>
      <c r="E314" t="s">
        <v>9</v>
      </c>
      <c r="F314">
        <v>2013</v>
      </c>
      <c r="G314">
        <v>0</v>
      </c>
      <c r="H314">
        <v>109.50043647077</v>
      </c>
      <c r="I314">
        <v>2387989.5273655499</v>
      </c>
      <c r="J314">
        <v>234272.66958484499</v>
      </c>
    </row>
    <row r="315" spans="1:10" x14ac:dyDescent="0.2">
      <c r="A315" s="1" t="str">
        <f t="shared" si="4"/>
        <v>20151industrialVCC 21400 (GAS LHD1)</v>
      </c>
      <c r="B315">
        <v>2015</v>
      </c>
      <c r="C315">
        <v>1</v>
      </c>
      <c r="D315" t="s">
        <v>21</v>
      </c>
      <c r="E315" t="s">
        <v>9</v>
      </c>
      <c r="F315">
        <v>2013</v>
      </c>
      <c r="G315">
        <v>0</v>
      </c>
      <c r="H315">
        <v>108.405432106063</v>
      </c>
      <c r="I315">
        <v>2297198.20033568</v>
      </c>
      <c r="J315">
        <v>225365.62610132399</v>
      </c>
    </row>
    <row r="316" spans="1:10" x14ac:dyDescent="0.2">
      <c r="A316" s="1" t="str">
        <f t="shared" si="4"/>
        <v>20161industrialVCC 21400 (GAS LHD1)</v>
      </c>
      <c r="B316">
        <v>2016</v>
      </c>
      <c r="C316">
        <v>1</v>
      </c>
      <c r="D316" t="s">
        <v>21</v>
      </c>
      <c r="E316" t="s">
        <v>9</v>
      </c>
      <c r="F316">
        <v>2013</v>
      </c>
      <c r="G316">
        <v>0</v>
      </c>
      <c r="H316">
        <v>107.321377785002</v>
      </c>
      <c r="I316">
        <v>2223853.00646985</v>
      </c>
      <c r="J316">
        <v>218170.12789194801</v>
      </c>
    </row>
    <row r="317" spans="1:10" x14ac:dyDescent="0.2">
      <c r="A317" s="1" t="str">
        <f t="shared" si="4"/>
        <v>20171industrialVCC 21400 (GAS LHD1)</v>
      </c>
      <c r="B317">
        <v>2017</v>
      </c>
      <c r="C317">
        <v>1</v>
      </c>
      <c r="D317" t="s">
        <v>21</v>
      </c>
      <c r="E317" t="s">
        <v>9</v>
      </c>
      <c r="F317">
        <v>2013</v>
      </c>
      <c r="G317">
        <v>0</v>
      </c>
      <c r="H317">
        <v>106.248164007152</v>
      </c>
      <c r="I317">
        <v>1984683.0132185</v>
      </c>
      <c r="J317">
        <v>194706.46016581901</v>
      </c>
    </row>
    <row r="318" spans="1:10" x14ac:dyDescent="0.2">
      <c r="A318" s="1" t="str">
        <f t="shared" si="4"/>
        <v>20181industrialVCC 21400 (GAS LHD1)</v>
      </c>
      <c r="B318">
        <v>2018</v>
      </c>
      <c r="C318">
        <v>1</v>
      </c>
      <c r="D318" t="s">
        <v>21</v>
      </c>
      <c r="E318" t="s">
        <v>9</v>
      </c>
      <c r="F318">
        <v>2013</v>
      </c>
      <c r="G318">
        <v>0</v>
      </c>
      <c r="H318">
        <v>105.185682367081</v>
      </c>
      <c r="I318">
        <v>1858290.7475217101</v>
      </c>
      <c r="J318">
        <v>182306.80214372999</v>
      </c>
    </row>
    <row r="319" spans="1:10" x14ac:dyDescent="0.2">
      <c r="A319" s="1" t="str">
        <f t="shared" si="4"/>
        <v>20191industrialVCC 21400 (GAS LHD1)</v>
      </c>
      <c r="B319">
        <v>2019</v>
      </c>
      <c r="C319">
        <v>1</v>
      </c>
      <c r="D319" t="s">
        <v>21</v>
      </c>
      <c r="E319" t="s">
        <v>9</v>
      </c>
      <c r="F319">
        <v>2013</v>
      </c>
      <c r="G319">
        <v>0</v>
      </c>
      <c r="H319">
        <v>104.13382554341</v>
      </c>
      <c r="I319">
        <v>1786019.7572999899</v>
      </c>
      <c r="J319">
        <v>175216.68821368201</v>
      </c>
    </row>
    <row r="320" spans="1:10" x14ac:dyDescent="0.2">
      <c r="A320" s="1" t="str">
        <f t="shared" si="4"/>
        <v>20201industrialVCC 21400 (GAS LHD1)</v>
      </c>
      <c r="B320">
        <v>2020</v>
      </c>
      <c r="C320">
        <v>1</v>
      </c>
      <c r="D320" t="s">
        <v>21</v>
      </c>
      <c r="E320" t="s">
        <v>9</v>
      </c>
      <c r="F320">
        <v>2013</v>
      </c>
      <c r="G320">
        <v>0</v>
      </c>
      <c r="H320">
        <v>103.092487287976</v>
      </c>
      <c r="I320">
        <v>1627590.04507077</v>
      </c>
      <c r="J320">
        <v>159674.010492459</v>
      </c>
    </row>
    <row r="321" spans="1:10" x14ac:dyDescent="0.2">
      <c r="A321" s="1" t="str">
        <f t="shared" si="4"/>
        <v>20101industrialVCC 21400 (GAS LHD1)</v>
      </c>
      <c r="B321">
        <v>2010</v>
      </c>
      <c r="C321">
        <v>1</v>
      </c>
      <c r="D321" t="s">
        <v>21</v>
      </c>
      <c r="E321" t="s">
        <v>9</v>
      </c>
      <c r="F321">
        <v>2014</v>
      </c>
      <c r="G321">
        <v>0</v>
      </c>
      <c r="H321">
        <v>0</v>
      </c>
      <c r="I321">
        <v>0</v>
      </c>
      <c r="J321">
        <v>0</v>
      </c>
    </row>
    <row r="322" spans="1:10" x14ac:dyDescent="0.2">
      <c r="A322" s="1" t="str">
        <f t="shared" si="4"/>
        <v>20111industrialVCC 21400 (GAS LHD1)</v>
      </c>
      <c r="B322">
        <v>2011</v>
      </c>
      <c r="C322">
        <v>1</v>
      </c>
      <c r="D322" t="s">
        <v>21</v>
      </c>
      <c r="E322" t="s">
        <v>9</v>
      </c>
      <c r="F322">
        <v>2014</v>
      </c>
      <c r="G322">
        <v>0</v>
      </c>
      <c r="H322">
        <v>0</v>
      </c>
      <c r="I322">
        <v>0</v>
      </c>
      <c r="J322">
        <v>0</v>
      </c>
    </row>
    <row r="323" spans="1:10" x14ac:dyDescent="0.2">
      <c r="A323" s="1" t="str">
        <f t="shared" ref="A323:A386" si="5">$B323&amp;$C323&amp;$D323&amp;$E323</f>
        <v>20121industrialVCC 21400 (GAS LHD1)</v>
      </c>
      <c r="B323">
        <v>2012</v>
      </c>
      <c r="C323">
        <v>1</v>
      </c>
      <c r="D323" t="s">
        <v>21</v>
      </c>
      <c r="E323" t="s">
        <v>9</v>
      </c>
      <c r="F323">
        <v>2014</v>
      </c>
      <c r="G323">
        <v>0</v>
      </c>
      <c r="H323">
        <v>0</v>
      </c>
      <c r="I323">
        <v>0</v>
      </c>
      <c r="J323">
        <v>0</v>
      </c>
    </row>
    <row r="324" spans="1:10" x14ac:dyDescent="0.2">
      <c r="A324" s="1" t="str">
        <f t="shared" si="5"/>
        <v>20131industrialVCC 21400 (GAS LHD1)</v>
      </c>
      <c r="B324">
        <v>2013</v>
      </c>
      <c r="C324">
        <v>1</v>
      </c>
      <c r="D324" t="s">
        <v>21</v>
      </c>
      <c r="E324" t="s">
        <v>9</v>
      </c>
      <c r="F324">
        <v>2014</v>
      </c>
      <c r="G324">
        <v>0</v>
      </c>
      <c r="H324">
        <v>0</v>
      </c>
      <c r="I324">
        <v>0</v>
      </c>
      <c r="J324">
        <v>0</v>
      </c>
    </row>
    <row r="325" spans="1:10" x14ac:dyDescent="0.2">
      <c r="A325" s="1" t="str">
        <f t="shared" si="5"/>
        <v>20141industrialVCC 21400 (GAS LHD1)</v>
      </c>
      <c r="B325">
        <v>2014</v>
      </c>
      <c r="C325">
        <v>1</v>
      </c>
      <c r="D325" t="s">
        <v>21</v>
      </c>
      <c r="E325" t="s">
        <v>9</v>
      </c>
      <c r="F325">
        <v>2014</v>
      </c>
      <c r="G325">
        <v>87.333559069783902</v>
      </c>
      <c r="H325">
        <v>87.333559069783902</v>
      </c>
      <c r="I325">
        <v>2002588.7696750199</v>
      </c>
      <c r="J325">
        <v>195819.51099219301</v>
      </c>
    </row>
    <row r="326" spans="1:10" x14ac:dyDescent="0.2">
      <c r="A326" s="1" t="str">
        <f t="shared" si="5"/>
        <v>20151industrialVCC 21400 (GAS LHD1)</v>
      </c>
      <c r="B326">
        <v>2015</v>
      </c>
      <c r="C326">
        <v>1</v>
      </c>
      <c r="D326" t="s">
        <v>21</v>
      </c>
      <c r="E326" t="s">
        <v>9</v>
      </c>
      <c r="F326">
        <v>2014</v>
      </c>
      <c r="G326">
        <v>0</v>
      </c>
      <c r="H326">
        <v>86.460223479086096</v>
      </c>
      <c r="I326">
        <v>1885527.7189406899</v>
      </c>
      <c r="J326">
        <v>184372.90844545601</v>
      </c>
    </row>
    <row r="327" spans="1:10" x14ac:dyDescent="0.2">
      <c r="A327" s="1" t="str">
        <f t="shared" si="5"/>
        <v>20161industrialVCC 21400 (GAS LHD1)</v>
      </c>
      <c r="B327">
        <v>2016</v>
      </c>
      <c r="C327">
        <v>1</v>
      </c>
      <c r="D327" t="s">
        <v>21</v>
      </c>
      <c r="E327" t="s">
        <v>9</v>
      </c>
      <c r="F327">
        <v>2014</v>
      </c>
      <c r="G327">
        <v>0</v>
      </c>
      <c r="H327">
        <v>85.595621244295202</v>
      </c>
      <c r="I327">
        <v>1813839.9825446799</v>
      </c>
      <c r="J327">
        <v>177363.053153257</v>
      </c>
    </row>
    <row r="328" spans="1:10" x14ac:dyDescent="0.2">
      <c r="A328" s="1" t="str">
        <f t="shared" si="5"/>
        <v>20171industrialVCC 21400 (GAS LHD1)</v>
      </c>
      <c r="B328">
        <v>2017</v>
      </c>
      <c r="C328">
        <v>1</v>
      </c>
      <c r="D328" t="s">
        <v>21</v>
      </c>
      <c r="E328" t="s">
        <v>9</v>
      </c>
      <c r="F328">
        <v>2014</v>
      </c>
      <c r="G328">
        <v>0</v>
      </c>
      <c r="H328">
        <v>84.739665031852198</v>
      </c>
      <c r="I328">
        <v>1755927.50240173</v>
      </c>
      <c r="J328">
        <v>171700.18631126601</v>
      </c>
    </row>
    <row r="329" spans="1:10" x14ac:dyDescent="0.2">
      <c r="A329" s="1" t="str">
        <f t="shared" si="5"/>
        <v>20181industrialVCC 21400 (GAS LHD1)</v>
      </c>
      <c r="B329">
        <v>2018</v>
      </c>
      <c r="C329">
        <v>1</v>
      </c>
      <c r="D329" t="s">
        <v>21</v>
      </c>
      <c r="E329" t="s">
        <v>9</v>
      </c>
      <c r="F329">
        <v>2014</v>
      </c>
      <c r="G329">
        <v>0</v>
      </c>
      <c r="H329">
        <v>83.892268381533697</v>
      </c>
      <c r="I329">
        <v>1567081.76139391</v>
      </c>
      <c r="J329">
        <v>153234.24801325399</v>
      </c>
    </row>
    <row r="330" spans="1:10" x14ac:dyDescent="0.2">
      <c r="A330" s="1" t="str">
        <f t="shared" si="5"/>
        <v>20191industrialVCC 21400 (GAS LHD1)</v>
      </c>
      <c r="B330">
        <v>2019</v>
      </c>
      <c r="C330">
        <v>1</v>
      </c>
      <c r="D330" t="s">
        <v>21</v>
      </c>
      <c r="E330" t="s">
        <v>9</v>
      </c>
      <c r="F330">
        <v>2014</v>
      </c>
      <c r="G330">
        <v>0</v>
      </c>
      <c r="H330">
        <v>83.053345697718399</v>
      </c>
      <c r="I330">
        <v>1467283.9533633499</v>
      </c>
      <c r="J330">
        <v>143475.700346072</v>
      </c>
    </row>
    <row r="331" spans="1:10" x14ac:dyDescent="0.2">
      <c r="A331" s="1" t="str">
        <f t="shared" si="5"/>
        <v>20201industrialVCC 21400 (GAS LHD1)</v>
      </c>
      <c r="B331">
        <v>2020</v>
      </c>
      <c r="C331">
        <v>1</v>
      </c>
      <c r="D331" t="s">
        <v>21</v>
      </c>
      <c r="E331" t="s">
        <v>9</v>
      </c>
      <c r="F331">
        <v>2014</v>
      </c>
      <c r="G331">
        <v>0</v>
      </c>
      <c r="H331">
        <v>82.222812240741206</v>
      </c>
      <c r="I331">
        <v>1410219.65145719</v>
      </c>
      <c r="J331">
        <v>137895.77107472799</v>
      </c>
    </row>
    <row r="332" spans="1:10" x14ac:dyDescent="0.2">
      <c r="A332" s="1" t="str">
        <f t="shared" si="5"/>
        <v>20101industrialVCC 21400 (GAS LHD1)</v>
      </c>
      <c r="B332">
        <v>2010</v>
      </c>
      <c r="C332">
        <v>1</v>
      </c>
      <c r="D332" t="s">
        <v>21</v>
      </c>
      <c r="E332" t="s">
        <v>9</v>
      </c>
      <c r="F332">
        <v>2015</v>
      </c>
      <c r="G332">
        <v>0</v>
      </c>
      <c r="H332">
        <v>0</v>
      </c>
      <c r="I332">
        <v>0</v>
      </c>
      <c r="J332">
        <v>0</v>
      </c>
    </row>
    <row r="333" spans="1:10" x14ac:dyDescent="0.2">
      <c r="A333" s="1" t="str">
        <f t="shared" si="5"/>
        <v>20111industrialVCC 21400 (GAS LHD1)</v>
      </c>
      <c r="B333">
        <v>2011</v>
      </c>
      <c r="C333">
        <v>1</v>
      </c>
      <c r="D333" t="s">
        <v>21</v>
      </c>
      <c r="E333" t="s">
        <v>9</v>
      </c>
      <c r="F333">
        <v>2015</v>
      </c>
      <c r="G333">
        <v>0</v>
      </c>
      <c r="H333">
        <v>0</v>
      </c>
      <c r="I333">
        <v>0</v>
      </c>
      <c r="J333">
        <v>0</v>
      </c>
    </row>
    <row r="334" spans="1:10" x14ac:dyDescent="0.2">
      <c r="A334" s="1" t="str">
        <f t="shared" si="5"/>
        <v>20121industrialVCC 21400 (GAS LHD1)</v>
      </c>
      <c r="B334">
        <v>2012</v>
      </c>
      <c r="C334">
        <v>1</v>
      </c>
      <c r="D334" t="s">
        <v>21</v>
      </c>
      <c r="E334" t="s">
        <v>9</v>
      </c>
      <c r="F334">
        <v>2015</v>
      </c>
      <c r="G334">
        <v>0</v>
      </c>
      <c r="H334">
        <v>0</v>
      </c>
      <c r="I334">
        <v>0</v>
      </c>
      <c r="J334">
        <v>0</v>
      </c>
    </row>
    <row r="335" spans="1:10" x14ac:dyDescent="0.2">
      <c r="A335" s="1" t="str">
        <f t="shared" si="5"/>
        <v>20131industrialVCC 21400 (GAS LHD1)</v>
      </c>
      <c r="B335">
        <v>2013</v>
      </c>
      <c r="C335">
        <v>1</v>
      </c>
      <c r="D335" t="s">
        <v>21</v>
      </c>
      <c r="E335" t="s">
        <v>9</v>
      </c>
      <c r="F335">
        <v>2015</v>
      </c>
      <c r="G335">
        <v>0</v>
      </c>
      <c r="H335">
        <v>0</v>
      </c>
      <c r="I335">
        <v>0</v>
      </c>
      <c r="J335">
        <v>0</v>
      </c>
    </row>
    <row r="336" spans="1:10" x14ac:dyDescent="0.2">
      <c r="A336" s="1" t="str">
        <f t="shared" si="5"/>
        <v>20141industrialVCC 21400 (GAS LHD1)</v>
      </c>
      <c r="B336">
        <v>2014</v>
      </c>
      <c r="C336">
        <v>1</v>
      </c>
      <c r="D336" t="s">
        <v>21</v>
      </c>
      <c r="E336" t="s">
        <v>9</v>
      </c>
      <c r="F336">
        <v>2015</v>
      </c>
      <c r="G336">
        <v>0</v>
      </c>
      <c r="H336">
        <v>0</v>
      </c>
      <c r="I336">
        <v>0</v>
      </c>
      <c r="J336">
        <v>0</v>
      </c>
    </row>
    <row r="337" spans="1:10" x14ac:dyDescent="0.2">
      <c r="A337" s="1" t="str">
        <f t="shared" si="5"/>
        <v>20151industrialVCC 21400 (GAS LHD1)</v>
      </c>
      <c r="B337">
        <v>2015</v>
      </c>
      <c r="C337">
        <v>1</v>
      </c>
      <c r="D337" t="s">
        <v>21</v>
      </c>
      <c r="E337" t="s">
        <v>9</v>
      </c>
      <c r="F337">
        <v>2015</v>
      </c>
      <c r="G337">
        <v>12.7256245668398</v>
      </c>
      <c r="H337">
        <v>12.7256245668398</v>
      </c>
      <c r="I337">
        <v>291802.980619293</v>
      </c>
      <c r="J337">
        <v>28393.389883893</v>
      </c>
    </row>
    <row r="338" spans="1:10" x14ac:dyDescent="0.2">
      <c r="A338" s="1" t="str">
        <f t="shared" si="5"/>
        <v>20161industrialVCC 21400 (GAS LHD1)</v>
      </c>
      <c r="B338">
        <v>2016</v>
      </c>
      <c r="C338">
        <v>1</v>
      </c>
      <c r="D338" t="s">
        <v>21</v>
      </c>
      <c r="E338" t="s">
        <v>9</v>
      </c>
      <c r="F338">
        <v>2015</v>
      </c>
      <c r="G338">
        <v>0</v>
      </c>
      <c r="H338">
        <v>12.598368321171399</v>
      </c>
      <c r="I338">
        <v>274745.67757437</v>
      </c>
      <c r="J338">
        <v>26733.6581885747</v>
      </c>
    </row>
    <row r="339" spans="1:10" x14ac:dyDescent="0.2">
      <c r="A339" s="1" t="str">
        <f t="shared" si="5"/>
        <v>20171industrialVCC 21400 (GAS LHD1)</v>
      </c>
      <c r="B339">
        <v>2017</v>
      </c>
      <c r="C339">
        <v>1</v>
      </c>
      <c r="D339" t="s">
        <v>21</v>
      </c>
      <c r="E339" t="s">
        <v>9</v>
      </c>
      <c r="F339">
        <v>2015</v>
      </c>
      <c r="G339">
        <v>0</v>
      </c>
      <c r="H339">
        <v>12.472384637959699</v>
      </c>
      <c r="I339">
        <v>264299.85091690801</v>
      </c>
      <c r="J339">
        <v>25717.244893839201</v>
      </c>
    </row>
    <row r="340" spans="1:10" x14ac:dyDescent="0.2">
      <c r="A340" s="1" t="str">
        <f t="shared" si="5"/>
        <v>20181industrialVCC 21400 (GAS LHD1)</v>
      </c>
      <c r="B340">
        <v>2018</v>
      </c>
      <c r="C340">
        <v>1</v>
      </c>
      <c r="D340" t="s">
        <v>21</v>
      </c>
      <c r="E340" t="s">
        <v>9</v>
      </c>
      <c r="F340">
        <v>2015</v>
      </c>
      <c r="G340">
        <v>0</v>
      </c>
      <c r="H340">
        <v>12.3476607915801</v>
      </c>
      <c r="I340">
        <v>255861.256545129</v>
      </c>
      <c r="J340">
        <v>24896.141903179399</v>
      </c>
    </row>
    <row r="341" spans="1:10" x14ac:dyDescent="0.2">
      <c r="A341" s="1" t="str">
        <f t="shared" si="5"/>
        <v>20191industrialVCC 21400 (GAS LHD1)</v>
      </c>
      <c r="B341">
        <v>2019</v>
      </c>
      <c r="C341">
        <v>1</v>
      </c>
      <c r="D341" t="s">
        <v>21</v>
      </c>
      <c r="E341" t="s">
        <v>9</v>
      </c>
      <c r="F341">
        <v>2015</v>
      </c>
      <c r="G341">
        <v>0</v>
      </c>
      <c r="H341">
        <v>12.224184183664301</v>
      </c>
      <c r="I341">
        <v>228343.99941385901</v>
      </c>
      <c r="J341">
        <v>22218.622267823699</v>
      </c>
    </row>
    <row r="342" spans="1:10" x14ac:dyDescent="0.2">
      <c r="A342" s="1" t="str">
        <f t="shared" si="5"/>
        <v>20201industrialVCC 21400 (GAS LHD1)</v>
      </c>
      <c r="B342">
        <v>2020</v>
      </c>
      <c r="C342">
        <v>1</v>
      </c>
      <c r="D342" t="s">
        <v>21</v>
      </c>
      <c r="E342" t="s">
        <v>9</v>
      </c>
      <c r="F342">
        <v>2015</v>
      </c>
      <c r="G342">
        <v>0</v>
      </c>
      <c r="H342">
        <v>12.1019423418276</v>
      </c>
      <c r="I342">
        <v>213802.17321191001</v>
      </c>
      <c r="J342">
        <v>20803.654743847499</v>
      </c>
    </row>
    <row r="343" spans="1:10" x14ac:dyDescent="0.2">
      <c r="A343" s="1" t="str">
        <f t="shared" si="5"/>
        <v>20101industrialVCC 21400 (GAS LHD1)</v>
      </c>
      <c r="B343">
        <v>2010</v>
      </c>
      <c r="C343">
        <v>1</v>
      </c>
      <c r="D343" t="s">
        <v>21</v>
      </c>
      <c r="E343" t="s">
        <v>9</v>
      </c>
      <c r="F343">
        <v>2016</v>
      </c>
      <c r="G343">
        <v>0</v>
      </c>
      <c r="H343">
        <v>0</v>
      </c>
      <c r="I343">
        <v>0</v>
      </c>
      <c r="J343">
        <v>0</v>
      </c>
    </row>
    <row r="344" spans="1:10" x14ac:dyDescent="0.2">
      <c r="A344" s="1" t="str">
        <f t="shared" si="5"/>
        <v>20111industrialVCC 21400 (GAS LHD1)</v>
      </c>
      <c r="B344">
        <v>2011</v>
      </c>
      <c r="C344">
        <v>1</v>
      </c>
      <c r="D344" t="s">
        <v>21</v>
      </c>
      <c r="E344" t="s">
        <v>9</v>
      </c>
      <c r="F344">
        <v>2016</v>
      </c>
      <c r="G344">
        <v>0</v>
      </c>
      <c r="H344">
        <v>0</v>
      </c>
      <c r="I344">
        <v>0</v>
      </c>
      <c r="J344">
        <v>0</v>
      </c>
    </row>
    <row r="345" spans="1:10" x14ac:dyDescent="0.2">
      <c r="A345" s="1" t="str">
        <f t="shared" si="5"/>
        <v>20121industrialVCC 21400 (GAS LHD1)</v>
      </c>
      <c r="B345">
        <v>2012</v>
      </c>
      <c r="C345">
        <v>1</v>
      </c>
      <c r="D345" t="s">
        <v>21</v>
      </c>
      <c r="E345" t="s">
        <v>9</v>
      </c>
      <c r="F345">
        <v>2016</v>
      </c>
      <c r="G345">
        <v>0</v>
      </c>
      <c r="H345">
        <v>0</v>
      </c>
      <c r="I345">
        <v>0</v>
      </c>
      <c r="J345">
        <v>0</v>
      </c>
    </row>
    <row r="346" spans="1:10" x14ac:dyDescent="0.2">
      <c r="A346" s="1" t="str">
        <f t="shared" si="5"/>
        <v>20131industrialVCC 21400 (GAS LHD1)</v>
      </c>
      <c r="B346">
        <v>2013</v>
      </c>
      <c r="C346">
        <v>1</v>
      </c>
      <c r="D346" t="s">
        <v>21</v>
      </c>
      <c r="E346" t="s">
        <v>9</v>
      </c>
      <c r="F346">
        <v>2016</v>
      </c>
      <c r="G346">
        <v>0</v>
      </c>
      <c r="H346">
        <v>0</v>
      </c>
      <c r="I346">
        <v>0</v>
      </c>
      <c r="J346">
        <v>0</v>
      </c>
    </row>
    <row r="347" spans="1:10" x14ac:dyDescent="0.2">
      <c r="A347" s="1" t="str">
        <f t="shared" si="5"/>
        <v>20141industrialVCC 21400 (GAS LHD1)</v>
      </c>
      <c r="B347">
        <v>2014</v>
      </c>
      <c r="C347">
        <v>1</v>
      </c>
      <c r="D347" t="s">
        <v>21</v>
      </c>
      <c r="E347" t="s">
        <v>9</v>
      </c>
      <c r="F347">
        <v>2016</v>
      </c>
      <c r="G347">
        <v>0</v>
      </c>
      <c r="H347">
        <v>0</v>
      </c>
      <c r="I347">
        <v>0</v>
      </c>
      <c r="J347">
        <v>0</v>
      </c>
    </row>
    <row r="348" spans="1:10" x14ac:dyDescent="0.2">
      <c r="A348" s="1" t="str">
        <f t="shared" si="5"/>
        <v>20151industrialVCC 21400 (GAS LHD1)</v>
      </c>
      <c r="B348">
        <v>2015</v>
      </c>
      <c r="C348">
        <v>1</v>
      </c>
      <c r="D348" t="s">
        <v>21</v>
      </c>
      <c r="E348" t="s">
        <v>9</v>
      </c>
      <c r="F348">
        <v>2016</v>
      </c>
      <c r="G348">
        <v>0</v>
      </c>
      <c r="H348">
        <v>0</v>
      </c>
      <c r="I348">
        <v>0</v>
      </c>
      <c r="J348">
        <v>0</v>
      </c>
    </row>
    <row r="349" spans="1:10" x14ac:dyDescent="0.2">
      <c r="A349" s="1" t="str">
        <f t="shared" si="5"/>
        <v>20161industrialVCC 21400 (GAS LHD1)</v>
      </c>
      <c r="B349">
        <v>2016</v>
      </c>
      <c r="C349">
        <v>1</v>
      </c>
      <c r="D349" t="s">
        <v>21</v>
      </c>
      <c r="E349" t="s">
        <v>9</v>
      </c>
      <c r="F349">
        <v>2016</v>
      </c>
      <c r="G349">
        <v>63.709420827683701</v>
      </c>
      <c r="H349">
        <v>63.709420827683701</v>
      </c>
      <c r="I349">
        <v>1460879.0942560099</v>
      </c>
      <c r="J349">
        <v>139281.111687439</v>
      </c>
    </row>
    <row r="350" spans="1:10" x14ac:dyDescent="0.2">
      <c r="A350" s="1" t="str">
        <f t="shared" si="5"/>
        <v>20171industrialVCC 21400 (GAS LHD1)</v>
      </c>
      <c r="B350">
        <v>2017</v>
      </c>
      <c r="C350">
        <v>1</v>
      </c>
      <c r="D350" t="s">
        <v>21</v>
      </c>
      <c r="E350" t="s">
        <v>9</v>
      </c>
      <c r="F350">
        <v>2016</v>
      </c>
      <c r="G350">
        <v>0</v>
      </c>
      <c r="H350">
        <v>63.072326619406901</v>
      </c>
      <c r="I350">
        <v>1375483.6079939001</v>
      </c>
      <c r="J350">
        <v>131139.453485579</v>
      </c>
    </row>
    <row r="351" spans="1:10" x14ac:dyDescent="0.2">
      <c r="A351" s="1" t="str">
        <f t="shared" si="5"/>
        <v>20181industrialVCC 21400 (GAS LHD1)</v>
      </c>
      <c r="B351">
        <v>2018</v>
      </c>
      <c r="C351">
        <v>1</v>
      </c>
      <c r="D351" t="s">
        <v>21</v>
      </c>
      <c r="E351" t="s">
        <v>9</v>
      </c>
      <c r="F351">
        <v>2016</v>
      </c>
      <c r="G351">
        <v>0</v>
      </c>
      <c r="H351">
        <v>62.441603353212798</v>
      </c>
      <c r="I351">
        <v>1323187.74126312</v>
      </c>
      <c r="J351">
        <v>126153.533375175</v>
      </c>
    </row>
    <row r="352" spans="1:10" x14ac:dyDescent="0.2">
      <c r="A352" s="1" t="str">
        <f t="shared" si="5"/>
        <v>20191industrialVCC 21400 (GAS LHD1)</v>
      </c>
      <c r="B352">
        <v>2019</v>
      </c>
      <c r="C352">
        <v>1</v>
      </c>
      <c r="D352" t="s">
        <v>21</v>
      </c>
      <c r="E352" t="s">
        <v>9</v>
      </c>
      <c r="F352">
        <v>2016</v>
      </c>
      <c r="G352">
        <v>0</v>
      </c>
      <c r="H352">
        <v>61.817187319680698</v>
      </c>
      <c r="I352">
        <v>1280940.859218</v>
      </c>
      <c r="J352">
        <v>122125.68964758</v>
      </c>
    </row>
    <row r="353" spans="1:10" x14ac:dyDescent="0.2">
      <c r="A353" s="1" t="str">
        <f t="shared" si="5"/>
        <v>20201industrialVCC 21400 (GAS LHD1)</v>
      </c>
      <c r="B353">
        <v>2020</v>
      </c>
      <c r="C353">
        <v>1</v>
      </c>
      <c r="D353" t="s">
        <v>21</v>
      </c>
      <c r="E353" t="s">
        <v>9</v>
      </c>
      <c r="F353">
        <v>2016</v>
      </c>
      <c r="G353">
        <v>0</v>
      </c>
      <c r="H353">
        <v>61.199015446483799</v>
      </c>
      <c r="I353">
        <v>1143178.77882724</v>
      </c>
      <c r="J353">
        <v>108991.368141685</v>
      </c>
    </row>
    <row r="354" spans="1:10" x14ac:dyDescent="0.2">
      <c r="A354" s="1" t="str">
        <f t="shared" si="5"/>
        <v>20101industrialVCC 21400 (GAS LHD1)</v>
      </c>
      <c r="B354">
        <v>2010</v>
      </c>
      <c r="C354">
        <v>1</v>
      </c>
      <c r="D354" t="s">
        <v>21</v>
      </c>
      <c r="E354" t="s">
        <v>9</v>
      </c>
      <c r="F354">
        <v>2017</v>
      </c>
      <c r="G354">
        <v>0</v>
      </c>
      <c r="H354">
        <v>0</v>
      </c>
      <c r="I354">
        <v>0</v>
      </c>
      <c r="J354">
        <v>0</v>
      </c>
    </row>
    <row r="355" spans="1:10" x14ac:dyDescent="0.2">
      <c r="A355" s="1" t="str">
        <f t="shared" si="5"/>
        <v>20111industrialVCC 21400 (GAS LHD1)</v>
      </c>
      <c r="B355">
        <v>2011</v>
      </c>
      <c r="C355">
        <v>1</v>
      </c>
      <c r="D355" t="s">
        <v>21</v>
      </c>
      <c r="E355" t="s">
        <v>9</v>
      </c>
      <c r="F355">
        <v>2017</v>
      </c>
      <c r="G355">
        <v>0</v>
      </c>
      <c r="H355">
        <v>0</v>
      </c>
      <c r="I355">
        <v>0</v>
      </c>
      <c r="J355">
        <v>0</v>
      </c>
    </row>
    <row r="356" spans="1:10" x14ac:dyDescent="0.2">
      <c r="A356" s="1" t="str">
        <f t="shared" si="5"/>
        <v>20121industrialVCC 21400 (GAS LHD1)</v>
      </c>
      <c r="B356">
        <v>2012</v>
      </c>
      <c r="C356">
        <v>1</v>
      </c>
      <c r="D356" t="s">
        <v>21</v>
      </c>
      <c r="E356" t="s">
        <v>9</v>
      </c>
      <c r="F356">
        <v>2017</v>
      </c>
      <c r="G356">
        <v>0</v>
      </c>
      <c r="H356">
        <v>0</v>
      </c>
      <c r="I356">
        <v>0</v>
      </c>
      <c r="J356">
        <v>0</v>
      </c>
    </row>
    <row r="357" spans="1:10" x14ac:dyDescent="0.2">
      <c r="A357" s="1" t="str">
        <f t="shared" si="5"/>
        <v>20131industrialVCC 21400 (GAS LHD1)</v>
      </c>
      <c r="B357">
        <v>2013</v>
      </c>
      <c r="C357">
        <v>1</v>
      </c>
      <c r="D357" t="s">
        <v>21</v>
      </c>
      <c r="E357" t="s">
        <v>9</v>
      </c>
      <c r="F357">
        <v>2017</v>
      </c>
      <c r="G357">
        <v>0</v>
      </c>
      <c r="H357">
        <v>0</v>
      </c>
      <c r="I357">
        <v>0</v>
      </c>
      <c r="J357">
        <v>0</v>
      </c>
    </row>
    <row r="358" spans="1:10" x14ac:dyDescent="0.2">
      <c r="A358" s="1" t="str">
        <f t="shared" si="5"/>
        <v>20141industrialVCC 21400 (GAS LHD1)</v>
      </c>
      <c r="B358">
        <v>2014</v>
      </c>
      <c r="C358">
        <v>1</v>
      </c>
      <c r="D358" t="s">
        <v>21</v>
      </c>
      <c r="E358" t="s">
        <v>9</v>
      </c>
      <c r="F358">
        <v>2017</v>
      </c>
      <c r="G358">
        <v>0</v>
      </c>
      <c r="H358">
        <v>0</v>
      </c>
      <c r="I358">
        <v>0</v>
      </c>
      <c r="J358">
        <v>0</v>
      </c>
    </row>
    <row r="359" spans="1:10" x14ac:dyDescent="0.2">
      <c r="A359" s="1" t="str">
        <f t="shared" si="5"/>
        <v>20151industrialVCC 21400 (GAS LHD1)</v>
      </c>
      <c r="B359">
        <v>2015</v>
      </c>
      <c r="C359">
        <v>1</v>
      </c>
      <c r="D359" t="s">
        <v>21</v>
      </c>
      <c r="E359" t="s">
        <v>9</v>
      </c>
      <c r="F359">
        <v>2017</v>
      </c>
      <c r="G359">
        <v>0</v>
      </c>
      <c r="H359">
        <v>0</v>
      </c>
      <c r="I359">
        <v>0</v>
      </c>
      <c r="J359">
        <v>0</v>
      </c>
    </row>
    <row r="360" spans="1:10" x14ac:dyDescent="0.2">
      <c r="A360" s="1" t="str">
        <f t="shared" si="5"/>
        <v>20161industrialVCC 21400 (GAS LHD1)</v>
      </c>
      <c r="B360">
        <v>2016</v>
      </c>
      <c r="C360">
        <v>1</v>
      </c>
      <c r="D360" t="s">
        <v>21</v>
      </c>
      <c r="E360" t="s">
        <v>9</v>
      </c>
      <c r="F360">
        <v>2017</v>
      </c>
      <c r="G360">
        <v>0</v>
      </c>
      <c r="H360">
        <v>0</v>
      </c>
      <c r="I360">
        <v>0</v>
      </c>
      <c r="J360">
        <v>0</v>
      </c>
    </row>
    <row r="361" spans="1:10" x14ac:dyDescent="0.2">
      <c r="A361" s="1" t="str">
        <f t="shared" si="5"/>
        <v>20171industrialVCC 21400 (GAS LHD1)</v>
      </c>
      <c r="B361">
        <v>2017</v>
      </c>
      <c r="C361">
        <v>1</v>
      </c>
      <c r="D361" t="s">
        <v>21</v>
      </c>
      <c r="E361" t="s">
        <v>9</v>
      </c>
      <c r="F361">
        <v>2017</v>
      </c>
      <c r="G361">
        <v>67.139234696824303</v>
      </c>
      <c r="H361">
        <v>67.139234696824303</v>
      </c>
      <c r="I361">
        <v>1539525.9146716101</v>
      </c>
      <c r="J361">
        <v>143760.82692902401</v>
      </c>
    </row>
    <row r="362" spans="1:10" x14ac:dyDescent="0.2">
      <c r="A362" s="1" t="str">
        <f t="shared" si="5"/>
        <v>20181industrialVCC 21400 (GAS LHD1)</v>
      </c>
      <c r="B362">
        <v>2018</v>
      </c>
      <c r="C362">
        <v>1</v>
      </c>
      <c r="D362" t="s">
        <v>21</v>
      </c>
      <c r="E362" t="s">
        <v>9</v>
      </c>
      <c r="F362">
        <v>2017</v>
      </c>
      <c r="G362">
        <v>0</v>
      </c>
      <c r="H362">
        <v>66.467842349855999</v>
      </c>
      <c r="I362">
        <v>1449533.13935336</v>
      </c>
      <c r="J362">
        <v>135357.30758966401</v>
      </c>
    </row>
    <row r="363" spans="1:10" x14ac:dyDescent="0.2">
      <c r="A363" s="1" t="str">
        <f t="shared" si="5"/>
        <v>20191industrialVCC 21400 (GAS LHD1)</v>
      </c>
      <c r="B363">
        <v>2019</v>
      </c>
      <c r="C363">
        <v>1</v>
      </c>
      <c r="D363" t="s">
        <v>21</v>
      </c>
      <c r="E363" t="s">
        <v>9</v>
      </c>
      <c r="F363">
        <v>2017</v>
      </c>
      <c r="G363">
        <v>0</v>
      </c>
      <c r="H363">
        <v>65.803163926357499</v>
      </c>
      <c r="I363">
        <v>1394421.91051944</v>
      </c>
      <c r="J363">
        <v>130211.02472769</v>
      </c>
    </row>
    <row r="364" spans="1:10" x14ac:dyDescent="0.2">
      <c r="A364" s="1" t="str">
        <f t="shared" si="5"/>
        <v>20201industrialVCC 21400 (GAS LHD1)</v>
      </c>
      <c r="B364">
        <v>2020</v>
      </c>
      <c r="C364">
        <v>1</v>
      </c>
      <c r="D364" t="s">
        <v>21</v>
      </c>
      <c r="E364" t="s">
        <v>9</v>
      </c>
      <c r="F364">
        <v>2017</v>
      </c>
      <c r="G364">
        <v>0</v>
      </c>
      <c r="H364">
        <v>65.145132287093901</v>
      </c>
      <c r="I364">
        <v>1349900.65617453</v>
      </c>
      <c r="J364">
        <v>126053.632975108</v>
      </c>
    </row>
    <row r="365" spans="1:10" x14ac:dyDescent="0.2">
      <c r="A365" s="1" t="str">
        <f t="shared" si="5"/>
        <v>20101industrialVCC 21400 (GAS LHD1)</v>
      </c>
      <c r="B365">
        <v>2010</v>
      </c>
      <c r="C365">
        <v>1</v>
      </c>
      <c r="D365" t="s">
        <v>21</v>
      </c>
      <c r="E365" t="s">
        <v>9</v>
      </c>
      <c r="F365">
        <v>2018</v>
      </c>
      <c r="G365">
        <v>0</v>
      </c>
      <c r="H365">
        <v>0</v>
      </c>
      <c r="I365">
        <v>0</v>
      </c>
      <c r="J365">
        <v>0</v>
      </c>
    </row>
    <row r="366" spans="1:10" x14ac:dyDescent="0.2">
      <c r="A366" s="1" t="str">
        <f t="shared" si="5"/>
        <v>20111industrialVCC 21400 (GAS LHD1)</v>
      </c>
      <c r="B366">
        <v>2011</v>
      </c>
      <c r="C366">
        <v>1</v>
      </c>
      <c r="D366" t="s">
        <v>21</v>
      </c>
      <c r="E366" t="s">
        <v>9</v>
      </c>
      <c r="F366">
        <v>2018</v>
      </c>
      <c r="G366">
        <v>0</v>
      </c>
      <c r="H366">
        <v>0</v>
      </c>
      <c r="I366">
        <v>0</v>
      </c>
      <c r="J366">
        <v>0</v>
      </c>
    </row>
    <row r="367" spans="1:10" x14ac:dyDescent="0.2">
      <c r="A367" s="1" t="str">
        <f t="shared" si="5"/>
        <v>20121industrialVCC 21400 (GAS LHD1)</v>
      </c>
      <c r="B367">
        <v>2012</v>
      </c>
      <c r="C367">
        <v>1</v>
      </c>
      <c r="D367" t="s">
        <v>21</v>
      </c>
      <c r="E367" t="s">
        <v>9</v>
      </c>
      <c r="F367">
        <v>2018</v>
      </c>
      <c r="G367">
        <v>0</v>
      </c>
      <c r="H367">
        <v>0</v>
      </c>
      <c r="I367">
        <v>0</v>
      </c>
      <c r="J367">
        <v>0</v>
      </c>
    </row>
    <row r="368" spans="1:10" x14ac:dyDescent="0.2">
      <c r="A368" s="1" t="str">
        <f t="shared" si="5"/>
        <v>20131industrialVCC 21400 (GAS LHD1)</v>
      </c>
      <c r="B368">
        <v>2013</v>
      </c>
      <c r="C368">
        <v>1</v>
      </c>
      <c r="D368" t="s">
        <v>21</v>
      </c>
      <c r="E368" t="s">
        <v>9</v>
      </c>
      <c r="F368">
        <v>2018</v>
      </c>
      <c r="G368">
        <v>0</v>
      </c>
      <c r="H368">
        <v>0</v>
      </c>
      <c r="I368">
        <v>0</v>
      </c>
      <c r="J368">
        <v>0</v>
      </c>
    </row>
    <row r="369" spans="1:10" x14ac:dyDescent="0.2">
      <c r="A369" s="1" t="str">
        <f t="shared" si="5"/>
        <v>20141industrialVCC 21400 (GAS LHD1)</v>
      </c>
      <c r="B369">
        <v>2014</v>
      </c>
      <c r="C369">
        <v>1</v>
      </c>
      <c r="D369" t="s">
        <v>21</v>
      </c>
      <c r="E369" t="s">
        <v>9</v>
      </c>
      <c r="F369">
        <v>2018</v>
      </c>
      <c r="G369">
        <v>0</v>
      </c>
      <c r="H369">
        <v>0</v>
      </c>
      <c r="I369">
        <v>0</v>
      </c>
      <c r="J369">
        <v>0</v>
      </c>
    </row>
    <row r="370" spans="1:10" x14ac:dyDescent="0.2">
      <c r="A370" s="1" t="str">
        <f t="shared" si="5"/>
        <v>20151industrialVCC 21400 (GAS LHD1)</v>
      </c>
      <c r="B370">
        <v>2015</v>
      </c>
      <c r="C370">
        <v>1</v>
      </c>
      <c r="D370" t="s">
        <v>21</v>
      </c>
      <c r="E370" t="s">
        <v>9</v>
      </c>
      <c r="F370">
        <v>2018</v>
      </c>
      <c r="G370">
        <v>0</v>
      </c>
      <c r="H370">
        <v>0</v>
      </c>
      <c r="I370">
        <v>0</v>
      </c>
      <c r="J370">
        <v>0</v>
      </c>
    </row>
    <row r="371" spans="1:10" x14ac:dyDescent="0.2">
      <c r="A371" s="1" t="str">
        <f t="shared" si="5"/>
        <v>20161industrialVCC 21400 (GAS LHD1)</v>
      </c>
      <c r="B371">
        <v>2016</v>
      </c>
      <c r="C371">
        <v>1</v>
      </c>
      <c r="D371" t="s">
        <v>21</v>
      </c>
      <c r="E371" t="s">
        <v>9</v>
      </c>
      <c r="F371">
        <v>2018</v>
      </c>
      <c r="G371">
        <v>0</v>
      </c>
      <c r="H371">
        <v>0</v>
      </c>
      <c r="I371">
        <v>0</v>
      </c>
      <c r="J371">
        <v>0</v>
      </c>
    </row>
    <row r="372" spans="1:10" x14ac:dyDescent="0.2">
      <c r="A372" s="1" t="str">
        <f t="shared" si="5"/>
        <v>20171industrialVCC 21400 (GAS LHD1)</v>
      </c>
      <c r="B372">
        <v>2017</v>
      </c>
      <c r="C372">
        <v>1</v>
      </c>
      <c r="D372" t="s">
        <v>21</v>
      </c>
      <c r="E372" t="s">
        <v>9</v>
      </c>
      <c r="F372">
        <v>2018</v>
      </c>
      <c r="G372">
        <v>0</v>
      </c>
      <c r="H372">
        <v>0</v>
      </c>
      <c r="I372">
        <v>0</v>
      </c>
      <c r="J372">
        <v>0</v>
      </c>
    </row>
    <row r="373" spans="1:10" x14ac:dyDescent="0.2">
      <c r="A373" s="1" t="str">
        <f t="shared" si="5"/>
        <v>20181industrialVCC 21400 (GAS LHD1)</v>
      </c>
      <c r="B373">
        <v>2018</v>
      </c>
      <c r="C373">
        <v>1</v>
      </c>
      <c r="D373" t="s">
        <v>21</v>
      </c>
      <c r="E373" t="s">
        <v>9</v>
      </c>
      <c r="F373">
        <v>2018</v>
      </c>
      <c r="G373">
        <v>115.98216126604299</v>
      </c>
      <c r="H373">
        <v>115.98216126604299</v>
      </c>
      <c r="I373">
        <v>2659511.1444894299</v>
      </c>
      <c r="J373">
        <v>237872.860556637</v>
      </c>
    </row>
    <row r="374" spans="1:10" x14ac:dyDescent="0.2">
      <c r="A374" s="1" t="str">
        <f t="shared" si="5"/>
        <v>20191industrialVCC 21400 (GAS LHD1)</v>
      </c>
      <c r="B374">
        <v>2019</v>
      </c>
      <c r="C374">
        <v>1</v>
      </c>
      <c r="D374" t="s">
        <v>21</v>
      </c>
      <c r="E374" t="s">
        <v>9</v>
      </c>
      <c r="F374">
        <v>2018</v>
      </c>
      <c r="G374">
        <v>0</v>
      </c>
      <c r="H374">
        <v>114.822339653383</v>
      </c>
      <c r="I374">
        <v>2504049.7868068302</v>
      </c>
      <c r="J374">
        <v>223968.03525270801</v>
      </c>
    </row>
    <row r="375" spans="1:10" x14ac:dyDescent="0.2">
      <c r="A375" s="1" t="str">
        <f t="shared" si="5"/>
        <v>20201industrialVCC 21400 (GAS LHD1)</v>
      </c>
      <c r="B375">
        <v>2020</v>
      </c>
      <c r="C375">
        <v>1</v>
      </c>
      <c r="D375" t="s">
        <v>21</v>
      </c>
      <c r="E375" t="s">
        <v>9</v>
      </c>
      <c r="F375">
        <v>2018</v>
      </c>
      <c r="G375">
        <v>0</v>
      </c>
      <c r="H375">
        <v>113.674116256849</v>
      </c>
      <c r="I375">
        <v>2408845.8504043799</v>
      </c>
      <c r="J375">
        <v>215452.77381632401</v>
      </c>
    </row>
    <row r="376" spans="1:10" x14ac:dyDescent="0.2">
      <c r="A376" s="1" t="str">
        <f t="shared" si="5"/>
        <v>20101industrialVCC 21400 (GAS LHD1)</v>
      </c>
      <c r="B376">
        <v>2010</v>
      </c>
      <c r="C376">
        <v>1</v>
      </c>
      <c r="D376" t="s">
        <v>21</v>
      </c>
      <c r="E376" t="s">
        <v>9</v>
      </c>
      <c r="F376">
        <v>2019</v>
      </c>
      <c r="G376">
        <v>0</v>
      </c>
      <c r="H376">
        <v>0</v>
      </c>
      <c r="I376">
        <v>0</v>
      </c>
      <c r="J376">
        <v>0</v>
      </c>
    </row>
    <row r="377" spans="1:10" x14ac:dyDescent="0.2">
      <c r="A377" s="1" t="str">
        <f t="shared" si="5"/>
        <v>20111industrialVCC 21400 (GAS LHD1)</v>
      </c>
      <c r="B377">
        <v>2011</v>
      </c>
      <c r="C377">
        <v>1</v>
      </c>
      <c r="D377" t="s">
        <v>21</v>
      </c>
      <c r="E377" t="s">
        <v>9</v>
      </c>
      <c r="F377">
        <v>2019</v>
      </c>
      <c r="G377">
        <v>0</v>
      </c>
      <c r="H377">
        <v>0</v>
      </c>
      <c r="I377">
        <v>0</v>
      </c>
      <c r="J377">
        <v>0</v>
      </c>
    </row>
    <row r="378" spans="1:10" x14ac:dyDescent="0.2">
      <c r="A378" s="1" t="str">
        <f t="shared" si="5"/>
        <v>20121industrialVCC 21400 (GAS LHD1)</v>
      </c>
      <c r="B378">
        <v>2012</v>
      </c>
      <c r="C378">
        <v>1</v>
      </c>
      <c r="D378" t="s">
        <v>21</v>
      </c>
      <c r="E378" t="s">
        <v>9</v>
      </c>
      <c r="F378">
        <v>2019</v>
      </c>
      <c r="G378">
        <v>0</v>
      </c>
      <c r="H378">
        <v>0</v>
      </c>
      <c r="I378">
        <v>0</v>
      </c>
      <c r="J378">
        <v>0</v>
      </c>
    </row>
    <row r="379" spans="1:10" x14ac:dyDescent="0.2">
      <c r="A379" s="1" t="str">
        <f t="shared" si="5"/>
        <v>20131industrialVCC 21400 (GAS LHD1)</v>
      </c>
      <c r="B379">
        <v>2013</v>
      </c>
      <c r="C379">
        <v>1</v>
      </c>
      <c r="D379" t="s">
        <v>21</v>
      </c>
      <c r="E379" t="s">
        <v>9</v>
      </c>
      <c r="F379">
        <v>2019</v>
      </c>
      <c r="G379">
        <v>0</v>
      </c>
      <c r="H379">
        <v>0</v>
      </c>
      <c r="I379">
        <v>0</v>
      </c>
      <c r="J379">
        <v>0</v>
      </c>
    </row>
    <row r="380" spans="1:10" x14ac:dyDescent="0.2">
      <c r="A380" s="1" t="str">
        <f t="shared" si="5"/>
        <v>20141industrialVCC 21400 (GAS LHD1)</v>
      </c>
      <c r="B380">
        <v>2014</v>
      </c>
      <c r="C380">
        <v>1</v>
      </c>
      <c r="D380" t="s">
        <v>21</v>
      </c>
      <c r="E380" t="s">
        <v>9</v>
      </c>
      <c r="F380">
        <v>2019</v>
      </c>
      <c r="G380">
        <v>0</v>
      </c>
      <c r="H380">
        <v>0</v>
      </c>
      <c r="I380">
        <v>0</v>
      </c>
      <c r="J380">
        <v>0</v>
      </c>
    </row>
    <row r="381" spans="1:10" x14ac:dyDescent="0.2">
      <c r="A381" s="1" t="str">
        <f t="shared" si="5"/>
        <v>20151industrialVCC 21400 (GAS LHD1)</v>
      </c>
      <c r="B381">
        <v>2015</v>
      </c>
      <c r="C381">
        <v>1</v>
      </c>
      <c r="D381" t="s">
        <v>21</v>
      </c>
      <c r="E381" t="s">
        <v>9</v>
      </c>
      <c r="F381">
        <v>2019</v>
      </c>
      <c r="G381">
        <v>0</v>
      </c>
      <c r="H381">
        <v>0</v>
      </c>
      <c r="I381">
        <v>0</v>
      </c>
      <c r="J381">
        <v>0</v>
      </c>
    </row>
    <row r="382" spans="1:10" x14ac:dyDescent="0.2">
      <c r="A382" s="1" t="str">
        <f t="shared" si="5"/>
        <v>20161industrialVCC 21400 (GAS LHD1)</v>
      </c>
      <c r="B382">
        <v>2016</v>
      </c>
      <c r="C382">
        <v>1</v>
      </c>
      <c r="D382" t="s">
        <v>21</v>
      </c>
      <c r="E382" t="s">
        <v>9</v>
      </c>
      <c r="F382">
        <v>2019</v>
      </c>
      <c r="G382">
        <v>0</v>
      </c>
      <c r="H382">
        <v>0</v>
      </c>
      <c r="I382">
        <v>0</v>
      </c>
      <c r="J382">
        <v>0</v>
      </c>
    </row>
    <row r="383" spans="1:10" x14ac:dyDescent="0.2">
      <c r="A383" s="1" t="str">
        <f t="shared" si="5"/>
        <v>20171industrialVCC 21400 (GAS LHD1)</v>
      </c>
      <c r="B383">
        <v>2017</v>
      </c>
      <c r="C383">
        <v>1</v>
      </c>
      <c r="D383" t="s">
        <v>21</v>
      </c>
      <c r="E383" t="s">
        <v>9</v>
      </c>
      <c r="F383">
        <v>2019</v>
      </c>
      <c r="G383">
        <v>0</v>
      </c>
      <c r="H383">
        <v>0</v>
      </c>
      <c r="I383">
        <v>0</v>
      </c>
      <c r="J383">
        <v>0</v>
      </c>
    </row>
    <row r="384" spans="1:10" x14ac:dyDescent="0.2">
      <c r="A384" s="1" t="str">
        <f t="shared" si="5"/>
        <v>20181industrialVCC 21400 (GAS LHD1)</v>
      </c>
      <c r="B384">
        <v>2018</v>
      </c>
      <c r="C384">
        <v>1</v>
      </c>
      <c r="D384" t="s">
        <v>21</v>
      </c>
      <c r="E384" t="s">
        <v>9</v>
      </c>
      <c r="F384">
        <v>2019</v>
      </c>
      <c r="G384">
        <v>0</v>
      </c>
      <c r="H384">
        <v>0</v>
      </c>
      <c r="I384">
        <v>0</v>
      </c>
      <c r="J384">
        <v>0</v>
      </c>
    </row>
    <row r="385" spans="1:10" x14ac:dyDescent="0.2">
      <c r="A385" s="1" t="str">
        <f t="shared" si="5"/>
        <v>20191industrialVCC 21400 (GAS LHD1)</v>
      </c>
      <c r="B385">
        <v>2019</v>
      </c>
      <c r="C385">
        <v>1</v>
      </c>
      <c r="D385" t="s">
        <v>21</v>
      </c>
      <c r="E385" t="s">
        <v>9</v>
      </c>
      <c r="F385">
        <v>2019</v>
      </c>
      <c r="G385">
        <v>10.0567701180809</v>
      </c>
      <c r="H385">
        <v>10.0567701180809</v>
      </c>
      <c r="I385">
        <v>230605.22337787499</v>
      </c>
      <c r="J385">
        <v>20627.972386514699</v>
      </c>
    </row>
    <row r="386" spans="1:10" x14ac:dyDescent="0.2">
      <c r="A386" s="1" t="str">
        <f t="shared" si="5"/>
        <v>20201industrialVCC 21400 (GAS LHD1)</v>
      </c>
      <c r="B386">
        <v>2020</v>
      </c>
      <c r="C386">
        <v>1</v>
      </c>
      <c r="D386" t="s">
        <v>21</v>
      </c>
      <c r="E386" t="s">
        <v>9</v>
      </c>
      <c r="F386">
        <v>2019</v>
      </c>
      <c r="G386">
        <v>0</v>
      </c>
      <c r="H386">
        <v>9.9562024169001599</v>
      </c>
      <c r="I386">
        <v>217125.226804329</v>
      </c>
      <c r="J386">
        <v>19422.1671015504</v>
      </c>
    </row>
    <row r="387" spans="1:10" x14ac:dyDescent="0.2">
      <c r="A387" s="1" t="str">
        <f t="shared" ref="A387:A450" si="6">$B387&amp;$C387&amp;$D387&amp;$E387</f>
        <v>20101industrialVCC 21400 (GAS LHD1)</v>
      </c>
      <c r="B387">
        <v>2010</v>
      </c>
      <c r="C387">
        <v>1</v>
      </c>
      <c r="D387" t="s">
        <v>21</v>
      </c>
      <c r="E387" t="s">
        <v>9</v>
      </c>
      <c r="F387">
        <v>2020</v>
      </c>
      <c r="G387">
        <v>0</v>
      </c>
      <c r="H387">
        <v>0</v>
      </c>
      <c r="I387">
        <v>0</v>
      </c>
      <c r="J387">
        <v>0</v>
      </c>
    </row>
    <row r="388" spans="1:10" x14ac:dyDescent="0.2">
      <c r="A388" s="1" t="str">
        <f t="shared" si="6"/>
        <v>20111industrialVCC 21400 (GAS LHD1)</v>
      </c>
      <c r="B388">
        <v>2011</v>
      </c>
      <c r="C388">
        <v>1</v>
      </c>
      <c r="D388" t="s">
        <v>21</v>
      </c>
      <c r="E388" t="s">
        <v>9</v>
      </c>
      <c r="F388">
        <v>2020</v>
      </c>
      <c r="G388">
        <v>0</v>
      </c>
      <c r="H388">
        <v>0</v>
      </c>
      <c r="I388">
        <v>0</v>
      </c>
      <c r="J388">
        <v>0</v>
      </c>
    </row>
    <row r="389" spans="1:10" x14ac:dyDescent="0.2">
      <c r="A389" s="1" t="str">
        <f t="shared" si="6"/>
        <v>20121industrialVCC 21400 (GAS LHD1)</v>
      </c>
      <c r="B389">
        <v>2012</v>
      </c>
      <c r="C389">
        <v>1</v>
      </c>
      <c r="D389" t="s">
        <v>21</v>
      </c>
      <c r="E389" t="s">
        <v>9</v>
      </c>
      <c r="F389">
        <v>2020</v>
      </c>
      <c r="G389">
        <v>0</v>
      </c>
      <c r="H389">
        <v>0</v>
      </c>
      <c r="I389">
        <v>0</v>
      </c>
      <c r="J389">
        <v>0</v>
      </c>
    </row>
    <row r="390" spans="1:10" x14ac:dyDescent="0.2">
      <c r="A390" s="1" t="str">
        <f t="shared" si="6"/>
        <v>20131industrialVCC 21400 (GAS LHD1)</v>
      </c>
      <c r="B390">
        <v>2013</v>
      </c>
      <c r="C390">
        <v>1</v>
      </c>
      <c r="D390" t="s">
        <v>21</v>
      </c>
      <c r="E390" t="s">
        <v>9</v>
      </c>
      <c r="F390">
        <v>2020</v>
      </c>
      <c r="G390">
        <v>0</v>
      </c>
      <c r="H390">
        <v>0</v>
      </c>
      <c r="I390">
        <v>0</v>
      </c>
      <c r="J390">
        <v>0</v>
      </c>
    </row>
    <row r="391" spans="1:10" x14ac:dyDescent="0.2">
      <c r="A391" s="1" t="str">
        <f t="shared" si="6"/>
        <v>20141industrialVCC 21400 (GAS LHD1)</v>
      </c>
      <c r="B391">
        <v>2014</v>
      </c>
      <c r="C391">
        <v>1</v>
      </c>
      <c r="D391" t="s">
        <v>21</v>
      </c>
      <c r="E391" t="s">
        <v>9</v>
      </c>
      <c r="F391">
        <v>2020</v>
      </c>
      <c r="G391">
        <v>0</v>
      </c>
      <c r="H391">
        <v>0</v>
      </c>
      <c r="I391">
        <v>0</v>
      </c>
      <c r="J391">
        <v>0</v>
      </c>
    </row>
    <row r="392" spans="1:10" x14ac:dyDescent="0.2">
      <c r="A392" s="1" t="str">
        <f t="shared" si="6"/>
        <v>20151industrialVCC 21400 (GAS LHD1)</v>
      </c>
      <c r="B392">
        <v>2015</v>
      </c>
      <c r="C392">
        <v>1</v>
      </c>
      <c r="D392" t="s">
        <v>21</v>
      </c>
      <c r="E392" t="s">
        <v>9</v>
      </c>
      <c r="F392">
        <v>2020</v>
      </c>
      <c r="G392">
        <v>0</v>
      </c>
      <c r="H392">
        <v>0</v>
      </c>
      <c r="I392">
        <v>0</v>
      </c>
      <c r="J392">
        <v>0</v>
      </c>
    </row>
    <row r="393" spans="1:10" x14ac:dyDescent="0.2">
      <c r="A393" s="1" t="str">
        <f t="shared" si="6"/>
        <v>20161industrialVCC 21400 (GAS LHD1)</v>
      </c>
      <c r="B393">
        <v>2016</v>
      </c>
      <c r="C393">
        <v>1</v>
      </c>
      <c r="D393" t="s">
        <v>21</v>
      </c>
      <c r="E393" t="s">
        <v>9</v>
      </c>
      <c r="F393">
        <v>2020</v>
      </c>
      <c r="G393">
        <v>0</v>
      </c>
      <c r="H393">
        <v>0</v>
      </c>
      <c r="I393">
        <v>0</v>
      </c>
      <c r="J393">
        <v>0</v>
      </c>
    </row>
    <row r="394" spans="1:10" x14ac:dyDescent="0.2">
      <c r="A394" s="1" t="str">
        <f t="shared" si="6"/>
        <v>20171industrialVCC 21400 (GAS LHD1)</v>
      </c>
      <c r="B394">
        <v>2017</v>
      </c>
      <c r="C394">
        <v>1</v>
      </c>
      <c r="D394" t="s">
        <v>21</v>
      </c>
      <c r="E394" t="s">
        <v>9</v>
      </c>
      <c r="F394">
        <v>2020</v>
      </c>
      <c r="G394">
        <v>0</v>
      </c>
      <c r="H394">
        <v>0</v>
      </c>
      <c r="I394">
        <v>0</v>
      </c>
      <c r="J394">
        <v>0</v>
      </c>
    </row>
    <row r="395" spans="1:10" x14ac:dyDescent="0.2">
      <c r="A395" s="1" t="str">
        <f t="shared" si="6"/>
        <v>20181industrialVCC 21400 (GAS LHD1)</v>
      </c>
      <c r="B395">
        <v>2018</v>
      </c>
      <c r="C395">
        <v>1</v>
      </c>
      <c r="D395" t="s">
        <v>21</v>
      </c>
      <c r="E395" t="s">
        <v>9</v>
      </c>
      <c r="F395">
        <v>2020</v>
      </c>
      <c r="G395">
        <v>0</v>
      </c>
      <c r="H395">
        <v>0</v>
      </c>
      <c r="I395">
        <v>0</v>
      </c>
      <c r="J395">
        <v>0</v>
      </c>
    </row>
    <row r="396" spans="1:10" x14ac:dyDescent="0.2">
      <c r="A396" s="1" t="str">
        <f t="shared" si="6"/>
        <v>20191industrialVCC 21400 (GAS LHD1)</v>
      </c>
      <c r="B396">
        <v>2019</v>
      </c>
      <c r="C396">
        <v>1</v>
      </c>
      <c r="D396" t="s">
        <v>21</v>
      </c>
      <c r="E396" t="s">
        <v>9</v>
      </c>
      <c r="F396">
        <v>2020</v>
      </c>
      <c r="G396">
        <v>0</v>
      </c>
      <c r="H396">
        <v>0</v>
      </c>
      <c r="I396">
        <v>0</v>
      </c>
      <c r="J396">
        <v>0</v>
      </c>
    </row>
    <row r="397" spans="1:10" x14ac:dyDescent="0.2">
      <c r="A397" s="1" t="str">
        <f t="shared" si="6"/>
        <v>20201industrialVCC 21400 (GAS LHD1)</v>
      </c>
      <c r="B397">
        <v>2020</v>
      </c>
      <c r="C397">
        <v>1</v>
      </c>
      <c r="D397" t="s">
        <v>21</v>
      </c>
      <c r="E397" t="s">
        <v>9</v>
      </c>
      <c r="F397">
        <v>2020</v>
      </c>
      <c r="G397">
        <v>71.782004296838196</v>
      </c>
      <c r="H397">
        <v>71.782004296838196</v>
      </c>
      <c r="I397">
        <v>1645986.2302731599</v>
      </c>
      <c r="J397">
        <v>147248.99976439399</v>
      </c>
    </row>
    <row r="398" spans="1:10" x14ac:dyDescent="0.2">
      <c r="A398" s="1" t="str">
        <f t="shared" si="6"/>
        <v>20101industrialVCC 22400 (DSL LHD1)</v>
      </c>
      <c r="B398">
        <v>2010</v>
      </c>
      <c r="C398">
        <v>1</v>
      </c>
      <c r="D398" t="s">
        <v>21</v>
      </c>
      <c r="E398" t="s">
        <v>33</v>
      </c>
      <c r="F398">
        <v>2010</v>
      </c>
      <c r="G398">
        <v>417.82064295174598</v>
      </c>
      <c r="H398">
        <v>417.82064295174598</v>
      </c>
      <c r="I398">
        <v>9580772.1135581303</v>
      </c>
      <c r="J398">
        <v>478098.91278300702</v>
      </c>
    </row>
    <row r="399" spans="1:10" x14ac:dyDescent="0.2">
      <c r="A399" s="1" t="str">
        <f t="shared" si="6"/>
        <v>20111industrialVCC 22400 (DSL LHD1)</v>
      </c>
      <c r="B399">
        <v>2011</v>
      </c>
      <c r="C399">
        <v>1</v>
      </c>
      <c r="D399" t="s">
        <v>21</v>
      </c>
      <c r="E399" t="s">
        <v>33</v>
      </c>
      <c r="F399">
        <v>2010</v>
      </c>
      <c r="G399">
        <v>0</v>
      </c>
      <c r="H399">
        <v>413.64243652222899</v>
      </c>
      <c r="I399">
        <v>9020729.3991263807</v>
      </c>
      <c r="J399">
        <v>450151.70668017602</v>
      </c>
    </row>
    <row r="400" spans="1:10" x14ac:dyDescent="0.2">
      <c r="A400" s="1" t="str">
        <f t="shared" si="6"/>
        <v>20121industrialVCC 22400 (DSL LHD1)</v>
      </c>
      <c r="B400">
        <v>2012</v>
      </c>
      <c r="C400">
        <v>1</v>
      </c>
      <c r="D400" t="s">
        <v>21</v>
      </c>
      <c r="E400" t="s">
        <v>33</v>
      </c>
      <c r="F400">
        <v>2010</v>
      </c>
      <c r="G400">
        <v>0</v>
      </c>
      <c r="H400">
        <v>409.50601215700698</v>
      </c>
      <c r="I400">
        <v>8677761.3988322094</v>
      </c>
      <c r="J400">
        <v>433036.94535233302</v>
      </c>
    </row>
    <row r="401" spans="1:10" x14ac:dyDescent="0.2">
      <c r="A401" s="1" t="str">
        <f t="shared" si="6"/>
        <v>20131industrialVCC 22400 (DSL LHD1)</v>
      </c>
      <c r="B401">
        <v>2013</v>
      </c>
      <c r="C401">
        <v>1</v>
      </c>
      <c r="D401" t="s">
        <v>21</v>
      </c>
      <c r="E401" t="s">
        <v>33</v>
      </c>
      <c r="F401">
        <v>2010</v>
      </c>
      <c r="G401">
        <v>0</v>
      </c>
      <c r="H401">
        <v>405.41095203543699</v>
      </c>
      <c r="I401">
        <v>8400696.8895417899</v>
      </c>
      <c r="J401">
        <v>419210.89468622301</v>
      </c>
    </row>
    <row r="402" spans="1:10" x14ac:dyDescent="0.2">
      <c r="A402" s="1" t="str">
        <f t="shared" si="6"/>
        <v>20141industrialVCC 22400 (DSL LHD1)</v>
      </c>
      <c r="B402">
        <v>2014</v>
      </c>
      <c r="C402">
        <v>1</v>
      </c>
      <c r="D402" t="s">
        <v>21</v>
      </c>
      <c r="E402" t="s">
        <v>33</v>
      </c>
      <c r="F402">
        <v>2010</v>
      </c>
      <c r="G402">
        <v>0</v>
      </c>
      <c r="H402">
        <v>401.35684251508201</v>
      </c>
      <c r="I402">
        <v>7497222.3287084298</v>
      </c>
      <c r="J402">
        <v>374125.78044472501</v>
      </c>
    </row>
    <row r="403" spans="1:10" x14ac:dyDescent="0.2">
      <c r="A403" s="1" t="str">
        <f t="shared" si="6"/>
        <v>20151industrialVCC 22400 (DSL LHD1)</v>
      </c>
      <c r="B403">
        <v>2015</v>
      </c>
      <c r="C403">
        <v>1</v>
      </c>
      <c r="D403" t="s">
        <v>21</v>
      </c>
      <c r="E403" t="s">
        <v>33</v>
      </c>
      <c r="F403">
        <v>2010</v>
      </c>
      <c r="G403">
        <v>0</v>
      </c>
      <c r="H403">
        <v>397.34327408993101</v>
      </c>
      <c r="I403">
        <v>7019770.3072789004</v>
      </c>
      <c r="J403">
        <v>350300.00840402697</v>
      </c>
    </row>
    <row r="404" spans="1:10" x14ac:dyDescent="0.2">
      <c r="A404" s="1" t="str">
        <f t="shared" si="6"/>
        <v>20161industrialVCC 22400 (DSL LHD1)</v>
      </c>
      <c r="B404">
        <v>2016</v>
      </c>
      <c r="C404">
        <v>1</v>
      </c>
      <c r="D404" t="s">
        <v>21</v>
      </c>
      <c r="E404" t="s">
        <v>33</v>
      </c>
      <c r="F404">
        <v>2010</v>
      </c>
      <c r="G404">
        <v>0</v>
      </c>
      <c r="H404">
        <v>393.36984134903201</v>
      </c>
      <c r="I404">
        <v>6746763.6467696996</v>
      </c>
      <c r="J404">
        <v>336676.45217860898</v>
      </c>
    </row>
    <row r="405" spans="1:10" x14ac:dyDescent="0.2">
      <c r="A405" s="1" t="str">
        <f t="shared" si="6"/>
        <v>20171industrialVCC 22400 (DSL LHD1)</v>
      </c>
      <c r="B405">
        <v>2017</v>
      </c>
      <c r="C405">
        <v>1</v>
      </c>
      <c r="D405" t="s">
        <v>21</v>
      </c>
      <c r="E405" t="s">
        <v>33</v>
      </c>
      <c r="F405">
        <v>2010</v>
      </c>
      <c r="G405">
        <v>0</v>
      </c>
      <c r="H405">
        <v>389.43614293554202</v>
      </c>
      <c r="I405">
        <v>6148288.8434157996</v>
      </c>
      <c r="J405">
        <v>306811.41109213902</v>
      </c>
    </row>
    <row r="406" spans="1:10" x14ac:dyDescent="0.2">
      <c r="A406" s="1" t="str">
        <f t="shared" si="6"/>
        <v>20181industrialVCC 22400 (DSL LHD1)</v>
      </c>
      <c r="B406">
        <v>2018</v>
      </c>
      <c r="C406">
        <v>1</v>
      </c>
      <c r="D406" t="s">
        <v>21</v>
      </c>
      <c r="E406" t="s">
        <v>33</v>
      </c>
      <c r="F406">
        <v>2010</v>
      </c>
      <c r="G406">
        <v>0</v>
      </c>
      <c r="H406">
        <v>385.541781506186</v>
      </c>
      <c r="I406">
        <v>5903239.7508886298</v>
      </c>
      <c r="J406">
        <v>294582.99115613999</v>
      </c>
    </row>
    <row r="407" spans="1:10" x14ac:dyDescent="0.2">
      <c r="A407" s="1" t="str">
        <f t="shared" si="6"/>
        <v>20191industrialVCC 22400 (DSL LHD1)</v>
      </c>
      <c r="B407">
        <v>2019</v>
      </c>
      <c r="C407">
        <v>1</v>
      </c>
      <c r="D407" t="s">
        <v>21</v>
      </c>
      <c r="E407" t="s">
        <v>33</v>
      </c>
      <c r="F407">
        <v>2010</v>
      </c>
      <c r="G407">
        <v>0</v>
      </c>
      <c r="H407">
        <v>373.975528061001</v>
      </c>
      <c r="I407">
        <v>5718115.9403019799</v>
      </c>
      <c r="J407">
        <v>285344.95777817501</v>
      </c>
    </row>
    <row r="408" spans="1:10" x14ac:dyDescent="0.2">
      <c r="A408" s="1" t="str">
        <f t="shared" si="6"/>
        <v>20201industrialVCC 22400 (DSL LHD1)</v>
      </c>
      <c r="B408">
        <v>2020</v>
      </c>
      <c r="C408">
        <v>1</v>
      </c>
      <c r="D408" t="s">
        <v>21</v>
      </c>
      <c r="E408" t="s">
        <v>33</v>
      </c>
      <c r="F408">
        <v>2010</v>
      </c>
      <c r="G408">
        <v>0</v>
      </c>
      <c r="H408">
        <v>362.75626221917099</v>
      </c>
      <c r="I408">
        <v>5418393.4437284302</v>
      </c>
      <c r="J408">
        <v>270388.23006876197</v>
      </c>
    </row>
    <row r="409" spans="1:10" x14ac:dyDescent="0.2">
      <c r="A409" s="1" t="str">
        <f t="shared" si="6"/>
        <v>20101industrialVCC 22400 (DSL LHD1)</v>
      </c>
      <c r="B409">
        <v>2010</v>
      </c>
      <c r="C409">
        <v>1</v>
      </c>
      <c r="D409" t="s">
        <v>21</v>
      </c>
      <c r="E409" t="s">
        <v>33</v>
      </c>
      <c r="F409">
        <v>2011</v>
      </c>
      <c r="G409">
        <v>0</v>
      </c>
      <c r="H409">
        <v>0</v>
      </c>
      <c r="I409">
        <v>0</v>
      </c>
      <c r="J409">
        <v>0</v>
      </c>
    </row>
    <row r="410" spans="1:10" x14ac:dyDescent="0.2">
      <c r="A410" s="1" t="str">
        <f t="shared" si="6"/>
        <v>20111industrialVCC 22400 (DSL LHD1)</v>
      </c>
      <c r="B410">
        <v>2011</v>
      </c>
      <c r="C410">
        <v>1</v>
      </c>
      <c r="D410" t="s">
        <v>21</v>
      </c>
      <c r="E410" t="s">
        <v>33</v>
      </c>
      <c r="F410">
        <v>2011</v>
      </c>
      <c r="G410">
        <v>219.12199770692101</v>
      </c>
      <c r="H410">
        <v>219.12199770692101</v>
      </c>
      <c r="I410">
        <v>5024543.3310006801</v>
      </c>
      <c r="J410">
        <v>250151.980069482</v>
      </c>
    </row>
    <row r="411" spans="1:10" x14ac:dyDescent="0.2">
      <c r="A411" s="1" t="str">
        <f t="shared" si="6"/>
        <v>20121industrialVCC 22400 (DSL LHD1)</v>
      </c>
      <c r="B411">
        <v>2012</v>
      </c>
      <c r="C411">
        <v>1</v>
      </c>
      <c r="D411" t="s">
        <v>21</v>
      </c>
      <c r="E411" t="s">
        <v>33</v>
      </c>
      <c r="F411">
        <v>2011</v>
      </c>
      <c r="G411">
        <v>0</v>
      </c>
      <c r="H411">
        <v>216.930777729852</v>
      </c>
      <c r="I411">
        <v>4730834.3425683798</v>
      </c>
      <c r="J411">
        <v>235529.380525513</v>
      </c>
    </row>
    <row r="412" spans="1:10" x14ac:dyDescent="0.2">
      <c r="A412" s="1" t="str">
        <f t="shared" si="6"/>
        <v>20131industrialVCC 22400 (DSL LHD1)</v>
      </c>
      <c r="B412">
        <v>2013</v>
      </c>
      <c r="C412">
        <v>1</v>
      </c>
      <c r="D412" t="s">
        <v>21</v>
      </c>
      <c r="E412" t="s">
        <v>33</v>
      </c>
      <c r="F412">
        <v>2011</v>
      </c>
      <c r="G412">
        <v>0</v>
      </c>
      <c r="H412">
        <v>214.761469952553</v>
      </c>
      <c r="I412">
        <v>4550968.0898071798</v>
      </c>
      <c r="J412">
        <v>226574.55691034201</v>
      </c>
    </row>
    <row r="413" spans="1:10" x14ac:dyDescent="0.2">
      <c r="A413" s="1" t="str">
        <f t="shared" si="6"/>
        <v>20141industrialVCC 22400 (DSL LHD1)</v>
      </c>
      <c r="B413">
        <v>2014</v>
      </c>
      <c r="C413">
        <v>1</v>
      </c>
      <c r="D413" t="s">
        <v>21</v>
      </c>
      <c r="E413" t="s">
        <v>33</v>
      </c>
      <c r="F413">
        <v>2011</v>
      </c>
      <c r="G413">
        <v>0</v>
      </c>
      <c r="H413">
        <v>212.613855253027</v>
      </c>
      <c r="I413">
        <v>4405664.2859058101</v>
      </c>
      <c r="J413">
        <v>219340.45982667399</v>
      </c>
    </row>
    <row r="414" spans="1:10" x14ac:dyDescent="0.2">
      <c r="A414" s="1" t="str">
        <f t="shared" si="6"/>
        <v>20151industrialVCC 22400 (DSL LHD1)</v>
      </c>
      <c r="B414">
        <v>2015</v>
      </c>
      <c r="C414">
        <v>1</v>
      </c>
      <c r="D414" t="s">
        <v>21</v>
      </c>
      <c r="E414" t="s">
        <v>33</v>
      </c>
      <c r="F414">
        <v>2011</v>
      </c>
      <c r="G414">
        <v>0</v>
      </c>
      <c r="H414">
        <v>210.487716700497</v>
      </c>
      <c r="I414">
        <v>3931845.7851046198</v>
      </c>
      <c r="J414">
        <v>195750.92574152001</v>
      </c>
    </row>
    <row r="415" spans="1:10" x14ac:dyDescent="0.2">
      <c r="A415" s="1" t="str">
        <f t="shared" si="6"/>
        <v>20161industrialVCC 22400 (DSL LHD1)</v>
      </c>
      <c r="B415">
        <v>2016</v>
      </c>
      <c r="C415">
        <v>1</v>
      </c>
      <c r="D415" t="s">
        <v>21</v>
      </c>
      <c r="E415" t="s">
        <v>33</v>
      </c>
      <c r="F415">
        <v>2011</v>
      </c>
      <c r="G415">
        <v>0</v>
      </c>
      <c r="H415">
        <v>208.38283953349199</v>
      </c>
      <c r="I415">
        <v>3681450.6873283498</v>
      </c>
      <c r="J415">
        <v>183284.75212491199</v>
      </c>
    </row>
    <row r="416" spans="1:10" x14ac:dyDescent="0.2">
      <c r="A416" s="1" t="str">
        <f t="shared" si="6"/>
        <v>20171industrialVCC 22400 (DSL LHD1)</v>
      </c>
      <c r="B416">
        <v>2017</v>
      </c>
      <c r="C416">
        <v>1</v>
      </c>
      <c r="D416" t="s">
        <v>21</v>
      </c>
      <c r="E416" t="s">
        <v>33</v>
      </c>
      <c r="F416">
        <v>2011</v>
      </c>
      <c r="G416">
        <v>0</v>
      </c>
      <c r="H416">
        <v>206.299011138157</v>
      </c>
      <c r="I416">
        <v>3538274.9829987199</v>
      </c>
      <c r="J416">
        <v>176156.60463438899</v>
      </c>
    </row>
    <row r="417" spans="1:10" x14ac:dyDescent="0.2">
      <c r="A417" s="1" t="str">
        <f t="shared" si="6"/>
        <v>20181industrialVCC 22400 (DSL LHD1)</v>
      </c>
      <c r="B417">
        <v>2018</v>
      </c>
      <c r="C417">
        <v>1</v>
      </c>
      <c r="D417" t="s">
        <v>21</v>
      </c>
      <c r="E417" t="s">
        <v>33</v>
      </c>
      <c r="F417">
        <v>2011</v>
      </c>
      <c r="G417">
        <v>0</v>
      </c>
      <c r="H417">
        <v>204.236021026776</v>
      </c>
      <c r="I417">
        <v>3224410.6570005701</v>
      </c>
      <c r="J417">
        <v>160530.55119044901</v>
      </c>
    </row>
    <row r="418" spans="1:10" x14ac:dyDescent="0.2">
      <c r="A418" s="1" t="str">
        <f t="shared" si="6"/>
        <v>20191industrialVCC 22400 (DSL LHD1)</v>
      </c>
      <c r="B418">
        <v>2019</v>
      </c>
      <c r="C418">
        <v>1</v>
      </c>
      <c r="D418" t="s">
        <v>21</v>
      </c>
      <c r="E418" t="s">
        <v>33</v>
      </c>
      <c r="F418">
        <v>2011</v>
      </c>
      <c r="G418">
        <v>0</v>
      </c>
      <c r="H418">
        <v>202.19366081650799</v>
      </c>
      <c r="I418">
        <v>3095897.0289723398</v>
      </c>
      <c r="J418">
        <v>154132.37002265401</v>
      </c>
    </row>
    <row r="419" spans="1:10" x14ac:dyDescent="0.2">
      <c r="A419" s="1" t="str">
        <f t="shared" si="6"/>
        <v>20201industrialVCC 22400 (DSL LHD1)</v>
      </c>
      <c r="B419">
        <v>2020</v>
      </c>
      <c r="C419">
        <v>1</v>
      </c>
      <c r="D419" t="s">
        <v>21</v>
      </c>
      <c r="E419" t="s">
        <v>33</v>
      </c>
      <c r="F419">
        <v>2011</v>
      </c>
      <c r="G419">
        <v>0</v>
      </c>
      <c r="H419">
        <v>196.12785099201301</v>
      </c>
      <c r="I419">
        <v>2998810.6358437198</v>
      </c>
      <c r="J419">
        <v>149298.825583086</v>
      </c>
    </row>
    <row r="420" spans="1:10" x14ac:dyDescent="0.2">
      <c r="A420" s="1" t="str">
        <f t="shared" si="6"/>
        <v>20101industrialVCC 22400 (DSL LHD1)</v>
      </c>
      <c r="B420">
        <v>2010</v>
      </c>
      <c r="C420">
        <v>1</v>
      </c>
      <c r="D420" t="s">
        <v>21</v>
      </c>
      <c r="E420" t="s">
        <v>33</v>
      </c>
      <c r="F420">
        <v>2012</v>
      </c>
      <c r="G420">
        <v>0</v>
      </c>
      <c r="H420">
        <v>0</v>
      </c>
      <c r="I420">
        <v>0</v>
      </c>
      <c r="J420">
        <v>0</v>
      </c>
    </row>
    <row r="421" spans="1:10" x14ac:dyDescent="0.2">
      <c r="A421" s="1" t="str">
        <f t="shared" si="6"/>
        <v>20111industrialVCC 22400 (DSL LHD1)</v>
      </c>
      <c r="B421">
        <v>2011</v>
      </c>
      <c r="C421">
        <v>1</v>
      </c>
      <c r="D421" t="s">
        <v>21</v>
      </c>
      <c r="E421" t="s">
        <v>33</v>
      </c>
      <c r="F421">
        <v>2012</v>
      </c>
      <c r="G421">
        <v>0</v>
      </c>
      <c r="H421">
        <v>0</v>
      </c>
      <c r="I421">
        <v>0</v>
      </c>
      <c r="J421">
        <v>0</v>
      </c>
    </row>
    <row r="422" spans="1:10" x14ac:dyDescent="0.2">
      <c r="A422" s="1" t="str">
        <f t="shared" si="6"/>
        <v>20121industrialVCC 22400 (DSL LHD1)</v>
      </c>
      <c r="B422">
        <v>2012</v>
      </c>
      <c r="C422">
        <v>1</v>
      </c>
      <c r="D422" t="s">
        <v>21</v>
      </c>
      <c r="E422" t="s">
        <v>33</v>
      </c>
      <c r="F422">
        <v>2012</v>
      </c>
      <c r="G422">
        <v>670.34175644910601</v>
      </c>
      <c r="H422">
        <v>670.34175644910601</v>
      </c>
      <c r="I422" s="2">
        <v>15371168.7420932</v>
      </c>
      <c r="J422">
        <v>766337.56516849296</v>
      </c>
    </row>
    <row r="423" spans="1:10" x14ac:dyDescent="0.2">
      <c r="A423" s="1" t="str">
        <f t="shared" si="6"/>
        <v>20131industrialVCC 22400 (DSL LHD1)</v>
      </c>
      <c r="B423">
        <v>2013</v>
      </c>
      <c r="C423">
        <v>1</v>
      </c>
      <c r="D423" t="s">
        <v>21</v>
      </c>
      <c r="E423" t="s">
        <v>33</v>
      </c>
      <c r="F423">
        <v>2012</v>
      </c>
      <c r="G423">
        <v>0</v>
      </c>
      <c r="H423">
        <v>663.638338884615</v>
      </c>
      <c r="I423" s="2">
        <v>14472649.190195199</v>
      </c>
      <c r="J423">
        <v>721541.408336767</v>
      </c>
    </row>
    <row r="424" spans="1:10" x14ac:dyDescent="0.2">
      <c r="A424" s="1" t="str">
        <f t="shared" si="6"/>
        <v>20141industrialVCC 22400 (DSL LHD1)</v>
      </c>
      <c r="B424">
        <v>2014</v>
      </c>
      <c r="C424">
        <v>1</v>
      </c>
      <c r="D424" t="s">
        <v>21</v>
      </c>
      <c r="E424" t="s">
        <v>33</v>
      </c>
      <c r="F424">
        <v>2012</v>
      </c>
      <c r="G424">
        <v>0</v>
      </c>
      <c r="H424">
        <v>657.00195549576904</v>
      </c>
      <c r="I424" s="2">
        <v>13922399.278896401</v>
      </c>
      <c r="J424">
        <v>694108.41450694797</v>
      </c>
    </row>
    <row r="425" spans="1:10" x14ac:dyDescent="0.2">
      <c r="A425" s="1" t="str">
        <f t="shared" si="6"/>
        <v>20151industrialVCC 22400 (DSL LHD1)</v>
      </c>
      <c r="B425">
        <v>2015</v>
      </c>
      <c r="C425">
        <v>1</v>
      </c>
      <c r="D425" t="s">
        <v>21</v>
      </c>
      <c r="E425" t="s">
        <v>33</v>
      </c>
      <c r="F425">
        <v>2012</v>
      </c>
      <c r="G425">
        <v>0</v>
      </c>
      <c r="H425">
        <v>650.43193594081197</v>
      </c>
      <c r="I425" s="2">
        <v>13477883.401233301</v>
      </c>
      <c r="J425">
        <v>671946.84559291904</v>
      </c>
    </row>
    <row r="426" spans="1:10" x14ac:dyDescent="0.2">
      <c r="A426" s="1" t="str">
        <f t="shared" si="6"/>
        <v>20161industrialVCC 22400 (DSL LHD1)</v>
      </c>
      <c r="B426">
        <v>2016</v>
      </c>
      <c r="C426">
        <v>1</v>
      </c>
      <c r="D426" t="s">
        <v>21</v>
      </c>
      <c r="E426" t="s">
        <v>33</v>
      </c>
      <c r="F426">
        <v>2012</v>
      </c>
      <c r="G426">
        <v>0</v>
      </c>
      <c r="H426">
        <v>643.92761658140296</v>
      </c>
      <c r="I426" s="2">
        <v>12028369.754091499</v>
      </c>
      <c r="J426">
        <v>599680.59325602103</v>
      </c>
    </row>
    <row r="427" spans="1:10" x14ac:dyDescent="0.2">
      <c r="A427" s="1" t="str">
        <f t="shared" si="6"/>
        <v>20171industrialVCC 22400 (DSL LHD1)</v>
      </c>
      <c r="B427">
        <v>2017</v>
      </c>
      <c r="C427">
        <v>1</v>
      </c>
      <c r="D427" t="s">
        <v>21</v>
      </c>
      <c r="E427" t="s">
        <v>33</v>
      </c>
      <c r="F427">
        <v>2012</v>
      </c>
      <c r="G427">
        <v>0</v>
      </c>
      <c r="H427">
        <v>637.48834041558905</v>
      </c>
      <c r="I427" s="2">
        <v>11262356.795985401</v>
      </c>
      <c r="J427">
        <v>561490.62116918899</v>
      </c>
    </row>
    <row r="428" spans="1:10" x14ac:dyDescent="0.2">
      <c r="A428" s="1" t="str">
        <f t="shared" si="6"/>
        <v>20181industrialVCC 22400 (DSL LHD1)</v>
      </c>
      <c r="B428">
        <v>2018</v>
      </c>
      <c r="C428">
        <v>1</v>
      </c>
      <c r="D428" t="s">
        <v>21</v>
      </c>
      <c r="E428" t="s">
        <v>33</v>
      </c>
      <c r="F428">
        <v>2012</v>
      </c>
      <c r="G428">
        <v>0</v>
      </c>
      <c r="H428">
        <v>631.11345701143296</v>
      </c>
      <c r="I428" s="2">
        <v>10824351.2368652</v>
      </c>
      <c r="J428">
        <v>539653.62755222002</v>
      </c>
    </row>
    <row r="429" spans="1:10" x14ac:dyDescent="0.2">
      <c r="A429" s="1" t="str">
        <f t="shared" si="6"/>
        <v>20191industrialVCC 22400 (DSL LHD1)</v>
      </c>
      <c r="B429">
        <v>2019</v>
      </c>
      <c r="C429">
        <v>1</v>
      </c>
      <c r="D429" t="s">
        <v>21</v>
      </c>
      <c r="E429" t="s">
        <v>33</v>
      </c>
      <c r="F429">
        <v>2012</v>
      </c>
      <c r="G429">
        <v>0</v>
      </c>
      <c r="H429">
        <v>624.80232244131901</v>
      </c>
      <c r="I429">
        <v>9864172.1321743596</v>
      </c>
      <c r="J429">
        <v>491783.40183545399</v>
      </c>
    </row>
    <row r="430" spans="1:10" x14ac:dyDescent="0.2">
      <c r="A430" s="1" t="str">
        <f t="shared" si="6"/>
        <v>20201industrialVCC 22400 (DSL LHD1)</v>
      </c>
      <c r="B430">
        <v>2020</v>
      </c>
      <c r="C430">
        <v>1</v>
      </c>
      <c r="D430" t="s">
        <v>21</v>
      </c>
      <c r="E430" t="s">
        <v>33</v>
      </c>
      <c r="F430">
        <v>2012</v>
      </c>
      <c r="G430">
        <v>0</v>
      </c>
      <c r="H430">
        <v>618.55429921690597</v>
      </c>
      <c r="I430">
        <v>9471021.0472005904</v>
      </c>
      <c r="J430">
        <v>472182.65121867898</v>
      </c>
    </row>
    <row r="431" spans="1:10" x14ac:dyDescent="0.2">
      <c r="A431" s="1" t="str">
        <f t="shared" si="6"/>
        <v>20101industrialVCC 22400 (DSL LHD1)</v>
      </c>
      <c r="B431">
        <v>2010</v>
      </c>
      <c r="C431">
        <v>1</v>
      </c>
      <c r="D431" t="s">
        <v>21</v>
      </c>
      <c r="E431" t="s">
        <v>33</v>
      </c>
      <c r="F431">
        <v>2013</v>
      </c>
      <c r="G431">
        <v>0</v>
      </c>
      <c r="H431">
        <v>0</v>
      </c>
      <c r="I431">
        <v>0</v>
      </c>
      <c r="J431">
        <v>0</v>
      </c>
    </row>
    <row r="432" spans="1:10" x14ac:dyDescent="0.2">
      <c r="A432" s="1" t="str">
        <f t="shared" si="6"/>
        <v>20111industrialVCC 22400 (DSL LHD1)</v>
      </c>
      <c r="B432">
        <v>2011</v>
      </c>
      <c r="C432">
        <v>1</v>
      </c>
      <c r="D432" t="s">
        <v>21</v>
      </c>
      <c r="E432" t="s">
        <v>33</v>
      </c>
      <c r="F432">
        <v>2013</v>
      </c>
      <c r="G432">
        <v>0</v>
      </c>
      <c r="H432">
        <v>0</v>
      </c>
      <c r="I432">
        <v>0</v>
      </c>
      <c r="J432">
        <v>0</v>
      </c>
    </row>
    <row r="433" spans="1:10" x14ac:dyDescent="0.2">
      <c r="A433" s="1" t="str">
        <f t="shared" si="6"/>
        <v>20121industrialVCC 22400 (DSL LHD1)</v>
      </c>
      <c r="B433">
        <v>2012</v>
      </c>
      <c r="C433">
        <v>1</v>
      </c>
      <c r="D433" t="s">
        <v>21</v>
      </c>
      <c r="E433" t="s">
        <v>33</v>
      </c>
      <c r="F433">
        <v>2013</v>
      </c>
      <c r="G433">
        <v>0</v>
      </c>
      <c r="H433">
        <v>0</v>
      </c>
      <c r="I433">
        <v>0</v>
      </c>
      <c r="J433">
        <v>0</v>
      </c>
    </row>
    <row r="434" spans="1:10" x14ac:dyDescent="0.2">
      <c r="A434" s="1" t="str">
        <f t="shared" si="6"/>
        <v>20131industrialVCC 22400 (DSL LHD1)</v>
      </c>
      <c r="B434">
        <v>2013</v>
      </c>
      <c r="C434">
        <v>1</v>
      </c>
      <c r="D434" t="s">
        <v>21</v>
      </c>
      <c r="E434" t="s">
        <v>33</v>
      </c>
      <c r="F434">
        <v>2013</v>
      </c>
      <c r="G434">
        <v>491.04504098649699</v>
      </c>
      <c r="H434">
        <v>491.04504098649699</v>
      </c>
      <c r="I434" s="2">
        <v>11259832.9320166</v>
      </c>
      <c r="J434">
        <v>545570.65388079803</v>
      </c>
    </row>
    <row r="435" spans="1:10" x14ac:dyDescent="0.2">
      <c r="A435" s="1" t="str">
        <f t="shared" si="6"/>
        <v>20141industrialVCC 22400 (DSL LHD1)</v>
      </c>
      <c r="B435">
        <v>2014</v>
      </c>
      <c r="C435">
        <v>1</v>
      </c>
      <c r="D435" t="s">
        <v>21</v>
      </c>
      <c r="E435" t="s">
        <v>33</v>
      </c>
      <c r="F435">
        <v>2013</v>
      </c>
      <c r="G435">
        <v>0</v>
      </c>
      <c r="H435">
        <v>486.13459057663198</v>
      </c>
      <c r="I435" s="2">
        <v>10601640.9486825</v>
      </c>
      <c r="J435">
        <v>513679.39644432103</v>
      </c>
    </row>
    <row r="436" spans="1:10" x14ac:dyDescent="0.2">
      <c r="A436" s="1" t="str">
        <f t="shared" si="6"/>
        <v>20151industrialVCC 22400 (DSL LHD1)</v>
      </c>
      <c r="B436">
        <v>2015</v>
      </c>
      <c r="C436">
        <v>1</v>
      </c>
      <c r="D436" t="s">
        <v>21</v>
      </c>
      <c r="E436" t="s">
        <v>33</v>
      </c>
      <c r="F436">
        <v>2013</v>
      </c>
      <c r="G436">
        <v>0</v>
      </c>
      <c r="H436">
        <v>481.27324467086601</v>
      </c>
      <c r="I436" s="2">
        <v>10198566.714313099</v>
      </c>
      <c r="J436">
        <v>494149.31327744399</v>
      </c>
    </row>
    <row r="437" spans="1:10" x14ac:dyDescent="0.2">
      <c r="A437" s="1" t="str">
        <f t="shared" si="6"/>
        <v>20161industrialVCC 22400 (DSL LHD1)</v>
      </c>
      <c r="B437">
        <v>2016</v>
      </c>
      <c r="C437">
        <v>1</v>
      </c>
      <c r="D437" t="s">
        <v>21</v>
      </c>
      <c r="E437" t="s">
        <v>33</v>
      </c>
      <c r="F437">
        <v>2013</v>
      </c>
      <c r="G437">
        <v>0</v>
      </c>
      <c r="H437">
        <v>476.46051222415701</v>
      </c>
      <c r="I437">
        <v>9872945.7675852403</v>
      </c>
      <c r="J437">
        <v>478372.060284773</v>
      </c>
    </row>
    <row r="438" spans="1:10" x14ac:dyDescent="0.2">
      <c r="A438" s="1" t="str">
        <f t="shared" si="6"/>
        <v>20171industrialVCC 22400 (DSL LHD1)</v>
      </c>
      <c r="B438">
        <v>2017</v>
      </c>
      <c r="C438">
        <v>1</v>
      </c>
      <c r="D438" t="s">
        <v>21</v>
      </c>
      <c r="E438" t="s">
        <v>33</v>
      </c>
      <c r="F438">
        <v>2013</v>
      </c>
      <c r="G438">
        <v>0</v>
      </c>
      <c r="H438">
        <v>471.69590710191602</v>
      </c>
      <c r="I438">
        <v>8811134.4132670909</v>
      </c>
      <c r="J438">
        <v>426924.30627536698</v>
      </c>
    </row>
    <row r="439" spans="1:10" x14ac:dyDescent="0.2">
      <c r="A439" s="1" t="str">
        <f t="shared" si="6"/>
        <v>20181industrialVCC 22400 (DSL LHD1)</v>
      </c>
      <c r="B439">
        <v>2018</v>
      </c>
      <c r="C439">
        <v>1</v>
      </c>
      <c r="D439" t="s">
        <v>21</v>
      </c>
      <c r="E439" t="s">
        <v>33</v>
      </c>
      <c r="F439">
        <v>2013</v>
      </c>
      <c r="G439">
        <v>0</v>
      </c>
      <c r="H439">
        <v>466.97894803089702</v>
      </c>
      <c r="I439">
        <v>8250007.4048559098</v>
      </c>
      <c r="J439">
        <v>399736.12055916502</v>
      </c>
    </row>
    <row r="440" spans="1:10" x14ac:dyDescent="0.2">
      <c r="A440" s="1" t="str">
        <f t="shared" si="6"/>
        <v>20191industrialVCC 22400 (DSL LHD1)</v>
      </c>
      <c r="B440">
        <v>2019</v>
      </c>
      <c r="C440">
        <v>1</v>
      </c>
      <c r="D440" t="s">
        <v>21</v>
      </c>
      <c r="E440" t="s">
        <v>33</v>
      </c>
      <c r="F440">
        <v>2013</v>
      </c>
      <c r="G440">
        <v>0</v>
      </c>
      <c r="H440">
        <v>462.30915855058799</v>
      </c>
      <c r="I440">
        <v>7929155.4578284603</v>
      </c>
      <c r="J440">
        <v>384189.93904869602</v>
      </c>
    </row>
    <row r="441" spans="1:10" x14ac:dyDescent="0.2">
      <c r="A441" s="1" t="str">
        <f t="shared" si="6"/>
        <v>20201industrialVCC 22400 (DSL LHD1)</v>
      </c>
      <c r="B441">
        <v>2020</v>
      </c>
      <c r="C441">
        <v>1</v>
      </c>
      <c r="D441" t="s">
        <v>21</v>
      </c>
      <c r="E441" t="s">
        <v>33</v>
      </c>
      <c r="F441">
        <v>2013</v>
      </c>
      <c r="G441">
        <v>0</v>
      </c>
      <c r="H441">
        <v>457.68606696508198</v>
      </c>
      <c r="I441">
        <v>7225796.0396193396</v>
      </c>
      <c r="J441">
        <v>350110.19203802297</v>
      </c>
    </row>
    <row r="442" spans="1:10" x14ac:dyDescent="0.2">
      <c r="A442" s="1" t="str">
        <f t="shared" si="6"/>
        <v>20101industrialVCC 22400 (DSL LHD1)</v>
      </c>
      <c r="B442">
        <v>2010</v>
      </c>
      <c r="C442">
        <v>1</v>
      </c>
      <c r="D442" t="s">
        <v>21</v>
      </c>
      <c r="E442" t="s">
        <v>33</v>
      </c>
      <c r="F442">
        <v>2014</v>
      </c>
      <c r="G442">
        <v>0</v>
      </c>
      <c r="H442">
        <v>0</v>
      </c>
      <c r="I442">
        <v>0</v>
      </c>
      <c r="J442">
        <v>0</v>
      </c>
    </row>
    <row r="443" spans="1:10" x14ac:dyDescent="0.2">
      <c r="A443" s="1" t="str">
        <f t="shared" si="6"/>
        <v>20111industrialVCC 22400 (DSL LHD1)</v>
      </c>
      <c r="B443">
        <v>2011</v>
      </c>
      <c r="C443">
        <v>1</v>
      </c>
      <c r="D443" t="s">
        <v>21</v>
      </c>
      <c r="E443" t="s">
        <v>33</v>
      </c>
      <c r="F443">
        <v>2014</v>
      </c>
      <c r="G443">
        <v>0</v>
      </c>
      <c r="H443">
        <v>0</v>
      </c>
      <c r="I443">
        <v>0</v>
      </c>
      <c r="J443">
        <v>0</v>
      </c>
    </row>
    <row r="444" spans="1:10" x14ac:dyDescent="0.2">
      <c r="A444" s="1" t="str">
        <f t="shared" si="6"/>
        <v>20121industrialVCC 22400 (DSL LHD1)</v>
      </c>
      <c r="B444">
        <v>2012</v>
      </c>
      <c r="C444">
        <v>1</v>
      </c>
      <c r="D444" t="s">
        <v>21</v>
      </c>
      <c r="E444" t="s">
        <v>33</v>
      </c>
      <c r="F444">
        <v>2014</v>
      </c>
      <c r="G444">
        <v>0</v>
      </c>
      <c r="H444">
        <v>0</v>
      </c>
      <c r="I444">
        <v>0</v>
      </c>
      <c r="J444">
        <v>0</v>
      </c>
    </row>
    <row r="445" spans="1:10" x14ac:dyDescent="0.2">
      <c r="A445" s="1" t="str">
        <f t="shared" si="6"/>
        <v>20131industrialVCC 22400 (DSL LHD1)</v>
      </c>
      <c r="B445">
        <v>2013</v>
      </c>
      <c r="C445">
        <v>1</v>
      </c>
      <c r="D445" t="s">
        <v>21</v>
      </c>
      <c r="E445" t="s">
        <v>33</v>
      </c>
      <c r="F445">
        <v>2014</v>
      </c>
      <c r="G445">
        <v>0</v>
      </c>
      <c r="H445">
        <v>0</v>
      </c>
      <c r="I445">
        <v>0</v>
      </c>
      <c r="J445">
        <v>0</v>
      </c>
    </row>
    <row r="446" spans="1:10" x14ac:dyDescent="0.2">
      <c r="A446" s="1" t="str">
        <f t="shared" si="6"/>
        <v>20141industrialVCC 22400 (DSL LHD1)</v>
      </c>
      <c r="B446">
        <v>2014</v>
      </c>
      <c r="C446">
        <v>1</v>
      </c>
      <c r="D446" t="s">
        <v>21</v>
      </c>
      <c r="E446" t="s">
        <v>33</v>
      </c>
      <c r="F446">
        <v>2014</v>
      </c>
      <c r="G446">
        <v>387.72339278147598</v>
      </c>
      <c r="H446">
        <v>387.72339278147598</v>
      </c>
      <c r="I446">
        <v>8890631.7387576103</v>
      </c>
      <c r="J446">
        <v>425738.96189199499</v>
      </c>
    </row>
    <row r="447" spans="1:10" x14ac:dyDescent="0.2">
      <c r="A447" s="1" t="str">
        <f t="shared" si="6"/>
        <v>20151industrialVCC 22400 (DSL LHD1)</v>
      </c>
      <c r="B447">
        <v>2015</v>
      </c>
      <c r="C447">
        <v>1</v>
      </c>
      <c r="D447" t="s">
        <v>21</v>
      </c>
      <c r="E447" t="s">
        <v>33</v>
      </c>
      <c r="F447">
        <v>2014</v>
      </c>
      <c r="G447">
        <v>0</v>
      </c>
      <c r="H447">
        <v>383.846158853661</v>
      </c>
      <c r="I447">
        <v>8370931.0848885197</v>
      </c>
      <c r="J447">
        <v>400852.44950747199</v>
      </c>
    </row>
    <row r="448" spans="1:10" x14ac:dyDescent="0.2">
      <c r="A448" s="1" t="str">
        <f t="shared" si="6"/>
        <v>20161industrialVCC 22400 (DSL LHD1)</v>
      </c>
      <c r="B448">
        <v>2016</v>
      </c>
      <c r="C448">
        <v>1</v>
      </c>
      <c r="D448" t="s">
        <v>21</v>
      </c>
      <c r="E448" t="s">
        <v>33</v>
      </c>
      <c r="F448">
        <v>2014</v>
      </c>
      <c r="G448">
        <v>0</v>
      </c>
      <c r="H448">
        <v>380.00769726512402</v>
      </c>
      <c r="I448">
        <v>8052668.4070320502</v>
      </c>
      <c r="J448">
        <v>385612.04521888902</v>
      </c>
    </row>
    <row r="449" spans="1:10" x14ac:dyDescent="0.2">
      <c r="A449" s="1" t="str">
        <f t="shared" si="6"/>
        <v>20171industrialVCC 22400 (DSL LHD1)</v>
      </c>
      <c r="B449">
        <v>2017</v>
      </c>
      <c r="C449">
        <v>1</v>
      </c>
      <c r="D449" t="s">
        <v>21</v>
      </c>
      <c r="E449" t="s">
        <v>33</v>
      </c>
      <c r="F449">
        <v>2014</v>
      </c>
      <c r="G449">
        <v>0</v>
      </c>
      <c r="H449">
        <v>376.207620292473</v>
      </c>
      <c r="I449">
        <v>7795561.9347369</v>
      </c>
      <c r="J449">
        <v>373300.18191974098</v>
      </c>
    </row>
    <row r="450" spans="1:10" x14ac:dyDescent="0.2">
      <c r="A450" s="1" t="str">
        <f t="shared" si="6"/>
        <v>20181industrialVCC 22400 (DSL LHD1)</v>
      </c>
      <c r="B450">
        <v>2018</v>
      </c>
      <c r="C450">
        <v>1</v>
      </c>
      <c r="D450" t="s">
        <v>21</v>
      </c>
      <c r="E450" t="s">
        <v>33</v>
      </c>
      <c r="F450">
        <v>2014</v>
      </c>
      <c r="G450">
        <v>0</v>
      </c>
      <c r="H450">
        <v>372.44554408954798</v>
      </c>
      <c r="I450">
        <v>6957168.1695477599</v>
      </c>
      <c r="J450">
        <v>333152.65340471698</v>
      </c>
    </row>
    <row r="451" spans="1:10" x14ac:dyDescent="0.2">
      <c r="A451" s="1" t="str">
        <f t="shared" ref="A451:A514" si="7">$B451&amp;$C451&amp;$D451&amp;$E451</f>
        <v>20191industrialVCC 22400 (DSL LHD1)</v>
      </c>
      <c r="B451">
        <v>2019</v>
      </c>
      <c r="C451">
        <v>1</v>
      </c>
      <c r="D451" t="s">
        <v>21</v>
      </c>
      <c r="E451" t="s">
        <v>33</v>
      </c>
      <c r="F451">
        <v>2014</v>
      </c>
      <c r="G451">
        <v>0</v>
      </c>
      <c r="H451">
        <v>368.72108864865299</v>
      </c>
      <c r="I451">
        <v>6514108.8790080901</v>
      </c>
      <c r="J451">
        <v>311936.20805487002</v>
      </c>
    </row>
    <row r="452" spans="1:10" x14ac:dyDescent="0.2">
      <c r="A452" s="1" t="str">
        <f t="shared" si="7"/>
        <v>20201industrialVCC 22400 (DSL LHD1)</v>
      </c>
      <c r="B452">
        <v>2020</v>
      </c>
      <c r="C452">
        <v>1</v>
      </c>
      <c r="D452" t="s">
        <v>21</v>
      </c>
      <c r="E452" t="s">
        <v>33</v>
      </c>
      <c r="F452">
        <v>2014</v>
      </c>
      <c r="G452">
        <v>0</v>
      </c>
      <c r="H452">
        <v>365.03387776216601</v>
      </c>
      <c r="I452">
        <v>6260767.9528231798</v>
      </c>
      <c r="J452">
        <v>299804.66261603101</v>
      </c>
    </row>
    <row r="453" spans="1:10" x14ac:dyDescent="0.2">
      <c r="A453" s="1" t="str">
        <f t="shared" si="7"/>
        <v>20101industrialVCC 22400 (DSL LHD1)</v>
      </c>
      <c r="B453">
        <v>2010</v>
      </c>
      <c r="C453">
        <v>1</v>
      </c>
      <c r="D453" t="s">
        <v>21</v>
      </c>
      <c r="E453" t="s">
        <v>33</v>
      </c>
      <c r="F453">
        <v>2015</v>
      </c>
      <c r="G453">
        <v>0</v>
      </c>
      <c r="H453">
        <v>0</v>
      </c>
      <c r="I453">
        <v>0</v>
      </c>
      <c r="J453">
        <v>0</v>
      </c>
    </row>
    <row r="454" spans="1:10" x14ac:dyDescent="0.2">
      <c r="A454" s="1" t="str">
        <f t="shared" si="7"/>
        <v>20111industrialVCC 22400 (DSL LHD1)</v>
      </c>
      <c r="B454">
        <v>2011</v>
      </c>
      <c r="C454">
        <v>1</v>
      </c>
      <c r="D454" t="s">
        <v>21</v>
      </c>
      <c r="E454" t="s">
        <v>33</v>
      </c>
      <c r="F454">
        <v>2015</v>
      </c>
      <c r="G454">
        <v>0</v>
      </c>
      <c r="H454">
        <v>0</v>
      </c>
      <c r="I454">
        <v>0</v>
      </c>
      <c r="J454">
        <v>0</v>
      </c>
    </row>
    <row r="455" spans="1:10" x14ac:dyDescent="0.2">
      <c r="A455" s="1" t="str">
        <f t="shared" si="7"/>
        <v>20121industrialVCC 22400 (DSL LHD1)</v>
      </c>
      <c r="B455">
        <v>2012</v>
      </c>
      <c r="C455">
        <v>1</v>
      </c>
      <c r="D455" t="s">
        <v>21</v>
      </c>
      <c r="E455" t="s">
        <v>33</v>
      </c>
      <c r="F455">
        <v>2015</v>
      </c>
      <c r="G455">
        <v>0</v>
      </c>
      <c r="H455">
        <v>0</v>
      </c>
      <c r="I455">
        <v>0</v>
      </c>
      <c r="J455">
        <v>0</v>
      </c>
    </row>
    <row r="456" spans="1:10" x14ac:dyDescent="0.2">
      <c r="A456" s="1" t="str">
        <f t="shared" si="7"/>
        <v>20131industrialVCC 22400 (DSL LHD1)</v>
      </c>
      <c r="B456">
        <v>2013</v>
      </c>
      <c r="C456">
        <v>1</v>
      </c>
      <c r="D456" t="s">
        <v>21</v>
      </c>
      <c r="E456" t="s">
        <v>33</v>
      </c>
      <c r="F456">
        <v>2015</v>
      </c>
      <c r="G456">
        <v>0</v>
      </c>
      <c r="H456">
        <v>0</v>
      </c>
      <c r="I456">
        <v>0</v>
      </c>
      <c r="J456">
        <v>0</v>
      </c>
    </row>
    <row r="457" spans="1:10" x14ac:dyDescent="0.2">
      <c r="A457" s="1" t="str">
        <f t="shared" si="7"/>
        <v>20141industrialVCC 22400 (DSL LHD1)</v>
      </c>
      <c r="B457">
        <v>2014</v>
      </c>
      <c r="C457">
        <v>1</v>
      </c>
      <c r="D457" t="s">
        <v>21</v>
      </c>
      <c r="E457" t="s">
        <v>33</v>
      </c>
      <c r="F457">
        <v>2015</v>
      </c>
      <c r="G457">
        <v>0</v>
      </c>
      <c r="H457">
        <v>0</v>
      </c>
      <c r="I457">
        <v>0</v>
      </c>
      <c r="J457">
        <v>0</v>
      </c>
    </row>
    <row r="458" spans="1:10" x14ac:dyDescent="0.2">
      <c r="A458" s="1" t="str">
        <f t="shared" si="7"/>
        <v>20151industrialVCC 22400 (DSL LHD1)</v>
      </c>
      <c r="B458">
        <v>2015</v>
      </c>
      <c r="C458">
        <v>1</v>
      </c>
      <c r="D458" t="s">
        <v>21</v>
      </c>
      <c r="E458" t="s">
        <v>33</v>
      </c>
      <c r="F458">
        <v>2015</v>
      </c>
      <c r="G458">
        <v>56.496314676014102</v>
      </c>
      <c r="H458">
        <v>56.496314676014102</v>
      </c>
      <c r="I458">
        <v>1295480.07092907</v>
      </c>
      <c r="J458">
        <v>61577.562698783797</v>
      </c>
    </row>
    <row r="459" spans="1:10" x14ac:dyDescent="0.2">
      <c r="A459" s="1" t="str">
        <f t="shared" si="7"/>
        <v>20161industrialVCC 22400 (DSL LHD1)</v>
      </c>
      <c r="B459">
        <v>2016</v>
      </c>
      <c r="C459">
        <v>1</v>
      </c>
      <c r="D459" t="s">
        <v>21</v>
      </c>
      <c r="E459" t="s">
        <v>33</v>
      </c>
      <c r="F459">
        <v>2015</v>
      </c>
      <c r="G459">
        <v>0</v>
      </c>
      <c r="H459">
        <v>55.931351529254002</v>
      </c>
      <c r="I459">
        <v>1219752.9617967501</v>
      </c>
      <c r="J459">
        <v>57978.054751703399</v>
      </c>
    </row>
    <row r="460" spans="1:10" x14ac:dyDescent="0.2">
      <c r="A460" s="1" t="str">
        <f t="shared" si="7"/>
        <v>20171industrialVCC 22400 (DSL LHD1)</v>
      </c>
      <c r="B460">
        <v>2017</v>
      </c>
      <c r="C460">
        <v>1</v>
      </c>
      <c r="D460" t="s">
        <v>21</v>
      </c>
      <c r="E460" t="s">
        <v>33</v>
      </c>
      <c r="F460">
        <v>2015</v>
      </c>
      <c r="G460">
        <v>0</v>
      </c>
      <c r="H460">
        <v>55.3720380139615</v>
      </c>
      <c r="I460">
        <v>1173377.9719648999</v>
      </c>
      <c r="J460">
        <v>55773.729954967697</v>
      </c>
    </row>
    <row r="461" spans="1:10" x14ac:dyDescent="0.2">
      <c r="A461" s="1" t="str">
        <f t="shared" si="7"/>
        <v>20181industrialVCC 22400 (DSL LHD1)</v>
      </c>
      <c r="B461">
        <v>2018</v>
      </c>
      <c r="C461">
        <v>1</v>
      </c>
      <c r="D461" t="s">
        <v>21</v>
      </c>
      <c r="E461" t="s">
        <v>33</v>
      </c>
      <c r="F461">
        <v>2015</v>
      </c>
      <c r="G461">
        <v>0</v>
      </c>
      <c r="H461">
        <v>54.818317633821799</v>
      </c>
      <c r="I461">
        <v>1135914.23251956</v>
      </c>
      <c r="J461">
        <v>53992.9802418736</v>
      </c>
    </row>
    <row r="462" spans="1:10" x14ac:dyDescent="0.2">
      <c r="A462" s="1" t="str">
        <f t="shared" si="7"/>
        <v>20191industrialVCC 22400 (DSL LHD1)</v>
      </c>
      <c r="B462">
        <v>2019</v>
      </c>
      <c r="C462">
        <v>1</v>
      </c>
      <c r="D462" t="s">
        <v>21</v>
      </c>
      <c r="E462" t="s">
        <v>33</v>
      </c>
      <c r="F462">
        <v>2015</v>
      </c>
      <c r="G462">
        <v>0</v>
      </c>
      <c r="H462">
        <v>54.2701344574836</v>
      </c>
      <c r="I462">
        <v>1013749.41383082</v>
      </c>
      <c r="J462">
        <v>48186.166265185602</v>
      </c>
    </row>
    <row r="463" spans="1:10" x14ac:dyDescent="0.2">
      <c r="A463" s="1" t="str">
        <f t="shared" si="7"/>
        <v>20201industrialVCC 22400 (DSL LHD1)</v>
      </c>
      <c r="B463">
        <v>2020</v>
      </c>
      <c r="C463">
        <v>1</v>
      </c>
      <c r="D463" t="s">
        <v>21</v>
      </c>
      <c r="E463" t="s">
        <v>33</v>
      </c>
      <c r="F463">
        <v>2015</v>
      </c>
      <c r="G463">
        <v>0</v>
      </c>
      <c r="H463">
        <v>53.727433112908798</v>
      </c>
      <c r="I463">
        <v>949189.94291809294</v>
      </c>
      <c r="J463">
        <v>45117.485428530199</v>
      </c>
    </row>
    <row r="464" spans="1:10" x14ac:dyDescent="0.2">
      <c r="A464" s="1" t="str">
        <f t="shared" si="7"/>
        <v>20101industrialVCC 22400 (DSL LHD1)</v>
      </c>
      <c r="B464">
        <v>2010</v>
      </c>
      <c r="C464">
        <v>1</v>
      </c>
      <c r="D464" t="s">
        <v>21</v>
      </c>
      <c r="E464" t="s">
        <v>33</v>
      </c>
      <c r="F464">
        <v>2016</v>
      </c>
      <c r="G464">
        <v>0</v>
      </c>
      <c r="H464">
        <v>0</v>
      </c>
      <c r="I464">
        <v>0</v>
      </c>
      <c r="J464">
        <v>0</v>
      </c>
    </row>
    <row r="465" spans="1:10" x14ac:dyDescent="0.2">
      <c r="A465" s="1" t="str">
        <f t="shared" si="7"/>
        <v>20111industrialVCC 22400 (DSL LHD1)</v>
      </c>
      <c r="B465">
        <v>2011</v>
      </c>
      <c r="C465">
        <v>1</v>
      </c>
      <c r="D465" t="s">
        <v>21</v>
      </c>
      <c r="E465" t="s">
        <v>33</v>
      </c>
      <c r="F465">
        <v>2016</v>
      </c>
      <c r="G465">
        <v>0</v>
      </c>
      <c r="H465">
        <v>0</v>
      </c>
      <c r="I465">
        <v>0</v>
      </c>
      <c r="J465">
        <v>0</v>
      </c>
    </row>
    <row r="466" spans="1:10" x14ac:dyDescent="0.2">
      <c r="A466" s="1" t="str">
        <f t="shared" si="7"/>
        <v>20121industrialVCC 22400 (DSL LHD1)</v>
      </c>
      <c r="B466">
        <v>2012</v>
      </c>
      <c r="C466">
        <v>1</v>
      </c>
      <c r="D466" t="s">
        <v>21</v>
      </c>
      <c r="E466" t="s">
        <v>33</v>
      </c>
      <c r="F466">
        <v>2016</v>
      </c>
      <c r="G466">
        <v>0</v>
      </c>
      <c r="H466">
        <v>0</v>
      </c>
      <c r="I466">
        <v>0</v>
      </c>
      <c r="J466">
        <v>0</v>
      </c>
    </row>
    <row r="467" spans="1:10" x14ac:dyDescent="0.2">
      <c r="A467" s="1" t="str">
        <f t="shared" si="7"/>
        <v>20131industrialVCC 22400 (DSL LHD1)</v>
      </c>
      <c r="B467">
        <v>2013</v>
      </c>
      <c r="C467">
        <v>1</v>
      </c>
      <c r="D467" t="s">
        <v>21</v>
      </c>
      <c r="E467" t="s">
        <v>33</v>
      </c>
      <c r="F467">
        <v>2016</v>
      </c>
      <c r="G467">
        <v>0</v>
      </c>
      <c r="H467">
        <v>0</v>
      </c>
      <c r="I467">
        <v>0</v>
      </c>
      <c r="J467">
        <v>0</v>
      </c>
    </row>
    <row r="468" spans="1:10" x14ac:dyDescent="0.2">
      <c r="A468" s="1" t="str">
        <f t="shared" si="7"/>
        <v>20141industrialVCC 22400 (DSL LHD1)</v>
      </c>
      <c r="B468">
        <v>2014</v>
      </c>
      <c r="C468">
        <v>1</v>
      </c>
      <c r="D468" t="s">
        <v>21</v>
      </c>
      <c r="E468" t="s">
        <v>33</v>
      </c>
      <c r="F468">
        <v>2016</v>
      </c>
      <c r="G468">
        <v>0</v>
      </c>
      <c r="H468">
        <v>0</v>
      </c>
      <c r="I468">
        <v>0</v>
      </c>
      <c r="J468">
        <v>0</v>
      </c>
    </row>
    <row r="469" spans="1:10" x14ac:dyDescent="0.2">
      <c r="A469" s="1" t="str">
        <f t="shared" si="7"/>
        <v>20151industrialVCC 22400 (DSL LHD1)</v>
      </c>
      <c r="B469">
        <v>2015</v>
      </c>
      <c r="C469">
        <v>1</v>
      </c>
      <c r="D469" t="s">
        <v>21</v>
      </c>
      <c r="E469" t="s">
        <v>33</v>
      </c>
      <c r="F469">
        <v>2016</v>
      </c>
      <c r="G469">
        <v>0</v>
      </c>
      <c r="H469">
        <v>0</v>
      </c>
      <c r="I469">
        <v>0</v>
      </c>
      <c r="J469">
        <v>0</v>
      </c>
    </row>
    <row r="470" spans="1:10" x14ac:dyDescent="0.2">
      <c r="A470" s="1" t="str">
        <f t="shared" si="7"/>
        <v>20161industrialVCC 22400 (DSL LHD1)</v>
      </c>
      <c r="B470">
        <v>2016</v>
      </c>
      <c r="C470">
        <v>1</v>
      </c>
      <c r="D470" t="s">
        <v>21</v>
      </c>
      <c r="E470" t="s">
        <v>33</v>
      </c>
      <c r="F470">
        <v>2016</v>
      </c>
      <c r="G470">
        <v>282.84263033988299</v>
      </c>
      <c r="H470">
        <v>282.84263033988299</v>
      </c>
      <c r="I470">
        <v>6485679.5158365099</v>
      </c>
      <c r="J470">
        <v>298681.96188879199</v>
      </c>
    </row>
    <row r="471" spans="1:10" x14ac:dyDescent="0.2">
      <c r="A471" s="1" t="str">
        <f t="shared" si="7"/>
        <v>20171industrialVCC 22400 (DSL LHD1)</v>
      </c>
      <c r="B471">
        <v>2017</v>
      </c>
      <c r="C471">
        <v>1</v>
      </c>
      <c r="D471" t="s">
        <v>21</v>
      </c>
      <c r="E471" t="s">
        <v>33</v>
      </c>
      <c r="F471">
        <v>2016</v>
      </c>
      <c r="G471">
        <v>0</v>
      </c>
      <c r="H471">
        <v>280.01420403648399</v>
      </c>
      <c r="I471">
        <v>6106560.0129476599</v>
      </c>
      <c r="J471">
        <v>281222.54894113599</v>
      </c>
    </row>
    <row r="472" spans="1:10" x14ac:dyDescent="0.2">
      <c r="A472" s="1" t="str">
        <f t="shared" si="7"/>
        <v>20181industrialVCC 22400 (DSL LHD1)</v>
      </c>
      <c r="B472">
        <v>2018</v>
      </c>
      <c r="C472">
        <v>1</v>
      </c>
      <c r="D472" t="s">
        <v>21</v>
      </c>
      <c r="E472" t="s">
        <v>33</v>
      </c>
      <c r="F472">
        <v>2016</v>
      </c>
      <c r="G472">
        <v>0</v>
      </c>
      <c r="H472">
        <v>277.21406199611903</v>
      </c>
      <c r="I472">
        <v>5874388.6902473196</v>
      </c>
      <c r="J472">
        <v>270530.47172869701</v>
      </c>
    </row>
    <row r="473" spans="1:10" x14ac:dyDescent="0.2">
      <c r="A473" s="1" t="str">
        <f t="shared" si="7"/>
        <v>20191industrialVCC 22400 (DSL LHD1)</v>
      </c>
      <c r="B473">
        <v>2019</v>
      </c>
      <c r="C473">
        <v>1</v>
      </c>
      <c r="D473" t="s">
        <v>21</v>
      </c>
      <c r="E473" t="s">
        <v>33</v>
      </c>
      <c r="F473">
        <v>2016</v>
      </c>
      <c r="G473">
        <v>0</v>
      </c>
      <c r="H473">
        <v>274.44192137615801</v>
      </c>
      <c r="I473">
        <v>5686830.56954771</v>
      </c>
      <c r="J473">
        <v>261892.94541831699</v>
      </c>
    </row>
    <row r="474" spans="1:10" x14ac:dyDescent="0.2">
      <c r="A474" s="1" t="str">
        <f t="shared" si="7"/>
        <v>20201industrialVCC 22400 (DSL LHD1)</v>
      </c>
      <c r="B474">
        <v>2020</v>
      </c>
      <c r="C474">
        <v>1</v>
      </c>
      <c r="D474" t="s">
        <v>21</v>
      </c>
      <c r="E474" t="s">
        <v>33</v>
      </c>
      <c r="F474">
        <v>2016</v>
      </c>
      <c r="G474">
        <v>0</v>
      </c>
      <c r="H474">
        <v>271.69750216239601</v>
      </c>
      <c r="I474">
        <v>5075225.7445061002</v>
      </c>
      <c r="J474">
        <v>233726.99478846701</v>
      </c>
    </row>
    <row r="475" spans="1:10" x14ac:dyDescent="0.2">
      <c r="A475" s="1" t="str">
        <f t="shared" si="7"/>
        <v>20101industrialVCC 22400 (DSL LHD1)</v>
      </c>
      <c r="B475">
        <v>2010</v>
      </c>
      <c r="C475">
        <v>1</v>
      </c>
      <c r="D475" t="s">
        <v>21</v>
      </c>
      <c r="E475" t="s">
        <v>33</v>
      </c>
      <c r="F475">
        <v>2017</v>
      </c>
      <c r="G475">
        <v>0</v>
      </c>
      <c r="H475">
        <v>0</v>
      </c>
      <c r="I475">
        <v>0</v>
      </c>
      <c r="J475">
        <v>0</v>
      </c>
    </row>
    <row r="476" spans="1:10" x14ac:dyDescent="0.2">
      <c r="A476" s="1" t="str">
        <f t="shared" si="7"/>
        <v>20111industrialVCC 22400 (DSL LHD1)</v>
      </c>
      <c r="B476">
        <v>2011</v>
      </c>
      <c r="C476">
        <v>1</v>
      </c>
      <c r="D476" t="s">
        <v>21</v>
      </c>
      <c r="E476" t="s">
        <v>33</v>
      </c>
      <c r="F476">
        <v>2017</v>
      </c>
      <c r="G476">
        <v>0</v>
      </c>
      <c r="H476">
        <v>0</v>
      </c>
      <c r="I476">
        <v>0</v>
      </c>
      <c r="J476">
        <v>0</v>
      </c>
    </row>
    <row r="477" spans="1:10" x14ac:dyDescent="0.2">
      <c r="A477" s="1" t="str">
        <f t="shared" si="7"/>
        <v>20121industrialVCC 22400 (DSL LHD1)</v>
      </c>
      <c r="B477">
        <v>2012</v>
      </c>
      <c r="C477">
        <v>1</v>
      </c>
      <c r="D477" t="s">
        <v>21</v>
      </c>
      <c r="E477" t="s">
        <v>33</v>
      </c>
      <c r="F477">
        <v>2017</v>
      </c>
      <c r="G477">
        <v>0</v>
      </c>
      <c r="H477">
        <v>0</v>
      </c>
      <c r="I477">
        <v>0</v>
      </c>
      <c r="J477">
        <v>0</v>
      </c>
    </row>
    <row r="478" spans="1:10" x14ac:dyDescent="0.2">
      <c r="A478" s="1" t="str">
        <f t="shared" si="7"/>
        <v>20131industrialVCC 22400 (DSL LHD1)</v>
      </c>
      <c r="B478">
        <v>2013</v>
      </c>
      <c r="C478">
        <v>1</v>
      </c>
      <c r="D478" t="s">
        <v>21</v>
      </c>
      <c r="E478" t="s">
        <v>33</v>
      </c>
      <c r="F478">
        <v>2017</v>
      </c>
      <c r="G478">
        <v>0</v>
      </c>
      <c r="H478">
        <v>0</v>
      </c>
      <c r="I478">
        <v>0</v>
      </c>
      <c r="J478">
        <v>0</v>
      </c>
    </row>
    <row r="479" spans="1:10" x14ac:dyDescent="0.2">
      <c r="A479" s="1" t="str">
        <f t="shared" si="7"/>
        <v>20141industrialVCC 22400 (DSL LHD1)</v>
      </c>
      <c r="B479">
        <v>2014</v>
      </c>
      <c r="C479">
        <v>1</v>
      </c>
      <c r="D479" t="s">
        <v>21</v>
      </c>
      <c r="E479" t="s">
        <v>33</v>
      </c>
      <c r="F479">
        <v>2017</v>
      </c>
      <c r="G479">
        <v>0</v>
      </c>
      <c r="H479">
        <v>0</v>
      </c>
      <c r="I479">
        <v>0</v>
      </c>
      <c r="J479">
        <v>0</v>
      </c>
    </row>
    <row r="480" spans="1:10" x14ac:dyDescent="0.2">
      <c r="A480" s="1" t="str">
        <f t="shared" si="7"/>
        <v>20151industrialVCC 22400 (DSL LHD1)</v>
      </c>
      <c r="B480">
        <v>2015</v>
      </c>
      <c r="C480">
        <v>1</v>
      </c>
      <c r="D480" t="s">
        <v>21</v>
      </c>
      <c r="E480" t="s">
        <v>33</v>
      </c>
      <c r="F480">
        <v>2017</v>
      </c>
      <c r="G480">
        <v>0</v>
      </c>
      <c r="H480">
        <v>0</v>
      </c>
      <c r="I480">
        <v>0</v>
      </c>
      <c r="J480">
        <v>0</v>
      </c>
    </row>
    <row r="481" spans="1:10" x14ac:dyDescent="0.2">
      <c r="A481" s="1" t="str">
        <f t="shared" si="7"/>
        <v>20161industrialVCC 22400 (DSL LHD1)</v>
      </c>
      <c r="B481">
        <v>2016</v>
      </c>
      <c r="C481">
        <v>1</v>
      </c>
      <c r="D481" t="s">
        <v>21</v>
      </c>
      <c r="E481" t="s">
        <v>33</v>
      </c>
      <c r="F481">
        <v>2017</v>
      </c>
      <c r="G481">
        <v>0</v>
      </c>
      <c r="H481">
        <v>0</v>
      </c>
      <c r="I481">
        <v>0</v>
      </c>
      <c r="J481">
        <v>0</v>
      </c>
    </row>
    <row r="482" spans="1:10" x14ac:dyDescent="0.2">
      <c r="A482" s="1" t="str">
        <f t="shared" si="7"/>
        <v>20171industrialVCC 22400 (DSL LHD1)</v>
      </c>
      <c r="B482">
        <v>2017</v>
      </c>
      <c r="C482">
        <v>1</v>
      </c>
      <c r="D482" t="s">
        <v>21</v>
      </c>
      <c r="E482" t="s">
        <v>33</v>
      </c>
      <c r="F482">
        <v>2017</v>
      </c>
      <c r="G482">
        <v>298.06963496850602</v>
      </c>
      <c r="H482">
        <v>298.06963496850602</v>
      </c>
      <c r="I482">
        <v>6834840.0079756603</v>
      </c>
      <c r="J482">
        <v>304652.397541549</v>
      </c>
    </row>
    <row r="483" spans="1:10" x14ac:dyDescent="0.2">
      <c r="A483" s="1" t="str">
        <f t="shared" si="7"/>
        <v>20181industrialVCC 22400 (DSL LHD1)</v>
      </c>
      <c r="B483">
        <v>2018</v>
      </c>
      <c r="C483">
        <v>1</v>
      </c>
      <c r="D483" t="s">
        <v>21</v>
      </c>
      <c r="E483" t="s">
        <v>33</v>
      </c>
      <c r="F483">
        <v>2017</v>
      </c>
      <c r="G483">
        <v>0</v>
      </c>
      <c r="H483">
        <v>295.08893861882098</v>
      </c>
      <c r="I483">
        <v>6435310.37660529</v>
      </c>
      <c r="J483">
        <v>286843.98360005999</v>
      </c>
    </row>
    <row r="484" spans="1:10" x14ac:dyDescent="0.2">
      <c r="A484" s="1" t="str">
        <f t="shared" si="7"/>
        <v>20191industrialVCC 22400 (DSL LHD1)</v>
      </c>
      <c r="B484">
        <v>2019</v>
      </c>
      <c r="C484">
        <v>1</v>
      </c>
      <c r="D484" t="s">
        <v>21</v>
      </c>
      <c r="E484" t="s">
        <v>33</v>
      </c>
      <c r="F484">
        <v>2017</v>
      </c>
      <c r="G484">
        <v>0</v>
      </c>
      <c r="H484">
        <v>292.138049232632</v>
      </c>
      <c r="I484">
        <v>6190639.9698696202</v>
      </c>
      <c r="J484">
        <v>275938.17952381202</v>
      </c>
    </row>
    <row r="485" spans="1:10" x14ac:dyDescent="0.2">
      <c r="A485" s="1" t="str">
        <f t="shared" si="7"/>
        <v>20201industrialVCC 22400 (DSL LHD1)</v>
      </c>
      <c r="B485">
        <v>2020</v>
      </c>
      <c r="C485">
        <v>1</v>
      </c>
      <c r="D485" t="s">
        <v>21</v>
      </c>
      <c r="E485" t="s">
        <v>33</v>
      </c>
      <c r="F485">
        <v>2017</v>
      </c>
      <c r="G485">
        <v>0</v>
      </c>
      <c r="H485">
        <v>289.21666874030598</v>
      </c>
      <c r="I485">
        <v>5992984.5439349497</v>
      </c>
      <c r="J485">
        <v>267127.99533108401</v>
      </c>
    </row>
    <row r="486" spans="1:10" x14ac:dyDescent="0.2">
      <c r="A486" s="1" t="str">
        <f t="shared" si="7"/>
        <v>20101industrialVCC 22400 (DSL LHD1)</v>
      </c>
      <c r="B486">
        <v>2010</v>
      </c>
      <c r="C486">
        <v>1</v>
      </c>
      <c r="D486" t="s">
        <v>21</v>
      </c>
      <c r="E486" t="s">
        <v>33</v>
      </c>
      <c r="F486">
        <v>2018</v>
      </c>
      <c r="G486">
        <v>0</v>
      </c>
      <c r="H486">
        <v>0</v>
      </c>
      <c r="I486">
        <v>0</v>
      </c>
      <c r="J486">
        <v>0</v>
      </c>
    </row>
    <row r="487" spans="1:10" x14ac:dyDescent="0.2">
      <c r="A487" s="1" t="str">
        <f t="shared" si="7"/>
        <v>20111industrialVCC 22400 (DSL LHD1)</v>
      </c>
      <c r="B487">
        <v>2011</v>
      </c>
      <c r="C487">
        <v>1</v>
      </c>
      <c r="D487" t="s">
        <v>21</v>
      </c>
      <c r="E487" t="s">
        <v>33</v>
      </c>
      <c r="F487">
        <v>2018</v>
      </c>
      <c r="G487">
        <v>0</v>
      </c>
      <c r="H487">
        <v>0</v>
      </c>
      <c r="I487">
        <v>0</v>
      </c>
      <c r="J487">
        <v>0</v>
      </c>
    </row>
    <row r="488" spans="1:10" x14ac:dyDescent="0.2">
      <c r="A488" s="1" t="str">
        <f t="shared" si="7"/>
        <v>20121industrialVCC 22400 (DSL LHD1)</v>
      </c>
      <c r="B488">
        <v>2012</v>
      </c>
      <c r="C488">
        <v>1</v>
      </c>
      <c r="D488" t="s">
        <v>21</v>
      </c>
      <c r="E488" t="s">
        <v>33</v>
      </c>
      <c r="F488">
        <v>2018</v>
      </c>
      <c r="G488">
        <v>0</v>
      </c>
      <c r="H488">
        <v>0</v>
      </c>
      <c r="I488">
        <v>0</v>
      </c>
      <c r="J488">
        <v>0</v>
      </c>
    </row>
    <row r="489" spans="1:10" x14ac:dyDescent="0.2">
      <c r="A489" s="1" t="str">
        <f t="shared" si="7"/>
        <v>20131industrialVCC 22400 (DSL LHD1)</v>
      </c>
      <c r="B489">
        <v>2013</v>
      </c>
      <c r="C489">
        <v>1</v>
      </c>
      <c r="D489" t="s">
        <v>21</v>
      </c>
      <c r="E489" t="s">
        <v>33</v>
      </c>
      <c r="F489">
        <v>2018</v>
      </c>
      <c r="G489">
        <v>0</v>
      </c>
      <c r="H489">
        <v>0</v>
      </c>
      <c r="I489">
        <v>0</v>
      </c>
      <c r="J489">
        <v>0</v>
      </c>
    </row>
    <row r="490" spans="1:10" x14ac:dyDescent="0.2">
      <c r="A490" s="1" t="str">
        <f t="shared" si="7"/>
        <v>20141industrialVCC 22400 (DSL LHD1)</v>
      </c>
      <c r="B490">
        <v>2014</v>
      </c>
      <c r="C490">
        <v>1</v>
      </c>
      <c r="D490" t="s">
        <v>21</v>
      </c>
      <c r="E490" t="s">
        <v>33</v>
      </c>
      <c r="F490">
        <v>2018</v>
      </c>
      <c r="G490">
        <v>0</v>
      </c>
      <c r="H490">
        <v>0</v>
      </c>
      <c r="I490">
        <v>0</v>
      </c>
      <c r="J490">
        <v>0</v>
      </c>
    </row>
    <row r="491" spans="1:10" x14ac:dyDescent="0.2">
      <c r="A491" s="1" t="str">
        <f t="shared" si="7"/>
        <v>20151industrialVCC 22400 (DSL LHD1)</v>
      </c>
      <c r="B491">
        <v>2015</v>
      </c>
      <c r="C491">
        <v>1</v>
      </c>
      <c r="D491" t="s">
        <v>21</v>
      </c>
      <c r="E491" t="s">
        <v>33</v>
      </c>
      <c r="F491">
        <v>2018</v>
      </c>
      <c r="G491">
        <v>0</v>
      </c>
      <c r="H491">
        <v>0</v>
      </c>
      <c r="I491">
        <v>0</v>
      </c>
      <c r="J491">
        <v>0</v>
      </c>
    </row>
    <row r="492" spans="1:10" x14ac:dyDescent="0.2">
      <c r="A492" s="1" t="str">
        <f t="shared" si="7"/>
        <v>20161industrialVCC 22400 (DSL LHD1)</v>
      </c>
      <c r="B492">
        <v>2016</v>
      </c>
      <c r="C492">
        <v>1</v>
      </c>
      <c r="D492" t="s">
        <v>21</v>
      </c>
      <c r="E492" t="s">
        <v>33</v>
      </c>
      <c r="F492">
        <v>2018</v>
      </c>
      <c r="G492">
        <v>0</v>
      </c>
      <c r="H492">
        <v>0</v>
      </c>
      <c r="I492">
        <v>0</v>
      </c>
      <c r="J492">
        <v>0</v>
      </c>
    </row>
    <row r="493" spans="1:10" x14ac:dyDescent="0.2">
      <c r="A493" s="1" t="str">
        <f t="shared" si="7"/>
        <v>20171industrialVCC 22400 (DSL LHD1)</v>
      </c>
      <c r="B493">
        <v>2017</v>
      </c>
      <c r="C493">
        <v>1</v>
      </c>
      <c r="D493" t="s">
        <v>21</v>
      </c>
      <c r="E493" t="s">
        <v>33</v>
      </c>
      <c r="F493">
        <v>2018</v>
      </c>
      <c r="G493">
        <v>0</v>
      </c>
      <c r="H493">
        <v>0</v>
      </c>
      <c r="I493">
        <v>0</v>
      </c>
      <c r="J493">
        <v>0</v>
      </c>
    </row>
    <row r="494" spans="1:10" x14ac:dyDescent="0.2">
      <c r="A494" s="1" t="str">
        <f t="shared" si="7"/>
        <v>20181industrialVCC 22400 (DSL LHD1)</v>
      </c>
      <c r="B494">
        <v>2018</v>
      </c>
      <c r="C494">
        <v>1</v>
      </c>
      <c r="D494" t="s">
        <v>21</v>
      </c>
      <c r="E494" t="s">
        <v>33</v>
      </c>
      <c r="F494">
        <v>2018</v>
      </c>
      <c r="G494">
        <v>514.91147697248698</v>
      </c>
      <c r="H494">
        <v>514.91147697248698</v>
      </c>
      <c r="I494" s="2">
        <v>11807098.5786567</v>
      </c>
      <c r="J494">
        <v>491491.02981835901</v>
      </c>
    </row>
    <row r="495" spans="1:10" x14ac:dyDescent="0.2">
      <c r="A495" s="1" t="str">
        <f t="shared" si="7"/>
        <v>20191industrialVCC 22400 (DSL LHD1)</v>
      </c>
      <c r="B495">
        <v>2019</v>
      </c>
      <c r="C495">
        <v>1</v>
      </c>
      <c r="D495" t="s">
        <v>21</v>
      </c>
      <c r="E495" t="s">
        <v>33</v>
      </c>
      <c r="F495">
        <v>2018</v>
      </c>
      <c r="G495">
        <v>0</v>
      </c>
      <c r="H495">
        <v>509.76236220276201</v>
      </c>
      <c r="I495" s="2">
        <v>11116916.257317901</v>
      </c>
      <c r="J495">
        <v>462760.98935859202</v>
      </c>
    </row>
    <row r="496" spans="1:10" x14ac:dyDescent="0.2">
      <c r="A496" s="1" t="str">
        <f t="shared" si="7"/>
        <v>20201industrialVCC 22400 (DSL LHD1)</v>
      </c>
      <c r="B496">
        <v>2020</v>
      </c>
      <c r="C496">
        <v>1</v>
      </c>
      <c r="D496" t="s">
        <v>21</v>
      </c>
      <c r="E496" t="s">
        <v>33</v>
      </c>
      <c r="F496">
        <v>2018</v>
      </c>
      <c r="G496">
        <v>0</v>
      </c>
      <c r="H496">
        <v>504.66473858073402</v>
      </c>
      <c r="I496" s="2">
        <v>10694251.2632233</v>
      </c>
      <c r="J496">
        <v>445166.82328707201</v>
      </c>
    </row>
    <row r="497" spans="1:10" x14ac:dyDescent="0.2">
      <c r="A497" s="1" t="str">
        <f t="shared" si="7"/>
        <v>20101industrialVCC 22400 (DSL LHD1)</v>
      </c>
      <c r="B497">
        <v>2010</v>
      </c>
      <c r="C497">
        <v>1</v>
      </c>
      <c r="D497" t="s">
        <v>21</v>
      </c>
      <c r="E497" t="s">
        <v>33</v>
      </c>
      <c r="F497">
        <v>2019</v>
      </c>
      <c r="G497">
        <v>0</v>
      </c>
      <c r="H497">
        <v>0</v>
      </c>
      <c r="I497">
        <v>0</v>
      </c>
      <c r="J497">
        <v>0</v>
      </c>
    </row>
    <row r="498" spans="1:10" x14ac:dyDescent="0.2">
      <c r="A498" s="1" t="str">
        <f t="shared" si="7"/>
        <v>20111industrialVCC 22400 (DSL LHD1)</v>
      </c>
      <c r="B498">
        <v>2011</v>
      </c>
      <c r="C498">
        <v>1</v>
      </c>
      <c r="D498" t="s">
        <v>21</v>
      </c>
      <c r="E498" t="s">
        <v>33</v>
      </c>
      <c r="F498">
        <v>2019</v>
      </c>
      <c r="G498">
        <v>0</v>
      </c>
      <c r="H498">
        <v>0</v>
      </c>
      <c r="I498">
        <v>0</v>
      </c>
      <c r="J498">
        <v>0</v>
      </c>
    </row>
    <row r="499" spans="1:10" x14ac:dyDescent="0.2">
      <c r="A499" s="1" t="str">
        <f t="shared" si="7"/>
        <v>20121industrialVCC 22400 (DSL LHD1)</v>
      </c>
      <c r="B499">
        <v>2012</v>
      </c>
      <c r="C499">
        <v>1</v>
      </c>
      <c r="D499" t="s">
        <v>21</v>
      </c>
      <c r="E499" t="s">
        <v>33</v>
      </c>
      <c r="F499">
        <v>2019</v>
      </c>
      <c r="G499">
        <v>0</v>
      </c>
      <c r="H499">
        <v>0</v>
      </c>
      <c r="I499">
        <v>0</v>
      </c>
      <c r="J499">
        <v>0</v>
      </c>
    </row>
    <row r="500" spans="1:10" x14ac:dyDescent="0.2">
      <c r="A500" s="1" t="str">
        <f t="shared" si="7"/>
        <v>20131industrialVCC 22400 (DSL LHD1)</v>
      </c>
      <c r="B500">
        <v>2013</v>
      </c>
      <c r="C500">
        <v>1</v>
      </c>
      <c r="D500" t="s">
        <v>21</v>
      </c>
      <c r="E500" t="s">
        <v>33</v>
      </c>
      <c r="F500">
        <v>2019</v>
      </c>
      <c r="G500">
        <v>0</v>
      </c>
      <c r="H500">
        <v>0</v>
      </c>
      <c r="I500">
        <v>0</v>
      </c>
      <c r="J500">
        <v>0</v>
      </c>
    </row>
    <row r="501" spans="1:10" x14ac:dyDescent="0.2">
      <c r="A501" s="1" t="str">
        <f t="shared" si="7"/>
        <v>20141industrialVCC 22400 (DSL LHD1)</v>
      </c>
      <c r="B501">
        <v>2014</v>
      </c>
      <c r="C501">
        <v>1</v>
      </c>
      <c r="D501" t="s">
        <v>21</v>
      </c>
      <c r="E501" t="s">
        <v>33</v>
      </c>
      <c r="F501">
        <v>2019</v>
      </c>
      <c r="G501">
        <v>0</v>
      </c>
      <c r="H501">
        <v>0</v>
      </c>
      <c r="I501">
        <v>0</v>
      </c>
      <c r="J501">
        <v>0</v>
      </c>
    </row>
    <row r="502" spans="1:10" x14ac:dyDescent="0.2">
      <c r="A502" s="1" t="str">
        <f t="shared" si="7"/>
        <v>20151industrialVCC 22400 (DSL LHD1)</v>
      </c>
      <c r="B502">
        <v>2015</v>
      </c>
      <c r="C502">
        <v>1</v>
      </c>
      <c r="D502" t="s">
        <v>21</v>
      </c>
      <c r="E502" t="s">
        <v>33</v>
      </c>
      <c r="F502">
        <v>2019</v>
      </c>
      <c r="G502">
        <v>0</v>
      </c>
      <c r="H502">
        <v>0</v>
      </c>
      <c r="I502">
        <v>0</v>
      </c>
      <c r="J502">
        <v>0</v>
      </c>
    </row>
    <row r="503" spans="1:10" x14ac:dyDescent="0.2">
      <c r="A503" s="1" t="str">
        <f t="shared" si="7"/>
        <v>20161industrialVCC 22400 (DSL LHD1)</v>
      </c>
      <c r="B503">
        <v>2016</v>
      </c>
      <c r="C503">
        <v>1</v>
      </c>
      <c r="D503" t="s">
        <v>21</v>
      </c>
      <c r="E503" t="s">
        <v>33</v>
      </c>
      <c r="F503">
        <v>2019</v>
      </c>
      <c r="G503">
        <v>0</v>
      </c>
      <c r="H503">
        <v>0</v>
      </c>
      <c r="I503">
        <v>0</v>
      </c>
      <c r="J503">
        <v>0</v>
      </c>
    </row>
    <row r="504" spans="1:10" x14ac:dyDescent="0.2">
      <c r="A504" s="1" t="str">
        <f t="shared" si="7"/>
        <v>20171industrialVCC 22400 (DSL LHD1)</v>
      </c>
      <c r="B504">
        <v>2017</v>
      </c>
      <c r="C504">
        <v>1</v>
      </c>
      <c r="D504" t="s">
        <v>21</v>
      </c>
      <c r="E504" t="s">
        <v>33</v>
      </c>
      <c r="F504">
        <v>2019</v>
      </c>
      <c r="G504">
        <v>0</v>
      </c>
      <c r="H504">
        <v>0</v>
      </c>
      <c r="I504">
        <v>0</v>
      </c>
      <c r="J504">
        <v>0</v>
      </c>
    </row>
    <row r="505" spans="1:10" x14ac:dyDescent="0.2">
      <c r="A505" s="1" t="str">
        <f t="shared" si="7"/>
        <v>20181industrialVCC 22400 (DSL LHD1)</v>
      </c>
      <c r="B505">
        <v>2018</v>
      </c>
      <c r="C505">
        <v>1</v>
      </c>
      <c r="D505" t="s">
        <v>21</v>
      </c>
      <c r="E505" t="s">
        <v>33</v>
      </c>
      <c r="F505">
        <v>2019</v>
      </c>
      <c r="G505">
        <v>0</v>
      </c>
      <c r="H505">
        <v>0</v>
      </c>
      <c r="I505">
        <v>0</v>
      </c>
      <c r="J505">
        <v>0</v>
      </c>
    </row>
    <row r="506" spans="1:10" x14ac:dyDescent="0.2">
      <c r="A506" s="1" t="str">
        <f t="shared" si="7"/>
        <v>20191industrialVCC 22400 (DSL LHD1)</v>
      </c>
      <c r="B506">
        <v>2019</v>
      </c>
      <c r="C506">
        <v>1</v>
      </c>
      <c r="D506" t="s">
        <v>21</v>
      </c>
      <c r="E506" t="s">
        <v>33</v>
      </c>
      <c r="F506">
        <v>2019</v>
      </c>
      <c r="G506">
        <v>44.6477858976032</v>
      </c>
      <c r="H506">
        <v>44.6477858976032</v>
      </c>
      <c r="I506">
        <v>1023789.20064337</v>
      </c>
      <c r="J506">
        <v>42608.553591277501</v>
      </c>
    </row>
    <row r="507" spans="1:10" x14ac:dyDescent="0.2">
      <c r="A507" s="1" t="str">
        <f t="shared" si="7"/>
        <v>20201industrialVCC 22400 (DSL LHD1)</v>
      </c>
      <c r="B507">
        <v>2020</v>
      </c>
      <c r="C507">
        <v>1</v>
      </c>
      <c r="D507" t="s">
        <v>21</v>
      </c>
      <c r="E507" t="s">
        <v>33</v>
      </c>
      <c r="F507">
        <v>2019</v>
      </c>
      <c r="G507">
        <v>0</v>
      </c>
      <c r="H507">
        <v>44.201308038627197</v>
      </c>
      <c r="I507">
        <v>963943.74391626997</v>
      </c>
      <c r="J507">
        <v>40117.876459159801</v>
      </c>
    </row>
    <row r="508" spans="1:10" x14ac:dyDescent="0.2">
      <c r="A508" s="1" t="str">
        <f t="shared" si="7"/>
        <v>20101industrialVCC 22400 (DSL LHD1)</v>
      </c>
      <c r="B508">
        <v>2010</v>
      </c>
      <c r="C508">
        <v>1</v>
      </c>
      <c r="D508" t="s">
        <v>21</v>
      </c>
      <c r="E508" t="s">
        <v>33</v>
      </c>
      <c r="F508">
        <v>2020</v>
      </c>
      <c r="G508">
        <v>0</v>
      </c>
      <c r="H508">
        <v>0</v>
      </c>
      <c r="I508">
        <v>0</v>
      </c>
      <c r="J508">
        <v>0</v>
      </c>
    </row>
    <row r="509" spans="1:10" x14ac:dyDescent="0.2">
      <c r="A509" s="1" t="str">
        <f t="shared" si="7"/>
        <v>20111industrialVCC 22400 (DSL LHD1)</v>
      </c>
      <c r="B509">
        <v>2011</v>
      </c>
      <c r="C509">
        <v>1</v>
      </c>
      <c r="D509" t="s">
        <v>21</v>
      </c>
      <c r="E509" t="s">
        <v>33</v>
      </c>
      <c r="F509">
        <v>2020</v>
      </c>
      <c r="G509">
        <v>0</v>
      </c>
      <c r="H509">
        <v>0</v>
      </c>
      <c r="I509">
        <v>0</v>
      </c>
      <c r="J509">
        <v>0</v>
      </c>
    </row>
    <row r="510" spans="1:10" x14ac:dyDescent="0.2">
      <c r="A510" s="1" t="str">
        <f t="shared" si="7"/>
        <v>20121industrialVCC 22400 (DSL LHD1)</v>
      </c>
      <c r="B510">
        <v>2012</v>
      </c>
      <c r="C510">
        <v>1</v>
      </c>
      <c r="D510" t="s">
        <v>21</v>
      </c>
      <c r="E510" t="s">
        <v>33</v>
      </c>
      <c r="F510">
        <v>2020</v>
      </c>
      <c r="G510">
        <v>0</v>
      </c>
      <c r="H510">
        <v>0</v>
      </c>
      <c r="I510">
        <v>0</v>
      </c>
      <c r="J510">
        <v>0</v>
      </c>
    </row>
    <row r="511" spans="1:10" x14ac:dyDescent="0.2">
      <c r="A511" s="1" t="str">
        <f t="shared" si="7"/>
        <v>20131industrialVCC 22400 (DSL LHD1)</v>
      </c>
      <c r="B511">
        <v>2013</v>
      </c>
      <c r="C511">
        <v>1</v>
      </c>
      <c r="D511" t="s">
        <v>21</v>
      </c>
      <c r="E511" t="s">
        <v>33</v>
      </c>
      <c r="F511">
        <v>2020</v>
      </c>
      <c r="G511">
        <v>0</v>
      </c>
      <c r="H511">
        <v>0</v>
      </c>
      <c r="I511">
        <v>0</v>
      </c>
      <c r="J511">
        <v>0</v>
      </c>
    </row>
    <row r="512" spans="1:10" x14ac:dyDescent="0.2">
      <c r="A512" s="1" t="str">
        <f t="shared" si="7"/>
        <v>20141industrialVCC 22400 (DSL LHD1)</v>
      </c>
      <c r="B512">
        <v>2014</v>
      </c>
      <c r="C512">
        <v>1</v>
      </c>
      <c r="D512" t="s">
        <v>21</v>
      </c>
      <c r="E512" t="s">
        <v>33</v>
      </c>
      <c r="F512">
        <v>2020</v>
      </c>
      <c r="G512">
        <v>0</v>
      </c>
      <c r="H512">
        <v>0</v>
      </c>
      <c r="I512">
        <v>0</v>
      </c>
      <c r="J512">
        <v>0</v>
      </c>
    </row>
    <row r="513" spans="1:10" x14ac:dyDescent="0.2">
      <c r="A513" s="1" t="str">
        <f t="shared" si="7"/>
        <v>20151industrialVCC 22400 (DSL LHD1)</v>
      </c>
      <c r="B513">
        <v>2015</v>
      </c>
      <c r="C513">
        <v>1</v>
      </c>
      <c r="D513" t="s">
        <v>21</v>
      </c>
      <c r="E513" t="s">
        <v>33</v>
      </c>
      <c r="F513">
        <v>2020</v>
      </c>
      <c r="G513">
        <v>0</v>
      </c>
      <c r="H513">
        <v>0</v>
      </c>
      <c r="I513">
        <v>0</v>
      </c>
      <c r="J513">
        <v>0</v>
      </c>
    </row>
    <row r="514" spans="1:10" x14ac:dyDescent="0.2">
      <c r="A514" s="1" t="str">
        <f t="shared" si="7"/>
        <v>20161industrialVCC 22400 (DSL LHD1)</v>
      </c>
      <c r="B514">
        <v>2016</v>
      </c>
      <c r="C514">
        <v>1</v>
      </c>
      <c r="D514" t="s">
        <v>21</v>
      </c>
      <c r="E514" t="s">
        <v>33</v>
      </c>
      <c r="F514">
        <v>2020</v>
      </c>
      <c r="G514">
        <v>0</v>
      </c>
      <c r="H514">
        <v>0</v>
      </c>
      <c r="I514">
        <v>0</v>
      </c>
      <c r="J514">
        <v>0</v>
      </c>
    </row>
    <row r="515" spans="1:10" x14ac:dyDescent="0.2">
      <c r="A515" s="1" t="str">
        <f t="shared" ref="A515:A578" si="8">$B515&amp;$C515&amp;$D515&amp;$E515</f>
        <v>20171industrialVCC 22400 (DSL LHD1)</v>
      </c>
      <c r="B515">
        <v>2017</v>
      </c>
      <c r="C515">
        <v>1</v>
      </c>
      <c r="D515" t="s">
        <v>21</v>
      </c>
      <c r="E515" t="s">
        <v>33</v>
      </c>
      <c r="F515">
        <v>2020</v>
      </c>
      <c r="G515">
        <v>0</v>
      </c>
      <c r="H515">
        <v>0</v>
      </c>
      <c r="I515">
        <v>0</v>
      </c>
      <c r="J515">
        <v>0</v>
      </c>
    </row>
    <row r="516" spans="1:10" x14ac:dyDescent="0.2">
      <c r="A516" s="1" t="str">
        <f t="shared" si="8"/>
        <v>20181industrialVCC 22400 (DSL LHD1)</v>
      </c>
      <c r="B516">
        <v>2018</v>
      </c>
      <c r="C516">
        <v>1</v>
      </c>
      <c r="D516" t="s">
        <v>21</v>
      </c>
      <c r="E516" t="s">
        <v>33</v>
      </c>
      <c r="F516">
        <v>2020</v>
      </c>
      <c r="G516">
        <v>0</v>
      </c>
      <c r="H516">
        <v>0</v>
      </c>
      <c r="I516">
        <v>0</v>
      </c>
      <c r="J516">
        <v>0</v>
      </c>
    </row>
    <row r="517" spans="1:10" x14ac:dyDescent="0.2">
      <c r="A517" s="1" t="str">
        <f t="shared" si="8"/>
        <v>20191industrialVCC 22400 (DSL LHD1)</v>
      </c>
      <c r="B517">
        <v>2019</v>
      </c>
      <c r="C517">
        <v>1</v>
      </c>
      <c r="D517" t="s">
        <v>21</v>
      </c>
      <c r="E517" t="s">
        <v>33</v>
      </c>
      <c r="F517">
        <v>2020</v>
      </c>
      <c r="G517">
        <v>0</v>
      </c>
      <c r="H517">
        <v>0</v>
      </c>
      <c r="I517">
        <v>0</v>
      </c>
      <c r="J517">
        <v>0</v>
      </c>
    </row>
    <row r="518" spans="1:10" x14ac:dyDescent="0.2">
      <c r="A518" s="1" t="str">
        <f t="shared" si="8"/>
        <v>20201industrialVCC 22400 (DSL LHD1)</v>
      </c>
      <c r="B518">
        <v>2020</v>
      </c>
      <c r="C518">
        <v>1</v>
      </c>
      <c r="D518" t="s">
        <v>21</v>
      </c>
      <c r="E518" t="s">
        <v>33</v>
      </c>
      <c r="F518">
        <v>2020</v>
      </c>
      <c r="G518">
        <v>318.68161669607298</v>
      </c>
      <c r="H518">
        <v>318.68161669607298</v>
      </c>
      <c r="I518">
        <v>7307479.8908343296</v>
      </c>
      <c r="J518">
        <v>304063.76596576697</v>
      </c>
    </row>
    <row r="519" spans="1:10" x14ac:dyDescent="0.2">
      <c r="A519" s="1" t="str">
        <f t="shared" si="8"/>
        <v>20102agriculturalVCC 22601 (DSL T6 Ag)</v>
      </c>
      <c r="B519">
        <v>2010</v>
      </c>
      <c r="C519">
        <v>2</v>
      </c>
      <c r="D519" t="s">
        <v>45</v>
      </c>
      <c r="E519" t="s">
        <v>46</v>
      </c>
      <c r="F519">
        <v>2010</v>
      </c>
      <c r="G519" s="2">
        <v>6.4889668938755599E-2</v>
      </c>
      <c r="H519" s="2">
        <v>6.4889668938755599E-2</v>
      </c>
      <c r="I519">
        <v>463.57043721192701</v>
      </c>
      <c r="J519">
        <v>51.1820565082242</v>
      </c>
    </row>
    <row r="520" spans="1:10" x14ac:dyDescent="0.2">
      <c r="A520" s="1" t="str">
        <f t="shared" si="8"/>
        <v>20112agriculturalVCC 22601 (DSL T6 Ag)</v>
      </c>
      <c r="B520">
        <v>2011</v>
      </c>
      <c r="C520">
        <v>2</v>
      </c>
      <c r="D520" t="s">
        <v>45</v>
      </c>
      <c r="E520" t="s">
        <v>46</v>
      </c>
      <c r="F520">
        <v>2010</v>
      </c>
      <c r="G520">
        <v>0</v>
      </c>
      <c r="H520" s="2">
        <v>6.4240772249368E-2</v>
      </c>
      <c r="I520">
        <v>422.986211665974</v>
      </c>
      <c r="J520">
        <v>46.701218304372397</v>
      </c>
    </row>
    <row r="521" spans="1:10" x14ac:dyDescent="0.2">
      <c r="A521" s="1" t="str">
        <f t="shared" si="8"/>
        <v>20122agriculturalVCC 22601 (DSL T6 Ag)</v>
      </c>
      <c r="B521">
        <v>2012</v>
      </c>
      <c r="C521">
        <v>2</v>
      </c>
      <c r="D521" t="s">
        <v>45</v>
      </c>
      <c r="E521" t="s">
        <v>46</v>
      </c>
      <c r="F521">
        <v>2010</v>
      </c>
      <c r="G521">
        <v>0</v>
      </c>
      <c r="H521" s="2">
        <v>6.3598364526874396E-2</v>
      </c>
      <c r="I521">
        <v>415.047280210434</v>
      </c>
      <c r="J521">
        <v>45.824693820162103</v>
      </c>
    </row>
    <row r="522" spans="1:10" x14ac:dyDescent="0.2">
      <c r="A522" s="1" t="str">
        <f t="shared" si="8"/>
        <v>20132agriculturalVCC 22601 (DSL T6 Ag)</v>
      </c>
      <c r="B522">
        <v>2013</v>
      </c>
      <c r="C522">
        <v>2</v>
      </c>
      <c r="D522" t="s">
        <v>45</v>
      </c>
      <c r="E522" t="s">
        <v>46</v>
      </c>
      <c r="F522">
        <v>2010</v>
      </c>
      <c r="G522">
        <v>0</v>
      </c>
      <c r="H522" s="2">
        <v>6.2962380881605606E-2</v>
      </c>
      <c r="I522">
        <v>377.70924766867802</v>
      </c>
      <c r="J522">
        <v>41.702262495697802</v>
      </c>
    </row>
    <row r="523" spans="1:10" x14ac:dyDescent="0.2">
      <c r="A523" s="1" t="str">
        <f t="shared" si="8"/>
        <v>20142agriculturalVCC 22601 (DSL T6 Ag)</v>
      </c>
      <c r="B523">
        <v>2014</v>
      </c>
      <c r="C523">
        <v>2</v>
      </c>
      <c r="D523" t="s">
        <v>45</v>
      </c>
      <c r="E523" t="s">
        <v>46</v>
      </c>
      <c r="F523">
        <v>2010</v>
      </c>
      <c r="G523">
        <v>0</v>
      </c>
      <c r="H523" s="2">
        <v>6.2332757072789499E-2</v>
      </c>
      <c r="I523">
        <v>341.10325743009901</v>
      </c>
      <c r="J523">
        <v>37.660654768943701</v>
      </c>
    </row>
    <row r="524" spans="1:10" x14ac:dyDescent="0.2">
      <c r="A524" s="1" t="str">
        <f t="shared" si="8"/>
        <v>20152agriculturalVCC 22601 (DSL T6 Ag)</v>
      </c>
      <c r="B524">
        <v>2015</v>
      </c>
      <c r="C524">
        <v>2</v>
      </c>
      <c r="D524" t="s">
        <v>45</v>
      </c>
      <c r="E524" t="s">
        <v>46</v>
      </c>
      <c r="F524">
        <v>2010</v>
      </c>
      <c r="G524">
        <v>0</v>
      </c>
      <c r="H524" s="2">
        <v>6.1709429502061701E-2</v>
      </c>
      <c r="I524">
        <v>314.66216844985797</v>
      </c>
      <c r="J524">
        <v>34.7413372247428</v>
      </c>
    </row>
    <row r="525" spans="1:10" x14ac:dyDescent="0.2">
      <c r="A525" s="1" t="str">
        <f t="shared" si="8"/>
        <v>20162agriculturalVCC 22601 (DSL T6 Ag)</v>
      </c>
      <c r="B525">
        <v>2016</v>
      </c>
      <c r="C525">
        <v>2</v>
      </c>
      <c r="D525" t="s">
        <v>45</v>
      </c>
      <c r="E525" t="s">
        <v>46</v>
      </c>
      <c r="F525">
        <v>2010</v>
      </c>
      <c r="G525">
        <v>0</v>
      </c>
      <c r="H525" s="2">
        <v>6.1092335207041E-2</v>
      </c>
      <c r="I525">
        <v>291.31105838641099</v>
      </c>
      <c r="J525">
        <v>32.163179217115797</v>
      </c>
    </row>
    <row r="526" spans="1:10" x14ac:dyDescent="0.2">
      <c r="A526" s="1" t="str">
        <f t="shared" si="8"/>
        <v>20172agriculturalVCC 22601 (DSL T6 Ag)</v>
      </c>
      <c r="B526">
        <v>2017</v>
      </c>
      <c r="C526">
        <v>2</v>
      </c>
      <c r="D526" t="s">
        <v>45</v>
      </c>
      <c r="E526" t="s">
        <v>46</v>
      </c>
      <c r="F526">
        <v>2010</v>
      </c>
      <c r="G526">
        <v>0</v>
      </c>
      <c r="H526" s="2">
        <v>6.04814118549706E-2</v>
      </c>
      <c r="I526">
        <v>278.28656763067198</v>
      </c>
      <c r="J526">
        <v>30.725166418326499</v>
      </c>
    </row>
    <row r="527" spans="1:10" x14ac:dyDescent="0.2">
      <c r="A527" s="1" t="str">
        <f t="shared" si="8"/>
        <v>20182agriculturalVCC 22601 (DSL T6 Ag)</v>
      </c>
      <c r="B527">
        <v>2018</v>
      </c>
      <c r="C527">
        <v>2</v>
      </c>
      <c r="D527" t="s">
        <v>45</v>
      </c>
      <c r="E527" t="s">
        <v>46</v>
      </c>
      <c r="F527">
        <v>2010</v>
      </c>
      <c r="G527">
        <v>0</v>
      </c>
      <c r="H527" s="2">
        <v>5.98765977364209E-2</v>
      </c>
      <c r="I527">
        <v>273.18611207533598</v>
      </c>
      <c r="J527">
        <v>30.162033432493899</v>
      </c>
    </row>
    <row r="528" spans="1:10" x14ac:dyDescent="0.2">
      <c r="A528" s="1" t="str">
        <f t="shared" si="8"/>
        <v>20192agriculturalVCC 22601 (DSL T6 Ag)</v>
      </c>
      <c r="B528">
        <v>2019</v>
      </c>
      <c r="C528">
        <v>2</v>
      </c>
      <c r="D528" t="s">
        <v>45</v>
      </c>
      <c r="E528" t="s">
        <v>46</v>
      </c>
      <c r="F528">
        <v>2010</v>
      </c>
      <c r="G528">
        <v>0</v>
      </c>
      <c r="H528" s="2">
        <v>5.80802998043283E-2</v>
      </c>
      <c r="I528">
        <v>258.14990882972398</v>
      </c>
      <c r="J528">
        <v>28.5019107361144</v>
      </c>
    </row>
    <row r="529" spans="1:10" x14ac:dyDescent="0.2">
      <c r="A529" s="1" t="str">
        <f t="shared" si="8"/>
        <v>20202agriculturalVCC 22601 (DSL T6 Ag)</v>
      </c>
      <c r="B529">
        <v>2020</v>
      </c>
      <c r="C529">
        <v>2</v>
      </c>
      <c r="D529" t="s">
        <v>45</v>
      </c>
      <c r="E529" t="s">
        <v>46</v>
      </c>
      <c r="F529">
        <v>2010</v>
      </c>
      <c r="G529">
        <v>0</v>
      </c>
      <c r="H529" s="2">
        <v>5.6337890810198403E-2</v>
      </c>
      <c r="I529">
        <v>225.372803808725</v>
      </c>
      <c r="J529">
        <v>24.8830439864346</v>
      </c>
    </row>
    <row r="530" spans="1:10" x14ac:dyDescent="0.2">
      <c r="A530" s="1" t="str">
        <f t="shared" si="8"/>
        <v>20102agriculturalVCC 22601 (DSL T6 Ag)</v>
      </c>
      <c r="B530">
        <v>2010</v>
      </c>
      <c r="C530">
        <v>2</v>
      </c>
      <c r="D530" t="s">
        <v>45</v>
      </c>
      <c r="E530" t="s">
        <v>46</v>
      </c>
      <c r="F530">
        <v>2011</v>
      </c>
      <c r="G530">
        <v>0</v>
      </c>
      <c r="H530">
        <v>0</v>
      </c>
      <c r="I530">
        <v>0</v>
      </c>
      <c r="J530">
        <v>0</v>
      </c>
    </row>
    <row r="531" spans="1:10" x14ac:dyDescent="0.2">
      <c r="A531" s="1" t="str">
        <f t="shared" si="8"/>
        <v>20112agriculturalVCC 22601 (DSL T6 Ag)</v>
      </c>
      <c r="B531">
        <v>2011</v>
      </c>
      <c r="C531">
        <v>2</v>
      </c>
      <c r="D531" t="s">
        <v>45</v>
      </c>
      <c r="E531" t="s">
        <v>46</v>
      </c>
      <c r="F531">
        <v>2011</v>
      </c>
      <c r="G531">
        <v>0.533573558048695</v>
      </c>
      <c r="H531">
        <v>0.533573558048695</v>
      </c>
      <c r="I531">
        <v>3811.8383347403201</v>
      </c>
      <c r="J531">
        <v>429.59158974545198</v>
      </c>
    </row>
    <row r="532" spans="1:10" x14ac:dyDescent="0.2">
      <c r="A532" s="1" t="str">
        <f t="shared" si="8"/>
        <v>20122agriculturalVCC 22601 (DSL T6 Ag)</v>
      </c>
      <c r="B532">
        <v>2012</v>
      </c>
      <c r="C532">
        <v>2</v>
      </c>
      <c r="D532" t="s">
        <v>45</v>
      </c>
      <c r="E532" t="s">
        <v>46</v>
      </c>
      <c r="F532">
        <v>2011</v>
      </c>
      <c r="G532">
        <v>0</v>
      </c>
      <c r="H532">
        <v>0.52823782246820805</v>
      </c>
      <c r="I532">
        <v>3478.1231227603798</v>
      </c>
      <c r="J532">
        <v>391.98211215293799</v>
      </c>
    </row>
    <row r="533" spans="1:10" x14ac:dyDescent="0.2">
      <c r="A533" s="1" t="str">
        <f t="shared" si="8"/>
        <v>20132agriculturalVCC 22601 (DSL T6 Ag)</v>
      </c>
      <c r="B533">
        <v>2013</v>
      </c>
      <c r="C533">
        <v>2</v>
      </c>
      <c r="D533" t="s">
        <v>45</v>
      </c>
      <c r="E533" t="s">
        <v>46</v>
      </c>
      <c r="F533">
        <v>2011</v>
      </c>
      <c r="G533">
        <v>0</v>
      </c>
      <c r="H533">
        <v>0.52295544424352602</v>
      </c>
      <c r="I533">
        <v>3412.8430254333998</v>
      </c>
      <c r="J533">
        <v>384.62508954947498</v>
      </c>
    </row>
    <row r="534" spans="1:10" x14ac:dyDescent="0.2">
      <c r="A534" s="1" t="str">
        <f t="shared" si="8"/>
        <v>20142agriculturalVCC 22601 (DSL T6 Ag)</v>
      </c>
      <c r="B534">
        <v>2014</v>
      </c>
      <c r="C534">
        <v>2</v>
      </c>
      <c r="D534" t="s">
        <v>45</v>
      </c>
      <c r="E534" t="s">
        <v>46</v>
      </c>
      <c r="F534">
        <v>2011</v>
      </c>
      <c r="G534">
        <v>0</v>
      </c>
      <c r="H534">
        <v>0.51772588980109002</v>
      </c>
      <c r="I534">
        <v>3105.8205486714101</v>
      </c>
      <c r="J534">
        <v>350.02386507525898</v>
      </c>
    </row>
    <row r="535" spans="1:10" x14ac:dyDescent="0.2">
      <c r="A535" s="1" t="str">
        <f t="shared" si="8"/>
        <v>20152agriculturalVCC 22601 (DSL T6 Ag)</v>
      </c>
      <c r="B535">
        <v>2015</v>
      </c>
      <c r="C535">
        <v>2</v>
      </c>
      <c r="D535" t="s">
        <v>45</v>
      </c>
      <c r="E535" t="s">
        <v>46</v>
      </c>
      <c r="F535">
        <v>2011</v>
      </c>
      <c r="G535">
        <v>0</v>
      </c>
      <c r="H535">
        <v>0.51254863090307901</v>
      </c>
      <c r="I535">
        <v>2804.8174956903699</v>
      </c>
      <c r="J535">
        <v>316.10102557027</v>
      </c>
    </row>
    <row r="536" spans="1:10" x14ac:dyDescent="0.2">
      <c r="A536" s="1" t="str">
        <f t="shared" si="8"/>
        <v>20162agriculturalVCC 22601 (DSL T6 Ag)</v>
      </c>
      <c r="B536">
        <v>2016</v>
      </c>
      <c r="C536">
        <v>2</v>
      </c>
      <c r="D536" t="s">
        <v>45</v>
      </c>
      <c r="E536" t="s">
        <v>46</v>
      </c>
      <c r="F536">
        <v>2011</v>
      </c>
      <c r="G536">
        <v>0</v>
      </c>
      <c r="H536">
        <v>0.50742314459404902</v>
      </c>
      <c r="I536">
        <v>2587.39820296467</v>
      </c>
      <c r="J536">
        <v>291.59801904134002</v>
      </c>
    </row>
    <row r="537" spans="1:10" x14ac:dyDescent="0.2">
      <c r="A537" s="1" t="str">
        <f t="shared" si="8"/>
        <v>20172agriculturalVCC 22601 (DSL T6 Ag)</v>
      </c>
      <c r="B537">
        <v>2017</v>
      </c>
      <c r="C537">
        <v>2</v>
      </c>
      <c r="D537" t="s">
        <v>45</v>
      </c>
      <c r="E537" t="s">
        <v>46</v>
      </c>
      <c r="F537">
        <v>2011</v>
      </c>
      <c r="G537">
        <v>0</v>
      </c>
      <c r="H537">
        <v>0.50234891314810803</v>
      </c>
      <c r="I537">
        <v>2395.3871311760299</v>
      </c>
      <c r="J537">
        <v>269.95850174422799</v>
      </c>
    </row>
    <row r="538" spans="1:10" x14ac:dyDescent="0.2">
      <c r="A538" s="1" t="str">
        <f t="shared" si="8"/>
        <v>20182agriculturalVCC 22601 (DSL T6 Ag)</v>
      </c>
      <c r="B538">
        <v>2018</v>
      </c>
      <c r="C538">
        <v>2</v>
      </c>
      <c r="D538" t="s">
        <v>45</v>
      </c>
      <c r="E538" t="s">
        <v>46</v>
      </c>
      <c r="F538">
        <v>2011</v>
      </c>
      <c r="G538">
        <v>0</v>
      </c>
      <c r="H538">
        <v>0.49732542401662699</v>
      </c>
      <c r="I538">
        <v>2288.2895917992901</v>
      </c>
      <c r="J538">
        <v>257.88868184148703</v>
      </c>
    </row>
    <row r="539" spans="1:10" x14ac:dyDescent="0.2">
      <c r="A539" s="1" t="str">
        <f t="shared" si="8"/>
        <v>20192agriculturalVCC 22601 (DSL T6 Ag)</v>
      </c>
      <c r="B539">
        <v>2019</v>
      </c>
      <c r="C539">
        <v>2</v>
      </c>
      <c r="D539" t="s">
        <v>45</v>
      </c>
      <c r="E539" t="s">
        <v>46</v>
      </c>
      <c r="F539">
        <v>2011</v>
      </c>
      <c r="G539">
        <v>0</v>
      </c>
      <c r="H539">
        <v>0.49235216977646101</v>
      </c>
      <c r="I539">
        <v>2246.34966110095</v>
      </c>
      <c r="J539">
        <v>253.16208015475999</v>
      </c>
    </row>
    <row r="540" spans="1:10" x14ac:dyDescent="0.2">
      <c r="A540" s="1" t="str">
        <f t="shared" si="8"/>
        <v>20202agriculturalVCC 22601 (DSL T6 Ag)</v>
      </c>
      <c r="B540">
        <v>2020</v>
      </c>
      <c r="C540">
        <v>2</v>
      </c>
      <c r="D540" t="s">
        <v>45</v>
      </c>
      <c r="E540" t="s">
        <v>46</v>
      </c>
      <c r="F540">
        <v>2011</v>
      </c>
      <c r="G540">
        <v>0</v>
      </c>
      <c r="H540">
        <v>0.47758160468316702</v>
      </c>
      <c r="I540">
        <v>2122.7102498276899</v>
      </c>
      <c r="J540">
        <v>239.22800253137299</v>
      </c>
    </row>
    <row r="541" spans="1:10" x14ac:dyDescent="0.2">
      <c r="A541" s="1" t="str">
        <f t="shared" si="8"/>
        <v>20102agriculturalVCC 22601 (DSL T6 Ag)</v>
      </c>
      <c r="B541">
        <v>2010</v>
      </c>
      <c r="C541">
        <v>2</v>
      </c>
      <c r="D541" t="s">
        <v>45</v>
      </c>
      <c r="E541" t="s">
        <v>46</v>
      </c>
      <c r="F541">
        <v>2012</v>
      </c>
      <c r="G541">
        <v>0</v>
      </c>
      <c r="H541">
        <v>0</v>
      </c>
      <c r="I541">
        <v>0</v>
      </c>
      <c r="J541">
        <v>0</v>
      </c>
    </row>
    <row r="542" spans="1:10" x14ac:dyDescent="0.2">
      <c r="A542" s="1" t="str">
        <f t="shared" si="8"/>
        <v>20112agriculturalVCC 22601 (DSL T6 Ag)</v>
      </c>
      <c r="B542">
        <v>2011</v>
      </c>
      <c r="C542">
        <v>2</v>
      </c>
      <c r="D542" t="s">
        <v>45</v>
      </c>
      <c r="E542" t="s">
        <v>46</v>
      </c>
      <c r="F542">
        <v>2012</v>
      </c>
      <c r="G542">
        <v>0</v>
      </c>
      <c r="H542">
        <v>0</v>
      </c>
      <c r="I542">
        <v>0</v>
      </c>
      <c r="J542">
        <v>0</v>
      </c>
    </row>
    <row r="543" spans="1:10" x14ac:dyDescent="0.2">
      <c r="A543" s="1" t="str">
        <f t="shared" si="8"/>
        <v>20122agriculturalVCC 22601 (DSL T6 Ag)</v>
      </c>
      <c r="B543">
        <v>2012</v>
      </c>
      <c r="C543">
        <v>2</v>
      </c>
      <c r="D543" t="s">
        <v>45</v>
      </c>
      <c r="E543" t="s">
        <v>46</v>
      </c>
      <c r="F543">
        <v>2012</v>
      </c>
      <c r="G543" s="2">
        <v>2.7243570205109899E-2</v>
      </c>
      <c r="H543" s="2">
        <v>2.7243570205109899E-2</v>
      </c>
      <c r="I543">
        <v>194.627495528086</v>
      </c>
      <c r="J543">
        <v>22.8562090472767</v>
      </c>
    </row>
    <row r="544" spans="1:10" x14ac:dyDescent="0.2">
      <c r="A544" s="1" t="str">
        <f t="shared" si="8"/>
        <v>20132agriculturalVCC 22601 (DSL T6 Ag)</v>
      </c>
      <c r="B544">
        <v>2013</v>
      </c>
      <c r="C544">
        <v>2</v>
      </c>
      <c r="D544" t="s">
        <v>45</v>
      </c>
      <c r="E544" t="s">
        <v>46</v>
      </c>
      <c r="F544">
        <v>2012</v>
      </c>
      <c r="G544">
        <v>0</v>
      </c>
      <c r="H544" s="2">
        <v>2.69711345030588E-2</v>
      </c>
      <c r="I544">
        <v>177.588431899564</v>
      </c>
      <c r="J544">
        <v>20.855215306866899</v>
      </c>
    </row>
    <row r="545" spans="1:10" x14ac:dyDescent="0.2">
      <c r="A545" s="1" t="str">
        <f t="shared" si="8"/>
        <v>20142agriculturalVCC 22601 (DSL T6 Ag)</v>
      </c>
      <c r="B545">
        <v>2014</v>
      </c>
      <c r="C545">
        <v>2</v>
      </c>
      <c r="D545" t="s">
        <v>45</v>
      </c>
      <c r="E545" t="s">
        <v>46</v>
      </c>
      <c r="F545">
        <v>2012</v>
      </c>
      <c r="G545">
        <v>0</v>
      </c>
      <c r="H545" s="2">
        <v>2.67014231580282E-2</v>
      </c>
      <c r="I545">
        <v>174.255315241707</v>
      </c>
      <c r="J545">
        <v>20.4637885410637</v>
      </c>
    </row>
    <row r="546" spans="1:10" x14ac:dyDescent="0.2">
      <c r="A546" s="1" t="str">
        <f t="shared" si="8"/>
        <v>20152agriculturalVCC 22601 (DSL T6 Ag)</v>
      </c>
      <c r="B546">
        <v>2015</v>
      </c>
      <c r="C546">
        <v>2</v>
      </c>
      <c r="D546" t="s">
        <v>45</v>
      </c>
      <c r="E546" t="s">
        <v>46</v>
      </c>
      <c r="F546">
        <v>2012</v>
      </c>
      <c r="G546">
        <v>0</v>
      </c>
      <c r="H546" s="2">
        <v>2.6434408926447901E-2</v>
      </c>
      <c r="I546">
        <v>158.57914787164299</v>
      </c>
      <c r="J546">
        <v>18.622847426869502</v>
      </c>
    </row>
    <row r="547" spans="1:10" x14ac:dyDescent="0.2">
      <c r="A547" s="1" t="str">
        <f t="shared" si="8"/>
        <v>20162agriculturalVCC 22601 (DSL T6 Ag)</v>
      </c>
      <c r="B547">
        <v>2016</v>
      </c>
      <c r="C547">
        <v>2</v>
      </c>
      <c r="D547" t="s">
        <v>45</v>
      </c>
      <c r="E547" t="s">
        <v>46</v>
      </c>
      <c r="F547">
        <v>2012</v>
      </c>
      <c r="G547">
        <v>0</v>
      </c>
      <c r="H547" s="2">
        <v>2.6170064837183499E-2</v>
      </c>
      <c r="I547">
        <v>143.21032443175801</v>
      </c>
      <c r="J547">
        <v>16.817999450998599</v>
      </c>
    </row>
    <row r="548" spans="1:10" x14ac:dyDescent="0.2">
      <c r="A548" s="1" t="str">
        <f t="shared" si="8"/>
        <v>20172agriculturalVCC 22601 (DSL T6 Ag)</v>
      </c>
      <c r="B548">
        <v>2017</v>
      </c>
      <c r="C548">
        <v>2</v>
      </c>
      <c r="D548" t="s">
        <v>45</v>
      </c>
      <c r="E548" t="s">
        <v>46</v>
      </c>
      <c r="F548">
        <v>2012</v>
      </c>
      <c r="G548">
        <v>0</v>
      </c>
      <c r="H548" s="2">
        <v>2.5908364188811601E-2</v>
      </c>
      <c r="I548">
        <v>132.109178814686</v>
      </c>
      <c r="J548">
        <v>15.5143290512968</v>
      </c>
    </row>
    <row r="549" spans="1:10" x14ac:dyDescent="0.2">
      <c r="A549" s="1" t="str">
        <f t="shared" si="8"/>
        <v>20182agriculturalVCC 22601 (DSL T6 Ag)</v>
      </c>
      <c r="B549">
        <v>2018</v>
      </c>
      <c r="C549">
        <v>2</v>
      </c>
      <c r="D549" t="s">
        <v>45</v>
      </c>
      <c r="E549" t="s">
        <v>46</v>
      </c>
      <c r="F549">
        <v>2012</v>
      </c>
      <c r="G549">
        <v>0</v>
      </c>
      <c r="H549" s="2">
        <v>2.56492805469235E-2</v>
      </c>
      <c r="I549">
        <v>122.305343831629</v>
      </c>
      <c r="J549">
        <v>14.3630091864968</v>
      </c>
    </row>
    <row r="550" spans="1:10" x14ac:dyDescent="0.2">
      <c r="A550" s="1" t="str">
        <f t="shared" si="8"/>
        <v>20192agriculturalVCC 22601 (DSL T6 Ag)</v>
      </c>
      <c r="B550">
        <v>2019</v>
      </c>
      <c r="C550">
        <v>2</v>
      </c>
      <c r="D550" t="s">
        <v>45</v>
      </c>
      <c r="E550" t="s">
        <v>46</v>
      </c>
      <c r="F550">
        <v>2012</v>
      </c>
      <c r="G550">
        <v>0</v>
      </c>
      <c r="H550" s="2">
        <v>2.5392787741454301E-2</v>
      </c>
      <c r="I550">
        <v>116.837083103951</v>
      </c>
      <c r="J550">
        <v>13.7208403604648</v>
      </c>
    </row>
    <row r="551" spans="1:10" x14ac:dyDescent="0.2">
      <c r="A551" s="1" t="str">
        <f t="shared" si="8"/>
        <v>20202agriculturalVCC 22601 (DSL T6 Ag)</v>
      </c>
      <c r="B551">
        <v>2020</v>
      </c>
      <c r="C551">
        <v>2</v>
      </c>
      <c r="D551" t="s">
        <v>45</v>
      </c>
      <c r="E551" t="s">
        <v>46</v>
      </c>
      <c r="F551">
        <v>2012</v>
      </c>
      <c r="G551">
        <v>0</v>
      </c>
      <c r="H551" s="2">
        <v>2.51388598640397E-2</v>
      </c>
      <c r="I551">
        <v>114.695684923434</v>
      </c>
      <c r="J551">
        <v>13.4693638445976</v>
      </c>
    </row>
    <row r="552" spans="1:10" x14ac:dyDescent="0.2">
      <c r="A552" s="1" t="str">
        <f t="shared" si="8"/>
        <v>20102commercialVCC 21400 (GAS LHD1)</v>
      </c>
      <c r="B552">
        <v>2010</v>
      </c>
      <c r="C552">
        <v>2</v>
      </c>
      <c r="D552" t="s">
        <v>8</v>
      </c>
      <c r="E552" t="s">
        <v>9</v>
      </c>
      <c r="F552">
        <v>2010</v>
      </c>
      <c r="G552">
        <v>4.8566191759292501</v>
      </c>
      <c r="H552">
        <v>4.8566191759292501</v>
      </c>
      <c r="I552">
        <v>119839.839785416</v>
      </c>
      <c r="J552">
        <v>11729.1729049347</v>
      </c>
    </row>
    <row r="553" spans="1:10" x14ac:dyDescent="0.2">
      <c r="A553" s="1" t="str">
        <f t="shared" si="8"/>
        <v>20112commercialVCC 21400 (GAS LHD1)</v>
      </c>
      <c r="B553">
        <v>2011</v>
      </c>
      <c r="C553">
        <v>2</v>
      </c>
      <c r="D553" t="s">
        <v>8</v>
      </c>
      <c r="E553" t="s">
        <v>9</v>
      </c>
      <c r="F553">
        <v>2010</v>
      </c>
      <c r="G553">
        <v>0</v>
      </c>
      <c r="H553">
        <v>4.8080529841699597</v>
      </c>
      <c r="I553">
        <v>101620.348058505</v>
      </c>
      <c r="J553">
        <v>9945.9631719476292</v>
      </c>
    </row>
    <row r="554" spans="1:10" x14ac:dyDescent="0.2">
      <c r="A554" s="1" t="str">
        <f t="shared" si="8"/>
        <v>20122commercialVCC 21400 (GAS LHD1)</v>
      </c>
      <c r="B554">
        <v>2012</v>
      </c>
      <c r="C554">
        <v>2</v>
      </c>
      <c r="D554" t="s">
        <v>8</v>
      </c>
      <c r="E554" t="s">
        <v>9</v>
      </c>
      <c r="F554">
        <v>2010</v>
      </c>
      <c r="G554">
        <v>0</v>
      </c>
      <c r="H554">
        <v>4.7599724543282598</v>
      </c>
      <c r="I554">
        <v>90802.588988927804</v>
      </c>
      <c r="J554">
        <v>8887.1886709286191</v>
      </c>
    </row>
    <row r="555" spans="1:10" x14ac:dyDescent="0.2">
      <c r="A555" s="1" t="str">
        <f t="shared" si="8"/>
        <v>20132commercialVCC 21400 (GAS LHD1)</v>
      </c>
      <c r="B555">
        <v>2013</v>
      </c>
      <c r="C555">
        <v>2</v>
      </c>
      <c r="D555" t="s">
        <v>8</v>
      </c>
      <c r="E555" t="s">
        <v>9</v>
      </c>
      <c r="F555">
        <v>2010</v>
      </c>
      <c r="G555">
        <v>0</v>
      </c>
      <c r="H555">
        <v>4.7123727297849696</v>
      </c>
      <c r="I555">
        <v>82940.213588201106</v>
      </c>
      <c r="J555">
        <v>8117.6686124592898</v>
      </c>
    </row>
    <row r="556" spans="1:10" x14ac:dyDescent="0.2">
      <c r="A556" s="1" t="str">
        <f t="shared" si="8"/>
        <v>20142commercialVCC 21400 (GAS LHD1)</v>
      </c>
      <c r="B556">
        <v>2014</v>
      </c>
      <c r="C556">
        <v>2</v>
      </c>
      <c r="D556" t="s">
        <v>8</v>
      </c>
      <c r="E556" t="s">
        <v>9</v>
      </c>
      <c r="F556">
        <v>2010</v>
      </c>
      <c r="G556">
        <v>0</v>
      </c>
      <c r="H556">
        <v>4.6652490024871298</v>
      </c>
      <c r="I556">
        <v>76719.631277311404</v>
      </c>
      <c r="J556">
        <v>7508.8369783011603</v>
      </c>
    </row>
    <row r="557" spans="1:10" x14ac:dyDescent="0.2">
      <c r="A557" s="1" t="str">
        <f t="shared" si="8"/>
        <v>20152commercialVCC 21400 (GAS LHD1)</v>
      </c>
      <c r="B557">
        <v>2015</v>
      </c>
      <c r="C557">
        <v>2</v>
      </c>
      <c r="D557" t="s">
        <v>8</v>
      </c>
      <c r="E557" t="s">
        <v>9</v>
      </c>
      <c r="F557">
        <v>2010</v>
      </c>
      <c r="G557">
        <v>0</v>
      </c>
      <c r="H557">
        <v>4.6185965124622497</v>
      </c>
      <c r="I557">
        <v>71241.288659675105</v>
      </c>
      <c r="J557">
        <v>6972.6511163224995</v>
      </c>
    </row>
    <row r="558" spans="1:10" x14ac:dyDescent="0.2">
      <c r="A558" s="1" t="str">
        <f t="shared" si="8"/>
        <v>20162commercialVCC 21400 (GAS LHD1)</v>
      </c>
      <c r="B558">
        <v>2016</v>
      </c>
      <c r="C558">
        <v>2</v>
      </c>
      <c r="D558" t="s">
        <v>8</v>
      </c>
      <c r="E558" t="s">
        <v>9</v>
      </c>
      <c r="F558">
        <v>2010</v>
      </c>
      <c r="G558">
        <v>0</v>
      </c>
      <c r="H558">
        <v>4.57241054733763</v>
      </c>
      <c r="I558">
        <v>66802.117741860595</v>
      </c>
      <c r="J558">
        <v>6538.1728715014497</v>
      </c>
    </row>
    <row r="559" spans="1:10" x14ac:dyDescent="0.2">
      <c r="A559" s="1" t="str">
        <f t="shared" si="8"/>
        <v>20172commercialVCC 21400 (GAS LHD1)</v>
      </c>
      <c r="B559">
        <v>2017</v>
      </c>
      <c r="C559">
        <v>2</v>
      </c>
      <c r="D559" t="s">
        <v>8</v>
      </c>
      <c r="E559" t="s">
        <v>9</v>
      </c>
      <c r="F559">
        <v>2010</v>
      </c>
      <c r="G559">
        <v>0</v>
      </c>
      <c r="H559">
        <v>4.5266864418642596</v>
      </c>
      <c r="I559">
        <v>62966.5694548424</v>
      </c>
      <c r="J559">
        <v>6162.7734290103899</v>
      </c>
    </row>
    <row r="560" spans="1:10" x14ac:dyDescent="0.2">
      <c r="A560" s="1" t="str">
        <f t="shared" si="8"/>
        <v>20182commercialVCC 21400 (GAS LHD1)</v>
      </c>
      <c r="B560">
        <v>2018</v>
      </c>
      <c r="C560">
        <v>2</v>
      </c>
      <c r="D560" t="s">
        <v>8</v>
      </c>
      <c r="E560" t="s">
        <v>9</v>
      </c>
      <c r="F560">
        <v>2010</v>
      </c>
      <c r="G560">
        <v>0</v>
      </c>
      <c r="H560">
        <v>4.4814195774456103</v>
      </c>
      <c r="I560">
        <v>59638.391328015103</v>
      </c>
      <c r="J560">
        <v>5837.0321999009602</v>
      </c>
    </row>
    <row r="561" spans="1:10" x14ac:dyDescent="0.2">
      <c r="A561" s="1" t="str">
        <f t="shared" si="8"/>
        <v>20192commercialVCC 21400 (GAS LHD1)</v>
      </c>
      <c r="B561">
        <v>2019</v>
      </c>
      <c r="C561">
        <v>2</v>
      </c>
      <c r="D561" t="s">
        <v>8</v>
      </c>
      <c r="E561" t="s">
        <v>9</v>
      </c>
      <c r="F561">
        <v>2010</v>
      </c>
      <c r="G561">
        <v>0</v>
      </c>
      <c r="H561">
        <v>4.3469769901222399</v>
      </c>
      <c r="I561">
        <v>55514.765973187001</v>
      </c>
      <c r="J561">
        <v>5433.4375783747901</v>
      </c>
    </row>
    <row r="562" spans="1:10" x14ac:dyDescent="0.2">
      <c r="A562" s="1" t="str">
        <f t="shared" si="8"/>
        <v>20202commercialVCC 21400 (GAS LHD1)</v>
      </c>
      <c r="B562">
        <v>2020</v>
      </c>
      <c r="C562">
        <v>2</v>
      </c>
      <c r="D562" t="s">
        <v>8</v>
      </c>
      <c r="E562" t="s">
        <v>9</v>
      </c>
      <c r="F562">
        <v>2010</v>
      </c>
      <c r="G562">
        <v>0</v>
      </c>
      <c r="H562">
        <v>4.2165676804185797</v>
      </c>
      <c r="I562">
        <v>51805.437906485902</v>
      </c>
      <c r="J562">
        <v>5070.3917804717903</v>
      </c>
    </row>
    <row r="563" spans="1:10" x14ac:dyDescent="0.2">
      <c r="A563" s="1" t="str">
        <f t="shared" si="8"/>
        <v>20102commercialVCC 21400 (GAS LHD1)</v>
      </c>
      <c r="B563">
        <v>2010</v>
      </c>
      <c r="C563">
        <v>2</v>
      </c>
      <c r="D563" t="s">
        <v>8</v>
      </c>
      <c r="E563" t="s">
        <v>9</v>
      </c>
      <c r="F563">
        <v>2011</v>
      </c>
      <c r="G563">
        <v>0</v>
      </c>
      <c r="H563">
        <v>0</v>
      </c>
      <c r="I563">
        <v>0</v>
      </c>
      <c r="J563">
        <v>0</v>
      </c>
    </row>
    <row r="564" spans="1:10" x14ac:dyDescent="0.2">
      <c r="A564" s="1" t="str">
        <f t="shared" si="8"/>
        <v>20112commercialVCC 21400 (GAS LHD1)</v>
      </c>
      <c r="B564">
        <v>2011</v>
      </c>
      <c r="C564">
        <v>2</v>
      </c>
      <c r="D564" t="s">
        <v>8</v>
      </c>
      <c r="E564" t="s">
        <v>9</v>
      </c>
      <c r="F564">
        <v>2011</v>
      </c>
      <c r="G564">
        <v>321.19323790628499</v>
      </c>
      <c r="H564">
        <v>321.19323790628499</v>
      </c>
      <c r="I564">
        <v>7925625.7854484599</v>
      </c>
      <c r="J564">
        <v>784238.97893379501</v>
      </c>
    </row>
    <row r="565" spans="1:10" x14ac:dyDescent="0.2">
      <c r="A565" s="1" t="str">
        <f t="shared" si="8"/>
        <v>20122commercialVCC 21400 (GAS LHD1)</v>
      </c>
      <c r="B565">
        <v>2012</v>
      </c>
      <c r="C565">
        <v>2</v>
      </c>
      <c r="D565" t="s">
        <v>8</v>
      </c>
      <c r="E565" t="s">
        <v>9</v>
      </c>
      <c r="F565">
        <v>2011</v>
      </c>
      <c r="G565">
        <v>0</v>
      </c>
      <c r="H565">
        <v>317.98130552722199</v>
      </c>
      <c r="I565">
        <v>6720676.9663651502</v>
      </c>
      <c r="J565">
        <v>665009.55060520198</v>
      </c>
    </row>
    <row r="566" spans="1:10" x14ac:dyDescent="0.2">
      <c r="A566" s="1" t="str">
        <f t="shared" si="8"/>
        <v>20132commercialVCC 21400 (GAS LHD1)</v>
      </c>
      <c r="B566">
        <v>2013</v>
      </c>
      <c r="C566">
        <v>2</v>
      </c>
      <c r="D566" t="s">
        <v>8</v>
      </c>
      <c r="E566" t="s">
        <v>9</v>
      </c>
      <c r="F566">
        <v>2011</v>
      </c>
      <c r="G566">
        <v>0</v>
      </c>
      <c r="H566">
        <v>314.80149247194998</v>
      </c>
      <c r="I566">
        <v>6005242.8471595999</v>
      </c>
      <c r="J566">
        <v>594217.49729247903</v>
      </c>
    </row>
    <row r="567" spans="1:10" x14ac:dyDescent="0.2">
      <c r="A567" s="1" t="str">
        <f t="shared" si="8"/>
        <v>20142commercialVCC 21400 (GAS LHD1)</v>
      </c>
      <c r="B567">
        <v>2014</v>
      </c>
      <c r="C567">
        <v>2</v>
      </c>
      <c r="D567" t="s">
        <v>8</v>
      </c>
      <c r="E567" t="s">
        <v>9</v>
      </c>
      <c r="F567">
        <v>2011</v>
      </c>
      <c r="G567">
        <v>0</v>
      </c>
      <c r="H567">
        <v>311.65347754723001</v>
      </c>
      <c r="I567">
        <v>5485263.47033088</v>
      </c>
      <c r="J567">
        <v>542765.64899811498</v>
      </c>
    </row>
    <row r="568" spans="1:10" x14ac:dyDescent="0.2">
      <c r="A568" s="1" t="str">
        <f t="shared" si="8"/>
        <v>20152commercialVCC 21400 (GAS LHD1)</v>
      </c>
      <c r="B568">
        <v>2015</v>
      </c>
      <c r="C568">
        <v>2</v>
      </c>
      <c r="D568" t="s">
        <v>8</v>
      </c>
      <c r="E568" t="s">
        <v>9</v>
      </c>
      <c r="F568">
        <v>2011</v>
      </c>
      <c r="G568">
        <v>0</v>
      </c>
      <c r="H568">
        <v>308.53694277175799</v>
      </c>
      <c r="I568">
        <v>5073864.3258395996</v>
      </c>
      <c r="J568">
        <v>502057.79150597402</v>
      </c>
    </row>
    <row r="569" spans="1:10" x14ac:dyDescent="0.2">
      <c r="A569" s="1" t="str">
        <f t="shared" si="8"/>
        <v>20162commercialVCC 21400 (GAS LHD1)</v>
      </c>
      <c r="B569">
        <v>2016</v>
      </c>
      <c r="C569">
        <v>2</v>
      </c>
      <c r="D569" t="s">
        <v>8</v>
      </c>
      <c r="E569" t="s">
        <v>9</v>
      </c>
      <c r="F569">
        <v>2011</v>
      </c>
      <c r="G569">
        <v>0</v>
      </c>
      <c r="H569">
        <v>305.45157334404001</v>
      </c>
      <c r="I569">
        <v>4711553.3148301896</v>
      </c>
      <c r="J569">
        <v>466207.194338976</v>
      </c>
    </row>
    <row r="570" spans="1:10" x14ac:dyDescent="0.2">
      <c r="A570" s="1" t="str">
        <f t="shared" si="8"/>
        <v>20172commercialVCC 21400 (GAS LHD1)</v>
      </c>
      <c r="B570">
        <v>2017</v>
      </c>
      <c r="C570">
        <v>2</v>
      </c>
      <c r="D570" t="s">
        <v>8</v>
      </c>
      <c r="E570" t="s">
        <v>9</v>
      </c>
      <c r="F570">
        <v>2011</v>
      </c>
      <c r="G570">
        <v>0</v>
      </c>
      <c r="H570">
        <v>302.39705761059997</v>
      </c>
      <c r="I570">
        <v>4417968.0801098999</v>
      </c>
      <c r="J570">
        <v>437156.99805923202</v>
      </c>
    </row>
    <row r="571" spans="1:10" x14ac:dyDescent="0.2">
      <c r="A571" s="1" t="str">
        <f t="shared" si="8"/>
        <v>20182commercialVCC 21400 (GAS LHD1)</v>
      </c>
      <c r="B571">
        <v>2018</v>
      </c>
      <c r="C571">
        <v>2</v>
      </c>
      <c r="D571" t="s">
        <v>8</v>
      </c>
      <c r="E571" t="s">
        <v>9</v>
      </c>
      <c r="F571">
        <v>2011</v>
      </c>
      <c r="G571">
        <v>0</v>
      </c>
      <c r="H571">
        <v>299.37308703449401</v>
      </c>
      <c r="I571">
        <v>4164303.5186472302</v>
      </c>
      <c r="J571">
        <v>412056.94387317402</v>
      </c>
    </row>
    <row r="572" spans="1:10" x14ac:dyDescent="0.2">
      <c r="A572" s="1" t="str">
        <f t="shared" si="8"/>
        <v>20192commercialVCC 21400 (GAS LHD1)</v>
      </c>
      <c r="B572">
        <v>2019</v>
      </c>
      <c r="C572">
        <v>2</v>
      </c>
      <c r="D572" t="s">
        <v>8</v>
      </c>
      <c r="E572" t="s">
        <v>9</v>
      </c>
      <c r="F572">
        <v>2011</v>
      </c>
      <c r="G572">
        <v>0</v>
      </c>
      <c r="H572">
        <v>296.37935616414899</v>
      </c>
      <c r="I572">
        <v>3944193.9588565999</v>
      </c>
      <c r="J572">
        <v>390277.14993681398</v>
      </c>
    </row>
    <row r="573" spans="1:10" x14ac:dyDescent="0.2">
      <c r="A573" s="1" t="str">
        <f t="shared" si="8"/>
        <v>20202commercialVCC 21400 (GAS LHD1)</v>
      </c>
      <c r="B573">
        <v>2020</v>
      </c>
      <c r="C573">
        <v>2</v>
      </c>
      <c r="D573" t="s">
        <v>8</v>
      </c>
      <c r="E573" t="s">
        <v>9</v>
      </c>
      <c r="F573">
        <v>2011</v>
      </c>
      <c r="G573">
        <v>0</v>
      </c>
      <c r="H573">
        <v>287.48797547922499</v>
      </c>
      <c r="I573">
        <v>3671477.3772901101</v>
      </c>
      <c r="J573">
        <v>363291.90243008698</v>
      </c>
    </row>
    <row r="574" spans="1:10" x14ac:dyDescent="0.2">
      <c r="A574" s="1" t="str">
        <f t="shared" si="8"/>
        <v>20102commercialVCC 21400 (GAS LHD1)</v>
      </c>
      <c r="B574">
        <v>2010</v>
      </c>
      <c r="C574">
        <v>2</v>
      </c>
      <c r="D574" t="s">
        <v>8</v>
      </c>
      <c r="E574" t="s">
        <v>9</v>
      </c>
      <c r="F574">
        <v>2012</v>
      </c>
      <c r="G574">
        <v>0</v>
      </c>
      <c r="H574">
        <v>0</v>
      </c>
      <c r="I574">
        <v>0</v>
      </c>
      <c r="J574">
        <v>0</v>
      </c>
    </row>
    <row r="575" spans="1:10" x14ac:dyDescent="0.2">
      <c r="A575" s="1" t="str">
        <f t="shared" si="8"/>
        <v>20112commercialVCC 21400 (GAS LHD1)</v>
      </c>
      <c r="B575">
        <v>2011</v>
      </c>
      <c r="C575">
        <v>2</v>
      </c>
      <c r="D575" t="s">
        <v>8</v>
      </c>
      <c r="E575" t="s">
        <v>9</v>
      </c>
      <c r="F575">
        <v>2012</v>
      </c>
      <c r="G575">
        <v>0</v>
      </c>
      <c r="H575">
        <v>0</v>
      </c>
      <c r="I575">
        <v>0</v>
      </c>
      <c r="J575">
        <v>0</v>
      </c>
    </row>
    <row r="576" spans="1:10" x14ac:dyDescent="0.2">
      <c r="A576" s="1" t="str">
        <f t="shared" si="8"/>
        <v>20122commercialVCC 21400 (GAS LHD1)</v>
      </c>
      <c r="B576">
        <v>2012</v>
      </c>
      <c r="C576">
        <v>2</v>
      </c>
      <c r="D576" t="s">
        <v>8</v>
      </c>
      <c r="E576" t="s">
        <v>9</v>
      </c>
      <c r="F576">
        <v>2012</v>
      </c>
      <c r="G576">
        <v>386.56485202155301</v>
      </c>
      <c r="H576">
        <v>386.56485202155301</v>
      </c>
      <c r="I576">
        <v>9538707.5360036399</v>
      </c>
      <c r="J576">
        <v>933919.75736528402</v>
      </c>
    </row>
    <row r="577" spans="1:10" x14ac:dyDescent="0.2">
      <c r="A577" s="1" t="str">
        <f t="shared" si="8"/>
        <v>20132commercialVCC 21400 (GAS LHD1)</v>
      </c>
      <c r="B577">
        <v>2013</v>
      </c>
      <c r="C577">
        <v>2</v>
      </c>
      <c r="D577" t="s">
        <v>8</v>
      </c>
      <c r="E577" t="s">
        <v>9</v>
      </c>
      <c r="F577">
        <v>2012</v>
      </c>
      <c r="G577">
        <v>0</v>
      </c>
      <c r="H577">
        <v>382.69920350133799</v>
      </c>
      <c r="I577">
        <v>8088518.6560049104</v>
      </c>
      <c r="J577">
        <v>791934.05942557298</v>
      </c>
    </row>
    <row r="578" spans="1:10" x14ac:dyDescent="0.2">
      <c r="A578" s="1" t="str">
        <f t="shared" si="8"/>
        <v>20142commercialVCC 21400 (GAS LHD1)</v>
      </c>
      <c r="B578">
        <v>2014</v>
      </c>
      <c r="C578">
        <v>2</v>
      </c>
      <c r="D578" t="s">
        <v>8</v>
      </c>
      <c r="E578" t="s">
        <v>9</v>
      </c>
      <c r="F578">
        <v>2012</v>
      </c>
      <c r="G578">
        <v>0</v>
      </c>
      <c r="H578">
        <v>378.87221146632402</v>
      </c>
      <c r="I578">
        <v>7227474.11401938</v>
      </c>
      <c r="J578">
        <v>707630.551146638</v>
      </c>
    </row>
    <row r="579" spans="1:10" x14ac:dyDescent="0.2">
      <c r="A579" s="1" t="str">
        <f t="shared" ref="A579:A642" si="9">$B579&amp;$C579&amp;$D579&amp;$E579</f>
        <v>20152commercialVCC 21400 (GAS LHD1)</v>
      </c>
      <c r="B579">
        <v>2015</v>
      </c>
      <c r="C579">
        <v>2</v>
      </c>
      <c r="D579" t="s">
        <v>8</v>
      </c>
      <c r="E579" t="s">
        <v>9</v>
      </c>
      <c r="F579">
        <v>2012</v>
      </c>
      <c r="G579">
        <v>0</v>
      </c>
      <c r="H579">
        <v>375.083489351661</v>
      </c>
      <c r="I579">
        <v>6601664.7035588101</v>
      </c>
      <c r="J579">
        <v>646358.54227455205</v>
      </c>
    </row>
    <row r="580" spans="1:10" x14ac:dyDescent="0.2">
      <c r="A580" s="1" t="str">
        <f t="shared" si="9"/>
        <v>20162commercialVCC 21400 (GAS LHD1)</v>
      </c>
      <c r="B580">
        <v>2016</v>
      </c>
      <c r="C580">
        <v>2</v>
      </c>
      <c r="D580" t="s">
        <v>8</v>
      </c>
      <c r="E580" t="s">
        <v>9</v>
      </c>
      <c r="F580">
        <v>2012</v>
      </c>
      <c r="G580">
        <v>0</v>
      </c>
      <c r="H580">
        <v>371.33265445814499</v>
      </c>
      <c r="I580">
        <v>6106534.5742674004</v>
      </c>
      <c r="J580">
        <v>597881.13498779899</v>
      </c>
    </row>
    <row r="581" spans="1:10" x14ac:dyDescent="0.2">
      <c r="A581" s="1" t="str">
        <f t="shared" si="9"/>
        <v>20172commercialVCC 21400 (GAS LHD1)</v>
      </c>
      <c r="B581">
        <v>2017</v>
      </c>
      <c r="C581">
        <v>2</v>
      </c>
      <c r="D581" t="s">
        <v>8</v>
      </c>
      <c r="E581" t="s">
        <v>9</v>
      </c>
      <c r="F581">
        <v>2012</v>
      </c>
      <c r="G581">
        <v>0</v>
      </c>
      <c r="H581">
        <v>367.61932791356298</v>
      </c>
      <c r="I581">
        <v>5670483.3570325701</v>
      </c>
      <c r="J581">
        <v>555188.05047276604</v>
      </c>
    </row>
    <row r="582" spans="1:10" x14ac:dyDescent="0.2">
      <c r="A582" s="1" t="str">
        <f t="shared" si="9"/>
        <v>20182commercialVCC 21400 (GAS LHD1)</v>
      </c>
      <c r="B582">
        <v>2018</v>
      </c>
      <c r="C582">
        <v>2</v>
      </c>
      <c r="D582" t="s">
        <v>8</v>
      </c>
      <c r="E582" t="s">
        <v>9</v>
      </c>
      <c r="F582">
        <v>2012</v>
      </c>
      <c r="G582">
        <v>0</v>
      </c>
      <c r="H582">
        <v>363.943134634427</v>
      </c>
      <c r="I582">
        <v>5317145.4924026998</v>
      </c>
      <c r="J582">
        <v>520593.29939589702</v>
      </c>
    </row>
    <row r="583" spans="1:10" x14ac:dyDescent="0.2">
      <c r="A583" s="1" t="str">
        <f t="shared" si="9"/>
        <v>20192commercialVCC 21400 (GAS LHD1)</v>
      </c>
      <c r="B583">
        <v>2019</v>
      </c>
      <c r="C583">
        <v>2</v>
      </c>
      <c r="D583" t="s">
        <v>8</v>
      </c>
      <c r="E583" t="s">
        <v>9</v>
      </c>
      <c r="F583">
        <v>2012</v>
      </c>
      <c r="G583">
        <v>0</v>
      </c>
      <c r="H583">
        <v>360.303703288083</v>
      </c>
      <c r="I583">
        <v>5011853.2505606096</v>
      </c>
      <c r="J583">
        <v>490702.61920149002</v>
      </c>
    </row>
    <row r="584" spans="1:10" x14ac:dyDescent="0.2">
      <c r="A584" s="1" t="str">
        <f t="shared" si="9"/>
        <v>20202commercialVCC 21400 (GAS LHD1)</v>
      </c>
      <c r="B584">
        <v>2020</v>
      </c>
      <c r="C584">
        <v>2</v>
      </c>
      <c r="D584" t="s">
        <v>8</v>
      </c>
      <c r="E584" t="s">
        <v>9</v>
      </c>
      <c r="F584">
        <v>2012</v>
      </c>
      <c r="G584">
        <v>0</v>
      </c>
      <c r="H584">
        <v>356.70066625520201</v>
      </c>
      <c r="I584">
        <v>4746945.3715416295</v>
      </c>
      <c r="J584">
        <v>464765.908052338</v>
      </c>
    </row>
    <row r="585" spans="1:10" x14ac:dyDescent="0.2">
      <c r="A585" s="1" t="str">
        <f t="shared" si="9"/>
        <v>20102commercialVCC 21400 (GAS LHD1)</v>
      </c>
      <c r="B585">
        <v>2010</v>
      </c>
      <c r="C585">
        <v>2</v>
      </c>
      <c r="D585" t="s">
        <v>8</v>
      </c>
      <c r="E585" t="s">
        <v>9</v>
      </c>
      <c r="F585">
        <v>2013</v>
      </c>
      <c r="G585">
        <v>0</v>
      </c>
      <c r="H585">
        <v>0</v>
      </c>
      <c r="I585">
        <v>0</v>
      </c>
      <c r="J585">
        <v>0</v>
      </c>
    </row>
    <row r="586" spans="1:10" x14ac:dyDescent="0.2">
      <c r="A586" s="1" t="str">
        <f t="shared" si="9"/>
        <v>20112commercialVCC 21400 (GAS LHD1)</v>
      </c>
      <c r="B586">
        <v>2011</v>
      </c>
      <c r="C586">
        <v>2</v>
      </c>
      <c r="D586" t="s">
        <v>8</v>
      </c>
      <c r="E586" t="s">
        <v>9</v>
      </c>
      <c r="F586">
        <v>2013</v>
      </c>
      <c r="G586">
        <v>0</v>
      </c>
      <c r="H586">
        <v>0</v>
      </c>
      <c r="I586">
        <v>0</v>
      </c>
      <c r="J586">
        <v>0</v>
      </c>
    </row>
    <row r="587" spans="1:10" x14ac:dyDescent="0.2">
      <c r="A587" s="1" t="str">
        <f t="shared" si="9"/>
        <v>20122commercialVCC 21400 (GAS LHD1)</v>
      </c>
      <c r="B587">
        <v>2012</v>
      </c>
      <c r="C587">
        <v>2</v>
      </c>
      <c r="D587" t="s">
        <v>8</v>
      </c>
      <c r="E587" t="s">
        <v>9</v>
      </c>
      <c r="F587">
        <v>2013</v>
      </c>
      <c r="G587">
        <v>0</v>
      </c>
      <c r="H587">
        <v>0</v>
      </c>
      <c r="I587">
        <v>0</v>
      </c>
      <c r="J587">
        <v>0</v>
      </c>
    </row>
    <row r="588" spans="1:10" x14ac:dyDescent="0.2">
      <c r="A588" s="1" t="str">
        <f t="shared" si="9"/>
        <v>20132commercialVCC 21400 (GAS LHD1)</v>
      </c>
      <c r="B588">
        <v>2013</v>
      </c>
      <c r="C588">
        <v>2</v>
      </c>
      <c r="D588" t="s">
        <v>8</v>
      </c>
      <c r="E588" t="s">
        <v>9</v>
      </c>
      <c r="F588">
        <v>2013</v>
      </c>
      <c r="G588">
        <v>62.494859372603301</v>
      </c>
      <c r="H588">
        <v>62.494859372603301</v>
      </c>
      <c r="I588">
        <v>1542096.19147087</v>
      </c>
      <c r="J588">
        <v>151286.673326018</v>
      </c>
    </row>
    <row r="589" spans="1:10" x14ac:dyDescent="0.2">
      <c r="A589" s="1" t="str">
        <f t="shared" si="9"/>
        <v>20142commercialVCC 21400 (GAS LHD1)</v>
      </c>
      <c r="B589">
        <v>2014</v>
      </c>
      <c r="C589">
        <v>2</v>
      </c>
      <c r="D589" t="s">
        <v>8</v>
      </c>
      <c r="E589" t="s">
        <v>9</v>
      </c>
      <c r="F589">
        <v>2013</v>
      </c>
      <c r="G589">
        <v>0</v>
      </c>
      <c r="H589">
        <v>61.869910778877198</v>
      </c>
      <c r="I589">
        <v>1307648.2077877</v>
      </c>
      <c r="J589">
        <v>128286.256286152</v>
      </c>
    </row>
    <row r="590" spans="1:10" x14ac:dyDescent="0.2">
      <c r="A590" s="1" t="str">
        <f t="shared" si="9"/>
        <v>20152commercialVCC 21400 (GAS LHD1)</v>
      </c>
      <c r="B590">
        <v>2015</v>
      </c>
      <c r="C590">
        <v>2</v>
      </c>
      <c r="D590" t="s">
        <v>8</v>
      </c>
      <c r="E590" t="s">
        <v>9</v>
      </c>
      <c r="F590">
        <v>2013</v>
      </c>
      <c r="G590">
        <v>0</v>
      </c>
      <c r="H590">
        <v>61.251211671088498</v>
      </c>
      <c r="I590">
        <v>1168445.54286996</v>
      </c>
      <c r="J590">
        <v>114629.839643663</v>
      </c>
    </row>
    <row r="591" spans="1:10" x14ac:dyDescent="0.2">
      <c r="A591" s="1" t="str">
        <f t="shared" si="9"/>
        <v>20162commercialVCC 21400 (GAS LHD1)</v>
      </c>
      <c r="B591">
        <v>2016</v>
      </c>
      <c r="C591">
        <v>2</v>
      </c>
      <c r="D591" t="s">
        <v>8</v>
      </c>
      <c r="E591" t="s">
        <v>9</v>
      </c>
      <c r="F591">
        <v>2013</v>
      </c>
      <c r="G591">
        <v>0</v>
      </c>
      <c r="H591">
        <v>60.638699554377602</v>
      </c>
      <c r="I591">
        <v>1067272.68430235</v>
      </c>
      <c r="J591">
        <v>104704.320542952</v>
      </c>
    </row>
    <row r="592" spans="1:10" x14ac:dyDescent="0.2">
      <c r="A592" s="1" t="str">
        <f t="shared" si="9"/>
        <v>20172commercialVCC 21400 (GAS LHD1)</v>
      </c>
      <c r="B592">
        <v>2017</v>
      </c>
      <c r="C592">
        <v>2</v>
      </c>
      <c r="D592" t="s">
        <v>8</v>
      </c>
      <c r="E592" t="s">
        <v>9</v>
      </c>
      <c r="F592">
        <v>2013</v>
      </c>
      <c r="G592">
        <v>0</v>
      </c>
      <c r="H592">
        <v>60.032312558833802</v>
      </c>
      <c r="I592">
        <v>987226.37993870897</v>
      </c>
      <c r="J592">
        <v>96851.412815019503</v>
      </c>
    </row>
    <row r="593" spans="1:10" x14ac:dyDescent="0.2">
      <c r="A593" s="1" t="str">
        <f t="shared" si="9"/>
        <v>20182commercialVCC 21400 (GAS LHD1)</v>
      </c>
      <c r="B593">
        <v>2018</v>
      </c>
      <c r="C593">
        <v>2</v>
      </c>
      <c r="D593" t="s">
        <v>8</v>
      </c>
      <c r="E593" t="s">
        <v>9</v>
      </c>
      <c r="F593">
        <v>2013</v>
      </c>
      <c r="G593">
        <v>0</v>
      </c>
      <c r="H593">
        <v>59.431989433245498</v>
      </c>
      <c r="I593">
        <v>916731.19819149806</v>
      </c>
      <c r="J593">
        <v>89935.513799747307</v>
      </c>
    </row>
    <row r="594" spans="1:10" x14ac:dyDescent="0.2">
      <c r="A594" s="1" t="str">
        <f t="shared" si="9"/>
        <v>20192commercialVCC 21400 (GAS LHD1)</v>
      </c>
      <c r="B594">
        <v>2019</v>
      </c>
      <c r="C594">
        <v>2</v>
      </c>
      <c r="D594" t="s">
        <v>8</v>
      </c>
      <c r="E594" t="s">
        <v>9</v>
      </c>
      <c r="F594">
        <v>2013</v>
      </c>
      <c r="G594">
        <v>0</v>
      </c>
      <c r="H594">
        <v>58.837669538912998</v>
      </c>
      <c r="I594">
        <v>859608.05301784305</v>
      </c>
      <c r="J594">
        <v>84331.472592046295</v>
      </c>
    </row>
    <row r="595" spans="1:10" x14ac:dyDescent="0.2">
      <c r="A595" s="1" t="str">
        <f t="shared" si="9"/>
        <v>20202commercialVCC 21400 (GAS LHD1)</v>
      </c>
      <c r="B595">
        <v>2020</v>
      </c>
      <c r="C595">
        <v>2</v>
      </c>
      <c r="D595" t="s">
        <v>8</v>
      </c>
      <c r="E595" t="s">
        <v>9</v>
      </c>
      <c r="F595">
        <v>2013</v>
      </c>
      <c r="G595">
        <v>0</v>
      </c>
      <c r="H595">
        <v>58.249292843523897</v>
      </c>
      <c r="I595">
        <v>810252.30941701401</v>
      </c>
      <c r="J595">
        <v>79489.448923095202</v>
      </c>
    </row>
    <row r="596" spans="1:10" x14ac:dyDescent="0.2">
      <c r="A596" s="1" t="str">
        <f t="shared" si="9"/>
        <v>20102commercialVCC 21400 (GAS LHD1)</v>
      </c>
      <c r="B596">
        <v>2010</v>
      </c>
      <c r="C596">
        <v>2</v>
      </c>
      <c r="D596" t="s">
        <v>8</v>
      </c>
      <c r="E596" t="s">
        <v>9</v>
      </c>
      <c r="F596">
        <v>2014</v>
      </c>
      <c r="G596">
        <v>0</v>
      </c>
      <c r="H596">
        <v>0</v>
      </c>
      <c r="I596">
        <v>0</v>
      </c>
      <c r="J596">
        <v>0</v>
      </c>
    </row>
    <row r="597" spans="1:10" x14ac:dyDescent="0.2">
      <c r="A597" s="1" t="str">
        <f t="shared" si="9"/>
        <v>20112commercialVCC 21400 (GAS LHD1)</v>
      </c>
      <c r="B597">
        <v>2011</v>
      </c>
      <c r="C597">
        <v>2</v>
      </c>
      <c r="D597" t="s">
        <v>8</v>
      </c>
      <c r="E597" t="s">
        <v>9</v>
      </c>
      <c r="F597">
        <v>2014</v>
      </c>
      <c r="G597">
        <v>0</v>
      </c>
      <c r="H597">
        <v>0</v>
      </c>
      <c r="I597">
        <v>0</v>
      </c>
      <c r="J597">
        <v>0</v>
      </c>
    </row>
    <row r="598" spans="1:10" x14ac:dyDescent="0.2">
      <c r="A598" s="1" t="str">
        <f t="shared" si="9"/>
        <v>20122commercialVCC 21400 (GAS LHD1)</v>
      </c>
      <c r="B598">
        <v>2012</v>
      </c>
      <c r="C598">
        <v>2</v>
      </c>
      <c r="D598" t="s">
        <v>8</v>
      </c>
      <c r="E598" t="s">
        <v>9</v>
      </c>
      <c r="F598">
        <v>2014</v>
      </c>
      <c r="G598">
        <v>0</v>
      </c>
      <c r="H598">
        <v>0</v>
      </c>
      <c r="I598">
        <v>0</v>
      </c>
      <c r="J598">
        <v>0</v>
      </c>
    </row>
    <row r="599" spans="1:10" x14ac:dyDescent="0.2">
      <c r="A599" s="1" t="str">
        <f t="shared" si="9"/>
        <v>20132commercialVCC 21400 (GAS LHD1)</v>
      </c>
      <c r="B599">
        <v>2013</v>
      </c>
      <c r="C599">
        <v>2</v>
      </c>
      <c r="D599" t="s">
        <v>8</v>
      </c>
      <c r="E599" t="s">
        <v>9</v>
      </c>
      <c r="F599">
        <v>2014</v>
      </c>
      <c r="G599">
        <v>0</v>
      </c>
      <c r="H599">
        <v>0</v>
      </c>
      <c r="I599">
        <v>0</v>
      </c>
      <c r="J599">
        <v>0</v>
      </c>
    </row>
    <row r="600" spans="1:10" x14ac:dyDescent="0.2">
      <c r="A600" s="1" t="str">
        <f t="shared" si="9"/>
        <v>20142commercialVCC 21400 (GAS LHD1)</v>
      </c>
      <c r="B600">
        <v>2014</v>
      </c>
      <c r="C600">
        <v>2</v>
      </c>
      <c r="D600" t="s">
        <v>8</v>
      </c>
      <c r="E600" t="s">
        <v>9</v>
      </c>
      <c r="F600">
        <v>2014</v>
      </c>
      <c r="G600">
        <v>189.84912140053399</v>
      </c>
      <c r="H600">
        <v>189.84912140053399</v>
      </c>
      <c r="I600">
        <v>4684635.0244640997</v>
      </c>
      <c r="J600">
        <v>458078.53991727199</v>
      </c>
    </row>
    <row r="601" spans="1:10" x14ac:dyDescent="0.2">
      <c r="A601" s="1" t="str">
        <f t="shared" si="9"/>
        <v>20152commercialVCC 21400 (GAS LHD1)</v>
      </c>
      <c r="B601">
        <v>2015</v>
      </c>
      <c r="C601">
        <v>2</v>
      </c>
      <c r="D601" t="s">
        <v>8</v>
      </c>
      <c r="E601" t="s">
        <v>9</v>
      </c>
      <c r="F601">
        <v>2014</v>
      </c>
      <c r="G601">
        <v>0</v>
      </c>
      <c r="H601">
        <v>187.950630186529</v>
      </c>
      <c r="I601">
        <v>3972420.5453338702</v>
      </c>
      <c r="J601">
        <v>388435.93873186997</v>
      </c>
    </row>
    <row r="602" spans="1:10" x14ac:dyDescent="0.2">
      <c r="A602" s="1" t="str">
        <f t="shared" si="9"/>
        <v>20162commercialVCC 21400 (GAS LHD1)</v>
      </c>
      <c r="B602">
        <v>2016</v>
      </c>
      <c r="C602">
        <v>2</v>
      </c>
      <c r="D602" t="s">
        <v>8</v>
      </c>
      <c r="E602" t="s">
        <v>9</v>
      </c>
      <c r="F602">
        <v>2014</v>
      </c>
      <c r="G602">
        <v>0</v>
      </c>
      <c r="H602">
        <v>186.07112388466399</v>
      </c>
      <c r="I602">
        <v>3549545.7057621502</v>
      </c>
      <c r="J602">
        <v>347085.88946075999</v>
      </c>
    </row>
    <row r="603" spans="1:10" x14ac:dyDescent="0.2">
      <c r="A603" s="1" t="str">
        <f t="shared" si="9"/>
        <v>20172commercialVCC 21400 (GAS LHD1)</v>
      </c>
      <c r="B603">
        <v>2017</v>
      </c>
      <c r="C603">
        <v>2</v>
      </c>
      <c r="D603" t="s">
        <v>8</v>
      </c>
      <c r="E603" t="s">
        <v>9</v>
      </c>
      <c r="F603">
        <v>2014</v>
      </c>
      <c r="G603">
        <v>0</v>
      </c>
      <c r="H603">
        <v>184.210412645817</v>
      </c>
      <c r="I603">
        <v>3242199.1735598301</v>
      </c>
      <c r="J603">
        <v>317032.56620619498</v>
      </c>
    </row>
    <row r="604" spans="1:10" x14ac:dyDescent="0.2">
      <c r="A604" s="1" t="str">
        <f t="shared" si="9"/>
        <v>20182commercialVCC 21400 (GAS LHD1)</v>
      </c>
      <c r="B604">
        <v>2018</v>
      </c>
      <c r="C604">
        <v>2</v>
      </c>
      <c r="D604" t="s">
        <v>8</v>
      </c>
      <c r="E604" t="s">
        <v>9</v>
      </c>
      <c r="F604">
        <v>2014</v>
      </c>
      <c r="G604">
        <v>0</v>
      </c>
      <c r="H604">
        <v>182.368308519359</v>
      </c>
      <c r="I604">
        <v>2999031.6441444498</v>
      </c>
      <c r="J604">
        <v>293254.87034553703</v>
      </c>
    </row>
    <row r="605" spans="1:10" x14ac:dyDescent="0.2">
      <c r="A605" s="1" t="str">
        <f t="shared" si="9"/>
        <v>20192commercialVCC 21400 (GAS LHD1)</v>
      </c>
      <c r="B605">
        <v>2019</v>
      </c>
      <c r="C605">
        <v>2</v>
      </c>
      <c r="D605" t="s">
        <v>8</v>
      </c>
      <c r="E605" t="s">
        <v>9</v>
      </c>
      <c r="F605">
        <v>2014</v>
      </c>
      <c r="G605">
        <v>0</v>
      </c>
      <c r="H605">
        <v>180.544625434165</v>
      </c>
      <c r="I605">
        <v>2784878.8569866298</v>
      </c>
      <c r="J605">
        <v>272314.32843604498</v>
      </c>
    </row>
    <row r="606" spans="1:10" x14ac:dyDescent="0.2">
      <c r="A606" s="1" t="str">
        <f t="shared" si="9"/>
        <v>20202commercialVCC 21400 (GAS LHD1)</v>
      </c>
      <c r="B606">
        <v>2020</v>
      </c>
      <c r="C606">
        <v>2</v>
      </c>
      <c r="D606" t="s">
        <v>8</v>
      </c>
      <c r="E606" t="s">
        <v>9</v>
      </c>
      <c r="F606">
        <v>2014</v>
      </c>
      <c r="G606">
        <v>0</v>
      </c>
      <c r="H606">
        <v>178.73917917982399</v>
      </c>
      <c r="I606">
        <v>2611348.1213113</v>
      </c>
      <c r="J606">
        <v>255345.94015951801</v>
      </c>
    </row>
    <row r="607" spans="1:10" x14ac:dyDescent="0.2">
      <c r="A607" s="1" t="str">
        <f t="shared" si="9"/>
        <v>20102commercialVCC 21400 (GAS LHD1)</v>
      </c>
      <c r="B607">
        <v>2010</v>
      </c>
      <c r="C607">
        <v>2</v>
      </c>
      <c r="D607" t="s">
        <v>8</v>
      </c>
      <c r="E607" t="s">
        <v>9</v>
      </c>
      <c r="F607">
        <v>2015</v>
      </c>
      <c r="G607">
        <v>0</v>
      </c>
      <c r="H607">
        <v>0</v>
      </c>
      <c r="I607">
        <v>0</v>
      </c>
      <c r="J607">
        <v>0</v>
      </c>
    </row>
    <row r="608" spans="1:10" x14ac:dyDescent="0.2">
      <c r="A608" s="1" t="str">
        <f t="shared" si="9"/>
        <v>20112commercialVCC 21400 (GAS LHD1)</v>
      </c>
      <c r="B608">
        <v>2011</v>
      </c>
      <c r="C608">
        <v>2</v>
      </c>
      <c r="D608" t="s">
        <v>8</v>
      </c>
      <c r="E608" t="s">
        <v>9</v>
      </c>
      <c r="F608">
        <v>2015</v>
      </c>
      <c r="G608">
        <v>0</v>
      </c>
      <c r="H608">
        <v>0</v>
      </c>
      <c r="I608">
        <v>0</v>
      </c>
      <c r="J608">
        <v>0</v>
      </c>
    </row>
    <row r="609" spans="1:10" x14ac:dyDescent="0.2">
      <c r="A609" s="1" t="str">
        <f t="shared" si="9"/>
        <v>20122commercialVCC 21400 (GAS LHD1)</v>
      </c>
      <c r="B609">
        <v>2012</v>
      </c>
      <c r="C609">
        <v>2</v>
      </c>
      <c r="D609" t="s">
        <v>8</v>
      </c>
      <c r="E609" t="s">
        <v>9</v>
      </c>
      <c r="F609">
        <v>2015</v>
      </c>
      <c r="G609">
        <v>0</v>
      </c>
      <c r="H609">
        <v>0</v>
      </c>
      <c r="I609">
        <v>0</v>
      </c>
      <c r="J609">
        <v>0</v>
      </c>
    </row>
    <row r="610" spans="1:10" x14ac:dyDescent="0.2">
      <c r="A610" s="1" t="str">
        <f t="shared" si="9"/>
        <v>20132commercialVCC 21400 (GAS LHD1)</v>
      </c>
      <c r="B610">
        <v>2013</v>
      </c>
      <c r="C610">
        <v>2</v>
      </c>
      <c r="D610" t="s">
        <v>8</v>
      </c>
      <c r="E610" t="s">
        <v>9</v>
      </c>
      <c r="F610">
        <v>2015</v>
      </c>
      <c r="G610">
        <v>0</v>
      </c>
      <c r="H610">
        <v>0</v>
      </c>
      <c r="I610">
        <v>0</v>
      </c>
      <c r="J610">
        <v>0</v>
      </c>
    </row>
    <row r="611" spans="1:10" x14ac:dyDescent="0.2">
      <c r="A611" s="1" t="str">
        <f t="shared" si="9"/>
        <v>20142commercialVCC 21400 (GAS LHD1)</v>
      </c>
      <c r="B611">
        <v>2014</v>
      </c>
      <c r="C611">
        <v>2</v>
      </c>
      <c r="D611" t="s">
        <v>8</v>
      </c>
      <c r="E611" t="s">
        <v>9</v>
      </c>
      <c r="F611">
        <v>2015</v>
      </c>
      <c r="G611">
        <v>0</v>
      </c>
      <c r="H611">
        <v>0</v>
      </c>
      <c r="I611">
        <v>0</v>
      </c>
      <c r="J611">
        <v>0</v>
      </c>
    </row>
    <row r="612" spans="1:10" x14ac:dyDescent="0.2">
      <c r="A612" s="1" t="str">
        <f t="shared" si="9"/>
        <v>20152commercialVCC 21400 (GAS LHD1)</v>
      </c>
      <c r="B612">
        <v>2015</v>
      </c>
      <c r="C612">
        <v>2</v>
      </c>
      <c r="D612" t="s">
        <v>8</v>
      </c>
      <c r="E612" t="s">
        <v>9</v>
      </c>
      <c r="F612">
        <v>2015</v>
      </c>
      <c r="G612">
        <v>244.220721592274</v>
      </c>
      <c r="H612">
        <v>244.220721592274</v>
      </c>
      <c r="I612">
        <v>6026285.1765182903</v>
      </c>
      <c r="J612">
        <v>586377.37080433301</v>
      </c>
    </row>
    <row r="613" spans="1:10" x14ac:dyDescent="0.2">
      <c r="A613" s="1" t="str">
        <f t="shared" si="9"/>
        <v>20162commercialVCC 21400 (GAS LHD1)</v>
      </c>
      <c r="B613">
        <v>2016</v>
      </c>
      <c r="C613">
        <v>2</v>
      </c>
      <c r="D613" t="s">
        <v>8</v>
      </c>
      <c r="E613" t="s">
        <v>9</v>
      </c>
      <c r="F613">
        <v>2015</v>
      </c>
      <c r="G613">
        <v>0</v>
      </c>
      <c r="H613">
        <v>241.77851437635101</v>
      </c>
      <c r="I613">
        <v>5110096.92798441</v>
      </c>
      <c r="J613">
        <v>497229.24047182401</v>
      </c>
    </row>
    <row r="614" spans="1:10" x14ac:dyDescent="0.2">
      <c r="A614" s="1" t="str">
        <f t="shared" si="9"/>
        <v>20172commercialVCC 21400 (GAS LHD1)</v>
      </c>
      <c r="B614">
        <v>2017</v>
      </c>
      <c r="C614">
        <v>2</v>
      </c>
      <c r="D614" t="s">
        <v>8</v>
      </c>
      <c r="E614" t="s">
        <v>9</v>
      </c>
      <c r="F614">
        <v>2015</v>
      </c>
      <c r="G614">
        <v>0</v>
      </c>
      <c r="H614">
        <v>239.360729232588</v>
      </c>
      <c r="I614">
        <v>4566113.3809363497</v>
      </c>
      <c r="J614">
        <v>444297.85194049799</v>
      </c>
    </row>
    <row r="615" spans="1:10" x14ac:dyDescent="0.2">
      <c r="A615" s="1" t="str">
        <f t="shared" si="9"/>
        <v>20182commercialVCC 21400 (GAS LHD1)</v>
      </c>
      <c r="B615">
        <v>2018</v>
      </c>
      <c r="C615">
        <v>2</v>
      </c>
      <c r="D615" t="s">
        <v>8</v>
      </c>
      <c r="E615" t="s">
        <v>9</v>
      </c>
      <c r="F615">
        <v>2015</v>
      </c>
      <c r="G615">
        <v>0</v>
      </c>
      <c r="H615">
        <v>236.96712194026199</v>
      </c>
      <c r="I615">
        <v>4170744.7254503202</v>
      </c>
      <c r="J615">
        <v>405827.18121855799</v>
      </c>
    </row>
    <row r="616" spans="1:10" x14ac:dyDescent="0.2">
      <c r="A616" s="1" t="str">
        <f t="shared" si="9"/>
        <v>20192commercialVCC 21400 (GAS LHD1)</v>
      </c>
      <c r="B616">
        <v>2019</v>
      </c>
      <c r="C616">
        <v>2</v>
      </c>
      <c r="D616" t="s">
        <v>8</v>
      </c>
      <c r="E616" t="s">
        <v>9</v>
      </c>
      <c r="F616">
        <v>2015</v>
      </c>
      <c r="G616">
        <v>0</v>
      </c>
      <c r="H616">
        <v>234.597450720859</v>
      </c>
      <c r="I616">
        <v>3857935.53748286</v>
      </c>
      <c r="J616">
        <v>375389.81826094101</v>
      </c>
    </row>
    <row r="617" spans="1:10" x14ac:dyDescent="0.2">
      <c r="A617" s="1" t="str">
        <f t="shared" si="9"/>
        <v>20202commercialVCC 21400 (GAS LHD1)</v>
      </c>
      <c r="B617">
        <v>2020</v>
      </c>
      <c r="C617">
        <v>2</v>
      </c>
      <c r="D617" t="s">
        <v>8</v>
      </c>
      <c r="E617" t="s">
        <v>9</v>
      </c>
      <c r="F617">
        <v>2015</v>
      </c>
      <c r="G617">
        <v>0</v>
      </c>
      <c r="H617">
        <v>232.25147621365099</v>
      </c>
      <c r="I617">
        <v>3582450.73236576</v>
      </c>
      <c r="J617">
        <v>348584.24053113902</v>
      </c>
    </row>
    <row r="618" spans="1:10" x14ac:dyDescent="0.2">
      <c r="A618" s="1" t="str">
        <f t="shared" si="9"/>
        <v>20102commercialVCC 21400 (GAS LHD1)</v>
      </c>
      <c r="B618">
        <v>2010</v>
      </c>
      <c r="C618">
        <v>2</v>
      </c>
      <c r="D618" t="s">
        <v>8</v>
      </c>
      <c r="E618" t="s">
        <v>9</v>
      </c>
      <c r="F618">
        <v>2016</v>
      </c>
      <c r="G618">
        <v>0</v>
      </c>
      <c r="H618">
        <v>0</v>
      </c>
      <c r="I618">
        <v>0</v>
      </c>
      <c r="J618">
        <v>0</v>
      </c>
    </row>
    <row r="619" spans="1:10" x14ac:dyDescent="0.2">
      <c r="A619" s="1" t="str">
        <f t="shared" si="9"/>
        <v>20112commercialVCC 21400 (GAS LHD1)</v>
      </c>
      <c r="B619">
        <v>2011</v>
      </c>
      <c r="C619">
        <v>2</v>
      </c>
      <c r="D619" t="s">
        <v>8</v>
      </c>
      <c r="E619" t="s">
        <v>9</v>
      </c>
      <c r="F619">
        <v>2016</v>
      </c>
      <c r="G619">
        <v>0</v>
      </c>
      <c r="H619">
        <v>0</v>
      </c>
      <c r="I619">
        <v>0</v>
      </c>
      <c r="J619">
        <v>0</v>
      </c>
    </row>
    <row r="620" spans="1:10" x14ac:dyDescent="0.2">
      <c r="A620" s="1" t="str">
        <f t="shared" si="9"/>
        <v>20122commercialVCC 21400 (GAS LHD1)</v>
      </c>
      <c r="B620">
        <v>2012</v>
      </c>
      <c r="C620">
        <v>2</v>
      </c>
      <c r="D620" t="s">
        <v>8</v>
      </c>
      <c r="E620" t="s">
        <v>9</v>
      </c>
      <c r="F620">
        <v>2016</v>
      </c>
      <c r="G620">
        <v>0</v>
      </c>
      <c r="H620">
        <v>0</v>
      </c>
      <c r="I620">
        <v>0</v>
      </c>
      <c r="J620">
        <v>0</v>
      </c>
    </row>
    <row r="621" spans="1:10" x14ac:dyDescent="0.2">
      <c r="A621" s="1" t="str">
        <f t="shared" si="9"/>
        <v>20132commercialVCC 21400 (GAS LHD1)</v>
      </c>
      <c r="B621">
        <v>2013</v>
      </c>
      <c r="C621">
        <v>2</v>
      </c>
      <c r="D621" t="s">
        <v>8</v>
      </c>
      <c r="E621" t="s">
        <v>9</v>
      </c>
      <c r="F621">
        <v>2016</v>
      </c>
      <c r="G621">
        <v>0</v>
      </c>
      <c r="H621">
        <v>0</v>
      </c>
      <c r="I621">
        <v>0</v>
      </c>
      <c r="J621">
        <v>0</v>
      </c>
    </row>
    <row r="622" spans="1:10" x14ac:dyDescent="0.2">
      <c r="A622" s="1" t="str">
        <f t="shared" si="9"/>
        <v>20142commercialVCC 21400 (GAS LHD1)</v>
      </c>
      <c r="B622">
        <v>2014</v>
      </c>
      <c r="C622">
        <v>2</v>
      </c>
      <c r="D622" t="s">
        <v>8</v>
      </c>
      <c r="E622" t="s">
        <v>9</v>
      </c>
      <c r="F622">
        <v>2016</v>
      </c>
      <c r="G622">
        <v>0</v>
      </c>
      <c r="H622">
        <v>0</v>
      </c>
      <c r="I622">
        <v>0</v>
      </c>
      <c r="J622">
        <v>0</v>
      </c>
    </row>
    <row r="623" spans="1:10" x14ac:dyDescent="0.2">
      <c r="A623" s="1" t="str">
        <f t="shared" si="9"/>
        <v>20152commercialVCC 21400 (GAS LHD1)</v>
      </c>
      <c r="B623">
        <v>2015</v>
      </c>
      <c r="C623">
        <v>2</v>
      </c>
      <c r="D623" t="s">
        <v>8</v>
      </c>
      <c r="E623" t="s">
        <v>9</v>
      </c>
      <c r="F623">
        <v>2016</v>
      </c>
      <c r="G623">
        <v>0</v>
      </c>
      <c r="H623">
        <v>0</v>
      </c>
      <c r="I623">
        <v>0</v>
      </c>
      <c r="J623">
        <v>0</v>
      </c>
    </row>
    <row r="624" spans="1:10" x14ac:dyDescent="0.2">
      <c r="A624" s="1" t="str">
        <f t="shared" si="9"/>
        <v>20162commercialVCC 21400 (GAS LHD1)</v>
      </c>
      <c r="B624">
        <v>2016</v>
      </c>
      <c r="C624">
        <v>2</v>
      </c>
      <c r="D624" t="s">
        <v>8</v>
      </c>
      <c r="E624" t="s">
        <v>9</v>
      </c>
      <c r="F624">
        <v>2016</v>
      </c>
      <c r="G624">
        <v>167.412730119857</v>
      </c>
      <c r="H624">
        <v>167.412730119857</v>
      </c>
      <c r="I624">
        <v>4131004.3116082</v>
      </c>
      <c r="J624">
        <v>393852.49276869098</v>
      </c>
    </row>
    <row r="625" spans="1:10" x14ac:dyDescent="0.2">
      <c r="A625" s="1" t="str">
        <f t="shared" si="9"/>
        <v>20172commercialVCC 21400 (GAS LHD1)</v>
      </c>
      <c r="B625">
        <v>2017</v>
      </c>
      <c r="C625">
        <v>2</v>
      </c>
      <c r="D625" t="s">
        <v>8</v>
      </c>
      <c r="E625" t="s">
        <v>9</v>
      </c>
      <c r="F625">
        <v>2016</v>
      </c>
      <c r="G625">
        <v>0</v>
      </c>
      <c r="H625">
        <v>165.73860281865799</v>
      </c>
      <c r="I625">
        <v>3502959.4225800899</v>
      </c>
      <c r="J625">
        <v>333974.30662899598</v>
      </c>
    </row>
    <row r="626" spans="1:10" x14ac:dyDescent="0.2">
      <c r="A626" s="1" t="str">
        <f t="shared" si="9"/>
        <v>20182commercialVCC 21400 (GAS LHD1)</v>
      </c>
      <c r="B626">
        <v>2018</v>
      </c>
      <c r="C626">
        <v>2</v>
      </c>
      <c r="D626" t="s">
        <v>8</v>
      </c>
      <c r="E626" t="s">
        <v>9</v>
      </c>
      <c r="F626">
        <v>2016</v>
      </c>
      <c r="G626">
        <v>0</v>
      </c>
      <c r="H626">
        <v>164.08121679047201</v>
      </c>
      <c r="I626">
        <v>3130059.9808052802</v>
      </c>
      <c r="J626">
        <v>298421.84441481699</v>
      </c>
    </row>
    <row r="627" spans="1:10" x14ac:dyDescent="0.2">
      <c r="A627" s="1" t="str">
        <f t="shared" si="9"/>
        <v>20192commercialVCC 21400 (GAS LHD1)</v>
      </c>
      <c r="B627">
        <v>2019</v>
      </c>
      <c r="C627">
        <v>2</v>
      </c>
      <c r="D627" t="s">
        <v>8</v>
      </c>
      <c r="E627" t="s">
        <v>9</v>
      </c>
      <c r="F627">
        <v>2016</v>
      </c>
      <c r="G627">
        <v>0</v>
      </c>
      <c r="H627">
        <v>162.440404622567</v>
      </c>
      <c r="I627">
        <v>2859035.69757825</v>
      </c>
      <c r="J627">
        <v>272582.22249772999</v>
      </c>
    </row>
    <row r="628" spans="1:10" x14ac:dyDescent="0.2">
      <c r="A628" s="1" t="str">
        <f t="shared" si="9"/>
        <v>20202commercialVCC 21400 (GAS LHD1)</v>
      </c>
      <c r="B628">
        <v>2020</v>
      </c>
      <c r="C628">
        <v>2</v>
      </c>
      <c r="D628" t="s">
        <v>8</v>
      </c>
      <c r="E628" t="s">
        <v>9</v>
      </c>
      <c r="F628">
        <v>2016</v>
      </c>
      <c r="G628">
        <v>0</v>
      </c>
      <c r="H628">
        <v>160.816000576341</v>
      </c>
      <c r="I628">
        <v>2644605.7351132501</v>
      </c>
      <c r="J628">
        <v>252138.33794311399</v>
      </c>
    </row>
    <row r="629" spans="1:10" x14ac:dyDescent="0.2">
      <c r="A629" s="1" t="str">
        <f t="shared" si="9"/>
        <v>20102commercialVCC 21400 (GAS LHD1)</v>
      </c>
      <c r="B629">
        <v>2010</v>
      </c>
      <c r="C629">
        <v>2</v>
      </c>
      <c r="D629" t="s">
        <v>8</v>
      </c>
      <c r="E629" t="s">
        <v>9</v>
      </c>
      <c r="F629">
        <v>2017</v>
      </c>
      <c r="G629">
        <v>0</v>
      </c>
      <c r="H629">
        <v>0</v>
      </c>
      <c r="I629">
        <v>0</v>
      </c>
      <c r="J629">
        <v>0</v>
      </c>
    </row>
    <row r="630" spans="1:10" x14ac:dyDescent="0.2">
      <c r="A630" s="1" t="str">
        <f t="shared" si="9"/>
        <v>20112commercialVCC 21400 (GAS LHD1)</v>
      </c>
      <c r="B630">
        <v>2011</v>
      </c>
      <c r="C630">
        <v>2</v>
      </c>
      <c r="D630" t="s">
        <v>8</v>
      </c>
      <c r="E630" t="s">
        <v>9</v>
      </c>
      <c r="F630">
        <v>2017</v>
      </c>
      <c r="G630">
        <v>0</v>
      </c>
      <c r="H630">
        <v>0</v>
      </c>
      <c r="I630">
        <v>0</v>
      </c>
      <c r="J630">
        <v>0</v>
      </c>
    </row>
    <row r="631" spans="1:10" x14ac:dyDescent="0.2">
      <c r="A631" s="1" t="str">
        <f t="shared" si="9"/>
        <v>20122commercialVCC 21400 (GAS LHD1)</v>
      </c>
      <c r="B631">
        <v>2012</v>
      </c>
      <c r="C631">
        <v>2</v>
      </c>
      <c r="D631" t="s">
        <v>8</v>
      </c>
      <c r="E631" t="s">
        <v>9</v>
      </c>
      <c r="F631">
        <v>2017</v>
      </c>
      <c r="G631">
        <v>0</v>
      </c>
      <c r="H631">
        <v>0</v>
      </c>
      <c r="I631">
        <v>0</v>
      </c>
      <c r="J631">
        <v>0</v>
      </c>
    </row>
    <row r="632" spans="1:10" x14ac:dyDescent="0.2">
      <c r="A632" s="1" t="str">
        <f t="shared" si="9"/>
        <v>20132commercialVCC 21400 (GAS LHD1)</v>
      </c>
      <c r="B632">
        <v>2013</v>
      </c>
      <c r="C632">
        <v>2</v>
      </c>
      <c r="D632" t="s">
        <v>8</v>
      </c>
      <c r="E632" t="s">
        <v>9</v>
      </c>
      <c r="F632">
        <v>2017</v>
      </c>
      <c r="G632">
        <v>0</v>
      </c>
      <c r="H632">
        <v>0</v>
      </c>
      <c r="I632">
        <v>0</v>
      </c>
      <c r="J632">
        <v>0</v>
      </c>
    </row>
    <row r="633" spans="1:10" x14ac:dyDescent="0.2">
      <c r="A633" s="1" t="str">
        <f t="shared" si="9"/>
        <v>20142commercialVCC 21400 (GAS LHD1)</v>
      </c>
      <c r="B633">
        <v>2014</v>
      </c>
      <c r="C633">
        <v>2</v>
      </c>
      <c r="D633" t="s">
        <v>8</v>
      </c>
      <c r="E633" t="s">
        <v>9</v>
      </c>
      <c r="F633">
        <v>2017</v>
      </c>
      <c r="G633">
        <v>0</v>
      </c>
      <c r="H633">
        <v>0</v>
      </c>
      <c r="I633">
        <v>0</v>
      </c>
      <c r="J633">
        <v>0</v>
      </c>
    </row>
    <row r="634" spans="1:10" x14ac:dyDescent="0.2">
      <c r="A634" s="1" t="str">
        <f t="shared" si="9"/>
        <v>20152commercialVCC 21400 (GAS LHD1)</v>
      </c>
      <c r="B634">
        <v>2015</v>
      </c>
      <c r="C634">
        <v>2</v>
      </c>
      <c r="D634" t="s">
        <v>8</v>
      </c>
      <c r="E634" t="s">
        <v>9</v>
      </c>
      <c r="F634">
        <v>2017</v>
      </c>
      <c r="G634">
        <v>0</v>
      </c>
      <c r="H634">
        <v>0</v>
      </c>
      <c r="I634">
        <v>0</v>
      </c>
      <c r="J634">
        <v>0</v>
      </c>
    </row>
    <row r="635" spans="1:10" x14ac:dyDescent="0.2">
      <c r="A635" s="1" t="str">
        <f t="shared" si="9"/>
        <v>20162commercialVCC 21400 (GAS LHD1)</v>
      </c>
      <c r="B635">
        <v>2016</v>
      </c>
      <c r="C635">
        <v>2</v>
      </c>
      <c r="D635" t="s">
        <v>8</v>
      </c>
      <c r="E635" t="s">
        <v>9</v>
      </c>
      <c r="F635">
        <v>2017</v>
      </c>
      <c r="G635">
        <v>0</v>
      </c>
      <c r="H635">
        <v>0</v>
      </c>
      <c r="I635">
        <v>0</v>
      </c>
      <c r="J635">
        <v>0</v>
      </c>
    </row>
    <row r="636" spans="1:10" x14ac:dyDescent="0.2">
      <c r="A636" s="1" t="str">
        <f t="shared" si="9"/>
        <v>20172commercialVCC 21400 (GAS LHD1)</v>
      </c>
      <c r="B636">
        <v>2017</v>
      </c>
      <c r="C636">
        <v>2</v>
      </c>
      <c r="D636" t="s">
        <v>8</v>
      </c>
      <c r="E636" t="s">
        <v>9</v>
      </c>
      <c r="F636">
        <v>2017</v>
      </c>
      <c r="G636">
        <v>121.419016807026</v>
      </c>
      <c r="H636">
        <v>121.419016807026</v>
      </c>
      <c r="I636">
        <v>2996083.2822088902</v>
      </c>
      <c r="J636">
        <v>279774.05647663301</v>
      </c>
    </row>
    <row r="637" spans="1:10" x14ac:dyDescent="0.2">
      <c r="A637" s="1" t="str">
        <f t="shared" si="9"/>
        <v>20182commercialVCC 21400 (GAS LHD1)</v>
      </c>
      <c r="B637">
        <v>2018</v>
      </c>
      <c r="C637">
        <v>2</v>
      </c>
      <c r="D637" t="s">
        <v>8</v>
      </c>
      <c r="E637" t="s">
        <v>9</v>
      </c>
      <c r="F637">
        <v>2017</v>
      </c>
      <c r="G637">
        <v>0</v>
      </c>
      <c r="H637">
        <v>120.204826638955</v>
      </c>
      <c r="I637">
        <v>2540582.71853087</v>
      </c>
      <c r="J637">
        <v>237239.44431003099</v>
      </c>
    </row>
    <row r="638" spans="1:10" x14ac:dyDescent="0.2">
      <c r="A638" s="1" t="str">
        <f t="shared" si="9"/>
        <v>20192commercialVCC 21400 (GAS LHD1)</v>
      </c>
      <c r="B638">
        <v>2019</v>
      </c>
      <c r="C638">
        <v>2</v>
      </c>
      <c r="D638" t="s">
        <v>8</v>
      </c>
      <c r="E638" t="s">
        <v>9</v>
      </c>
      <c r="F638">
        <v>2017</v>
      </c>
      <c r="G638">
        <v>0</v>
      </c>
      <c r="H638">
        <v>119.002778372566</v>
      </c>
      <c r="I638">
        <v>2270130.8624756499</v>
      </c>
      <c r="J638">
        <v>211984.668082844</v>
      </c>
    </row>
    <row r="639" spans="1:10" x14ac:dyDescent="0.2">
      <c r="A639" s="1" t="str">
        <f t="shared" si="9"/>
        <v>20202commercialVCC 21400 (GAS LHD1)</v>
      </c>
      <c r="B639">
        <v>2020</v>
      </c>
      <c r="C639">
        <v>2</v>
      </c>
      <c r="D639" t="s">
        <v>8</v>
      </c>
      <c r="E639" t="s">
        <v>9</v>
      </c>
      <c r="F639">
        <v>2017</v>
      </c>
      <c r="G639">
        <v>0</v>
      </c>
      <c r="H639">
        <v>117.81275058884</v>
      </c>
      <c r="I639">
        <v>2073565.75075031</v>
      </c>
      <c r="J639">
        <v>193629.431098698</v>
      </c>
    </row>
    <row r="640" spans="1:10" x14ac:dyDescent="0.2">
      <c r="A640" s="1" t="str">
        <f t="shared" si="9"/>
        <v>20102commercialVCC 21400 (GAS LHD1)</v>
      </c>
      <c r="B640">
        <v>2010</v>
      </c>
      <c r="C640">
        <v>2</v>
      </c>
      <c r="D640" t="s">
        <v>8</v>
      </c>
      <c r="E640" t="s">
        <v>9</v>
      </c>
      <c r="F640">
        <v>2018</v>
      </c>
      <c r="G640">
        <v>0</v>
      </c>
      <c r="H640">
        <v>0</v>
      </c>
      <c r="I640">
        <v>0</v>
      </c>
      <c r="J640">
        <v>0</v>
      </c>
    </row>
    <row r="641" spans="1:10" x14ac:dyDescent="0.2">
      <c r="A641" s="1" t="str">
        <f t="shared" si="9"/>
        <v>20112commercialVCC 21400 (GAS LHD1)</v>
      </c>
      <c r="B641">
        <v>2011</v>
      </c>
      <c r="C641">
        <v>2</v>
      </c>
      <c r="D641" t="s">
        <v>8</v>
      </c>
      <c r="E641" t="s">
        <v>9</v>
      </c>
      <c r="F641">
        <v>2018</v>
      </c>
      <c r="G641">
        <v>0</v>
      </c>
      <c r="H641">
        <v>0</v>
      </c>
      <c r="I641">
        <v>0</v>
      </c>
      <c r="J641">
        <v>0</v>
      </c>
    </row>
    <row r="642" spans="1:10" x14ac:dyDescent="0.2">
      <c r="A642" s="1" t="str">
        <f t="shared" si="9"/>
        <v>20122commercialVCC 21400 (GAS LHD1)</v>
      </c>
      <c r="B642">
        <v>2012</v>
      </c>
      <c r="C642">
        <v>2</v>
      </c>
      <c r="D642" t="s">
        <v>8</v>
      </c>
      <c r="E642" t="s">
        <v>9</v>
      </c>
      <c r="F642">
        <v>2018</v>
      </c>
      <c r="G642">
        <v>0</v>
      </c>
      <c r="H642">
        <v>0</v>
      </c>
      <c r="I642">
        <v>0</v>
      </c>
      <c r="J642">
        <v>0</v>
      </c>
    </row>
    <row r="643" spans="1:10" x14ac:dyDescent="0.2">
      <c r="A643" s="1" t="str">
        <f t="shared" ref="A643:A706" si="10">$B643&amp;$C643&amp;$D643&amp;$E643</f>
        <v>20132commercialVCC 21400 (GAS LHD1)</v>
      </c>
      <c r="B643">
        <v>2013</v>
      </c>
      <c r="C643">
        <v>2</v>
      </c>
      <c r="D643" t="s">
        <v>8</v>
      </c>
      <c r="E643" t="s">
        <v>9</v>
      </c>
      <c r="F643">
        <v>2018</v>
      </c>
      <c r="G643">
        <v>0</v>
      </c>
      <c r="H643">
        <v>0</v>
      </c>
      <c r="I643">
        <v>0</v>
      </c>
      <c r="J643">
        <v>0</v>
      </c>
    </row>
    <row r="644" spans="1:10" x14ac:dyDescent="0.2">
      <c r="A644" s="1" t="str">
        <f t="shared" si="10"/>
        <v>20142commercialVCC 21400 (GAS LHD1)</v>
      </c>
      <c r="B644">
        <v>2014</v>
      </c>
      <c r="C644">
        <v>2</v>
      </c>
      <c r="D644" t="s">
        <v>8</v>
      </c>
      <c r="E644" t="s">
        <v>9</v>
      </c>
      <c r="F644">
        <v>2018</v>
      </c>
      <c r="G644">
        <v>0</v>
      </c>
      <c r="H644">
        <v>0</v>
      </c>
      <c r="I644">
        <v>0</v>
      </c>
      <c r="J644">
        <v>0</v>
      </c>
    </row>
    <row r="645" spans="1:10" x14ac:dyDescent="0.2">
      <c r="A645" s="1" t="str">
        <f t="shared" si="10"/>
        <v>20152commercialVCC 21400 (GAS LHD1)</v>
      </c>
      <c r="B645">
        <v>2015</v>
      </c>
      <c r="C645">
        <v>2</v>
      </c>
      <c r="D645" t="s">
        <v>8</v>
      </c>
      <c r="E645" t="s">
        <v>9</v>
      </c>
      <c r="F645">
        <v>2018</v>
      </c>
      <c r="G645">
        <v>0</v>
      </c>
      <c r="H645">
        <v>0</v>
      </c>
      <c r="I645">
        <v>0</v>
      </c>
      <c r="J645">
        <v>0</v>
      </c>
    </row>
    <row r="646" spans="1:10" x14ac:dyDescent="0.2">
      <c r="A646" s="1" t="str">
        <f t="shared" si="10"/>
        <v>20162commercialVCC 21400 (GAS LHD1)</v>
      </c>
      <c r="B646">
        <v>2016</v>
      </c>
      <c r="C646">
        <v>2</v>
      </c>
      <c r="D646" t="s">
        <v>8</v>
      </c>
      <c r="E646" t="s">
        <v>9</v>
      </c>
      <c r="F646">
        <v>2018</v>
      </c>
      <c r="G646">
        <v>0</v>
      </c>
      <c r="H646">
        <v>0</v>
      </c>
      <c r="I646">
        <v>0</v>
      </c>
      <c r="J646">
        <v>0</v>
      </c>
    </row>
    <row r="647" spans="1:10" x14ac:dyDescent="0.2">
      <c r="A647" s="1" t="str">
        <f t="shared" si="10"/>
        <v>20172commercialVCC 21400 (GAS LHD1)</v>
      </c>
      <c r="B647">
        <v>2017</v>
      </c>
      <c r="C647">
        <v>2</v>
      </c>
      <c r="D647" t="s">
        <v>8</v>
      </c>
      <c r="E647" t="s">
        <v>9</v>
      </c>
      <c r="F647">
        <v>2018</v>
      </c>
      <c r="G647">
        <v>0</v>
      </c>
      <c r="H647">
        <v>0</v>
      </c>
      <c r="I647">
        <v>0</v>
      </c>
      <c r="J647">
        <v>0</v>
      </c>
    </row>
    <row r="648" spans="1:10" x14ac:dyDescent="0.2">
      <c r="A648" s="1" t="str">
        <f t="shared" si="10"/>
        <v>20182commercialVCC 21400 (GAS LHD1)</v>
      </c>
      <c r="B648">
        <v>2018</v>
      </c>
      <c r="C648">
        <v>2</v>
      </c>
      <c r="D648" t="s">
        <v>8</v>
      </c>
      <c r="E648" t="s">
        <v>9</v>
      </c>
      <c r="F648">
        <v>2018</v>
      </c>
      <c r="G648">
        <v>149.61672177968401</v>
      </c>
      <c r="H648">
        <v>149.61672177968401</v>
      </c>
      <c r="I648">
        <v>3691877.6864702101</v>
      </c>
      <c r="J648">
        <v>330210.12449055997</v>
      </c>
    </row>
    <row r="649" spans="1:10" x14ac:dyDescent="0.2">
      <c r="A649" s="1" t="str">
        <f t="shared" si="10"/>
        <v>20192commercialVCC 21400 (GAS LHD1)</v>
      </c>
      <c r="B649">
        <v>2019</v>
      </c>
      <c r="C649">
        <v>2</v>
      </c>
      <c r="D649" t="s">
        <v>8</v>
      </c>
      <c r="E649" t="s">
        <v>9</v>
      </c>
      <c r="F649">
        <v>2018</v>
      </c>
      <c r="G649">
        <v>0</v>
      </c>
      <c r="H649">
        <v>148.12055456188699</v>
      </c>
      <c r="I649">
        <v>3130594.1009292598</v>
      </c>
      <c r="J649">
        <v>280007.61552467197</v>
      </c>
    </row>
    <row r="650" spans="1:10" x14ac:dyDescent="0.2">
      <c r="A650" s="1" t="str">
        <f t="shared" si="10"/>
        <v>20202commercialVCC 21400 (GAS LHD1)</v>
      </c>
      <c r="B650">
        <v>2020</v>
      </c>
      <c r="C650">
        <v>2</v>
      </c>
      <c r="D650" t="s">
        <v>8</v>
      </c>
      <c r="E650" t="s">
        <v>9</v>
      </c>
      <c r="F650">
        <v>2018</v>
      </c>
      <c r="G650">
        <v>0</v>
      </c>
      <c r="H650">
        <v>146.639349016268</v>
      </c>
      <c r="I650">
        <v>2797333.94806109</v>
      </c>
      <c r="J650">
        <v>250200.052568393</v>
      </c>
    </row>
    <row r="651" spans="1:10" x14ac:dyDescent="0.2">
      <c r="A651" s="1" t="str">
        <f t="shared" si="10"/>
        <v>20102commercialVCC 21400 (GAS LHD1)</v>
      </c>
      <c r="B651">
        <v>2010</v>
      </c>
      <c r="C651">
        <v>2</v>
      </c>
      <c r="D651" t="s">
        <v>8</v>
      </c>
      <c r="E651" t="s">
        <v>9</v>
      </c>
      <c r="F651">
        <v>2019</v>
      </c>
      <c r="G651">
        <v>0</v>
      </c>
      <c r="H651">
        <v>0</v>
      </c>
      <c r="I651">
        <v>0</v>
      </c>
      <c r="J651">
        <v>0</v>
      </c>
    </row>
    <row r="652" spans="1:10" x14ac:dyDescent="0.2">
      <c r="A652" s="1" t="str">
        <f t="shared" si="10"/>
        <v>20112commercialVCC 21400 (GAS LHD1)</v>
      </c>
      <c r="B652">
        <v>2011</v>
      </c>
      <c r="C652">
        <v>2</v>
      </c>
      <c r="D652" t="s">
        <v>8</v>
      </c>
      <c r="E652" t="s">
        <v>9</v>
      </c>
      <c r="F652">
        <v>2019</v>
      </c>
      <c r="G652">
        <v>0</v>
      </c>
      <c r="H652">
        <v>0</v>
      </c>
      <c r="I652">
        <v>0</v>
      </c>
      <c r="J652">
        <v>0</v>
      </c>
    </row>
    <row r="653" spans="1:10" x14ac:dyDescent="0.2">
      <c r="A653" s="1" t="str">
        <f t="shared" si="10"/>
        <v>20122commercialVCC 21400 (GAS LHD1)</v>
      </c>
      <c r="B653">
        <v>2012</v>
      </c>
      <c r="C653">
        <v>2</v>
      </c>
      <c r="D653" t="s">
        <v>8</v>
      </c>
      <c r="E653" t="s">
        <v>9</v>
      </c>
      <c r="F653">
        <v>2019</v>
      </c>
      <c r="G653">
        <v>0</v>
      </c>
      <c r="H653">
        <v>0</v>
      </c>
      <c r="I653">
        <v>0</v>
      </c>
      <c r="J653">
        <v>0</v>
      </c>
    </row>
    <row r="654" spans="1:10" x14ac:dyDescent="0.2">
      <c r="A654" s="1" t="str">
        <f t="shared" si="10"/>
        <v>20132commercialVCC 21400 (GAS LHD1)</v>
      </c>
      <c r="B654">
        <v>2013</v>
      </c>
      <c r="C654">
        <v>2</v>
      </c>
      <c r="D654" t="s">
        <v>8</v>
      </c>
      <c r="E654" t="s">
        <v>9</v>
      </c>
      <c r="F654">
        <v>2019</v>
      </c>
      <c r="G654">
        <v>0</v>
      </c>
      <c r="H654">
        <v>0</v>
      </c>
      <c r="I654">
        <v>0</v>
      </c>
      <c r="J654">
        <v>0</v>
      </c>
    </row>
    <row r="655" spans="1:10" x14ac:dyDescent="0.2">
      <c r="A655" s="1" t="str">
        <f t="shared" si="10"/>
        <v>20142commercialVCC 21400 (GAS LHD1)</v>
      </c>
      <c r="B655">
        <v>2014</v>
      </c>
      <c r="C655">
        <v>2</v>
      </c>
      <c r="D655" t="s">
        <v>8</v>
      </c>
      <c r="E655" t="s">
        <v>9</v>
      </c>
      <c r="F655">
        <v>2019</v>
      </c>
      <c r="G655">
        <v>0</v>
      </c>
      <c r="H655">
        <v>0</v>
      </c>
      <c r="I655">
        <v>0</v>
      </c>
      <c r="J655">
        <v>0</v>
      </c>
    </row>
    <row r="656" spans="1:10" x14ac:dyDescent="0.2">
      <c r="A656" s="1" t="str">
        <f t="shared" si="10"/>
        <v>20152commercialVCC 21400 (GAS LHD1)</v>
      </c>
      <c r="B656">
        <v>2015</v>
      </c>
      <c r="C656">
        <v>2</v>
      </c>
      <c r="D656" t="s">
        <v>8</v>
      </c>
      <c r="E656" t="s">
        <v>9</v>
      </c>
      <c r="F656">
        <v>2019</v>
      </c>
      <c r="G656">
        <v>0</v>
      </c>
      <c r="H656">
        <v>0</v>
      </c>
      <c r="I656">
        <v>0</v>
      </c>
      <c r="J656">
        <v>0</v>
      </c>
    </row>
    <row r="657" spans="1:10" x14ac:dyDescent="0.2">
      <c r="A657" s="1" t="str">
        <f t="shared" si="10"/>
        <v>20162commercialVCC 21400 (GAS LHD1)</v>
      </c>
      <c r="B657">
        <v>2016</v>
      </c>
      <c r="C657">
        <v>2</v>
      </c>
      <c r="D657" t="s">
        <v>8</v>
      </c>
      <c r="E657" t="s">
        <v>9</v>
      </c>
      <c r="F657">
        <v>2019</v>
      </c>
      <c r="G657">
        <v>0</v>
      </c>
      <c r="H657">
        <v>0</v>
      </c>
      <c r="I657">
        <v>0</v>
      </c>
      <c r="J657">
        <v>0</v>
      </c>
    </row>
    <row r="658" spans="1:10" x14ac:dyDescent="0.2">
      <c r="A658" s="1" t="str">
        <f t="shared" si="10"/>
        <v>20172commercialVCC 21400 (GAS LHD1)</v>
      </c>
      <c r="B658">
        <v>2017</v>
      </c>
      <c r="C658">
        <v>2</v>
      </c>
      <c r="D658" t="s">
        <v>8</v>
      </c>
      <c r="E658" t="s">
        <v>9</v>
      </c>
      <c r="F658">
        <v>2019</v>
      </c>
      <c r="G658">
        <v>0</v>
      </c>
      <c r="H658">
        <v>0</v>
      </c>
      <c r="I658">
        <v>0</v>
      </c>
      <c r="J658">
        <v>0</v>
      </c>
    </row>
    <row r="659" spans="1:10" x14ac:dyDescent="0.2">
      <c r="A659" s="1" t="str">
        <f t="shared" si="10"/>
        <v>20182commercialVCC 21400 (GAS LHD1)</v>
      </c>
      <c r="B659">
        <v>2018</v>
      </c>
      <c r="C659">
        <v>2</v>
      </c>
      <c r="D659" t="s">
        <v>8</v>
      </c>
      <c r="E659" t="s">
        <v>9</v>
      </c>
      <c r="F659">
        <v>2019</v>
      </c>
      <c r="G659">
        <v>0</v>
      </c>
      <c r="H659">
        <v>0</v>
      </c>
      <c r="I659">
        <v>0</v>
      </c>
      <c r="J659">
        <v>0</v>
      </c>
    </row>
    <row r="660" spans="1:10" x14ac:dyDescent="0.2">
      <c r="A660" s="1" t="str">
        <f t="shared" si="10"/>
        <v>20192commercialVCC 21400 (GAS LHD1)</v>
      </c>
      <c r="B660">
        <v>2019</v>
      </c>
      <c r="C660">
        <v>2</v>
      </c>
      <c r="D660" t="s">
        <v>8</v>
      </c>
      <c r="E660" t="s">
        <v>9</v>
      </c>
      <c r="F660">
        <v>2019</v>
      </c>
      <c r="G660">
        <v>127.513475253384</v>
      </c>
      <c r="H660">
        <v>127.513475253384</v>
      </c>
      <c r="I660">
        <v>3146467.5098646898</v>
      </c>
      <c r="J660">
        <v>281456.09174775501</v>
      </c>
    </row>
    <row r="661" spans="1:10" x14ac:dyDescent="0.2">
      <c r="A661" s="1" t="str">
        <f t="shared" si="10"/>
        <v>20202commercialVCC 21400 (GAS LHD1)</v>
      </c>
      <c r="B661">
        <v>2020</v>
      </c>
      <c r="C661">
        <v>2</v>
      </c>
      <c r="D661" t="s">
        <v>8</v>
      </c>
      <c r="E661" t="s">
        <v>9</v>
      </c>
      <c r="F661">
        <v>2019</v>
      </c>
      <c r="G661">
        <v>0</v>
      </c>
      <c r="H661">
        <v>126.23834050085</v>
      </c>
      <c r="I661">
        <v>2668103.7297760099</v>
      </c>
      <c r="J661">
        <v>238665.756377907</v>
      </c>
    </row>
    <row r="662" spans="1:10" x14ac:dyDescent="0.2">
      <c r="A662" s="1" t="str">
        <f t="shared" si="10"/>
        <v>20102commercialVCC 21400 (GAS LHD1)</v>
      </c>
      <c r="B662">
        <v>2010</v>
      </c>
      <c r="C662">
        <v>2</v>
      </c>
      <c r="D662" t="s">
        <v>8</v>
      </c>
      <c r="E662" t="s">
        <v>9</v>
      </c>
      <c r="F662">
        <v>2020</v>
      </c>
      <c r="G662">
        <v>0</v>
      </c>
      <c r="H662">
        <v>0</v>
      </c>
      <c r="I662">
        <v>0</v>
      </c>
      <c r="J662">
        <v>0</v>
      </c>
    </row>
    <row r="663" spans="1:10" x14ac:dyDescent="0.2">
      <c r="A663" s="1" t="str">
        <f t="shared" si="10"/>
        <v>20112commercialVCC 21400 (GAS LHD1)</v>
      </c>
      <c r="B663">
        <v>2011</v>
      </c>
      <c r="C663">
        <v>2</v>
      </c>
      <c r="D663" t="s">
        <v>8</v>
      </c>
      <c r="E663" t="s">
        <v>9</v>
      </c>
      <c r="F663">
        <v>2020</v>
      </c>
      <c r="G663">
        <v>0</v>
      </c>
      <c r="H663">
        <v>0</v>
      </c>
      <c r="I663">
        <v>0</v>
      </c>
      <c r="J663">
        <v>0</v>
      </c>
    </row>
    <row r="664" spans="1:10" x14ac:dyDescent="0.2">
      <c r="A664" s="1" t="str">
        <f t="shared" si="10"/>
        <v>20122commercialVCC 21400 (GAS LHD1)</v>
      </c>
      <c r="B664">
        <v>2012</v>
      </c>
      <c r="C664">
        <v>2</v>
      </c>
      <c r="D664" t="s">
        <v>8</v>
      </c>
      <c r="E664" t="s">
        <v>9</v>
      </c>
      <c r="F664">
        <v>2020</v>
      </c>
      <c r="G664">
        <v>0</v>
      </c>
      <c r="H664">
        <v>0</v>
      </c>
      <c r="I664">
        <v>0</v>
      </c>
      <c r="J664">
        <v>0</v>
      </c>
    </row>
    <row r="665" spans="1:10" x14ac:dyDescent="0.2">
      <c r="A665" s="1" t="str">
        <f t="shared" si="10"/>
        <v>20132commercialVCC 21400 (GAS LHD1)</v>
      </c>
      <c r="B665">
        <v>2013</v>
      </c>
      <c r="C665">
        <v>2</v>
      </c>
      <c r="D665" t="s">
        <v>8</v>
      </c>
      <c r="E665" t="s">
        <v>9</v>
      </c>
      <c r="F665">
        <v>2020</v>
      </c>
      <c r="G665">
        <v>0</v>
      </c>
      <c r="H665">
        <v>0</v>
      </c>
      <c r="I665">
        <v>0</v>
      </c>
      <c r="J665">
        <v>0</v>
      </c>
    </row>
    <row r="666" spans="1:10" x14ac:dyDescent="0.2">
      <c r="A666" s="1" t="str">
        <f t="shared" si="10"/>
        <v>20142commercialVCC 21400 (GAS LHD1)</v>
      </c>
      <c r="B666">
        <v>2014</v>
      </c>
      <c r="C666">
        <v>2</v>
      </c>
      <c r="D666" t="s">
        <v>8</v>
      </c>
      <c r="E666" t="s">
        <v>9</v>
      </c>
      <c r="F666">
        <v>2020</v>
      </c>
      <c r="G666">
        <v>0</v>
      </c>
      <c r="H666">
        <v>0</v>
      </c>
      <c r="I666">
        <v>0</v>
      </c>
      <c r="J666">
        <v>0</v>
      </c>
    </row>
    <row r="667" spans="1:10" x14ac:dyDescent="0.2">
      <c r="A667" s="1" t="str">
        <f t="shared" si="10"/>
        <v>20152commercialVCC 21400 (GAS LHD1)</v>
      </c>
      <c r="B667">
        <v>2015</v>
      </c>
      <c r="C667">
        <v>2</v>
      </c>
      <c r="D667" t="s">
        <v>8</v>
      </c>
      <c r="E667" t="s">
        <v>9</v>
      </c>
      <c r="F667">
        <v>2020</v>
      </c>
      <c r="G667">
        <v>0</v>
      </c>
      <c r="H667">
        <v>0</v>
      </c>
      <c r="I667">
        <v>0</v>
      </c>
      <c r="J667">
        <v>0</v>
      </c>
    </row>
    <row r="668" spans="1:10" x14ac:dyDescent="0.2">
      <c r="A668" s="1" t="str">
        <f t="shared" si="10"/>
        <v>20162commercialVCC 21400 (GAS LHD1)</v>
      </c>
      <c r="B668">
        <v>2016</v>
      </c>
      <c r="C668">
        <v>2</v>
      </c>
      <c r="D668" t="s">
        <v>8</v>
      </c>
      <c r="E668" t="s">
        <v>9</v>
      </c>
      <c r="F668">
        <v>2020</v>
      </c>
      <c r="G668">
        <v>0</v>
      </c>
      <c r="H668">
        <v>0</v>
      </c>
      <c r="I668">
        <v>0</v>
      </c>
      <c r="J668">
        <v>0</v>
      </c>
    </row>
    <row r="669" spans="1:10" x14ac:dyDescent="0.2">
      <c r="A669" s="1" t="str">
        <f t="shared" si="10"/>
        <v>20172commercialVCC 21400 (GAS LHD1)</v>
      </c>
      <c r="B669">
        <v>2017</v>
      </c>
      <c r="C669">
        <v>2</v>
      </c>
      <c r="D669" t="s">
        <v>8</v>
      </c>
      <c r="E669" t="s">
        <v>9</v>
      </c>
      <c r="F669">
        <v>2020</v>
      </c>
      <c r="G669">
        <v>0</v>
      </c>
      <c r="H669">
        <v>0</v>
      </c>
      <c r="I669">
        <v>0</v>
      </c>
      <c r="J669">
        <v>0</v>
      </c>
    </row>
    <row r="670" spans="1:10" x14ac:dyDescent="0.2">
      <c r="A670" s="1" t="str">
        <f t="shared" si="10"/>
        <v>20182commercialVCC 21400 (GAS LHD1)</v>
      </c>
      <c r="B670">
        <v>2018</v>
      </c>
      <c r="C670">
        <v>2</v>
      </c>
      <c r="D670" t="s">
        <v>8</v>
      </c>
      <c r="E670" t="s">
        <v>9</v>
      </c>
      <c r="F670">
        <v>2020</v>
      </c>
      <c r="G670">
        <v>0</v>
      </c>
      <c r="H670">
        <v>0</v>
      </c>
      <c r="I670">
        <v>0</v>
      </c>
      <c r="J670">
        <v>0</v>
      </c>
    </row>
    <row r="671" spans="1:10" x14ac:dyDescent="0.2">
      <c r="A671" s="1" t="str">
        <f t="shared" si="10"/>
        <v>20192commercialVCC 21400 (GAS LHD1)</v>
      </c>
      <c r="B671">
        <v>2019</v>
      </c>
      <c r="C671">
        <v>2</v>
      </c>
      <c r="D671" t="s">
        <v>8</v>
      </c>
      <c r="E671" t="s">
        <v>9</v>
      </c>
      <c r="F671">
        <v>2020</v>
      </c>
      <c r="G671">
        <v>0</v>
      </c>
      <c r="H671">
        <v>0</v>
      </c>
      <c r="I671">
        <v>0</v>
      </c>
      <c r="J671">
        <v>0</v>
      </c>
    </row>
    <row r="672" spans="1:10" x14ac:dyDescent="0.2">
      <c r="A672" s="1" t="str">
        <f t="shared" si="10"/>
        <v>20202commercialVCC 21400 (GAS LHD1)</v>
      </c>
      <c r="B672">
        <v>2020</v>
      </c>
      <c r="C672">
        <v>2</v>
      </c>
      <c r="D672" t="s">
        <v>8</v>
      </c>
      <c r="E672" t="s">
        <v>9</v>
      </c>
      <c r="F672">
        <v>2020</v>
      </c>
      <c r="G672">
        <v>154.33225677048199</v>
      </c>
      <c r="H672">
        <v>154.33225677048199</v>
      </c>
      <c r="I672">
        <v>3808236.1937628202</v>
      </c>
      <c r="J672">
        <v>340682.66191089299</v>
      </c>
    </row>
    <row r="673" spans="1:10" x14ac:dyDescent="0.2">
      <c r="A673" s="1" t="str">
        <f t="shared" si="10"/>
        <v>20102commercialVCC 24724 (NG T7 SWCVng)</v>
      </c>
      <c r="B673">
        <v>2010</v>
      </c>
      <c r="C673">
        <v>2</v>
      </c>
      <c r="D673" t="s">
        <v>8</v>
      </c>
      <c r="E673" t="s">
        <v>50</v>
      </c>
      <c r="F673">
        <v>2010</v>
      </c>
      <c r="G673">
        <v>0.62469648798634003</v>
      </c>
      <c r="H673">
        <v>0.62469648798634003</v>
      </c>
      <c r="I673">
        <v>15414.7410622269</v>
      </c>
      <c r="J673">
        <v>17926.595257558001</v>
      </c>
    </row>
    <row r="674" spans="1:10" x14ac:dyDescent="0.2">
      <c r="A674" s="1" t="str">
        <f t="shared" si="10"/>
        <v>20112commercialVCC 24724 (NG T7 SWCVng)</v>
      </c>
      <c r="B674">
        <v>2011</v>
      </c>
      <c r="C674">
        <v>2</v>
      </c>
      <c r="D674" t="s">
        <v>8</v>
      </c>
      <c r="E674" t="s">
        <v>50</v>
      </c>
      <c r="F674">
        <v>2010</v>
      </c>
      <c r="G674">
        <v>0</v>
      </c>
      <c r="H674">
        <v>0.61844952310647705</v>
      </c>
      <c r="I674">
        <v>13071.2069941023</v>
      </c>
      <c r="J674">
        <v>15201.1789471591</v>
      </c>
    </row>
    <row r="675" spans="1:10" x14ac:dyDescent="0.2">
      <c r="A675" s="1" t="str">
        <f t="shared" si="10"/>
        <v>20122commercialVCC 24724 (NG T7 SWCVng)</v>
      </c>
      <c r="B675">
        <v>2012</v>
      </c>
      <c r="C675">
        <v>2</v>
      </c>
      <c r="D675" t="s">
        <v>8</v>
      </c>
      <c r="E675" t="s">
        <v>50</v>
      </c>
      <c r="F675">
        <v>2010</v>
      </c>
      <c r="G675">
        <v>0</v>
      </c>
      <c r="H675">
        <v>0.61226502787541204</v>
      </c>
      <c r="I675">
        <v>11679.741891764999</v>
      </c>
      <c r="J675">
        <v>13582.972607920499</v>
      </c>
    </row>
    <row r="676" spans="1:10" x14ac:dyDescent="0.2">
      <c r="A676" s="1" t="str">
        <f t="shared" si="10"/>
        <v>20132commercialVCC 24724 (NG T7 SWCVng)</v>
      </c>
      <c r="B676">
        <v>2013</v>
      </c>
      <c r="C676">
        <v>2</v>
      </c>
      <c r="D676" t="s">
        <v>8</v>
      </c>
      <c r="E676" t="s">
        <v>50</v>
      </c>
      <c r="F676">
        <v>2010</v>
      </c>
      <c r="G676">
        <v>0</v>
      </c>
      <c r="H676">
        <v>0.60614237759665801</v>
      </c>
      <c r="I676">
        <v>10668.4214397915</v>
      </c>
      <c r="J676">
        <v>12406.8560358008</v>
      </c>
    </row>
    <row r="677" spans="1:10" x14ac:dyDescent="0.2">
      <c r="A677" s="1" t="str">
        <f t="shared" si="10"/>
        <v>20142commercialVCC 24724 (NG T7 SWCVng)</v>
      </c>
      <c r="B677">
        <v>2014</v>
      </c>
      <c r="C677">
        <v>2</v>
      </c>
      <c r="D677" t="s">
        <v>8</v>
      </c>
      <c r="E677" t="s">
        <v>50</v>
      </c>
      <c r="F677">
        <v>2010</v>
      </c>
      <c r="G677">
        <v>0</v>
      </c>
      <c r="H677">
        <v>0.60008095382069104</v>
      </c>
      <c r="I677">
        <v>9868.2813048386306</v>
      </c>
      <c r="J677">
        <v>11476.3319166654</v>
      </c>
    </row>
    <row r="678" spans="1:10" x14ac:dyDescent="0.2">
      <c r="A678" s="1" t="str">
        <f t="shared" si="10"/>
        <v>20152commercialVCC 24724 (NG T7 SWCVng)</v>
      </c>
      <c r="B678">
        <v>2015</v>
      </c>
      <c r="C678">
        <v>2</v>
      </c>
      <c r="D678" t="s">
        <v>8</v>
      </c>
      <c r="E678" t="s">
        <v>50</v>
      </c>
      <c r="F678">
        <v>2010</v>
      </c>
      <c r="G678">
        <v>0</v>
      </c>
      <c r="H678">
        <v>0.59408014428248401</v>
      </c>
      <c r="I678">
        <v>9163.6138665957496</v>
      </c>
      <c r="J678">
        <v>10656.837907290501</v>
      </c>
    </row>
    <row r="679" spans="1:10" x14ac:dyDescent="0.2">
      <c r="A679" s="1" t="str">
        <f t="shared" si="10"/>
        <v>20162commercialVCC 24724 (NG T7 SWCVng)</v>
      </c>
      <c r="B679">
        <v>2016</v>
      </c>
      <c r="C679">
        <v>2</v>
      </c>
      <c r="D679" t="s">
        <v>8</v>
      </c>
      <c r="E679" t="s">
        <v>50</v>
      </c>
      <c r="F679">
        <v>2010</v>
      </c>
      <c r="G679">
        <v>0</v>
      </c>
      <c r="H679">
        <v>0.58813934283965896</v>
      </c>
      <c r="I679">
        <v>8592.6128509768496</v>
      </c>
      <c r="J679">
        <v>9992.7914560830504</v>
      </c>
    </row>
    <row r="680" spans="1:10" x14ac:dyDescent="0.2">
      <c r="A680" s="1" t="str">
        <f t="shared" si="10"/>
        <v>20172commercialVCC 24724 (NG T7 SWCVng)</v>
      </c>
      <c r="B680">
        <v>2017</v>
      </c>
      <c r="C680">
        <v>2</v>
      </c>
      <c r="D680" t="s">
        <v>8</v>
      </c>
      <c r="E680" t="s">
        <v>50</v>
      </c>
      <c r="F680">
        <v>2010</v>
      </c>
      <c r="G680">
        <v>0</v>
      </c>
      <c r="H680">
        <v>0.58225794941126297</v>
      </c>
      <c r="I680">
        <v>8099.2545172047103</v>
      </c>
      <c r="J680">
        <v>9419.0396732426107</v>
      </c>
    </row>
    <row r="681" spans="1:10" x14ac:dyDescent="0.2">
      <c r="A681" s="1" t="str">
        <f t="shared" si="10"/>
        <v>20182commercialVCC 24724 (NG T7 SWCVng)</v>
      </c>
      <c r="B681">
        <v>2018</v>
      </c>
      <c r="C681">
        <v>2</v>
      </c>
      <c r="D681" t="s">
        <v>8</v>
      </c>
      <c r="E681" t="s">
        <v>50</v>
      </c>
      <c r="F681">
        <v>2010</v>
      </c>
      <c r="G681">
        <v>0</v>
      </c>
      <c r="H681">
        <v>0.57643536991715005</v>
      </c>
      <c r="I681">
        <v>7671.1581168267403</v>
      </c>
      <c r="J681">
        <v>8921.1843495745998</v>
      </c>
    </row>
    <row r="682" spans="1:10" x14ac:dyDescent="0.2">
      <c r="A682" s="1" t="str">
        <f t="shared" si="10"/>
        <v>20192commercialVCC 24724 (NG T7 SWCVng)</v>
      </c>
      <c r="B682">
        <v>2019</v>
      </c>
      <c r="C682">
        <v>2</v>
      </c>
      <c r="D682" t="s">
        <v>8</v>
      </c>
      <c r="E682" t="s">
        <v>50</v>
      </c>
      <c r="F682">
        <v>2010</v>
      </c>
      <c r="G682">
        <v>0</v>
      </c>
      <c r="H682">
        <v>0.559142308819636</v>
      </c>
      <c r="I682">
        <v>7140.7450488843297</v>
      </c>
      <c r="J682">
        <v>8304.3397104114301</v>
      </c>
    </row>
    <row r="683" spans="1:10" x14ac:dyDescent="0.2">
      <c r="A683" s="1" t="str">
        <f t="shared" si="10"/>
        <v>20202commercialVCC 24724 (NG T7 SWCVng)</v>
      </c>
      <c r="B683">
        <v>2020</v>
      </c>
      <c r="C683">
        <v>2</v>
      </c>
      <c r="D683" t="s">
        <v>8</v>
      </c>
      <c r="E683" t="s">
        <v>50</v>
      </c>
      <c r="F683">
        <v>2010</v>
      </c>
      <c r="G683">
        <v>0</v>
      </c>
      <c r="H683">
        <v>0.54236803955504598</v>
      </c>
      <c r="I683">
        <v>6663.6221508111103</v>
      </c>
      <c r="J683">
        <v>7749.4689508350102</v>
      </c>
    </row>
    <row r="684" spans="1:10" x14ac:dyDescent="0.2">
      <c r="A684" s="1" t="str">
        <f t="shared" si="10"/>
        <v>20102commercialVCC 24724 (NG T7 SWCVng)</v>
      </c>
      <c r="B684">
        <v>2010</v>
      </c>
      <c r="C684">
        <v>2</v>
      </c>
      <c r="D684" t="s">
        <v>8</v>
      </c>
      <c r="E684" t="s">
        <v>50</v>
      </c>
      <c r="F684">
        <v>2011</v>
      </c>
      <c r="G684">
        <v>0</v>
      </c>
      <c r="H684">
        <v>0</v>
      </c>
      <c r="I684">
        <v>0</v>
      </c>
      <c r="J684">
        <v>0</v>
      </c>
    </row>
    <row r="685" spans="1:10" x14ac:dyDescent="0.2">
      <c r="A685" s="1" t="str">
        <f t="shared" si="10"/>
        <v>20112commercialVCC 24724 (NG T7 SWCVng)</v>
      </c>
      <c r="B685">
        <v>2011</v>
      </c>
      <c r="C685">
        <v>2</v>
      </c>
      <c r="D685" t="s">
        <v>8</v>
      </c>
      <c r="E685" t="s">
        <v>50</v>
      </c>
      <c r="F685">
        <v>2011</v>
      </c>
      <c r="G685">
        <v>24.020102785515999</v>
      </c>
      <c r="H685">
        <v>24.020102785515999</v>
      </c>
      <c r="I685">
        <v>592709.69478365604</v>
      </c>
      <c r="J685">
        <v>373118.939133087</v>
      </c>
    </row>
    <row r="686" spans="1:10" x14ac:dyDescent="0.2">
      <c r="A686" s="1" t="str">
        <f t="shared" si="10"/>
        <v>20122commercialVCC 24724 (NG T7 SWCVng)</v>
      </c>
      <c r="B686">
        <v>2012</v>
      </c>
      <c r="C686">
        <v>2</v>
      </c>
      <c r="D686" t="s">
        <v>8</v>
      </c>
      <c r="E686" t="s">
        <v>50</v>
      </c>
      <c r="F686">
        <v>2011</v>
      </c>
      <c r="G686">
        <v>0</v>
      </c>
      <c r="H686">
        <v>23.779901757660902</v>
      </c>
      <c r="I686">
        <v>502598.84850826801</v>
      </c>
      <c r="J686">
        <v>316392.916828138</v>
      </c>
    </row>
    <row r="687" spans="1:10" x14ac:dyDescent="0.2">
      <c r="A687" s="1" t="str">
        <f t="shared" si="10"/>
        <v>20132commercialVCC 24724 (NG T7 SWCVng)</v>
      </c>
      <c r="B687">
        <v>2013</v>
      </c>
      <c r="C687">
        <v>2</v>
      </c>
      <c r="D687" t="s">
        <v>8</v>
      </c>
      <c r="E687" t="s">
        <v>50</v>
      </c>
      <c r="F687">
        <v>2011</v>
      </c>
      <c r="G687">
        <v>0</v>
      </c>
      <c r="H687">
        <v>23.542102740084299</v>
      </c>
      <c r="I687">
        <v>449095.85077518201</v>
      </c>
      <c r="J687">
        <v>282712.04079337802</v>
      </c>
    </row>
    <row r="688" spans="1:10" x14ac:dyDescent="0.2">
      <c r="A688" s="1" t="str">
        <f t="shared" si="10"/>
        <v>20142commercialVCC 24724 (NG T7 SWCVng)</v>
      </c>
      <c r="B688">
        <v>2014</v>
      </c>
      <c r="C688">
        <v>2</v>
      </c>
      <c r="D688" t="s">
        <v>8</v>
      </c>
      <c r="E688" t="s">
        <v>50</v>
      </c>
      <c r="F688">
        <v>2011</v>
      </c>
      <c r="G688">
        <v>0</v>
      </c>
      <c r="H688">
        <v>23.3066817126834</v>
      </c>
      <c r="I688">
        <v>410209.733000129</v>
      </c>
      <c r="J688">
        <v>258232.692574638</v>
      </c>
    </row>
    <row r="689" spans="1:10" x14ac:dyDescent="0.2">
      <c r="A689" s="1" t="str">
        <f t="shared" si="10"/>
        <v>20152commercialVCC 24724 (NG T7 SWCVng)</v>
      </c>
      <c r="B689">
        <v>2015</v>
      </c>
      <c r="C689">
        <v>2</v>
      </c>
      <c r="D689" t="s">
        <v>8</v>
      </c>
      <c r="E689" t="s">
        <v>50</v>
      </c>
      <c r="F689">
        <v>2011</v>
      </c>
      <c r="G689">
        <v>0</v>
      </c>
      <c r="H689">
        <v>23.073614895556599</v>
      </c>
      <c r="I689">
        <v>379443.67515604402</v>
      </c>
      <c r="J689">
        <v>238865.03423342801</v>
      </c>
    </row>
    <row r="690" spans="1:10" x14ac:dyDescent="0.2">
      <c r="A690" s="1" t="str">
        <f t="shared" si="10"/>
        <v>20162commercialVCC 24724 (NG T7 SWCVng)</v>
      </c>
      <c r="B690">
        <v>2016</v>
      </c>
      <c r="C690">
        <v>2</v>
      </c>
      <c r="D690" t="s">
        <v>8</v>
      </c>
      <c r="E690" t="s">
        <v>50</v>
      </c>
      <c r="F690">
        <v>2011</v>
      </c>
      <c r="G690">
        <v>0</v>
      </c>
      <c r="H690">
        <v>22.842878746600999</v>
      </c>
      <c r="I690">
        <v>352348.62240369001</v>
      </c>
      <c r="J690">
        <v>221808.324299903</v>
      </c>
    </row>
    <row r="691" spans="1:10" x14ac:dyDescent="0.2">
      <c r="A691" s="1" t="str">
        <f t="shared" si="10"/>
        <v>20172commercialVCC 24724 (NG T7 SWCVng)</v>
      </c>
      <c r="B691">
        <v>2017</v>
      </c>
      <c r="C691">
        <v>2</v>
      </c>
      <c r="D691" t="s">
        <v>8</v>
      </c>
      <c r="E691" t="s">
        <v>50</v>
      </c>
      <c r="F691">
        <v>2011</v>
      </c>
      <c r="G691">
        <v>0</v>
      </c>
      <c r="H691">
        <v>22.614449959135001</v>
      </c>
      <c r="I691">
        <v>330393.15546964202</v>
      </c>
      <c r="J691">
        <v>207987.05462488299</v>
      </c>
    </row>
    <row r="692" spans="1:10" x14ac:dyDescent="0.2">
      <c r="A692" s="1" t="str">
        <f t="shared" si="10"/>
        <v>20182commercialVCC 24724 (NG T7 SWCVng)</v>
      </c>
      <c r="B692">
        <v>2018</v>
      </c>
      <c r="C692">
        <v>2</v>
      </c>
      <c r="D692" t="s">
        <v>8</v>
      </c>
      <c r="E692" t="s">
        <v>50</v>
      </c>
      <c r="F692">
        <v>2011</v>
      </c>
      <c r="G692">
        <v>0</v>
      </c>
      <c r="H692">
        <v>22.388305459543702</v>
      </c>
      <c r="I692">
        <v>311423.11463349598</v>
      </c>
      <c r="J692">
        <v>196045.15191199101</v>
      </c>
    </row>
    <row r="693" spans="1:10" x14ac:dyDescent="0.2">
      <c r="A693" s="1" t="str">
        <f t="shared" si="10"/>
        <v>20192commercialVCC 24724 (NG T7 SWCVng)</v>
      </c>
      <c r="B693">
        <v>2019</v>
      </c>
      <c r="C693">
        <v>2</v>
      </c>
      <c r="D693" t="s">
        <v>8</v>
      </c>
      <c r="E693" t="s">
        <v>50</v>
      </c>
      <c r="F693">
        <v>2011</v>
      </c>
      <c r="G693">
        <v>0</v>
      </c>
      <c r="H693">
        <v>22.164422404948201</v>
      </c>
      <c r="I693">
        <v>294962.44975552498</v>
      </c>
      <c r="J693">
        <v>185682.936023257</v>
      </c>
    </row>
    <row r="694" spans="1:10" x14ac:dyDescent="0.2">
      <c r="A694" s="1" t="str">
        <f t="shared" si="10"/>
        <v>20202commercialVCC 24724 (NG T7 SWCVng)</v>
      </c>
      <c r="B694">
        <v>2020</v>
      </c>
      <c r="C694">
        <v>2</v>
      </c>
      <c r="D694" t="s">
        <v>8</v>
      </c>
      <c r="E694" t="s">
        <v>50</v>
      </c>
      <c r="F694">
        <v>2011</v>
      </c>
      <c r="G694">
        <v>0</v>
      </c>
      <c r="H694">
        <v>21.499489732799798</v>
      </c>
      <c r="I694">
        <v>274567.62337859801</v>
      </c>
      <c r="J694">
        <v>172844.11113388199</v>
      </c>
    </row>
    <row r="695" spans="1:10" x14ac:dyDescent="0.2">
      <c r="A695" s="1" t="str">
        <f t="shared" si="10"/>
        <v>20102commercialVCC 24724 (NG T7 SWCVng)</v>
      </c>
      <c r="B695">
        <v>2010</v>
      </c>
      <c r="C695">
        <v>2</v>
      </c>
      <c r="D695" t="s">
        <v>8</v>
      </c>
      <c r="E695" t="s">
        <v>50</v>
      </c>
      <c r="F695">
        <v>2012</v>
      </c>
      <c r="G695">
        <v>0</v>
      </c>
      <c r="H695">
        <v>0</v>
      </c>
      <c r="I695">
        <v>0</v>
      </c>
      <c r="J695">
        <v>0</v>
      </c>
    </row>
    <row r="696" spans="1:10" x14ac:dyDescent="0.2">
      <c r="A696" s="1" t="str">
        <f t="shared" si="10"/>
        <v>20112commercialVCC 24724 (NG T7 SWCVng)</v>
      </c>
      <c r="B696">
        <v>2011</v>
      </c>
      <c r="C696">
        <v>2</v>
      </c>
      <c r="D696" t="s">
        <v>8</v>
      </c>
      <c r="E696" t="s">
        <v>50</v>
      </c>
      <c r="F696">
        <v>2012</v>
      </c>
      <c r="G696">
        <v>0</v>
      </c>
      <c r="H696">
        <v>0</v>
      </c>
      <c r="I696">
        <v>0</v>
      </c>
      <c r="J696">
        <v>0</v>
      </c>
    </row>
    <row r="697" spans="1:10" x14ac:dyDescent="0.2">
      <c r="A697" s="1" t="str">
        <f t="shared" si="10"/>
        <v>20122commercialVCC 24724 (NG T7 SWCVng)</v>
      </c>
      <c r="B697">
        <v>2012</v>
      </c>
      <c r="C697">
        <v>2</v>
      </c>
      <c r="D697" t="s">
        <v>8</v>
      </c>
      <c r="E697" t="s">
        <v>50</v>
      </c>
      <c r="F697">
        <v>2012</v>
      </c>
      <c r="G697">
        <v>42.566931060116197</v>
      </c>
      <c r="H697">
        <v>42.566931060116197</v>
      </c>
      <c r="I697">
        <v>1050363.2287423699</v>
      </c>
      <c r="J697">
        <v>1669620.7947939599</v>
      </c>
    </row>
    <row r="698" spans="1:10" x14ac:dyDescent="0.2">
      <c r="A698" s="1" t="str">
        <f t="shared" si="10"/>
        <v>20132commercialVCC 24724 (NG T7 SWCVng)</v>
      </c>
      <c r="B698">
        <v>2013</v>
      </c>
      <c r="C698">
        <v>2</v>
      </c>
      <c r="D698" t="s">
        <v>8</v>
      </c>
      <c r="E698" t="s">
        <v>50</v>
      </c>
      <c r="F698">
        <v>2012</v>
      </c>
      <c r="G698">
        <v>0</v>
      </c>
      <c r="H698">
        <v>42.141261749515103</v>
      </c>
      <c r="I698">
        <v>890674.39579175203</v>
      </c>
      <c r="J698">
        <v>1415784.9893364699</v>
      </c>
    </row>
    <row r="699" spans="1:10" x14ac:dyDescent="0.2">
      <c r="A699" s="1" t="str">
        <f t="shared" si="10"/>
        <v>20142commercialVCC 24724 (NG T7 SWCVng)</v>
      </c>
      <c r="B699">
        <v>2014</v>
      </c>
      <c r="C699">
        <v>2</v>
      </c>
      <c r="D699" t="s">
        <v>8</v>
      </c>
      <c r="E699" t="s">
        <v>50</v>
      </c>
      <c r="F699">
        <v>2012</v>
      </c>
      <c r="G699">
        <v>0</v>
      </c>
      <c r="H699">
        <v>41.719849132019903</v>
      </c>
      <c r="I699">
        <v>795859.71342548297</v>
      </c>
      <c r="J699">
        <v>1265070.8734967101</v>
      </c>
    </row>
    <row r="700" spans="1:10" x14ac:dyDescent="0.2">
      <c r="A700" s="1" t="str">
        <f t="shared" si="10"/>
        <v>20152commercialVCC 24724 (NG T7 SWCVng)</v>
      </c>
      <c r="B700">
        <v>2015</v>
      </c>
      <c r="C700">
        <v>2</v>
      </c>
      <c r="D700" t="s">
        <v>8</v>
      </c>
      <c r="E700" t="s">
        <v>50</v>
      </c>
      <c r="F700">
        <v>2012</v>
      </c>
      <c r="G700">
        <v>0</v>
      </c>
      <c r="H700">
        <v>41.302650640699703</v>
      </c>
      <c r="I700">
        <v>726948.15591439803</v>
      </c>
      <c r="J700">
        <v>1155531.46248752</v>
      </c>
    </row>
    <row r="701" spans="1:10" x14ac:dyDescent="0.2">
      <c r="A701" s="1" t="str">
        <f t="shared" si="10"/>
        <v>20162commercialVCC 24724 (NG T7 SWCVng)</v>
      </c>
      <c r="B701">
        <v>2016</v>
      </c>
      <c r="C701">
        <v>2</v>
      </c>
      <c r="D701" t="s">
        <v>8</v>
      </c>
      <c r="E701" t="s">
        <v>50</v>
      </c>
      <c r="F701">
        <v>2012</v>
      </c>
      <c r="G701">
        <v>0</v>
      </c>
      <c r="H701">
        <v>40.889624134292703</v>
      </c>
      <c r="I701">
        <v>672426.46319164999</v>
      </c>
      <c r="J701">
        <v>1068865.6792172401</v>
      </c>
    </row>
    <row r="702" spans="1:10" x14ac:dyDescent="0.2">
      <c r="A702" s="1" t="str">
        <f t="shared" si="10"/>
        <v>20172commercialVCC 24724 (NG T7 SWCVng)</v>
      </c>
      <c r="B702">
        <v>2017</v>
      </c>
      <c r="C702">
        <v>2</v>
      </c>
      <c r="D702" t="s">
        <v>8</v>
      </c>
      <c r="E702" t="s">
        <v>50</v>
      </c>
      <c r="F702">
        <v>2012</v>
      </c>
      <c r="G702">
        <v>0</v>
      </c>
      <c r="H702">
        <v>40.480727892949801</v>
      </c>
      <c r="I702">
        <v>624410.29719609395</v>
      </c>
      <c r="J702">
        <v>992540.85458638705</v>
      </c>
    </row>
    <row r="703" spans="1:10" x14ac:dyDescent="0.2">
      <c r="A703" s="1" t="str">
        <f t="shared" si="10"/>
        <v>20182commercialVCC 24724 (NG T7 SWCVng)</v>
      </c>
      <c r="B703">
        <v>2018</v>
      </c>
      <c r="C703">
        <v>2</v>
      </c>
      <c r="D703" t="s">
        <v>8</v>
      </c>
      <c r="E703" t="s">
        <v>50</v>
      </c>
      <c r="F703">
        <v>2012</v>
      </c>
      <c r="G703">
        <v>0</v>
      </c>
      <c r="H703">
        <v>40.075920614020298</v>
      </c>
      <c r="I703">
        <v>585502.185281693</v>
      </c>
      <c r="J703">
        <v>930693.87540735095</v>
      </c>
    </row>
    <row r="704" spans="1:10" x14ac:dyDescent="0.2">
      <c r="A704" s="1" t="str">
        <f t="shared" si="10"/>
        <v>20192commercialVCC 24724 (NG T7 SWCVng)</v>
      </c>
      <c r="B704">
        <v>2019</v>
      </c>
      <c r="C704">
        <v>2</v>
      </c>
      <c r="D704" t="s">
        <v>8</v>
      </c>
      <c r="E704" t="s">
        <v>50</v>
      </c>
      <c r="F704">
        <v>2012</v>
      </c>
      <c r="G704">
        <v>0</v>
      </c>
      <c r="H704">
        <v>39.675161407880097</v>
      </c>
      <c r="I704">
        <v>551884.65967448603</v>
      </c>
      <c r="J704">
        <v>877256.62790344295</v>
      </c>
    </row>
    <row r="705" spans="1:10" x14ac:dyDescent="0.2">
      <c r="A705" s="1" t="str">
        <f t="shared" si="10"/>
        <v>20202commercialVCC 24724 (NG T7 SWCVng)</v>
      </c>
      <c r="B705">
        <v>2020</v>
      </c>
      <c r="C705">
        <v>2</v>
      </c>
      <c r="D705" t="s">
        <v>8</v>
      </c>
      <c r="E705" t="s">
        <v>50</v>
      </c>
      <c r="F705">
        <v>2012</v>
      </c>
      <c r="G705">
        <v>0</v>
      </c>
      <c r="H705">
        <v>39.278409793801302</v>
      </c>
      <c r="I705">
        <v>522714.09394789999</v>
      </c>
      <c r="J705">
        <v>830888.11289809004</v>
      </c>
    </row>
    <row r="706" spans="1:10" x14ac:dyDescent="0.2">
      <c r="A706" s="1" t="str">
        <f t="shared" si="10"/>
        <v>20102commercialVCC 24724 (NG T7 SWCVng)</v>
      </c>
      <c r="B706">
        <v>2010</v>
      </c>
      <c r="C706">
        <v>2</v>
      </c>
      <c r="D706" t="s">
        <v>8</v>
      </c>
      <c r="E706" t="s">
        <v>50</v>
      </c>
      <c r="F706">
        <v>2013</v>
      </c>
      <c r="G706">
        <v>0</v>
      </c>
      <c r="H706">
        <v>0</v>
      </c>
      <c r="I706">
        <v>0</v>
      </c>
      <c r="J706">
        <v>0</v>
      </c>
    </row>
    <row r="707" spans="1:10" x14ac:dyDescent="0.2">
      <c r="A707" s="1" t="str">
        <f t="shared" ref="A707:A770" si="11">$B707&amp;$C707&amp;$D707&amp;$E707</f>
        <v>20112commercialVCC 24724 (NG T7 SWCVng)</v>
      </c>
      <c r="B707">
        <v>2011</v>
      </c>
      <c r="C707">
        <v>2</v>
      </c>
      <c r="D707" t="s">
        <v>8</v>
      </c>
      <c r="E707" t="s">
        <v>50</v>
      </c>
      <c r="F707">
        <v>2013</v>
      </c>
      <c r="G707">
        <v>0</v>
      </c>
      <c r="H707">
        <v>0</v>
      </c>
      <c r="I707">
        <v>0</v>
      </c>
      <c r="J707">
        <v>0</v>
      </c>
    </row>
    <row r="708" spans="1:10" x14ac:dyDescent="0.2">
      <c r="A708" s="1" t="str">
        <f t="shared" si="11"/>
        <v>20122commercialVCC 24724 (NG T7 SWCVng)</v>
      </c>
      <c r="B708">
        <v>2012</v>
      </c>
      <c r="C708">
        <v>2</v>
      </c>
      <c r="D708" t="s">
        <v>8</v>
      </c>
      <c r="E708" t="s">
        <v>50</v>
      </c>
      <c r="F708">
        <v>2013</v>
      </c>
      <c r="G708">
        <v>0</v>
      </c>
      <c r="H708">
        <v>0</v>
      </c>
      <c r="I708">
        <v>0</v>
      </c>
      <c r="J708">
        <v>0</v>
      </c>
    </row>
    <row r="709" spans="1:10" x14ac:dyDescent="0.2">
      <c r="A709" s="1" t="str">
        <f t="shared" si="11"/>
        <v>20132commercialVCC 24724 (NG T7 SWCVng)</v>
      </c>
      <c r="B709">
        <v>2013</v>
      </c>
      <c r="C709">
        <v>2</v>
      </c>
      <c r="D709" t="s">
        <v>8</v>
      </c>
      <c r="E709" t="s">
        <v>50</v>
      </c>
      <c r="F709">
        <v>2013</v>
      </c>
      <c r="G709">
        <v>7.0378957033419303</v>
      </c>
      <c r="H709">
        <v>7.0378957033419303</v>
      </c>
      <c r="I709">
        <v>173664.07843859601</v>
      </c>
      <c r="J709">
        <v>70394.855179672901</v>
      </c>
    </row>
    <row r="710" spans="1:10" x14ac:dyDescent="0.2">
      <c r="A710" s="1" t="str">
        <f t="shared" si="11"/>
        <v>20142commercialVCC 24724 (NG T7 SWCVng)</v>
      </c>
      <c r="B710">
        <v>2014</v>
      </c>
      <c r="C710">
        <v>2</v>
      </c>
      <c r="D710" t="s">
        <v>8</v>
      </c>
      <c r="E710" t="s">
        <v>50</v>
      </c>
      <c r="F710">
        <v>2013</v>
      </c>
      <c r="G710">
        <v>0</v>
      </c>
      <c r="H710">
        <v>6.9675167463085099</v>
      </c>
      <c r="I710">
        <v>147261.57951971199</v>
      </c>
      <c r="J710">
        <v>59692.583849373397</v>
      </c>
    </row>
    <row r="711" spans="1:10" x14ac:dyDescent="0.2">
      <c r="A711" s="1" t="str">
        <f t="shared" si="11"/>
        <v>20152commercialVCC 24724 (NG T7 SWCVng)</v>
      </c>
      <c r="B711">
        <v>2015</v>
      </c>
      <c r="C711">
        <v>2</v>
      </c>
      <c r="D711" t="s">
        <v>8</v>
      </c>
      <c r="E711" t="s">
        <v>50</v>
      </c>
      <c r="F711">
        <v>2013</v>
      </c>
      <c r="G711">
        <v>0</v>
      </c>
      <c r="H711">
        <v>6.8978415788454299</v>
      </c>
      <c r="I711">
        <v>131585.18873887599</v>
      </c>
      <c r="J711">
        <v>53338.147925267796</v>
      </c>
    </row>
    <row r="712" spans="1:10" x14ac:dyDescent="0.2">
      <c r="A712" s="1" t="str">
        <f t="shared" si="11"/>
        <v>20162commercialVCC 24724 (NG T7 SWCVng)</v>
      </c>
      <c r="B712">
        <v>2016</v>
      </c>
      <c r="C712">
        <v>2</v>
      </c>
      <c r="D712" t="s">
        <v>8</v>
      </c>
      <c r="E712" t="s">
        <v>50</v>
      </c>
      <c r="F712">
        <v>2013</v>
      </c>
      <c r="G712">
        <v>0</v>
      </c>
      <c r="H712">
        <v>6.8288631630569698</v>
      </c>
      <c r="I712">
        <v>120191.547185697</v>
      </c>
      <c r="J712">
        <v>48719.727384207203</v>
      </c>
    </row>
    <row r="713" spans="1:10" x14ac:dyDescent="0.2">
      <c r="A713" s="1" t="str">
        <f t="shared" si="11"/>
        <v>20172commercialVCC 24724 (NG T7 SWCVng)</v>
      </c>
      <c r="B713">
        <v>2017</v>
      </c>
      <c r="C713">
        <v>2</v>
      </c>
      <c r="D713" t="s">
        <v>8</v>
      </c>
      <c r="E713" t="s">
        <v>50</v>
      </c>
      <c r="F713">
        <v>2013</v>
      </c>
      <c r="G713">
        <v>0</v>
      </c>
      <c r="H713">
        <v>6.7605745314263999</v>
      </c>
      <c r="I713">
        <v>111177.085081054</v>
      </c>
      <c r="J713">
        <v>45065.708890087</v>
      </c>
    </row>
    <row r="714" spans="1:10" x14ac:dyDescent="0.2">
      <c r="A714" s="1" t="str">
        <f t="shared" si="11"/>
        <v>20182commercialVCC 24724 (NG T7 SWCVng)</v>
      </c>
      <c r="B714">
        <v>2018</v>
      </c>
      <c r="C714">
        <v>2</v>
      </c>
      <c r="D714" t="s">
        <v>8</v>
      </c>
      <c r="E714" t="s">
        <v>50</v>
      </c>
      <c r="F714">
        <v>2013</v>
      </c>
      <c r="G714">
        <v>0</v>
      </c>
      <c r="H714">
        <v>6.6929687861121403</v>
      </c>
      <c r="I714">
        <v>103238.22832218101</v>
      </c>
      <c r="J714">
        <v>41847.687772204401</v>
      </c>
    </row>
    <row r="715" spans="1:10" x14ac:dyDescent="0.2">
      <c r="A715" s="1" t="str">
        <f t="shared" si="11"/>
        <v>20192commercialVCC 24724 (NG T7 SWCVng)</v>
      </c>
      <c r="B715">
        <v>2019</v>
      </c>
      <c r="C715">
        <v>2</v>
      </c>
      <c r="D715" t="s">
        <v>8</v>
      </c>
      <c r="E715" t="s">
        <v>50</v>
      </c>
      <c r="F715">
        <v>2013</v>
      </c>
      <c r="G715">
        <v>0</v>
      </c>
      <c r="H715">
        <v>6.6260390982510202</v>
      </c>
      <c r="I715">
        <v>96805.271403563602</v>
      </c>
      <c r="J715">
        <v>39240.084203667298</v>
      </c>
    </row>
    <row r="716" spans="1:10" x14ac:dyDescent="0.2">
      <c r="A716" s="1" t="str">
        <f t="shared" si="11"/>
        <v>20202commercialVCC 24724 (NG T7 SWCVng)</v>
      </c>
      <c r="B716">
        <v>2020</v>
      </c>
      <c r="C716">
        <v>2</v>
      </c>
      <c r="D716" t="s">
        <v>8</v>
      </c>
      <c r="E716" t="s">
        <v>50</v>
      </c>
      <c r="F716">
        <v>2013</v>
      </c>
      <c r="G716">
        <v>0</v>
      </c>
      <c r="H716">
        <v>6.5597787072685101</v>
      </c>
      <c r="I716">
        <v>91247.045026054693</v>
      </c>
      <c r="J716">
        <v>36987.053269357297</v>
      </c>
    </row>
    <row r="717" spans="1:10" x14ac:dyDescent="0.2">
      <c r="A717" s="1" t="str">
        <f t="shared" si="11"/>
        <v>20102commercialVCC 24724 (NG T7 SWCVng)</v>
      </c>
      <c r="B717">
        <v>2010</v>
      </c>
      <c r="C717">
        <v>2</v>
      </c>
      <c r="D717" t="s">
        <v>8</v>
      </c>
      <c r="E717" t="s">
        <v>50</v>
      </c>
      <c r="F717">
        <v>2014</v>
      </c>
      <c r="G717">
        <v>0</v>
      </c>
      <c r="H717">
        <v>0</v>
      </c>
      <c r="I717">
        <v>0</v>
      </c>
      <c r="J717">
        <v>0</v>
      </c>
    </row>
    <row r="718" spans="1:10" x14ac:dyDescent="0.2">
      <c r="A718" s="1" t="str">
        <f t="shared" si="11"/>
        <v>20112commercialVCC 24724 (NG T7 SWCVng)</v>
      </c>
      <c r="B718">
        <v>2011</v>
      </c>
      <c r="C718">
        <v>2</v>
      </c>
      <c r="D718" t="s">
        <v>8</v>
      </c>
      <c r="E718" t="s">
        <v>50</v>
      </c>
      <c r="F718">
        <v>2014</v>
      </c>
      <c r="G718">
        <v>0</v>
      </c>
      <c r="H718">
        <v>0</v>
      </c>
      <c r="I718">
        <v>0</v>
      </c>
      <c r="J718">
        <v>0</v>
      </c>
    </row>
    <row r="719" spans="1:10" x14ac:dyDescent="0.2">
      <c r="A719" s="1" t="str">
        <f t="shared" si="11"/>
        <v>20122commercialVCC 24724 (NG T7 SWCVng)</v>
      </c>
      <c r="B719">
        <v>2012</v>
      </c>
      <c r="C719">
        <v>2</v>
      </c>
      <c r="D719" t="s">
        <v>8</v>
      </c>
      <c r="E719" t="s">
        <v>50</v>
      </c>
      <c r="F719">
        <v>2014</v>
      </c>
      <c r="G719">
        <v>0</v>
      </c>
      <c r="H719">
        <v>0</v>
      </c>
      <c r="I719">
        <v>0</v>
      </c>
      <c r="J719">
        <v>0</v>
      </c>
    </row>
    <row r="720" spans="1:10" x14ac:dyDescent="0.2">
      <c r="A720" s="1" t="str">
        <f t="shared" si="11"/>
        <v>20132commercialVCC 24724 (NG T7 SWCVng)</v>
      </c>
      <c r="B720">
        <v>2013</v>
      </c>
      <c r="C720">
        <v>2</v>
      </c>
      <c r="D720" t="s">
        <v>8</v>
      </c>
      <c r="E720" t="s">
        <v>50</v>
      </c>
      <c r="F720">
        <v>2014</v>
      </c>
      <c r="G720">
        <v>0</v>
      </c>
      <c r="H720">
        <v>0</v>
      </c>
      <c r="I720">
        <v>0</v>
      </c>
      <c r="J720">
        <v>0</v>
      </c>
    </row>
    <row r="721" spans="1:10" x14ac:dyDescent="0.2">
      <c r="A721" s="1" t="str">
        <f t="shared" si="11"/>
        <v>20142commercialVCC 24724 (NG T7 SWCVng)</v>
      </c>
      <c r="B721">
        <v>2014</v>
      </c>
      <c r="C721">
        <v>2</v>
      </c>
      <c r="D721" t="s">
        <v>8</v>
      </c>
      <c r="E721" t="s">
        <v>50</v>
      </c>
      <c r="F721">
        <v>2014</v>
      </c>
      <c r="G721">
        <v>23.027857794875501</v>
      </c>
      <c r="H721">
        <v>23.027857794875501</v>
      </c>
      <c r="I721">
        <v>568225.48541933298</v>
      </c>
      <c r="J721">
        <v>202311.22754410401</v>
      </c>
    </row>
    <row r="722" spans="1:10" x14ac:dyDescent="0.2">
      <c r="A722" s="1" t="str">
        <f t="shared" si="11"/>
        <v>20152commercialVCC 24724 (NG T7 SWCVng)</v>
      </c>
      <c r="B722">
        <v>2015</v>
      </c>
      <c r="C722">
        <v>2</v>
      </c>
      <c r="D722" t="s">
        <v>8</v>
      </c>
      <c r="E722" t="s">
        <v>50</v>
      </c>
      <c r="F722">
        <v>2014</v>
      </c>
      <c r="G722">
        <v>0</v>
      </c>
      <c r="H722">
        <v>22.797579216926799</v>
      </c>
      <c r="I722">
        <v>481837.022708142</v>
      </c>
      <c r="J722">
        <v>171553.44496444499</v>
      </c>
    </row>
    <row r="723" spans="1:10" x14ac:dyDescent="0.2">
      <c r="A723" s="1" t="str">
        <f t="shared" si="11"/>
        <v>20162commercialVCC 24724 (NG T7 SWCVng)</v>
      </c>
      <c r="B723">
        <v>2016</v>
      </c>
      <c r="C723">
        <v>2</v>
      </c>
      <c r="D723" t="s">
        <v>8</v>
      </c>
      <c r="E723" t="s">
        <v>50</v>
      </c>
      <c r="F723">
        <v>2014</v>
      </c>
      <c r="G723">
        <v>0</v>
      </c>
      <c r="H723">
        <v>22.569603424757499</v>
      </c>
      <c r="I723">
        <v>430544.17711132899</v>
      </c>
      <c r="J723">
        <v>153291.11984317101</v>
      </c>
    </row>
    <row r="724" spans="1:10" x14ac:dyDescent="0.2">
      <c r="A724" s="1" t="str">
        <f t="shared" si="11"/>
        <v>20172commercialVCC 24724 (NG T7 SWCVng)</v>
      </c>
      <c r="B724">
        <v>2017</v>
      </c>
      <c r="C724">
        <v>2</v>
      </c>
      <c r="D724" t="s">
        <v>8</v>
      </c>
      <c r="E724" t="s">
        <v>50</v>
      </c>
      <c r="F724">
        <v>2014</v>
      </c>
      <c r="G724">
        <v>0</v>
      </c>
      <c r="H724">
        <v>22.343907390509901</v>
      </c>
      <c r="I724">
        <v>393264.40365179698</v>
      </c>
      <c r="J724">
        <v>140018.01449204801</v>
      </c>
    </row>
    <row r="725" spans="1:10" x14ac:dyDescent="0.2">
      <c r="A725" s="1" t="str">
        <f t="shared" si="11"/>
        <v>20182commercialVCC 24724 (NG T7 SWCVng)</v>
      </c>
      <c r="B725">
        <v>2018</v>
      </c>
      <c r="C725">
        <v>2</v>
      </c>
      <c r="D725" t="s">
        <v>8</v>
      </c>
      <c r="E725" t="s">
        <v>50</v>
      </c>
      <c r="F725">
        <v>2014</v>
      </c>
      <c r="G725">
        <v>0</v>
      </c>
      <c r="H725">
        <v>22.1204683166048</v>
      </c>
      <c r="I725">
        <v>363769.25905276102</v>
      </c>
      <c r="J725">
        <v>129516.551492692</v>
      </c>
    </row>
    <row r="726" spans="1:10" x14ac:dyDescent="0.2">
      <c r="A726" s="1" t="str">
        <f t="shared" si="11"/>
        <v>20192commercialVCC 24724 (NG T7 SWCVng)</v>
      </c>
      <c r="B726">
        <v>2019</v>
      </c>
      <c r="C726">
        <v>2</v>
      </c>
      <c r="D726" t="s">
        <v>8</v>
      </c>
      <c r="E726" t="s">
        <v>50</v>
      </c>
      <c r="F726">
        <v>2014</v>
      </c>
      <c r="G726">
        <v>0</v>
      </c>
      <c r="H726">
        <v>21.8992636334388</v>
      </c>
      <c r="I726">
        <v>337793.474215483</v>
      </c>
      <c r="J726">
        <v>120268.122740904</v>
      </c>
    </row>
    <row r="727" spans="1:10" x14ac:dyDescent="0.2">
      <c r="A727" s="1" t="str">
        <f t="shared" si="11"/>
        <v>20202commercialVCC 24724 (NG T7 SWCVng)</v>
      </c>
      <c r="B727">
        <v>2020</v>
      </c>
      <c r="C727">
        <v>2</v>
      </c>
      <c r="D727" t="s">
        <v>8</v>
      </c>
      <c r="E727" t="s">
        <v>50</v>
      </c>
      <c r="F727">
        <v>2014</v>
      </c>
      <c r="G727">
        <v>0</v>
      </c>
      <c r="H727">
        <v>21.680270997104401</v>
      </c>
      <c r="I727">
        <v>316744.96435306</v>
      </c>
      <c r="J727">
        <v>112774.002928417</v>
      </c>
    </row>
    <row r="728" spans="1:10" x14ac:dyDescent="0.2">
      <c r="A728" s="1" t="str">
        <f t="shared" si="11"/>
        <v>20102commercialVCC 24724 (NG T7 SWCVng)</v>
      </c>
      <c r="B728">
        <v>2010</v>
      </c>
      <c r="C728">
        <v>2</v>
      </c>
      <c r="D728" t="s">
        <v>8</v>
      </c>
      <c r="E728" t="s">
        <v>50</v>
      </c>
      <c r="F728">
        <v>2015</v>
      </c>
      <c r="G728">
        <v>0</v>
      </c>
      <c r="H728">
        <v>0</v>
      </c>
      <c r="I728">
        <v>0</v>
      </c>
      <c r="J728">
        <v>0</v>
      </c>
    </row>
    <row r="729" spans="1:10" x14ac:dyDescent="0.2">
      <c r="A729" s="1" t="str">
        <f t="shared" si="11"/>
        <v>20112commercialVCC 24724 (NG T7 SWCVng)</v>
      </c>
      <c r="B729">
        <v>2011</v>
      </c>
      <c r="C729">
        <v>2</v>
      </c>
      <c r="D729" t="s">
        <v>8</v>
      </c>
      <c r="E729" t="s">
        <v>50</v>
      </c>
      <c r="F729">
        <v>2015</v>
      </c>
      <c r="G729">
        <v>0</v>
      </c>
      <c r="H729">
        <v>0</v>
      </c>
      <c r="I729">
        <v>0</v>
      </c>
      <c r="J729">
        <v>0</v>
      </c>
    </row>
    <row r="730" spans="1:10" x14ac:dyDescent="0.2">
      <c r="A730" s="1" t="str">
        <f t="shared" si="11"/>
        <v>20122commercialVCC 24724 (NG T7 SWCVng)</v>
      </c>
      <c r="B730">
        <v>2012</v>
      </c>
      <c r="C730">
        <v>2</v>
      </c>
      <c r="D730" t="s">
        <v>8</v>
      </c>
      <c r="E730" t="s">
        <v>50</v>
      </c>
      <c r="F730">
        <v>2015</v>
      </c>
      <c r="G730">
        <v>0</v>
      </c>
      <c r="H730">
        <v>0</v>
      </c>
      <c r="I730">
        <v>0</v>
      </c>
      <c r="J730">
        <v>0</v>
      </c>
    </row>
    <row r="731" spans="1:10" x14ac:dyDescent="0.2">
      <c r="A731" s="1" t="str">
        <f t="shared" si="11"/>
        <v>20132commercialVCC 24724 (NG T7 SWCVng)</v>
      </c>
      <c r="B731">
        <v>2013</v>
      </c>
      <c r="C731">
        <v>2</v>
      </c>
      <c r="D731" t="s">
        <v>8</v>
      </c>
      <c r="E731" t="s">
        <v>50</v>
      </c>
      <c r="F731">
        <v>2015</v>
      </c>
      <c r="G731">
        <v>0</v>
      </c>
      <c r="H731">
        <v>0</v>
      </c>
      <c r="I731">
        <v>0</v>
      </c>
      <c r="J731">
        <v>0</v>
      </c>
    </row>
    <row r="732" spans="1:10" x14ac:dyDescent="0.2">
      <c r="A732" s="1" t="str">
        <f t="shared" si="11"/>
        <v>20142commercialVCC 24724 (NG T7 SWCVng)</v>
      </c>
      <c r="B732">
        <v>2014</v>
      </c>
      <c r="C732">
        <v>2</v>
      </c>
      <c r="D732" t="s">
        <v>8</v>
      </c>
      <c r="E732" t="s">
        <v>50</v>
      </c>
      <c r="F732">
        <v>2015</v>
      </c>
      <c r="G732">
        <v>0</v>
      </c>
      <c r="H732">
        <v>0</v>
      </c>
      <c r="I732">
        <v>0</v>
      </c>
      <c r="J732">
        <v>0</v>
      </c>
    </row>
    <row r="733" spans="1:10" x14ac:dyDescent="0.2">
      <c r="A733" s="1" t="str">
        <f t="shared" si="11"/>
        <v>20152commercialVCC 24724 (NG T7 SWCVng)</v>
      </c>
      <c r="B733">
        <v>2015</v>
      </c>
      <c r="C733">
        <v>2</v>
      </c>
      <c r="D733" t="s">
        <v>8</v>
      </c>
      <c r="E733" t="s">
        <v>50</v>
      </c>
      <c r="F733">
        <v>2015</v>
      </c>
      <c r="G733">
        <v>26.4336596325527</v>
      </c>
      <c r="H733">
        <v>26.4336596325527</v>
      </c>
      <c r="I733">
        <v>652265.58240511501</v>
      </c>
      <c r="J733">
        <v>934868.85896104504</v>
      </c>
    </row>
    <row r="734" spans="1:10" x14ac:dyDescent="0.2">
      <c r="A734" s="1" t="str">
        <f t="shared" si="11"/>
        <v>20162commercialVCC 24724 (NG T7 SWCVng)</v>
      </c>
      <c r="B734">
        <v>2016</v>
      </c>
      <c r="C734">
        <v>2</v>
      </c>
      <c r="D734" t="s">
        <v>8</v>
      </c>
      <c r="E734" t="s">
        <v>50</v>
      </c>
      <c r="F734">
        <v>2015</v>
      </c>
      <c r="G734">
        <v>0</v>
      </c>
      <c r="H734">
        <v>26.169323036227201</v>
      </c>
      <c r="I734">
        <v>553100.33482419397</v>
      </c>
      <c r="J734">
        <v>792738.86719798704</v>
      </c>
    </row>
    <row r="735" spans="1:10" x14ac:dyDescent="0.2">
      <c r="A735" s="1" t="str">
        <f t="shared" si="11"/>
        <v>20172commercialVCC 24724 (NG T7 SWCVng)</v>
      </c>
      <c r="B735">
        <v>2017</v>
      </c>
      <c r="C735">
        <v>2</v>
      </c>
      <c r="D735" t="s">
        <v>8</v>
      </c>
      <c r="E735" t="s">
        <v>50</v>
      </c>
      <c r="F735">
        <v>2015</v>
      </c>
      <c r="G735">
        <v>0</v>
      </c>
      <c r="H735">
        <v>25.9076298058649</v>
      </c>
      <c r="I735">
        <v>494221.31819273997</v>
      </c>
      <c r="J735">
        <v>708349.68496943905</v>
      </c>
    </row>
    <row r="736" spans="1:10" x14ac:dyDescent="0.2">
      <c r="A736" s="1" t="str">
        <f t="shared" si="11"/>
        <v>20182commercialVCC 24724 (NG T7 SWCVng)</v>
      </c>
      <c r="B736">
        <v>2018</v>
      </c>
      <c r="C736">
        <v>2</v>
      </c>
      <c r="D736" t="s">
        <v>8</v>
      </c>
      <c r="E736" t="s">
        <v>50</v>
      </c>
      <c r="F736">
        <v>2015</v>
      </c>
      <c r="G736">
        <v>0</v>
      </c>
      <c r="H736">
        <v>25.648553507806199</v>
      </c>
      <c r="I736">
        <v>451427.89591325901</v>
      </c>
      <c r="J736">
        <v>647015.408048157</v>
      </c>
    </row>
    <row r="737" spans="1:10" x14ac:dyDescent="0.2">
      <c r="A737" s="1" t="str">
        <f t="shared" si="11"/>
        <v>20192commercialVCC 24724 (NG T7 SWCVng)</v>
      </c>
      <c r="B737">
        <v>2019</v>
      </c>
      <c r="C737">
        <v>2</v>
      </c>
      <c r="D737" t="s">
        <v>8</v>
      </c>
      <c r="E737" t="s">
        <v>50</v>
      </c>
      <c r="F737">
        <v>2015</v>
      </c>
      <c r="G737">
        <v>0</v>
      </c>
      <c r="H737">
        <v>25.392067972728199</v>
      </c>
      <c r="I737">
        <v>417570.44290617399</v>
      </c>
      <c r="J737">
        <v>598488.735303369</v>
      </c>
    </row>
    <row r="738" spans="1:10" x14ac:dyDescent="0.2">
      <c r="A738" s="1" t="str">
        <f t="shared" si="11"/>
        <v>20202commercialVCC 24724 (NG T7 SWCVng)</v>
      </c>
      <c r="B738">
        <v>2020</v>
      </c>
      <c r="C738">
        <v>2</v>
      </c>
      <c r="D738" t="s">
        <v>8</v>
      </c>
      <c r="E738" t="s">
        <v>50</v>
      </c>
      <c r="F738">
        <v>2015</v>
      </c>
      <c r="G738">
        <v>0</v>
      </c>
      <c r="H738">
        <v>25.138147293000898</v>
      </c>
      <c r="I738">
        <v>387752.860168199</v>
      </c>
      <c r="J738">
        <v>555752.26368326496</v>
      </c>
    </row>
    <row r="739" spans="1:10" x14ac:dyDescent="0.2">
      <c r="A739" s="1" t="str">
        <f t="shared" si="11"/>
        <v>20102commercialVCC 24724 (NG T7 SWCVng)</v>
      </c>
      <c r="B739">
        <v>2010</v>
      </c>
      <c r="C739">
        <v>2</v>
      </c>
      <c r="D739" t="s">
        <v>8</v>
      </c>
      <c r="E739" t="s">
        <v>50</v>
      </c>
      <c r="F739">
        <v>2016</v>
      </c>
      <c r="G739">
        <v>0</v>
      </c>
      <c r="H739">
        <v>0</v>
      </c>
      <c r="I739">
        <v>0</v>
      </c>
      <c r="J739">
        <v>0</v>
      </c>
    </row>
    <row r="740" spans="1:10" x14ac:dyDescent="0.2">
      <c r="A740" s="1" t="str">
        <f t="shared" si="11"/>
        <v>20112commercialVCC 24724 (NG T7 SWCVng)</v>
      </c>
      <c r="B740">
        <v>2011</v>
      </c>
      <c r="C740">
        <v>2</v>
      </c>
      <c r="D740" t="s">
        <v>8</v>
      </c>
      <c r="E740" t="s">
        <v>50</v>
      </c>
      <c r="F740">
        <v>2016</v>
      </c>
      <c r="G740">
        <v>0</v>
      </c>
      <c r="H740">
        <v>0</v>
      </c>
      <c r="I740">
        <v>0</v>
      </c>
      <c r="J740">
        <v>0</v>
      </c>
    </row>
    <row r="741" spans="1:10" x14ac:dyDescent="0.2">
      <c r="A741" s="1" t="str">
        <f t="shared" si="11"/>
        <v>20122commercialVCC 24724 (NG T7 SWCVng)</v>
      </c>
      <c r="B741">
        <v>2012</v>
      </c>
      <c r="C741">
        <v>2</v>
      </c>
      <c r="D741" t="s">
        <v>8</v>
      </c>
      <c r="E741" t="s">
        <v>50</v>
      </c>
      <c r="F741">
        <v>2016</v>
      </c>
      <c r="G741">
        <v>0</v>
      </c>
      <c r="H741">
        <v>0</v>
      </c>
      <c r="I741">
        <v>0</v>
      </c>
      <c r="J741">
        <v>0</v>
      </c>
    </row>
    <row r="742" spans="1:10" x14ac:dyDescent="0.2">
      <c r="A742" s="1" t="str">
        <f t="shared" si="11"/>
        <v>20132commercialVCC 24724 (NG T7 SWCVng)</v>
      </c>
      <c r="B742">
        <v>2013</v>
      </c>
      <c r="C742">
        <v>2</v>
      </c>
      <c r="D742" t="s">
        <v>8</v>
      </c>
      <c r="E742" t="s">
        <v>50</v>
      </c>
      <c r="F742">
        <v>2016</v>
      </c>
      <c r="G742">
        <v>0</v>
      </c>
      <c r="H742">
        <v>0</v>
      </c>
      <c r="I742">
        <v>0</v>
      </c>
      <c r="J742">
        <v>0</v>
      </c>
    </row>
    <row r="743" spans="1:10" x14ac:dyDescent="0.2">
      <c r="A743" s="1" t="str">
        <f t="shared" si="11"/>
        <v>20142commercialVCC 24724 (NG T7 SWCVng)</v>
      </c>
      <c r="B743">
        <v>2014</v>
      </c>
      <c r="C743">
        <v>2</v>
      </c>
      <c r="D743" t="s">
        <v>8</v>
      </c>
      <c r="E743" t="s">
        <v>50</v>
      </c>
      <c r="F743">
        <v>2016</v>
      </c>
      <c r="G743">
        <v>0</v>
      </c>
      <c r="H743">
        <v>0</v>
      </c>
      <c r="I743">
        <v>0</v>
      </c>
      <c r="J743">
        <v>0</v>
      </c>
    </row>
    <row r="744" spans="1:10" x14ac:dyDescent="0.2">
      <c r="A744" s="1" t="str">
        <f t="shared" si="11"/>
        <v>20152commercialVCC 24724 (NG T7 SWCVng)</v>
      </c>
      <c r="B744">
        <v>2015</v>
      </c>
      <c r="C744">
        <v>2</v>
      </c>
      <c r="D744" t="s">
        <v>8</v>
      </c>
      <c r="E744" t="s">
        <v>50</v>
      </c>
      <c r="F744">
        <v>2016</v>
      </c>
      <c r="G744">
        <v>0</v>
      </c>
      <c r="H744">
        <v>0</v>
      </c>
      <c r="I744">
        <v>0</v>
      </c>
      <c r="J744">
        <v>0</v>
      </c>
    </row>
    <row r="745" spans="1:10" x14ac:dyDescent="0.2">
      <c r="A745" s="1" t="str">
        <f t="shared" si="11"/>
        <v>20162commercialVCC 24724 (NG T7 SWCVng)</v>
      </c>
      <c r="B745">
        <v>2016</v>
      </c>
      <c r="C745">
        <v>2</v>
      </c>
      <c r="D745" t="s">
        <v>8</v>
      </c>
      <c r="E745" t="s">
        <v>50</v>
      </c>
      <c r="F745">
        <v>2016</v>
      </c>
      <c r="G745">
        <v>16.655799546273698</v>
      </c>
      <c r="H745">
        <v>16.655799546273698</v>
      </c>
      <c r="I745">
        <v>410991.3247916</v>
      </c>
      <c r="J745">
        <v>290365.83768030099</v>
      </c>
    </row>
    <row r="746" spans="1:10" x14ac:dyDescent="0.2">
      <c r="A746" s="1" t="str">
        <f t="shared" si="11"/>
        <v>20172commercialVCC 24724 (NG T7 SWCVng)</v>
      </c>
      <c r="B746">
        <v>2017</v>
      </c>
      <c r="C746">
        <v>2</v>
      </c>
      <c r="D746" t="s">
        <v>8</v>
      </c>
      <c r="E746" t="s">
        <v>50</v>
      </c>
      <c r="F746">
        <v>2016</v>
      </c>
      <c r="G746">
        <v>0</v>
      </c>
      <c r="H746">
        <v>16.489241550810998</v>
      </c>
      <c r="I746">
        <v>348507.48756951501</v>
      </c>
      <c r="J746">
        <v>246220.935727273</v>
      </c>
    </row>
    <row r="747" spans="1:10" x14ac:dyDescent="0.2">
      <c r="A747" s="1" t="str">
        <f t="shared" si="11"/>
        <v>20182commercialVCC 24724 (NG T7 SWCVng)</v>
      </c>
      <c r="B747">
        <v>2018</v>
      </c>
      <c r="C747">
        <v>2</v>
      </c>
      <c r="D747" t="s">
        <v>8</v>
      </c>
      <c r="E747" t="s">
        <v>50</v>
      </c>
      <c r="F747">
        <v>2016</v>
      </c>
      <c r="G747">
        <v>0</v>
      </c>
      <c r="H747">
        <v>16.324349135302899</v>
      </c>
      <c r="I747">
        <v>311407.929198584</v>
      </c>
      <c r="J747">
        <v>220010.055608558</v>
      </c>
    </row>
    <row r="748" spans="1:10" x14ac:dyDescent="0.2">
      <c r="A748" s="1" t="str">
        <f t="shared" si="11"/>
        <v>20192commercialVCC 24724 (NG T7 SWCVng)</v>
      </c>
      <c r="B748">
        <v>2019</v>
      </c>
      <c r="C748">
        <v>2</v>
      </c>
      <c r="D748" t="s">
        <v>8</v>
      </c>
      <c r="E748" t="s">
        <v>50</v>
      </c>
      <c r="F748">
        <v>2016</v>
      </c>
      <c r="G748">
        <v>0</v>
      </c>
      <c r="H748">
        <v>16.161105643949799</v>
      </c>
      <c r="I748">
        <v>284443.873774782</v>
      </c>
      <c r="J748">
        <v>200959.91983170001</v>
      </c>
    </row>
    <row r="749" spans="1:10" x14ac:dyDescent="0.2">
      <c r="A749" s="1" t="str">
        <f t="shared" si="11"/>
        <v>20202commercialVCC 24724 (NG T7 SWCVng)</v>
      </c>
      <c r="B749">
        <v>2020</v>
      </c>
      <c r="C749">
        <v>2</v>
      </c>
      <c r="D749" t="s">
        <v>8</v>
      </c>
      <c r="E749" t="s">
        <v>50</v>
      </c>
      <c r="F749">
        <v>2016</v>
      </c>
      <c r="G749">
        <v>0</v>
      </c>
      <c r="H749">
        <v>15.9994945875103</v>
      </c>
      <c r="I749">
        <v>263110.35589370399</v>
      </c>
      <c r="J749">
        <v>185887.765222724</v>
      </c>
    </row>
    <row r="750" spans="1:10" x14ac:dyDescent="0.2">
      <c r="A750" s="1" t="str">
        <f t="shared" si="11"/>
        <v>20102commercialVCC 24724 (NG T7 SWCVng)</v>
      </c>
      <c r="B750">
        <v>2010</v>
      </c>
      <c r="C750">
        <v>2</v>
      </c>
      <c r="D750" t="s">
        <v>8</v>
      </c>
      <c r="E750" t="s">
        <v>50</v>
      </c>
      <c r="F750">
        <v>2017</v>
      </c>
      <c r="G750">
        <v>0</v>
      </c>
      <c r="H750">
        <v>0</v>
      </c>
      <c r="I750">
        <v>0</v>
      </c>
      <c r="J750">
        <v>0</v>
      </c>
    </row>
    <row r="751" spans="1:10" x14ac:dyDescent="0.2">
      <c r="A751" s="1" t="str">
        <f t="shared" si="11"/>
        <v>20112commercialVCC 24724 (NG T7 SWCVng)</v>
      </c>
      <c r="B751">
        <v>2011</v>
      </c>
      <c r="C751">
        <v>2</v>
      </c>
      <c r="D751" t="s">
        <v>8</v>
      </c>
      <c r="E751" t="s">
        <v>50</v>
      </c>
      <c r="F751">
        <v>2017</v>
      </c>
      <c r="G751">
        <v>0</v>
      </c>
      <c r="H751">
        <v>0</v>
      </c>
      <c r="I751">
        <v>0</v>
      </c>
      <c r="J751">
        <v>0</v>
      </c>
    </row>
    <row r="752" spans="1:10" x14ac:dyDescent="0.2">
      <c r="A752" s="1" t="str">
        <f t="shared" si="11"/>
        <v>20122commercialVCC 24724 (NG T7 SWCVng)</v>
      </c>
      <c r="B752">
        <v>2012</v>
      </c>
      <c r="C752">
        <v>2</v>
      </c>
      <c r="D752" t="s">
        <v>8</v>
      </c>
      <c r="E752" t="s">
        <v>50</v>
      </c>
      <c r="F752">
        <v>2017</v>
      </c>
      <c r="G752">
        <v>0</v>
      </c>
      <c r="H752">
        <v>0</v>
      </c>
      <c r="I752">
        <v>0</v>
      </c>
      <c r="J752">
        <v>0</v>
      </c>
    </row>
    <row r="753" spans="1:10" x14ac:dyDescent="0.2">
      <c r="A753" s="1" t="str">
        <f t="shared" si="11"/>
        <v>20132commercialVCC 24724 (NG T7 SWCVng)</v>
      </c>
      <c r="B753">
        <v>2013</v>
      </c>
      <c r="C753">
        <v>2</v>
      </c>
      <c r="D753" t="s">
        <v>8</v>
      </c>
      <c r="E753" t="s">
        <v>50</v>
      </c>
      <c r="F753">
        <v>2017</v>
      </c>
      <c r="G753">
        <v>0</v>
      </c>
      <c r="H753">
        <v>0</v>
      </c>
      <c r="I753">
        <v>0</v>
      </c>
      <c r="J753">
        <v>0</v>
      </c>
    </row>
    <row r="754" spans="1:10" x14ac:dyDescent="0.2">
      <c r="A754" s="1" t="str">
        <f t="shared" si="11"/>
        <v>20142commercialVCC 24724 (NG T7 SWCVng)</v>
      </c>
      <c r="B754">
        <v>2014</v>
      </c>
      <c r="C754">
        <v>2</v>
      </c>
      <c r="D754" t="s">
        <v>8</v>
      </c>
      <c r="E754" t="s">
        <v>50</v>
      </c>
      <c r="F754">
        <v>2017</v>
      </c>
      <c r="G754">
        <v>0</v>
      </c>
      <c r="H754">
        <v>0</v>
      </c>
      <c r="I754">
        <v>0</v>
      </c>
      <c r="J754">
        <v>0</v>
      </c>
    </row>
    <row r="755" spans="1:10" x14ac:dyDescent="0.2">
      <c r="A755" s="1" t="str">
        <f t="shared" si="11"/>
        <v>20152commercialVCC 24724 (NG T7 SWCVng)</v>
      </c>
      <c r="B755">
        <v>2015</v>
      </c>
      <c r="C755">
        <v>2</v>
      </c>
      <c r="D755" t="s">
        <v>8</v>
      </c>
      <c r="E755" t="s">
        <v>50</v>
      </c>
      <c r="F755">
        <v>2017</v>
      </c>
      <c r="G755">
        <v>0</v>
      </c>
      <c r="H755">
        <v>0</v>
      </c>
      <c r="I755">
        <v>0</v>
      </c>
      <c r="J755">
        <v>0</v>
      </c>
    </row>
    <row r="756" spans="1:10" x14ac:dyDescent="0.2">
      <c r="A756" s="1" t="str">
        <f t="shared" si="11"/>
        <v>20162commercialVCC 24724 (NG T7 SWCVng)</v>
      </c>
      <c r="B756">
        <v>2016</v>
      </c>
      <c r="C756">
        <v>2</v>
      </c>
      <c r="D756" t="s">
        <v>8</v>
      </c>
      <c r="E756" t="s">
        <v>50</v>
      </c>
      <c r="F756">
        <v>2017</v>
      </c>
      <c r="G756">
        <v>0</v>
      </c>
      <c r="H756">
        <v>0</v>
      </c>
      <c r="I756">
        <v>0</v>
      </c>
      <c r="J756">
        <v>0</v>
      </c>
    </row>
    <row r="757" spans="1:10" x14ac:dyDescent="0.2">
      <c r="A757" s="1" t="str">
        <f t="shared" si="11"/>
        <v>20172commercialVCC 24724 (NG T7 SWCVng)</v>
      </c>
      <c r="B757">
        <v>2017</v>
      </c>
      <c r="C757">
        <v>2</v>
      </c>
      <c r="D757" t="s">
        <v>8</v>
      </c>
      <c r="E757" t="s">
        <v>50</v>
      </c>
      <c r="F757">
        <v>2017</v>
      </c>
      <c r="G757">
        <v>12.209930616519699</v>
      </c>
      <c r="H757">
        <v>12.209930616519699</v>
      </c>
      <c r="I757">
        <v>301286.98089547199</v>
      </c>
      <c r="J757">
        <v>106666.450374151</v>
      </c>
    </row>
    <row r="758" spans="1:10" x14ac:dyDescent="0.2">
      <c r="A758" s="1" t="str">
        <f t="shared" si="11"/>
        <v>20182commercialVCC 24724 (NG T7 SWCVng)</v>
      </c>
      <c r="B758">
        <v>2018</v>
      </c>
      <c r="C758">
        <v>2</v>
      </c>
      <c r="D758" t="s">
        <v>8</v>
      </c>
      <c r="E758" t="s">
        <v>50</v>
      </c>
      <c r="F758">
        <v>2017</v>
      </c>
      <c r="G758">
        <v>0</v>
      </c>
      <c r="H758">
        <v>12.087831310354501</v>
      </c>
      <c r="I758">
        <v>255481.71558737301</v>
      </c>
      <c r="J758">
        <v>90449.735518635498</v>
      </c>
    </row>
    <row r="759" spans="1:10" x14ac:dyDescent="0.2">
      <c r="A759" s="1" t="str">
        <f t="shared" si="11"/>
        <v>20192commercialVCC 24724 (NG T7 SWCVng)</v>
      </c>
      <c r="B759">
        <v>2019</v>
      </c>
      <c r="C759">
        <v>2</v>
      </c>
      <c r="D759" t="s">
        <v>8</v>
      </c>
      <c r="E759" t="s">
        <v>50</v>
      </c>
      <c r="F759">
        <v>2017</v>
      </c>
      <c r="G759">
        <v>0</v>
      </c>
      <c r="H759">
        <v>11.966952997250999</v>
      </c>
      <c r="I759">
        <v>228285.00057203599</v>
      </c>
      <c r="J759">
        <v>80821.118165501699</v>
      </c>
    </row>
    <row r="760" spans="1:10" x14ac:dyDescent="0.2">
      <c r="A760" s="1" t="str">
        <f t="shared" si="11"/>
        <v>20202commercialVCC 24724 (NG T7 SWCVng)</v>
      </c>
      <c r="B760">
        <v>2020</v>
      </c>
      <c r="C760">
        <v>2</v>
      </c>
      <c r="D760" t="s">
        <v>8</v>
      </c>
      <c r="E760" t="s">
        <v>50</v>
      </c>
      <c r="F760">
        <v>2017</v>
      </c>
      <c r="G760">
        <v>0</v>
      </c>
      <c r="H760">
        <v>11.847283467278499</v>
      </c>
      <c r="I760">
        <v>208518.357430712</v>
      </c>
      <c r="J760">
        <v>73823.014054162399</v>
      </c>
    </row>
    <row r="761" spans="1:10" x14ac:dyDescent="0.2">
      <c r="A761" s="1" t="str">
        <f t="shared" si="11"/>
        <v>20102commercialVCC 24724 (NG T7 SWCVng)</v>
      </c>
      <c r="B761">
        <v>2010</v>
      </c>
      <c r="C761">
        <v>2</v>
      </c>
      <c r="D761" t="s">
        <v>8</v>
      </c>
      <c r="E761" t="s">
        <v>50</v>
      </c>
      <c r="F761">
        <v>2018</v>
      </c>
      <c r="G761">
        <v>0</v>
      </c>
      <c r="H761">
        <v>0</v>
      </c>
      <c r="I761">
        <v>0</v>
      </c>
      <c r="J761">
        <v>0</v>
      </c>
    </row>
    <row r="762" spans="1:10" x14ac:dyDescent="0.2">
      <c r="A762" s="1" t="str">
        <f t="shared" si="11"/>
        <v>20112commercialVCC 24724 (NG T7 SWCVng)</v>
      </c>
      <c r="B762">
        <v>2011</v>
      </c>
      <c r="C762">
        <v>2</v>
      </c>
      <c r="D762" t="s">
        <v>8</v>
      </c>
      <c r="E762" t="s">
        <v>50</v>
      </c>
      <c r="F762">
        <v>2018</v>
      </c>
      <c r="G762">
        <v>0</v>
      </c>
      <c r="H762">
        <v>0</v>
      </c>
      <c r="I762">
        <v>0</v>
      </c>
      <c r="J762">
        <v>0</v>
      </c>
    </row>
    <row r="763" spans="1:10" x14ac:dyDescent="0.2">
      <c r="A763" s="1" t="str">
        <f t="shared" si="11"/>
        <v>20122commercialVCC 24724 (NG T7 SWCVng)</v>
      </c>
      <c r="B763">
        <v>2012</v>
      </c>
      <c r="C763">
        <v>2</v>
      </c>
      <c r="D763" t="s">
        <v>8</v>
      </c>
      <c r="E763" t="s">
        <v>50</v>
      </c>
      <c r="F763">
        <v>2018</v>
      </c>
      <c r="G763">
        <v>0</v>
      </c>
      <c r="H763">
        <v>0</v>
      </c>
      <c r="I763">
        <v>0</v>
      </c>
      <c r="J763">
        <v>0</v>
      </c>
    </row>
    <row r="764" spans="1:10" x14ac:dyDescent="0.2">
      <c r="A764" s="1" t="str">
        <f t="shared" si="11"/>
        <v>20132commercialVCC 24724 (NG T7 SWCVng)</v>
      </c>
      <c r="B764">
        <v>2013</v>
      </c>
      <c r="C764">
        <v>2</v>
      </c>
      <c r="D764" t="s">
        <v>8</v>
      </c>
      <c r="E764" t="s">
        <v>50</v>
      </c>
      <c r="F764">
        <v>2018</v>
      </c>
      <c r="G764">
        <v>0</v>
      </c>
      <c r="H764">
        <v>0</v>
      </c>
      <c r="I764">
        <v>0</v>
      </c>
      <c r="J764">
        <v>0</v>
      </c>
    </row>
    <row r="765" spans="1:10" x14ac:dyDescent="0.2">
      <c r="A765" s="1" t="str">
        <f t="shared" si="11"/>
        <v>20142commercialVCC 24724 (NG T7 SWCVng)</v>
      </c>
      <c r="B765">
        <v>2014</v>
      </c>
      <c r="C765">
        <v>2</v>
      </c>
      <c r="D765" t="s">
        <v>8</v>
      </c>
      <c r="E765" t="s">
        <v>50</v>
      </c>
      <c r="F765">
        <v>2018</v>
      </c>
      <c r="G765">
        <v>0</v>
      </c>
      <c r="H765">
        <v>0</v>
      </c>
      <c r="I765">
        <v>0</v>
      </c>
      <c r="J765">
        <v>0</v>
      </c>
    </row>
    <row r="766" spans="1:10" x14ac:dyDescent="0.2">
      <c r="A766" s="1" t="str">
        <f t="shared" si="11"/>
        <v>20152commercialVCC 24724 (NG T7 SWCVng)</v>
      </c>
      <c r="B766">
        <v>2015</v>
      </c>
      <c r="C766">
        <v>2</v>
      </c>
      <c r="D766" t="s">
        <v>8</v>
      </c>
      <c r="E766" t="s">
        <v>50</v>
      </c>
      <c r="F766">
        <v>2018</v>
      </c>
      <c r="G766">
        <v>0</v>
      </c>
      <c r="H766">
        <v>0</v>
      </c>
      <c r="I766">
        <v>0</v>
      </c>
      <c r="J766">
        <v>0</v>
      </c>
    </row>
    <row r="767" spans="1:10" x14ac:dyDescent="0.2">
      <c r="A767" s="1" t="str">
        <f t="shared" si="11"/>
        <v>20162commercialVCC 24724 (NG T7 SWCVng)</v>
      </c>
      <c r="B767">
        <v>2016</v>
      </c>
      <c r="C767">
        <v>2</v>
      </c>
      <c r="D767" t="s">
        <v>8</v>
      </c>
      <c r="E767" t="s">
        <v>50</v>
      </c>
      <c r="F767">
        <v>2018</v>
      </c>
      <c r="G767">
        <v>0</v>
      </c>
      <c r="H767">
        <v>0</v>
      </c>
      <c r="I767">
        <v>0</v>
      </c>
      <c r="J767">
        <v>0</v>
      </c>
    </row>
    <row r="768" spans="1:10" x14ac:dyDescent="0.2">
      <c r="A768" s="1" t="str">
        <f t="shared" si="11"/>
        <v>20172commercialVCC 24724 (NG T7 SWCVng)</v>
      </c>
      <c r="B768">
        <v>2017</v>
      </c>
      <c r="C768">
        <v>2</v>
      </c>
      <c r="D768" t="s">
        <v>8</v>
      </c>
      <c r="E768" t="s">
        <v>50</v>
      </c>
      <c r="F768">
        <v>2018</v>
      </c>
      <c r="G768">
        <v>0</v>
      </c>
      <c r="H768">
        <v>0</v>
      </c>
      <c r="I768">
        <v>0</v>
      </c>
      <c r="J768">
        <v>0</v>
      </c>
    </row>
    <row r="769" spans="1:10" x14ac:dyDescent="0.2">
      <c r="A769" s="1" t="str">
        <f t="shared" si="11"/>
        <v>20182commercialVCC 24724 (NG T7 SWCVng)</v>
      </c>
      <c r="B769">
        <v>2018</v>
      </c>
      <c r="C769">
        <v>2</v>
      </c>
      <c r="D769" t="s">
        <v>8</v>
      </c>
      <c r="E769" t="s">
        <v>50</v>
      </c>
      <c r="F769">
        <v>2018</v>
      </c>
      <c r="G769">
        <v>14.500305442441899</v>
      </c>
      <c r="H769">
        <v>14.500305442441899</v>
      </c>
      <c r="I769">
        <v>357803.28210093902</v>
      </c>
      <c r="J769">
        <v>262043.09042461001</v>
      </c>
    </row>
    <row r="770" spans="1:10" x14ac:dyDescent="0.2">
      <c r="A770" s="1" t="str">
        <f t="shared" si="11"/>
        <v>20192commercialVCC 24724 (NG T7 SWCVng)</v>
      </c>
      <c r="B770">
        <v>2019</v>
      </c>
      <c r="C770">
        <v>2</v>
      </c>
      <c r="D770" t="s">
        <v>8</v>
      </c>
      <c r="E770" t="s">
        <v>50</v>
      </c>
      <c r="F770">
        <v>2018</v>
      </c>
      <c r="G770">
        <v>0</v>
      </c>
      <c r="H770">
        <v>14.355302388017501</v>
      </c>
      <c r="I770">
        <v>303405.729919857</v>
      </c>
      <c r="J770">
        <v>222204.15266706501</v>
      </c>
    </row>
    <row r="771" spans="1:10" x14ac:dyDescent="0.2">
      <c r="A771" s="1" t="str">
        <f t="shared" ref="A771:A834" si="12">$B771&amp;$C771&amp;$D771&amp;$E771</f>
        <v>20202commercialVCC 24724 (NG T7 SWCVng)</v>
      </c>
      <c r="B771">
        <v>2020</v>
      </c>
      <c r="C771">
        <v>2</v>
      </c>
      <c r="D771" t="s">
        <v>8</v>
      </c>
      <c r="E771" t="s">
        <v>50</v>
      </c>
      <c r="F771">
        <v>2018</v>
      </c>
      <c r="G771">
        <v>0</v>
      </c>
      <c r="H771">
        <v>14.211749364137299</v>
      </c>
      <c r="I771">
        <v>271107.374823566</v>
      </c>
      <c r="J771">
        <v>198549.92362990399</v>
      </c>
    </row>
    <row r="772" spans="1:10" x14ac:dyDescent="0.2">
      <c r="A772" s="1" t="str">
        <f t="shared" si="12"/>
        <v>20102commercialVCC 24724 (NG T7 SWCVng)</v>
      </c>
      <c r="B772">
        <v>2010</v>
      </c>
      <c r="C772">
        <v>2</v>
      </c>
      <c r="D772" t="s">
        <v>8</v>
      </c>
      <c r="E772" t="s">
        <v>50</v>
      </c>
      <c r="F772">
        <v>2019</v>
      </c>
      <c r="G772">
        <v>0</v>
      </c>
      <c r="H772">
        <v>0</v>
      </c>
      <c r="I772">
        <v>0</v>
      </c>
      <c r="J772">
        <v>0</v>
      </c>
    </row>
    <row r="773" spans="1:10" x14ac:dyDescent="0.2">
      <c r="A773" s="1" t="str">
        <f t="shared" si="12"/>
        <v>20112commercialVCC 24724 (NG T7 SWCVng)</v>
      </c>
      <c r="B773">
        <v>2011</v>
      </c>
      <c r="C773">
        <v>2</v>
      </c>
      <c r="D773" t="s">
        <v>8</v>
      </c>
      <c r="E773" t="s">
        <v>50</v>
      </c>
      <c r="F773">
        <v>2019</v>
      </c>
      <c r="G773">
        <v>0</v>
      </c>
      <c r="H773">
        <v>0</v>
      </c>
      <c r="I773">
        <v>0</v>
      </c>
      <c r="J773">
        <v>0</v>
      </c>
    </row>
    <row r="774" spans="1:10" x14ac:dyDescent="0.2">
      <c r="A774" s="1" t="str">
        <f t="shared" si="12"/>
        <v>20122commercialVCC 24724 (NG T7 SWCVng)</v>
      </c>
      <c r="B774">
        <v>2012</v>
      </c>
      <c r="C774">
        <v>2</v>
      </c>
      <c r="D774" t="s">
        <v>8</v>
      </c>
      <c r="E774" t="s">
        <v>50</v>
      </c>
      <c r="F774">
        <v>2019</v>
      </c>
      <c r="G774">
        <v>0</v>
      </c>
      <c r="H774">
        <v>0</v>
      </c>
      <c r="I774">
        <v>0</v>
      </c>
      <c r="J774">
        <v>0</v>
      </c>
    </row>
    <row r="775" spans="1:10" x14ac:dyDescent="0.2">
      <c r="A775" s="1" t="str">
        <f t="shared" si="12"/>
        <v>20132commercialVCC 24724 (NG T7 SWCVng)</v>
      </c>
      <c r="B775">
        <v>2013</v>
      </c>
      <c r="C775">
        <v>2</v>
      </c>
      <c r="D775" t="s">
        <v>8</v>
      </c>
      <c r="E775" t="s">
        <v>50</v>
      </c>
      <c r="F775">
        <v>2019</v>
      </c>
      <c r="G775">
        <v>0</v>
      </c>
      <c r="H775">
        <v>0</v>
      </c>
      <c r="I775">
        <v>0</v>
      </c>
      <c r="J775">
        <v>0</v>
      </c>
    </row>
    <row r="776" spans="1:10" x14ac:dyDescent="0.2">
      <c r="A776" s="1" t="str">
        <f t="shared" si="12"/>
        <v>20142commercialVCC 24724 (NG T7 SWCVng)</v>
      </c>
      <c r="B776">
        <v>2014</v>
      </c>
      <c r="C776">
        <v>2</v>
      </c>
      <c r="D776" t="s">
        <v>8</v>
      </c>
      <c r="E776" t="s">
        <v>50</v>
      </c>
      <c r="F776">
        <v>2019</v>
      </c>
      <c r="G776">
        <v>0</v>
      </c>
      <c r="H776">
        <v>0</v>
      </c>
      <c r="I776">
        <v>0</v>
      </c>
      <c r="J776">
        <v>0</v>
      </c>
    </row>
    <row r="777" spans="1:10" x14ac:dyDescent="0.2">
      <c r="A777" s="1" t="str">
        <f t="shared" si="12"/>
        <v>20152commercialVCC 24724 (NG T7 SWCVng)</v>
      </c>
      <c r="B777">
        <v>2015</v>
      </c>
      <c r="C777">
        <v>2</v>
      </c>
      <c r="D777" t="s">
        <v>8</v>
      </c>
      <c r="E777" t="s">
        <v>50</v>
      </c>
      <c r="F777">
        <v>2019</v>
      </c>
      <c r="G777">
        <v>0</v>
      </c>
      <c r="H777">
        <v>0</v>
      </c>
      <c r="I777">
        <v>0</v>
      </c>
      <c r="J777">
        <v>0</v>
      </c>
    </row>
    <row r="778" spans="1:10" x14ac:dyDescent="0.2">
      <c r="A778" s="1" t="str">
        <f t="shared" si="12"/>
        <v>20162commercialVCC 24724 (NG T7 SWCVng)</v>
      </c>
      <c r="B778">
        <v>2016</v>
      </c>
      <c r="C778">
        <v>2</v>
      </c>
      <c r="D778" t="s">
        <v>8</v>
      </c>
      <c r="E778" t="s">
        <v>50</v>
      </c>
      <c r="F778">
        <v>2019</v>
      </c>
      <c r="G778">
        <v>0</v>
      </c>
      <c r="H778">
        <v>0</v>
      </c>
      <c r="I778">
        <v>0</v>
      </c>
      <c r="J778">
        <v>0</v>
      </c>
    </row>
    <row r="779" spans="1:10" x14ac:dyDescent="0.2">
      <c r="A779" s="1" t="str">
        <f t="shared" si="12"/>
        <v>20172commercialVCC 24724 (NG T7 SWCVng)</v>
      </c>
      <c r="B779">
        <v>2017</v>
      </c>
      <c r="C779">
        <v>2</v>
      </c>
      <c r="D779" t="s">
        <v>8</v>
      </c>
      <c r="E779" t="s">
        <v>50</v>
      </c>
      <c r="F779">
        <v>2019</v>
      </c>
      <c r="G779">
        <v>0</v>
      </c>
      <c r="H779">
        <v>0</v>
      </c>
      <c r="I779">
        <v>0</v>
      </c>
      <c r="J779">
        <v>0</v>
      </c>
    </row>
    <row r="780" spans="1:10" x14ac:dyDescent="0.2">
      <c r="A780" s="1" t="str">
        <f t="shared" si="12"/>
        <v>20182commercialVCC 24724 (NG T7 SWCVng)</v>
      </c>
      <c r="B780">
        <v>2018</v>
      </c>
      <c r="C780">
        <v>2</v>
      </c>
      <c r="D780" t="s">
        <v>8</v>
      </c>
      <c r="E780" t="s">
        <v>50</v>
      </c>
      <c r="F780">
        <v>2019</v>
      </c>
      <c r="G780">
        <v>0</v>
      </c>
      <c r="H780">
        <v>0</v>
      </c>
      <c r="I780">
        <v>0</v>
      </c>
      <c r="J780">
        <v>0</v>
      </c>
    </row>
    <row r="781" spans="1:10" x14ac:dyDescent="0.2">
      <c r="A781" s="1" t="str">
        <f t="shared" si="12"/>
        <v>20192commercialVCC 24724 (NG T7 SWCVng)</v>
      </c>
      <c r="B781">
        <v>2019</v>
      </c>
      <c r="C781">
        <v>2</v>
      </c>
      <c r="D781" t="s">
        <v>8</v>
      </c>
      <c r="E781" t="s">
        <v>50</v>
      </c>
      <c r="F781">
        <v>2019</v>
      </c>
      <c r="G781">
        <v>12.5696761377644</v>
      </c>
      <c r="H781">
        <v>12.5696761377644</v>
      </c>
      <c r="I781">
        <v>310163.90619427903</v>
      </c>
      <c r="J781">
        <v>126619.018084835</v>
      </c>
    </row>
    <row r="782" spans="1:10" x14ac:dyDescent="0.2">
      <c r="A782" s="1" t="str">
        <f t="shared" si="12"/>
        <v>20202commercialVCC 24724 (NG T7 SWCVng)</v>
      </c>
      <c r="B782">
        <v>2020</v>
      </c>
      <c r="C782">
        <v>2</v>
      </c>
      <c r="D782" t="s">
        <v>8</v>
      </c>
      <c r="E782" t="s">
        <v>50</v>
      </c>
      <c r="F782">
        <v>2019</v>
      </c>
      <c r="G782">
        <v>0</v>
      </c>
      <c r="H782">
        <v>12.4439793763867</v>
      </c>
      <c r="I782">
        <v>263009.06408992002</v>
      </c>
      <c r="J782">
        <v>107368.874254561</v>
      </c>
    </row>
    <row r="783" spans="1:10" x14ac:dyDescent="0.2">
      <c r="A783" s="1" t="str">
        <f t="shared" si="12"/>
        <v>20102commercialVCC 24724 (NG T7 SWCVng)</v>
      </c>
      <c r="B783">
        <v>2010</v>
      </c>
      <c r="C783">
        <v>2</v>
      </c>
      <c r="D783" t="s">
        <v>8</v>
      </c>
      <c r="E783" t="s">
        <v>50</v>
      </c>
      <c r="F783">
        <v>2020</v>
      </c>
      <c r="G783">
        <v>0</v>
      </c>
      <c r="H783">
        <v>0</v>
      </c>
      <c r="I783">
        <v>0</v>
      </c>
      <c r="J783">
        <v>0</v>
      </c>
    </row>
    <row r="784" spans="1:10" x14ac:dyDescent="0.2">
      <c r="A784" s="1" t="str">
        <f t="shared" si="12"/>
        <v>20112commercialVCC 24724 (NG T7 SWCVng)</v>
      </c>
      <c r="B784">
        <v>2011</v>
      </c>
      <c r="C784">
        <v>2</v>
      </c>
      <c r="D784" t="s">
        <v>8</v>
      </c>
      <c r="E784" t="s">
        <v>50</v>
      </c>
      <c r="F784">
        <v>2020</v>
      </c>
      <c r="G784">
        <v>0</v>
      </c>
      <c r="H784">
        <v>0</v>
      </c>
      <c r="I784">
        <v>0</v>
      </c>
      <c r="J784">
        <v>0</v>
      </c>
    </row>
    <row r="785" spans="1:10" x14ac:dyDescent="0.2">
      <c r="A785" s="1" t="str">
        <f t="shared" si="12"/>
        <v>20122commercialVCC 24724 (NG T7 SWCVng)</v>
      </c>
      <c r="B785">
        <v>2012</v>
      </c>
      <c r="C785">
        <v>2</v>
      </c>
      <c r="D785" t="s">
        <v>8</v>
      </c>
      <c r="E785" t="s">
        <v>50</v>
      </c>
      <c r="F785">
        <v>2020</v>
      </c>
      <c r="G785">
        <v>0</v>
      </c>
      <c r="H785">
        <v>0</v>
      </c>
      <c r="I785">
        <v>0</v>
      </c>
      <c r="J785">
        <v>0</v>
      </c>
    </row>
    <row r="786" spans="1:10" x14ac:dyDescent="0.2">
      <c r="A786" s="1" t="str">
        <f t="shared" si="12"/>
        <v>20132commercialVCC 24724 (NG T7 SWCVng)</v>
      </c>
      <c r="B786">
        <v>2013</v>
      </c>
      <c r="C786">
        <v>2</v>
      </c>
      <c r="D786" t="s">
        <v>8</v>
      </c>
      <c r="E786" t="s">
        <v>50</v>
      </c>
      <c r="F786">
        <v>2020</v>
      </c>
      <c r="G786">
        <v>0</v>
      </c>
      <c r="H786">
        <v>0</v>
      </c>
      <c r="I786">
        <v>0</v>
      </c>
      <c r="J786">
        <v>0</v>
      </c>
    </row>
    <row r="787" spans="1:10" x14ac:dyDescent="0.2">
      <c r="A787" s="1" t="str">
        <f t="shared" si="12"/>
        <v>20142commercialVCC 24724 (NG T7 SWCVng)</v>
      </c>
      <c r="B787">
        <v>2014</v>
      </c>
      <c r="C787">
        <v>2</v>
      </c>
      <c r="D787" t="s">
        <v>8</v>
      </c>
      <c r="E787" t="s">
        <v>50</v>
      </c>
      <c r="F787">
        <v>2020</v>
      </c>
      <c r="G787">
        <v>0</v>
      </c>
      <c r="H787">
        <v>0</v>
      </c>
      <c r="I787">
        <v>0</v>
      </c>
      <c r="J787">
        <v>0</v>
      </c>
    </row>
    <row r="788" spans="1:10" x14ac:dyDescent="0.2">
      <c r="A788" s="1" t="str">
        <f t="shared" si="12"/>
        <v>20152commercialVCC 24724 (NG T7 SWCVng)</v>
      </c>
      <c r="B788">
        <v>2015</v>
      </c>
      <c r="C788">
        <v>2</v>
      </c>
      <c r="D788" t="s">
        <v>8</v>
      </c>
      <c r="E788" t="s">
        <v>50</v>
      </c>
      <c r="F788">
        <v>2020</v>
      </c>
      <c r="G788">
        <v>0</v>
      </c>
      <c r="H788">
        <v>0</v>
      </c>
      <c r="I788">
        <v>0</v>
      </c>
      <c r="J788">
        <v>0</v>
      </c>
    </row>
    <row r="789" spans="1:10" x14ac:dyDescent="0.2">
      <c r="A789" s="1" t="str">
        <f t="shared" si="12"/>
        <v>20162commercialVCC 24724 (NG T7 SWCVng)</v>
      </c>
      <c r="B789">
        <v>2016</v>
      </c>
      <c r="C789">
        <v>2</v>
      </c>
      <c r="D789" t="s">
        <v>8</v>
      </c>
      <c r="E789" t="s">
        <v>50</v>
      </c>
      <c r="F789">
        <v>2020</v>
      </c>
      <c r="G789">
        <v>0</v>
      </c>
      <c r="H789">
        <v>0</v>
      </c>
      <c r="I789">
        <v>0</v>
      </c>
      <c r="J789">
        <v>0</v>
      </c>
    </row>
    <row r="790" spans="1:10" x14ac:dyDescent="0.2">
      <c r="A790" s="1" t="str">
        <f t="shared" si="12"/>
        <v>20172commercialVCC 24724 (NG T7 SWCVng)</v>
      </c>
      <c r="B790">
        <v>2017</v>
      </c>
      <c r="C790">
        <v>2</v>
      </c>
      <c r="D790" t="s">
        <v>8</v>
      </c>
      <c r="E790" t="s">
        <v>50</v>
      </c>
      <c r="F790">
        <v>2020</v>
      </c>
      <c r="G790">
        <v>0</v>
      </c>
      <c r="H790">
        <v>0</v>
      </c>
      <c r="I790">
        <v>0</v>
      </c>
      <c r="J790">
        <v>0</v>
      </c>
    </row>
    <row r="791" spans="1:10" x14ac:dyDescent="0.2">
      <c r="A791" s="1" t="str">
        <f t="shared" si="12"/>
        <v>20182commercialVCC 24724 (NG T7 SWCVng)</v>
      </c>
      <c r="B791">
        <v>2018</v>
      </c>
      <c r="C791">
        <v>2</v>
      </c>
      <c r="D791" t="s">
        <v>8</v>
      </c>
      <c r="E791" t="s">
        <v>50</v>
      </c>
      <c r="F791">
        <v>2020</v>
      </c>
      <c r="G791">
        <v>0</v>
      </c>
      <c r="H791">
        <v>0</v>
      </c>
      <c r="I791">
        <v>0</v>
      </c>
      <c r="J791">
        <v>0</v>
      </c>
    </row>
    <row r="792" spans="1:10" x14ac:dyDescent="0.2">
      <c r="A792" s="1" t="str">
        <f t="shared" si="12"/>
        <v>20192commercialVCC 24724 (NG T7 SWCVng)</v>
      </c>
      <c r="B792">
        <v>2019</v>
      </c>
      <c r="C792">
        <v>2</v>
      </c>
      <c r="D792" t="s">
        <v>8</v>
      </c>
      <c r="E792" t="s">
        <v>50</v>
      </c>
      <c r="F792">
        <v>2020</v>
      </c>
      <c r="G792">
        <v>0</v>
      </c>
      <c r="H792">
        <v>0</v>
      </c>
      <c r="I792">
        <v>0</v>
      </c>
      <c r="J792">
        <v>0</v>
      </c>
    </row>
    <row r="793" spans="1:10" x14ac:dyDescent="0.2">
      <c r="A793" s="1" t="str">
        <f t="shared" si="12"/>
        <v>20202commercialVCC 24724 (NG T7 SWCVng)</v>
      </c>
      <c r="B793">
        <v>2020</v>
      </c>
      <c r="C793">
        <v>2</v>
      </c>
      <c r="D793" t="s">
        <v>8</v>
      </c>
      <c r="E793" t="s">
        <v>50</v>
      </c>
      <c r="F793">
        <v>2020</v>
      </c>
      <c r="G793">
        <v>15.255707386897701</v>
      </c>
      <c r="H793">
        <v>15.255707386897701</v>
      </c>
      <c r="I793">
        <v>376443.25462459301</v>
      </c>
      <c r="J793">
        <v>131852.63451677299</v>
      </c>
    </row>
    <row r="794" spans="1:10" x14ac:dyDescent="0.2">
      <c r="A794" s="1" t="str">
        <f t="shared" si="12"/>
        <v>20102industrialVCC 21400 (GAS LHD1)</v>
      </c>
      <c r="B794">
        <v>2010</v>
      </c>
      <c r="C794">
        <v>2</v>
      </c>
      <c r="D794" t="s">
        <v>21</v>
      </c>
      <c r="E794" t="s">
        <v>9</v>
      </c>
      <c r="F794">
        <v>2010</v>
      </c>
      <c r="G794">
        <v>1.98824845268937</v>
      </c>
      <c r="H794">
        <v>1.98824845268937</v>
      </c>
      <c r="I794">
        <v>45591.2259283737</v>
      </c>
      <c r="J794">
        <v>4462.1836345855299</v>
      </c>
    </row>
    <row r="795" spans="1:10" x14ac:dyDescent="0.2">
      <c r="A795" s="1" t="str">
        <f t="shared" si="12"/>
        <v>20112industrialVCC 21400 (GAS LHD1)</v>
      </c>
      <c r="B795">
        <v>2011</v>
      </c>
      <c r="C795">
        <v>2</v>
      </c>
      <c r="D795" t="s">
        <v>21</v>
      </c>
      <c r="E795" t="s">
        <v>9</v>
      </c>
      <c r="F795">
        <v>2010</v>
      </c>
      <c r="G795">
        <v>0</v>
      </c>
      <c r="H795">
        <v>1.9683659681624699</v>
      </c>
      <c r="I795">
        <v>42926.197095565403</v>
      </c>
      <c r="J795">
        <v>4201.3473047588604</v>
      </c>
    </row>
    <row r="796" spans="1:10" x14ac:dyDescent="0.2">
      <c r="A796" s="1" t="str">
        <f t="shared" si="12"/>
        <v>20122industrialVCC 21400 (GAS LHD1)</v>
      </c>
      <c r="B796">
        <v>2012</v>
      </c>
      <c r="C796">
        <v>2</v>
      </c>
      <c r="D796" t="s">
        <v>21</v>
      </c>
      <c r="E796" t="s">
        <v>9</v>
      </c>
      <c r="F796">
        <v>2010</v>
      </c>
      <c r="G796">
        <v>0</v>
      </c>
      <c r="H796">
        <v>1.94868230848085</v>
      </c>
      <c r="I796">
        <v>41294.143707562704</v>
      </c>
      <c r="J796">
        <v>4041.6121414588702</v>
      </c>
    </row>
    <row r="797" spans="1:10" x14ac:dyDescent="0.2">
      <c r="A797" s="1" t="str">
        <f t="shared" si="12"/>
        <v>20132industrialVCC 21400 (GAS LHD1)</v>
      </c>
      <c r="B797">
        <v>2013</v>
      </c>
      <c r="C797">
        <v>2</v>
      </c>
      <c r="D797" t="s">
        <v>21</v>
      </c>
      <c r="E797" t="s">
        <v>9</v>
      </c>
      <c r="F797">
        <v>2010</v>
      </c>
      <c r="G797">
        <v>0</v>
      </c>
      <c r="H797">
        <v>1.92919548539604</v>
      </c>
      <c r="I797">
        <v>39975.6997982334</v>
      </c>
      <c r="J797">
        <v>3912.5711096478099</v>
      </c>
    </row>
    <row r="798" spans="1:10" x14ac:dyDescent="0.2">
      <c r="A798" s="1" t="str">
        <f t="shared" si="12"/>
        <v>20142industrialVCC 21400 (GAS LHD1)</v>
      </c>
      <c r="B798">
        <v>2014</v>
      </c>
      <c r="C798">
        <v>2</v>
      </c>
      <c r="D798" t="s">
        <v>21</v>
      </c>
      <c r="E798" t="s">
        <v>9</v>
      </c>
      <c r="F798">
        <v>2010</v>
      </c>
      <c r="G798">
        <v>0</v>
      </c>
      <c r="H798">
        <v>1.90990353054208</v>
      </c>
      <c r="I798">
        <v>35676.410311407803</v>
      </c>
      <c r="J798">
        <v>3491.7835831487901</v>
      </c>
    </row>
    <row r="799" spans="1:10" x14ac:dyDescent="0.2">
      <c r="A799" s="1" t="str">
        <f t="shared" si="12"/>
        <v>20152industrialVCC 21400 (GAS LHD1)</v>
      </c>
      <c r="B799">
        <v>2015</v>
      </c>
      <c r="C799">
        <v>2</v>
      </c>
      <c r="D799" t="s">
        <v>21</v>
      </c>
      <c r="E799" t="s">
        <v>9</v>
      </c>
      <c r="F799">
        <v>2010</v>
      </c>
      <c r="G799">
        <v>0</v>
      </c>
      <c r="H799">
        <v>1.8908044952366601</v>
      </c>
      <c r="I799">
        <v>33404.398961910403</v>
      </c>
      <c r="J799">
        <v>3269.4133429352901</v>
      </c>
    </row>
    <row r="800" spans="1:10" x14ac:dyDescent="0.2">
      <c r="A800" s="1" t="str">
        <f t="shared" si="12"/>
        <v>20162industrialVCC 21400 (GAS LHD1)</v>
      </c>
      <c r="B800">
        <v>2016</v>
      </c>
      <c r="C800">
        <v>2</v>
      </c>
      <c r="D800" t="s">
        <v>21</v>
      </c>
      <c r="E800" t="s">
        <v>9</v>
      </c>
      <c r="F800">
        <v>2010</v>
      </c>
      <c r="G800">
        <v>0</v>
      </c>
      <c r="H800">
        <v>1.8718964502842901</v>
      </c>
      <c r="I800">
        <v>32105.2648011456</v>
      </c>
      <c r="J800">
        <v>3142.2622283677001</v>
      </c>
    </row>
    <row r="801" spans="1:10" x14ac:dyDescent="0.2">
      <c r="A801" s="1" t="str">
        <f t="shared" si="12"/>
        <v>20172industrialVCC 21400 (GAS LHD1)</v>
      </c>
      <c r="B801">
        <v>2017</v>
      </c>
      <c r="C801">
        <v>2</v>
      </c>
      <c r="D801" t="s">
        <v>21</v>
      </c>
      <c r="E801" t="s">
        <v>9</v>
      </c>
      <c r="F801">
        <v>2010</v>
      </c>
      <c r="G801">
        <v>0</v>
      </c>
      <c r="H801">
        <v>1.85317748578145</v>
      </c>
      <c r="I801">
        <v>29257.352373134301</v>
      </c>
      <c r="J801">
        <v>2863.5263977284999</v>
      </c>
    </row>
    <row r="802" spans="1:10" x14ac:dyDescent="0.2">
      <c r="A802" s="1" t="str">
        <f t="shared" si="12"/>
        <v>20182industrialVCC 21400 (GAS LHD1)</v>
      </c>
      <c r="B802">
        <v>2018</v>
      </c>
      <c r="C802">
        <v>2</v>
      </c>
      <c r="D802" t="s">
        <v>21</v>
      </c>
      <c r="E802" t="s">
        <v>9</v>
      </c>
      <c r="F802">
        <v>2010</v>
      </c>
      <c r="G802">
        <v>0</v>
      </c>
      <c r="H802">
        <v>1.83464571092364</v>
      </c>
      <c r="I802">
        <v>28091.257573202802</v>
      </c>
      <c r="J802">
        <v>2749.3963425112001</v>
      </c>
    </row>
    <row r="803" spans="1:10" x14ac:dyDescent="0.2">
      <c r="A803" s="1" t="str">
        <f t="shared" si="12"/>
        <v>20192industrialVCC 21400 (GAS LHD1)</v>
      </c>
      <c r="B803">
        <v>2019</v>
      </c>
      <c r="C803">
        <v>2</v>
      </c>
      <c r="D803" t="s">
        <v>21</v>
      </c>
      <c r="E803" t="s">
        <v>9</v>
      </c>
      <c r="F803">
        <v>2010</v>
      </c>
      <c r="G803">
        <v>0</v>
      </c>
      <c r="H803">
        <v>1.7796063395959301</v>
      </c>
      <c r="I803">
        <v>27210.3242441203</v>
      </c>
      <c r="J803">
        <v>2663.17610596023</v>
      </c>
    </row>
    <row r="804" spans="1:10" x14ac:dyDescent="0.2">
      <c r="A804" s="1" t="str">
        <f t="shared" si="12"/>
        <v>20202industrialVCC 21400 (GAS LHD1)</v>
      </c>
      <c r="B804">
        <v>2020</v>
      </c>
      <c r="C804">
        <v>2</v>
      </c>
      <c r="D804" t="s">
        <v>21</v>
      </c>
      <c r="E804" t="s">
        <v>9</v>
      </c>
      <c r="F804">
        <v>2010</v>
      </c>
      <c r="G804">
        <v>0</v>
      </c>
      <c r="H804">
        <v>1.72621814940805</v>
      </c>
      <c r="I804">
        <v>25784.059649248698</v>
      </c>
      <c r="J804">
        <v>2523.58226077995</v>
      </c>
    </row>
    <row r="805" spans="1:10" x14ac:dyDescent="0.2">
      <c r="A805" s="1" t="str">
        <f t="shared" si="12"/>
        <v>20102industrialVCC 21400 (GAS LHD1)</v>
      </c>
      <c r="B805">
        <v>2010</v>
      </c>
      <c r="C805">
        <v>2</v>
      </c>
      <c r="D805" t="s">
        <v>21</v>
      </c>
      <c r="E805" t="s">
        <v>9</v>
      </c>
      <c r="F805">
        <v>2011</v>
      </c>
      <c r="G805">
        <v>0</v>
      </c>
      <c r="H805">
        <v>0</v>
      </c>
      <c r="I805">
        <v>0</v>
      </c>
      <c r="J805">
        <v>0</v>
      </c>
    </row>
    <row r="806" spans="1:10" x14ac:dyDescent="0.2">
      <c r="A806" s="1" t="str">
        <f t="shared" si="12"/>
        <v>20112industrialVCC 21400 (GAS LHD1)</v>
      </c>
      <c r="B806">
        <v>2011</v>
      </c>
      <c r="C806">
        <v>2</v>
      </c>
      <c r="D806" t="s">
        <v>21</v>
      </c>
      <c r="E806" t="s">
        <v>9</v>
      </c>
      <c r="F806">
        <v>2011</v>
      </c>
      <c r="G806">
        <v>104.01504843228599</v>
      </c>
      <c r="H806">
        <v>104.01504843228599</v>
      </c>
      <c r="I806">
        <v>2385101.1007264601</v>
      </c>
      <c r="J806">
        <v>236005.244572842</v>
      </c>
    </row>
    <row r="807" spans="1:10" x14ac:dyDescent="0.2">
      <c r="A807" s="1" t="str">
        <f t="shared" si="12"/>
        <v>20122industrialVCC 21400 (GAS LHD1)</v>
      </c>
      <c r="B807">
        <v>2012</v>
      </c>
      <c r="C807">
        <v>2</v>
      </c>
      <c r="D807" t="s">
        <v>21</v>
      </c>
      <c r="E807" t="s">
        <v>9</v>
      </c>
      <c r="F807">
        <v>2011</v>
      </c>
      <c r="G807">
        <v>0</v>
      </c>
      <c r="H807">
        <v>102.974897947963</v>
      </c>
      <c r="I807">
        <v>2245680.3443602002</v>
      </c>
      <c r="J807">
        <v>222209.59050403701</v>
      </c>
    </row>
    <row r="808" spans="1:10" x14ac:dyDescent="0.2">
      <c r="A808" s="1" t="str">
        <f t="shared" si="12"/>
        <v>20132industrialVCC 21400 (GAS LHD1)</v>
      </c>
      <c r="B808">
        <v>2013</v>
      </c>
      <c r="C808">
        <v>2</v>
      </c>
      <c r="D808" t="s">
        <v>21</v>
      </c>
      <c r="E808" t="s">
        <v>9</v>
      </c>
      <c r="F808">
        <v>2011</v>
      </c>
      <c r="G808">
        <v>0</v>
      </c>
      <c r="H808">
        <v>101.94514896848401</v>
      </c>
      <c r="I808">
        <v>2160299.6103943102</v>
      </c>
      <c r="J808">
        <v>213761.18511137101</v>
      </c>
    </row>
    <row r="809" spans="1:10" x14ac:dyDescent="0.2">
      <c r="A809" s="1" t="str">
        <f t="shared" si="12"/>
        <v>20142industrialVCC 21400 (GAS LHD1)</v>
      </c>
      <c r="B809">
        <v>2014</v>
      </c>
      <c r="C809">
        <v>2</v>
      </c>
      <c r="D809" t="s">
        <v>21</v>
      </c>
      <c r="E809" t="s">
        <v>9</v>
      </c>
      <c r="F809">
        <v>2011</v>
      </c>
      <c r="G809">
        <v>0</v>
      </c>
      <c r="H809">
        <v>100.92569747879899</v>
      </c>
      <c r="I809">
        <v>2091325.32959019</v>
      </c>
      <c r="J809">
        <v>206936.194755426</v>
      </c>
    </row>
    <row r="810" spans="1:10" x14ac:dyDescent="0.2">
      <c r="A810" s="1" t="str">
        <f t="shared" si="12"/>
        <v>20152industrialVCC 21400 (GAS LHD1)</v>
      </c>
      <c r="B810">
        <v>2015</v>
      </c>
      <c r="C810">
        <v>2</v>
      </c>
      <c r="D810" t="s">
        <v>21</v>
      </c>
      <c r="E810" t="s">
        <v>9</v>
      </c>
      <c r="F810">
        <v>2011</v>
      </c>
      <c r="G810">
        <v>0</v>
      </c>
      <c r="H810">
        <v>99.916440504011206</v>
      </c>
      <c r="I810">
        <v>1866408.36632451</v>
      </c>
      <c r="J810">
        <v>184680.70927184299</v>
      </c>
    </row>
    <row r="811" spans="1:10" x14ac:dyDescent="0.2">
      <c r="A811" s="1" t="str">
        <f t="shared" si="12"/>
        <v>20162industrialVCC 21400 (GAS LHD1)</v>
      </c>
      <c r="B811">
        <v>2016</v>
      </c>
      <c r="C811">
        <v>2</v>
      </c>
      <c r="D811" t="s">
        <v>21</v>
      </c>
      <c r="E811" t="s">
        <v>9</v>
      </c>
      <c r="F811">
        <v>2011</v>
      </c>
      <c r="G811">
        <v>0</v>
      </c>
      <c r="H811">
        <v>98.917276098971101</v>
      </c>
      <c r="I811">
        <v>1747548.2861182301</v>
      </c>
      <c r="J811">
        <v>172919.52971828499</v>
      </c>
    </row>
    <row r="812" spans="1:10" x14ac:dyDescent="0.2">
      <c r="A812" s="1" t="str">
        <f t="shared" si="12"/>
        <v>20172industrialVCC 21400 (GAS LHD1)</v>
      </c>
      <c r="B812">
        <v>2017</v>
      </c>
      <c r="C812">
        <v>2</v>
      </c>
      <c r="D812" t="s">
        <v>21</v>
      </c>
      <c r="E812" t="s">
        <v>9</v>
      </c>
      <c r="F812">
        <v>2011</v>
      </c>
      <c r="G812">
        <v>0</v>
      </c>
      <c r="H812">
        <v>97.928103337981398</v>
      </c>
      <c r="I812">
        <v>1679584.19316535</v>
      </c>
      <c r="J812">
        <v>166194.497234493</v>
      </c>
    </row>
    <row r="813" spans="1:10" x14ac:dyDescent="0.2">
      <c r="A813" s="1" t="str">
        <f t="shared" si="12"/>
        <v>20182industrialVCC 21400 (GAS LHD1)</v>
      </c>
      <c r="B813">
        <v>2018</v>
      </c>
      <c r="C813">
        <v>2</v>
      </c>
      <c r="D813" t="s">
        <v>21</v>
      </c>
      <c r="E813" t="s">
        <v>9</v>
      </c>
      <c r="F813">
        <v>2011</v>
      </c>
      <c r="G813">
        <v>0</v>
      </c>
      <c r="H813">
        <v>96.948822304601507</v>
      </c>
      <c r="I813">
        <v>1530595.8970951</v>
      </c>
      <c r="J813">
        <v>151452.137155148</v>
      </c>
    </row>
    <row r="814" spans="1:10" x14ac:dyDescent="0.2">
      <c r="A814" s="1" t="str">
        <f t="shared" si="12"/>
        <v>20192industrialVCC 21400 (GAS LHD1)</v>
      </c>
      <c r="B814">
        <v>2019</v>
      </c>
      <c r="C814">
        <v>2</v>
      </c>
      <c r="D814" t="s">
        <v>21</v>
      </c>
      <c r="E814" t="s">
        <v>9</v>
      </c>
      <c r="F814">
        <v>2011</v>
      </c>
      <c r="G814">
        <v>0</v>
      </c>
      <c r="H814">
        <v>95.979334081555507</v>
      </c>
      <c r="I814">
        <v>1469591.74697118</v>
      </c>
      <c r="J814">
        <v>145415.78952796801</v>
      </c>
    </row>
    <row r="815" spans="1:10" x14ac:dyDescent="0.2">
      <c r="A815" s="1" t="str">
        <f t="shared" si="12"/>
        <v>20202industrialVCC 21400 (GAS LHD1)</v>
      </c>
      <c r="B815">
        <v>2020</v>
      </c>
      <c r="C815">
        <v>2</v>
      </c>
      <c r="D815" t="s">
        <v>21</v>
      </c>
      <c r="E815" t="s">
        <v>9</v>
      </c>
      <c r="F815">
        <v>2011</v>
      </c>
      <c r="G815">
        <v>0</v>
      </c>
      <c r="H815">
        <v>93.099954059108896</v>
      </c>
      <c r="I815">
        <v>1423505.79490307</v>
      </c>
      <c r="J815">
        <v>140855.59441259399</v>
      </c>
    </row>
    <row r="816" spans="1:10" x14ac:dyDescent="0.2">
      <c r="A816" s="1" t="str">
        <f t="shared" si="12"/>
        <v>20102industrialVCC 21400 (GAS LHD1)</v>
      </c>
      <c r="B816">
        <v>2010</v>
      </c>
      <c r="C816">
        <v>2</v>
      </c>
      <c r="D816" t="s">
        <v>21</v>
      </c>
      <c r="E816" t="s">
        <v>9</v>
      </c>
      <c r="F816">
        <v>2012</v>
      </c>
      <c r="G816">
        <v>0</v>
      </c>
      <c r="H816">
        <v>0</v>
      </c>
      <c r="I816">
        <v>0</v>
      </c>
      <c r="J816">
        <v>0</v>
      </c>
    </row>
    <row r="817" spans="1:10" x14ac:dyDescent="0.2">
      <c r="A817" s="1" t="str">
        <f t="shared" si="12"/>
        <v>20112industrialVCC 21400 (GAS LHD1)</v>
      </c>
      <c r="B817">
        <v>2011</v>
      </c>
      <c r="C817">
        <v>2</v>
      </c>
      <c r="D817" t="s">
        <v>21</v>
      </c>
      <c r="E817" t="s">
        <v>9</v>
      </c>
      <c r="F817">
        <v>2012</v>
      </c>
      <c r="G817">
        <v>0</v>
      </c>
      <c r="H817">
        <v>0</v>
      </c>
      <c r="I817">
        <v>0</v>
      </c>
      <c r="J817">
        <v>0</v>
      </c>
    </row>
    <row r="818" spans="1:10" x14ac:dyDescent="0.2">
      <c r="A818" s="1" t="str">
        <f t="shared" si="12"/>
        <v>20122industrialVCC 21400 (GAS LHD1)</v>
      </c>
      <c r="B818">
        <v>2012</v>
      </c>
      <c r="C818">
        <v>2</v>
      </c>
      <c r="D818" t="s">
        <v>21</v>
      </c>
      <c r="E818" t="s">
        <v>9</v>
      </c>
      <c r="F818">
        <v>2012</v>
      </c>
      <c r="G818">
        <v>133.39319668315699</v>
      </c>
      <c r="H818">
        <v>133.39319668315699</v>
      </c>
      <c r="I818">
        <v>3058752.2193535198</v>
      </c>
      <c r="J818">
        <v>299477.58852621098</v>
      </c>
    </row>
    <row r="819" spans="1:10" x14ac:dyDescent="0.2">
      <c r="A819" s="1" t="str">
        <f t="shared" si="12"/>
        <v>20132industrialVCC 21400 (GAS LHD1)</v>
      </c>
      <c r="B819">
        <v>2013</v>
      </c>
      <c r="C819">
        <v>2</v>
      </c>
      <c r="D819" t="s">
        <v>21</v>
      </c>
      <c r="E819" t="s">
        <v>9</v>
      </c>
      <c r="F819">
        <v>2012</v>
      </c>
      <c r="G819">
        <v>0</v>
      </c>
      <c r="H819">
        <v>132.059264716326</v>
      </c>
      <c r="I819">
        <v>2879953.2796233199</v>
      </c>
      <c r="J819">
        <v>281971.667333038</v>
      </c>
    </row>
    <row r="820" spans="1:10" x14ac:dyDescent="0.2">
      <c r="A820" s="1" t="str">
        <f t="shared" si="12"/>
        <v>20142industrialVCC 21400 (GAS LHD1)</v>
      </c>
      <c r="B820">
        <v>2014</v>
      </c>
      <c r="C820">
        <v>2</v>
      </c>
      <c r="D820" t="s">
        <v>21</v>
      </c>
      <c r="E820" t="s">
        <v>9</v>
      </c>
      <c r="F820">
        <v>2012</v>
      </c>
      <c r="G820">
        <v>0</v>
      </c>
      <c r="H820">
        <v>130.73867206916199</v>
      </c>
      <c r="I820">
        <v>2770457.4979020902</v>
      </c>
      <c r="J820">
        <v>271251.108650257</v>
      </c>
    </row>
    <row r="821" spans="1:10" x14ac:dyDescent="0.2">
      <c r="A821" s="1" t="str">
        <f t="shared" si="12"/>
        <v>20152industrialVCC 21400 (GAS LHD1)</v>
      </c>
      <c r="B821">
        <v>2015</v>
      </c>
      <c r="C821">
        <v>2</v>
      </c>
      <c r="D821" t="s">
        <v>21</v>
      </c>
      <c r="E821" t="s">
        <v>9</v>
      </c>
      <c r="F821">
        <v>2012</v>
      </c>
      <c r="G821">
        <v>0</v>
      </c>
      <c r="H821">
        <v>129.43128534847099</v>
      </c>
      <c r="I821">
        <v>2682002.02973613</v>
      </c>
      <c r="J821">
        <v>262590.57376590499</v>
      </c>
    </row>
    <row r="822" spans="1:10" x14ac:dyDescent="0.2">
      <c r="A822" s="1" t="str">
        <f t="shared" si="12"/>
        <v>20162industrialVCC 21400 (GAS LHD1)</v>
      </c>
      <c r="B822">
        <v>2016</v>
      </c>
      <c r="C822">
        <v>2</v>
      </c>
      <c r="D822" t="s">
        <v>21</v>
      </c>
      <c r="E822" t="s">
        <v>9</v>
      </c>
      <c r="F822">
        <v>2012</v>
      </c>
      <c r="G822">
        <v>0</v>
      </c>
      <c r="H822">
        <v>128.136972494986</v>
      </c>
      <c r="I822">
        <v>2393559.2210226501</v>
      </c>
      <c r="J822">
        <v>234349.594900511</v>
      </c>
    </row>
    <row r="823" spans="1:10" x14ac:dyDescent="0.2">
      <c r="A823" s="1" t="str">
        <f t="shared" si="12"/>
        <v>20172industrialVCC 21400 (GAS LHD1)</v>
      </c>
      <c r="B823">
        <v>2017</v>
      </c>
      <c r="C823">
        <v>2</v>
      </c>
      <c r="D823" t="s">
        <v>21</v>
      </c>
      <c r="E823" t="s">
        <v>9</v>
      </c>
      <c r="F823">
        <v>2012</v>
      </c>
      <c r="G823">
        <v>0</v>
      </c>
      <c r="H823">
        <v>126.855602770036</v>
      </c>
      <c r="I823">
        <v>2241128.1420999202</v>
      </c>
      <c r="J823">
        <v>219425.309225003</v>
      </c>
    </row>
    <row r="824" spans="1:10" x14ac:dyDescent="0.2">
      <c r="A824" s="1" t="str">
        <f t="shared" si="12"/>
        <v>20182industrialVCC 21400 (GAS LHD1)</v>
      </c>
      <c r="B824">
        <v>2018</v>
      </c>
      <c r="C824">
        <v>2</v>
      </c>
      <c r="D824" t="s">
        <v>21</v>
      </c>
      <c r="E824" t="s">
        <v>9</v>
      </c>
      <c r="F824">
        <v>2012</v>
      </c>
      <c r="G824">
        <v>0</v>
      </c>
      <c r="H824">
        <v>125.587046742336</v>
      </c>
      <c r="I824">
        <v>2153968.18058189</v>
      </c>
      <c r="J824">
        <v>210891.61534607399</v>
      </c>
    </row>
    <row r="825" spans="1:10" x14ac:dyDescent="0.2">
      <c r="A825" s="1" t="str">
        <f t="shared" si="12"/>
        <v>20192industrialVCC 21400 (GAS LHD1)</v>
      </c>
      <c r="B825">
        <v>2019</v>
      </c>
      <c r="C825">
        <v>2</v>
      </c>
      <c r="D825" t="s">
        <v>21</v>
      </c>
      <c r="E825" t="s">
        <v>9</v>
      </c>
      <c r="F825">
        <v>2012</v>
      </c>
      <c r="G825">
        <v>0</v>
      </c>
      <c r="H825">
        <v>124.33117627491301</v>
      </c>
      <c r="I825">
        <v>1962899.4325427399</v>
      </c>
      <c r="J825">
        <v>192184.376641535</v>
      </c>
    </row>
    <row r="826" spans="1:10" x14ac:dyDescent="0.2">
      <c r="A826" s="1" t="str">
        <f t="shared" si="12"/>
        <v>20202industrialVCC 21400 (GAS LHD1)</v>
      </c>
      <c r="B826">
        <v>2020</v>
      </c>
      <c r="C826">
        <v>2</v>
      </c>
      <c r="D826" t="s">
        <v>21</v>
      </c>
      <c r="E826" t="s">
        <v>9</v>
      </c>
      <c r="F826">
        <v>2012</v>
      </c>
      <c r="G826">
        <v>0</v>
      </c>
      <c r="H826">
        <v>123.08786451216299</v>
      </c>
      <c r="I826">
        <v>1884665.18933834</v>
      </c>
      <c r="J826">
        <v>184524.58571542299</v>
      </c>
    </row>
    <row r="827" spans="1:10" x14ac:dyDescent="0.2">
      <c r="A827" s="1" t="str">
        <f t="shared" si="12"/>
        <v>20102industrialVCC 21400 (GAS LHD1)</v>
      </c>
      <c r="B827">
        <v>2010</v>
      </c>
      <c r="C827">
        <v>2</v>
      </c>
      <c r="D827" t="s">
        <v>21</v>
      </c>
      <c r="E827" t="s">
        <v>9</v>
      </c>
      <c r="F827">
        <v>2013</v>
      </c>
      <c r="G827">
        <v>0</v>
      </c>
      <c r="H827">
        <v>0</v>
      </c>
      <c r="I827">
        <v>0</v>
      </c>
      <c r="J827">
        <v>0</v>
      </c>
    </row>
    <row r="828" spans="1:10" x14ac:dyDescent="0.2">
      <c r="A828" s="1" t="str">
        <f t="shared" si="12"/>
        <v>20112industrialVCC 21400 (GAS LHD1)</v>
      </c>
      <c r="B828">
        <v>2011</v>
      </c>
      <c r="C828">
        <v>2</v>
      </c>
      <c r="D828" t="s">
        <v>21</v>
      </c>
      <c r="E828" t="s">
        <v>9</v>
      </c>
      <c r="F828">
        <v>2013</v>
      </c>
      <c r="G828">
        <v>0</v>
      </c>
      <c r="H828">
        <v>0</v>
      </c>
      <c r="I828">
        <v>0</v>
      </c>
      <c r="J828">
        <v>0</v>
      </c>
    </row>
    <row r="829" spans="1:10" x14ac:dyDescent="0.2">
      <c r="A829" s="1" t="str">
        <f t="shared" si="12"/>
        <v>20122industrialVCC 21400 (GAS LHD1)</v>
      </c>
      <c r="B829">
        <v>2012</v>
      </c>
      <c r="C829">
        <v>2</v>
      </c>
      <c r="D829" t="s">
        <v>21</v>
      </c>
      <c r="E829" t="s">
        <v>9</v>
      </c>
      <c r="F829">
        <v>2013</v>
      </c>
      <c r="G829">
        <v>0</v>
      </c>
      <c r="H829">
        <v>0</v>
      </c>
      <c r="I829">
        <v>0</v>
      </c>
      <c r="J829">
        <v>0</v>
      </c>
    </row>
    <row r="830" spans="1:10" x14ac:dyDescent="0.2">
      <c r="A830" s="1" t="str">
        <f t="shared" si="12"/>
        <v>20132industrialVCC 21400 (GAS LHD1)</v>
      </c>
      <c r="B830">
        <v>2013</v>
      </c>
      <c r="C830">
        <v>2</v>
      </c>
      <c r="D830" t="s">
        <v>21</v>
      </c>
      <c r="E830" t="s">
        <v>9</v>
      </c>
      <c r="F830">
        <v>2013</v>
      </c>
      <c r="G830">
        <v>25.9916162527457</v>
      </c>
      <c r="H830">
        <v>25.9916162527457</v>
      </c>
      <c r="I830">
        <v>595996.76651057403</v>
      </c>
      <c r="J830">
        <v>58470.002466218699</v>
      </c>
    </row>
    <row r="831" spans="1:10" x14ac:dyDescent="0.2">
      <c r="A831" s="1" t="str">
        <f t="shared" si="12"/>
        <v>20142industrialVCC 21400 (GAS LHD1)</v>
      </c>
      <c r="B831">
        <v>2014</v>
      </c>
      <c r="C831">
        <v>2</v>
      </c>
      <c r="D831" t="s">
        <v>21</v>
      </c>
      <c r="E831" t="s">
        <v>9</v>
      </c>
      <c r="F831">
        <v>2013</v>
      </c>
      <c r="G831">
        <v>0</v>
      </c>
      <c r="H831">
        <v>25.731700090218201</v>
      </c>
      <c r="I831">
        <v>561157.85760502005</v>
      </c>
      <c r="J831">
        <v>55052.146524558899</v>
      </c>
    </row>
    <row r="832" spans="1:10" x14ac:dyDescent="0.2">
      <c r="A832" s="1" t="str">
        <f t="shared" si="12"/>
        <v>20152industrialVCC 21400 (GAS LHD1)</v>
      </c>
      <c r="B832">
        <v>2015</v>
      </c>
      <c r="C832">
        <v>2</v>
      </c>
      <c r="D832" t="s">
        <v>21</v>
      </c>
      <c r="E832" t="s">
        <v>9</v>
      </c>
      <c r="F832">
        <v>2013</v>
      </c>
      <c r="G832">
        <v>0</v>
      </c>
      <c r="H832">
        <v>25.474383089315999</v>
      </c>
      <c r="I832">
        <v>539822.64403672505</v>
      </c>
      <c r="J832">
        <v>52959.064715979403</v>
      </c>
    </row>
    <row r="833" spans="1:10" x14ac:dyDescent="0.2">
      <c r="A833" s="1" t="str">
        <f t="shared" si="12"/>
        <v>20162industrialVCC 21400 (GAS LHD1)</v>
      </c>
      <c r="B833">
        <v>2016</v>
      </c>
      <c r="C833">
        <v>2</v>
      </c>
      <c r="D833" t="s">
        <v>21</v>
      </c>
      <c r="E833" t="s">
        <v>9</v>
      </c>
      <c r="F833">
        <v>2013</v>
      </c>
      <c r="G833">
        <v>0</v>
      </c>
      <c r="H833">
        <v>25.219639258422902</v>
      </c>
      <c r="I833">
        <v>522587.12797448097</v>
      </c>
      <c r="J833">
        <v>51268.1819406145</v>
      </c>
    </row>
    <row r="834" spans="1:10" x14ac:dyDescent="0.2">
      <c r="A834" s="1" t="str">
        <f t="shared" si="12"/>
        <v>20172industrialVCC 21400 (GAS LHD1)</v>
      </c>
      <c r="B834">
        <v>2017</v>
      </c>
      <c r="C834">
        <v>2</v>
      </c>
      <c r="D834" t="s">
        <v>21</v>
      </c>
      <c r="E834" t="s">
        <v>9</v>
      </c>
      <c r="F834">
        <v>2013</v>
      </c>
      <c r="G834">
        <v>0</v>
      </c>
      <c r="H834">
        <v>24.967442865838599</v>
      </c>
      <c r="I834">
        <v>466384.15075104497</v>
      </c>
      <c r="J834">
        <v>45754.413407769898</v>
      </c>
    </row>
    <row r="835" spans="1:10" x14ac:dyDescent="0.2">
      <c r="A835" s="1" t="str">
        <f t="shared" ref="A835:A898" si="13">$B835&amp;$C835&amp;$D835&amp;$E835</f>
        <v>20182industrialVCC 21400 (GAS LHD1)</v>
      </c>
      <c r="B835">
        <v>2018</v>
      </c>
      <c r="C835">
        <v>2</v>
      </c>
      <c r="D835" t="s">
        <v>21</v>
      </c>
      <c r="E835" t="s">
        <v>9</v>
      </c>
      <c r="F835">
        <v>2013</v>
      </c>
      <c r="G835">
        <v>0</v>
      </c>
      <c r="H835">
        <v>24.7177684371803</v>
      </c>
      <c r="I835">
        <v>436683.01001174602</v>
      </c>
      <c r="J835">
        <v>42840.595968048103</v>
      </c>
    </row>
    <row r="836" spans="1:10" x14ac:dyDescent="0.2">
      <c r="A836" s="1" t="str">
        <f t="shared" si="13"/>
        <v>20192industrialVCC 21400 (GAS LHD1)</v>
      </c>
      <c r="B836">
        <v>2019</v>
      </c>
      <c r="C836">
        <v>2</v>
      </c>
      <c r="D836" t="s">
        <v>21</v>
      </c>
      <c r="E836" t="s">
        <v>9</v>
      </c>
      <c r="F836">
        <v>2013</v>
      </c>
      <c r="G836">
        <v>0</v>
      </c>
      <c r="H836">
        <v>24.470590752808398</v>
      </c>
      <c r="I836">
        <v>419699.92295250198</v>
      </c>
      <c r="J836">
        <v>41174.477629769499</v>
      </c>
    </row>
    <row r="837" spans="1:10" x14ac:dyDescent="0.2">
      <c r="A837" s="1" t="str">
        <f t="shared" si="13"/>
        <v>20202industrialVCC 21400 (GAS LHD1)</v>
      </c>
      <c r="B837">
        <v>2020</v>
      </c>
      <c r="C837">
        <v>2</v>
      </c>
      <c r="D837" t="s">
        <v>21</v>
      </c>
      <c r="E837" t="s">
        <v>9</v>
      </c>
      <c r="F837">
        <v>2013</v>
      </c>
      <c r="G837">
        <v>0</v>
      </c>
      <c r="H837">
        <v>24.225884845280401</v>
      </c>
      <c r="I837">
        <v>382470.24632422603</v>
      </c>
      <c r="J837">
        <v>37522.076464882899</v>
      </c>
    </row>
    <row r="838" spans="1:10" x14ac:dyDescent="0.2">
      <c r="A838" s="1" t="str">
        <f t="shared" si="13"/>
        <v>20102industrialVCC 21400 (GAS LHD1)</v>
      </c>
      <c r="B838">
        <v>2010</v>
      </c>
      <c r="C838">
        <v>2</v>
      </c>
      <c r="D838" t="s">
        <v>21</v>
      </c>
      <c r="E838" t="s">
        <v>9</v>
      </c>
      <c r="F838">
        <v>2014</v>
      </c>
      <c r="G838">
        <v>0</v>
      </c>
      <c r="H838">
        <v>0</v>
      </c>
      <c r="I838">
        <v>0</v>
      </c>
      <c r="J838">
        <v>0</v>
      </c>
    </row>
    <row r="839" spans="1:10" x14ac:dyDescent="0.2">
      <c r="A839" s="1" t="str">
        <f t="shared" si="13"/>
        <v>20112industrialVCC 21400 (GAS LHD1)</v>
      </c>
      <c r="B839">
        <v>2011</v>
      </c>
      <c r="C839">
        <v>2</v>
      </c>
      <c r="D839" t="s">
        <v>21</v>
      </c>
      <c r="E839" t="s">
        <v>9</v>
      </c>
      <c r="F839">
        <v>2014</v>
      </c>
      <c r="G839">
        <v>0</v>
      </c>
      <c r="H839">
        <v>0</v>
      </c>
      <c r="I839">
        <v>0</v>
      </c>
      <c r="J839">
        <v>0</v>
      </c>
    </row>
    <row r="840" spans="1:10" x14ac:dyDescent="0.2">
      <c r="A840" s="1" t="str">
        <f t="shared" si="13"/>
        <v>20122industrialVCC 21400 (GAS LHD1)</v>
      </c>
      <c r="B840">
        <v>2012</v>
      </c>
      <c r="C840">
        <v>2</v>
      </c>
      <c r="D840" t="s">
        <v>21</v>
      </c>
      <c r="E840" t="s">
        <v>9</v>
      </c>
      <c r="F840">
        <v>2014</v>
      </c>
      <c r="G840">
        <v>0</v>
      </c>
      <c r="H840">
        <v>0</v>
      </c>
      <c r="I840">
        <v>0</v>
      </c>
      <c r="J840">
        <v>0</v>
      </c>
    </row>
    <row r="841" spans="1:10" x14ac:dyDescent="0.2">
      <c r="A841" s="1" t="str">
        <f t="shared" si="13"/>
        <v>20132industrialVCC 21400 (GAS LHD1)</v>
      </c>
      <c r="B841">
        <v>2013</v>
      </c>
      <c r="C841">
        <v>2</v>
      </c>
      <c r="D841" t="s">
        <v>21</v>
      </c>
      <c r="E841" t="s">
        <v>9</v>
      </c>
      <c r="F841">
        <v>2014</v>
      </c>
      <c r="G841">
        <v>0</v>
      </c>
      <c r="H841">
        <v>0</v>
      </c>
      <c r="I841">
        <v>0</v>
      </c>
      <c r="J841">
        <v>0</v>
      </c>
    </row>
    <row r="842" spans="1:10" x14ac:dyDescent="0.2">
      <c r="A842" s="1" t="str">
        <f t="shared" si="13"/>
        <v>20142industrialVCC 21400 (GAS LHD1)</v>
      </c>
      <c r="B842">
        <v>2014</v>
      </c>
      <c r="C842">
        <v>2</v>
      </c>
      <c r="D842" t="s">
        <v>21</v>
      </c>
      <c r="E842" t="s">
        <v>9</v>
      </c>
      <c r="F842">
        <v>2014</v>
      </c>
      <c r="G842">
        <v>78.958262445668396</v>
      </c>
      <c r="H842">
        <v>78.958262445668396</v>
      </c>
      <c r="I842">
        <v>1810540.3161275301</v>
      </c>
      <c r="J842">
        <v>177040.40125685799</v>
      </c>
    </row>
    <row r="843" spans="1:10" x14ac:dyDescent="0.2">
      <c r="A843" s="1" t="str">
        <f t="shared" si="13"/>
        <v>20152industrialVCC 21400 (GAS LHD1)</v>
      </c>
      <c r="B843">
        <v>2015</v>
      </c>
      <c r="C843">
        <v>2</v>
      </c>
      <c r="D843" t="s">
        <v>21</v>
      </c>
      <c r="E843" t="s">
        <v>9</v>
      </c>
      <c r="F843">
        <v>2014</v>
      </c>
      <c r="G843">
        <v>0</v>
      </c>
      <c r="H843">
        <v>78.168679821211796</v>
      </c>
      <c r="I843">
        <v>1704705.43129635</v>
      </c>
      <c r="J843">
        <v>166691.528983436</v>
      </c>
    </row>
    <row r="844" spans="1:10" x14ac:dyDescent="0.2">
      <c r="A844" s="1" t="str">
        <f t="shared" si="13"/>
        <v>20162industrialVCC 21400 (GAS LHD1)</v>
      </c>
      <c r="B844">
        <v>2016</v>
      </c>
      <c r="C844">
        <v>2</v>
      </c>
      <c r="D844" t="s">
        <v>21</v>
      </c>
      <c r="E844" t="s">
        <v>9</v>
      </c>
      <c r="F844">
        <v>2014</v>
      </c>
      <c r="G844">
        <v>0</v>
      </c>
      <c r="H844">
        <v>77.386993022999604</v>
      </c>
      <c r="I844">
        <v>1639892.55564142</v>
      </c>
      <c r="J844">
        <v>160353.91948070901</v>
      </c>
    </row>
    <row r="845" spans="1:10" x14ac:dyDescent="0.2">
      <c r="A845" s="1" t="str">
        <f t="shared" si="13"/>
        <v>20172industrialVCC 21400 (GAS LHD1)</v>
      </c>
      <c r="B845">
        <v>2017</v>
      </c>
      <c r="C845">
        <v>2</v>
      </c>
      <c r="D845" t="s">
        <v>21</v>
      </c>
      <c r="E845" t="s">
        <v>9</v>
      </c>
      <c r="F845">
        <v>2014</v>
      </c>
      <c r="G845">
        <v>0</v>
      </c>
      <c r="H845">
        <v>76.613123092769598</v>
      </c>
      <c r="I845">
        <v>1587533.8878542499</v>
      </c>
      <c r="J845">
        <v>155234.12210765699</v>
      </c>
    </row>
    <row r="846" spans="1:10" x14ac:dyDescent="0.2">
      <c r="A846" s="1" t="str">
        <f t="shared" si="13"/>
        <v>20182industrialVCC 21400 (GAS LHD1)</v>
      </c>
      <c r="B846">
        <v>2018</v>
      </c>
      <c r="C846">
        <v>2</v>
      </c>
      <c r="D846" t="s">
        <v>21</v>
      </c>
      <c r="E846" t="s">
        <v>9</v>
      </c>
      <c r="F846">
        <v>2014</v>
      </c>
      <c r="G846">
        <v>0</v>
      </c>
      <c r="H846">
        <v>75.8469918618419</v>
      </c>
      <c r="I846">
        <v>1416798.4713767499</v>
      </c>
      <c r="J846">
        <v>138539.06904936</v>
      </c>
    </row>
    <row r="847" spans="1:10" x14ac:dyDescent="0.2">
      <c r="A847" s="1" t="str">
        <f t="shared" si="13"/>
        <v>20192industrialVCC 21400 (GAS LHD1)</v>
      </c>
      <c r="B847">
        <v>2019</v>
      </c>
      <c r="C847">
        <v>2</v>
      </c>
      <c r="D847" t="s">
        <v>21</v>
      </c>
      <c r="E847" t="s">
        <v>9</v>
      </c>
      <c r="F847">
        <v>2014</v>
      </c>
      <c r="G847">
        <v>0</v>
      </c>
      <c r="H847">
        <v>75.088521943223498</v>
      </c>
      <c r="I847">
        <v>1326571.28263155</v>
      </c>
      <c r="J847">
        <v>129716.36703193501</v>
      </c>
    </row>
    <row r="848" spans="1:10" x14ac:dyDescent="0.2">
      <c r="A848" s="1" t="str">
        <f t="shared" si="13"/>
        <v>20202industrialVCC 21400 (GAS LHD1)</v>
      </c>
      <c r="B848">
        <v>2020</v>
      </c>
      <c r="C848">
        <v>2</v>
      </c>
      <c r="D848" t="s">
        <v>21</v>
      </c>
      <c r="E848" t="s">
        <v>9</v>
      </c>
      <c r="F848">
        <v>2014</v>
      </c>
      <c r="G848">
        <v>0</v>
      </c>
      <c r="H848">
        <v>74.337636723791306</v>
      </c>
      <c r="I848">
        <v>1274979.45270755</v>
      </c>
      <c r="J848">
        <v>124671.553508613</v>
      </c>
    </row>
    <row r="849" spans="1:10" x14ac:dyDescent="0.2">
      <c r="A849" s="1" t="str">
        <f t="shared" si="13"/>
        <v>20102industrialVCC 21400 (GAS LHD1)</v>
      </c>
      <c r="B849">
        <v>2010</v>
      </c>
      <c r="C849">
        <v>2</v>
      </c>
      <c r="D849" t="s">
        <v>21</v>
      </c>
      <c r="E849" t="s">
        <v>9</v>
      </c>
      <c r="F849">
        <v>2015</v>
      </c>
      <c r="G849">
        <v>0</v>
      </c>
      <c r="H849">
        <v>0</v>
      </c>
      <c r="I849">
        <v>0</v>
      </c>
      <c r="J849">
        <v>0</v>
      </c>
    </row>
    <row r="850" spans="1:10" x14ac:dyDescent="0.2">
      <c r="A850" s="1" t="str">
        <f t="shared" si="13"/>
        <v>20112industrialVCC 21400 (GAS LHD1)</v>
      </c>
      <c r="B850">
        <v>2011</v>
      </c>
      <c r="C850">
        <v>2</v>
      </c>
      <c r="D850" t="s">
        <v>21</v>
      </c>
      <c r="E850" t="s">
        <v>9</v>
      </c>
      <c r="F850">
        <v>2015</v>
      </c>
      <c r="G850">
        <v>0</v>
      </c>
      <c r="H850">
        <v>0</v>
      </c>
      <c r="I850">
        <v>0</v>
      </c>
      <c r="J850">
        <v>0</v>
      </c>
    </row>
    <row r="851" spans="1:10" x14ac:dyDescent="0.2">
      <c r="A851" s="1" t="str">
        <f t="shared" si="13"/>
        <v>20122industrialVCC 21400 (GAS LHD1)</v>
      </c>
      <c r="B851">
        <v>2012</v>
      </c>
      <c r="C851">
        <v>2</v>
      </c>
      <c r="D851" t="s">
        <v>21</v>
      </c>
      <c r="E851" t="s">
        <v>9</v>
      </c>
      <c r="F851">
        <v>2015</v>
      </c>
      <c r="G851">
        <v>0</v>
      </c>
      <c r="H851">
        <v>0</v>
      </c>
      <c r="I851">
        <v>0</v>
      </c>
      <c r="J851">
        <v>0</v>
      </c>
    </row>
    <row r="852" spans="1:10" x14ac:dyDescent="0.2">
      <c r="A852" s="1" t="str">
        <f t="shared" si="13"/>
        <v>20132industrialVCC 21400 (GAS LHD1)</v>
      </c>
      <c r="B852">
        <v>2013</v>
      </c>
      <c r="C852">
        <v>2</v>
      </c>
      <c r="D852" t="s">
        <v>21</v>
      </c>
      <c r="E852" t="s">
        <v>9</v>
      </c>
      <c r="F852">
        <v>2015</v>
      </c>
      <c r="G852">
        <v>0</v>
      </c>
      <c r="H852">
        <v>0</v>
      </c>
      <c r="I852">
        <v>0</v>
      </c>
      <c r="J852">
        <v>0</v>
      </c>
    </row>
    <row r="853" spans="1:10" x14ac:dyDescent="0.2">
      <c r="A853" s="1" t="str">
        <f t="shared" si="13"/>
        <v>20142industrialVCC 21400 (GAS LHD1)</v>
      </c>
      <c r="B853">
        <v>2014</v>
      </c>
      <c r="C853">
        <v>2</v>
      </c>
      <c r="D853" t="s">
        <v>21</v>
      </c>
      <c r="E853" t="s">
        <v>9</v>
      </c>
      <c r="F853">
        <v>2015</v>
      </c>
      <c r="G853">
        <v>0</v>
      </c>
      <c r="H853">
        <v>0</v>
      </c>
      <c r="I853">
        <v>0</v>
      </c>
      <c r="J853">
        <v>0</v>
      </c>
    </row>
    <row r="854" spans="1:10" x14ac:dyDescent="0.2">
      <c r="A854" s="1" t="str">
        <f t="shared" si="13"/>
        <v>20152industrialVCC 21400 (GAS LHD1)</v>
      </c>
      <c r="B854">
        <v>2015</v>
      </c>
      <c r="C854">
        <v>2</v>
      </c>
      <c r="D854" t="s">
        <v>21</v>
      </c>
      <c r="E854" t="s">
        <v>9</v>
      </c>
      <c r="F854">
        <v>2015</v>
      </c>
      <c r="G854">
        <v>101.57141466285201</v>
      </c>
      <c r="H854">
        <v>101.57141466285201</v>
      </c>
      <c r="I854">
        <v>2329067.73169867</v>
      </c>
      <c r="J854">
        <v>226625.95163273101</v>
      </c>
    </row>
    <row r="855" spans="1:10" x14ac:dyDescent="0.2">
      <c r="A855" s="1" t="str">
        <f t="shared" si="13"/>
        <v>20162industrialVCC 21400 (GAS LHD1)</v>
      </c>
      <c r="B855">
        <v>2016</v>
      </c>
      <c r="C855">
        <v>2</v>
      </c>
      <c r="D855" t="s">
        <v>21</v>
      </c>
      <c r="E855" t="s">
        <v>9</v>
      </c>
      <c r="F855">
        <v>2015</v>
      </c>
      <c r="G855">
        <v>0</v>
      </c>
      <c r="H855">
        <v>100.55570051622399</v>
      </c>
      <c r="I855">
        <v>2192922.39820201</v>
      </c>
      <c r="J855">
        <v>213378.56284102099</v>
      </c>
    </row>
    <row r="856" spans="1:10" x14ac:dyDescent="0.2">
      <c r="A856" s="1" t="str">
        <f t="shared" si="13"/>
        <v>20172industrialVCC 21400 (GAS LHD1)</v>
      </c>
      <c r="B856">
        <v>2017</v>
      </c>
      <c r="C856">
        <v>2</v>
      </c>
      <c r="D856" t="s">
        <v>21</v>
      </c>
      <c r="E856" t="s">
        <v>9</v>
      </c>
      <c r="F856">
        <v>2015</v>
      </c>
      <c r="G856">
        <v>0</v>
      </c>
      <c r="H856">
        <v>99.550143511061805</v>
      </c>
      <c r="I856">
        <v>2109547.5205801898</v>
      </c>
      <c r="J856">
        <v>205265.912991408</v>
      </c>
    </row>
    <row r="857" spans="1:10" x14ac:dyDescent="0.2">
      <c r="A857" s="1" t="str">
        <f t="shared" si="13"/>
        <v>20182industrialVCC 21400 (GAS LHD1)</v>
      </c>
      <c r="B857">
        <v>2018</v>
      </c>
      <c r="C857">
        <v>2</v>
      </c>
      <c r="D857" t="s">
        <v>21</v>
      </c>
      <c r="E857" t="s">
        <v>9</v>
      </c>
      <c r="F857">
        <v>2015</v>
      </c>
      <c r="G857">
        <v>0</v>
      </c>
      <c r="H857">
        <v>98.554642075951094</v>
      </c>
      <c r="I857">
        <v>2042193.65801686</v>
      </c>
      <c r="J857">
        <v>198712.160607219</v>
      </c>
    </row>
    <row r="858" spans="1:10" x14ac:dyDescent="0.2">
      <c r="A858" s="1" t="str">
        <f t="shared" si="13"/>
        <v>20192industrialVCC 21400 (GAS LHD1)</v>
      </c>
      <c r="B858">
        <v>2019</v>
      </c>
      <c r="C858">
        <v>2</v>
      </c>
      <c r="D858" t="s">
        <v>21</v>
      </c>
      <c r="E858" t="s">
        <v>9</v>
      </c>
      <c r="F858">
        <v>2015</v>
      </c>
      <c r="G858">
        <v>0</v>
      </c>
      <c r="H858">
        <v>97.569095655191603</v>
      </c>
      <c r="I858">
        <v>1822560.6867796199</v>
      </c>
      <c r="J858">
        <v>177341.15003542299</v>
      </c>
    </row>
    <row r="859" spans="1:10" x14ac:dyDescent="0.2">
      <c r="A859" s="1" t="str">
        <f t="shared" si="13"/>
        <v>20202industrialVCC 21400 (GAS LHD1)</v>
      </c>
      <c r="B859">
        <v>2020</v>
      </c>
      <c r="C859">
        <v>2</v>
      </c>
      <c r="D859" t="s">
        <v>21</v>
      </c>
      <c r="E859" t="s">
        <v>9</v>
      </c>
      <c r="F859">
        <v>2015</v>
      </c>
      <c r="G859">
        <v>0</v>
      </c>
      <c r="H859">
        <v>96.593404698639702</v>
      </c>
      <c r="I859">
        <v>1706492.99584977</v>
      </c>
      <c r="J859">
        <v>166047.38190974999</v>
      </c>
    </row>
    <row r="860" spans="1:10" x14ac:dyDescent="0.2">
      <c r="A860" s="1" t="str">
        <f t="shared" si="13"/>
        <v>20102industrialVCC 21400 (GAS LHD1)</v>
      </c>
      <c r="B860">
        <v>2010</v>
      </c>
      <c r="C860">
        <v>2</v>
      </c>
      <c r="D860" t="s">
        <v>21</v>
      </c>
      <c r="E860" t="s">
        <v>9</v>
      </c>
      <c r="F860">
        <v>2016</v>
      </c>
      <c r="G860">
        <v>0</v>
      </c>
      <c r="H860">
        <v>0</v>
      </c>
      <c r="I860">
        <v>0</v>
      </c>
      <c r="J860">
        <v>0</v>
      </c>
    </row>
    <row r="861" spans="1:10" x14ac:dyDescent="0.2">
      <c r="A861" s="1" t="str">
        <f t="shared" si="13"/>
        <v>20112industrialVCC 21400 (GAS LHD1)</v>
      </c>
      <c r="B861">
        <v>2011</v>
      </c>
      <c r="C861">
        <v>2</v>
      </c>
      <c r="D861" t="s">
        <v>21</v>
      </c>
      <c r="E861" t="s">
        <v>9</v>
      </c>
      <c r="F861">
        <v>2016</v>
      </c>
      <c r="G861">
        <v>0</v>
      </c>
      <c r="H861">
        <v>0</v>
      </c>
      <c r="I861">
        <v>0</v>
      </c>
      <c r="J861">
        <v>0</v>
      </c>
    </row>
    <row r="862" spans="1:10" x14ac:dyDescent="0.2">
      <c r="A862" s="1" t="str">
        <f t="shared" si="13"/>
        <v>20122industrialVCC 21400 (GAS LHD1)</v>
      </c>
      <c r="B862">
        <v>2012</v>
      </c>
      <c r="C862">
        <v>2</v>
      </c>
      <c r="D862" t="s">
        <v>21</v>
      </c>
      <c r="E862" t="s">
        <v>9</v>
      </c>
      <c r="F862">
        <v>2016</v>
      </c>
      <c r="G862">
        <v>0</v>
      </c>
      <c r="H862">
        <v>0</v>
      </c>
      <c r="I862">
        <v>0</v>
      </c>
      <c r="J862">
        <v>0</v>
      </c>
    </row>
    <row r="863" spans="1:10" x14ac:dyDescent="0.2">
      <c r="A863" s="1" t="str">
        <f t="shared" si="13"/>
        <v>20132industrialVCC 21400 (GAS LHD1)</v>
      </c>
      <c r="B863">
        <v>2013</v>
      </c>
      <c r="C863">
        <v>2</v>
      </c>
      <c r="D863" t="s">
        <v>21</v>
      </c>
      <c r="E863" t="s">
        <v>9</v>
      </c>
      <c r="F863">
        <v>2016</v>
      </c>
      <c r="G863">
        <v>0</v>
      </c>
      <c r="H863">
        <v>0</v>
      </c>
      <c r="I863">
        <v>0</v>
      </c>
      <c r="J863">
        <v>0</v>
      </c>
    </row>
    <row r="864" spans="1:10" x14ac:dyDescent="0.2">
      <c r="A864" s="1" t="str">
        <f t="shared" si="13"/>
        <v>20142industrialVCC 21400 (GAS LHD1)</v>
      </c>
      <c r="B864">
        <v>2014</v>
      </c>
      <c r="C864">
        <v>2</v>
      </c>
      <c r="D864" t="s">
        <v>21</v>
      </c>
      <c r="E864" t="s">
        <v>9</v>
      </c>
      <c r="F864">
        <v>2016</v>
      </c>
      <c r="G864">
        <v>0</v>
      </c>
      <c r="H864">
        <v>0</v>
      </c>
      <c r="I864">
        <v>0</v>
      </c>
      <c r="J864">
        <v>0</v>
      </c>
    </row>
    <row r="865" spans="1:10" x14ac:dyDescent="0.2">
      <c r="A865" s="1" t="str">
        <f t="shared" si="13"/>
        <v>20152industrialVCC 21400 (GAS LHD1)</v>
      </c>
      <c r="B865">
        <v>2015</v>
      </c>
      <c r="C865">
        <v>2</v>
      </c>
      <c r="D865" t="s">
        <v>21</v>
      </c>
      <c r="E865" t="s">
        <v>9</v>
      </c>
      <c r="F865">
        <v>2016</v>
      </c>
      <c r="G865">
        <v>0</v>
      </c>
      <c r="H865">
        <v>0</v>
      </c>
      <c r="I865">
        <v>0</v>
      </c>
      <c r="J865">
        <v>0</v>
      </c>
    </row>
    <row r="866" spans="1:10" x14ac:dyDescent="0.2">
      <c r="A866" s="1" t="str">
        <f t="shared" si="13"/>
        <v>20162industrialVCC 21400 (GAS LHD1)</v>
      </c>
      <c r="B866">
        <v>2016</v>
      </c>
      <c r="C866">
        <v>2</v>
      </c>
      <c r="D866" t="s">
        <v>21</v>
      </c>
      <c r="E866" t="s">
        <v>9</v>
      </c>
      <c r="F866">
        <v>2016</v>
      </c>
      <c r="G866">
        <v>69.626965806826107</v>
      </c>
      <c r="H866">
        <v>69.626965806826107</v>
      </c>
      <c r="I866">
        <v>1596570.4509979</v>
      </c>
      <c r="J866">
        <v>152218.00912658899</v>
      </c>
    </row>
    <row r="867" spans="1:10" x14ac:dyDescent="0.2">
      <c r="A867" s="1" t="str">
        <f t="shared" si="13"/>
        <v>20172industrialVCC 21400 (GAS LHD1)</v>
      </c>
      <c r="B867">
        <v>2017</v>
      </c>
      <c r="C867">
        <v>2</v>
      </c>
      <c r="D867" t="s">
        <v>21</v>
      </c>
      <c r="E867" t="s">
        <v>9</v>
      </c>
      <c r="F867">
        <v>2016</v>
      </c>
      <c r="G867">
        <v>0</v>
      </c>
      <c r="H867">
        <v>68.930696148757903</v>
      </c>
      <c r="I867">
        <v>1503243.14516489</v>
      </c>
      <c r="J867">
        <v>143320.126366596</v>
      </c>
    </row>
    <row r="868" spans="1:10" x14ac:dyDescent="0.2">
      <c r="A868" s="1" t="str">
        <f t="shared" si="13"/>
        <v>20182industrialVCC 21400 (GAS LHD1)</v>
      </c>
      <c r="B868">
        <v>2018</v>
      </c>
      <c r="C868">
        <v>2</v>
      </c>
      <c r="D868" t="s">
        <v>21</v>
      </c>
      <c r="E868" t="s">
        <v>9</v>
      </c>
      <c r="F868">
        <v>2016</v>
      </c>
      <c r="G868">
        <v>0</v>
      </c>
      <c r="H868">
        <v>68.2413891872703</v>
      </c>
      <c r="I868">
        <v>1446089.86269274</v>
      </c>
      <c r="J868">
        <v>137871.097250766</v>
      </c>
    </row>
    <row r="869" spans="1:10" x14ac:dyDescent="0.2">
      <c r="A869" s="1" t="str">
        <f t="shared" si="13"/>
        <v>20192industrialVCC 21400 (GAS LHD1)</v>
      </c>
      <c r="B869">
        <v>2019</v>
      </c>
      <c r="C869">
        <v>2</v>
      </c>
      <c r="D869" t="s">
        <v>21</v>
      </c>
      <c r="E869" t="s">
        <v>9</v>
      </c>
      <c r="F869">
        <v>2016</v>
      </c>
      <c r="G869">
        <v>0</v>
      </c>
      <c r="H869">
        <v>67.558975295397602</v>
      </c>
      <c r="I869">
        <v>1399918.9483540801</v>
      </c>
      <c r="J869">
        <v>133469.13386995101</v>
      </c>
    </row>
    <row r="870" spans="1:10" x14ac:dyDescent="0.2">
      <c r="A870" s="1" t="str">
        <f t="shared" si="13"/>
        <v>20202industrialVCC 21400 (GAS LHD1)</v>
      </c>
      <c r="B870">
        <v>2020</v>
      </c>
      <c r="C870">
        <v>2</v>
      </c>
      <c r="D870" t="s">
        <v>21</v>
      </c>
      <c r="E870" t="s">
        <v>9</v>
      </c>
      <c r="F870">
        <v>2016</v>
      </c>
      <c r="G870">
        <v>0</v>
      </c>
      <c r="H870">
        <v>66.883385542443605</v>
      </c>
      <c r="I870">
        <v>1249361.0632527799</v>
      </c>
      <c r="J870">
        <v>119114.852470025</v>
      </c>
    </row>
    <row r="871" spans="1:10" x14ac:dyDescent="0.2">
      <c r="A871" s="1" t="str">
        <f t="shared" si="13"/>
        <v>20102industrialVCC 21400 (GAS LHD1)</v>
      </c>
      <c r="B871">
        <v>2010</v>
      </c>
      <c r="C871">
        <v>2</v>
      </c>
      <c r="D871" t="s">
        <v>21</v>
      </c>
      <c r="E871" t="s">
        <v>9</v>
      </c>
      <c r="F871">
        <v>2017</v>
      </c>
      <c r="G871">
        <v>0</v>
      </c>
      <c r="H871">
        <v>0</v>
      </c>
      <c r="I871">
        <v>0</v>
      </c>
      <c r="J871">
        <v>0</v>
      </c>
    </row>
    <row r="872" spans="1:10" x14ac:dyDescent="0.2">
      <c r="A872" s="1" t="str">
        <f t="shared" si="13"/>
        <v>20112industrialVCC 21400 (GAS LHD1)</v>
      </c>
      <c r="B872">
        <v>2011</v>
      </c>
      <c r="C872">
        <v>2</v>
      </c>
      <c r="D872" t="s">
        <v>21</v>
      </c>
      <c r="E872" t="s">
        <v>9</v>
      </c>
      <c r="F872">
        <v>2017</v>
      </c>
      <c r="G872">
        <v>0</v>
      </c>
      <c r="H872">
        <v>0</v>
      </c>
      <c r="I872">
        <v>0</v>
      </c>
      <c r="J872">
        <v>0</v>
      </c>
    </row>
    <row r="873" spans="1:10" x14ac:dyDescent="0.2">
      <c r="A873" s="1" t="str">
        <f t="shared" si="13"/>
        <v>20122industrialVCC 21400 (GAS LHD1)</v>
      </c>
      <c r="B873">
        <v>2012</v>
      </c>
      <c r="C873">
        <v>2</v>
      </c>
      <c r="D873" t="s">
        <v>21</v>
      </c>
      <c r="E873" t="s">
        <v>9</v>
      </c>
      <c r="F873">
        <v>2017</v>
      </c>
      <c r="G873">
        <v>0</v>
      </c>
      <c r="H873">
        <v>0</v>
      </c>
      <c r="I873">
        <v>0</v>
      </c>
      <c r="J873">
        <v>0</v>
      </c>
    </row>
    <row r="874" spans="1:10" x14ac:dyDescent="0.2">
      <c r="A874" s="1" t="str">
        <f t="shared" si="13"/>
        <v>20132industrialVCC 21400 (GAS LHD1)</v>
      </c>
      <c r="B874">
        <v>2013</v>
      </c>
      <c r="C874">
        <v>2</v>
      </c>
      <c r="D874" t="s">
        <v>21</v>
      </c>
      <c r="E874" t="s">
        <v>9</v>
      </c>
      <c r="F874">
        <v>2017</v>
      </c>
      <c r="G874">
        <v>0</v>
      </c>
      <c r="H874">
        <v>0</v>
      </c>
      <c r="I874">
        <v>0</v>
      </c>
      <c r="J874">
        <v>0</v>
      </c>
    </row>
    <row r="875" spans="1:10" x14ac:dyDescent="0.2">
      <c r="A875" s="1" t="str">
        <f t="shared" si="13"/>
        <v>20142industrialVCC 21400 (GAS LHD1)</v>
      </c>
      <c r="B875">
        <v>2014</v>
      </c>
      <c r="C875">
        <v>2</v>
      </c>
      <c r="D875" t="s">
        <v>21</v>
      </c>
      <c r="E875" t="s">
        <v>9</v>
      </c>
      <c r="F875">
        <v>2017</v>
      </c>
      <c r="G875">
        <v>0</v>
      </c>
      <c r="H875">
        <v>0</v>
      </c>
      <c r="I875">
        <v>0</v>
      </c>
      <c r="J875">
        <v>0</v>
      </c>
    </row>
    <row r="876" spans="1:10" x14ac:dyDescent="0.2">
      <c r="A876" s="1" t="str">
        <f t="shared" si="13"/>
        <v>20152industrialVCC 21400 (GAS LHD1)</v>
      </c>
      <c r="B876">
        <v>2015</v>
      </c>
      <c r="C876">
        <v>2</v>
      </c>
      <c r="D876" t="s">
        <v>21</v>
      </c>
      <c r="E876" t="s">
        <v>9</v>
      </c>
      <c r="F876">
        <v>2017</v>
      </c>
      <c r="G876">
        <v>0</v>
      </c>
      <c r="H876">
        <v>0</v>
      </c>
      <c r="I876">
        <v>0</v>
      </c>
      <c r="J876">
        <v>0</v>
      </c>
    </row>
    <row r="877" spans="1:10" x14ac:dyDescent="0.2">
      <c r="A877" s="1" t="str">
        <f t="shared" si="13"/>
        <v>20162industrialVCC 21400 (GAS LHD1)</v>
      </c>
      <c r="B877">
        <v>2016</v>
      </c>
      <c r="C877">
        <v>2</v>
      </c>
      <c r="D877" t="s">
        <v>21</v>
      </c>
      <c r="E877" t="s">
        <v>9</v>
      </c>
      <c r="F877">
        <v>2017</v>
      </c>
      <c r="G877">
        <v>0</v>
      </c>
      <c r="H877">
        <v>0</v>
      </c>
      <c r="I877">
        <v>0</v>
      </c>
      <c r="J877">
        <v>0</v>
      </c>
    </row>
    <row r="878" spans="1:10" x14ac:dyDescent="0.2">
      <c r="A878" s="1" t="str">
        <f t="shared" si="13"/>
        <v>20172industrialVCC 21400 (GAS LHD1)</v>
      </c>
      <c r="B878">
        <v>2017</v>
      </c>
      <c r="C878">
        <v>2</v>
      </c>
      <c r="D878" t="s">
        <v>21</v>
      </c>
      <c r="E878" t="s">
        <v>9</v>
      </c>
      <c r="F878">
        <v>2017</v>
      </c>
      <c r="G878">
        <v>50.498177318724302</v>
      </c>
      <c r="H878">
        <v>50.498177318724302</v>
      </c>
      <c r="I878">
        <v>1157940.7030318</v>
      </c>
      <c r="J878">
        <v>108128.42539135501</v>
      </c>
    </row>
    <row r="879" spans="1:10" x14ac:dyDescent="0.2">
      <c r="A879" s="1" t="str">
        <f t="shared" si="13"/>
        <v>20182industrialVCC 21400 (GAS LHD1)</v>
      </c>
      <c r="B879">
        <v>2018</v>
      </c>
      <c r="C879">
        <v>2</v>
      </c>
      <c r="D879" t="s">
        <v>21</v>
      </c>
      <c r="E879" t="s">
        <v>9</v>
      </c>
      <c r="F879">
        <v>2017</v>
      </c>
      <c r="G879">
        <v>0</v>
      </c>
      <c r="H879">
        <v>49.993195545536999</v>
      </c>
      <c r="I879">
        <v>1090253.4387079601</v>
      </c>
      <c r="J879">
        <v>101807.793176577</v>
      </c>
    </row>
    <row r="880" spans="1:10" x14ac:dyDescent="0.2">
      <c r="A880" s="1" t="str">
        <f t="shared" si="13"/>
        <v>20192industrialVCC 21400 (GAS LHD1)</v>
      </c>
      <c r="B880">
        <v>2019</v>
      </c>
      <c r="C880">
        <v>2</v>
      </c>
      <c r="D880" t="s">
        <v>21</v>
      </c>
      <c r="E880" t="s">
        <v>9</v>
      </c>
      <c r="F880">
        <v>2017</v>
      </c>
      <c r="G880">
        <v>0</v>
      </c>
      <c r="H880">
        <v>49.493263590081703</v>
      </c>
      <c r="I880">
        <v>1048802.0188567301</v>
      </c>
      <c r="J880">
        <v>97937.062363666206</v>
      </c>
    </row>
    <row r="881" spans="1:10" x14ac:dyDescent="0.2">
      <c r="A881" s="1" t="str">
        <f t="shared" si="13"/>
        <v>20202industrialVCC 21400 (GAS LHD1)</v>
      </c>
      <c r="B881">
        <v>2020</v>
      </c>
      <c r="C881">
        <v>2</v>
      </c>
      <c r="D881" t="s">
        <v>21</v>
      </c>
      <c r="E881" t="s">
        <v>9</v>
      </c>
      <c r="F881">
        <v>2017</v>
      </c>
      <c r="G881">
        <v>0</v>
      </c>
      <c r="H881">
        <v>48.998330954180801</v>
      </c>
      <c r="I881">
        <v>1015315.75398472</v>
      </c>
      <c r="J881">
        <v>94810.1171899045</v>
      </c>
    </row>
    <row r="882" spans="1:10" x14ac:dyDescent="0.2">
      <c r="A882" s="1" t="str">
        <f t="shared" si="13"/>
        <v>20102industrialVCC 21400 (GAS LHD1)</v>
      </c>
      <c r="B882">
        <v>2010</v>
      </c>
      <c r="C882">
        <v>2</v>
      </c>
      <c r="D882" t="s">
        <v>21</v>
      </c>
      <c r="E882" t="s">
        <v>9</v>
      </c>
      <c r="F882">
        <v>2018</v>
      </c>
      <c r="G882">
        <v>0</v>
      </c>
      <c r="H882">
        <v>0</v>
      </c>
      <c r="I882">
        <v>0</v>
      </c>
      <c r="J882">
        <v>0</v>
      </c>
    </row>
    <row r="883" spans="1:10" x14ac:dyDescent="0.2">
      <c r="A883" s="1" t="str">
        <f t="shared" si="13"/>
        <v>20112industrialVCC 21400 (GAS LHD1)</v>
      </c>
      <c r="B883">
        <v>2011</v>
      </c>
      <c r="C883">
        <v>2</v>
      </c>
      <c r="D883" t="s">
        <v>21</v>
      </c>
      <c r="E883" t="s">
        <v>9</v>
      </c>
      <c r="F883">
        <v>2018</v>
      </c>
      <c r="G883">
        <v>0</v>
      </c>
      <c r="H883">
        <v>0</v>
      </c>
      <c r="I883">
        <v>0</v>
      </c>
      <c r="J883">
        <v>0</v>
      </c>
    </row>
    <row r="884" spans="1:10" x14ac:dyDescent="0.2">
      <c r="A884" s="1" t="str">
        <f t="shared" si="13"/>
        <v>20122industrialVCC 21400 (GAS LHD1)</v>
      </c>
      <c r="B884">
        <v>2012</v>
      </c>
      <c r="C884">
        <v>2</v>
      </c>
      <c r="D884" t="s">
        <v>21</v>
      </c>
      <c r="E884" t="s">
        <v>9</v>
      </c>
      <c r="F884">
        <v>2018</v>
      </c>
      <c r="G884">
        <v>0</v>
      </c>
      <c r="H884">
        <v>0</v>
      </c>
      <c r="I884">
        <v>0</v>
      </c>
      <c r="J884">
        <v>0</v>
      </c>
    </row>
    <row r="885" spans="1:10" x14ac:dyDescent="0.2">
      <c r="A885" s="1" t="str">
        <f t="shared" si="13"/>
        <v>20132industrialVCC 21400 (GAS LHD1)</v>
      </c>
      <c r="B885">
        <v>2013</v>
      </c>
      <c r="C885">
        <v>2</v>
      </c>
      <c r="D885" t="s">
        <v>21</v>
      </c>
      <c r="E885" t="s">
        <v>9</v>
      </c>
      <c r="F885">
        <v>2018</v>
      </c>
      <c r="G885">
        <v>0</v>
      </c>
      <c r="H885">
        <v>0</v>
      </c>
      <c r="I885">
        <v>0</v>
      </c>
      <c r="J885">
        <v>0</v>
      </c>
    </row>
    <row r="886" spans="1:10" x14ac:dyDescent="0.2">
      <c r="A886" s="1" t="str">
        <f t="shared" si="13"/>
        <v>20142industrialVCC 21400 (GAS LHD1)</v>
      </c>
      <c r="B886">
        <v>2014</v>
      </c>
      <c r="C886">
        <v>2</v>
      </c>
      <c r="D886" t="s">
        <v>21</v>
      </c>
      <c r="E886" t="s">
        <v>9</v>
      </c>
      <c r="F886">
        <v>2018</v>
      </c>
      <c r="G886">
        <v>0</v>
      </c>
      <c r="H886">
        <v>0</v>
      </c>
      <c r="I886">
        <v>0</v>
      </c>
      <c r="J886">
        <v>0</v>
      </c>
    </row>
    <row r="887" spans="1:10" x14ac:dyDescent="0.2">
      <c r="A887" s="1" t="str">
        <f t="shared" si="13"/>
        <v>20152industrialVCC 21400 (GAS LHD1)</v>
      </c>
      <c r="B887">
        <v>2015</v>
      </c>
      <c r="C887">
        <v>2</v>
      </c>
      <c r="D887" t="s">
        <v>21</v>
      </c>
      <c r="E887" t="s">
        <v>9</v>
      </c>
      <c r="F887">
        <v>2018</v>
      </c>
      <c r="G887">
        <v>0</v>
      </c>
      <c r="H887">
        <v>0</v>
      </c>
      <c r="I887">
        <v>0</v>
      </c>
      <c r="J887">
        <v>0</v>
      </c>
    </row>
    <row r="888" spans="1:10" x14ac:dyDescent="0.2">
      <c r="A888" s="1" t="str">
        <f t="shared" si="13"/>
        <v>20162industrialVCC 21400 (GAS LHD1)</v>
      </c>
      <c r="B888">
        <v>2016</v>
      </c>
      <c r="C888">
        <v>2</v>
      </c>
      <c r="D888" t="s">
        <v>21</v>
      </c>
      <c r="E888" t="s">
        <v>9</v>
      </c>
      <c r="F888">
        <v>2018</v>
      </c>
      <c r="G888">
        <v>0</v>
      </c>
      <c r="H888">
        <v>0</v>
      </c>
      <c r="I888">
        <v>0</v>
      </c>
      <c r="J888">
        <v>0</v>
      </c>
    </row>
    <row r="889" spans="1:10" x14ac:dyDescent="0.2">
      <c r="A889" s="1" t="str">
        <f t="shared" si="13"/>
        <v>20172industrialVCC 21400 (GAS LHD1)</v>
      </c>
      <c r="B889">
        <v>2017</v>
      </c>
      <c r="C889">
        <v>2</v>
      </c>
      <c r="D889" t="s">
        <v>21</v>
      </c>
      <c r="E889" t="s">
        <v>9</v>
      </c>
      <c r="F889">
        <v>2018</v>
      </c>
      <c r="G889">
        <v>0</v>
      </c>
      <c r="H889">
        <v>0</v>
      </c>
      <c r="I889">
        <v>0</v>
      </c>
      <c r="J889">
        <v>0</v>
      </c>
    </row>
    <row r="890" spans="1:10" x14ac:dyDescent="0.2">
      <c r="A890" s="1" t="str">
        <f t="shared" si="13"/>
        <v>20182industrialVCC 21400 (GAS LHD1)</v>
      </c>
      <c r="B890">
        <v>2018</v>
      </c>
      <c r="C890">
        <v>2</v>
      </c>
      <c r="D890" t="s">
        <v>21</v>
      </c>
      <c r="E890" t="s">
        <v>9</v>
      </c>
      <c r="F890">
        <v>2018</v>
      </c>
      <c r="G890">
        <v>62.225604735804701</v>
      </c>
      <c r="H890">
        <v>62.225604735804701</v>
      </c>
      <c r="I890">
        <v>1426854.67714178</v>
      </c>
      <c r="J890">
        <v>127621.199991434</v>
      </c>
    </row>
    <row r="891" spans="1:10" x14ac:dyDescent="0.2">
      <c r="A891" s="1" t="str">
        <f t="shared" si="13"/>
        <v>20192industrialVCC 21400 (GAS LHD1)</v>
      </c>
      <c r="B891">
        <v>2019</v>
      </c>
      <c r="C891">
        <v>2</v>
      </c>
      <c r="D891" t="s">
        <v>21</v>
      </c>
      <c r="E891" t="s">
        <v>9</v>
      </c>
      <c r="F891">
        <v>2018</v>
      </c>
      <c r="G891">
        <v>0</v>
      </c>
      <c r="H891">
        <v>61.603348688446601</v>
      </c>
      <c r="I891">
        <v>1343448.08349624</v>
      </c>
      <c r="J891">
        <v>120161.120321957</v>
      </c>
    </row>
    <row r="892" spans="1:10" x14ac:dyDescent="0.2">
      <c r="A892" s="1" t="str">
        <f t="shared" si="13"/>
        <v>20202industrialVCC 21400 (GAS LHD1)</v>
      </c>
      <c r="B892">
        <v>2020</v>
      </c>
      <c r="C892">
        <v>2</v>
      </c>
      <c r="D892" t="s">
        <v>21</v>
      </c>
      <c r="E892" t="s">
        <v>9</v>
      </c>
      <c r="F892">
        <v>2018</v>
      </c>
      <c r="G892">
        <v>0</v>
      </c>
      <c r="H892">
        <v>60.987315201562197</v>
      </c>
      <c r="I892">
        <v>1292370.2069399999</v>
      </c>
      <c r="J892">
        <v>115592.59627844499</v>
      </c>
    </row>
    <row r="893" spans="1:10" x14ac:dyDescent="0.2">
      <c r="A893" s="1" t="str">
        <f t="shared" si="13"/>
        <v>20102industrialVCC 21400 (GAS LHD1)</v>
      </c>
      <c r="B893">
        <v>2010</v>
      </c>
      <c r="C893">
        <v>2</v>
      </c>
      <c r="D893" t="s">
        <v>21</v>
      </c>
      <c r="E893" t="s">
        <v>9</v>
      </c>
      <c r="F893">
        <v>2019</v>
      </c>
      <c r="G893">
        <v>0</v>
      </c>
      <c r="H893">
        <v>0</v>
      </c>
      <c r="I893">
        <v>0</v>
      </c>
      <c r="J893">
        <v>0</v>
      </c>
    </row>
    <row r="894" spans="1:10" x14ac:dyDescent="0.2">
      <c r="A894" s="1" t="str">
        <f t="shared" si="13"/>
        <v>20112industrialVCC 21400 (GAS LHD1)</v>
      </c>
      <c r="B894">
        <v>2011</v>
      </c>
      <c r="C894">
        <v>2</v>
      </c>
      <c r="D894" t="s">
        <v>21</v>
      </c>
      <c r="E894" t="s">
        <v>9</v>
      </c>
      <c r="F894">
        <v>2019</v>
      </c>
      <c r="G894">
        <v>0</v>
      </c>
      <c r="H894">
        <v>0</v>
      </c>
      <c r="I894">
        <v>0</v>
      </c>
      <c r="J894">
        <v>0</v>
      </c>
    </row>
    <row r="895" spans="1:10" x14ac:dyDescent="0.2">
      <c r="A895" s="1" t="str">
        <f t="shared" si="13"/>
        <v>20122industrialVCC 21400 (GAS LHD1)</v>
      </c>
      <c r="B895">
        <v>2012</v>
      </c>
      <c r="C895">
        <v>2</v>
      </c>
      <c r="D895" t="s">
        <v>21</v>
      </c>
      <c r="E895" t="s">
        <v>9</v>
      </c>
      <c r="F895">
        <v>2019</v>
      </c>
      <c r="G895">
        <v>0</v>
      </c>
      <c r="H895">
        <v>0</v>
      </c>
      <c r="I895">
        <v>0</v>
      </c>
      <c r="J895">
        <v>0</v>
      </c>
    </row>
    <row r="896" spans="1:10" x14ac:dyDescent="0.2">
      <c r="A896" s="1" t="str">
        <f t="shared" si="13"/>
        <v>20132industrialVCC 21400 (GAS LHD1)</v>
      </c>
      <c r="B896">
        <v>2013</v>
      </c>
      <c r="C896">
        <v>2</v>
      </c>
      <c r="D896" t="s">
        <v>21</v>
      </c>
      <c r="E896" t="s">
        <v>9</v>
      </c>
      <c r="F896">
        <v>2019</v>
      </c>
      <c r="G896">
        <v>0</v>
      </c>
      <c r="H896">
        <v>0</v>
      </c>
      <c r="I896">
        <v>0</v>
      </c>
      <c r="J896">
        <v>0</v>
      </c>
    </row>
    <row r="897" spans="1:10" x14ac:dyDescent="0.2">
      <c r="A897" s="1" t="str">
        <f t="shared" si="13"/>
        <v>20142industrialVCC 21400 (GAS LHD1)</v>
      </c>
      <c r="B897">
        <v>2014</v>
      </c>
      <c r="C897">
        <v>2</v>
      </c>
      <c r="D897" t="s">
        <v>21</v>
      </c>
      <c r="E897" t="s">
        <v>9</v>
      </c>
      <c r="F897">
        <v>2019</v>
      </c>
      <c r="G897">
        <v>0</v>
      </c>
      <c r="H897">
        <v>0</v>
      </c>
      <c r="I897">
        <v>0</v>
      </c>
      <c r="J897">
        <v>0</v>
      </c>
    </row>
    <row r="898" spans="1:10" x14ac:dyDescent="0.2">
      <c r="A898" s="1" t="str">
        <f t="shared" si="13"/>
        <v>20152industrialVCC 21400 (GAS LHD1)</v>
      </c>
      <c r="B898">
        <v>2015</v>
      </c>
      <c r="C898">
        <v>2</v>
      </c>
      <c r="D898" t="s">
        <v>21</v>
      </c>
      <c r="E898" t="s">
        <v>9</v>
      </c>
      <c r="F898">
        <v>2019</v>
      </c>
      <c r="G898">
        <v>0</v>
      </c>
      <c r="H898">
        <v>0</v>
      </c>
      <c r="I898">
        <v>0</v>
      </c>
      <c r="J898">
        <v>0</v>
      </c>
    </row>
    <row r="899" spans="1:10" x14ac:dyDescent="0.2">
      <c r="A899" s="1" t="str">
        <f t="shared" ref="A899:A962" si="14">$B899&amp;$C899&amp;$D899&amp;$E899</f>
        <v>20162industrialVCC 21400 (GAS LHD1)</v>
      </c>
      <c r="B899">
        <v>2016</v>
      </c>
      <c r="C899">
        <v>2</v>
      </c>
      <c r="D899" t="s">
        <v>21</v>
      </c>
      <c r="E899" t="s">
        <v>9</v>
      </c>
      <c r="F899">
        <v>2019</v>
      </c>
      <c r="G899">
        <v>0</v>
      </c>
      <c r="H899">
        <v>0</v>
      </c>
      <c r="I899">
        <v>0</v>
      </c>
      <c r="J899">
        <v>0</v>
      </c>
    </row>
    <row r="900" spans="1:10" x14ac:dyDescent="0.2">
      <c r="A900" s="1" t="str">
        <f t="shared" si="14"/>
        <v>20172industrialVCC 21400 (GAS LHD1)</v>
      </c>
      <c r="B900">
        <v>2017</v>
      </c>
      <c r="C900">
        <v>2</v>
      </c>
      <c r="D900" t="s">
        <v>21</v>
      </c>
      <c r="E900" t="s">
        <v>9</v>
      </c>
      <c r="F900">
        <v>2019</v>
      </c>
      <c r="G900">
        <v>0</v>
      </c>
      <c r="H900">
        <v>0</v>
      </c>
      <c r="I900">
        <v>0</v>
      </c>
      <c r="J900">
        <v>0</v>
      </c>
    </row>
    <row r="901" spans="1:10" x14ac:dyDescent="0.2">
      <c r="A901" s="1" t="str">
        <f t="shared" si="14"/>
        <v>20182industrialVCC 21400 (GAS LHD1)</v>
      </c>
      <c r="B901">
        <v>2018</v>
      </c>
      <c r="C901">
        <v>2</v>
      </c>
      <c r="D901" t="s">
        <v>21</v>
      </c>
      <c r="E901" t="s">
        <v>9</v>
      </c>
      <c r="F901">
        <v>2019</v>
      </c>
      <c r="G901">
        <v>0</v>
      </c>
      <c r="H901">
        <v>0</v>
      </c>
      <c r="I901">
        <v>0</v>
      </c>
      <c r="J901">
        <v>0</v>
      </c>
    </row>
    <row r="902" spans="1:10" x14ac:dyDescent="0.2">
      <c r="A902" s="1" t="str">
        <f t="shared" si="14"/>
        <v>20192industrialVCC 21400 (GAS LHD1)</v>
      </c>
      <c r="B902">
        <v>2019</v>
      </c>
      <c r="C902">
        <v>2</v>
      </c>
      <c r="D902" t="s">
        <v>21</v>
      </c>
      <c r="E902" t="s">
        <v>9</v>
      </c>
      <c r="F902">
        <v>2019</v>
      </c>
      <c r="G902">
        <v>53.032862998721797</v>
      </c>
      <c r="H902">
        <v>53.032862998721797</v>
      </c>
      <c r="I902">
        <v>1216061.9239173899</v>
      </c>
      <c r="J902">
        <v>108778.506485758</v>
      </c>
    </row>
    <row r="903" spans="1:10" x14ac:dyDescent="0.2">
      <c r="A903" s="1" t="str">
        <f t="shared" si="14"/>
        <v>20202industrialVCC 21400 (GAS LHD1)</v>
      </c>
      <c r="B903">
        <v>2020</v>
      </c>
      <c r="C903">
        <v>2</v>
      </c>
      <c r="D903" t="s">
        <v>21</v>
      </c>
      <c r="E903" t="s">
        <v>9</v>
      </c>
      <c r="F903">
        <v>2019</v>
      </c>
      <c r="G903">
        <v>0</v>
      </c>
      <c r="H903">
        <v>52.502534368734601</v>
      </c>
      <c r="I903">
        <v>1144977.19163114</v>
      </c>
      <c r="J903">
        <v>102419.873870136</v>
      </c>
    </row>
    <row r="904" spans="1:10" x14ac:dyDescent="0.2">
      <c r="A904" s="1" t="str">
        <f t="shared" si="14"/>
        <v>20102industrialVCC 21400 (GAS LHD1)</v>
      </c>
      <c r="B904">
        <v>2010</v>
      </c>
      <c r="C904">
        <v>2</v>
      </c>
      <c r="D904" t="s">
        <v>21</v>
      </c>
      <c r="E904" t="s">
        <v>9</v>
      </c>
      <c r="F904">
        <v>2020</v>
      </c>
      <c r="G904">
        <v>0</v>
      </c>
      <c r="H904">
        <v>0</v>
      </c>
      <c r="I904">
        <v>0</v>
      </c>
      <c r="J904">
        <v>0</v>
      </c>
    </row>
    <row r="905" spans="1:10" x14ac:dyDescent="0.2">
      <c r="A905" s="1" t="str">
        <f t="shared" si="14"/>
        <v>20112industrialVCC 21400 (GAS LHD1)</v>
      </c>
      <c r="B905">
        <v>2011</v>
      </c>
      <c r="C905">
        <v>2</v>
      </c>
      <c r="D905" t="s">
        <v>21</v>
      </c>
      <c r="E905" t="s">
        <v>9</v>
      </c>
      <c r="F905">
        <v>2020</v>
      </c>
      <c r="G905">
        <v>0</v>
      </c>
      <c r="H905">
        <v>0</v>
      </c>
      <c r="I905">
        <v>0</v>
      </c>
      <c r="J905">
        <v>0</v>
      </c>
    </row>
    <row r="906" spans="1:10" x14ac:dyDescent="0.2">
      <c r="A906" s="1" t="str">
        <f t="shared" si="14"/>
        <v>20122industrialVCC 21400 (GAS LHD1)</v>
      </c>
      <c r="B906">
        <v>2012</v>
      </c>
      <c r="C906">
        <v>2</v>
      </c>
      <c r="D906" t="s">
        <v>21</v>
      </c>
      <c r="E906" t="s">
        <v>9</v>
      </c>
      <c r="F906">
        <v>2020</v>
      </c>
      <c r="G906">
        <v>0</v>
      </c>
      <c r="H906">
        <v>0</v>
      </c>
      <c r="I906">
        <v>0</v>
      </c>
      <c r="J906">
        <v>0</v>
      </c>
    </row>
    <row r="907" spans="1:10" x14ac:dyDescent="0.2">
      <c r="A907" s="1" t="str">
        <f t="shared" si="14"/>
        <v>20132industrialVCC 21400 (GAS LHD1)</v>
      </c>
      <c r="B907">
        <v>2013</v>
      </c>
      <c r="C907">
        <v>2</v>
      </c>
      <c r="D907" t="s">
        <v>21</v>
      </c>
      <c r="E907" t="s">
        <v>9</v>
      </c>
      <c r="F907">
        <v>2020</v>
      </c>
      <c r="G907">
        <v>0</v>
      </c>
      <c r="H907">
        <v>0</v>
      </c>
      <c r="I907">
        <v>0</v>
      </c>
      <c r="J907">
        <v>0</v>
      </c>
    </row>
    <row r="908" spans="1:10" x14ac:dyDescent="0.2">
      <c r="A908" s="1" t="str">
        <f t="shared" si="14"/>
        <v>20142industrialVCC 21400 (GAS LHD1)</v>
      </c>
      <c r="B908">
        <v>2014</v>
      </c>
      <c r="C908">
        <v>2</v>
      </c>
      <c r="D908" t="s">
        <v>21</v>
      </c>
      <c r="E908" t="s">
        <v>9</v>
      </c>
      <c r="F908">
        <v>2020</v>
      </c>
      <c r="G908">
        <v>0</v>
      </c>
      <c r="H908">
        <v>0</v>
      </c>
      <c r="I908">
        <v>0</v>
      </c>
      <c r="J908">
        <v>0</v>
      </c>
    </row>
    <row r="909" spans="1:10" x14ac:dyDescent="0.2">
      <c r="A909" s="1" t="str">
        <f t="shared" si="14"/>
        <v>20152industrialVCC 21400 (GAS LHD1)</v>
      </c>
      <c r="B909">
        <v>2015</v>
      </c>
      <c r="C909">
        <v>2</v>
      </c>
      <c r="D909" t="s">
        <v>21</v>
      </c>
      <c r="E909" t="s">
        <v>9</v>
      </c>
      <c r="F909">
        <v>2020</v>
      </c>
      <c r="G909">
        <v>0</v>
      </c>
      <c r="H909">
        <v>0</v>
      </c>
      <c r="I909">
        <v>0</v>
      </c>
      <c r="J909">
        <v>0</v>
      </c>
    </row>
    <row r="910" spans="1:10" x14ac:dyDescent="0.2">
      <c r="A910" s="1" t="str">
        <f t="shared" si="14"/>
        <v>20162industrialVCC 21400 (GAS LHD1)</v>
      </c>
      <c r="B910">
        <v>2016</v>
      </c>
      <c r="C910">
        <v>2</v>
      </c>
      <c r="D910" t="s">
        <v>21</v>
      </c>
      <c r="E910" t="s">
        <v>9</v>
      </c>
      <c r="F910">
        <v>2020</v>
      </c>
      <c r="G910">
        <v>0</v>
      </c>
      <c r="H910">
        <v>0</v>
      </c>
      <c r="I910">
        <v>0</v>
      </c>
      <c r="J910">
        <v>0</v>
      </c>
    </row>
    <row r="911" spans="1:10" x14ac:dyDescent="0.2">
      <c r="A911" s="1" t="str">
        <f t="shared" si="14"/>
        <v>20172industrialVCC 21400 (GAS LHD1)</v>
      </c>
      <c r="B911">
        <v>2017</v>
      </c>
      <c r="C911">
        <v>2</v>
      </c>
      <c r="D911" t="s">
        <v>21</v>
      </c>
      <c r="E911" t="s">
        <v>9</v>
      </c>
      <c r="F911">
        <v>2020</v>
      </c>
      <c r="G911">
        <v>0</v>
      </c>
      <c r="H911">
        <v>0</v>
      </c>
      <c r="I911">
        <v>0</v>
      </c>
      <c r="J911">
        <v>0</v>
      </c>
    </row>
    <row r="912" spans="1:10" x14ac:dyDescent="0.2">
      <c r="A912" s="1" t="str">
        <f t="shared" si="14"/>
        <v>20182industrialVCC 21400 (GAS LHD1)</v>
      </c>
      <c r="B912">
        <v>2018</v>
      </c>
      <c r="C912">
        <v>2</v>
      </c>
      <c r="D912" t="s">
        <v>21</v>
      </c>
      <c r="E912" t="s">
        <v>9</v>
      </c>
      <c r="F912">
        <v>2020</v>
      </c>
      <c r="G912">
        <v>0</v>
      </c>
      <c r="H912">
        <v>0</v>
      </c>
      <c r="I912">
        <v>0</v>
      </c>
      <c r="J912">
        <v>0</v>
      </c>
    </row>
    <row r="913" spans="1:10" x14ac:dyDescent="0.2">
      <c r="A913" s="1" t="str">
        <f t="shared" si="14"/>
        <v>20192industrialVCC 21400 (GAS LHD1)</v>
      </c>
      <c r="B913">
        <v>2019</v>
      </c>
      <c r="C913">
        <v>2</v>
      </c>
      <c r="D913" t="s">
        <v>21</v>
      </c>
      <c r="E913" t="s">
        <v>9</v>
      </c>
      <c r="F913">
        <v>2020</v>
      </c>
      <c r="G913">
        <v>0</v>
      </c>
      <c r="H913">
        <v>0</v>
      </c>
      <c r="I913">
        <v>0</v>
      </c>
      <c r="J913">
        <v>0</v>
      </c>
    </row>
    <row r="914" spans="1:10" x14ac:dyDescent="0.2">
      <c r="A914" s="1" t="str">
        <f t="shared" si="14"/>
        <v>20202industrialVCC 21400 (GAS LHD1)</v>
      </c>
      <c r="B914">
        <v>2020</v>
      </c>
      <c r="C914">
        <v>2</v>
      </c>
      <c r="D914" t="s">
        <v>21</v>
      </c>
      <c r="E914" t="s">
        <v>9</v>
      </c>
      <c r="F914">
        <v>2020</v>
      </c>
      <c r="G914">
        <v>64.186796059362905</v>
      </c>
      <c r="H914">
        <v>64.186796059362905</v>
      </c>
      <c r="I914">
        <v>1471825.4737241501</v>
      </c>
      <c r="J914">
        <v>131668.67671649301</v>
      </c>
    </row>
    <row r="915" spans="1:10" x14ac:dyDescent="0.2">
      <c r="A915" s="1" t="str">
        <f t="shared" si="14"/>
        <v>20102industrialVCC 22400 (DSL LHD1)</v>
      </c>
      <c r="B915">
        <v>2010</v>
      </c>
      <c r="C915">
        <v>2</v>
      </c>
      <c r="D915" t="s">
        <v>21</v>
      </c>
      <c r="E915" t="s">
        <v>33</v>
      </c>
      <c r="F915">
        <v>2010</v>
      </c>
      <c r="G915">
        <v>11.8773526544562</v>
      </c>
      <c r="H915">
        <v>11.8773526544562</v>
      </c>
      <c r="I915">
        <v>272351.81175060302</v>
      </c>
      <c r="J915">
        <v>13590.8780157894</v>
      </c>
    </row>
    <row r="916" spans="1:10" x14ac:dyDescent="0.2">
      <c r="A916" s="1" t="str">
        <f t="shared" si="14"/>
        <v>20112industrialVCC 22400 (DSL LHD1)</v>
      </c>
      <c r="B916">
        <v>2011</v>
      </c>
      <c r="C916">
        <v>2</v>
      </c>
      <c r="D916" t="s">
        <v>21</v>
      </c>
      <c r="E916" t="s">
        <v>33</v>
      </c>
      <c r="F916">
        <v>2010</v>
      </c>
      <c r="G916">
        <v>0</v>
      </c>
      <c r="H916">
        <v>11.7585791279117</v>
      </c>
      <c r="I916">
        <v>256431.52410308001</v>
      </c>
      <c r="J916">
        <v>12796.4251131155</v>
      </c>
    </row>
    <row r="917" spans="1:10" x14ac:dyDescent="0.2">
      <c r="A917" s="1" t="str">
        <f t="shared" si="14"/>
        <v>20122industrialVCC 22400 (DSL LHD1)</v>
      </c>
      <c r="B917">
        <v>2012</v>
      </c>
      <c r="C917">
        <v>2</v>
      </c>
      <c r="D917" t="s">
        <v>21</v>
      </c>
      <c r="E917" t="s">
        <v>33</v>
      </c>
      <c r="F917">
        <v>2010</v>
      </c>
      <c r="G917">
        <v>0</v>
      </c>
      <c r="H917">
        <v>11.640993336632601</v>
      </c>
      <c r="I917">
        <v>246682.001293701</v>
      </c>
      <c r="J917">
        <v>12309.9052167993</v>
      </c>
    </row>
    <row r="918" spans="1:10" x14ac:dyDescent="0.2">
      <c r="A918" s="1" t="str">
        <f t="shared" si="14"/>
        <v>20132industrialVCC 22400 (DSL LHD1)</v>
      </c>
      <c r="B918">
        <v>2013</v>
      </c>
      <c r="C918">
        <v>2</v>
      </c>
      <c r="D918" t="s">
        <v>21</v>
      </c>
      <c r="E918" t="s">
        <v>33</v>
      </c>
      <c r="F918">
        <v>2010</v>
      </c>
      <c r="G918">
        <v>0</v>
      </c>
      <c r="H918">
        <v>11.524583403266201</v>
      </c>
      <c r="I918">
        <v>238805.911539906</v>
      </c>
      <c r="J918">
        <v>11916.873224843101</v>
      </c>
    </row>
    <row r="919" spans="1:10" x14ac:dyDescent="0.2">
      <c r="A919" s="1" t="str">
        <f t="shared" si="14"/>
        <v>20142industrialVCC 22400 (DSL LHD1)</v>
      </c>
      <c r="B919">
        <v>2014</v>
      </c>
      <c r="C919">
        <v>2</v>
      </c>
      <c r="D919" t="s">
        <v>21</v>
      </c>
      <c r="E919" t="s">
        <v>33</v>
      </c>
      <c r="F919">
        <v>2010</v>
      </c>
      <c r="G919">
        <v>0</v>
      </c>
      <c r="H919">
        <v>11.4093375692336</v>
      </c>
      <c r="I919">
        <v>213122.91536829999</v>
      </c>
      <c r="J919">
        <v>10635.242433387501</v>
      </c>
    </row>
    <row r="920" spans="1:10" x14ac:dyDescent="0.2">
      <c r="A920" s="1" t="str">
        <f t="shared" si="14"/>
        <v>20152industrialVCC 22400 (DSL LHD1)</v>
      </c>
      <c r="B920">
        <v>2015</v>
      </c>
      <c r="C920">
        <v>2</v>
      </c>
      <c r="D920" t="s">
        <v>21</v>
      </c>
      <c r="E920" t="s">
        <v>33</v>
      </c>
      <c r="F920">
        <v>2010</v>
      </c>
      <c r="G920">
        <v>0</v>
      </c>
      <c r="H920">
        <v>11.295244193541199</v>
      </c>
      <c r="I920">
        <v>199550.42647919399</v>
      </c>
      <c r="J920">
        <v>9957.94919389403</v>
      </c>
    </row>
    <row r="921" spans="1:10" x14ac:dyDescent="0.2">
      <c r="A921" s="1" t="str">
        <f t="shared" si="14"/>
        <v>20162industrialVCC 22400 (DSL LHD1)</v>
      </c>
      <c r="B921">
        <v>2016</v>
      </c>
      <c r="C921">
        <v>2</v>
      </c>
      <c r="D921" t="s">
        <v>21</v>
      </c>
      <c r="E921" t="s">
        <v>33</v>
      </c>
      <c r="F921">
        <v>2010</v>
      </c>
      <c r="G921">
        <v>0</v>
      </c>
      <c r="H921">
        <v>11.182291751605799</v>
      </c>
      <c r="I921">
        <v>191789.68885509</v>
      </c>
      <c r="J921">
        <v>9570.6734945557691</v>
      </c>
    </row>
    <row r="922" spans="1:10" x14ac:dyDescent="0.2">
      <c r="A922" s="1" t="str">
        <f t="shared" si="14"/>
        <v>20172industrialVCC 22400 (DSL LHD1)</v>
      </c>
      <c r="B922">
        <v>2017</v>
      </c>
      <c r="C922">
        <v>2</v>
      </c>
      <c r="D922" t="s">
        <v>21</v>
      </c>
      <c r="E922" t="s">
        <v>33</v>
      </c>
      <c r="F922">
        <v>2010</v>
      </c>
      <c r="G922">
        <v>0</v>
      </c>
      <c r="H922">
        <v>11.0704688340898</v>
      </c>
      <c r="I922">
        <v>174776.89541333201</v>
      </c>
      <c r="J922">
        <v>8721.7024563660598</v>
      </c>
    </row>
    <row r="923" spans="1:10" x14ac:dyDescent="0.2">
      <c r="A923" s="1" t="str">
        <f t="shared" si="14"/>
        <v>20182industrialVCC 22400 (DSL LHD1)</v>
      </c>
      <c r="B923">
        <v>2018</v>
      </c>
      <c r="C923">
        <v>2</v>
      </c>
      <c r="D923" t="s">
        <v>21</v>
      </c>
      <c r="E923" t="s">
        <v>33</v>
      </c>
      <c r="F923">
        <v>2010</v>
      </c>
      <c r="G923">
        <v>0</v>
      </c>
      <c r="H923">
        <v>10.959764145748901</v>
      </c>
      <c r="I923">
        <v>167810.90524817901</v>
      </c>
      <c r="J923">
        <v>8374.0861802515792</v>
      </c>
    </row>
    <row r="924" spans="1:10" x14ac:dyDescent="0.2">
      <c r="A924" s="1" t="str">
        <f t="shared" si="14"/>
        <v>20192industrialVCC 22400 (DSL LHD1)</v>
      </c>
      <c r="B924">
        <v>2019</v>
      </c>
      <c r="C924">
        <v>2</v>
      </c>
      <c r="D924" t="s">
        <v>21</v>
      </c>
      <c r="E924" t="s">
        <v>33</v>
      </c>
      <c r="F924">
        <v>2010</v>
      </c>
      <c r="G924">
        <v>0</v>
      </c>
      <c r="H924">
        <v>10.6309712213764</v>
      </c>
      <c r="I924">
        <v>162548.40608695801</v>
      </c>
      <c r="J924">
        <v>8111.4773740217697</v>
      </c>
    </row>
    <row r="925" spans="1:10" x14ac:dyDescent="0.2">
      <c r="A925" s="1" t="str">
        <f t="shared" si="14"/>
        <v>20202industrialVCC 22400 (DSL LHD1)</v>
      </c>
      <c r="B925">
        <v>2020</v>
      </c>
      <c r="C925">
        <v>2</v>
      </c>
      <c r="D925" t="s">
        <v>21</v>
      </c>
      <c r="E925" t="s">
        <v>33</v>
      </c>
      <c r="F925">
        <v>2010</v>
      </c>
      <c r="G925">
        <v>0</v>
      </c>
      <c r="H925">
        <v>10.312042084735101</v>
      </c>
      <c r="I925">
        <v>154028.21961381301</v>
      </c>
      <c r="J925">
        <v>7686.3037198280299</v>
      </c>
    </row>
    <row r="926" spans="1:10" x14ac:dyDescent="0.2">
      <c r="A926" s="1" t="str">
        <f t="shared" si="14"/>
        <v>20102industrialVCC 22400 (DSL LHD1)</v>
      </c>
      <c r="B926">
        <v>2010</v>
      </c>
      <c r="C926">
        <v>2</v>
      </c>
      <c r="D926" t="s">
        <v>21</v>
      </c>
      <c r="E926" t="s">
        <v>33</v>
      </c>
      <c r="F926">
        <v>2011</v>
      </c>
      <c r="G926">
        <v>0</v>
      </c>
      <c r="H926">
        <v>0</v>
      </c>
      <c r="I926">
        <v>0</v>
      </c>
      <c r="J926">
        <v>0</v>
      </c>
    </row>
    <row r="927" spans="1:10" x14ac:dyDescent="0.2">
      <c r="A927" s="1" t="str">
        <f t="shared" si="14"/>
        <v>20112industrialVCC 22400 (DSL LHD1)</v>
      </c>
      <c r="B927">
        <v>2011</v>
      </c>
      <c r="C927">
        <v>2</v>
      </c>
      <c r="D927" t="s">
        <v>21</v>
      </c>
      <c r="E927" t="s">
        <v>33</v>
      </c>
      <c r="F927">
        <v>2011</v>
      </c>
      <c r="G927">
        <v>462.09692101786402</v>
      </c>
      <c r="H927">
        <v>462.09692101786402</v>
      </c>
      <c r="I927" s="2">
        <v>10596042.510901701</v>
      </c>
      <c r="J927">
        <v>527534.711194259</v>
      </c>
    </row>
    <row r="928" spans="1:10" x14ac:dyDescent="0.2">
      <c r="A928" s="1" t="str">
        <f t="shared" si="14"/>
        <v>20122industrialVCC 22400 (DSL LHD1)</v>
      </c>
      <c r="B928">
        <v>2012</v>
      </c>
      <c r="C928">
        <v>2</v>
      </c>
      <c r="D928" t="s">
        <v>21</v>
      </c>
      <c r="E928" t="s">
        <v>33</v>
      </c>
      <c r="F928">
        <v>2011</v>
      </c>
      <c r="G928">
        <v>0</v>
      </c>
      <c r="H928">
        <v>457.47595180768502</v>
      </c>
      <c r="I928">
        <v>9976652.3052165993</v>
      </c>
      <c r="J928">
        <v>496697.74230360897</v>
      </c>
    </row>
    <row r="929" spans="1:10" x14ac:dyDescent="0.2">
      <c r="A929" s="1" t="str">
        <f t="shared" si="14"/>
        <v>20132industrialVCC 22400 (DSL LHD1)</v>
      </c>
      <c r="B929">
        <v>2013</v>
      </c>
      <c r="C929">
        <v>2</v>
      </c>
      <c r="D929" t="s">
        <v>21</v>
      </c>
      <c r="E929" t="s">
        <v>33</v>
      </c>
      <c r="F929">
        <v>2011</v>
      </c>
      <c r="G929">
        <v>0</v>
      </c>
      <c r="H929">
        <v>452.90119228960799</v>
      </c>
      <c r="I929">
        <v>9597340.1299636997</v>
      </c>
      <c r="J929">
        <v>477813.30137968599</v>
      </c>
    </row>
    <row r="930" spans="1:10" x14ac:dyDescent="0.2">
      <c r="A930" s="1" t="str">
        <f t="shared" si="14"/>
        <v>20142industrialVCC 22400 (DSL LHD1)</v>
      </c>
      <c r="B930">
        <v>2014</v>
      </c>
      <c r="C930">
        <v>2</v>
      </c>
      <c r="D930" t="s">
        <v>21</v>
      </c>
      <c r="E930" t="s">
        <v>33</v>
      </c>
      <c r="F930">
        <v>2011</v>
      </c>
      <c r="G930">
        <v>0</v>
      </c>
      <c r="H930">
        <v>448.37218036671197</v>
      </c>
      <c r="I930">
        <v>9290915.2109794691</v>
      </c>
      <c r="J930">
        <v>462557.626350754</v>
      </c>
    </row>
    <row r="931" spans="1:10" x14ac:dyDescent="0.2">
      <c r="A931" s="1" t="str">
        <f t="shared" si="14"/>
        <v>20152industrialVCC 22400 (DSL LHD1)</v>
      </c>
      <c r="B931">
        <v>2015</v>
      </c>
      <c r="C931">
        <v>2</v>
      </c>
      <c r="D931" t="s">
        <v>21</v>
      </c>
      <c r="E931" t="s">
        <v>33</v>
      </c>
      <c r="F931">
        <v>2011</v>
      </c>
      <c r="G931">
        <v>0</v>
      </c>
      <c r="H931">
        <v>443.88845856304499</v>
      </c>
      <c r="I931">
        <v>8291699.8303567497</v>
      </c>
      <c r="J931">
        <v>412810.676327163</v>
      </c>
    </row>
    <row r="932" spans="1:10" x14ac:dyDescent="0.2">
      <c r="A932" s="1" t="str">
        <f t="shared" si="14"/>
        <v>20162industrialVCC 22400 (DSL LHD1)</v>
      </c>
      <c r="B932">
        <v>2016</v>
      </c>
      <c r="C932">
        <v>2</v>
      </c>
      <c r="D932" t="s">
        <v>21</v>
      </c>
      <c r="E932" t="s">
        <v>33</v>
      </c>
      <c r="F932">
        <v>2011</v>
      </c>
      <c r="G932">
        <v>0</v>
      </c>
      <c r="H932">
        <v>439.44957397741399</v>
      </c>
      <c r="I932">
        <v>7763652.4187265402</v>
      </c>
      <c r="J932">
        <v>386521.300977393</v>
      </c>
    </row>
    <row r="933" spans="1:10" x14ac:dyDescent="0.2">
      <c r="A933" s="1" t="str">
        <f t="shared" si="14"/>
        <v>20172industrialVCC 22400 (DSL LHD1)</v>
      </c>
      <c r="B933">
        <v>2017</v>
      </c>
      <c r="C933">
        <v>2</v>
      </c>
      <c r="D933" t="s">
        <v>21</v>
      </c>
      <c r="E933" t="s">
        <v>33</v>
      </c>
      <c r="F933">
        <v>2011</v>
      </c>
      <c r="G933">
        <v>0</v>
      </c>
      <c r="H933">
        <v>435.05507823763998</v>
      </c>
      <c r="I933">
        <v>7461715.3570547299</v>
      </c>
      <c r="J933">
        <v>371489.05847138201</v>
      </c>
    </row>
    <row r="934" spans="1:10" x14ac:dyDescent="0.2">
      <c r="A934" s="1" t="str">
        <f t="shared" si="14"/>
        <v>20182industrialVCC 22400 (DSL LHD1)</v>
      </c>
      <c r="B934">
        <v>2018</v>
      </c>
      <c r="C934">
        <v>2</v>
      </c>
      <c r="D934" t="s">
        <v>21</v>
      </c>
      <c r="E934" t="s">
        <v>33</v>
      </c>
      <c r="F934">
        <v>2011</v>
      </c>
      <c r="G934">
        <v>0</v>
      </c>
      <c r="H934">
        <v>430.70452745526399</v>
      </c>
      <c r="I934">
        <v>6799820.4301242102</v>
      </c>
      <c r="J934">
        <v>338535.94897224702</v>
      </c>
    </row>
    <row r="935" spans="1:10" x14ac:dyDescent="0.2">
      <c r="A935" s="1" t="str">
        <f t="shared" si="14"/>
        <v>20192industrialVCC 22400 (DSL LHD1)</v>
      </c>
      <c r="B935">
        <v>2019</v>
      </c>
      <c r="C935">
        <v>2</v>
      </c>
      <c r="D935" t="s">
        <v>21</v>
      </c>
      <c r="E935" t="s">
        <v>33</v>
      </c>
      <c r="F935">
        <v>2011</v>
      </c>
      <c r="G935">
        <v>0</v>
      </c>
      <c r="H935">
        <v>426.39748218071099</v>
      </c>
      <c r="I935">
        <v>6528803.5881724898</v>
      </c>
      <c r="J935">
        <v>325043.10093009402</v>
      </c>
    </row>
    <row r="936" spans="1:10" x14ac:dyDescent="0.2">
      <c r="A936" s="1" t="str">
        <f t="shared" si="14"/>
        <v>20202industrialVCC 22400 (DSL LHD1)</v>
      </c>
      <c r="B936">
        <v>2020</v>
      </c>
      <c r="C936">
        <v>2</v>
      </c>
      <c r="D936" t="s">
        <v>21</v>
      </c>
      <c r="E936" t="s">
        <v>33</v>
      </c>
      <c r="F936">
        <v>2011</v>
      </c>
      <c r="G936">
        <v>0</v>
      </c>
      <c r="H936">
        <v>413.60555771528999</v>
      </c>
      <c r="I936">
        <v>6324062.2851223499</v>
      </c>
      <c r="J936">
        <v>314849.84773551999</v>
      </c>
    </row>
    <row r="937" spans="1:10" x14ac:dyDescent="0.2">
      <c r="A937" s="1" t="str">
        <f t="shared" si="14"/>
        <v>20102industrialVCC 22400 (DSL LHD1)</v>
      </c>
      <c r="B937">
        <v>2010</v>
      </c>
      <c r="C937">
        <v>2</v>
      </c>
      <c r="D937" t="s">
        <v>21</v>
      </c>
      <c r="E937" t="s">
        <v>33</v>
      </c>
      <c r="F937">
        <v>2012</v>
      </c>
      <c r="G937">
        <v>0</v>
      </c>
      <c r="H937">
        <v>0</v>
      </c>
      <c r="I937">
        <v>0</v>
      </c>
      <c r="J937">
        <v>0</v>
      </c>
    </row>
    <row r="938" spans="1:10" x14ac:dyDescent="0.2">
      <c r="A938" s="1" t="str">
        <f t="shared" si="14"/>
        <v>20112industrialVCC 22400 (DSL LHD1)</v>
      </c>
      <c r="B938">
        <v>2011</v>
      </c>
      <c r="C938">
        <v>2</v>
      </c>
      <c r="D938" t="s">
        <v>21</v>
      </c>
      <c r="E938" t="s">
        <v>33</v>
      </c>
      <c r="F938">
        <v>2012</v>
      </c>
      <c r="G938">
        <v>0</v>
      </c>
      <c r="H938">
        <v>0</v>
      </c>
      <c r="I938">
        <v>0</v>
      </c>
      <c r="J938">
        <v>0</v>
      </c>
    </row>
    <row r="939" spans="1:10" x14ac:dyDescent="0.2">
      <c r="A939" s="1" t="str">
        <f t="shared" si="14"/>
        <v>20122industrialVCC 22400 (DSL LHD1)</v>
      </c>
      <c r="B939">
        <v>2012</v>
      </c>
      <c r="C939">
        <v>2</v>
      </c>
      <c r="D939" t="s">
        <v>21</v>
      </c>
      <c r="E939" t="s">
        <v>33</v>
      </c>
      <c r="F939">
        <v>2012</v>
      </c>
      <c r="G939">
        <v>405.23992986496597</v>
      </c>
      <c r="H939">
        <v>405.23992986496597</v>
      </c>
      <c r="I939">
        <v>9292292.0033869799</v>
      </c>
      <c r="J939">
        <v>463272.02232902701</v>
      </c>
    </row>
    <row r="940" spans="1:10" x14ac:dyDescent="0.2">
      <c r="A940" s="1" t="str">
        <f t="shared" si="14"/>
        <v>20132industrialVCC 22400 (DSL LHD1)</v>
      </c>
      <c r="B940">
        <v>2013</v>
      </c>
      <c r="C940">
        <v>2</v>
      </c>
      <c r="D940" t="s">
        <v>21</v>
      </c>
      <c r="E940" t="s">
        <v>33</v>
      </c>
      <c r="F940">
        <v>2012</v>
      </c>
      <c r="G940">
        <v>0</v>
      </c>
      <c r="H940">
        <v>401.18753056631698</v>
      </c>
      <c r="I940">
        <v>8749112.3540657293</v>
      </c>
      <c r="J940">
        <v>436191.52006572002</v>
      </c>
    </row>
    <row r="941" spans="1:10" x14ac:dyDescent="0.2">
      <c r="A941" s="1" t="str">
        <f t="shared" si="14"/>
        <v>20142industrialVCC 22400 (DSL LHD1)</v>
      </c>
      <c r="B941">
        <v>2014</v>
      </c>
      <c r="C941">
        <v>2</v>
      </c>
      <c r="D941" t="s">
        <v>21</v>
      </c>
      <c r="E941" t="s">
        <v>33</v>
      </c>
      <c r="F941">
        <v>2012</v>
      </c>
      <c r="G941">
        <v>0</v>
      </c>
      <c r="H941">
        <v>397.175655260653</v>
      </c>
      <c r="I941">
        <v>8416471.2298664395</v>
      </c>
      <c r="J941">
        <v>419607.52482951398</v>
      </c>
    </row>
    <row r="942" spans="1:10" x14ac:dyDescent="0.2">
      <c r="A942" s="1" t="str">
        <f t="shared" si="14"/>
        <v>20152industrialVCC 22400 (DSL LHD1)</v>
      </c>
      <c r="B942">
        <v>2015</v>
      </c>
      <c r="C942">
        <v>2</v>
      </c>
      <c r="D942" t="s">
        <v>21</v>
      </c>
      <c r="E942" t="s">
        <v>33</v>
      </c>
      <c r="F942">
        <v>2012</v>
      </c>
      <c r="G942">
        <v>0</v>
      </c>
      <c r="H942">
        <v>393.20389870804701</v>
      </c>
      <c r="I942">
        <v>8147749.2214952903</v>
      </c>
      <c r="J942">
        <v>406210.25016175199</v>
      </c>
    </row>
    <row r="943" spans="1:10" x14ac:dyDescent="0.2">
      <c r="A943" s="1" t="str">
        <f t="shared" si="14"/>
        <v>20162industrialVCC 22400 (DSL LHD1)</v>
      </c>
      <c r="B943">
        <v>2016</v>
      </c>
      <c r="C943">
        <v>2</v>
      </c>
      <c r="D943" t="s">
        <v>21</v>
      </c>
      <c r="E943" t="s">
        <v>33</v>
      </c>
      <c r="F943">
        <v>2012</v>
      </c>
      <c r="G943">
        <v>0</v>
      </c>
      <c r="H943">
        <v>389.27185972096601</v>
      </c>
      <c r="I943">
        <v>7271478.5684218602</v>
      </c>
      <c r="J943">
        <v>362523.32368452399</v>
      </c>
    </row>
    <row r="944" spans="1:10" x14ac:dyDescent="0.2">
      <c r="A944" s="1" t="str">
        <f t="shared" si="14"/>
        <v>20172industrialVCC 22400 (DSL LHD1)</v>
      </c>
      <c r="B944">
        <v>2017</v>
      </c>
      <c r="C944">
        <v>2</v>
      </c>
      <c r="D944" t="s">
        <v>21</v>
      </c>
      <c r="E944" t="s">
        <v>33</v>
      </c>
      <c r="F944">
        <v>2012</v>
      </c>
      <c r="G944">
        <v>0</v>
      </c>
      <c r="H944">
        <v>385.37914112375699</v>
      </c>
      <c r="I944">
        <v>6808402.7799421204</v>
      </c>
      <c r="J944">
        <v>339436.44082048698</v>
      </c>
    </row>
    <row r="945" spans="1:10" x14ac:dyDescent="0.2">
      <c r="A945" s="1" t="str">
        <f t="shared" si="14"/>
        <v>20182industrialVCC 22400 (DSL LHD1)</v>
      </c>
      <c r="B945">
        <v>2018</v>
      </c>
      <c r="C945">
        <v>2</v>
      </c>
      <c r="D945" t="s">
        <v>21</v>
      </c>
      <c r="E945" t="s">
        <v>33</v>
      </c>
      <c r="F945">
        <v>2012</v>
      </c>
      <c r="G945">
        <v>0</v>
      </c>
      <c r="H945">
        <v>381.52534971251902</v>
      </c>
      <c r="I945">
        <v>6543616.4372285698</v>
      </c>
      <c r="J945">
        <v>326235.380798987</v>
      </c>
    </row>
    <row r="946" spans="1:10" x14ac:dyDescent="0.2">
      <c r="A946" s="1" t="str">
        <f t="shared" si="14"/>
        <v>20192industrialVCC 22400 (DSL LHD1)</v>
      </c>
      <c r="B946">
        <v>2019</v>
      </c>
      <c r="C946">
        <v>2</v>
      </c>
      <c r="D946" t="s">
        <v>21</v>
      </c>
      <c r="E946" t="s">
        <v>33</v>
      </c>
      <c r="F946">
        <v>2012</v>
      </c>
      <c r="G946">
        <v>0</v>
      </c>
      <c r="H946">
        <v>377.710096215394</v>
      </c>
      <c r="I946">
        <v>5963161.9014647799</v>
      </c>
      <c r="J946">
        <v>297296.51979942602</v>
      </c>
    </row>
    <row r="947" spans="1:10" x14ac:dyDescent="0.2">
      <c r="A947" s="1" t="str">
        <f t="shared" si="14"/>
        <v>20202industrialVCC 22400 (DSL LHD1)</v>
      </c>
      <c r="B947">
        <v>2020</v>
      </c>
      <c r="C947">
        <v>2</v>
      </c>
      <c r="D947" t="s">
        <v>21</v>
      </c>
      <c r="E947" t="s">
        <v>33</v>
      </c>
      <c r="F947">
        <v>2012</v>
      </c>
      <c r="G947">
        <v>0</v>
      </c>
      <c r="H947">
        <v>373.93299525323999</v>
      </c>
      <c r="I947">
        <v>5725491.3154266197</v>
      </c>
      <c r="J947">
        <v>285447.32984694903</v>
      </c>
    </row>
    <row r="948" spans="1:10" x14ac:dyDescent="0.2">
      <c r="A948" s="1" t="str">
        <f t="shared" si="14"/>
        <v>20102industrialVCC 22400 (DSL LHD1)</v>
      </c>
      <c r="B948">
        <v>2010</v>
      </c>
      <c r="C948">
        <v>2</v>
      </c>
      <c r="D948" t="s">
        <v>21</v>
      </c>
      <c r="E948" t="s">
        <v>33</v>
      </c>
      <c r="F948">
        <v>2013</v>
      </c>
      <c r="G948">
        <v>0</v>
      </c>
      <c r="H948">
        <v>0</v>
      </c>
      <c r="I948">
        <v>0</v>
      </c>
      <c r="J948">
        <v>0</v>
      </c>
    </row>
    <row r="949" spans="1:10" x14ac:dyDescent="0.2">
      <c r="A949" s="1" t="str">
        <f t="shared" si="14"/>
        <v>20112industrialVCC 22400 (DSL LHD1)</v>
      </c>
      <c r="B949">
        <v>2011</v>
      </c>
      <c r="C949">
        <v>2</v>
      </c>
      <c r="D949" t="s">
        <v>21</v>
      </c>
      <c r="E949" t="s">
        <v>33</v>
      </c>
      <c r="F949">
        <v>2013</v>
      </c>
      <c r="G949">
        <v>0</v>
      </c>
      <c r="H949">
        <v>0</v>
      </c>
      <c r="I949">
        <v>0</v>
      </c>
      <c r="J949">
        <v>0</v>
      </c>
    </row>
    <row r="950" spans="1:10" x14ac:dyDescent="0.2">
      <c r="A950" s="1" t="str">
        <f t="shared" si="14"/>
        <v>20122industrialVCC 22400 (DSL LHD1)</v>
      </c>
      <c r="B950">
        <v>2012</v>
      </c>
      <c r="C950">
        <v>2</v>
      </c>
      <c r="D950" t="s">
        <v>21</v>
      </c>
      <c r="E950" t="s">
        <v>33</v>
      </c>
      <c r="F950">
        <v>2013</v>
      </c>
      <c r="G950">
        <v>0</v>
      </c>
      <c r="H950">
        <v>0</v>
      </c>
      <c r="I950">
        <v>0</v>
      </c>
      <c r="J950">
        <v>0</v>
      </c>
    </row>
    <row r="951" spans="1:10" x14ac:dyDescent="0.2">
      <c r="A951" s="1" t="str">
        <f t="shared" si="14"/>
        <v>20132industrialVCC 22400 (DSL LHD1)</v>
      </c>
      <c r="B951">
        <v>2013</v>
      </c>
      <c r="C951">
        <v>2</v>
      </c>
      <c r="D951" t="s">
        <v>21</v>
      </c>
      <c r="E951" t="s">
        <v>33</v>
      </c>
      <c r="F951">
        <v>2013</v>
      </c>
      <c r="G951">
        <v>115.386395071308</v>
      </c>
      <c r="H951">
        <v>115.386395071308</v>
      </c>
      <c r="I951">
        <v>2645850.01921714</v>
      </c>
      <c r="J951">
        <v>128198.893693202</v>
      </c>
    </row>
    <row r="952" spans="1:10" x14ac:dyDescent="0.2">
      <c r="A952" s="1" t="str">
        <f t="shared" si="14"/>
        <v>20142industrialVCC 22400 (DSL LHD1)</v>
      </c>
      <c r="B952">
        <v>2014</v>
      </c>
      <c r="C952">
        <v>2</v>
      </c>
      <c r="D952" t="s">
        <v>21</v>
      </c>
      <c r="E952" t="s">
        <v>33</v>
      </c>
      <c r="F952">
        <v>2013</v>
      </c>
      <c r="G952">
        <v>0</v>
      </c>
      <c r="H952">
        <v>114.232531120595</v>
      </c>
      <c r="I952">
        <v>2491187.2207309101</v>
      </c>
      <c r="J952">
        <v>120705.045017949</v>
      </c>
    </row>
    <row r="953" spans="1:10" x14ac:dyDescent="0.2">
      <c r="A953" s="1" t="str">
        <f t="shared" si="14"/>
        <v>20152industrialVCC 22400 (DSL LHD1)</v>
      </c>
      <c r="B953">
        <v>2015</v>
      </c>
      <c r="C953">
        <v>2</v>
      </c>
      <c r="D953" t="s">
        <v>21</v>
      </c>
      <c r="E953" t="s">
        <v>33</v>
      </c>
      <c r="F953">
        <v>2013</v>
      </c>
      <c r="G953">
        <v>0</v>
      </c>
      <c r="H953">
        <v>113.090205809389</v>
      </c>
      <c r="I953">
        <v>2396472.3189032199</v>
      </c>
      <c r="J953">
        <v>116115.840965421</v>
      </c>
    </row>
    <row r="954" spans="1:10" x14ac:dyDescent="0.2">
      <c r="A954" s="1" t="str">
        <f t="shared" si="14"/>
        <v>20162industrialVCC 22400 (DSL LHD1)</v>
      </c>
      <c r="B954">
        <v>2016</v>
      </c>
      <c r="C954">
        <v>2</v>
      </c>
      <c r="D954" t="s">
        <v>21</v>
      </c>
      <c r="E954" t="s">
        <v>33</v>
      </c>
      <c r="F954">
        <v>2013</v>
      </c>
      <c r="G954">
        <v>0</v>
      </c>
      <c r="H954">
        <v>111.959303751295</v>
      </c>
      <c r="I954">
        <v>2319957.4901877898</v>
      </c>
      <c r="J954">
        <v>112408.481772271</v>
      </c>
    </row>
    <row r="955" spans="1:10" x14ac:dyDescent="0.2">
      <c r="A955" s="1" t="str">
        <f t="shared" si="14"/>
        <v>20172industrialVCC 22400 (DSL LHD1)</v>
      </c>
      <c r="B955">
        <v>2017</v>
      </c>
      <c r="C955">
        <v>2</v>
      </c>
      <c r="D955" t="s">
        <v>21</v>
      </c>
      <c r="E955" t="s">
        <v>33</v>
      </c>
      <c r="F955">
        <v>2013</v>
      </c>
      <c r="G955">
        <v>0</v>
      </c>
      <c r="H955">
        <v>110.83971071378301</v>
      </c>
      <c r="I955">
        <v>2070451.6929712701</v>
      </c>
      <c r="J955">
        <v>100319.222388376</v>
      </c>
    </row>
    <row r="956" spans="1:10" x14ac:dyDescent="0.2">
      <c r="A956" s="1" t="str">
        <f t="shared" si="14"/>
        <v>20182industrialVCC 22400 (DSL LHD1)</v>
      </c>
      <c r="B956">
        <v>2018</v>
      </c>
      <c r="C956">
        <v>2</v>
      </c>
      <c r="D956" t="s">
        <v>21</v>
      </c>
      <c r="E956" t="s">
        <v>33</v>
      </c>
      <c r="F956">
        <v>2013</v>
      </c>
      <c r="G956">
        <v>0</v>
      </c>
      <c r="H956">
        <v>109.731313606645</v>
      </c>
      <c r="I956">
        <v>1938597.34708959</v>
      </c>
      <c r="J956">
        <v>93930.507552728799</v>
      </c>
    </row>
    <row r="957" spans="1:10" x14ac:dyDescent="0.2">
      <c r="A957" s="1" t="str">
        <f t="shared" si="14"/>
        <v>20192industrialVCC 22400 (DSL LHD1)</v>
      </c>
      <c r="B957">
        <v>2019</v>
      </c>
      <c r="C957">
        <v>2</v>
      </c>
      <c r="D957" t="s">
        <v>21</v>
      </c>
      <c r="E957" t="s">
        <v>33</v>
      </c>
      <c r="F957">
        <v>2013</v>
      </c>
      <c r="G957">
        <v>0</v>
      </c>
      <c r="H957">
        <v>108.634000470578</v>
      </c>
      <c r="I957">
        <v>1863203.1440553199</v>
      </c>
      <c r="J957">
        <v>90277.445833556194</v>
      </c>
    </row>
    <row r="958" spans="1:10" x14ac:dyDescent="0.2">
      <c r="A958" s="1" t="str">
        <f t="shared" si="14"/>
        <v>20202industrialVCC 22400 (DSL LHD1)</v>
      </c>
      <c r="B958">
        <v>2020</v>
      </c>
      <c r="C958">
        <v>2</v>
      </c>
      <c r="D958" t="s">
        <v>21</v>
      </c>
      <c r="E958" t="s">
        <v>33</v>
      </c>
      <c r="F958">
        <v>2013</v>
      </c>
      <c r="G958">
        <v>0</v>
      </c>
      <c r="H958">
        <v>107.547660465872</v>
      </c>
      <c r="I958">
        <v>1697926.84365005</v>
      </c>
      <c r="J958">
        <v>82269.343064401299</v>
      </c>
    </row>
    <row r="959" spans="1:10" x14ac:dyDescent="0.2">
      <c r="A959" s="1" t="str">
        <f t="shared" si="14"/>
        <v>20102industrialVCC 22400 (DSL LHD1)</v>
      </c>
      <c r="B959">
        <v>2010</v>
      </c>
      <c r="C959">
        <v>2</v>
      </c>
      <c r="D959" t="s">
        <v>21</v>
      </c>
      <c r="E959" t="s">
        <v>33</v>
      </c>
      <c r="F959">
        <v>2014</v>
      </c>
      <c r="G959">
        <v>0</v>
      </c>
      <c r="H959">
        <v>0</v>
      </c>
      <c r="I959">
        <v>0</v>
      </c>
      <c r="J959">
        <v>0</v>
      </c>
    </row>
    <row r="960" spans="1:10" x14ac:dyDescent="0.2">
      <c r="A960" s="1" t="str">
        <f t="shared" si="14"/>
        <v>20112industrialVCC 22400 (DSL LHD1)</v>
      </c>
      <c r="B960">
        <v>2011</v>
      </c>
      <c r="C960">
        <v>2</v>
      </c>
      <c r="D960" t="s">
        <v>21</v>
      </c>
      <c r="E960" t="s">
        <v>33</v>
      </c>
      <c r="F960">
        <v>2014</v>
      </c>
      <c r="G960">
        <v>0</v>
      </c>
      <c r="H960">
        <v>0</v>
      </c>
      <c r="I960">
        <v>0</v>
      </c>
      <c r="J960">
        <v>0</v>
      </c>
    </row>
    <row r="961" spans="1:10" x14ac:dyDescent="0.2">
      <c r="A961" s="1" t="str">
        <f t="shared" si="14"/>
        <v>20122industrialVCC 22400 (DSL LHD1)</v>
      </c>
      <c r="B961">
        <v>2012</v>
      </c>
      <c r="C961">
        <v>2</v>
      </c>
      <c r="D961" t="s">
        <v>21</v>
      </c>
      <c r="E961" t="s">
        <v>33</v>
      </c>
      <c r="F961">
        <v>2014</v>
      </c>
      <c r="G961">
        <v>0</v>
      </c>
      <c r="H961">
        <v>0</v>
      </c>
      <c r="I961">
        <v>0</v>
      </c>
      <c r="J961">
        <v>0</v>
      </c>
    </row>
    <row r="962" spans="1:10" x14ac:dyDescent="0.2">
      <c r="A962" s="1" t="str">
        <f t="shared" si="14"/>
        <v>20132industrialVCC 22400 (DSL LHD1)</v>
      </c>
      <c r="B962">
        <v>2013</v>
      </c>
      <c r="C962">
        <v>2</v>
      </c>
      <c r="D962" t="s">
        <v>21</v>
      </c>
      <c r="E962" t="s">
        <v>33</v>
      </c>
      <c r="F962">
        <v>2014</v>
      </c>
      <c r="G962">
        <v>0</v>
      </c>
      <c r="H962">
        <v>0</v>
      </c>
      <c r="I962">
        <v>0</v>
      </c>
      <c r="J962">
        <v>0</v>
      </c>
    </row>
    <row r="963" spans="1:10" x14ac:dyDescent="0.2">
      <c r="A963" s="1" t="str">
        <f t="shared" ref="A963:A1026" si="15">$B963&amp;$C963&amp;$D963&amp;$E963</f>
        <v>20142industrialVCC 22400 (DSL LHD1)</v>
      </c>
      <c r="B963">
        <v>2014</v>
      </c>
      <c r="C963">
        <v>2</v>
      </c>
      <c r="D963" t="s">
        <v>21</v>
      </c>
      <c r="E963" t="s">
        <v>33</v>
      </c>
      <c r="F963">
        <v>2014</v>
      </c>
      <c r="G963">
        <v>350.52492215892102</v>
      </c>
      <c r="H963">
        <v>350.52492215892102</v>
      </c>
      <c r="I963">
        <v>8037657.9184843404</v>
      </c>
      <c r="J963">
        <v>384893.24929981597</v>
      </c>
    </row>
    <row r="964" spans="1:10" x14ac:dyDescent="0.2">
      <c r="A964" s="1" t="str">
        <f t="shared" si="15"/>
        <v>20152industrialVCC 22400 (DSL LHD1)</v>
      </c>
      <c r="B964">
        <v>2015</v>
      </c>
      <c r="C964">
        <v>2</v>
      </c>
      <c r="D964" t="s">
        <v>21</v>
      </c>
      <c r="E964" t="s">
        <v>33</v>
      </c>
      <c r="F964">
        <v>2014</v>
      </c>
      <c r="G964">
        <v>0</v>
      </c>
      <c r="H964">
        <v>347.01967293733099</v>
      </c>
      <c r="I964">
        <v>7567817.7318075597</v>
      </c>
      <c r="J964">
        <v>362394.36741958797</v>
      </c>
    </row>
    <row r="965" spans="1:10" x14ac:dyDescent="0.2">
      <c r="A965" s="1" t="str">
        <f t="shared" si="15"/>
        <v>20162industrialVCC 22400 (DSL LHD1)</v>
      </c>
      <c r="B965">
        <v>2016</v>
      </c>
      <c r="C965">
        <v>2</v>
      </c>
      <c r="D965" t="s">
        <v>21</v>
      </c>
      <c r="E965" t="s">
        <v>33</v>
      </c>
      <c r="F965">
        <v>2014</v>
      </c>
      <c r="G965">
        <v>0</v>
      </c>
      <c r="H965">
        <v>343.54947620795798</v>
      </c>
      <c r="I965">
        <v>7280089.4119313201</v>
      </c>
      <c r="J965">
        <v>348616.13885152998</v>
      </c>
    </row>
    <row r="966" spans="1:10" x14ac:dyDescent="0.2">
      <c r="A966" s="1" t="str">
        <f t="shared" si="15"/>
        <v>20172industrialVCC 22400 (DSL LHD1)</v>
      </c>
      <c r="B966">
        <v>2017</v>
      </c>
      <c r="C966">
        <v>2</v>
      </c>
      <c r="D966" t="s">
        <v>21</v>
      </c>
      <c r="E966" t="s">
        <v>33</v>
      </c>
      <c r="F966">
        <v>2014</v>
      </c>
      <c r="G966">
        <v>0</v>
      </c>
      <c r="H966">
        <v>340.11398144587901</v>
      </c>
      <c r="I966">
        <v>7047649.9257778302</v>
      </c>
      <c r="J966">
        <v>337485.48487265699</v>
      </c>
    </row>
    <row r="967" spans="1:10" x14ac:dyDescent="0.2">
      <c r="A967" s="1" t="str">
        <f t="shared" si="15"/>
        <v>20182industrialVCC 22400 (DSL LHD1)</v>
      </c>
      <c r="B967">
        <v>2018</v>
      </c>
      <c r="C967">
        <v>2</v>
      </c>
      <c r="D967" t="s">
        <v>21</v>
      </c>
      <c r="E967" t="s">
        <v>33</v>
      </c>
      <c r="F967">
        <v>2014</v>
      </c>
      <c r="G967">
        <v>0</v>
      </c>
      <c r="H967">
        <v>336.71284163142002</v>
      </c>
      <c r="I967">
        <v>6289692.2818678096</v>
      </c>
      <c r="J967">
        <v>301189.74009789398</v>
      </c>
    </row>
    <row r="968" spans="1:10" x14ac:dyDescent="0.2">
      <c r="A968" s="1" t="str">
        <f t="shared" si="15"/>
        <v>20192industrialVCC 22400 (DSL LHD1)</v>
      </c>
      <c r="B968">
        <v>2019</v>
      </c>
      <c r="C968">
        <v>2</v>
      </c>
      <c r="D968" t="s">
        <v>21</v>
      </c>
      <c r="E968" t="s">
        <v>33</v>
      </c>
      <c r="F968">
        <v>2014</v>
      </c>
      <c r="G968">
        <v>0</v>
      </c>
      <c r="H968">
        <v>333.345713215106</v>
      </c>
      <c r="I968">
        <v>5889140.4291305197</v>
      </c>
      <c r="J968">
        <v>282008.81629189698</v>
      </c>
    </row>
    <row r="969" spans="1:10" x14ac:dyDescent="0.2">
      <c r="A969" s="1" t="str">
        <f t="shared" si="15"/>
        <v>20202industrialVCC 22400 (DSL LHD1)</v>
      </c>
      <c r="B969">
        <v>2020</v>
      </c>
      <c r="C969">
        <v>2</v>
      </c>
      <c r="D969" t="s">
        <v>21</v>
      </c>
      <c r="E969" t="s">
        <v>33</v>
      </c>
      <c r="F969">
        <v>2014</v>
      </c>
      <c r="G969">
        <v>0</v>
      </c>
      <c r="H969">
        <v>330.01225608295402</v>
      </c>
      <c r="I969">
        <v>5660105.2197933299</v>
      </c>
      <c r="J969">
        <v>271041.18034372799</v>
      </c>
    </row>
    <row r="970" spans="1:10" x14ac:dyDescent="0.2">
      <c r="A970" s="1" t="str">
        <f t="shared" si="15"/>
        <v>20102industrialVCC 22400 (DSL LHD1)</v>
      </c>
      <c r="B970">
        <v>2010</v>
      </c>
      <c r="C970">
        <v>2</v>
      </c>
      <c r="D970" t="s">
        <v>21</v>
      </c>
      <c r="E970" t="s">
        <v>33</v>
      </c>
      <c r="F970">
        <v>2015</v>
      </c>
      <c r="G970">
        <v>0</v>
      </c>
      <c r="H970">
        <v>0</v>
      </c>
      <c r="I970">
        <v>0</v>
      </c>
      <c r="J970">
        <v>0</v>
      </c>
    </row>
    <row r="971" spans="1:10" x14ac:dyDescent="0.2">
      <c r="A971" s="1" t="str">
        <f t="shared" si="15"/>
        <v>20112industrialVCC 22400 (DSL LHD1)</v>
      </c>
      <c r="B971">
        <v>2011</v>
      </c>
      <c r="C971">
        <v>2</v>
      </c>
      <c r="D971" t="s">
        <v>21</v>
      </c>
      <c r="E971" t="s">
        <v>33</v>
      </c>
      <c r="F971">
        <v>2015</v>
      </c>
      <c r="G971">
        <v>0</v>
      </c>
      <c r="H971">
        <v>0</v>
      </c>
      <c r="I971">
        <v>0</v>
      </c>
      <c r="J971">
        <v>0</v>
      </c>
    </row>
    <row r="972" spans="1:10" x14ac:dyDescent="0.2">
      <c r="A972" s="1" t="str">
        <f t="shared" si="15"/>
        <v>20122industrialVCC 22400 (DSL LHD1)</v>
      </c>
      <c r="B972">
        <v>2012</v>
      </c>
      <c r="C972">
        <v>2</v>
      </c>
      <c r="D972" t="s">
        <v>21</v>
      </c>
      <c r="E972" t="s">
        <v>33</v>
      </c>
      <c r="F972">
        <v>2015</v>
      </c>
      <c r="G972">
        <v>0</v>
      </c>
      <c r="H972">
        <v>0</v>
      </c>
      <c r="I972">
        <v>0</v>
      </c>
      <c r="J972">
        <v>0</v>
      </c>
    </row>
    <row r="973" spans="1:10" x14ac:dyDescent="0.2">
      <c r="A973" s="1" t="str">
        <f t="shared" si="15"/>
        <v>20132industrialVCC 22400 (DSL LHD1)</v>
      </c>
      <c r="B973">
        <v>2013</v>
      </c>
      <c r="C973">
        <v>2</v>
      </c>
      <c r="D973" t="s">
        <v>21</v>
      </c>
      <c r="E973" t="s">
        <v>33</v>
      </c>
      <c r="F973">
        <v>2015</v>
      </c>
      <c r="G973">
        <v>0</v>
      </c>
      <c r="H973">
        <v>0</v>
      </c>
      <c r="I973">
        <v>0</v>
      </c>
      <c r="J973">
        <v>0</v>
      </c>
    </row>
    <row r="974" spans="1:10" x14ac:dyDescent="0.2">
      <c r="A974" s="1" t="str">
        <f t="shared" si="15"/>
        <v>20142industrialVCC 22400 (DSL LHD1)</v>
      </c>
      <c r="B974">
        <v>2014</v>
      </c>
      <c r="C974">
        <v>2</v>
      </c>
      <c r="D974" t="s">
        <v>21</v>
      </c>
      <c r="E974" t="s">
        <v>33</v>
      </c>
      <c r="F974">
        <v>2015</v>
      </c>
      <c r="G974">
        <v>0</v>
      </c>
      <c r="H974">
        <v>0</v>
      </c>
      <c r="I974">
        <v>0</v>
      </c>
      <c r="J974">
        <v>0</v>
      </c>
    </row>
    <row r="975" spans="1:10" x14ac:dyDescent="0.2">
      <c r="A975" s="1" t="str">
        <f t="shared" si="15"/>
        <v>20152industrialVCC 22400 (DSL LHD1)</v>
      </c>
      <c r="B975">
        <v>2015</v>
      </c>
      <c r="C975">
        <v>2</v>
      </c>
      <c r="D975" t="s">
        <v>21</v>
      </c>
      <c r="E975" t="s">
        <v>33</v>
      </c>
      <c r="F975">
        <v>2015</v>
      </c>
      <c r="G975">
        <v>450.91306631231998</v>
      </c>
      <c r="H975">
        <v>450.91306631231998</v>
      </c>
      <c r="I975" s="2">
        <v>10339592.8474098</v>
      </c>
      <c r="J975">
        <v>491467.94391415402</v>
      </c>
    </row>
    <row r="976" spans="1:10" x14ac:dyDescent="0.2">
      <c r="A976" s="1" t="str">
        <f t="shared" si="15"/>
        <v>20162industrialVCC 22400 (DSL LHD1)</v>
      </c>
      <c r="B976">
        <v>2016</v>
      </c>
      <c r="C976">
        <v>2</v>
      </c>
      <c r="D976" t="s">
        <v>21</v>
      </c>
      <c r="E976" t="s">
        <v>33</v>
      </c>
      <c r="F976">
        <v>2015</v>
      </c>
      <c r="G976">
        <v>0</v>
      </c>
      <c r="H976">
        <v>446.403935649196</v>
      </c>
      <c r="I976">
        <v>9735193.3714857697</v>
      </c>
      <c r="J976">
        <v>462739.25293773803</v>
      </c>
    </row>
    <row r="977" spans="1:10" x14ac:dyDescent="0.2">
      <c r="A977" s="1" t="str">
        <f t="shared" si="15"/>
        <v>20172industrialVCC 22400 (DSL LHD1)</v>
      </c>
      <c r="B977">
        <v>2017</v>
      </c>
      <c r="C977">
        <v>2</v>
      </c>
      <c r="D977" t="s">
        <v>21</v>
      </c>
      <c r="E977" t="s">
        <v>33</v>
      </c>
      <c r="F977">
        <v>2015</v>
      </c>
      <c r="G977">
        <v>0</v>
      </c>
      <c r="H977">
        <v>441.93989629270499</v>
      </c>
      <c r="I977">
        <v>9365061.4613744896</v>
      </c>
      <c r="J977">
        <v>445145.91328462301</v>
      </c>
    </row>
    <row r="978" spans="1:10" x14ac:dyDescent="0.2">
      <c r="A978" s="1" t="str">
        <f t="shared" si="15"/>
        <v>20182industrialVCC 22400 (DSL LHD1)</v>
      </c>
      <c r="B978">
        <v>2018</v>
      </c>
      <c r="C978">
        <v>2</v>
      </c>
      <c r="D978" t="s">
        <v>21</v>
      </c>
      <c r="E978" t="s">
        <v>33</v>
      </c>
      <c r="F978">
        <v>2015</v>
      </c>
      <c r="G978">
        <v>0</v>
      </c>
      <c r="H978">
        <v>437.52049732977702</v>
      </c>
      <c r="I978">
        <v>9066052.7609717101</v>
      </c>
      <c r="J978">
        <v>430933.24617401999</v>
      </c>
    </row>
    <row r="979" spans="1:10" x14ac:dyDescent="0.2">
      <c r="A979" s="1" t="str">
        <f t="shared" si="15"/>
        <v>20192industrialVCC 22400 (DSL LHD1)</v>
      </c>
      <c r="B979">
        <v>2019</v>
      </c>
      <c r="C979">
        <v>2</v>
      </c>
      <c r="D979" t="s">
        <v>21</v>
      </c>
      <c r="E979" t="s">
        <v>33</v>
      </c>
      <c r="F979">
        <v>2015</v>
      </c>
      <c r="G979">
        <v>0</v>
      </c>
      <c r="H979">
        <v>433.14529235648001</v>
      </c>
      <c r="I979">
        <v>8091020.7910754904</v>
      </c>
      <c r="J979">
        <v>384587.42148175498</v>
      </c>
    </row>
    <row r="980" spans="1:10" x14ac:dyDescent="0.2">
      <c r="A980" s="1" t="str">
        <f t="shared" si="15"/>
        <v>20202industrialVCC 22400 (DSL LHD1)</v>
      </c>
      <c r="B980">
        <v>2020</v>
      </c>
      <c r="C980">
        <v>2</v>
      </c>
      <c r="D980" t="s">
        <v>21</v>
      </c>
      <c r="E980" t="s">
        <v>33</v>
      </c>
      <c r="F980">
        <v>2015</v>
      </c>
      <c r="G980">
        <v>0</v>
      </c>
      <c r="H980">
        <v>428.81383943291502</v>
      </c>
      <c r="I980">
        <v>7575753.39433112</v>
      </c>
      <c r="J980">
        <v>360095.41180775699</v>
      </c>
    </row>
    <row r="981" spans="1:10" x14ac:dyDescent="0.2">
      <c r="A981" s="1" t="str">
        <f t="shared" si="15"/>
        <v>20102industrialVCC 22400 (DSL LHD1)</v>
      </c>
      <c r="B981">
        <v>2010</v>
      </c>
      <c r="C981">
        <v>2</v>
      </c>
      <c r="D981" t="s">
        <v>21</v>
      </c>
      <c r="E981" t="s">
        <v>33</v>
      </c>
      <c r="F981">
        <v>2016</v>
      </c>
      <c r="G981">
        <v>0</v>
      </c>
      <c r="H981">
        <v>0</v>
      </c>
      <c r="I981">
        <v>0</v>
      </c>
      <c r="J981">
        <v>0</v>
      </c>
    </row>
    <row r="982" spans="1:10" x14ac:dyDescent="0.2">
      <c r="A982" s="1" t="str">
        <f t="shared" si="15"/>
        <v>20112industrialVCC 22400 (DSL LHD1)</v>
      </c>
      <c r="B982">
        <v>2011</v>
      </c>
      <c r="C982">
        <v>2</v>
      </c>
      <c r="D982" t="s">
        <v>21</v>
      </c>
      <c r="E982" t="s">
        <v>33</v>
      </c>
      <c r="F982">
        <v>2016</v>
      </c>
      <c r="G982">
        <v>0</v>
      </c>
      <c r="H982">
        <v>0</v>
      </c>
      <c r="I982">
        <v>0</v>
      </c>
      <c r="J982">
        <v>0</v>
      </c>
    </row>
    <row r="983" spans="1:10" x14ac:dyDescent="0.2">
      <c r="A983" s="1" t="str">
        <f t="shared" si="15"/>
        <v>20122industrialVCC 22400 (DSL LHD1)</v>
      </c>
      <c r="B983">
        <v>2012</v>
      </c>
      <c r="C983">
        <v>2</v>
      </c>
      <c r="D983" t="s">
        <v>21</v>
      </c>
      <c r="E983" t="s">
        <v>33</v>
      </c>
      <c r="F983">
        <v>2016</v>
      </c>
      <c r="G983">
        <v>0</v>
      </c>
      <c r="H983">
        <v>0</v>
      </c>
      <c r="I983">
        <v>0</v>
      </c>
      <c r="J983">
        <v>0</v>
      </c>
    </row>
    <row r="984" spans="1:10" x14ac:dyDescent="0.2">
      <c r="A984" s="1" t="str">
        <f t="shared" si="15"/>
        <v>20132industrialVCC 22400 (DSL LHD1)</v>
      </c>
      <c r="B984">
        <v>2013</v>
      </c>
      <c r="C984">
        <v>2</v>
      </c>
      <c r="D984" t="s">
        <v>21</v>
      </c>
      <c r="E984" t="s">
        <v>33</v>
      </c>
      <c r="F984">
        <v>2016</v>
      </c>
      <c r="G984">
        <v>0</v>
      </c>
      <c r="H984">
        <v>0</v>
      </c>
      <c r="I984">
        <v>0</v>
      </c>
      <c r="J984">
        <v>0</v>
      </c>
    </row>
    <row r="985" spans="1:10" x14ac:dyDescent="0.2">
      <c r="A985" s="1" t="str">
        <f t="shared" si="15"/>
        <v>20142industrialVCC 22400 (DSL LHD1)</v>
      </c>
      <c r="B985">
        <v>2014</v>
      </c>
      <c r="C985">
        <v>2</v>
      </c>
      <c r="D985" t="s">
        <v>21</v>
      </c>
      <c r="E985" t="s">
        <v>33</v>
      </c>
      <c r="F985">
        <v>2016</v>
      </c>
      <c r="G985">
        <v>0</v>
      </c>
      <c r="H985">
        <v>0</v>
      </c>
      <c r="I985">
        <v>0</v>
      </c>
      <c r="J985">
        <v>0</v>
      </c>
    </row>
    <row r="986" spans="1:10" x14ac:dyDescent="0.2">
      <c r="A986" s="1" t="str">
        <f t="shared" si="15"/>
        <v>20152industrialVCC 22400 (DSL LHD1)</v>
      </c>
      <c r="B986">
        <v>2015</v>
      </c>
      <c r="C986">
        <v>2</v>
      </c>
      <c r="D986" t="s">
        <v>21</v>
      </c>
      <c r="E986" t="s">
        <v>33</v>
      </c>
      <c r="F986">
        <v>2016</v>
      </c>
      <c r="G986">
        <v>0</v>
      </c>
      <c r="H986">
        <v>0</v>
      </c>
      <c r="I986">
        <v>0</v>
      </c>
      <c r="J986">
        <v>0</v>
      </c>
    </row>
    <row r="987" spans="1:10" x14ac:dyDescent="0.2">
      <c r="A987" s="1" t="str">
        <f t="shared" si="15"/>
        <v>20162industrialVCC 22400 (DSL LHD1)</v>
      </c>
      <c r="B987">
        <v>2016</v>
      </c>
      <c r="C987">
        <v>2</v>
      </c>
      <c r="D987" t="s">
        <v>21</v>
      </c>
      <c r="E987" t="s">
        <v>33</v>
      </c>
      <c r="F987">
        <v>2016</v>
      </c>
      <c r="G987">
        <v>309.09984622704201</v>
      </c>
      <c r="H987">
        <v>309.09984622704201</v>
      </c>
      <c r="I987">
        <v>7087766.5739917997</v>
      </c>
      <c r="J987">
        <v>326409.59525682498</v>
      </c>
    </row>
    <row r="988" spans="1:10" x14ac:dyDescent="0.2">
      <c r="A988" s="1" t="str">
        <f t="shared" si="15"/>
        <v>20172industrialVCC 22400 (DSL LHD1)</v>
      </c>
      <c r="B988">
        <v>2017</v>
      </c>
      <c r="C988">
        <v>2</v>
      </c>
      <c r="D988" t="s">
        <v>21</v>
      </c>
      <c r="E988" t="s">
        <v>33</v>
      </c>
      <c r="F988">
        <v>2016</v>
      </c>
      <c r="G988">
        <v>0</v>
      </c>
      <c r="H988">
        <v>306.00884776477199</v>
      </c>
      <c r="I988">
        <v>6673452.1550380699</v>
      </c>
      <c r="J988">
        <v>307329.367319296</v>
      </c>
    </row>
    <row r="989" spans="1:10" x14ac:dyDescent="0.2">
      <c r="A989" s="1" t="str">
        <f t="shared" si="15"/>
        <v>20182industrialVCC 22400 (DSL LHD1)</v>
      </c>
      <c r="B989">
        <v>2018</v>
      </c>
      <c r="C989">
        <v>2</v>
      </c>
      <c r="D989" t="s">
        <v>21</v>
      </c>
      <c r="E989" t="s">
        <v>33</v>
      </c>
      <c r="F989">
        <v>2016</v>
      </c>
      <c r="G989">
        <v>0</v>
      </c>
      <c r="H989">
        <v>302.94875928712401</v>
      </c>
      <c r="I989">
        <v>6419727.6013568603</v>
      </c>
      <c r="J989">
        <v>295644.70925258001</v>
      </c>
    </row>
    <row r="990" spans="1:10" x14ac:dyDescent="0.2">
      <c r="A990" s="1" t="str">
        <f t="shared" si="15"/>
        <v>20192industrialVCC 22400 (DSL LHD1)</v>
      </c>
      <c r="B990">
        <v>2019</v>
      </c>
      <c r="C990">
        <v>2</v>
      </c>
      <c r="D990" t="s">
        <v>21</v>
      </c>
      <c r="E990" t="s">
        <v>33</v>
      </c>
      <c r="F990">
        <v>2016</v>
      </c>
      <c r="G990">
        <v>0</v>
      </c>
      <c r="H990">
        <v>299.91927169425298</v>
      </c>
      <c r="I990">
        <v>6214757.8406202504</v>
      </c>
      <c r="J990">
        <v>286205.33283640002</v>
      </c>
    </row>
    <row r="991" spans="1:10" x14ac:dyDescent="0.2">
      <c r="A991" s="1" t="str">
        <f t="shared" si="15"/>
        <v>20202industrialVCC 22400 (DSL LHD1)</v>
      </c>
      <c r="B991">
        <v>2020</v>
      </c>
      <c r="C991">
        <v>2</v>
      </c>
      <c r="D991" t="s">
        <v>21</v>
      </c>
      <c r="E991" t="s">
        <v>33</v>
      </c>
      <c r="F991">
        <v>2016</v>
      </c>
      <c r="G991">
        <v>0</v>
      </c>
      <c r="H991">
        <v>296.92007897731003</v>
      </c>
      <c r="I991">
        <v>5546375.7189262602</v>
      </c>
      <c r="J991">
        <v>255424.64394921399</v>
      </c>
    </row>
    <row r="992" spans="1:10" x14ac:dyDescent="0.2">
      <c r="A992" s="1" t="str">
        <f t="shared" si="15"/>
        <v>20102industrialVCC 22400 (DSL LHD1)</v>
      </c>
      <c r="B992">
        <v>2010</v>
      </c>
      <c r="C992">
        <v>2</v>
      </c>
      <c r="D992" t="s">
        <v>21</v>
      </c>
      <c r="E992" t="s">
        <v>33</v>
      </c>
      <c r="F992">
        <v>2017</v>
      </c>
      <c r="G992">
        <v>0</v>
      </c>
      <c r="H992">
        <v>0</v>
      </c>
      <c r="I992">
        <v>0</v>
      </c>
      <c r="J992">
        <v>0</v>
      </c>
    </row>
    <row r="993" spans="1:10" x14ac:dyDescent="0.2">
      <c r="A993" s="1" t="str">
        <f t="shared" si="15"/>
        <v>20112industrialVCC 22400 (DSL LHD1)</v>
      </c>
      <c r="B993">
        <v>2011</v>
      </c>
      <c r="C993">
        <v>2</v>
      </c>
      <c r="D993" t="s">
        <v>21</v>
      </c>
      <c r="E993" t="s">
        <v>33</v>
      </c>
      <c r="F993">
        <v>2017</v>
      </c>
      <c r="G993">
        <v>0</v>
      </c>
      <c r="H993">
        <v>0</v>
      </c>
      <c r="I993">
        <v>0</v>
      </c>
      <c r="J993">
        <v>0</v>
      </c>
    </row>
    <row r="994" spans="1:10" x14ac:dyDescent="0.2">
      <c r="A994" s="1" t="str">
        <f t="shared" si="15"/>
        <v>20122industrialVCC 22400 (DSL LHD1)</v>
      </c>
      <c r="B994">
        <v>2012</v>
      </c>
      <c r="C994">
        <v>2</v>
      </c>
      <c r="D994" t="s">
        <v>21</v>
      </c>
      <c r="E994" t="s">
        <v>33</v>
      </c>
      <c r="F994">
        <v>2017</v>
      </c>
      <c r="G994">
        <v>0</v>
      </c>
      <c r="H994">
        <v>0</v>
      </c>
      <c r="I994">
        <v>0</v>
      </c>
      <c r="J994">
        <v>0</v>
      </c>
    </row>
    <row r="995" spans="1:10" x14ac:dyDescent="0.2">
      <c r="A995" s="1" t="str">
        <f t="shared" si="15"/>
        <v>20132industrialVCC 22400 (DSL LHD1)</v>
      </c>
      <c r="B995">
        <v>2013</v>
      </c>
      <c r="C995">
        <v>2</v>
      </c>
      <c r="D995" t="s">
        <v>21</v>
      </c>
      <c r="E995" t="s">
        <v>33</v>
      </c>
      <c r="F995">
        <v>2017</v>
      </c>
      <c r="G995">
        <v>0</v>
      </c>
      <c r="H995">
        <v>0</v>
      </c>
      <c r="I995">
        <v>0</v>
      </c>
      <c r="J995">
        <v>0</v>
      </c>
    </row>
    <row r="996" spans="1:10" x14ac:dyDescent="0.2">
      <c r="A996" s="1" t="str">
        <f t="shared" si="15"/>
        <v>20142industrialVCC 22400 (DSL LHD1)</v>
      </c>
      <c r="B996">
        <v>2014</v>
      </c>
      <c r="C996">
        <v>2</v>
      </c>
      <c r="D996" t="s">
        <v>21</v>
      </c>
      <c r="E996" t="s">
        <v>33</v>
      </c>
      <c r="F996">
        <v>2017</v>
      </c>
      <c r="G996">
        <v>0</v>
      </c>
      <c r="H996">
        <v>0</v>
      </c>
      <c r="I996">
        <v>0</v>
      </c>
      <c r="J996">
        <v>0</v>
      </c>
    </row>
    <row r="997" spans="1:10" x14ac:dyDescent="0.2">
      <c r="A997" s="1" t="str">
        <f t="shared" si="15"/>
        <v>20152industrialVCC 22400 (DSL LHD1)</v>
      </c>
      <c r="B997">
        <v>2015</v>
      </c>
      <c r="C997">
        <v>2</v>
      </c>
      <c r="D997" t="s">
        <v>21</v>
      </c>
      <c r="E997" t="s">
        <v>33</v>
      </c>
      <c r="F997">
        <v>2017</v>
      </c>
      <c r="G997">
        <v>0</v>
      </c>
      <c r="H997">
        <v>0</v>
      </c>
      <c r="I997">
        <v>0</v>
      </c>
      <c r="J997">
        <v>0</v>
      </c>
    </row>
    <row r="998" spans="1:10" x14ac:dyDescent="0.2">
      <c r="A998" s="1" t="str">
        <f t="shared" si="15"/>
        <v>20162industrialVCC 22400 (DSL LHD1)</v>
      </c>
      <c r="B998">
        <v>2016</v>
      </c>
      <c r="C998">
        <v>2</v>
      </c>
      <c r="D998" t="s">
        <v>21</v>
      </c>
      <c r="E998" t="s">
        <v>33</v>
      </c>
      <c r="F998">
        <v>2017</v>
      </c>
      <c r="G998">
        <v>0</v>
      </c>
      <c r="H998">
        <v>0</v>
      </c>
      <c r="I998">
        <v>0</v>
      </c>
      <c r="J998">
        <v>0</v>
      </c>
    </row>
    <row r="999" spans="1:10" x14ac:dyDescent="0.2">
      <c r="A999" s="1" t="str">
        <f t="shared" si="15"/>
        <v>20172industrialVCC 22400 (DSL LHD1)</v>
      </c>
      <c r="B999">
        <v>2017</v>
      </c>
      <c r="C999">
        <v>2</v>
      </c>
      <c r="D999" t="s">
        <v>21</v>
      </c>
      <c r="E999" t="s">
        <v>33</v>
      </c>
      <c r="F999">
        <v>2017</v>
      </c>
      <c r="G999">
        <v>224.18008115772901</v>
      </c>
      <c r="H999">
        <v>224.18008115772901</v>
      </c>
      <c r="I999">
        <v>5140526.9371030601</v>
      </c>
      <c r="J999">
        <v>229131.01904183399</v>
      </c>
    </row>
    <row r="1000" spans="1:10" x14ac:dyDescent="0.2">
      <c r="A1000" s="1" t="str">
        <f t="shared" si="15"/>
        <v>20182industrialVCC 22400 (DSL LHD1)</v>
      </c>
      <c r="B1000">
        <v>2018</v>
      </c>
      <c r="C1000">
        <v>2</v>
      </c>
      <c r="D1000" t="s">
        <v>21</v>
      </c>
      <c r="E1000" t="s">
        <v>33</v>
      </c>
      <c r="F1000">
        <v>2017</v>
      </c>
      <c r="G1000">
        <v>0</v>
      </c>
      <c r="H1000">
        <v>221.938280346152</v>
      </c>
      <c r="I1000">
        <v>4840038.1429493297</v>
      </c>
      <c r="J1000">
        <v>215737.19687972401</v>
      </c>
    </row>
    <row r="1001" spans="1:10" x14ac:dyDescent="0.2">
      <c r="A1001" s="1" t="str">
        <f t="shared" si="15"/>
        <v>20192industrialVCC 22400 (DSL LHD1)</v>
      </c>
      <c r="B1001">
        <v>2019</v>
      </c>
      <c r="C1001">
        <v>2</v>
      </c>
      <c r="D1001" t="s">
        <v>21</v>
      </c>
      <c r="E1001" t="s">
        <v>33</v>
      </c>
      <c r="F1001">
        <v>2017</v>
      </c>
      <c r="G1001">
        <v>0</v>
      </c>
      <c r="H1001">
        <v>219.718897542691</v>
      </c>
      <c r="I1001">
        <v>4656019.9632890904</v>
      </c>
      <c r="J1001">
        <v>207534.87179833101</v>
      </c>
    </row>
    <row r="1002" spans="1:10" x14ac:dyDescent="0.2">
      <c r="A1002" s="1" t="str">
        <f t="shared" si="15"/>
        <v>20202industrialVCC 22400 (DSL LHD1)</v>
      </c>
      <c r="B1002">
        <v>2020</v>
      </c>
      <c r="C1002">
        <v>2</v>
      </c>
      <c r="D1002" t="s">
        <v>21</v>
      </c>
      <c r="E1002" t="s">
        <v>33</v>
      </c>
      <c r="F1002">
        <v>2017</v>
      </c>
      <c r="G1002">
        <v>0</v>
      </c>
      <c r="H1002">
        <v>217.521708567264</v>
      </c>
      <c r="I1002">
        <v>4507362.0517511396</v>
      </c>
      <c r="J1002">
        <v>200908.6758507</v>
      </c>
    </row>
    <row r="1003" spans="1:10" x14ac:dyDescent="0.2">
      <c r="A1003" s="1" t="str">
        <f t="shared" si="15"/>
        <v>20102industrialVCC 22400 (DSL LHD1)</v>
      </c>
      <c r="B1003">
        <v>2010</v>
      </c>
      <c r="C1003">
        <v>2</v>
      </c>
      <c r="D1003" t="s">
        <v>21</v>
      </c>
      <c r="E1003" t="s">
        <v>33</v>
      </c>
      <c r="F1003">
        <v>2018</v>
      </c>
      <c r="G1003">
        <v>0</v>
      </c>
      <c r="H1003">
        <v>0</v>
      </c>
      <c r="I1003">
        <v>0</v>
      </c>
      <c r="J1003">
        <v>0</v>
      </c>
    </row>
    <row r="1004" spans="1:10" x14ac:dyDescent="0.2">
      <c r="A1004" s="1" t="str">
        <f t="shared" si="15"/>
        <v>20112industrialVCC 22400 (DSL LHD1)</v>
      </c>
      <c r="B1004">
        <v>2011</v>
      </c>
      <c r="C1004">
        <v>2</v>
      </c>
      <c r="D1004" t="s">
        <v>21</v>
      </c>
      <c r="E1004" t="s">
        <v>33</v>
      </c>
      <c r="F1004">
        <v>2018</v>
      </c>
      <c r="G1004">
        <v>0</v>
      </c>
      <c r="H1004">
        <v>0</v>
      </c>
      <c r="I1004">
        <v>0</v>
      </c>
      <c r="J1004">
        <v>0</v>
      </c>
    </row>
    <row r="1005" spans="1:10" x14ac:dyDescent="0.2">
      <c r="A1005" s="1" t="str">
        <f t="shared" si="15"/>
        <v>20122industrialVCC 22400 (DSL LHD1)</v>
      </c>
      <c r="B1005">
        <v>2012</v>
      </c>
      <c r="C1005">
        <v>2</v>
      </c>
      <c r="D1005" t="s">
        <v>21</v>
      </c>
      <c r="E1005" t="s">
        <v>33</v>
      </c>
      <c r="F1005">
        <v>2018</v>
      </c>
      <c r="G1005">
        <v>0</v>
      </c>
      <c r="H1005">
        <v>0</v>
      </c>
      <c r="I1005">
        <v>0</v>
      </c>
      <c r="J1005">
        <v>0</v>
      </c>
    </row>
    <row r="1006" spans="1:10" x14ac:dyDescent="0.2">
      <c r="A1006" s="1" t="str">
        <f t="shared" si="15"/>
        <v>20132industrialVCC 22400 (DSL LHD1)</v>
      </c>
      <c r="B1006">
        <v>2013</v>
      </c>
      <c r="C1006">
        <v>2</v>
      </c>
      <c r="D1006" t="s">
        <v>21</v>
      </c>
      <c r="E1006" t="s">
        <v>33</v>
      </c>
      <c r="F1006">
        <v>2018</v>
      </c>
      <c r="G1006">
        <v>0</v>
      </c>
      <c r="H1006">
        <v>0</v>
      </c>
      <c r="I1006">
        <v>0</v>
      </c>
      <c r="J1006">
        <v>0</v>
      </c>
    </row>
    <row r="1007" spans="1:10" x14ac:dyDescent="0.2">
      <c r="A1007" s="1" t="str">
        <f t="shared" si="15"/>
        <v>20142industrialVCC 22400 (DSL LHD1)</v>
      </c>
      <c r="B1007">
        <v>2014</v>
      </c>
      <c r="C1007">
        <v>2</v>
      </c>
      <c r="D1007" t="s">
        <v>21</v>
      </c>
      <c r="E1007" t="s">
        <v>33</v>
      </c>
      <c r="F1007">
        <v>2018</v>
      </c>
      <c r="G1007">
        <v>0</v>
      </c>
      <c r="H1007">
        <v>0</v>
      </c>
      <c r="I1007">
        <v>0</v>
      </c>
      <c r="J1007">
        <v>0</v>
      </c>
    </row>
    <row r="1008" spans="1:10" x14ac:dyDescent="0.2">
      <c r="A1008" s="1" t="str">
        <f t="shared" si="15"/>
        <v>20152industrialVCC 22400 (DSL LHD1)</v>
      </c>
      <c r="B1008">
        <v>2015</v>
      </c>
      <c r="C1008">
        <v>2</v>
      </c>
      <c r="D1008" t="s">
        <v>21</v>
      </c>
      <c r="E1008" t="s">
        <v>33</v>
      </c>
      <c r="F1008">
        <v>2018</v>
      </c>
      <c r="G1008">
        <v>0</v>
      </c>
      <c r="H1008">
        <v>0</v>
      </c>
      <c r="I1008">
        <v>0</v>
      </c>
      <c r="J1008">
        <v>0</v>
      </c>
    </row>
    <row r="1009" spans="1:10" x14ac:dyDescent="0.2">
      <c r="A1009" s="1" t="str">
        <f t="shared" si="15"/>
        <v>20162industrialVCC 22400 (DSL LHD1)</v>
      </c>
      <c r="B1009">
        <v>2016</v>
      </c>
      <c r="C1009">
        <v>2</v>
      </c>
      <c r="D1009" t="s">
        <v>21</v>
      </c>
      <c r="E1009" t="s">
        <v>33</v>
      </c>
      <c r="F1009">
        <v>2018</v>
      </c>
      <c r="G1009">
        <v>0</v>
      </c>
      <c r="H1009">
        <v>0</v>
      </c>
      <c r="I1009">
        <v>0</v>
      </c>
      <c r="J1009">
        <v>0</v>
      </c>
    </row>
    <row r="1010" spans="1:10" x14ac:dyDescent="0.2">
      <c r="A1010" s="1" t="str">
        <f t="shared" si="15"/>
        <v>20172industrialVCC 22400 (DSL LHD1)</v>
      </c>
      <c r="B1010">
        <v>2017</v>
      </c>
      <c r="C1010">
        <v>2</v>
      </c>
      <c r="D1010" t="s">
        <v>21</v>
      </c>
      <c r="E1010" t="s">
        <v>33</v>
      </c>
      <c r="F1010">
        <v>2018</v>
      </c>
      <c r="G1010">
        <v>0</v>
      </c>
      <c r="H1010">
        <v>0</v>
      </c>
      <c r="I1010">
        <v>0</v>
      </c>
      <c r="J1010">
        <v>0</v>
      </c>
    </row>
    <row r="1011" spans="1:10" x14ac:dyDescent="0.2">
      <c r="A1011" s="1" t="str">
        <f t="shared" si="15"/>
        <v>20182industrialVCC 22400 (DSL LHD1)</v>
      </c>
      <c r="B1011">
        <v>2018</v>
      </c>
      <c r="C1011">
        <v>2</v>
      </c>
      <c r="D1011" t="s">
        <v>21</v>
      </c>
      <c r="E1011" t="s">
        <v>33</v>
      </c>
      <c r="F1011">
        <v>2018</v>
      </c>
      <c r="G1011">
        <v>276.24246754206899</v>
      </c>
      <c r="H1011">
        <v>276.24246754206899</v>
      </c>
      <c r="I1011">
        <v>6334335.4959922303</v>
      </c>
      <c r="J1011">
        <v>263677.74058971001</v>
      </c>
    </row>
    <row r="1012" spans="1:10" x14ac:dyDescent="0.2">
      <c r="A1012" s="1" t="str">
        <f t="shared" si="15"/>
        <v>20192industrialVCC 22400 (DSL LHD1)</v>
      </c>
      <c r="B1012">
        <v>2019</v>
      </c>
      <c r="C1012">
        <v>2</v>
      </c>
      <c r="D1012" t="s">
        <v>21</v>
      </c>
      <c r="E1012" t="s">
        <v>33</v>
      </c>
      <c r="F1012">
        <v>2018</v>
      </c>
      <c r="G1012">
        <v>0</v>
      </c>
      <c r="H1012">
        <v>273.48004286664798</v>
      </c>
      <c r="I1012">
        <v>5964062.7869402496</v>
      </c>
      <c r="J1012">
        <v>248264.49457730199</v>
      </c>
    </row>
    <row r="1013" spans="1:10" x14ac:dyDescent="0.2">
      <c r="A1013" s="1" t="str">
        <f t="shared" si="15"/>
        <v>20202industrialVCC 22400 (DSL LHD1)</v>
      </c>
      <c r="B1013">
        <v>2020</v>
      </c>
      <c r="C1013">
        <v>2</v>
      </c>
      <c r="D1013" t="s">
        <v>21</v>
      </c>
      <c r="E1013" t="s">
        <v>33</v>
      </c>
      <c r="F1013">
        <v>2018</v>
      </c>
      <c r="G1013">
        <v>0</v>
      </c>
      <c r="H1013">
        <v>270.74524243798197</v>
      </c>
      <c r="I1013">
        <v>5737309.2066960698</v>
      </c>
      <c r="J1013">
        <v>238825.48211147299</v>
      </c>
    </row>
    <row r="1014" spans="1:10" x14ac:dyDescent="0.2">
      <c r="A1014" s="1" t="str">
        <f t="shared" si="15"/>
        <v>20102industrialVCC 22400 (DSL LHD1)</v>
      </c>
      <c r="B1014">
        <v>2010</v>
      </c>
      <c r="C1014">
        <v>2</v>
      </c>
      <c r="D1014" t="s">
        <v>21</v>
      </c>
      <c r="E1014" t="s">
        <v>33</v>
      </c>
      <c r="F1014">
        <v>2019</v>
      </c>
      <c r="G1014">
        <v>0</v>
      </c>
      <c r="H1014">
        <v>0</v>
      </c>
      <c r="I1014">
        <v>0</v>
      </c>
      <c r="J1014">
        <v>0</v>
      </c>
    </row>
    <row r="1015" spans="1:10" x14ac:dyDescent="0.2">
      <c r="A1015" s="1" t="str">
        <f t="shared" si="15"/>
        <v>20112industrialVCC 22400 (DSL LHD1)</v>
      </c>
      <c r="B1015">
        <v>2011</v>
      </c>
      <c r="C1015">
        <v>2</v>
      </c>
      <c r="D1015" t="s">
        <v>21</v>
      </c>
      <c r="E1015" t="s">
        <v>33</v>
      </c>
      <c r="F1015">
        <v>2019</v>
      </c>
      <c r="G1015">
        <v>0</v>
      </c>
      <c r="H1015">
        <v>0</v>
      </c>
      <c r="I1015">
        <v>0</v>
      </c>
      <c r="J1015">
        <v>0</v>
      </c>
    </row>
    <row r="1016" spans="1:10" x14ac:dyDescent="0.2">
      <c r="A1016" s="1" t="str">
        <f t="shared" si="15"/>
        <v>20122industrialVCC 22400 (DSL LHD1)</v>
      </c>
      <c r="B1016">
        <v>2012</v>
      </c>
      <c r="C1016">
        <v>2</v>
      </c>
      <c r="D1016" t="s">
        <v>21</v>
      </c>
      <c r="E1016" t="s">
        <v>33</v>
      </c>
      <c r="F1016">
        <v>2019</v>
      </c>
      <c r="G1016">
        <v>0</v>
      </c>
      <c r="H1016">
        <v>0</v>
      </c>
      <c r="I1016">
        <v>0</v>
      </c>
      <c r="J1016">
        <v>0</v>
      </c>
    </row>
    <row r="1017" spans="1:10" x14ac:dyDescent="0.2">
      <c r="A1017" s="1" t="str">
        <f t="shared" si="15"/>
        <v>20132industrialVCC 22400 (DSL LHD1)</v>
      </c>
      <c r="B1017">
        <v>2013</v>
      </c>
      <c r="C1017">
        <v>2</v>
      </c>
      <c r="D1017" t="s">
        <v>21</v>
      </c>
      <c r="E1017" t="s">
        <v>33</v>
      </c>
      <c r="F1017">
        <v>2019</v>
      </c>
      <c r="G1017">
        <v>0</v>
      </c>
      <c r="H1017">
        <v>0</v>
      </c>
      <c r="I1017">
        <v>0</v>
      </c>
      <c r="J1017">
        <v>0</v>
      </c>
    </row>
    <row r="1018" spans="1:10" x14ac:dyDescent="0.2">
      <c r="A1018" s="1" t="str">
        <f t="shared" si="15"/>
        <v>20142industrialVCC 22400 (DSL LHD1)</v>
      </c>
      <c r="B1018">
        <v>2014</v>
      </c>
      <c r="C1018">
        <v>2</v>
      </c>
      <c r="D1018" t="s">
        <v>21</v>
      </c>
      <c r="E1018" t="s">
        <v>33</v>
      </c>
      <c r="F1018">
        <v>2019</v>
      </c>
      <c r="G1018">
        <v>0</v>
      </c>
      <c r="H1018">
        <v>0</v>
      </c>
      <c r="I1018">
        <v>0</v>
      </c>
      <c r="J1018">
        <v>0</v>
      </c>
    </row>
    <row r="1019" spans="1:10" x14ac:dyDescent="0.2">
      <c r="A1019" s="1" t="str">
        <f t="shared" si="15"/>
        <v>20152industrialVCC 22400 (DSL LHD1)</v>
      </c>
      <c r="B1019">
        <v>2015</v>
      </c>
      <c r="C1019">
        <v>2</v>
      </c>
      <c r="D1019" t="s">
        <v>21</v>
      </c>
      <c r="E1019" t="s">
        <v>33</v>
      </c>
      <c r="F1019">
        <v>2019</v>
      </c>
      <c r="G1019">
        <v>0</v>
      </c>
      <c r="H1019">
        <v>0</v>
      </c>
      <c r="I1019">
        <v>0</v>
      </c>
      <c r="J1019">
        <v>0</v>
      </c>
    </row>
    <row r="1020" spans="1:10" x14ac:dyDescent="0.2">
      <c r="A1020" s="1" t="str">
        <f t="shared" si="15"/>
        <v>20162industrialVCC 22400 (DSL LHD1)</v>
      </c>
      <c r="B1020">
        <v>2016</v>
      </c>
      <c r="C1020">
        <v>2</v>
      </c>
      <c r="D1020" t="s">
        <v>21</v>
      </c>
      <c r="E1020" t="s">
        <v>33</v>
      </c>
      <c r="F1020">
        <v>2019</v>
      </c>
      <c r="G1020">
        <v>0</v>
      </c>
      <c r="H1020">
        <v>0</v>
      </c>
      <c r="I1020">
        <v>0</v>
      </c>
      <c r="J1020">
        <v>0</v>
      </c>
    </row>
    <row r="1021" spans="1:10" x14ac:dyDescent="0.2">
      <c r="A1021" s="1" t="str">
        <f t="shared" si="15"/>
        <v>20172industrialVCC 22400 (DSL LHD1)</v>
      </c>
      <c r="B1021">
        <v>2017</v>
      </c>
      <c r="C1021">
        <v>2</v>
      </c>
      <c r="D1021" t="s">
        <v>21</v>
      </c>
      <c r="E1021" t="s">
        <v>33</v>
      </c>
      <c r="F1021">
        <v>2019</v>
      </c>
      <c r="G1021">
        <v>0</v>
      </c>
      <c r="H1021">
        <v>0</v>
      </c>
      <c r="I1021">
        <v>0</v>
      </c>
      <c r="J1021">
        <v>0</v>
      </c>
    </row>
    <row r="1022" spans="1:10" x14ac:dyDescent="0.2">
      <c r="A1022" s="1" t="str">
        <f t="shared" si="15"/>
        <v>20182industrialVCC 22400 (DSL LHD1)</v>
      </c>
      <c r="B1022">
        <v>2018</v>
      </c>
      <c r="C1022">
        <v>2</v>
      </c>
      <c r="D1022" t="s">
        <v>21</v>
      </c>
      <c r="E1022" t="s">
        <v>33</v>
      </c>
      <c r="F1022">
        <v>2019</v>
      </c>
      <c r="G1022">
        <v>0</v>
      </c>
      <c r="H1022">
        <v>0</v>
      </c>
      <c r="I1022">
        <v>0</v>
      </c>
      <c r="J1022">
        <v>0</v>
      </c>
    </row>
    <row r="1023" spans="1:10" x14ac:dyDescent="0.2">
      <c r="A1023" s="1" t="str">
        <f t="shared" si="15"/>
        <v>20192industrialVCC 22400 (DSL LHD1)</v>
      </c>
      <c r="B1023">
        <v>2019</v>
      </c>
      <c r="C1023">
        <v>2</v>
      </c>
      <c r="D1023" t="s">
        <v>21</v>
      </c>
      <c r="E1023" t="s">
        <v>33</v>
      </c>
      <c r="F1023">
        <v>2019</v>
      </c>
      <c r="G1023">
        <v>235.43248811012899</v>
      </c>
      <c r="H1023">
        <v>235.43248811012899</v>
      </c>
      <c r="I1023">
        <v>5398548.5273680603</v>
      </c>
      <c r="J1023">
        <v>224679.40089514499</v>
      </c>
    </row>
    <row r="1024" spans="1:10" x14ac:dyDescent="0.2">
      <c r="A1024" s="1" t="str">
        <f t="shared" si="15"/>
        <v>20202industrialVCC 22400 (DSL LHD1)</v>
      </c>
      <c r="B1024">
        <v>2020</v>
      </c>
      <c r="C1024">
        <v>2</v>
      </c>
      <c r="D1024" t="s">
        <v>21</v>
      </c>
      <c r="E1024" t="s">
        <v>33</v>
      </c>
      <c r="F1024">
        <v>2019</v>
      </c>
      <c r="G1024">
        <v>0</v>
      </c>
      <c r="H1024">
        <v>233.07816322902701</v>
      </c>
      <c r="I1024">
        <v>5082977.1166901896</v>
      </c>
      <c r="J1024">
        <v>211545.79745872199</v>
      </c>
    </row>
    <row r="1025" spans="1:10" x14ac:dyDescent="0.2">
      <c r="A1025" s="1" t="str">
        <f t="shared" si="15"/>
        <v>20102industrialVCC 22400 (DSL LHD1)</v>
      </c>
      <c r="B1025">
        <v>2010</v>
      </c>
      <c r="C1025">
        <v>2</v>
      </c>
      <c r="D1025" t="s">
        <v>21</v>
      </c>
      <c r="E1025" t="s">
        <v>33</v>
      </c>
      <c r="F1025">
        <v>2020</v>
      </c>
      <c r="G1025">
        <v>0</v>
      </c>
      <c r="H1025">
        <v>0</v>
      </c>
      <c r="I1025">
        <v>0</v>
      </c>
      <c r="J1025">
        <v>0</v>
      </c>
    </row>
    <row r="1026" spans="1:10" x14ac:dyDescent="0.2">
      <c r="A1026" s="1" t="str">
        <f t="shared" si="15"/>
        <v>20112industrialVCC 22400 (DSL LHD1)</v>
      </c>
      <c r="B1026">
        <v>2011</v>
      </c>
      <c r="C1026">
        <v>2</v>
      </c>
      <c r="D1026" t="s">
        <v>21</v>
      </c>
      <c r="E1026" t="s">
        <v>33</v>
      </c>
      <c r="F1026">
        <v>2020</v>
      </c>
      <c r="G1026">
        <v>0</v>
      </c>
      <c r="H1026">
        <v>0</v>
      </c>
      <c r="I1026">
        <v>0</v>
      </c>
      <c r="J1026">
        <v>0</v>
      </c>
    </row>
    <row r="1027" spans="1:10" x14ac:dyDescent="0.2">
      <c r="A1027" s="1" t="str">
        <f t="shared" ref="A1027:A1035" si="16">$B1027&amp;$C1027&amp;$D1027&amp;$E1027</f>
        <v>20122industrialVCC 22400 (DSL LHD1)</v>
      </c>
      <c r="B1027">
        <v>2012</v>
      </c>
      <c r="C1027">
        <v>2</v>
      </c>
      <c r="D1027" t="s">
        <v>21</v>
      </c>
      <c r="E1027" t="s">
        <v>33</v>
      </c>
      <c r="F1027">
        <v>2020</v>
      </c>
      <c r="G1027">
        <v>0</v>
      </c>
      <c r="H1027">
        <v>0</v>
      </c>
      <c r="I1027">
        <v>0</v>
      </c>
      <c r="J1027">
        <v>0</v>
      </c>
    </row>
    <row r="1028" spans="1:10" x14ac:dyDescent="0.2">
      <c r="A1028" s="1" t="str">
        <f t="shared" si="16"/>
        <v>20132industrialVCC 22400 (DSL LHD1)</v>
      </c>
      <c r="B1028">
        <v>2013</v>
      </c>
      <c r="C1028">
        <v>2</v>
      </c>
      <c r="D1028" t="s">
        <v>21</v>
      </c>
      <c r="E1028" t="s">
        <v>33</v>
      </c>
      <c r="F1028">
        <v>2020</v>
      </c>
      <c r="G1028">
        <v>0</v>
      </c>
      <c r="H1028">
        <v>0</v>
      </c>
      <c r="I1028">
        <v>0</v>
      </c>
      <c r="J1028">
        <v>0</v>
      </c>
    </row>
    <row r="1029" spans="1:10" x14ac:dyDescent="0.2">
      <c r="A1029" s="1" t="str">
        <f t="shared" si="16"/>
        <v>20142industrialVCC 22400 (DSL LHD1)</v>
      </c>
      <c r="B1029">
        <v>2014</v>
      </c>
      <c r="C1029">
        <v>2</v>
      </c>
      <c r="D1029" t="s">
        <v>21</v>
      </c>
      <c r="E1029" t="s">
        <v>33</v>
      </c>
      <c r="F1029">
        <v>2020</v>
      </c>
      <c r="G1029">
        <v>0</v>
      </c>
      <c r="H1029">
        <v>0</v>
      </c>
      <c r="I1029">
        <v>0</v>
      </c>
      <c r="J1029">
        <v>0</v>
      </c>
    </row>
    <row r="1030" spans="1:10" x14ac:dyDescent="0.2">
      <c r="A1030" s="1" t="str">
        <f t="shared" si="16"/>
        <v>20152industrialVCC 22400 (DSL LHD1)</v>
      </c>
      <c r="B1030">
        <v>2015</v>
      </c>
      <c r="C1030">
        <v>2</v>
      </c>
      <c r="D1030" t="s">
        <v>21</v>
      </c>
      <c r="E1030" t="s">
        <v>33</v>
      </c>
      <c r="F1030">
        <v>2020</v>
      </c>
      <c r="G1030">
        <v>0</v>
      </c>
      <c r="H1030">
        <v>0</v>
      </c>
      <c r="I1030">
        <v>0</v>
      </c>
      <c r="J1030">
        <v>0</v>
      </c>
    </row>
    <row r="1031" spans="1:10" x14ac:dyDescent="0.2">
      <c r="A1031" s="1" t="str">
        <f t="shared" si="16"/>
        <v>20162industrialVCC 22400 (DSL LHD1)</v>
      </c>
      <c r="B1031">
        <v>2016</v>
      </c>
      <c r="C1031">
        <v>2</v>
      </c>
      <c r="D1031" t="s">
        <v>21</v>
      </c>
      <c r="E1031" t="s">
        <v>33</v>
      </c>
      <c r="F1031">
        <v>2020</v>
      </c>
      <c r="G1031">
        <v>0</v>
      </c>
      <c r="H1031">
        <v>0</v>
      </c>
      <c r="I1031">
        <v>0</v>
      </c>
      <c r="J1031">
        <v>0</v>
      </c>
    </row>
    <row r="1032" spans="1:10" x14ac:dyDescent="0.2">
      <c r="A1032" s="1" t="str">
        <f t="shared" si="16"/>
        <v>20172industrialVCC 22400 (DSL LHD1)</v>
      </c>
      <c r="B1032">
        <v>2017</v>
      </c>
      <c r="C1032">
        <v>2</v>
      </c>
      <c r="D1032" t="s">
        <v>21</v>
      </c>
      <c r="E1032" t="s">
        <v>33</v>
      </c>
      <c r="F1032">
        <v>2020</v>
      </c>
      <c r="G1032">
        <v>0</v>
      </c>
      <c r="H1032">
        <v>0</v>
      </c>
      <c r="I1032">
        <v>0</v>
      </c>
      <c r="J1032">
        <v>0</v>
      </c>
    </row>
    <row r="1033" spans="1:10" x14ac:dyDescent="0.2">
      <c r="A1033" s="1" t="str">
        <f t="shared" si="16"/>
        <v>20182industrialVCC 22400 (DSL LHD1)</v>
      </c>
      <c r="B1033">
        <v>2018</v>
      </c>
      <c r="C1033">
        <v>2</v>
      </c>
      <c r="D1033" t="s">
        <v>21</v>
      </c>
      <c r="E1033" t="s">
        <v>33</v>
      </c>
      <c r="F1033">
        <v>2020</v>
      </c>
      <c r="G1033">
        <v>0</v>
      </c>
      <c r="H1033">
        <v>0</v>
      </c>
      <c r="I1033">
        <v>0</v>
      </c>
      <c r="J1033">
        <v>0</v>
      </c>
    </row>
    <row r="1034" spans="1:10" x14ac:dyDescent="0.2">
      <c r="A1034" s="1" t="str">
        <f t="shared" si="16"/>
        <v>20192industrialVCC 22400 (DSL LHD1)</v>
      </c>
      <c r="B1034">
        <v>2019</v>
      </c>
      <c r="C1034">
        <v>2</v>
      </c>
      <c r="D1034" t="s">
        <v>21</v>
      </c>
      <c r="E1034" t="s">
        <v>33</v>
      </c>
      <c r="F1034">
        <v>2020</v>
      </c>
      <c r="G1034">
        <v>0</v>
      </c>
      <c r="H1034">
        <v>0</v>
      </c>
      <c r="I1034">
        <v>0</v>
      </c>
      <c r="J1034">
        <v>0</v>
      </c>
    </row>
    <row r="1035" spans="1:10" x14ac:dyDescent="0.2">
      <c r="A1035" s="1" t="str">
        <f t="shared" si="16"/>
        <v>20202industrialVCC 22400 (DSL LHD1)</v>
      </c>
      <c r="B1035">
        <v>2020</v>
      </c>
      <c r="C1035">
        <v>2</v>
      </c>
      <c r="D1035" t="s">
        <v>21</v>
      </c>
      <c r="E1035" t="s">
        <v>33</v>
      </c>
      <c r="F1035">
        <v>2020</v>
      </c>
      <c r="G1035">
        <v>284.94892108325598</v>
      </c>
      <c r="H1035">
        <v>284.94892108325598</v>
      </c>
      <c r="I1035">
        <v>6533977.4923907397</v>
      </c>
      <c r="J1035">
        <v>271878.381158987</v>
      </c>
    </row>
  </sheetData>
  <pageMargins left="0.78749999999999998" right="0.78749999999999998" top="1.0249999999999999" bottom="1.0249999999999999" header="0.78749999999999998" footer="0.78749999999999998"/>
  <pageSetup orientation="portrait" r:id="rId1"/>
  <headerFooter>
    <oddHeader>&amp;C&amp;A</oddHeader>
    <oddFooter>&amp;CPage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35"/>
  <sheetViews>
    <sheetView zoomScale="120" zoomScaleNormal="120" workbookViewId="0">
      <selection activeCell="M35" sqref="M35"/>
    </sheetView>
  </sheetViews>
  <sheetFormatPr defaultRowHeight="12.75" x14ac:dyDescent="0.2"/>
  <cols>
    <col min="1" max="2" width="9.140625" style="1"/>
    <col min="3" max="5" width="11.5703125"/>
    <col min="6" max="6" width="20.5703125"/>
    <col min="7" max="9" width="11.5703125"/>
    <col min="10" max="10" width="13.140625" bestFit="1" customWidth="1"/>
    <col min="11" max="11" width="13.7109375" bestFit="1" customWidth="1"/>
    <col min="12" max="1014" width="11.5703125"/>
  </cols>
  <sheetData>
    <row r="1" spans="1:16" x14ac:dyDescent="0.2">
      <c r="A1" s="1" t="s">
        <v>137</v>
      </c>
      <c r="B1" s="1" t="s">
        <v>0</v>
      </c>
      <c r="C1" t="str">
        <f>sales!$B$1</f>
        <v>Year</v>
      </c>
      <c r="D1" t="str">
        <f>sales!$C$1</f>
        <v>Region</v>
      </c>
      <c r="E1" t="str">
        <f>sales!$D$1</f>
        <v>Vocation</v>
      </c>
      <c r="F1" t="str">
        <f>sales!$E$1</f>
        <v>Vehicle</v>
      </c>
      <c r="G1" t="str">
        <f>sales!$F$1</f>
        <v>Model Year</v>
      </c>
      <c r="H1" t="str">
        <f>sales!$G$1</f>
        <v>Sales [veh]</v>
      </c>
      <c r="I1" t="str">
        <f>sales!$H$1</f>
        <v>Stock [veh]</v>
      </c>
      <c r="J1" t="str">
        <f>sales!$I$1</f>
        <v>Travel [mi]</v>
      </c>
      <c r="K1" t="str">
        <f>sales!$J$1</f>
        <v>Energy [mi]</v>
      </c>
      <c r="M1" t="s">
        <v>112</v>
      </c>
      <c r="N1" t="s">
        <v>113</v>
      </c>
      <c r="O1" t="s">
        <v>114</v>
      </c>
      <c r="P1" t="s">
        <v>115</v>
      </c>
    </row>
    <row r="2" spans="1:16" x14ac:dyDescent="0.2">
      <c r="A2" s="1" t="str">
        <f>$B2&amp;$G2</f>
        <v>20101agriculturalVCC 22601 (DSL T6 Ag)2010</v>
      </c>
      <c r="B2" s="1" t="str">
        <f>$C2&amp;$D2&amp;$E2&amp;$F2</f>
        <v>20101agriculturalVCC 22601 (DSL T6 Ag)</v>
      </c>
      <c r="C2">
        <f>sales!$B$2</f>
        <v>2010</v>
      </c>
      <c r="D2">
        <f>sales!$C$2</f>
        <v>1</v>
      </c>
      <c r="E2" t="str">
        <f>sales!$D$2</f>
        <v>agricultural</v>
      </c>
      <c r="F2" t="str">
        <f>sales!$E$2</f>
        <v>VCC 22601 (DSL T6 Ag)</v>
      </c>
      <c r="G2">
        <f>sales!$F$2</f>
        <v>2010</v>
      </c>
      <c r="H2" s="1">
        <f>sales!$G2 - VLOOKUP($D2&amp;$G2, 'regional-sales'!$A$2:$D$24, 4, 0) * VLOOKUP($D2&amp;$E2&amp;$F2&amp;$G2, 'market-share'!$A$2:$F$95, 6, 0) * ($C2 = $G2)</f>
        <v>-1.3038015111987988E-11</v>
      </c>
      <c r="I2" s="1">
        <f>sales!$H2 - IF($C2 &gt;= $G2, VLOOKUP($D2&amp;$G2, 'regional-sales'!$A$2:$D$24, 4, 0) * VLOOKUP($D2&amp;$E2&amp;$F2&amp;$G2, 'market-share'!$A$2:$F$95, 6, 0) * VLOOKUP($C2 - $G2, survival!$A$2:$B$72, 2, 0), 0)</f>
        <v>-1.3038015111987988E-11</v>
      </c>
      <c r="J2" s="1">
        <f>sales!$I2 - IF($C2 &gt;= $G2, sales!$H2 *VLOOKUP(E2&amp;($C2-$G2), 'annual-travel'!$A$2:$D$64, 4, 0), 0)</f>
        <v>1.683627488091588E-6</v>
      </c>
      <c r="K2" s="1">
        <f>sales!$J2 - SUM($M2:$P2)</f>
        <v>6.4594587456667796E-8</v>
      </c>
      <c r="M2" s="1">
        <f>IFERROR(sales!$I2 * VLOOKUP($E2&amp;$F2&amp;"GAS", 'fuel-split'!$A$2:$E$7, 5, 0) / VLOOKUP($F2&amp;$G2&amp;"GAS", 'fuel-efficiency'!$A$2:$E$56, 5, 0), 0)</f>
        <v>0</v>
      </c>
      <c r="N2">
        <f>IFERROR(sales!$I2 * VLOOKUP($E2&amp;F2&amp;"DSL", 'fuel-split'!$A$2:$E$7, 5, 0) / VLOOKUP($F2&amp;$G2&amp;"DSL", 'fuel-efficiency'!$A$2:$E$56, 5, 0), 0)</f>
        <v>3048.8537243972255</v>
      </c>
      <c r="O2" s="1">
        <f>IFERROR(sales!$I2 * VLOOKUP($E2&amp;$F2&amp;"NG", 'fuel-split'!$A$2:$E$7, 5, 0) / VLOOKUP($F2&amp;$G2&amp;"NG", 'fuel-efficiency'!$A$2:$E$56, 5, 0), 0)</f>
        <v>0</v>
      </c>
      <c r="P2" s="1">
        <f>IFERROR(sales!$I2 * VLOOKUP($E2&amp;$F2&amp;"ELEC", 'fuel-split'!$A$2:$E$7, 5, 0) / VLOOKUP($F2&amp;$G2&amp;"ELEC", 'fuel-efficiency'!$A$2:$E$56, 5, 0), 0)</f>
        <v>0</v>
      </c>
    </row>
    <row r="3" spans="1:16" x14ac:dyDescent="0.2">
      <c r="A3" s="1" t="str">
        <f t="shared" ref="A3:A66" si="0">$B3&amp;$G3</f>
        <v>20111agriculturalVCC 22601 (DSL T6 Ag)2010</v>
      </c>
      <c r="B3" s="1" t="str">
        <f t="shared" ref="B3:B66" si="1">$C3&amp;$D3&amp;$E3&amp;$F3</f>
        <v>20111agriculturalVCC 22601 (DSL T6 Ag)</v>
      </c>
      <c r="C3">
        <f>sales!$B$3</f>
        <v>2011</v>
      </c>
      <c r="D3">
        <f>sales!$C$3</f>
        <v>1</v>
      </c>
      <c r="E3" t="str">
        <f>sales!$D$3</f>
        <v>agricultural</v>
      </c>
      <c r="F3" t="str">
        <f>sales!$E$3</f>
        <v>VCC 22601 (DSL T6 Ag)</v>
      </c>
      <c r="G3">
        <f>sales!$F$3</f>
        <v>2010</v>
      </c>
      <c r="H3" s="1">
        <f>sales!$G3 - VLOOKUP($D3&amp;$G3, 'regional-sales'!$A$2:$D$24, 4, 0) * VLOOKUP($D3&amp;$E3&amp;$F3&amp;$G3, 'market-share'!$A$2:$F$95, 6, 0) * ($C3 = $G3)</f>
        <v>0</v>
      </c>
      <c r="I3" s="1">
        <f>sales!$H3 - IF($C3 &gt;= $G3, VLOOKUP($D3&amp;$G3, 'regional-sales'!$A$2:$D$24, 4, 0) * VLOOKUP($D3&amp;$E3&amp;$F3&amp;$G3, 'market-share'!$A$2:$F$95, 6, 0) * VLOOKUP($C3 - $G3, survival!$A$2:$B$72, 2, 0), 0)</f>
        <v>-1.290745288429207E-11</v>
      </c>
      <c r="J3" s="1">
        <f>sales!$I3 - IF($C3 &gt;= $G3, sales!$H3 *VLOOKUP(E3&amp;($C3-$G3), 'annual-travel'!$A$2:$D$64, 4, 0), 0)</f>
        <v>3.4018376027233899E-7</v>
      </c>
      <c r="K3" s="1">
        <f>sales!$J3 - SUM($M3:$P3)</f>
        <v>5.894935384276323E-8</v>
      </c>
      <c r="M3" s="1">
        <f>IFERROR(sales!$I3 * VLOOKUP($E3&amp;$F3&amp;"GAS", 'fuel-split'!$A$2:$E$7, 5, 0) / VLOOKUP($F3&amp;$G3&amp;"GAS", 'fuel-efficiency'!$A$2:$E$56, 5, 0), 0)</f>
        <v>0</v>
      </c>
      <c r="N3" s="1">
        <f>IFERROR(sales!$I3 * VLOOKUP($E3&amp;F3&amp;"DSL", 'fuel-split'!$A$2:$E$7, 5, 0) / VLOOKUP($F3&amp;$G3&amp;"DSL", 'fuel-efficiency'!$A$2:$E$56, 5, 0), 0)</f>
        <v>2781.9355663892507</v>
      </c>
      <c r="O3" s="1">
        <f>IFERROR(sales!$I3 * VLOOKUP($E3&amp;$F3&amp;"NG", 'fuel-split'!$A$2:$E$7, 5, 0) / VLOOKUP($F3&amp;$G3&amp;"NG", 'fuel-efficiency'!$A$2:$E$56, 5, 0), 0)</f>
        <v>0</v>
      </c>
      <c r="P3" s="1">
        <f>IFERROR(sales!$I3 * VLOOKUP($E3&amp;$F3&amp;"ELEC", 'fuel-split'!$A$2:$E$7, 5, 0) / VLOOKUP($F3&amp;$G3&amp;"ELEC", 'fuel-efficiency'!$A$2:$E$56, 5, 0), 0)</f>
        <v>0</v>
      </c>
    </row>
    <row r="4" spans="1:16" x14ac:dyDescent="0.2">
      <c r="A4" s="1" t="str">
        <f t="shared" si="0"/>
        <v>20121agriculturalVCC 22601 (DSL T6 Ag)2010</v>
      </c>
      <c r="B4" s="1" t="str">
        <f t="shared" si="1"/>
        <v>20121agriculturalVCC 22601 (DSL T6 Ag)</v>
      </c>
      <c r="C4">
        <f>sales!$B$4</f>
        <v>2012</v>
      </c>
      <c r="D4">
        <f>sales!$C$4</f>
        <v>1</v>
      </c>
      <c r="E4" t="str">
        <f>sales!$D$4</f>
        <v>agricultural</v>
      </c>
      <c r="F4" t="str">
        <f>sales!$E$4</f>
        <v>VCC 22601 (DSL T6 Ag)</v>
      </c>
      <c r="G4">
        <f>sales!$F$4</f>
        <v>2010</v>
      </c>
      <c r="H4" s="1">
        <f>sales!$G4 - VLOOKUP($D4&amp;$G4, 'regional-sales'!$A$2:$D$24, 4, 0) * VLOOKUP($D4&amp;$E4&amp;$F4&amp;$G4, 'market-share'!$A$2:$F$95, 6, 0) * ($C4 = $G4)</f>
        <v>0</v>
      </c>
      <c r="I4" s="1">
        <f>sales!$H4 - IF($C4 &gt;= $G4, VLOOKUP($D4&amp;$G4, 'regional-sales'!$A$2:$D$24, 4, 0) * VLOOKUP($D4&amp;$E4&amp;$F4&amp;$G4, 'market-share'!$A$2:$F$95, 6, 0) * VLOOKUP($C4 - $G4, survival!$A$2:$B$72, 2, 0), 0)</f>
        <v>-1.2783996083953753E-11</v>
      </c>
      <c r="J4" s="1">
        <f>sales!$I4 - IF($C4 &gt;= $G4, sales!$H4 *VLOOKUP(E4&amp;($C4-$G4), 'annual-travel'!$A$2:$D$64, 4, 0), 0)</f>
        <v>-1.038959453580901E-6</v>
      </c>
      <c r="K4" s="1">
        <f>sales!$J4 - SUM($M4:$P4)</f>
        <v>5.7833403843687847E-8</v>
      </c>
      <c r="M4" s="1">
        <f>IFERROR(sales!$I4 * VLOOKUP($E4&amp;$F4&amp;"GAS", 'fuel-split'!$A$2:$E$7, 5, 0) / VLOOKUP($F4&amp;$G4&amp;"GAS", 'fuel-efficiency'!$A$2:$E$56, 5, 0), 0)</f>
        <v>0</v>
      </c>
      <c r="N4" s="1">
        <f>IFERROR(sales!$I4 * VLOOKUP($E4&amp;F4&amp;"DSL", 'fuel-split'!$A$2:$E$7, 5, 0) / VLOOKUP($F4&amp;$G4&amp;"DSL", 'fuel-efficiency'!$A$2:$E$56, 5, 0), 0)</f>
        <v>2729.7220540662265</v>
      </c>
      <c r="O4" s="1">
        <f>IFERROR(sales!$I4 * VLOOKUP($E4&amp;$F4&amp;"NG", 'fuel-split'!$A$2:$E$7, 5, 0) / VLOOKUP($F4&amp;$G4&amp;"NG", 'fuel-efficiency'!$A$2:$E$56, 5, 0), 0)</f>
        <v>0</v>
      </c>
      <c r="P4" s="1">
        <f>IFERROR(sales!$I4 * VLOOKUP($E4&amp;$F4&amp;"ELEC", 'fuel-split'!$A$2:$E$7, 5, 0) / VLOOKUP($F4&amp;$G4&amp;"ELEC", 'fuel-efficiency'!$A$2:$E$56, 5, 0), 0)</f>
        <v>0</v>
      </c>
    </row>
    <row r="5" spans="1:16" x14ac:dyDescent="0.2">
      <c r="A5" s="1" t="str">
        <f t="shared" si="0"/>
        <v>20131agriculturalVCC 22601 (DSL T6 Ag)2010</v>
      </c>
      <c r="B5" s="1" t="str">
        <f t="shared" si="1"/>
        <v>20131agriculturalVCC 22601 (DSL T6 Ag)</v>
      </c>
      <c r="C5">
        <f>sales!$B$5</f>
        <v>2013</v>
      </c>
      <c r="D5">
        <f>sales!$C$5</f>
        <v>1</v>
      </c>
      <c r="E5" t="str">
        <f>sales!$D$5</f>
        <v>agricultural</v>
      </c>
      <c r="F5" t="str">
        <f>sales!$E$5</f>
        <v>VCC 22601 (DSL T6 Ag)</v>
      </c>
      <c r="G5">
        <f>sales!$F$5</f>
        <v>2010</v>
      </c>
      <c r="H5" s="1">
        <f>sales!$G5 - VLOOKUP($D5&amp;$G5, 'regional-sales'!$A$2:$D$24, 4, 0) * VLOOKUP($D5&amp;$E5&amp;$F5&amp;$G5, 'market-share'!$A$2:$F$95, 6, 0) * ($C5 = $G5)</f>
        <v>0</v>
      </c>
      <c r="I5" s="1">
        <f>sales!$H5 - IF($C5 &gt;= $G5, VLOOKUP($D5&amp;$G5, 'regional-sales'!$A$2:$D$24, 4, 0) * VLOOKUP($D5&amp;$E5&amp;$F5&amp;$G5, 'market-share'!$A$2:$F$95, 6, 0) * VLOOKUP($C5 - $G5, survival!$A$2:$B$72, 2, 0), 0)</f>
        <v>-1.2658762926776035E-11</v>
      </c>
      <c r="J5" s="1">
        <f>sales!$I5 - IF($C5 &gt;= $G5, sales!$H5 *VLOOKUP(E5&amp;($C5-$G5), 'annual-travel'!$A$2:$D$64, 4, 0), 0)</f>
        <v>-1.0612202459014952E-6</v>
      </c>
      <c r="K5" s="1">
        <f>sales!$J5 - SUM($M5:$P5)</f>
        <v>5.263336788630113E-8</v>
      </c>
      <c r="M5" s="1">
        <f>IFERROR(sales!$I5 * VLOOKUP($E5&amp;$F5&amp;"GAS", 'fuel-split'!$A$2:$E$7, 5, 0) / VLOOKUP($F5&amp;$G5&amp;"GAS", 'fuel-efficiency'!$A$2:$E$56, 5, 0), 0)</f>
        <v>0</v>
      </c>
      <c r="N5" s="1">
        <f>IFERROR(sales!$I5 * VLOOKUP($E5&amp;F5&amp;"DSL", 'fuel-split'!$A$2:$E$7, 5, 0) / VLOOKUP($F5&amp;$G5&amp;"DSL", 'fuel-efficiency'!$A$2:$E$56, 5, 0), 0)</f>
        <v>2484.1537640319066</v>
      </c>
      <c r="O5" s="1">
        <f>IFERROR(sales!$I5 * VLOOKUP($E5&amp;$F5&amp;"NG", 'fuel-split'!$A$2:$E$7, 5, 0) / VLOOKUP($F5&amp;$G5&amp;"NG", 'fuel-efficiency'!$A$2:$E$56, 5, 0), 0)</f>
        <v>0</v>
      </c>
      <c r="P5" s="1">
        <f>IFERROR(sales!$I5 * VLOOKUP($E5&amp;$F5&amp;"ELEC", 'fuel-split'!$A$2:$E$7, 5, 0) / VLOOKUP($F5&amp;$G5&amp;"ELEC", 'fuel-efficiency'!$A$2:$E$56, 5, 0), 0)</f>
        <v>0</v>
      </c>
    </row>
    <row r="6" spans="1:16" x14ac:dyDescent="0.2">
      <c r="A6" s="1" t="str">
        <f t="shared" si="0"/>
        <v>20141agriculturalVCC 22601 (DSL T6 Ag)2010</v>
      </c>
      <c r="B6" s="1" t="str">
        <f t="shared" si="1"/>
        <v>20141agriculturalVCC 22601 (DSL T6 Ag)</v>
      </c>
      <c r="C6">
        <f>sales!$B$6</f>
        <v>2014</v>
      </c>
      <c r="D6">
        <f>sales!$C$6</f>
        <v>1</v>
      </c>
      <c r="E6" t="str">
        <f>sales!$D$6</f>
        <v>agricultural</v>
      </c>
      <c r="F6" t="str">
        <f>sales!$E$6</f>
        <v>VCC 22601 (DSL T6 Ag)</v>
      </c>
      <c r="G6">
        <f>sales!$F$6</f>
        <v>2010</v>
      </c>
      <c r="H6" s="1">
        <f>sales!$G6 - VLOOKUP($D6&amp;$G6, 'regional-sales'!$A$2:$D$24, 4, 0) * VLOOKUP($D6&amp;$E6&amp;$F6&amp;$G6, 'market-share'!$A$2:$F$95, 6, 0) * ($C6 = $G6)</f>
        <v>0</v>
      </c>
      <c r="I6" s="1">
        <f>sales!$H6 - IF($C6 &gt;= $G6, VLOOKUP($D6&amp;$G6, 'regional-sales'!$A$2:$D$24, 4, 0) * VLOOKUP($D6&amp;$E6&amp;$F6&amp;$G6, 'market-share'!$A$2:$F$95, 6, 0) * VLOOKUP($C6 - $G6, survival!$A$2:$B$72, 2, 0), 0)</f>
        <v>-1.2532641591178617E-11</v>
      </c>
      <c r="J6" s="1">
        <f>sales!$I6 - IF($C6 &gt;= $G6, sales!$H6 *VLOOKUP(E6&amp;($C6-$G6), 'annual-travel'!$A$2:$D$64, 4, 0), 0)</f>
        <v>4.3648833525367081E-7</v>
      </c>
      <c r="K6" s="1">
        <f>sales!$J6 - SUM($M6:$P6)</f>
        <v>4.7530647862004116E-8</v>
      </c>
      <c r="M6" s="1">
        <f>IFERROR(sales!$I6 * VLOOKUP($E6&amp;$F6&amp;"GAS", 'fuel-split'!$A$2:$E$7, 5, 0) / VLOOKUP($F6&amp;$G6&amp;"GAS", 'fuel-efficiency'!$A$2:$E$56, 5, 0), 0)</f>
        <v>0</v>
      </c>
      <c r="N6" s="1">
        <f>IFERROR(sales!$I6 * VLOOKUP($E6&amp;F6&amp;"DSL", 'fuel-split'!$A$2:$E$7, 5, 0) / VLOOKUP($F6&amp;$G6&amp;"DSL", 'fuel-efficiency'!$A$2:$E$56, 5, 0), 0)</f>
        <v>2243.4000387827696</v>
      </c>
      <c r="O6" s="1">
        <f>IFERROR(sales!$I6 * VLOOKUP($E6&amp;$F6&amp;"NG", 'fuel-split'!$A$2:$E$7, 5, 0) / VLOOKUP($F6&amp;$G6&amp;"NG", 'fuel-efficiency'!$A$2:$E$56, 5, 0), 0)</f>
        <v>0</v>
      </c>
      <c r="P6" s="1">
        <f>IFERROR(sales!$I6 * VLOOKUP($E6&amp;$F6&amp;"ELEC", 'fuel-split'!$A$2:$E$7, 5, 0) / VLOOKUP($F6&amp;$G6&amp;"ELEC", 'fuel-efficiency'!$A$2:$E$56, 5, 0), 0)</f>
        <v>0</v>
      </c>
    </row>
    <row r="7" spans="1:16" x14ac:dyDescent="0.2">
      <c r="A7" s="1" t="str">
        <f t="shared" si="0"/>
        <v>20151agriculturalVCC 22601 (DSL T6 Ag)2010</v>
      </c>
      <c r="B7" s="1" t="str">
        <f t="shared" si="1"/>
        <v>20151agriculturalVCC 22601 (DSL T6 Ag)</v>
      </c>
      <c r="C7">
        <f>sales!$B$7</f>
        <v>2015</v>
      </c>
      <c r="D7">
        <f>sales!$C$7</f>
        <v>1</v>
      </c>
      <c r="E7" t="str">
        <f>sales!$D$7</f>
        <v>agricultural</v>
      </c>
      <c r="F7" t="str">
        <f>sales!$E$7</f>
        <v>VCC 22601 (DSL T6 Ag)</v>
      </c>
      <c r="G7">
        <f>sales!$F$7</f>
        <v>2010</v>
      </c>
      <c r="H7" s="1">
        <f>sales!$G7 - VLOOKUP($D7&amp;$G7, 'regional-sales'!$A$2:$D$24, 4, 0) * VLOOKUP($D7&amp;$E7&amp;$F7&amp;$G7, 'market-share'!$A$2:$F$95, 6, 0) * ($C7 = $G7)</f>
        <v>0</v>
      </c>
      <c r="I7" s="1">
        <f>sales!$H7 - IF($C7 &gt;= $G7, VLOOKUP($D7&amp;$G7, 'regional-sales'!$A$2:$D$24, 4, 0) * VLOOKUP($D7&amp;$E7&amp;$F7&amp;$G7, 'market-share'!$A$2:$F$95, 6, 0) * VLOOKUP($C7 - $G7, survival!$A$2:$B$72, 2, 0), 0)</f>
        <v>-1.2402967541902399E-11</v>
      </c>
      <c r="J7" s="1">
        <f>sales!$I7 - IF($C7 &gt;= $G7, sales!$H7 *VLOOKUP(E7&amp;($C7-$G7), 'annual-travel'!$A$2:$D$64, 4, 0), 0)</f>
        <v>7.693379302509129E-7</v>
      </c>
      <c r="K7" s="1">
        <f>sales!$J7 - SUM($M7:$P7)</f>
        <v>4.3859927245648578E-8</v>
      </c>
      <c r="M7" s="1">
        <f>IFERROR(sales!$I7 * VLOOKUP($E7&amp;$F7&amp;"GAS", 'fuel-split'!$A$2:$E$7, 5, 0) / VLOOKUP($F7&amp;$G7&amp;"GAS", 'fuel-efficiency'!$A$2:$E$56, 5, 0), 0)</f>
        <v>0</v>
      </c>
      <c r="N7" s="1">
        <f>IFERROR(sales!$I7 * VLOOKUP($E7&amp;F7&amp;"DSL", 'fuel-split'!$A$2:$E$7, 5, 0) / VLOOKUP($F7&amp;$G7&amp;"DSL", 'fuel-efficiency'!$A$2:$E$56, 5, 0), 0)</f>
        <v>2069.4997937641801</v>
      </c>
      <c r="O7" s="1">
        <f>IFERROR(sales!$I7 * VLOOKUP($E7&amp;$F7&amp;"NG", 'fuel-split'!$A$2:$E$7, 5, 0) / VLOOKUP($F7&amp;$G7&amp;"NG", 'fuel-efficiency'!$A$2:$E$56, 5, 0), 0)</f>
        <v>0</v>
      </c>
      <c r="P7" s="1">
        <f>IFERROR(sales!$I7 * VLOOKUP($E7&amp;$F7&amp;"ELEC", 'fuel-split'!$A$2:$E$7, 5, 0) / VLOOKUP($F7&amp;$G7&amp;"ELEC", 'fuel-efficiency'!$A$2:$E$56, 5, 0), 0)</f>
        <v>0</v>
      </c>
    </row>
    <row r="8" spans="1:16" x14ac:dyDescent="0.2">
      <c r="A8" s="1" t="str">
        <f t="shared" si="0"/>
        <v>20161agriculturalVCC 22601 (DSL T6 Ag)2010</v>
      </c>
      <c r="B8" s="1" t="str">
        <f t="shared" si="1"/>
        <v>20161agriculturalVCC 22601 (DSL T6 Ag)</v>
      </c>
      <c r="C8">
        <f>sales!$B$8</f>
        <v>2016</v>
      </c>
      <c r="D8">
        <f>sales!$C$8</f>
        <v>1</v>
      </c>
      <c r="E8" t="str">
        <f>sales!$D$8</f>
        <v>agricultural</v>
      </c>
      <c r="F8" t="str">
        <f>sales!$E$8</f>
        <v>VCC 22601 (DSL T6 Ag)</v>
      </c>
      <c r="G8">
        <f>sales!$F$8</f>
        <v>2010</v>
      </c>
      <c r="H8" s="1">
        <f>sales!$G8 - VLOOKUP($D8&amp;$G8, 'regional-sales'!$A$2:$D$24, 4, 0) * VLOOKUP($D8&amp;$E8&amp;$F8&amp;$G8, 'market-share'!$A$2:$F$95, 6, 0) * ($C8 = $G8)</f>
        <v>0</v>
      </c>
      <c r="I8" s="1">
        <f>sales!$H8 - IF($C8 &gt;= $G8, VLOOKUP($D8&amp;$G8, 'regional-sales'!$A$2:$D$24, 4, 0) * VLOOKUP($D8&amp;$E8&amp;$F8&amp;$G8, 'market-share'!$A$2:$F$95, 6, 0) * VLOOKUP($C8 - $G8, survival!$A$2:$B$72, 2, 0), 0)</f>
        <v>-1.2279954830773931E-11</v>
      </c>
      <c r="J8" s="1">
        <f>sales!$I8 - IF($C8 &gt;= $G8, sales!$H8 *VLOOKUP(E8&amp;($C8-$G8), 'annual-travel'!$A$2:$D$64, 4, 0), 0)</f>
        <v>4.3498585000634193E-7</v>
      </c>
      <c r="K8" s="1">
        <f>sales!$J8 - SUM($M8:$P8)</f>
        <v>4.0595750760985538E-8</v>
      </c>
      <c r="M8" s="1">
        <f>IFERROR(sales!$I8 * VLOOKUP($E8&amp;$F8&amp;"GAS", 'fuel-split'!$A$2:$E$7, 5, 0) / VLOOKUP($F8&amp;$G8&amp;"GAS", 'fuel-efficiency'!$A$2:$E$56, 5, 0), 0)</f>
        <v>0</v>
      </c>
      <c r="N8" s="1">
        <f>IFERROR(sales!$I8 * VLOOKUP($E8&amp;F8&amp;"DSL", 'fuel-split'!$A$2:$E$7, 5, 0) / VLOOKUP($F8&amp;$G8&amp;"DSL", 'fuel-efficiency'!$A$2:$E$56, 5, 0), 0)</f>
        <v>1915.9220131922943</v>
      </c>
      <c r="O8" s="1">
        <f>IFERROR(sales!$I8 * VLOOKUP($E8&amp;$F8&amp;"NG", 'fuel-split'!$A$2:$E$7, 5, 0) / VLOOKUP($F8&amp;$G8&amp;"NG", 'fuel-efficiency'!$A$2:$E$56, 5, 0), 0)</f>
        <v>0</v>
      </c>
      <c r="P8" s="1">
        <f>IFERROR(sales!$I8 * VLOOKUP($E8&amp;$F8&amp;"ELEC", 'fuel-split'!$A$2:$E$7, 5, 0) / VLOOKUP($F8&amp;$G8&amp;"ELEC", 'fuel-efficiency'!$A$2:$E$56, 5, 0), 0)</f>
        <v>0</v>
      </c>
    </row>
    <row r="9" spans="1:16" x14ac:dyDescent="0.2">
      <c r="A9" s="1" t="str">
        <f t="shared" si="0"/>
        <v>20171agriculturalVCC 22601 (DSL T6 Ag)2010</v>
      </c>
      <c r="B9" s="1" t="str">
        <f t="shared" si="1"/>
        <v>20171agriculturalVCC 22601 (DSL T6 Ag)</v>
      </c>
      <c r="C9">
        <f>sales!$B$9</f>
        <v>2017</v>
      </c>
      <c r="D9">
        <f>sales!$C$9</f>
        <v>1</v>
      </c>
      <c r="E9" t="str">
        <f>sales!$D$9</f>
        <v>agricultural</v>
      </c>
      <c r="F9" t="str">
        <f>sales!$E$9</f>
        <v>VCC 22601 (DSL T6 Ag)</v>
      </c>
      <c r="G9">
        <f>sales!$F$9</f>
        <v>2010</v>
      </c>
      <c r="H9" s="1">
        <f>sales!$G9 - VLOOKUP($D9&amp;$G9, 'regional-sales'!$A$2:$D$24, 4, 0) * VLOOKUP($D9&amp;$E9&amp;$F9&amp;$G9, 'market-share'!$A$2:$F$95, 6, 0) * ($C9 = $G9)</f>
        <v>0</v>
      </c>
      <c r="I9" s="1">
        <f>sales!$H9 - IF($C9 &gt;= $G9, VLOOKUP($D9&amp;$G9, 'regional-sales'!$A$2:$D$24, 4, 0) * VLOOKUP($D9&amp;$E9&amp;$F9&amp;$G9, 'market-share'!$A$2:$F$95, 6, 0) * VLOOKUP($C9 - $G9, survival!$A$2:$B$72, 2, 0), 0)</f>
        <v>-1.2159606654904564E-11</v>
      </c>
      <c r="J9" s="1">
        <f>sales!$I9 - IF($C9 &gt;= $G9, sales!$H9 *VLOOKUP(E9&amp;($C9-$G9), 'annual-travel'!$A$2:$D$64, 4, 0), 0)</f>
        <v>-5.2331597544252872E-7</v>
      </c>
      <c r="K9" s="1">
        <f>sales!$J9 - SUM($M9:$P9)</f>
        <v>3.8778807720518671E-8</v>
      </c>
      <c r="M9" s="1">
        <f>IFERROR(sales!$I9 * VLOOKUP($E9&amp;$F9&amp;"GAS", 'fuel-split'!$A$2:$E$7, 5, 0) / VLOOKUP($F9&amp;$G9&amp;"GAS", 'fuel-efficiency'!$A$2:$E$56, 5, 0), 0)</f>
        <v>0</v>
      </c>
      <c r="N9" s="1">
        <f>IFERROR(sales!$I9 * VLOOKUP($E9&amp;F9&amp;"DSL", 'fuel-split'!$A$2:$E$7, 5, 0) / VLOOKUP($F9&amp;$G9&amp;"DSL", 'fuel-efficiency'!$A$2:$E$56, 5, 0), 0)</f>
        <v>1830.2613153534912</v>
      </c>
      <c r="O9" s="1">
        <f>IFERROR(sales!$I9 * VLOOKUP($E9&amp;$F9&amp;"NG", 'fuel-split'!$A$2:$E$7, 5, 0) / VLOOKUP($F9&amp;$G9&amp;"NG", 'fuel-efficiency'!$A$2:$E$56, 5, 0), 0)</f>
        <v>0</v>
      </c>
      <c r="P9" s="1">
        <f>IFERROR(sales!$I9 * VLOOKUP($E9&amp;$F9&amp;"ELEC", 'fuel-split'!$A$2:$E$7, 5, 0) / VLOOKUP($F9&amp;$G9&amp;"ELEC", 'fuel-efficiency'!$A$2:$E$56, 5, 0), 0)</f>
        <v>0</v>
      </c>
    </row>
    <row r="10" spans="1:16" x14ac:dyDescent="0.2">
      <c r="A10" s="1" t="str">
        <f t="shared" si="0"/>
        <v>20181agriculturalVCC 22601 (DSL T6 Ag)2010</v>
      </c>
      <c r="B10" s="1" t="str">
        <f t="shared" si="1"/>
        <v>20181agriculturalVCC 22601 (DSL T6 Ag)</v>
      </c>
      <c r="C10">
        <f>sales!$B$10</f>
        <v>2018</v>
      </c>
      <c r="D10">
        <f>sales!$C$10</f>
        <v>1</v>
      </c>
      <c r="E10" t="str">
        <f>sales!$D$10</f>
        <v>agricultural</v>
      </c>
      <c r="F10" t="str">
        <f>sales!$E$10</f>
        <v>VCC 22601 (DSL T6 Ag)</v>
      </c>
      <c r="G10">
        <f>sales!$F$10</f>
        <v>2010</v>
      </c>
      <c r="H10" s="1">
        <f>sales!$G10 - VLOOKUP($D10&amp;$G10, 'regional-sales'!$A$2:$D$24, 4, 0) * VLOOKUP($D10&amp;$E10&amp;$F10&amp;$G10, 'market-share'!$A$2:$F$95, 6, 0) * ($C10 = $G10)</f>
        <v>0</v>
      </c>
      <c r="I10" s="1">
        <f>sales!$H10 - IF($C10 &gt;= $G10, VLOOKUP($D10&amp;$G10, 'regional-sales'!$A$2:$D$24, 4, 0) * VLOOKUP($D10&amp;$E10&amp;$F10&amp;$G10, 'market-share'!$A$2:$F$95, 6, 0) * VLOOKUP($C10 - $G10, survival!$A$2:$B$72, 2, 0), 0)</f>
        <v>-1.2032597140887447E-11</v>
      </c>
      <c r="J10" s="1">
        <f>sales!$I10 - IF($C10 &gt;= $G10, sales!$H10 *VLOOKUP(E10&amp;($C10-$G10), 'annual-travel'!$A$2:$D$64, 4, 0), 0)</f>
        <v>1.0870189726119861E-6</v>
      </c>
      <c r="K10" s="1">
        <f>sales!$J10 - SUM($M10:$P10)</f>
        <v>3.8067128116381355E-8</v>
      </c>
      <c r="M10" s="1">
        <f>IFERROR(sales!$I10 * VLOOKUP($E10&amp;$F10&amp;"GAS", 'fuel-split'!$A$2:$E$7, 5, 0) / VLOOKUP($F10&amp;$G10&amp;"GAS", 'fuel-efficiency'!$A$2:$E$56, 5, 0), 0)</f>
        <v>0</v>
      </c>
      <c r="N10" s="1">
        <f>IFERROR(sales!$I10 * VLOOKUP($E10&amp;F10&amp;"DSL", 'fuel-split'!$A$2:$E$7, 5, 0) / VLOOKUP($F10&amp;$G10&amp;"DSL", 'fuel-efficiency'!$A$2:$E$56, 5, 0), 0)</f>
        <v>1796.7161587435628</v>
      </c>
      <c r="O10" s="1">
        <f>IFERROR(sales!$I10 * VLOOKUP($E10&amp;$F10&amp;"NG", 'fuel-split'!$A$2:$E$7, 5, 0) / VLOOKUP($F10&amp;$G10&amp;"NG", 'fuel-efficiency'!$A$2:$E$56, 5, 0), 0)</f>
        <v>0</v>
      </c>
      <c r="P10" s="1">
        <f>IFERROR(sales!$I10 * VLOOKUP($E10&amp;$F10&amp;"ELEC", 'fuel-split'!$A$2:$E$7, 5, 0) / VLOOKUP($F10&amp;$G10&amp;"ELEC", 'fuel-efficiency'!$A$2:$E$56, 5, 0), 0)</f>
        <v>0</v>
      </c>
    </row>
    <row r="11" spans="1:16" x14ac:dyDescent="0.2">
      <c r="A11" s="1" t="str">
        <f t="shared" si="0"/>
        <v>20191agriculturalVCC 22601 (DSL T6 Ag)2010</v>
      </c>
      <c r="B11" s="1" t="str">
        <f t="shared" si="1"/>
        <v>20191agriculturalVCC 22601 (DSL T6 Ag)</v>
      </c>
      <c r="C11">
        <f>sales!$B$11</f>
        <v>2019</v>
      </c>
      <c r="D11">
        <f>sales!$C$11</f>
        <v>1</v>
      </c>
      <c r="E11" t="str">
        <f>sales!$D$11</f>
        <v>agricultural</v>
      </c>
      <c r="F11" t="str">
        <f>sales!$E$11</f>
        <v>VCC 22601 (DSL T6 Ag)</v>
      </c>
      <c r="G11">
        <f>sales!$F$11</f>
        <v>2010</v>
      </c>
      <c r="H11" s="1">
        <f>sales!$G11 - VLOOKUP($D11&amp;$G11, 'regional-sales'!$A$2:$D$24, 4, 0) * VLOOKUP($D11&amp;$E11&amp;$F11&amp;$G11, 'market-share'!$A$2:$F$95, 6, 0) * ($C11 = $G11)</f>
        <v>0</v>
      </c>
      <c r="I11" s="1">
        <f>sales!$H11 - IF($C11 &gt;= $G11, VLOOKUP($D11&amp;$G11, 'regional-sales'!$A$2:$D$24, 4, 0) * VLOOKUP($D11&amp;$E11&amp;$F11&amp;$G11, 'market-share'!$A$2:$F$95, 6, 0) * VLOOKUP($C11 - $G11, survival!$A$2:$B$72, 2, 0), 0)</f>
        <v>-1.1671996702489196E-11</v>
      </c>
      <c r="J11" s="1">
        <f>sales!$I11 - IF($C11 &gt;= $G11, sales!$H11 *VLOOKUP(E11&amp;($C11-$G11), 'annual-travel'!$A$2:$D$64, 4, 0), 0)</f>
        <v>-8.6631371232215315E-7</v>
      </c>
      <c r="K11" s="1">
        <f>sales!$J11 - SUM($M11:$P11)</f>
        <v>3.597392606025096E-8</v>
      </c>
      <c r="M11" s="1">
        <f>IFERROR(sales!$I11 * VLOOKUP($E11&amp;$F11&amp;"GAS", 'fuel-split'!$A$2:$E$7, 5, 0) / VLOOKUP($F11&amp;$G11&amp;"GAS", 'fuel-efficiency'!$A$2:$E$56, 5, 0), 0)</f>
        <v>0</v>
      </c>
      <c r="N11" s="1">
        <f>IFERROR(sales!$I11 * VLOOKUP($E11&amp;F11&amp;"DSL", 'fuel-split'!$A$2:$E$7, 5, 0) / VLOOKUP($F11&amp;$G11&amp;"DSL", 'fuel-efficiency'!$A$2:$E$56, 5, 0), 0)</f>
        <v>1697.8246406780561</v>
      </c>
      <c r="O11" s="1">
        <f>IFERROR(sales!$I11 * VLOOKUP($E11&amp;$F11&amp;"NG", 'fuel-split'!$A$2:$E$7, 5, 0) / VLOOKUP($F11&amp;$G11&amp;"NG", 'fuel-efficiency'!$A$2:$E$56, 5, 0), 0)</f>
        <v>0</v>
      </c>
      <c r="P11" s="1">
        <f>IFERROR(sales!$I11 * VLOOKUP($E11&amp;$F11&amp;"ELEC", 'fuel-split'!$A$2:$E$7, 5, 0) / VLOOKUP($F11&amp;$G11&amp;"ELEC", 'fuel-efficiency'!$A$2:$E$56, 5, 0), 0)</f>
        <v>0</v>
      </c>
    </row>
    <row r="12" spans="1:16" x14ac:dyDescent="0.2">
      <c r="A12" s="1" t="str">
        <f t="shared" si="0"/>
        <v>20201agriculturalVCC 22601 (DSL T6 Ag)2010</v>
      </c>
      <c r="B12" s="1" t="str">
        <f t="shared" si="1"/>
        <v>20201agriculturalVCC 22601 (DSL T6 Ag)</v>
      </c>
      <c r="C12">
        <f>sales!$B$12</f>
        <v>2020</v>
      </c>
      <c r="D12">
        <f>sales!$C$12</f>
        <v>1</v>
      </c>
      <c r="E12" t="str">
        <f>sales!$D$12</f>
        <v>agricultural</v>
      </c>
      <c r="F12" t="str">
        <f>sales!$E$12</f>
        <v>VCC 22601 (DSL T6 Ag)</v>
      </c>
      <c r="G12">
        <f>sales!$F$12</f>
        <v>2010</v>
      </c>
      <c r="H12" s="1">
        <f>sales!$G12 - VLOOKUP($D12&amp;$G12, 'regional-sales'!$A$2:$D$24, 4, 0) * VLOOKUP($D12&amp;$E12&amp;$F12&amp;$G12, 'market-share'!$A$2:$F$95, 6, 0) * ($C12 = $G12)</f>
        <v>0</v>
      </c>
      <c r="I12" s="1">
        <f>sales!$H12 - IF($C12 &gt;= $G12, VLOOKUP($D12&amp;$G12, 'regional-sales'!$A$2:$D$24, 4, 0) * VLOOKUP($D12&amp;$E12&amp;$F12&amp;$G12, 'market-share'!$A$2:$F$95, 6, 0) * VLOOKUP($C12 - $G12, survival!$A$2:$B$72, 2, 0), 0)</f>
        <v>-1.1326051208015997E-11</v>
      </c>
      <c r="J12" s="1">
        <f>sales!$I12 - IF($C12 &gt;= $G12, sales!$H12 *VLOOKUP(E12&amp;($C12-$G12), 'annual-travel'!$A$2:$D$64, 4, 0), 0)</f>
        <v>-1.1851316230604425E-6</v>
      </c>
      <c r="K12" s="1">
        <f>sales!$J12 - SUM($M12:$P12)</f>
        <v>3.1401441447087564E-8</v>
      </c>
      <c r="M12" s="1">
        <f>IFERROR(sales!$I12 * VLOOKUP($E12&amp;$F12&amp;"GAS", 'fuel-split'!$A$2:$E$7, 5, 0) / VLOOKUP($F12&amp;$G12&amp;"GAS", 'fuel-efficiency'!$A$2:$E$56, 5, 0), 0)</f>
        <v>0</v>
      </c>
      <c r="N12" s="1">
        <f>IFERROR(sales!$I12 * VLOOKUP($E12&amp;F12&amp;"DSL", 'fuel-split'!$A$2:$E$7, 5, 0) / VLOOKUP($F12&amp;$G12&amp;"DSL", 'fuel-efficiency'!$A$2:$E$56, 5, 0), 0)</f>
        <v>1482.2530884469386</v>
      </c>
      <c r="O12" s="1">
        <f>IFERROR(sales!$I12 * VLOOKUP($E12&amp;$F12&amp;"NG", 'fuel-split'!$A$2:$E$7, 5, 0) / VLOOKUP($F12&amp;$G12&amp;"NG", 'fuel-efficiency'!$A$2:$E$56, 5, 0), 0)</f>
        <v>0</v>
      </c>
      <c r="P12" s="1">
        <f>IFERROR(sales!$I12 * VLOOKUP($E12&amp;$F12&amp;"ELEC", 'fuel-split'!$A$2:$E$7, 5, 0) / VLOOKUP($F12&amp;$G12&amp;"ELEC", 'fuel-efficiency'!$A$2:$E$56, 5, 0), 0)</f>
        <v>0</v>
      </c>
    </row>
    <row r="13" spans="1:16" x14ac:dyDescent="0.2">
      <c r="A13" s="1" t="str">
        <f t="shared" si="0"/>
        <v>20101agriculturalVCC 22601 (DSL T6 Ag)2011</v>
      </c>
      <c r="B13" s="1" t="str">
        <f t="shared" si="1"/>
        <v>20101agriculturalVCC 22601 (DSL T6 Ag)</v>
      </c>
      <c r="C13">
        <f>sales!$B$13</f>
        <v>2010</v>
      </c>
      <c r="D13">
        <f>sales!$C$13</f>
        <v>1</v>
      </c>
      <c r="E13" t="str">
        <f>sales!$D$13</f>
        <v>agricultural</v>
      </c>
      <c r="F13" t="str">
        <f>sales!$E$13</f>
        <v>VCC 22601 (DSL T6 Ag)</v>
      </c>
      <c r="G13">
        <f>sales!$F$13</f>
        <v>2011</v>
      </c>
      <c r="H13" s="1">
        <f>sales!$G13 - VLOOKUP($D13&amp;$G13, 'regional-sales'!$A$2:$D$24, 4, 0) * VLOOKUP($D13&amp;$E13&amp;$F13&amp;$G13, 'market-share'!$A$2:$F$95, 6, 0) * ($C13 = $G13)</f>
        <v>0</v>
      </c>
      <c r="I13" s="1">
        <f>sales!$H13 - IF($C13 &gt;= $G13, VLOOKUP($D13&amp;$G13, 'regional-sales'!$A$2:$D$24, 4, 0) * VLOOKUP($D13&amp;$E13&amp;$F13&amp;$G13, 'market-share'!$A$2:$F$95, 6, 0) * VLOOKUP($C13 - $G13, survival!$A$2:$B$72, 2, 0), 0)</f>
        <v>0</v>
      </c>
      <c r="J13" s="1">
        <f>sales!$I13 - IF($C13 &gt;= $G13, sales!$H13 *VLOOKUP(E13&amp;($C13-$G13), 'annual-travel'!$A$2:$D$64, 4, 0), 0)</f>
        <v>0</v>
      </c>
      <c r="K13" s="1">
        <f>sales!$J13 - SUM($M13:$P13)</f>
        <v>0</v>
      </c>
      <c r="M13" s="1">
        <f>IFERROR(sales!$I13 * VLOOKUP($E13&amp;$F13&amp;"GAS", 'fuel-split'!$A$2:$E$7, 5, 0) / VLOOKUP($F13&amp;$G13&amp;"GAS", 'fuel-efficiency'!$A$2:$E$56, 5, 0), 0)</f>
        <v>0</v>
      </c>
      <c r="N13" s="1">
        <f>IFERROR(sales!$I13 * VLOOKUP($E13&amp;F13&amp;"DSL", 'fuel-split'!$A$2:$E$7, 5, 0) / VLOOKUP($F13&amp;$G13&amp;"DSL", 'fuel-efficiency'!$A$2:$E$56, 5, 0), 0)</f>
        <v>0</v>
      </c>
      <c r="O13" s="1">
        <f>IFERROR(sales!$I13 * VLOOKUP($E13&amp;$F13&amp;"NG", 'fuel-split'!$A$2:$E$7, 5, 0) / VLOOKUP($F13&amp;$G13&amp;"NG", 'fuel-efficiency'!$A$2:$E$56, 5, 0), 0)</f>
        <v>0</v>
      </c>
      <c r="P13" s="1">
        <f>IFERROR(sales!$I13 * VLOOKUP($E13&amp;$F13&amp;"ELEC", 'fuel-split'!$A$2:$E$7, 5, 0) / VLOOKUP($F13&amp;$G13&amp;"ELEC", 'fuel-efficiency'!$A$2:$E$56, 5, 0), 0)</f>
        <v>0</v>
      </c>
    </row>
    <row r="14" spans="1:16" x14ac:dyDescent="0.2">
      <c r="A14" s="1" t="str">
        <f t="shared" si="0"/>
        <v>20111agriculturalVCC 22601 (DSL T6 Ag)2011</v>
      </c>
      <c r="B14" s="1" t="str">
        <f t="shared" si="1"/>
        <v>20111agriculturalVCC 22601 (DSL T6 Ag)</v>
      </c>
      <c r="C14">
        <f>sales!$B$14</f>
        <v>2011</v>
      </c>
      <c r="D14">
        <f>sales!$C$14</f>
        <v>1</v>
      </c>
      <c r="E14" t="str">
        <f>sales!$D$14</f>
        <v>agricultural</v>
      </c>
      <c r="F14" t="str">
        <f>sales!$E$14</f>
        <v>VCC 22601 (DSL T6 Ag)</v>
      </c>
      <c r="G14">
        <f>sales!$F$14</f>
        <v>2011</v>
      </c>
      <c r="H14" s="1">
        <f>sales!$G14 - VLOOKUP($D14&amp;$G14, 'regional-sales'!$A$2:$D$24, 4, 0) * VLOOKUP($D14&amp;$E14&amp;$F14&amp;$G14, 'market-share'!$A$2:$F$95, 6, 0) * ($C14 = $G14)</f>
        <v>-3.5369374096205775E-11</v>
      </c>
      <c r="I14" s="1">
        <f>sales!$H14 - IF($C14 &gt;= $G14, VLOOKUP($D14&amp;$G14, 'regional-sales'!$A$2:$D$24, 4, 0) * VLOOKUP($D14&amp;$E14&amp;$F14&amp;$G14, 'market-share'!$A$2:$F$95, 6, 0) * VLOOKUP($C14 - $G14, survival!$A$2:$B$72, 2, 0), 0)</f>
        <v>-3.5369374096205775E-11</v>
      </c>
      <c r="J14" s="1">
        <f>sales!$I14 - IF($C14 &gt;= $G14, sales!$H14 *VLOOKUP(E14&amp;($C14-$G14), 'annual-travel'!$A$2:$D$64, 4, 0), 0)</f>
        <v>1.7892307369038463E-7</v>
      </c>
      <c r="K14" s="1">
        <f>sales!$J14 - SUM($M14:$P14)</f>
        <v>1.3651913377543679E-8</v>
      </c>
      <c r="M14" s="1">
        <f>IFERROR(sales!$I14 * VLOOKUP($E14&amp;$F14&amp;"GAS", 'fuel-split'!$A$2:$E$7, 5, 0) / VLOOKUP($F14&amp;$G14&amp;"GAS", 'fuel-efficiency'!$A$2:$E$56, 5, 0), 0)</f>
        <v>0</v>
      </c>
      <c r="N14" s="1">
        <f>IFERROR(sales!$I14 * VLOOKUP($E14&amp;F14&amp;"DSL", 'fuel-split'!$A$2:$E$7, 5, 0) / VLOOKUP($F14&amp;$G14&amp;"DSL", 'fuel-efficiency'!$A$2:$E$56, 5, 0), 0)</f>
        <v>330.73826148457607</v>
      </c>
      <c r="O14" s="1">
        <f>IFERROR(sales!$I14 * VLOOKUP($E14&amp;$F14&amp;"NG", 'fuel-split'!$A$2:$E$7, 5, 0) / VLOOKUP($F14&amp;$G14&amp;"NG", 'fuel-efficiency'!$A$2:$E$56, 5, 0), 0)</f>
        <v>0</v>
      </c>
      <c r="P14" s="1">
        <f>IFERROR(sales!$I14 * VLOOKUP($E14&amp;$F14&amp;"ELEC", 'fuel-split'!$A$2:$E$7, 5, 0) / VLOOKUP($F14&amp;$G14&amp;"ELEC", 'fuel-efficiency'!$A$2:$E$56, 5, 0), 0)</f>
        <v>0</v>
      </c>
    </row>
    <row r="15" spans="1:16" x14ac:dyDescent="0.2">
      <c r="A15" s="1" t="str">
        <f t="shared" si="0"/>
        <v>20121agriculturalVCC 22601 (DSL T6 Ag)2011</v>
      </c>
      <c r="B15" s="1" t="str">
        <f t="shared" si="1"/>
        <v>20121agriculturalVCC 22601 (DSL T6 Ag)</v>
      </c>
      <c r="C15">
        <f>sales!$B$15</f>
        <v>2012</v>
      </c>
      <c r="D15">
        <f>sales!$C$15</f>
        <v>1</v>
      </c>
      <c r="E15" t="str">
        <f>sales!$D$15</f>
        <v>agricultural</v>
      </c>
      <c r="F15" t="str">
        <f>sales!$E$15</f>
        <v>VCC 22601 (DSL T6 Ag)</v>
      </c>
      <c r="G15">
        <f>sales!$F$15</f>
        <v>2011</v>
      </c>
      <c r="H15" s="1">
        <f>sales!$G15 - VLOOKUP($D15&amp;$G15, 'regional-sales'!$A$2:$D$24, 4, 0) * VLOOKUP($D15&amp;$E15&amp;$F15&amp;$G15, 'market-share'!$A$2:$F$95, 6, 0) * ($C15 = $G15)</f>
        <v>0</v>
      </c>
      <c r="I15" s="1">
        <f>sales!$H15 - IF($C15 &gt;= $G15, VLOOKUP($D15&amp;$G15, 'regional-sales'!$A$2:$D$24, 4, 0) * VLOOKUP($D15&amp;$E15&amp;$F15&amp;$G15, 'market-share'!$A$2:$F$95, 6, 0) * VLOOKUP($C15 - $G15, survival!$A$2:$B$72, 2, 0), 0)</f>
        <v>-3.5015934596316356E-11</v>
      </c>
      <c r="J15" s="1">
        <f>sales!$I15 - IF($C15 &gt;= $G15, sales!$H15 *VLOOKUP(E15&amp;($C15-$G15), 'annual-travel'!$A$2:$D$64, 4, 0), 0)</f>
        <v>3.6162873584544286E-8</v>
      </c>
      <c r="K15" s="1">
        <f>sales!$J15 - SUM($M15:$P15)</f>
        <v>1.2457007869670633E-8</v>
      </c>
      <c r="M15" s="1">
        <f>IFERROR(sales!$I15 * VLOOKUP($E15&amp;$F15&amp;"GAS", 'fuel-split'!$A$2:$E$7, 5, 0) / VLOOKUP($F15&amp;$G15&amp;"GAS", 'fuel-efficiency'!$A$2:$E$56, 5, 0), 0)</f>
        <v>0</v>
      </c>
      <c r="N15" s="1">
        <f>IFERROR(sales!$I15 * VLOOKUP($E15&amp;F15&amp;"DSL", 'fuel-split'!$A$2:$E$7, 5, 0) / VLOOKUP($F15&amp;$G15&amp;"DSL", 'fuel-efficiency'!$A$2:$E$56, 5, 0), 0)</f>
        <v>301.78310144137902</v>
      </c>
      <c r="O15" s="1">
        <f>IFERROR(sales!$I15 * VLOOKUP($E15&amp;$F15&amp;"NG", 'fuel-split'!$A$2:$E$7, 5, 0) / VLOOKUP($F15&amp;$G15&amp;"NG", 'fuel-efficiency'!$A$2:$E$56, 5, 0), 0)</f>
        <v>0</v>
      </c>
      <c r="P15" s="1">
        <f>IFERROR(sales!$I15 * VLOOKUP($E15&amp;$F15&amp;"ELEC", 'fuel-split'!$A$2:$E$7, 5, 0) / VLOOKUP($F15&amp;$G15&amp;"ELEC", 'fuel-efficiency'!$A$2:$E$56, 5, 0), 0)</f>
        <v>0</v>
      </c>
    </row>
    <row r="16" spans="1:16" x14ac:dyDescent="0.2">
      <c r="A16" s="1" t="str">
        <f t="shared" si="0"/>
        <v>20131agriculturalVCC 22601 (DSL T6 Ag)2011</v>
      </c>
      <c r="B16" s="1" t="str">
        <f t="shared" si="1"/>
        <v>20131agriculturalVCC 22601 (DSL T6 Ag)</v>
      </c>
      <c r="C16">
        <f>sales!$B$16</f>
        <v>2013</v>
      </c>
      <c r="D16">
        <f>sales!$C$16</f>
        <v>1</v>
      </c>
      <c r="E16" t="str">
        <f>sales!$D$16</f>
        <v>agricultural</v>
      </c>
      <c r="F16" t="str">
        <f>sales!$E$16</f>
        <v>VCC 22601 (DSL T6 Ag)</v>
      </c>
      <c r="G16">
        <f>sales!$F$16</f>
        <v>2011</v>
      </c>
      <c r="H16" s="1">
        <f>sales!$G16 - VLOOKUP($D16&amp;$G16, 'regional-sales'!$A$2:$D$24, 4, 0) * VLOOKUP($D16&amp;$E16&amp;$F16&amp;$G16, 'market-share'!$A$2:$F$95, 6, 0) * ($C16 = $G16)</f>
        <v>0</v>
      </c>
      <c r="I16" s="1">
        <f>sales!$H16 - IF($C16 &gt;= $G16, VLOOKUP($D16&amp;$G16, 'regional-sales'!$A$2:$D$24, 4, 0) * VLOOKUP($D16&amp;$E16&amp;$F16&amp;$G16, 'market-share'!$A$2:$F$95, 6, 0) * VLOOKUP($C16 - $G16, survival!$A$2:$B$72, 2, 0), 0)</f>
        <v>-3.4665326165139732E-11</v>
      </c>
      <c r="J16" s="1">
        <f>sales!$I16 - IF($C16 &gt;= $G16, sales!$H16 *VLOOKUP(E16&amp;($C16-$G16), 'annual-travel'!$A$2:$D$64, 4, 0), 0)</f>
        <v>-1.1041584002668969E-7</v>
      </c>
      <c r="K16" s="1">
        <f>sales!$J16 - SUM($M16:$P16)</f>
        <v>1.2222244549775496E-8</v>
      </c>
      <c r="M16" s="1">
        <f>IFERROR(sales!$I16 * VLOOKUP($E16&amp;$F16&amp;"GAS", 'fuel-split'!$A$2:$E$7, 5, 0) / VLOOKUP($F16&amp;$G16&amp;"GAS", 'fuel-efficiency'!$A$2:$E$56, 5, 0), 0)</f>
        <v>0</v>
      </c>
      <c r="N16" s="1">
        <f>IFERROR(sales!$I16 * VLOOKUP($E16&amp;F16&amp;"DSL", 'fuel-split'!$A$2:$E$7, 5, 0) / VLOOKUP($F16&amp;$G16&amp;"DSL", 'fuel-efficiency'!$A$2:$E$56, 5, 0), 0)</f>
        <v>296.11900343840375</v>
      </c>
      <c r="O16" s="1">
        <f>IFERROR(sales!$I16 * VLOOKUP($E16&amp;$F16&amp;"NG", 'fuel-split'!$A$2:$E$7, 5, 0) / VLOOKUP($F16&amp;$G16&amp;"NG", 'fuel-efficiency'!$A$2:$E$56, 5, 0), 0)</f>
        <v>0</v>
      </c>
      <c r="P16" s="1">
        <f>IFERROR(sales!$I16 * VLOOKUP($E16&amp;$F16&amp;"ELEC", 'fuel-split'!$A$2:$E$7, 5, 0) / VLOOKUP($F16&amp;$G16&amp;"ELEC", 'fuel-efficiency'!$A$2:$E$56, 5, 0), 0)</f>
        <v>0</v>
      </c>
    </row>
    <row r="17" spans="1:16" x14ac:dyDescent="0.2">
      <c r="A17" s="1" t="str">
        <f t="shared" si="0"/>
        <v>20141agriculturalVCC 22601 (DSL T6 Ag)2011</v>
      </c>
      <c r="B17" s="1" t="str">
        <f t="shared" si="1"/>
        <v>20141agriculturalVCC 22601 (DSL T6 Ag)</v>
      </c>
      <c r="C17">
        <f>sales!$B$17</f>
        <v>2014</v>
      </c>
      <c r="D17">
        <f>sales!$C$17</f>
        <v>1</v>
      </c>
      <c r="E17" t="str">
        <f>sales!$D$17</f>
        <v>agricultural</v>
      </c>
      <c r="F17" t="str">
        <f>sales!$E$17</f>
        <v>VCC 22601 (DSL T6 Ag)</v>
      </c>
      <c r="G17">
        <f>sales!$F$17</f>
        <v>2011</v>
      </c>
      <c r="H17" s="1">
        <f>sales!$G17 - VLOOKUP($D17&amp;$G17, 'regional-sales'!$A$2:$D$24, 4, 0) * VLOOKUP($D17&amp;$E17&amp;$F17&amp;$G17, 'market-share'!$A$2:$F$95, 6, 0) * ($C17 = $G17)</f>
        <v>0</v>
      </c>
      <c r="I17" s="1">
        <f>sales!$H17 - IF($C17 &gt;= $G17, VLOOKUP($D17&amp;$G17, 'regional-sales'!$A$2:$D$24, 4, 0) * VLOOKUP($D17&amp;$E17&amp;$F17&amp;$G17, 'market-share'!$A$2:$F$95, 6, 0) * VLOOKUP($C17 - $G17, survival!$A$2:$B$72, 2, 0), 0)</f>
        <v>-3.4319158626061608E-11</v>
      </c>
      <c r="J17" s="1">
        <f>sales!$I17 - IF($C17 &gt;= $G17, sales!$H17 *VLOOKUP(E17&amp;($C17-$G17), 'annual-travel'!$A$2:$D$64, 4, 0), 0)</f>
        <v>-1.1278871170361526E-7</v>
      </c>
      <c r="K17" s="1">
        <f>sales!$J17 - SUM($M17:$P17)</f>
        <v>1.1123177046101773E-8</v>
      </c>
      <c r="M17" s="1">
        <f>IFERROR(sales!$I17 * VLOOKUP($E17&amp;$F17&amp;"GAS", 'fuel-split'!$A$2:$E$7, 5, 0) / VLOOKUP($F17&amp;$G17&amp;"GAS", 'fuel-efficiency'!$A$2:$E$56, 5, 0), 0)</f>
        <v>0</v>
      </c>
      <c r="N17" s="1">
        <f>IFERROR(sales!$I17 * VLOOKUP($E17&amp;F17&amp;"DSL", 'fuel-split'!$A$2:$E$7, 5, 0) / VLOOKUP($F17&amp;$G17&amp;"DSL", 'fuel-efficiency'!$A$2:$E$56, 5, 0), 0)</f>
        <v>269.47986733562084</v>
      </c>
      <c r="O17" s="1">
        <f>IFERROR(sales!$I17 * VLOOKUP($E17&amp;$F17&amp;"NG", 'fuel-split'!$A$2:$E$7, 5, 0) / VLOOKUP($F17&amp;$G17&amp;"NG", 'fuel-efficiency'!$A$2:$E$56, 5, 0), 0)</f>
        <v>0</v>
      </c>
      <c r="P17" s="1">
        <f>IFERROR(sales!$I17 * VLOOKUP($E17&amp;$F17&amp;"ELEC", 'fuel-split'!$A$2:$E$7, 5, 0) / VLOOKUP($F17&amp;$G17&amp;"ELEC", 'fuel-efficiency'!$A$2:$E$56, 5, 0), 0)</f>
        <v>0</v>
      </c>
    </row>
    <row r="18" spans="1:16" x14ac:dyDescent="0.2">
      <c r="A18" s="1" t="str">
        <f t="shared" si="0"/>
        <v>20151agriculturalVCC 22601 (DSL T6 Ag)2011</v>
      </c>
      <c r="B18" s="1" t="str">
        <f t="shared" si="1"/>
        <v>20151agriculturalVCC 22601 (DSL T6 Ag)</v>
      </c>
      <c r="C18">
        <f>sales!$B$18</f>
        <v>2015</v>
      </c>
      <c r="D18">
        <f>sales!$C$18</f>
        <v>1</v>
      </c>
      <c r="E18" t="str">
        <f>sales!$D$18</f>
        <v>agricultural</v>
      </c>
      <c r="F18" t="str">
        <f>sales!$E$18</f>
        <v>VCC 22601 (DSL T6 Ag)</v>
      </c>
      <c r="G18">
        <f>sales!$F$18</f>
        <v>2011</v>
      </c>
      <c r="H18" s="1">
        <f>sales!$G18 - VLOOKUP($D18&amp;$G18, 'regional-sales'!$A$2:$D$24, 4, 0) * VLOOKUP($D18&amp;$E18&amp;$F18&amp;$G18, 'market-share'!$A$2:$F$95, 6, 0) * ($C18 = $G18)</f>
        <v>0</v>
      </c>
      <c r="I18" s="1">
        <f>sales!$H18 - IF($C18 &gt;= $G18, VLOOKUP($D18&amp;$G18, 'regional-sales'!$A$2:$D$24, 4, 0) * VLOOKUP($D18&amp;$E18&amp;$F18&amp;$G18, 'market-share'!$A$2:$F$95, 6, 0) * VLOOKUP($C18 - $G18, survival!$A$2:$B$72, 2, 0), 0)</f>
        <v>-3.3975655622242584E-11</v>
      </c>
      <c r="J18" s="1">
        <f>sales!$I18 - IF($C18 &gt;= $G18, sales!$H18 *VLOOKUP(E18&amp;($C18-$G18), 'annual-travel'!$A$2:$D$64, 4, 0), 0)</f>
        <v>4.6381501306314021E-8</v>
      </c>
      <c r="K18" s="1">
        <f>sales!$J18 - SUM($M18:$P18)</f>
        <v>1.004522687253484E-8</v>
      </c>
      <c r="M18" s="1">
        <f>IFERROR(sales!$I18 * VLOOKUP($E18&amp;$F18&amp;"GAS", 'fuel-split'!$A$2:$E$7, 5, 0) / VLOOKUP($F18&amp;$G18&amp;"GAS", 'fuel-efficiency'!$A$2:$E$56, 5, 0), 0)</f>
        <v>0</v>
      </c>
      <c r="N18" s="1">
        <f>IFERROR(sales!$I18 * VLOOKUP($E18&amp;F18&amp;"DSL", 'fuel-split'!$A$2:$E$7, 5, 0) / VLOOKUP($F18&amp;$G18&amp;"DSL", 'fuel-efficiency'!$A$2:$E$56, 5, 0), 0)</f>
        <v>243.36301302488278</v>
      </c>
      <c r="O18" s="1">
        <f>IFERROR(sales!$I18 * VLOOKUP($E18&amp;$F18&amp;"NG", 'fuel-split'!$A$2:$E$7, 5, 0) / VLOOKUP($F18&amp;$G18&amp;"NG", 'fuel-efficiency'!$A$2:$E$56, 5, 0), 0)</f>
        <v>0</v>
      </c>
      <c r="P18" s="1">
        <f>IFERROR(sales!$I18 * VLOOKUP($E18&amp;$F18&amp;"ELEC", 'fuel-split'!$A$2:$E$7, 5, 0) / VLOOKUP($F18&amp;$G18&amp;"ELEC", 'fuel-efficiency'!$A$2:$E$56, 5, 0), 0)</f>
        <v>0</v>
      </c>
    </row>
    <row r="19" spans="1:16" x14ac:dyDescent="0.2">
      <c r="A19" s="1" t="str">
        <f t="shared" si="0"/>
        <v>20161agriculturalVCC 22601 (DSL T6 Ag)2011</v>
      </c>
      <c r="B19" s="1" t="str">
        <f t="shared" si="1"/>
        <v>20161agriculturalVCC 22601 (DSL T6 Ag)</v>
      </c>
      <c r="C19">
        <f>sales!$B$19</f>
        <v>2016</v>
      </c>
      <c r="D19">
        <f>sales!$C$19</f>
        <v>1</v>
      </c>
      <c r="E19" t="str">
        <f>sales!$D$19</f>
        <v>agricultural</v>
      </c>
      <c r="F19" t="str">
        <f>sales!$E$19</f>
        <v>VCC 22601 (DSL T6 Ag)</v>
      </c>
      <c r="G19">
        <f>sales!$F$19</f>
        <v>2011</v>
      </c>
      <c r="H19" s="1">
        <f>sales!$G19 - VLOOKUP($D19&amp;$G19, 'regional-sales'!$A$2:$D$24, 4, 0) * VLOOKUP($D19&amp;$E19&amp;$F19&amp;$G19, 'market-share'!$A$2:$F$95, 6, 0) * ($C19 = $G19)</f>
        <v>0</v>
      </c>
      <c r="I19" s="1">
        <f>sales!$H19 - IF($C19 &gt;= $G19, VLOOKUP($D19&amp;$G19, 'regional-sales'!$A$2:$D$24, 4, 0) * VLOOKUP($D19&amp;$E19&amp;$F19&amp;$G19, 'market-share'!$A$2:$F$95, 6, 0) * VLOOKUP($C19 - $G19, survival!$A$2:$B$72, 2, 0), 0)</f>
        <v>-3.3635816354404824E-11</v>
      </c>
      <c r="J19" s="1">
        <f>sales!$I19 - IF($C19 &gt;= $G19, sales!$H19 *VLOOKUP(E19&amp;($C19-$G19), 'annual-travel'!$A$2:$D$64, 4, 0), 0)</f>
        <v>8.1764937931438908E-8</v>
      </c>
      <c r="K19" s="1">
        <f>sales!$J19 - SUM($M19:$P19)</f>
        <v>9.2663867690134794E-9</v>
      </c>
      <c r="M19" s="1">
        <f>IFERROR(sales!$I19 * VLOOKUP($E19&amp;$F19&amp;"GAS", 'fuel-split'!$A$2:$E$7, 5, 0) / VLOOKUP($F19&amp;$G19&amp;"GAS", 'fuel-efficiency'!$A$2:$E$56, 5, 0), 0)</f>
        <v>0</v>
      </c>
      <c r="N19" s="1">
        <f>IFERROR(sales!$I19 * VLOOKUP($E19&amp;F19&amp;"DSL", 'fuel-split'!$A$2:$E$7, 5, 0) / VLOOKUP($F19&amp;$G19&amp;"DSL", 'fuel-efficiency'!$A$2:$E$56, 5, 0), 0)</f>
        <v>224.49839375865062</v>
      </c>
      <c r="O19" s="1">
        <f>IFERROR(sales!$I19 * VLOOKUP($E19&amp;$F19&amp;"NG", 'fuel-split'!$A$2:$E$7, 5, 0) / VLOOKUP($F19&amp;$G19&amp;"NG", 'fuel-efficiency'!$A$2:$E$56, 5, 0), 0)</f>
        <v>0</v>
      </c>
      <c r="P19" s="1">
        <f>IFERROR(sales!$I19 * VLOOKUP($E19&amp;$F19&amp;"ELEC", 'fuel-split'!$A$2:$E$7, 5, 0) / VLOOKUP($F19&amp;$G19&amp;"ELEC", 'fuel-efficiency'!$A$2:$E$56, 5, 0), 0)</f>
        <v>0</v>
      </c>
    </row>
    <row r="20" spans="1:16" x14ac:dyDescent="0.2">
      <c r="A20" s="1" t="str">
        <f t="shared" si="0"/>
        <v>20171agriculturalVCC 22601 (DSL T6 Ag)2011</v>
      </c>
      <c r="B20" s="1" t="str">
        <f t="shared" si="1"/>
        <v>20171agriculturalVCC 22601 (DSL T6 Ag)</v>
      </c>
      <c r="C20">
        <f>sales!$B$20</f>
        <v>2017</v>
      </c>
      <c r="D20">
        <f>sales!$C$20</f>
        <v>1</v>
      </c>
      <c r="E20" t="str">
        <f>sales!$D$20</f>
        <v>agricultural</v>
      </c>
      <c r="F20" t="str">
        <f>sales!$E$20</f>
        <v>VCC 22601 (DSL T6 Ag)</v>
      </c>
      <c r="G20">
        <f>sales!$F$20</f>
        <v>2011</v>
      </c>
      <c r="H20" s="1">
        <f>sales!$G20 - VLOOKUP($D20&amp;$G20, 'regional-sales'!$A$2:$D$24, 4, 0) * VLOOKUP($D20&amp;$E20&amp;$F20&amp;$G20, 'market-share'!$A$2:$F$95, 6, 0) * ($C20 = $G20)</f>
        <v>0</v>
      </c>
      <c r="I20" s="1">
        <f>sales!$H20 - IF($C20 &gt;= $G20, VLOOKUP($D20&amp;$G20, 'regional-sales'!$A$2:$D$24, 4, 0) * VLOOKUP($D20&amp;$E20&amp;$F20&amp;$G20, 'market-share'!$A$2:$F$95, 6, 0) * VLOOKUP($C20 - $G20, survival!$A$2:$B$72, 2, 0), 0)</f>
        <v>-3.3299418777943401E-11</v>
      </c>
      <c r="J20" s="1">
        <f>sales!$I20 - IF($C20 &gt;= $G20, sales!$H20 *VLOOKUP(E20&amp;($C20-$G20), 'annual-travel'!$A$2:$D$64, 4, 0), 0)</f>
        <v>4.6221202865126543E-8</v>
      </c>
      <c r="K20" s="1">
        <f>sales!$J20 - SUM($M20:$P20)</f>
        <v>8.579888799431501E-9</v>
      </c>
      <c r="M20" s="1">
        <f>IFERROR(sales!$I20 * VLOOKUP($E20&amp;$F20&amp;"GAS", 'fuel-split'!$A$2:$E$7, 5, 0) / VLOOKUP($F20&amp;$G20&amp;"GAS", 'fuel-efficiency'!$A$2:$E$56, 5, 0), 0)</f>
        <v>0</v>
      </c>
      <c r="N20" s="1">
        <f>IFERROR(sales!$I20 * VLOOKUP($E20&amp;F20&amp;"DSL", 'fuel-split'!$A$2:$E$7, 5, 0) / VLOOKUP($F20&amp;$G20&amp;"DSL", 'fuel-efficiency'!$A$2:$E$56, 5, 0), 0)</f>
        <v>207.83834616681312</v>
      </c>
      <c r="O20" s="1">
        <f>IFERROR(sales!$I20 * VLOOKUP($E20&amp;$F20&amp;"NG", 'fuel-split'!$A$2:$E$7, 5, 0) / VLOOKUP($F20&amp;$G20&amp;"NG", 'fuel-efficiency'!$A$2:$E$56, 5, 0), 0)</f>
        <v>0</v>
      </c>
      <c r="P20" s="1">
        <f>IFERROR(sales!$I20 * VLOOKUP($E20&amp;$F20&amp;"ELEC", 'fuel-split'!$A$2:$E$7, 5, 0) / VLOOKUP($F20&amp;$G20&amp;"ELEC", 'fuel-efficiency'!$A$2:$E$56, 5, 0), 0)</f>
        <v>0</v>
      </c>
    </row>
    <row r="21" spans="1:16" x14ac:dyDescent="0.2">
      <c r="A21" s="1" t="str">
        <f t="shared" si="0"/>
        <v>20181agriculturalVCC 22601 (DSL T6 Ag)2011</v>
      </c>
      <c r="B21" s="1" t="str">
        <f t="shared" si="1"/>
        <v>20181agriculturalVCC 22601 (DSL T6 Ag)</v>
      </c>
      <c r="C21">
        <f>sales!$B$21</f>
        <v>2018</v>
      </c>
      <c r="D21">
        <f>sales!$C$21</f>
        <v>1</v>
      </c>
      <c r="E21" t="str">
        <f>sales!$D$21</f>
        <v>agricultural</v>
      </c>
      <c r="F21" t="str">
        <f>sales!$E$21</f>
        <v>VCC 22601 (DSL T6 Ag)</v>
      </c>
      <c r="G21">
        <f>sales!$F$21</f>
        <v>2011</v>
      </c>
      <c r="H21" s="1">
        <f>sales!$G21 - VLOOKUP($D21&amp;$G21, 'regional-sales'!$A$2:$D$24, 4, 0) * VLOOKUP($D21&amp;$E21&amp;$F21&amp;$G21, 'market-share'!$A$2:$F$95, 6, 0) * ($C21 = $G21)</f>
        <v>0</v>
      </c>
      <c r="I21" s="1">
        <f>sales!$H21 - IF($C21 &gt;= $G21, VLOOKUP($D21&amp;$G21, 'regional-sales'!$A$2:$D$24, 4, 0) * VLOOKUP($D21&amp;$E21&amp;$F21&amp;$G21, 'market-share'!$A$2:$F$95, 6, 0) * VLOOKUP($C21 - $G21, survival!$A$2:$B$72, 2, 0), 0)</f>
        <v>-3.2967073515521861E-11</v>
      </c>
      <c r="J21" s="1">
        <f>sales!$I21 - IF($C21 &gt;= $G21, sales!$H21 *VLOOKUP(E21&amp;($C21-$G21), 'annual-travel'!$A$2:$D$64, 4, 0), 0)</f>
        <v>-5.561901161854621E-8</v>
      </c>
      <c r="K21" s="1">
        <f>sales!$J21 - SUM($M21:$P21)</f>
        <v>8.1952862274192739E-9</v>
      </c>
      <c r="M21" s="1">
        <f>IFERROR(sales!$I21 * VLOOKUP($E21&amp;$F21&amp;"GAS", 'fuel-split'!$A$2:$E$7, 5, 0) / VLOOKUP($F21&amp;$G21&amp;"GAS", 'fuel-efficiency'!$A$2:$E$56, 5, 0), 0)</f>
        <v>0</v>
      </c>
      <c r="N21" s="1">
        <f>IFERROR(sales!$I21 * VLOOKUP($E21&amp;F21&amp;"DSL", 'fuel-split'!$A$2:$E$7, 5, 0) / VLOOKUP($F21&amp;$G21&amp;"DSL", 'fuel-efficiency'!$A$2:$E$56, 5, 0), 0)</f>
        <v>198.5459127338637</v>
      </c>
      <c r="O21" s="1">
        <f>IFERROR(sales!$I21 * VLOOKUP($E21&amp;$F21&amp;"NG", 'fuel-split'!$A$2:$E$7, 5, 0) / VLOOKUP($F21&amp;$G21&amp;"NG", 'fuel-efficiency'!$A$2:$E$56, 5, 0), 0)</f>
        <v>0</v>
      </c>
      <c r="P21" s="1">
        <f>IFERROR(sales!$I21 * VLOOKUP($E21&amp;$F21&amp;"ELEC", 'fuel-split'!$A$2:$E$7, 5, 0) / VLOOKUP($F21&amp;$G21&amp;"ELEC", 'fuel-efficiency'!$A$2:$E$56, 5, 0), 0)</f>
        <v>0</v>
      </c>
    </row>
    <row r="22" spans="1:16" x14ac:dyDescent="0.2">
      <c r="A22" s="1" t="str">
        <f t="shared" si="0"/>
        <v>20191agriculturalVCC 22601 (DSL T6 Ag)2011</v>
      </c>
      <c r="B22" s="1" t="str">
        <f t="shared" si="1"/>
        <v>20191agriculturalVCC 22601 (DSL T6 Ag)</v>
      </c>
      <c r="C22">
        <f>sales!$B$22</f>
        <v>2019</v>
      </c>
      <c r="D22">
        <f>sales!$C$22</f>
        <v>1</v>
      </c>
      <c r="E22" t="str">
        <f>sales!$D$22</f>
        <v>agricultural</v>
      </c>
      <c r="F22" t="str">
        <f>sales!$E$22</f>
        <v>VCC 22601 (DSL T6 Ag)</v>
      </c>
      <c r="G22">
        <f>sales!$F$22</f>
        <v>2011</v>
      </c>
      <c r="H22" s="1">
        <f>sales!$G22 - VLOOKUP($D22&amp;$G22, 'regional-sales'!$A$2:$D$24, 4, 0) * VLOOKUP($D22&amp;$E22&amp;$F22&amp;$G22, 'market-share'!$A$2:$F$95, 6, 0) * ($C22 = $G22)</f>
        <v>0</v>
      </c>
      <c r="I22" s="1">
        <f>sales!$H22 - IF($C22 &gt;= $G22, VLOOKUP($D22&amp;$G22, 'regional-sales'!$A$2:$D$24, 4, 0) * VLOOKUP($D22&amp;$E22&amp;$F22&amp;$G22, 'market-share'!$A$2:$F$95, 6, 0) * VLOOKUP($C22 - $G22, survival!$A$2:$B$72, 2, 0), 0)</f>
        <v>-3.2636726654544645E-11</v>
      </c>
      <c r="J22" s="1">
        <f>sales!$I22 - IF($C22 &gt;= $G22, sales!$H22 *VLOOKUP(E22&amp;($C22-$G22), 'annual-travel'!$A$2:$D$64, 4, 0), 0)</f>
        <v>1.1551946954568848E-7</v>
      </c>
      <c r="K22" s="1">
        <f>sales!$J22 - SUM($M22:$P22)</f>
        <v>8.0449353845324367E-9</v>
      </c>
      <c r="M22" s="1">
        <f>IFERROR(sales!$I22 * VLOOKUP($E22&amp;$F22&amp;"GAS", 'fuel-split'!$A$2:$E$7, 5, 0) / VLOOKUP($F22&amp;$G22&amp;"GAS", 'fuel-efficiency'!$A$2:$E$56, 5, 0), 0)</f>
        <v>0</v>
      </c>
      <c r="N22" s="1">
        <f>IFERROR(sales!$I22 * VLOOKUP($E22&amp;F22&amp;"DSL", 'fuel-split'!$A$2:$E$7, 5, 0) / VLOOKUP($F22&amp;$G22&amp;"DSL", 'fuel-efficiency'!$A$2:$E$56, 5, 0), 0)</f>
        <v>194.90694944427906</v>
      </c>
      <c r="O22" s="1">
        <f>IFERROR(sales!$I22 * VLOOKUP($E22&amp;$F22&amp;"NG", 'fuel-split'!$A$2:$E$7, 5, 0) / VLOOKUP($F22&amp;$G22&amp;"NG", 'fuel-efficiency'!$A$2:$E$56, 5, 0), 0)</f>
        <v>0</v>
      </c>
      <c r="P22" s="1">
        <f>IFERROR(sales!$I22 * VLOOKUP($E22&amp;$F22&amp;"ELEC", 'fuel-split'!$A$2:$E$7, 5, 0) / VLOOKUP($F22&amp;$G22&amp;"ELEC", 'fuel-efficiency'!$A$2:$E$56, 5, 0), 0)</f>
        <v>0</v>
      </c>
    </row>
    <row r="23" spans="1:16" x14ac:dyDescent="0.2">
      <c r="A23" s="1" t="str">
        <f t="shared" si="0"/>
        <v>20201agriculturalVCC 22601 (DSL T6 Ag)2011</v>
      </c>
      <c r="B23" s="1" t="str">
        <f t="shared" si="1"/>
        <v>20201agriculturalVCC 22601 (DSL T6 Ag)</v>
      </c>
      <c r="C23">
        <f>sales!$B$23</f>
        <v>2020</v>
      </c>
      <c r="D23">
        <f>sales!$C$23</f>
        <v>1</v>
      </c>
      <c r="E23" t="str">
        <f>sales!$D$23</f>
        <v>agricultural</v>
      </c>
      <c r="F23" t="str">
        <f>sales!$E$23</f>
        <v>VCC 22601 (DSL T6 Ag)</v>
      </c>
      <c r="G23">
        <f>sales!$F$23</f>
        <v>2011</v>
      </c>
      <c r="H23" s="1">
        <f>sales!$G23 - VLOOKUP($D23&amp;$G23, 'regional-sales'!$A$2:$D$24, 4, 0) * VLOOKUP($D23&amp;$E23&amp;$F23&amp;$G23, 'market-share'!$A$2:$F$95, 6, 0) * ($C23 = $G23)</f>
        <v>0</v>
      </c>
      <c r="I23" s="1">
        <f>sales!$H23 - IF($C23 &gt;= $G23, VLOOKUP($D23&amp;$G23, 'regional-sales'!$A$2:$D$24, 4, 0) * VLOOKUP($D23&amp;$E23&amp;$F23&amp;$G23, 'market-share'!$A$2:$F$95, 6, 0) * VLOOKUP($C23 - $G23, survival!$A$2:$B$72, 2, 0), 0)</f>
        <v>-3.165806505833757E-11</v>
      </c>
      <c r="J23" s="1">
        <f>sales!$I23 - IF($C23 &gt;= $G23, sales!$H23 *VLOOKUP(E23&amp;($C23-$G23), 'annual-travel'!$A$2:$D$64, 4, 0), 0)</f>
        <v>-9.2070877144578844E-8</v>
      </c>
      <c r="K23" s="1">
        <f>sales!$J23 - SUM($M23:$P23)</f>
        <v>7.6030630680179456E-9</v>
      </c>
      <c r="M23" s="1">
        <f>IFERROR(sales!$I23 * VLOOKUP($E23&amp;$F23&amp;"GAS", 'fuel-split'!$A$2:$E$7, 5, 0) / VLOOKUP($F23&amp;$G23&amp;"GAS", 'fuel-efficiency'!$A$2:$E$56, 5, 0), 0)</f>
        <v>0</v>
      </c>
      <c r="N23" s="1">
        <f>IFERROR(sales!$I23 * VLOOKUP($E23&amp;F23&amp;"DSL", 'fuel-split'!$A$2:$E$7, 5, 0) / VLOOKUP($F23&amp;$G23&amp;"DSL", 'fuel-efficiency'!$A$2:$E$56, 5, 0), 0)</f>
        <v>184.17924266752195</v>
      </c>
      <c r="O23" s="1">
        <f>IFERROR(sales!$I23 * VLOOKUP($E23&amp;$F23&amp;"NG", 'fuel-split'!$A$2:$E$7, 5, 0) / VLOOKUP($F23&amp;$G23&amp;"NG", 'fuel-efficiency'!$A$2:$E$56, 5, 0), 0)</f>
        <v>0</v>
      </c>
      <c r="P23" s="1">
        <f>IFERROR(sales!$I23 * VLOOKUP($E23&amp;$F23&amp;"ELEC", 'fuel-split'!$A$2:$E$7, 5, 0) / VLOOKUP($F23&amp;$G23&amp;"ELEC", 'fuel-efficiency'!$A$2:$E$56, 5, 0), 0)</f>
        <v>0</v>
      </c>
    </row>
    <row r="24" spans="1:16" x14ac:dyDescent="0.2">
      <c r="A24" s="1" t="str">
        <f t="shared" si="0"/>
        <v>20101agriculturalVCC 22601 (DSL T6 Ag)2012</v>
      </c>
      <c r="B24" s="1" t="str">
        <f t="shared" si="1"/>
        <v>20101agriculturalVCC 22601 (DSL T6 Ag)</v>
      </c>
      <c r="C24">
        <f>sales!$B$24</f>
        <v>2010</v>
      </c>
      <c r="D24">
        <f>sales!$C$24</f>
        <v>1</v>
      </c>
      <c r="E24" t="str">
        <f>sales!$D$24</f>
        <v>agricultural</v>
      </c>
      <c r="F24" t="str">
        <f>sales!$E$24</f>
        <v>VCC 22601 (DSL T6 Ag)</v>
      </c>
      <c r="G24">
        <f>sales!$F$24</f>
        <v>2012</v>
      </c>
      <c r="H24" s="1">
        <f>sales!$G24 - VLOOKUP($D24&amp;$G24, 'regional-sales'!$A$2:$D$24, 4, 0) * VLOOKUP($D24&amp;$E24&amp;$F24&amp;$G24, 'market-share'!$A$2:$F$95, 6, 0) * ($C24 = $G24)</f>
        <v>0</v>
      </c>
      <c r="I24" s="1">
        <f>sales!$H24 - IF($C24 &gt;= $G24, VLOOKUP($D24&amp;$G24, 'regional-sales'!$A$2:$D$24, 4, 0) * VLOOKUP($D24&amp;$E24&amp;$F24&amp;$G24, 'market-share'!$A$2:$F$95, 6, 0) * VLOOKUP($C24 - $G24, survival!$A$2:$B$72, 2, 0), 0)</f>
        <v>0</v>
      </c>
      <c r="J24" s="1">
        <f>sales!$I24 - IF($C24 &gt;= $G24, sales!$H24 *VLOOKUP(E24&amp;($C24-$G24), 'annual-travel'!$A$2:$D$64, 4, 0), 0)</f>
        <v>0</v>
      </c>
      <c r="K24" s="1">
        <f>sales!$J24 - SUM($M24:$P24)</f>
        <v>0</v>
      </c>
      <c r="M24" s="1">
        <f>IFERROR(sales!$I24 * VLOOKUP($E24&amp;$F24&amp;"GAS", 'fuel-split'!$A$2:$E$7, 5, 0) / VLOOKUP($F24&amp;$G24&amp;"GAS", 'fuel-efficiency'!$A$2:$E$56, 5, 0), 0)</f>
        <v>0</v>
      </c>
      <c r="N24" s="1">
        <f>IFERROR(sales!$I24 * VLOOKUP($E24&amp;F24&amp;"DSL", 'fuel-split'!$A$2:$E$7, 5, 0) / VLOOKUP($F24&amp;$G24&amp;"DSL", 'fuel-efficiency'!$A$2:$E$56, 5, 0), 0)</f>
        <v>0</v>
      </c>
      <c r="O24" s="1">
        <f>IFERROR(sales!$I24 * VLOOKUP($E24&amp;$F24&amp;"NG", 'fuel-split'!$A$2:$E$7, 5, 0) / VLOOKUP($F24&amp;$G24&amp;"NG", 'fuel-efficiency'!$A$2:$E$56, 5, 0), 0)</f>
        <v>0</v>
      </c>
      <c r="P24" s="1">
        <f>IFERROR(sales!$I24 * VLOOKUP($E24&amp;$F24&amp;"ELEC", 'fuel-split'!$A$2:$E$7, 5, 0) / VLOOKUP($F24&amp;$G24&amp;"ELEC", 'fuel-efficiency'!$A$2:$E$56, 5, 0), 0)</f>
        <v>0</v>
      </c>
    </row>
    <row r="25" spans="1:16" x14ac:dyDescent="0.2">
      <c r="A25" s="1" t="str">
        <f t="shared" si="0"/>
        <v>20111agriculturalVCC 22601 (DSL T6 Ag)2012</v>
      </c>
      <c r="B25" s="1" t="str">
        <f t="shared" si="1"/>
        <v>20111agriculturalVCC 22601 (DSL T6 Ag)</v>
      </c>
      <c r="C25">
        <f>sales!$B$25</f>
        <v>2011</v>
      </c>
      <c r="D25">
        <f>sales!$C$25</f>
        <v>1</v>
      </c>
      <c r="E25" t="str">
        <f>sales!$D$25</f>
        <v>agricultural</v>
      </c>
      <c r="F25" t="str">
        <f>sales!$E$25</f>
        <v>VCC 22601 (DSL T6 Ag)</v>
      </c>
      <c r="G25">
        <f>sales!$F$25</f>
        <v>2012</v>
      </c>
      <c r="H25" s="1">
        <f>sales!$G25 - VLOOKUP($D25&amp;$G25, 'regional-sales'!$A$2:$D$24, 4, 0) * VLOOKUP($D25&amp;$E25&amp;$F25&amp;$G25, 'market-share'!$A$2:$F$95, 6, 0) * ($C25 = $G25)</f>
        <v>0</v>
      </c>
      <c r="I25" s="1">
        <f>sales!$H25 - IF($C25 &gt;= $G25, VLOOKUP($D25&amp;$G25, 'regional-sales'!$A$2:$D$24, 4, 0) * VLOOKUP($D25&amp;$E25&amp;$F25&amp;$G25, 'market-share'!$A$2:$F$95, 6, 0) * VLOOKUP($C25 - $G25, survival!$A$2:$B$72, 2, 0), 0)</f>
        <v>0</v>
      </c>
      <c r="J25" s="1">
        <f>sales!$I25 - IF($C25 &gt;= $G25, sales!$H25 *VLOOKUP(E25&amp;($C25-$G25), 'annual-travel'!$A$2:$D$64, 4, 0), 0)</f>
        <v>0</v>
      </c>
      <c r="K25" s="1">
        <f>sales!$J25 - SUM($M25:$P25)</f>
        <v>0</v>
      </c>
      <c r="M25" s="1">
        <f>IFERROR(sales!$I25 * VLOOKUP($E25&amp;$F25&amp;"GAS", 'fuel-split'!$A$2:$E$7, 5, 0) / VLOOKUP($F25&amp;$G25&amp;"GAS", 'fuel-efficiency'!$A$2:$E$56, 5, 0), 0)</f>
        <v>0</v>
      </c>
      <c r="N25" s="1">
        <f>IFERROR(sales!$I25 * VLOOKUP($E25&amp;F25&amp;"DSL", 'fuel-split'!$A$2:$E$7, 5, 0) / VLOOKUP($F25&amp;$G25&amp;"DSL", 'fuel-efficiency'!$A$2:$E$56, 5, 0), 0)</f>
        <v>0</v>
      </c>
      <c r="O25" s="1">
        <f>IFERROR(sales!$I25 * VLOOKUP($E25&amp;$F25&amp;"NG", 'fuel-split'!$A$2:$E$7, 5, 0) / VLOOKUP($F25&amp;$G25&amp;"NG", 'fuel-efficiency'!$A$2:$E$56, 5, 0), 0)</f>
        <v>0</v>
      </c>
      <c r="P25" s="1">
        <f>IFERROR(sales!$I25 * VLOOKUP($E25&amp;$F25&amp;"ELEC", 'fuel-split'!$A$2:$E$7, 5, 0) / VLOOKUP($F25&amp;$G25&amp;"ELEC", 'fuel-efficiency'!$A$2:$E$56, 5, 0), 0)</f>
        <v>0</v>
      </c>
    </row>
    <row r="26" spans="1:16" x14ac:dyDescent="0.2">
      <c r="A26" s="1" t="str">
        <f t="shared" si="0"/>
        <v>20121agriculturalVCC 22601 (DSL T6 Ag)2012</v>
      </c>
      <c r="B26" s="1" t="str">
        <f t="shared" si="1"/>
        <v>20121agriculturalVCC 22601 (DSL T6 Ag)</v>
      </c>
      <c r="C26">
        <f>sales!$B$26</f>
        <v>2012</v>
      </c>
      <c r="D26">
        <f>sales!$C$26</f>
        <v>1</v>
      </c>
      <c r="E26" t="str">
        <f>sales!$D$26</f>
        <v>agricultural</v>
      </c>
      <c r="F26" t="str">
        <f>sales!$E$26</f>
        <v>VCC 22601 (DSL T6 Ag)</v>
      </c>
      <c r="G26">
        <f>sales!$F$26</f>
        <v>2012</v>
      </c>
      <c r="H26" s="1">
        <f>sales!$G26 - VLOOKUP($D26&amp;$G26, 'regional-sales'!$A$2:$D$24, 4, 0) * VLOOKUP($D26&amp;$E26&amp;$F26&amp;$G26, 'market-share'!$A$2:$F$95, 6, 0) * ($C26 = $G26)</f>
        <v>3.3549829581147605E-12</v>
      </c>
      <c r="I26" s="1">
        <f>sales!$H26 - IF($C26 &gt;= $G26, VLOOKUP($D26&amp;$G26, 'regional-sales'!$A$2:$D$24, 4, 0) * VLOOKUP($D26&amp;$E26&amp;$F26&amp;$G26, 'market-share'!$A$2:$F$95, 6, 0) * VLOOKUP($C26 - $G26, survival!$A$2:$B$72, 2, 0), 0)</f>
        <v>3.3549829581147605E-12</v>
      </c>
      <c r="J26" s="1">
        <f>sales!$I26 - IF($C26 &gt;= $G26, sales!$H26 *VLOOKUP(E26&amp;($C26-$G26), 'annual-travel'!$A$2:$D$64, 4, 0), 0)</f>
        <v>3.8866915019752923E-8</v>
      </c>
      <c r="K26" s="1">
        <f>sales!$J26 - SUM($M26:$P26)</f>
        <v>2.9064324280625442E-9</v>
      </c>
      <c r="M26" s="1">
        <f>IFERROR(sales!$I26 * VLOOKUP($E26&amp;$F26&amp;"GAS", 'fuel-split'!$A$2:$E$7, 5, 0) / VLOOKUP($F26&amp;$G26&amp;"GAS", 'fuel-efficiency'!$A$2:$E$56, 5, 0), 0)</f>
        <v>0</v>
      </c>
      <c r="N26" s="1">
        <f>IFERROR(sales!$I26 * VLOOKUP($E26&amp;F26&amp;"DSL", 'fuel-split'!$A$2:$E$7, 5, 0) / VLOOKUP($F26&amp;$G26&amp;"DSL", 'fuel-efficiency'!$A$2:$E$56, 5, 0), 0)</f>
        <v>74.863490228824972</v>
      </c>
      <c r="O26" s="1">
        <f>IFERROR(sales!$I26 * VLOOKUP($E26&amp;$F26&amp;"NG", 'fuel-split'!$A$2:$E$7, 5, 0) / VLOOKUP($F26&amp;$G26&amp;"NG", 'fuel-efficiency'!$A$2:$E$56, 5, 0), 0)</f>
        <v>0</v>
      </c>
      <c r="P26" s="1">
        <f>IFERROR(sales!$I26 * VLOOKUP($E26&amp;$F26&amp;"ELEC", 'fuel-split'!$A$2:$E$7, 5, 0) / VLOOKUP($F26&amp;$G26&amp;"ELEC", 'fuel-efficiency'!$A$2:$E$56, 5, 0), 0)</f>
        <v>0</v>
      </c>
    </row>
    <row r="27" spans="1:16" x14ac:dyDescent="0.2">
      <c r="A27" s="1" t="str">
        <f t="shared" si="0"/>
        <v>20131agriculturalVCC 22601 (DSL T6 Ag)2012</v>
      </c>
      <c r="B27" s="1" t="str">
        <f t="shared" si="1"/>
        <v>20131agriculturalVCC 22601 (DSL T6 Ag)</v>
      </c>
      <c r="C27">
        <f>sales!$B$27</f>
        <v>2013</v>
      </c>
      <c r="D27">
        <f>sales!$C$27</f>
        <v>1</v>
      </c>
      <c r="E27" t="str">
        <f>sales!$D$27</f>
        <v>agricultural</v>
      </c>
      <c r="F27" t="str">
        <f>sales!$E$27</f>
        <v>VCC 22601 (DSL T6 Ag)</v>
      </c>
      <c r="G27">
        <f>sales!$F$27</f>
        <v>2012</v>
      </c>
      <c r="H27" s="1">
        <f>sales!$G27 - VLOOKUP($D27&amp;$G27, 'regional-sales'!$A$2:$D$24, 4, 0) * VLOOKUP($D27&amp;$E27&amp;$F27&amp;$G27, 'market-share'!$A$2:$F$95, 6, 0) * ($C27 = $G27)</f>
        <v>0</v>
      </c>
      <c r="I27" s="1">
        <f>sales!$H27 - IF($C27 &gt;= $G27, VLOOKUP($D27&amp;$G27, 'regional-sales'!$A$2:$D$24, 4, 0) * VLOOKUP($D27&amp;$E27&amp;$F27&amp;$G27, 'market-share'!$A$2:$F$95, 6, 0) * VLOOKUP($C27 - $G27, survival!$A$2:$B$72, 2, 0), 0)</f>
        <v>3.3214264671954652E-12</v>
      </c>
      <c r="J27" s="1">
        <f>sales!$I27 - IF($C27 &gt;= $G27, sales!$H27 *VLOOKUP(E27&amp;($C27-$G27), 'annual-travel'!$A$2:$D$64, 4, 0), 0)</f>
        <v>7.8549646786996163E-9</v>
      </c>
      <c r="K27" s="1">
        <f>sales!$J27 - SUM($M27:$P27)</f>
        <v>2.6519728635321371E-9</v>
      </c>
      <c r="M27" s="1">
        <f>IFERROR(sales!$I27 * VLOOKUP($E27&amp;$F27&amp;"GAS", 'fuel-split'!$A$2:$E$7, 5, 0) / VLOOKUP($F27&amp;$G27&amp;"GAS", 'fuel-efficiency'!$A$2:$E$56, 5, 0), 0)</f>
        <v>0</v>
      </c>
      <c r="N27" s="1">
        <f>IFERROR(sales!$I27 * VLOOKUP($E27&amp;F27&amp;"DSL", 'fuel-split'!$A$2:$E$7, 5, 0) / VLOOKUP($F27&amp;$G27&amp;"DSL", 'fuel-efficiency'!$A$2:$E$56, 5, 0), 0)</f>
        <v>68.309412296510928</v>
      </c>
      <c r="O27" s="1">
        <f>IFERROR(sales!$I27 * VLOOKUP($E27&amp;$F27&amp;"NG", 'fuel-split'!$A$2:$E$7, 5, 0) / VLOOKUP($F27&amp;$G27&amp;"NG", 'fuel-efficiency'!$A$2:$E$56, 5, 0), 0)</f>
        <v>0</v>
      </c>
      <c r="P27" s="1">
        <f>IFERROR(sales!$I27 * VLOOKUP($E27&amp;$F27&amp;"ELEC", 'fuel-split'!$A$2:$E$7, 5, 0) / VLOOKUP($F27&amp;$G27&amp;"ELEC", 'fuel-efficiency'!$A$2:$E$56, 5, 0), 0)</f>
        <v>0</v>
      </c>
    </row>
    <row r="28" spans="1:16" x14ac:dyDescent="0.2">
      <c r="A28" s="1" t="str">
        <f t="shared" si="0"/>
        <v>20141agriculturalVCC 22601 (DSL T6 Ag)2012</v>
      </c>
      <c r="B28" s="1" t="str">
        <f t="shared" si="1"/>
        <v>20141agriculturalVCC 22601 (DSL T6 Ag)</v>
      </c>
      <c r="C28">
        <f>sales!$B$28</f>
        <v>2014</v>
      </c>
      <c r="D28">
        <f>sales!$C$28</f>
        <v>1</v>
      </c>
      <c r="E28" t="str">
        <f>sales!$D$28</f>
        <v>agricultural</v>
      </c>
      <c r="F28" t="str">
        <f>sales!$E$28</f>
        <v>VCC 22601 (DSL T6 Ag)</v>
      </c>
      <c r="G28">
        <f>sales!$F$28</f>
        <v>2012</v>
      </c>
      <c r="H28" s="1">
        <f>sales!$G28 - VLOOKUP($D28&amp;$G28, 'regional-sales'!$A$2:$D$24, 4, 0) * VLOOKUP($D28&amp;$E28&amp;$F28&amp;$G28, 'market-share'!$A$2:$F$95, 6, 0) * ($C28 = $G28)</f>
        <v>0</v>
      </c>
      <c r="I28" s="1">
        <f>sales!$H28 - IF($C28 &gt;= $G28, VLOOKUP($D28&amp;$G28, 'regional-sales'!$A$2:$D$24, 4, 0) * VLOOKUP($D28&amp;$E28&amp;$F28&amp;$G28, 'market-share'!$A$2:$F$95, 6, 0) * VLOOKUP($C28 - $G28, survival!$A$2:$B$72, 2, 0), 0)</f>
        <v>3.288230798759173E-12</v>
      </c>
      <c r="J28" s="1">
        <f>sales!$I28 - IF($C28 &gt;= $G28, sales!$H28 *VLOOKUP(E28&amp;($C28-$G28), 'annual-travel'!$A$2:$D$64, 4, 0), 0)</f>
        <v>-2.3985535335668828E-8</v>
      </c>
      <c r="K28" s="1">
        <f>sales!$J28 - SUM($M28:$P28)</f>
        <v>2.6023059263025061E-9</v>
      </c>
      <c r="M28" s="1">
        <f>IFERROR(sales!$I28 * VLOOKUP($E28&amp;$F28&amp;"GAS", 'fuel-split'!$A$2:$E$7, 5, 0) / VLOOKUP($F28&amp;$G28&amp;"GAS", 'fuel-efficiency'!$A$2:$E$56, 5, 0), 0)</f>
        <v>0</v>
      </c>
      <c r="N28" s="1">
        <f>IFERROR(sales!$I28 * VLOOKUP($E28&amp;F28&amp;"DSL", 'fuel-split'!$A$2:$E$7, 5, 0) / VLOOKUP($F28&amp;$G28&amp;"DSL", 'fuel-efficiency'!$A$2:$E$56, 5, 0), 0)</f>
        <v>67.027328561785097</v>
      </c>
      <c r="O28" s="1">
        <f>IFERROR(sales!$I28 * VLOOKUP($E28&amp;$F28&amp;"NG", 'fuel-split'!$A$2:$E$7, 5, 0) / VLOOKUP($F28&amp;$G28&amp;"NG", 'fuel-efficiency'!$A$2:$E$56, 5, 0), 0)</f>
        <v>0</v>
      </c>
      <c r="P28" s="1">
        <f>IFERROR(sales!$I28 * VLOOKUP($E28&amp;$F28&amp;"ELEC", 'fuel-split'!$A$2:$E$7, 5, 0) / VLOOKUP($F28&amp;$G28&amp;"ELEC", 'fuel-efficiency'!$A$2:$E$56, 5, 0), 0)</f>
        <v>0</v>
      </c>
    </row>
    <row r="29" spans="1:16" x14ac:dyDescent="0.2">
      <c r="A29" s="1" t="str">
        <f t="shared" si="0"/>
        <v>20151agriculturalVCC 22601 (DSL T6 Ag)2012</v>
      </c>
      <c r="B29" s="1" t="str">
        <f t="shared" si="1"/>
        <v>20151agriculturalVCC 22601 (DSL T6 Ag)</v>
      </c>
      <c r="C29">
        <f>sales!$B$29</f>
        <v>2015</v>
      </c>
      <c r="D29">
        <f>sales!$C$29</f>
        <v>1</v>
      </c>
      <c r="E29" t="str">
        <f>sales!$D$29</f>
        <v>agricultural</v>
      </c>
      <c r="F29" t="str">
        <f>sales!$E$29</f>
        <v>VCC 22601 (DSL T6 Ag)</v>
      </c>
      <c r="G29">
        <f>sales!$F$29</f>
        <v>2012</v>
      </c>
      <c r="H29" s="1">
        <f>sales!$G29 - VLOOKUP($D29&amp;$G29, 'regional-sales'!$A$2:$D$24, 4, 0) * VLOOKUP($D29&amp;$E29&amp;$F29&amp;$G29, 'market-share'!$A$2:$F$95, 6, 0) * ($C29 = $G29)</f>
        <v>0</v>
      </c>
      <c r="I29" s="1">
        <f>sales!$H29 - IF($C29 &gt;= $G29, VLOOKUP($D29&amp;$G29, 'regional-sales'!$A$2:$D$24, 4, 0) * VLOOKUP($D29&amp;$E29&amp;$F29&amp;$G29, 'market-share'!$A$2:$F$95, 6, 0) * VLOOKUP($C29 - $G29, survival!$A$2:$B$72, 2, 0), 0)</f>
        <v>3.2553265638668449E-12</v>
      </c>
      <c r="J29" s="1">
        <f>sales!$I29 - IF($C29 &gt;= $G29, sales!$H29 *VLOOKUP(E29&amp;($C29-$G29), 'annual-travel'!$A$2:$D$64, 4, 0), 0)</f>
        <v>-2.4500195650034584E-8</v>
      </c>
      <c r="K29" s="1">
        <f>sales!$J29 - SUM($M29:$P29)</f>
        <v>2.3681749894421955E-9</v>
      </c>
      <c r="M29" s="1">
        <f>IFERROR(sales!$I29 * VLOOKUP($E29&amp;$F29&amp;"GAS", 'fuel-split'!$A$2:$E$7, 5, 0) / VLOOKUP($F29&amp;$G29&amp;"GAS", 'fuel-efficiency'!$A$2:$E$56, 5, 0), 0)</f>
        <v>0</v>
      </c>
      <c r="N29" s="1">
        <f>IFERROR(sales!$I29 * VLOOKUP($E29&amp;F29&amp;"DSL", 'fuel-split'!$A$2:$E$7, 5, 0) / VLOOKUP($F29&amp;$G29&amp;"DSL", 'fuel-efficiency'!$A$2:$E$56, 5, 0), 0)</f>
        <v>60.997488843866726</v>
      </c>
      <c r="O29" s="1">
        <f>IFERROR(sales!$I29 * VLOOKUP($E29&amp;$F29&amp;"NG", 'fuel-split'!$A$2:$E$7, 5, 0) / VLOOKUP($F29&amp;$G29&amp;"NG", 'fuel-efficiency'!$A$2:$E$56, 5, 0), 0)</f>
        <v>0</v>
      </c>
      <c r="P29" s="1">
        <f>IFERROR(sales!$I29 * VLOOKUP($E29&amp;$F29&amp;"ELEC", 'fuel-split'!$A$2:$E$7, 5, 0) / VLOOKUP($F29&amp;$G29&amp;"ELEC", 'fuel-efficiency'!$A$2:$E$56, 5, 0), 0)</f>
        <v>0</v>
      </c>
    </row>
    <row r="30" spans="1:16" x14ac:dyDescent="0.2">
      <c r="A30" s="1" t="str">
        <f t="shared" si="0"/>
        <v>20161agriculturalVCC 22601 (DSL T6 Ag)2012</v>
      </c>
      <c r="B30" s="1" t="str">
        <f t="shared" si="1"/>
        <v>20161agriculturalVCC 22601 (DSL T6 Ag)</v>
      </c>
      <c r="C30">
        <f>sales!$B$30</f>
        <v>2016</v>
      </c>
      <c r="D30">
        <f>sales!$C$30</f>
        <v>1</v>
      </c>
      <c r="E30" t="str">
        <f>sales!$D$30</f>
        <v>agricultural</v>
      </c>
      <c r="F30" t="str">
        <f>sales!$E$30</f>
        <v>VCC 22601 (DSL T6 Ag)</v>
      </c>
      <c r="G30">
        <f>sales!$F$30</f>
        <v>2012</v>
      </c>
      <c r="H30" s="1">
        <f>sales!$G30 - VLOOKUP($D30&amp;$G30, 'regional-sales'!$A$2:$D$24, 4, 0) * VLOOKUP($D30&amp;$E30&amp;$F30&amp;$G30, 'market-share'!$A$2:$F$95, 6, 0) * ($C30 = $G30)</f>
        <v>0</v>
      </c>
      <c r="I30" s="1">
        <f>sales!$H30 - IF($C30 &gt;= $G30, VLOOKUP($D30&amp;$G30, 'regional-sales'!$A$2:$D$24, 4, 0) * VLOOKUP($D30&amp;$E30&amp;$F30&amp;$G30, 'market-share'!$A$2:$F$95, 6, 0) * VLOOKUP($C30 - $G30, survival!$A$2:$B$72, 2, 0), 0)</f>
        <v>3.22278315145752E-12</v>
      </c>
      <c r="J30" s="1">
        <f>sales!$I30 - IF($C30 &gt;= $G30, sales!$H30 *VLOOKUP(E30&amp;($C30-$G30), 'annual-travel'!$A$2:$D$64, 4, 0), 0)</f>
        <v>1.0075382306240499E-8</v>
      </c>
      <c r="K30" s="1">
        <f>sales!$J30 - SUM($M30:$P30)</f>
        <v>2.1386696857916832E-9</v>
      </c>
      <c r="M30" s="1">
        <f>IFERROR(sales!$I30 * VLOOKUP($E30&amp;$F30&amp;"GAS", 'fuel-split'!$A$2:$E$7, 5, 0) / VLOOKUP($F30&amp;$G30&amp;"GAS", 'fuel-efficiency'!$A$2:$E$56, 5, 0), 0)</f>
        <v>0</v>
      </c>
      <c r="N30" s="1">
        <f>IFERROR(sales!$I30 * VLOOKUP($E30&amp;F30&amp;"DSL", 'fuel-split'!$A$2:$E$7, 5, 0) / VLOOKUP($F30&amp;$G30&amp;"DSL", 'fuel-efficiency'!$A$2:$E$56, 5, 0), 0)</f>
        <v>55.08586900670803</v>
      </c>
      <c r="O30" s="1">
        <f>IFERROR(sales!$I30 * VLOOKUP($E30&amp;$F30&amp;"NG", 'fuel-split'!$A$2:$E$7, 5, 0) / VLOOKUP($F30&amp;$G30&amp;"NG", 'fuel-efficiency'!$A$2:$E$56, 5, 0), 0)</f>
        <v>0</v>
      </c>
      <c r="P30" s="1">
        <f>IFERROR(sales!$I30 * VLOOKUP($E30&amp;$F30&amp;"ELEC", 'fuel-split'!$A$2:$E$7, 5, 0) / VLOOKUP($F30&amp;$G30&amp;"ELEC", 'fuel-efficiency'!$A$2:$E$56, 5, 0), 0)</f>
        <v>0</v>
      </c>
    </row>
    <row r="31" spans="1:16" x14ac:dyDescent="0.2">
      <c r="A31" s="1" t="str">
        <f t="shared" si="0"/>
        <v>20171agriculturalVCC 22601 (DSL T6 Ag)2012</v>
      </c>
      <c r="B31" s="1" t="str">
        <f t="shared" si="1"/>
        <v>20171agriculturalVCC 22601 (DSL T6 Ag)</v>
      </c>
      <c r="C31">
        <f>sales!$B$31</f>
        <v>2017</v>
      </c>
      <c r="D31">
        <f>sales!$C$31</f>
        <v>1</v>
      </c>
      <c r="E31" t="str">
        <f>sales!$D$31</f>
        <v>agricultural</v>
      </c>
      <c r="F31" t="str">
        <f>sales!$E$31</f>
        <v>VCC 22601 (DSL T6 Ag)</v>
      </c>
      <c r="G31">
        <f>sales!$F$31</f>
        <v>2012</v>
      </c>
      <c r="H31" s="1">
        <f>sales!$G31 - VLOOKUP($D31&amp;$G31, 'regional-sales'!$A$2:$D$24, 4, 0) * VLOOKUP($D31&amp;$E31&amp;$F31&amp;$G31, 'market-share'!$A$2:$F$95, 6, 0) * ($C31 = $G31)</f>
        <v>0</v>
      </c>
      <c r="I31" s="1">
        <f>sales!$H31 - IF($C31 &gt;= $G31, VLOOKUP($D31&amp;$G31, 'regional-sales'!$A$2:$D$24, 4, 0) * VLOOKUP($D31&amp;$E31&amp;$F31&amp;$G31, 'market-share'!$A$2:$F$95, 6, 0) * VLOOKUP($C31 - $G31, survival!$A$2:$B$72, 2, 0), 0)</f>
        <v>3.1905728059555827E-12</v>
      </c>
      <c r="J31" s="1">
        <f>sales!$I31 - IF($C31 &gt;= $G31, sales!$H31 *VLOOKUP(E31&amp;($C31-$G31), 'annual-travel'!$A$2:$D$64, 4, 0), 0)</f>
        <v>1.7761351500666933E-8</v>
      </c>
      <c r="K31" s="1">
        <f>sales!$J31 - SUM($M31:$P31)</f>
        <v>1.9728929601114942E-9</v>
      </c>
      <c r="M31" s="1">
        <f>IFERROR(sales!$I31 * VLOOKUP($E31&amp;$F31&amp;"GAS", 'fuel-split'!$A$2:$E$7, 5, 0) / VLOOKUP($F31&amp;$G31&amp;"GAS", 'fuel-efficiency'!$A$2:$E$56, 5, 0), 0)</f>
        <v>0</v>
      </c>
      <c r="N31" s="1">
        <f>IFERROR(sales!$I31 * VLOOKUP($E31&amp;F31&amp;"DSL", 'fuel-split'!$A$2:$E$7, 5, 0) / VLOOKUP($F31&amp;$G31&amp;"DSL", 'fuel-efficiency'!$A$2:$E$56, 5, 0), 0)</f>
        <v>50.81581197197351</v>
      </c>
      <c r="O31" s="1">
        <f>IFERROR(sales!$I31 * VLOOKUP($E31&amp;$F31&amp;"NG", 'fuel-split'!$A$2:$E$7, 5, 0) / VLOOKUP($F31&amp;$G31&amp;"NG", 'fuel-efficiency'!$A$2:$E$56, 5, 0), 0)</f>
        <v>0</v>
      </c>
      <c r="P31" s="1">
        <f>IFERROR(sales!$I31 * VLOOKUP($E31&amp;$F31&amp;"ELEC", 'fuel-split'!$A$2:$E$7, 5, 0) / VLOOKUP($F31&amp;$G31&amp;"ELEC", 'fuel-efficiency'!$A$2:$E$56, 5, 0), 0)</f>
        <v>0</v>
      </c>
    </row>
    <row r="32" spans="1:16" x14ac:dyDescent="0.2">
      <c r="A32" s="1" t="str">
        <f t="shared" si="0"/>
        <v>20181agriculturalVCC 22601 (DSL T6 Ag)2012</v>
      </c>
      <c r="B32" s="1" t="str">
        <f t="shared" si="1"/>
        <v>20181agriculturalVCC 22601 (DSL T6 Ag)</v>
      </c>
      <c r="C32">
        <f>sales!$B$32</f>
        <v>2018</v>
      </c>
      <c r="D32">
        <f>sales!$C$32</f>
        <v>1</v>
      </c>
      <c r="E32" t="str">
        <f>sales!$D$32</f>
        <v>agricultural</v>
      </c>
      <c r="F32" t="str">
        <f>sales!$E$32</f>
        <v>VCC 22601 (DSL T6 Ag)</v>
      </c>
      <c r="G32">
        <f>sales!$F$32</f>
        <v>2012</v>
      </c>
      <c r="H32" s="1">
        <f>sales!$G32 - VLOOKUP($D32&amp;$G32, 'regional-sales'!$A$2:$D$24, 4, 0) * VLOOKUP($D32&amp;$E32&amp;$F32&amp;$G32, 'market-share'!$A$2:$F$95, 6, 0) * ($C32 = $G32)</f>
        <v>0</v>
      </c>
      <c r="I32" s="1">
        <f>sales!$H32 - IF($C32 &gt;= $G32, VLOOKUP($D32&amp;$G32, 'regional-sales'!$A$2:$D$24, 4, 0) * VLOOKUP($D32&amp;$E32&amp;$F32&amp;$G32, 'market-share'!$A$2:$F$95, 6, 0) * VLOOKUP($C32 - $G32, survival!$A$2:$B$72, 2, 0), 0)</f>
        <v>3.1586261384219938E-12</v>
      </c>
      <c r="J32" s="1">
        <f>sales!$I32 - IF($C32 &gt;= $G32, sales!$H32 *VLOOKUP(E32&amp;($C32-$G32), 'annual-travel'!$A$2:$D$64, 4, 0), 0)</f>
        <v>1.0041617315437179E-8</v>
      </c>
      <c r="K32" s="1">
        <f>sales!$J32 - SUM($M32:$P32)</f>
        <v>1.8264927348354831E-9</v>
      </c>
      <c r="M32" s="1">
        <f>IFERROR(sales!$I32 * VLOOKUP($E32&amp;$F32&amp;"GAS", 'fuel-split'!$A$2:$E$7, 5, 0) / VLOOKUP($F32&amp;$G32&amp;"GAS", 'fuel-efficiency'!$A$2:$E$56, 5, 0), 0)</f>
        <v>0</v>
      </c>
      <c r="N32" s="1">
        <f>IFERROR(sales!$I32 * VLOOKUP($E32&amp;F32&amp;"DSL", 'fuel-split'!$A$2:$E$7, 5, 0) / VLOOKUP($F32&amp;$G32&amp;"DSL", 'fuel-efficiency'!$A$2:$E$56, 5, 0), 0)</f>
        <v>47.044765633080509</v>
      </c>
      <c r="O32" s="1">
        <f>IFERROR(sales!$I32 * VLOOKUP($E32&amp;$F32&amp;"NG", 'fuel-split'!$A$2:$E$7, 5, 0) / VLOOKUP($F32&amp;$G32&amp;"NG", 'fuel-efficiency'!$A$2:$E$56, 5, 0), 0)</f>
        <v>0</v>
      </c>
      <c r="P32" s="1">
        <f>IFERROR(sales!$I32 * VLOOKUP($E32&amp;$F32&amp;"ELEC", 'fuel-split'!$A$2:$E$7, 5, 0) / VLOOKUP($F32&amp;$G32&amp;"ELEC", 'fuel-efficiency'!$A$2:$E$56, 5, 0), 0)</f>
        <v>0</v>
      </c>
    </row>
    <row r="33" spans="1:16" x14ac:dyDescent="0.2">
      <c r="A33" s="1" t="str">
        <f t="shared" si="0"/>
        <v>20191agriculturalVCC 22601 (DSL T6 Ag)2012</v>
      </c>
      <c r="B33" s="1" t="str">
        <f t="shared" si="1"/>
        <v>20191agriculturalVCC 22601 (DSL T6 Ag)</v>
      </c>
      <c r="C33">
        <f>sales!$B$33</f>
        <v>2019</v>
      </c>
      <c r="D33">
        <f>sales!$C$33</f>
        <v>1</v>
      </c>
      <c r="E33" t="str">
        <f>sales!$D$33</f>
        <v>agricultural</v>
      </c>
      <c r="F33" t="str">
        <f>sales!$E$33</f>
        <v>VCC 22601 (DSL T6 Ag)</v>
      </c>
      <c r="G33">
        <f>sales!$F$33</f>
        <v>2012</v>
      </c>
      <c r="H33" s="1">
        <f>sales!$G33 - VLOOKUP($D33&amp;$G33, 'regional-sales'!$A$2:$D$24, 4, 0) * VLOOKUP($D33&amp;$E33&amp;$F33&amp;$G33, 'market-share'!$A$2:$F$95, 6, 0) * ($C33 = $G33)</f>
        <v>0</v>
      </c>
      <c r="I33" s="1">
        <f>sales!$H33 - IF($C33 &gt;= $G33, VLOOKUP($D33&amp;$G33, 'regional-sales'!$A$2:$D$24, 4, 0) * VLOOKUP($D33&amp;$E33&amp;$F33&amp;$G33, 'market-share'!$A$2:$F$95, 6, 0) * VLOOKUP($C33 - $G33, survival!$A$2:$B$72, 2, 0), 0)</f>
        <v>3.1270402933714081E-12</v>
      </c>
      <c r="J33" s="1">
        <f>sales!$I33 - IF($C33 &gt;= $G33, sales!$H33 *VLOOKUP(E33&amp;($C33-$G33), 'annual-travel'!$A$2:$D$64, 4, 0), 0)</f>
        <v>-1.208178446177044E-8</v>
      </c>
      <c r="K33" s="1">
        <f>sales!$J33 - SUM($M33:$P33)</f>
        <v>1.7447945310777868E-9</v>
      </c>
      <c r="M33" s="1">
        <f>IFERROR(sales!$I33 * VLOOKUP($E33&amp;$F33&amp;"GAS", 'fuel-split'!$A$2:$E$7, 5, 0) / VLOOKUP($F33&amp;$G33&amp;"GAS", 'fuel-efficiency'!$A$2:$E$56, 5, 0), 0)</f>
        <v>0</v>
      </c>
      <c r="N33" s="1">
        <f>IFERROR(sales!$I33 * VLOOKUP($E33&amp;F33&amp;"DSL", 'fuel-split'!$A$2:$E$7, 5, 0) / VLOOKUP($F33&amp;$G33&amp;"DSL", 'fuel-efficiency'!$A$2:$E$56, 5, 0), 0)</f>
        <v>44.941398467796908</v>
      </c>
      <c r="O33" s="1">
        <f>IFERROR(sales!$I33 * VLOOKUP($E33&amp;$F33&amp;"NG", 'fuel-split'!$A$2:$E$7, 5, 0) / VLOOKUP($F33&amp;$G33&amp;"NG", 'fuel-efficiency'!$A$2:$E$56, 5, 0), 0)</f>
        <v>0</v>
      </c>
      <c r="P33" s="1">
        <f>IFERROR(sales!$I33 * VLOOKUP($E33&amp;$F33&amp;"ELEC", 'fuel-split'!$A$2:$E$7, 5, 0) / VLOOKUP($F33&amp;$G33&amp;"ELEC", 'fuel-efficiency'!$A$2:$E$56, 5, 0), 0)</f>
        <v>0</v>
      </c>
    </row>
    <row r="34" spans="1:16" x14ac:dyDescent="0.2">
      <c r="A34" s="1" t="str">
        <f t="shared" si="0"/>
        <v>20201agriculturalVCC 22601 (DSL T6 Ag)2012</v>
      </c>
      <c r="B34" s="1" t="str">
        <f t="shared" si="1"/>
        <v>20201agriculturalVCC 22601 (DSL T6 Ag)</v>
      </c>
      <c r="C34">
        <f>sales!$B$34</f>
        <v>2020</v>
      </c>
      <c r="D34">
        <f>sales!$C$34</f>
        <v>1</v>
      </c>
      <c r="E34" t="str">
        <f>sales!$D$34</f>
        <v>agricultural</v>
      </c>
      <c r="F34" t="str">
        <f>sales!$E$34</f>
        <v>VCC 22601 (DSL T6 Ag)</v>
      </c>
      <c r="G34">
        <f>sales!$F$34</f>
        <v>2012</v>
      </c>
      <c r="H34" s="1">
        <f>sales!$G34 - VLOOKUP($D34&amp;$G34, 'regional-sales'!$A$2:$D$24, 4, 0) * VLOOKUP($D34&amp;$E34&amp;$F34&amp;$G34, 'market-share'!$A$2:$F$95, 6, 0) * ($C34 = $G34)</f>
        <v>0</v>
      </c>
      <c r="I34" s="1">
        <f>sales!$H34 - IF($C34 &gt;= $G34, VLOOKUP($D34&amp;$G34, 'regional-sales'!$A$2:$D$24, 4, 0) * VLOOKUP($D34&amp;$E34&amp;$F34&amp;$G34, 'market-share'!$A$2:$F$95, 6, 0) * VLOOKUP($C34 - $G34, survival!$A$2:$B$72, 2, 0), 0)</f>
        <v>3.0957736374404021E-12</v>
      </c>
      <c r="J34" s="1">
        <f>sales!$I34 - IF($C34 &gt;= $G34, sales!$H34 *VLOOKUP(E34&amp;($C34-$G34), 'annual-travel'!$A$2:$D$64, 4, 0), 0)</f>
        <v>2.509364094294142E-8</v>
      </c>
      <c r="K34" s="1">
        <f>sales!$J34 - SUM($M34:$P34)</f>
        <v>1.7128414242506551E-9</v>
      </c>
      <c r="M34" s="1">
        <f>IFERROR(sales!$I34 * VLOOKUP($E34&amp;$F34&amp;"GAS", 'fuel-split'!$A$2:$E$7, 5, 0) / VLOOKUP($F34&amp;$G34&amp;"GAS", 'fuel-efficiency'!$A$2:$E$56, 5, 0), 0)</f>
        <v>0</v>
      </c>
      <c r="N34" s="1">
        <f>IFERROR(sales!$I34 * VLOOKUP($E34&amp;F34&amp;"DSL", 'fuel-split'!$A$2:$E$7, 5, 0) / VLOOKUP($F34&amp;$G34&amp;"DSL", 'fuel-efficiency'!$A$2:$E$56, 5, 0), 0)</f>
        <v>44.117709392786161</v>
      </c>
      <c r="O34" s="1">
        <f>IFERROR(sales!$I34 * VLOOKUP($E34&amp;$F34&amp;"NG", 'fuel-split'!$A$2:$E$7, 5, 0) / VLOOKUP($F34&amp;$G34&amp;"NG", 'fuel-efficiency'!$A$2:$E$56, 5, 0), 0)</f>
        <v>0</v>
      </c>
      <c r="P34" s="1">
        <f>IFERROR(sales!$I34 * VLOOKUP($E34&amp;$F34&amp;"ELEC", 'fuel-split'!$A$2:$E$7, 5, 0) / VLOOKUP($F34&amp;$G34&amp;"ELEC", 'fuel-efficiency'!$A$2:$E$56, 5, 0), 0)</f>
        <v>0</v>
      </c>
    </row>
    <row r="35" spans="1:16" x14ac:dyDescent="0.2">
      <c r="A35" s="1" t="str">
        <f t="shared" si="0"/>
        <v>20101commercialVCC 21400 (GAS LHD1)2010</v>
      </c>
      <c r="B35" s="1" t="str">
        <f t="shared" si="1"/>
        <v>20101commercialVCC 21400 (GAS LHD1)</v>
      </c>
      <c r="C35">
        <f>sales!$B$35</f>
        <v>2010</v>
      </c>
      <c r="D35">
        <f>sales!$C$35</f>
        <v>1</v>
      </c>
      <c r="E35" t="str">
        <f>sales!$D$35</f>
        <v>commercial</v>
      </c>
      <c r="F35" t="str">
        <f>sales!$E$35</f>
        <v>VCC 21400 (GAS LHD1)</v>
      </c>
      <c r="G35">
        <f>sales!$F$35</f>
        <v>2010</v>
      </c>
      <c r="H35" s="1">
        <f>sales!$G35 - VLOOKUP($D35&amp;$G35, 'regional-sales'!$A$2:$D$24, 4, 0) * VLOOKUP($D35&amp;$E35&amp;$F35&amp;$G35, 'market-share'!$A$2:$F$95, 6, 0) * ($C35 = $G35)</f>
        <v>-1.6421353166151675E-10</v>
      </c>
      <c r="I35" s="1">
        <f>sales!$H35 - IF($C35 &gt;= $G35, VLOOKUP($D35&amp;$G35, 'regional-sales'!$A$2:$D$24, 4, 0) * VLOOKUP($D35&amp;$E35&amp;$F35&amp;$G35, 'market-share'!$A$2:$F$95, 6, 0) * VLOOKUP($C35 - $G35, survival!$A$2:$B$72, 2, 0), 0)</f>
        <v>-1.6421353166151675E-10</v>
      </c>
      <c r="J35" s="1">
        <f>sales!$I35 - IF($C35 &gt;= $G35, sales!$H35 *VLOOKUP(E35&amp;($C35-$G35), 'annual-travel'!$A$2:$D$64, 4, 0), 0)</f>
        <v>-1.9895960576832294E-4</v>
      </c>
      <c r="K35" s="1">
        <f>sales!$J35 - SUM($M35:$P35)</f>
        <v>-4.7024004743434489E-5</v>
      </c>
      <c r="M35" s="1">
        <f>IFERROR(sales!$I35 * VLOOKUP($E35&amp;$F35&amp;"GAS", 'fuel-split'!$A$2:$E$7, 5, 0) / VLOOKUP($F35&amp;$G35&amp;"GAS", 'fuel-efficiency'!$A$2:$E$56, 5, 0), 0)</f>
        <v>117564.40297123701</v>
      </c>
      <c r="N35" s="1">
        <f>IFERROR(sales!$I35 * VLOOKUP($E35&amp;F35&amp;"DSL", 'fuel-split'!$A$2:$E$7, 5, 0) / VLOOKUP($F35&amp;$G35&amp;"DSL", 'fuel-efficiency'!$A$2:$E$56, 5, 0), 0)</f>
        <v>0</v>
      </c>
      <c r="O35" s="1">
        <f>IFERROR(sales!$I35 * VLOOKUP($E35&amp;$F35&amp;"NG", 'fuel-split'!$A$2:$E$7, 5, 0) / VLOOKUP($F35&amp;$G35&amp;"NG", 'fuel-efficiency'!$A$2:$E$56, 5, 0), 0)</f>
        <v>0</v>
      </c>
      <c r="P35" s="1">
        <f>IFERROR(sales!$I35 * VLOOKUP($E35&amp;$F35&amp;"ELEC", 'fuel-split'!$A$2:$E$7, 5, 0) / VLOOKUP($F35&amp;$G35&amp;"ELEC", 'fuel-efficiency'!$A$2:$E$56, 5, 0), 0)</f>
        <v>0</v>
      </c>
    </row>
    <row r="36" spans="1:16" x14ac:dyDescent="0.2">
      <c r="A36" s="1" t="str">
        <f t="shared" si="0"/>
        <v>20111commercialVCC 21400 (GAS LHD1)2010</v>
      </c>
      <c r="B36" s="1" t="str">
        <f t="shared" si="1"/>
        <v>20111commercialVCC 21400 (GAS LHD1)</v>
      </c>
      <c r="C36">
        <f>sales!$B$36</f>
        <v>2011</v>
      </c>
      <c r="D36">
        <f>sales!$C$36</f>
        <v>1</v>
      </c>
      <c r="E36" t="str">
        <f>sales!$D$36</f>
        <v>commercial</v>
      </c>
      <c r="F36" t="str">
        <f>sales!$E$36</f>
        <v>VCC 21400 (GAS LHD1)</v>
      </c>
      <c r="G36">
        <f>sales!$F$36</f>
        <v>2010</v>
      </c>
      <c r="H36" s="1">
        <f>sales!$G36 - VLOOKUP($D36&amp;$G36, 'regional-sales'!$A$2:$D$24, 4, 0) * VLOOKUP($D36&amp;$E36&amp;$F36&amp;$G36, 'market-share'!$A$2:$F$95, 6, 0) * ($C36 = $G36)</f>
        <v>0</v>
      </c>
      <c r="I36" s="1">
        <f>sales!$H36 - IF($C36 &gt;= $G36, VLOOKUP($D36&amp;$G36, 'regional-sales'!$A$2:$D$24, 4, 0) * VLOOKUP($D36&amp;$E36&amp;$F36&amp;$G36, 'market-share'!$A$2:$F$95, 6, 0) * VLOOKUP($C36 - $G36, survival!$A$2:$B$72, 2, 0), 0)</f>
        <v>-1.6254375623248052E-10</v>
      </c>
      <c r="J36" s="1">
        <f>sales!$I36 - IF($C36 &gt;= $G36, sales!$H36 *VLOOKUP(E36&amp;($C36-$G36), 'annual-travel'!$A$2:$D$64, 4, 0), 0)</f>
        <v>1.7057242803275585E-4</v>
      </c>
      <c r="K36" s="1">
        <f>sales!$J36 - SUM($M36:$P36)</f>
        <v>-3.9874998037703335E-5</v>
      </c>
      <c r="M36" s="1">
        <f>IFERROR(sales!$I36 * VLOOKUP($E36&amp;$F36&amp;"GAS", 'fuel-split'!$A$2:$E$7, 5, 0) / VLOOKUP($F36&amp;$G36&amp;"GAS", 'fuel-efficiency'!$A$2:$E$56, 5, 0), 0)</f>
        <v>99690.850476932901</v>
      </c>
      <c r="N36" s="1">
        <f>IFERROR(sales!$I36 * VLOOKUP($E36&amp;F36&amp;"DSL", 'fuel-split'!$A$2:$E$7, 5, 0) / VLOOKUP($F36&amp;$G36&amp;"DSL", 'fuel-efficiency'!$A$2:$E$56, 5, 0), 0)</f>
        <v>0</v>
      </c>
      <c r="O36" s="1">
        <f>IFERROR(sales!$I36 * VLOOKUP($E36&amp;$F36&amp;"NG", 'fuel-split'!$A$2:$E$7, 5, 0) / VLOOKUP($F36&amp;$G36&amp;"NG", 'fuel-efficiency'!$A$2:$E$56, 5, 0), 0)</f>
        <v>0</v>
      </c>
      <c r="P36" s="1">
        <f>IFERROR(sales!$I36 * VLOOKUP($E36&amp;$F36&amp;"ELEC", 'fuel-split'!$A$2:$E$7, 5, 0) / VLOOKUP($F36&amp;$G36&amp;"ELEC", 'fuel-efficiency'!$A$2:$E$56, 5, 0), 0)</f>
        <v>0</v>
      </c>
    </row>
    <row r="37" spans="1:16" x14ac:dyDescent="0.2">
      <c r="A37" s="1" t="str">
        <f t="shared" si="0"/>
        <v>20121commercialVCC 21400 (GAS LHD1)2010</v>
      </c>
      <c r="B37" s="1" t="str">
        <f t="shared" si="1"/>
        <v>20121commercialVCC 21400 (GAS LHD1)</v>
      </c>
      <c r="C37">
        <f>sales!$B$37</f>
        <v>2012</v>
      </c>
      <c r="D37">
        <f>sales!$C$37</f>
        <v>1</v>
      </c>
      <c r="E37" t="str">
        <f>sales!$D$37</f>
        <v>commercial</v>
      </c>
      <c r="F37" t="str">
        <f>sales!$E$37</f>
        <v>VCC 21400 (GAS LHD1)</v>
      </c>
      <c r="G37">
        <f>sales!$F$37</f>
        <v>2010</v>
      </c>
      <c r="H37" s="1">
        <f>sales!$G37 - VLOOKUP($D37&amp;$G37, 'regional-sales'!$A$2:$D$24, 4, 0) * VLOOKUP($D37&amp;$E37&amp;$F37&amp;$G37, 'market-share'!$A$2:$F$95, 6, 0) * ($C37 = $G37)</f>
        <v>0</v>
      </c>
      <c r="I37" s="1">
        <f>sales!$H37 - IF($C37 &gt;= $G37, VLOOKUP($D37&amp;$G37, 'regional-sales'!$A$2:$D$24, 4, 0) * VLOOKUP($D37&amp;$E37&amp;$F37&amp;$G37, 'market-share'!$A$2:$F$95, 6, 0) * VLOOKUP($C37 - $G37, survival!$A$2:$B$72, 2, 0), 0)</f>
        <v>-1.609592459317355E-10</v>
      </c>
      <c r="J37" s="1">
        <f>sales!$I37 - IF($C37 &gt;= $G37, sales!$H37 *VLOOKUP(E37&amp;($C37-$G37), 'annual-travel'!$A$2:$D$64, 4, 0), 0)</f>
        <v>2.3093773052096367E-4</v>
      </c>
      <c r="K37" s="1">
        <f>sales!$J37 - SUM($M37:$P37)</f>
        <v>-3.5630524507723749E-5</v>
      </c>
      <c r="M37" s="1">
        <f>IFERROR(sales!$I37 * VLOOKUP($E37&amp;$F37&amp;"GAS", 'fuel-split'!$A$2:$E$7, 5, 0) / VLOOKUP($F37&amp;$G37&amp;"GAS", 'fuel-efficiency'!$A$2:$E$56, 5, 0), 0)</f>
        <v>89078.491608807031</v>
      </c>
      <c r="N37" s="1">
        <f>IFERROR(sales!$I37 * VLOOKUP($E37&amp;F37&amp;"DSL", 'fuel-split'!$A$2:$E$7, 5, 0) / VLOOKUP($F37&amp;$G37&amp;"DSL", 'fuel-efficiency'!$A$2:$E$56, 5, 0), 0)</f>
        <v>0</v>
      </c>
      <c r="O37" s="1">
        <f>IFERROR(sales!$I37 * VLOOKUP($E37&amp;$F37&amp;"NG", 'fuel-split'!$A$2:$E$7, 5, 0) / VLOOKUP($F37&amp;$G37&amp;"NG", 'fuel-efficiency'!$A$2:$E$56, 5, 0), 0)</f>
        <v>0</v>
      </c>
      <c r="P37" s="1">
        <f>IFERROR(sales!$I37 * VLOOKUP($E37&amp;$F37&amp;"ELEC", 'fuel-split'!$A$2:$E$7, 5, 0) / VLOOKUP($F37&amp;$G37&amp;"ELEC", 'fuel-efficiency'!$A$2:$E$56, 5, 0), 0)</f>
        <v>0</v>
      </c>
    </row>
    <row r="38" spans="1:16" x14ac:dyDescent="0.2">
      <c r="A38" s="1" t="str">
        <f t="shared" si="0"/>
        <v>20131commercialVCC 21400 (GAS LHD1)2010</v>
      </c>
      <c r="B38" s="1" t="str">
        <f t="shared" si="1"/>
        <v>20131commercialVCC 21400 (GAS LHD1)</v>
      </c>
      <c r="C38">
        <f>sales!$B$38</f>
        <v>2013</v>
      </c>
      <c r="D38">
        <f>sales!$C$38</f>
        <v>1</v>
      </c>
      <c r="E38" t="str">
        <f>sales!$D$38</f>
        <v>commercial</v>
      </c>
      <c r="F38" t="str">
        <f>sales!$E$38</f>
        <v>VCC 21400 (GAS LHD1)</v>
      </c>
      <c r="G38">
        <f>sales!$F$38</f>
        <v>2010</v>
      </c>
      <c r="H38" s="1">
        <f>sales!$G38 - VLOOKUP($D38&amp;$G38, 'regional-sales'!$A$2:$D$24, 4, 0) * VLOOKUP($D38&amp;$E38&amp;$F38&amp;$G38, 'market-share'!$A$2:$F$95, 6, 0) * ($C38 = $G38)</f>
        <v>0</v>
      </c>
      <c r="I38" s="1">
        <f>sales!$H38 - IF($C38 &gt;= $G38, VLOOKUP($D38&amp;$G38, 'regional-sales'!$A$2:$D$24, 4, 0) * VLOOKUP($D38&amp;$E38&amp;$F38&amp;$G38, 'market-share'!$A$2:$F$95, 6, 0) * VLOOKUP($C38 - $G38, survival!$A$2:$B$72, 2, 0), 0)</f>
        <v>-1.5937473563099047E-10</v>
      </c>
      <c r="J38" s="1">
        <f>sales!$I38 - IF($C38 &gt;= $G38, sales!$H38 *VLOOKUP(E38&amp;($C38-$G38), 'annual-travel'!$A$2:$D$64, 4, 0), 0)</f>
        <v>1.5223363880068064E-4</v>
      </c>
      <c r="K38" s="1">
        <f>sales!$J38 - SUM($M38:$P38)</f>
        <v>-3.2545387512072921E-5</v>
      </c>
      <c r="M38" s="1">
        <f>IFERROR(sales!$I38 * VLOOKUP($E38&amp;$F38&amp;"GAS", 'fuel-split'!$A$2:$E$7, 5, 0) / VLOOKUP($F38&amp;$G38&amp;"GAS", 'fuel-efficiency'!$A$2:$E$56, 5, 0), 0)</f>
        <v>81365.401608208893</v>
      </c>
      <c r="N38" s="1">
        <f>IFERROR(sales!$I38 * VLOOKUP($E38&amp;F38&amp;"DSL", 'fuel-split'!$A$2:$E$7, 5, 0) / VLOOKUP($F38&amp;$G38&amp;"DSL", 'fuel-efficiency'!$A$2:$E$56, 5, 0), 0)</f>
        <v>0</v>
      </c>
      <c r="O38" s="1">
        <f>IFERROR(sales!$I38 * VLOOKUP($E38&amp;$F38&amp;"NG", 'fuel-split'!$A$2:$E$7, 5, 0) / VLOOKUP($F38&amp;$G38&amp;"NG", 'fuel-efficiency'!$A$2:$E$56, 5, 0), 0)</f>
        <v>0</v>
      </c>
      <c r="P38" s="1">
        <f>IFERROR(sales!$I38 * VLOOKUP($E38&amp;$F38&amp;"ELEC", 'fuel-split'!$A$2:$E$7, 5, 0) / VLOOKUP($F38&amp;$G38&amp;"ELEC", 'fuel-efficiency'!$A$2:$E$56, 5, 0), 0)</f>
        <v>0</v>
      </c>
    </row>
    <row r="39" spans="1:16" x14ac:dyDescent="0.2">
      <c r="A39" s="1" t="str">
        <f t="shared" si="0"/>
        <v>20141commercialVCC 21400 (GAS LHD1)2010</v>
      </c>
      <c r="B39" s="1" t="str">
        <f t="shared" si="1"/>
        <v>20141commercialVCC 21400 (GAS LHD1)</v>
      </c>
      <c r="C39">
        <f>sales!$B$39</f>
        <v>2014</v>
      </c>
      <c r="D39">
        <f>sales!$C$39</f>
        <v>1</v>
      </c>
      <c r="E39" t="str">
        <f>sales!$D$39</f>
        <v>commercial</v>
      </c>
      <c r="F39" t="str">
        <f>sales!$E$39</f>
        <v>VCC 21400 (GAS LHD1)</v>
      </c>
      <c r="G39">
        <f>sales!$F$39</f>
        <v>2010</v>
      </c>
      <c r="H39" s="1">
        <f>sales!$G39 - VLOOKUP($D39&amp;$G39, 'regional-sales'!$A$2:$D$24, 4, 0) * VLOOKUP($D39&amp;$E39&amp;$F39&amp;$G39, 'market-share'!$A$2:$F$95, 6, 0) * ($C39 = $G39)</f>
        <v>0</v>
      </c>
      <c r="I39" s="1">
        <f>sales!$H39 - IF($C39 &gt;= $G39, VLOOKUP($D39&amp;$G39, 'regional-sales'!$A$2:$D$24, 4, 0) * VLOOKUP($D39&amp;$E39&amp;$F39&amp;$G39, 'market-share'!$A$2:$F$95, 6, 0) * VLOOKUP($C39 - $G39, survival!$A$2:$B$72, 2, 0), 0)</f>
        <v>-1.5776180362081504E-10</v>
      </c>
      <c r="J39" s="1">
        <f>sales!$I39 - IF($C39 &gt;= $G39, sales!$H39 *VLOOKUP(E39&amp;($C39-$G39), 'annual-travel'!$A$2:$D$64, 4, 0), 0)</f>
        <v>-1.1101935524493456E-4</v>
      </c>
      <c r="K39" s="1">
        <f>sales!$J39 - SUM($M39:$P39)</f>
        <v>-3.0104449251666665E-5</v>
      </c>
      <c r="M39" s="1">
        <f>IFERROR(sales!$I39 * VLOOKUP($E39&amp;$F39&amp;"GAS", 'fuel-split'!$A$2:$E$7, 5, 0) / VLOOKUP($F39&amp;$G39&amp;"GAS", 'fuel-efficiency'!$A$2:$E$56, 5, 0), 0)</f>
        <v>75262.931454521444</v>
      </c>
      <c r="N39" s="1">
        <f>IFERROR(sales!$I39 * VLOOKUP($E39&amp;F39&amp;"DSL", 'fuel-split'!$A$2:$E$7, 5, 0) / VLOOKUP($F39&amp;$G39&amp;"DSL", 'fuel-efficiency'!$A$2:$E$56, 5, 0), 0)</f>
        <v>0</v>
      </c>
      <c r="O39" s="1">
        <f>IFERROR(sales!$I39 * VLOOKUP($E39&amp;$F39&amp;"NG", 'fuel-split'!$A$2:$E$7, 5, 0) / VLOOKUP($F39&amp;$G39&amp;"NG", 'fuel-efficiency'!$A$2:$E$56, 5, 0), 0)</f>
        <v>0</v>
      </c>
      <c r="P39" s="1">
        <f>IFERROR(sales!$I39 * VLOOKUP($E39&amp;$F39&amp;"ELEC", 'fuel-split'!$A$2:$E$7, 5, 0) / VLOOKUP($F39&amp;$G39&amp;"ELEC", 'fuel-efficiency'!$A$2:$E$56, 5, 0), 0)</f>
        <v>0</v>
      </c>
    </row>
    <row r="40" spans="1:16" x14ac:dyDescent="0.2">
      <c r="A40" s="1" t="str">
        <f t="shared" si="0"/>
        <v>20151commercialVCC 21400 (GAS LHD1)2010</v>
      </c>
      <c r="B40" s="1" t="str">
        <f t="shared" si="1"/>
        <v>20151commercialVCC 21400 (GAS LHD1)</v>
      </c>
      <c r="C40">
        <f>sales!$B$40</f>
        <v>2015</v>
      </c>
      <c r="D40">
        <f>sales!$C$40</f>
        <v>1</v>
      </c>
      <c r="E40" t="str">
        <f>sales!$D$40</f>
        <v>commercial</v>
      </c>
      <c r="F40" t="str">
        <f>sales!$E$40</f>
        <v>VCC 21400 (GAS LHD1)</v>
      </c>
      <c r="G40">
        <f>sales!$F$40</f>
        <v>2010</v>
      </c>
      <c r="H40" s="1">
        <f>sales!$G40 - VLOOKUP($D40&amp;$G40, 'regional-sales'!$A$2:$D$24, 4, 0) * VLOOKUP($D40&amp;$E40&amp;$F40&amp;$G40, 'market-share'!$A$2:$F$95, 6, 0) * ($C40 = $G40)</f>
        <v>0</v>
      </c>
      <c r="I40" s="1">
        <f>sales!$H40 - IF($C40 &gt;= $G40, VLOOKUP($D40&amp;$G40, 'regional-sales'!$A$2:$D$24, 4, 0) * VLOOKUP($D40&amp;$E40&amp;$F40&amp;$G40, 'market-share'!$A$2:$F$95, 6, 0) * VLOOKUP($C40 - $G40, survival!$A$2:$B$72, 2, 0), 0)</f>
        <v>-1.5615597703799722E-10</v>
      </c>
      <c r="J40" s="1">
        <f>sales!$I40 - IF($C40 &gt;= $G40, sales!$H40 *VLOOKUP(E40&amp;($C40-$G40), 'annual-travel'!$A$2:$D$64, 4, 0), 0)</f>
        <v>1.728408969938755E-4</v>
      </c>
      <c r="K40" s="1">
        <f>sales!$J40 - SUM($M40:$P40)</f>
        <v>-2.7954753022640944E-5</v>
      </c>
      <c r="M40" s="1">
        <f>IFERROR(sales!$I40 * VLOOKUP($E40&amp;$F40&amp;"GAS", 'fuel-split'!$A$2:$E$7, 5, 0) / VLOOKUP($F40&amp;$G40&amp;"GAS", 'fuel-efficiency'!$A$2:$E$56, 5, 0), 0)</f>
        <v>69888.607855061156</v>
      </c>
      <c r="N40" s="1">
        <f>IFERROR(sales!$I40 * VLOOKUP($E40&amp;F40&amp;"DSL", 'fuel-split'!$A$2:$E$7, 5, 0) / VLOOKUP($F40&amp;$G40&amp;"DSL", 'fuel-efficiency'!$A$2:$E$56, 5, 0), 0)</f>
        <v>0</v>
      </c>
      <c r="O40" s="1">
        <f>IFERROR(sales!$I40 * VLOOKUP($E40&amp;$F40&amp;"NG", 'fuel-split'!$A$2:$E$7, 5, 0) / VLOOKUP($F40&amp;$G40&amp;"NG", 'fuel-efficiency'!$A$2:$E$56, 5, 0), 0)</f>
        <v>0</v>
      </c>
      <c r="P40" s="1">
        <f>IFERROR(sales!$I40 * VLOOKUP($E40&amp;$F40&amp;"ELEC", 'fuel-split'!$A$2:$E$7, 5, 0) / VLOOKUP($F40&amp;$G40&amp;"ELEC", 'fuel-efficiency'!$A$2:$E$56, 5, 0), 0)</f>
        <v>0</v>
      </c>
    </row>
    <row r="41" spans="1:16" x14ac:dyDescent="0.2">
      <c r="A41" s="1" t="str">
        <f t="shared" si="0"/>
        <v>20161commercialVCC 21400 (GAS LHD1)2010</v>
      </c>
      <c r="B41" s="1" t="str">
        <f t="shared" si="1"/>
        <v>20161commercialVCC 21400 (GAS LHD1)</v>
      </c>
      <c r="C41">
        <f>sales!$B$41</f>
        <v>2016</v>
      </c>
      <c r="D41">
        <f>sales!$C$41</f>
        <v>1</v>
      </c>
      <c r="E41" t="str">
        <f>sales!$D$41</f>
        <v>commercial</v>
      </c>
      <c r="F41" t="str">
        <f>sales!$E$41</f>
        <v>VCC 21400 (GAS LHD1)</v>
      </c>
      <c r="G41">
        <f>sales!$F$41</f>
        <v>2010</v>
      </c>
      <c r="H41" s="1">
        <f>sales!$G41 - VLOOKUP($D41&amp;$G41, 'regional-sales'!$A$2:$D$24, 4, 0) * VLOOKUP($D41&amp;$E41&amp;$F41&amp;$G41, 'market-share'!$A$2:$F$95, 6, 0) * ($C41 = $G41)</f>
        <v>0</v>
      </c>
      <c r="I41" s="1">
        <f>sales!$H41 - IF($C41 &gt;= $G41, VLOOKUP($D41&amp;$G41, 'regional-sales'!$A$2:$D$24, 4, 0) * VLOOKUP($D41&amp;$E41&amp;$F41&amp;$G41, 'market-share'!$A$2:$F$95, 6, 0) * VLOOKUP($C41 - $G41, survival!$A$2:$B$72, 2, 0), 0)</f>
        <v>-1.545998884466826E-10</v>
      </c>
      <c r="J41" s="1">
        <f>sales!$I41 - IF($C41 &gt;= $G41, sales!$H41 *VLOOKUP(E41&amp;($C41-$G41), 'annual-travel'!$A$2:$D$64, 4, 0), 0)</f>
        <v>1.2468651402741671E-4</v>
      </c>
      <c r="K41" s="1">
        <f>sales!$J41 - SUM($M41:$P41)</f>
        <v>-2.6212888769805431E-5</v>
      </c>
      <c r="M41" s="1">
        <f>IFERROR(sales!$I41 * VLOOKUP($E41&amp;$F41&amp;"GAS", 'fuel-split'!$A$2:$E$7, 5, 0) / VLOOKUP($F41&amp;$G41&amp;"GAS", 'fuel-efficiency'!$A$2:$E$56, 5, 0), 0)</f>
        <v>65533.724874788291</v>
      </c>
      <c r="N41" s="1">
        <f>IFERROR(sales!$I41 * VLOOKUP($E41&amp;F41&amp;"DSL", 'fuel-split'!$A$2:$E$7, 5, 0) / VLOOKUP($F41&amp;$G41&amp;"DSL", 'fuel-efficiency'!$A$2:$E$56, 5, 0), 0)</f>
        <v>0</v>
      </c>
      <c r="O41" s="1">
        <f>IFERROR(sales!$I41 * VLOOKUP($E41&amp;$F41&amp;"NG", 'fuel-split'!$A$2:$E$7, 5, 0) / VLOOKUP($F41&amp;$G41&amp;"NG", 'fuel-efficiency'!$A$2:$E$56, 5, 0), 0)</f>
        <v>0</v>
      </c>
      <c r="P41" s="1">
        <f>IFERROR(sales!$I41 * VLOOKUP($E41&amp;$F41&amp;"ELEC", 'fuel-split'!$A$2:$E$7, 5, 0) / VLOOKUP($F41&amp;$G41&amp;"ELEC", 'fuel-efficiency'!$A$2:$E$56, 5, 0), 0)</f>
        <v>0</v>
      </c>
    </row>
    <row r="42" spans="1:16" x14ac:dyDescent="0.2">
      <c r="A42" s="1" t="str">
        <f t="shared" si="0"/>
        <v>20171commercialVCC 21400 (GAS LHD1)2010</v>
      </c>
      <c r="B42" s="1" t="str">
        <f t="shared" si="1"/>
        <v>20171commercialVCC 21400 (GAS LHD1)</v>
      </c>
      <c r="C42">
        <f>sales!$B$42</f>
        <v>2017</v>
      </c>
      <c r="D42">
        <f>sales!$C$42</f>
        <v>1</v>
      </c>
      <c r="E42" t="str">
        <f>sales!$D$42</f>
        <v>commercial</v>
      </c>
      <c r="F42" t="str">
        <f>sales!$E$42</f>
        <v>VCC 21400 (GAS LHD1)</v>
      </c>
      <c r="G42">
        <f>sales!$F$42</f>
        <v>2010</v>
      </c>
      <c r="H42" s="1">
        <f>sales!$G42 - VLOOKUP($D42&amp;$G42, 'regional-sales'!$A$2:$D$24, 4, 0) * VLOOKUP($D42&amp;$E42&amp;$F42&amp;$G42, 'market-share'!$A$2:$F$95, 6, 0) * ($C42 = $G42)</f>
        <v>0</v>
      </c>
      <c r="I42" s="1">
        <f>sales!$H42 - IF($C42 &gt;= $G42, VLOOKUP($D42&amp;$G42, 'regional-sales'!$A$2:$D$24, 4, 0) * VLOOKUP($D42&amp;$E42&amp;$F42&amp;$G42, 'market-share'!$A$2:$F$95, 6, 0) * VLOOKUP($C42 - $G42, survival!$A$2:$B$72, 2, 0), 0)</f>
        <v>-1.5312195955630159E-10</v>
      </c>
      <c r="J42" s="1">
        <f>sales!$I42 - IF($C42 &gt;= $G42, sales!$H42 *VLOOKUP(E42&amp;($C42-$G42), 'annual-travel'!$A$2:$D$64, 4, 0), 0)</f>
        <v>1.2369593605399132E-5</v>
      </c>
      <c r="K42" s="1">
        <f>sales!$J42 - SUM($M42:$P42)</f>
        <v>-2.4707798729650676E-5</v>
      </c>
      <c r="M42" s="1">
        <f>IFERROR(sales!$I42 * VLOOKUP($E42&amp;$F42&amp;"GAS", 'fuel-split'!$A$2:$E$7, 5, 0) / VLOOKUP($F42&amp;$G42&amp;"GAS", 'fuel-efficiency'!$A$2:$E$56, 5, 0), 0)</f>
        <v>61771.003352145497</v>
      </c>
      <c r="N42" s="1">
        <f>IFERROR(sales!$I42 * VLOOKUP($E42&amp;F42&amp;"DSL", 'fuel-split'!$A$2:$E$7, 5, 0) / VLOOKUP($F42&amp;$G42&amp;"DSL", 'fuel-efficiency'!$A$2:$E$56, 5, 0), 0)</f>
        <v>0</v>
      </c>
      <c r="O42" s="1">
        <f>IFERROR(sales!$I42 * VLOOKUP($E42&amp;$F42&amp;"NG", 'fuel-split'!$A$2:$E$7, 5, 0) / VLOOKUP($F42&amp;$G42&amp;"NG", 'fuel-efficiency'!$A$2:$E$56, 5, 0), 0)</f>
        <v>0</v>
      </c>
      <c r="P42" s="1">
        <f>IFERROR(sales!$I42 * VLOOKUP($E42&amp;$F42&amp;"ELEC", 'fuel-split'!$A$2:$E$7, 5, 0) / VLOOKUP($F42&amp;$G42&amp;"ELEC", 'fuel-efficiency'!$A$2:$E$56, 5, 0), 0)</f>
        <v>0</v>
      </c>
    </row>
    <row r="43" spans="1:16" x14ac:dyDescent="0.2">
      <c r="A43" s="1" t="str">
        <f t="shared" si="0"/>
        <v>20181commercialVCC 21400 (GAS LHD1)2010</v>
      </c>
      <c r="B43" s="1" t="str">
        <f t="shared" si="1"/>
        <v>20181commercialVCC 21400 (GAS LHD1)</v>
      </c>
      <c r="C43">
        <f>sales!$B$43</f>
        <v>2018</v>
      </c>
      <c r="D43">
        <f>sales!$C$43</f>
        <v>1</v>
      </c>
      <c r="E43" t="str">
        <f>sales!$D$43</f>
        <v>commercial</v>
      </c>
      <c r="F43" t="str">
        <f>sales!$E$43</f>
        <v>VCC 21400 (GAS LHD1)</v>
      </c>
      <c r="G43">
        <f>sales!$F$43</f>
        <v>2010</v>
      </c>
      <c r="H43" s="1">
        <f>sales!$G43 - VLOOKUP($D43&amp;$G43, 'regional-sales'!$A$2:$D$24, 4, 0) * VLOOKUP($D43&amp;$E43&amp;$F43&amp;$G43, 'market-share'!$A$2:$F$95, 6, 0) * ($C43 = $G43)</f>
        <v>0</v>
      </c>
      <c r="I43" s="1">
        <f>sales!$H43 - IF($C43 &gt;= $G43, VLOOKUP($D43&amp;$G43, 'regional-sales'!$A$2:$D$24, 4, 0) * VLOOKUP($D43&amp;$E43&amp;$F43&amp;$G43, 'market-share'!$A$2:$F$95, 6, 0) * VLOOKUP($C43 - $G43, survival!$A$2:$B$72, 2, 0), 0)</f>
        <v>-1.5158718724705977E-10</v>
      </c>
      <c r="J43" s="1">
        <f>sales!$I43 - IF($C43 &gt;= $G43, sales!$H43 *VLOOKUP(E43&amp;($C43-$G43), 'annual-travel'!$A$2:$D$64, 4, 0), 0)</f>
        <v>-3.6113662645220757E-5</v>
      </c>
      <c r="K43" s="1">
        <f>sales!$J43 - SUM($M43:$P43)</f>
        <v>-2.3401837097480893E-5</v>
      </c>
      <c r="M43" s="1">
        <f>IFERROR(sales!$I43 * VLOOKUP($E43&amp;$F43&amp;"GAS", 'fuel-split'!$A$2:$E$7, 5, 0) / VLOOKUP($F43&amp;$G43&amp;"GAS", 'fuel-efficiency'!$A$2:$E$56, 5, 0), 0)</f>
        <v>58506.018392527738</v>
      </c>
      <c r="N43" s="1">
        <f>IFERROR(sales!$I43 * VLOOKUP($E43&amp;F43&amp;"DSL", 'fuel-split'!$A$2:$E$7, 5, 0) / VLOOKUP($F43&amp;$G43&amp;"DSL", 'fuel-efficiency'!$A$2:$E$56, 5, 0), 0)</f>
        <v>0</v>
      </c>
      <c r="O43" s="1">
        <f>IFERROR(sales!$I43 * VLOOKUP($E43&amp;$F43&amp;"NG", 'fuel-split'!$A$2:$E$7, 5, 0) / VLOOKUP($F43&amp;$G43&amp;"NG", 'fuel-efficiency'!$A$2:$E$56, 5, 0), 0)</f>
        <v>0</v>
      </c>
      <c r="P43" s="1">
        <f>IFERROR(sales!$I43 * VLOOKUP($E43&amp;$F43&amp;"ELEC", 'fuel-split'!$A$2:$E$7, 5, 0) / VLOOKUP($F43&amp;$G43&amp;"ELEC", 'fuel-efficiency'!$A$2:$E$56, 5, 0), 0)</f>
        <v>0</v>
      </c>
    </row>
    <row r="44" spans="1:16" x14ac:dyDescent="0.2">
      <c r="A44" s="1" t="str">
        <f t="shared" si="0"/>
        <v>20191commercialVCC 21400 (GAS LHD1)2010</v>
      </c>
      <c r="B44" s="1" t="str">
        <f t="shared" si="1"/>
        <v>20191commercialVCC 21400 (GAS LHD1)</v>
      </c>
      <c r="C44">
        <f>sales!$B$44</f>
        <v>2019</v>
      </c>
      <c r="D44">
        <f>sales!$C$44</f>
        <v>1</v>
      </c>
      <c r="E44" t="str">
        <f>sales!$D$44</f>
        <v>commercial</v>
      </c>
      <c r="F44" t="str">
        <f>sales!$E$44</f>
        <v>VCC 21400 (GAS LHD1)</v>
      </c>
      <c r="G44">
        <f>sales!$F$44</f>
        <v>2010</v>
      </c>
      <c r="H44" s="1">
        <f>sales!$G44 - VLOOKUP($D44&amp;$G44, 'regional-sales'!$A$2:$D$24, 4, 0) * VLOOKUP($D44&amp;$E44&amp;$F44&amp;$G44, 'market-share'!$A$2:$F$95, 6, 0) * ($C44 = $G44)</f>
        <v>0</v>
      </c>
      <c r="I44" s="1">
        <f>sales!$H44 - IF($C44 &gt;= $G44, VLOOKUP($D44&amp;$G44, 'regional-sales'!$A$2:$D$24, 4, 0) * VLOOKUP($D44&amp;$E44&amp;$F44&amp;$G44, 'market-share'!$A$2:$F$95, 6, 0) * VLOOKUP($C44 - $G44, survival!$A$2:$B$72, 2, 0), 0)</f>
        <v>-1.4700418660140713E-10</v>
      </c>
      <c r="J44" s="1">
        <f>sales!$I44 - IF($C44 &gt;= $G44, sales!$H44 *VLOOKUP(E44&amp;($C44-$G44), 'annual-travel'!$A$2:$D$64, 4, 0), 0)</f>
        <v>-1.6901548951864243E-4</v>
      </c>
      <c r="K44" s="1">
        <f>sales!$J44 - SUM($M44:$P44)</f>
        <v>-2.1783795091323555E-5</v>
      </c>
      <c r="M44" s="1">
        <f>IFERROR(sales!$I44 * VLOOKUP($E44&amp;$F44&amp;"GAS", 'fuel-split'!$A$2:$E$7, 5, 0) / VLOOKUP($F44&amp;$G44&amp;"GAS", 'fuel-efficiency'!$A$2:$E$56, 5, 0), 0)</f>
        <v>54460.689612169794</v>
      </c>
      <c r="N44" s="1">
        <f>IFERROR(sales!$I44 * VLOOKUP($E44&amp;F44&amp;"DSL", 'fuel-split'!$A$2:$E$7, 5, 0) / VLOOKUP($F44&amp;$G44&amp;"DSL", 'fuel-efficiency'!$A$2:$E$56, 5, 0), 0)</f>
        <v>0</v>
      </c>
      <c r="O44" s="1">
        <f>IFERROR(sales!$I44 * VLOOKUP($E44&amp;$F44&amp;"NG", 'fuel-split'!$A$2:$E$7, 5, 0) / VLOOKUP($F44&amp;$G44&amp;"NG", 'fuel-efficiency'!$A$2:$E$56, 5, 0), 0)</f>
        <v>0</v>
      </c>
      <c r="P44" s="1">
        <f>IFERROR(sales!$I44 * VLOOKUP($E44&amp;$F44&amp;"ELEC", 'fuel-split'!$A$2:$E$7, 5, 0) / VLOOKUP($F44&amp;$G44&amp;"ELEC", 'fuel-efficiency'!$A$2:$E$56, 5, 0), 0)</f>
        <v>0</v>
      </c>
    </row>
    <row r="45" spans="1:16" x14ac:dyDescent="0.2">
      <c r="A45" s="1" t="str">
        <f t="shared" si="0"/>
        <v>20201commercialVCC 21400 (GAS LHD1)2010</v>
      </c>
      <c r="B45" s="1" t="str">
        <f t="shared" si="1"/>
        <v>20201commercialVCC 21400 (GAS LHD1)</v>
      </c>
      <c r="C45">
        <f>sales!$B$45</f>
        <v>2020</v>
      </c>
      <c r="D45">
        <f>sales!$C$45</f>
        <v>1</v>
      </c>
      <c r="E45" t="str">
        <f>sales!$D$45</f>
        <v>commercial</v>
      </c>
      <c r="F45" t="str">
        <f>sales!$E$45</f>
        <v>VCC 21400 (GAS LHD1)</v>
      </c>
      <c r="G45">
        <f>sales!$F$45</f>
        <v>2010</v>
      </c>
      <c r="H45" s="1">
        <f>sales!$G45 - VLOOKUP($D45&amp;$G45, 'regional-sales'!$A$2:$D$24, 4, 0) * VLOOKUP($D45&amp;$E45&amp;$F45&amp;$G45, 'market-share'!$A$2:$F$95, 6, 0) * ($C45 = $G45)</f>
        <v>0</v>
      </c>
      <c r="I45" s="1">
        <f>sales!$H45 - IF($C45 &gt;= $G45, VLOOKUP($D45&amp;$G45, 'regional-sales'!$A$2:$D$24, 4, 0) * VLOOKUP($D45&amp;$E45&amp;$F45&amp;$G45, 'market-share'!$A$2:$F$95, 6, 0) * VLOOKUP($C45 - $G45, survival!$A$2:$B$72, 2, 0), 0)</f>
        <v>-1.425846107849793E-10</v>
      </c>
      <c r="J45" s="1">
        <f>sales!$I45 - IF($C45 &gt;= $G45, sales!$H45 *VLOOKUP(E45&amp;($C45-$G45), 'annual-travel'!$A$2:$D$64, 4, 0), 0)</f>
        <v>1.3971986481919885E-4</v>
      </c>
      <c r="K45" s="1">
        <f>sales!$J45 - SUM($M45:$P45)</f>
        <v>-2.0328283426351845E-5</v>
      </c>
      <c r="M45" s="1">
        <f>IFERROR(sales!$I45 * VLOOKUP($E45&amp;$F45&amp;"GAS", 'fuel-split'!$A$2:$E$7, 5, 0) / VLOOKUP($F45&amp;$G45&amp;"GAS", 'fuel-efficiency'!$A$2:$E$56, 5, 0), 0)</f>
        <v>50821.791726733587</v>
      </c>
      <c r="N45" s="1">
        <f>IFERROR(sales!$I45 * VLOOKUP($E45&amp;F45&amp;"DSL", 'fuel-split'!$A$2:$E$7, 5, 0) / VLOOKUP($F45&amp;$G45&amp;"DSL", 'fuel-efficiency'!$A$2:$E$56, 5, 0), 0)</f>
        <v>0</v>
      </c>
      <c r="O45" s="1">
        <f>IFERROR(sales!$I45 * VLOOKUP($E45&amp;$F45&amp;"NG", 'fuel-split'!$A$2:$E$7, 5, 0) / VLOOKUP($F45&amp;$G45&amp;"NG", 'fuel-efficiency'!$A$2:$E$56, 5, 0), 0)</f>
        <v>0</v>
      </c>
      <c r="P45" s="1">
        <f>IFERROR(sales!$I45 * VLOOKUP($E45&amp;$F45&amp;"ELEC", 'fuel-split'!$A$2:$E$7, 5, 0) / VLOOKUP($F45&amp;$G45&amp;"ELEC", 'fuel-efficiency'!$A$2:$E$56, 5, 0), 0)</f>
        <v>0</v>
      </c>
    </row>
    <row r="46" spans="1:16" x14ac:dyDescent="0.2">
      <c r="A46" s="1" t="str">
        <f t="shared" si="0"/>
        <v>20101commercialVCC 21400 (GAS LHD1)2011</v>
      </c>
      <c r="B46" s="1" t="str">
        <f t="shared" si="1"/>
        <v>20101commercialVCC 21400 (GAS LHD1)</v>
      </c>
      <c r="C46">
        <f>sales!$B$46</f>
        <v>2010</v>
      </c>
      <c r="D46">
        <f>sales!$C$46</f>
        <v>1</v>
      </c>
      <c r="E46" t="str">
        <f>sales!$D$46</f>
        <v>commercial</v>
      </c>
      <c r="F46" t="str">
        <f>sales!$E$46</f>
        <v>VCC 21400 (GAS LHD1)</v>
      </c>
      <c r="G46">
        <f>sales!$F$46</f>
        <v>2011</v>
      </c>
      <c r="H46" s="1">
        <f>sales!$G46 - VLOOKUP($D46&amp;$G46, 'regional-sales'!$A$2:$D$24, 4, 0) * VLOOKUP($D46&amp;$E46&amp;$F46&amp;$G46, 'market-share'!$A$2:$F$95, 6, 0) * ($C46 = $G46)</f>
        <v>0</v>
      </c>
      <c r="I46" s="1">
        <f>sales!$H46 - IF($C46 &gt;= $G46, VLOOKUP($D46&amp;$G46, 'regional-sales'!$A$2:$D$24, 4, 0) * VLOOKUP($D46&amp;$E46&amp;$F46&amp;$G46, 'market-share'!$A$2:$F$95, 6, 0) * VLOOKUP($C46 - $G46, survival!$A$2:$B$72, 2, 0), 0)</f>
        <v>0</v>
      </c>
      <c r="J46" s="1">
        <f>sales!$I46 - IF($C46 &gt;= $G46, sales!$H46 *VLOOKUP(E46&amp;($C46-$G46), 'annual-travel'!$A$2:$D$64, 4, 0), 0)</f>
        <v>0</v>
      </c>
      <c r="K46" s="1">
        <f>sales!$J46 - SUM($M46:$P46)</f>
        <v>0</v>
      </c>
      <c r="M46" s="1">
        <f>IFERROR(sales!$I46 * VLOOKUP($E46&amp;$F46&amp;"GAS", 'fuel-split'!$A$2:$E$7, 5, 0) / VLOOKUP($F46&amp;$G46&amp;"GAS", 'fuel-efficiency'!$A$2:$E$56, 5, 0), 0)</f>
        <v>0</v>
      </c>
      <c r="N46" s="1">
        <f>IFERROR(sales!$I46 * VLOOKUP($E46&amp;F46&amp;"DSL", 'fuel-split'!$A$2:$E$7, 5, 0) / VLOOKUP($F46&amp;$G46&amp;"DSL", 'fuel-efficiency'!$A$2:$E$56, 5, 0), 0)</f>
        <v>0</v>
      </c>
      <c r="O46" s="1">
        <f>IFERROR(sales!$I46 * VLOOKUP($E46&amp;$F46&amp;"NG", 'fuel-split'!$A$2:$E$7, 5, 0) / VLOOKUP($F46&amp;$G46&amp;"NG", 'fuel-efficiency'!$A$2:$E$56, 5, 0), 0)</f>
        <v>0</v>
      </c>
      <c r="P46" s="1">
        <f>IFERROR(sales!$I46 * VLOOKUP($E46&amp;$F46&amp;"ELEC", 'fuel-split'!$A$2:$E$7, 5, 0) / VLOOKUP($F46&amp;$G46&amp;"ELEC", 'fuel-efficiency'!$A$2:$E$56, 5, 0), 0)</f>
        <v>0</v>
      </c>
    </row>
    <row r="47" spans="1:16" x14ac:dyDescent="0.2">
      <c r="A47" s="1" t="str">
        <f t="shared" si="0"/>
        <v>20111commercialVCC 21400 (GAS LHD1)2011</v>
      </c>
      <c r="B47" s="1" t="str">
        <f t="shared" si="1"/>
        <v>20111commercialVCC 21400 (GAS LHD1)</v>
      </c>
      <c r="C47">
        <f>sales!$B$47</f>
        <v>2011</v>
      </c>
      <c r="D47">
        <f>sales!$C$47</f>
        <v>1</v>
      </c>
      <c r="E47" t="str">
        <f>sales!$D$47</f>
        <v>commercial</v>
      </c>
      <c r="F47" t="str">
        <f>sales!$E$47</f>
        <v>VCC 21400 (GAS LHD1)</v>
      </c>
      <c r="G47">
        <f>sales!$F$47</f>
        <v>2011</v>
      </c>
      <c r="H47" s="1">
        <f>sales!$G47 - VLOOKUP($D47&amp;$G47, 'regional-sales'!$A$2:$D$24, 4, 0) * VLOOKUP($D47&amp;$E47&amp;$F47&amp;$G47, 'market-share'!$A$2:$F$95, 6, 0) * ($C47 = $G47)</f>
        <v>-3.0253559657467122E-9</v>
      </c>
      <c r="I47" s="1">
        <f>sales!$H47 - IF($C47 &gt;= $G47, VLOOKUP($D47&amp;$G47, 'regional-sales'!$A$2:$D$24, 4, 0) * VLOOKUP($D47&amp;$E47&amp;$F47&amp;$G47, 'market-share'!$A$2:$F$95, 6, 0) * VLOOKUP($C47 - $G47, survival!$A$2:$B$72, 2, 0), 0)</f>
        <v>-3.0253559657467122E-9</v>
      </c>
      <c r="J47" s="1">
        <f>sales!$I47 - IF($C47 &gt;= $G47, sales!$H47 *VLOOKUP(E47&amp;($C47-$G47), 'annual-travel'!$A$2:$D$64, 4, 0), 0)</f>
        <v>-1.4360237400978804E-4</v>
      </c>
      <c r="K47" s="1">
        <f>sales!$J47 - SUM($M47:$P47)</f>
        <v>2.1282889065332711E-5</v>
      </c>
      <c r="M47" s="1">
        <f>IFERROR(sales!$I47 * VLOOKUP($E47&amp;$F47&amp;"GAS", 'fuel-split'!$A$2:$E$7, 5, 0) / VLOOKUP($F47&amp;$G47&amp;"GAS", 'fuel-efficiency'!$A$2:$E$56, 5, 0), 0)</f>
        <v>85791.61066437111</v>
      </c>
      <c r="N47" s="1">
        <f>IFERROR(sales!$I47 * VLOOKUP($E47&amp;F47&amp;"DSL", 'fuel-split'!$A$2:$E$7, 5, 0) / VLOOKUP($F47&amp;$G47&amp;"DSL", 'fuel-efficiency'!$A$2:$E$56, 5, 0), 0)</f>
        <v>0</v>
      </c>
      <c r="O47" s="1">
        <f>IFERROR(sales!$I47 * VLOOKUP($E47&amp;$F47&amp;"NG", 'fuel-split'!$A$2:$E$7, 5, 0) / VLOOKUP($F47&amp;$G47&amp;"NG", 'fuel-efficiency'!$A$2:$E$56, 5, 0), 0)</f>
        <v>0</v>
      </c>
      <c r="P47" s="1">
        <f>IFERROR(sales!$I47 * VLOOKUP($E47&amp;$F47&amp;"ELEC", 'fuel-split'!$A$2:$E$7, 5, 0) / VLOOKUP($F47&amp;$G47&amp;"ELEC", 'fuel-efficiency'!$A$2:$E$56, 5, 0), 0)</f>
        <v>0</v>
      </c>
    </row>
    <row r="48" spans="1:16" x14ac:dyDescent="0.2">
      <c r="A48" s="1" t="str">
        <f t="shared" si="0"/>
        <v>20121commercialVCC 21400 (GAS LHD1)2011</v>
      </c>
      <c r="B48" s="1" t="str">
        <f t="shared" si="1"/>
        <v>20121commercialVCC 21400 (GAS LHD1)</v>
      </c>
      <c r="C48">
        <f>sales!$B$48</f>
        <v>2012</v>
      </c>
      <c r="D48">
        <f>sales!$C$48</f>
        <v>1</v>
      </c>
      <c r="E48" t="str">
        <f>sales!$D$48</f>
        <v>commercial</v>
      </c>
      <c r="F48" t="str">
        <f>sales!$E$48</f>
        <v>VCC 21400 (GAS LHD1)</v>
      </c>
      <c r="G48">
        <f>sales!$F$48</f>
        <v>2011</v>
      </c>
      <c r="H48" s="1">
        <f>sales!$G48 - VLOOKUP($D48&amp;$G48, 'regional-sales'!$A$2:$D$24, 4, 0) * VLOOKUP($D48&amp;$E48&amp;$F48&amp;$G48, 'market-share'!$A$2:$F$95, 6, 0) * ($C48 = $G48)</f>
        <v>0</v>
      </c>
      <c r="I48" s="1">
        <f>sales!$H48 - IF($C48 &gt;= $G48, VLOOKUP($D48&amp;$G48, 'regional-sales'!$A$2:$D$24, 4, 0) * VLOOKUP($D48&amp;$E48&amp;$F48&amp;$G48, 'market-share'!$A$2:$F$95, 6, 0) * VLOOKUP($C48 - $G48, survival!$A$2:$B$72, 2, 0), 0)</f>
        <v>-2.9950868452033319E-9</v>
      </c>
      <c r="J48" s="1">
        <f>sales!$I48 - IF($C48 &gt;= $G48, sales!$H48 *VLOOKUP(E48&amp;($C48-$G48), 'annual-travel'!$A$2:$D$64, 4, 0), 0)</f>
        <v>1.2312410399317741E-4</v>
      </c>
      <c r="K48" s="1">
        <f>sales!$J48 - SUM($M48:$P48)</f>
        <v>1.8047241610474885E-5</v>
      </c>
      <c r="M48" s="1">
        <f>IFERROR(sales!$I48 * VLOOKUP($E48&amp;$F48&amp;"GAS", 'fuel-split'!$A$2:$E$7, 5, 0) / VLOOKUP($F48&amp;$G48&amp;"GAS", 'fuel-efficiency'!$A$2:$E$56, 5, 0), 0)</f>
        <v>72748.539649450657</v>
      </c>
      <c r="N48" s="1">
        <f>IFERROR(sales!$I48 * VLOOKUP($E48&amp;F48&amp;"DSL", 'fuel-split'!$A$2:$E$7, 5, 0) / VLOOKUP($F48&amp;$G48&amp;"DSL", 'fuel-efficiency'!$A$2:$E$56, 5, 0), 0)</f>
        <v>0</v>
      </c>
      <c r="O48" s="1">
        <f>IFERROR(sales!$I48 * VLOOKUP($E48&amp;$F48&amp;"NG", 'fuel-split'!$A$2:$E$7, 5, 0) / VLOOKUP($F48&amp;$G48&amp;"NG", 'fuel-efficiency'!$A$2:$E$56, 5, 0), 0)</f>
        <v>0</v>
      </c>
      <c r="P48" s="1">
        <f>IFERROR(sales!$I48 * VLOOKUP($E48&amp;$F48&amp;"ELEC", 'fuel-split'!$A$2:$E$7, 5, 0) / VLOOKUP($F48&amp;$G48&amp;"ELEC", 'fuel-efficiency'!$A$2:$E$56, 5, 0), 0)</f>
        <v>0</v>
      </c>
    </row>
    <row r="49" spans="1:16" x14ac:dyDescent="0.2">
      <c r="A49" s="1" t="str">
        <f t="shared" si="0"/>
        <v>20131commercialVCC 21400 (GAS LHD1)2011</v>
      </c>
      <c r="B49" s="1" t="str">
        <f t="shared" si="1"/>
        <v>20131commercialVCC 21400 (GAS LHD1)</v>
      </c>
      <c r="C49">
        <f>sales!$B$49</f>
        <v>2013</v>
      </c>
      <c r="D49">
        <f>sales!$C$49</f>
        <v>1</v>
      </c>
      <c r="E49" t="str">
        <f>sales!$D$49</f>
        <v>commercial</v>
      </c>
      <c r="F49" t="str">
        <f>sales!$E$49</f>
        <v>VCC 21400 (GAS LHD1)</v>
      </c>
      <c r="G49">
        <f>sales!$F$49</f>
        <v>2011</v>
      </c>
      <c r="H49" s="1">
        <f>sales!$G49 - VLOOKUP($D49&amp;$G49, 'regional-sales'!$A$2:$D$24, 4, 0) * VLOOKUP($D49&amp;$E49&amp;$F49&amp;$G49, 'market-share'!$A$2:$F$95, 6, 0) * ($C49 = $G49)</f>
        <v>0</v>
      </c>
      <c r="I49" s="1">
        <f>sales!$H49 - IF($C49 &gt;= $G49, VLOOKUP($D49&amp;$G49, 'regional-sales'!$A$2:$D$24, 4, 0) * VLOOKUP($D49&amp;$E49&amp;$F49&amp;$G49, 'market-share'!$A$2:$F$95, 6, 0) * VLOOKUP($C49 - $G49, survival!$A$2:$B$72, 2, 0), 0)</f>
        <v>-2.9651161526089709E-9</v>
      </c>
      <c r="J49" s="1">
        <f>sales!$I49 - IF($C49 &gt;= $G49, sales!$H49 *VLOOKUP(E49&amp;($C49-$G49), 'annual-travel'!$A$2:$D$64, 4, 0), 0)</f>
        <v>1.6669207252562046E-4</v>
      </c>
      <c r="K49" s="1">
        <f>sales!$J49 - SUM($M49:$P49)</f>
        <v>1.6126090486068279E-5</v>
      </c>
      <c r="M49" s="1">
        <f>IFERROR(sales!$I49 * VLOOKUP($E49&amp;$F49&amp;"GAS", 'fuel-split'!$A$2:$E$7, 5, 0) / VLOOKUP($F49&amp;$G49&amp;"GAS", 'fuel-efficiency'!$A$2:$E$56, 5, 0), 0)</f>
        <v>65004.262153586409</v>
      </c>
      <c r="N49" s="1">
        <f>IFERROR(sales!$I49 * VLOOKUP($E49&amp;F49&amp;"DSL", 'fuel-split'!$A$2:$E$7, 5, 0) / VLOOKUP($F49&amp;$G49&amp;"DSL", 'fuel-efficiency'!$A$2:$E$56, 5, 0), 0)</f>
        <v>0</v>
      </c>
      <c r="O49" s="1">
        <f>IFERROR(sales!$I49 * VLOOKUP($E49&amp;$F49&amp;"NG", 'fuel-split'!$A$2:$E$7, 5, 0) / VLOOKUP($F49&amp;$G49&amp;"NG", 'fuel-efficiency'!$A$2:$E$56, 5, 0), 0)</f>
        <v>0</v>
      </c>
      <c r="P49" s="1">
        <f>IFERROR(sales!$I49 * VLOOKUP($E49&amp;$F49&amp;"ELEC", 'fuel-split'!$A$2:$E$7, 5, 0) / VLOOKUP($F49&amp;$G49&amp;"ELEC", 'fuel-efficiency'!$A$2:$E$56, 5, 0), 0)</f>
        <v>0</v>
      </c>
    </row>
    <row r="50" spans="1:16" x14ac:dyDescent="0.2">
      <c r="A50" s="1" t="str">
        <f t="shared" si="0"/>
        <v>20141commercialVCC 21400 (GAS LHD1)2011</v>
      </c>
      <c r="B50" s="1" t="str">
        <f t="shared" si="1"/>
        <v>20141commercialVCC 21400 (GAS LHD1)</v>
      </c>
      <c r="C50">
        <f>sales!$B$50</f>
        <v>2014</v>
      </c>
      <c r="D50">
        <f>sales!$C$50</f>
        <v>1</v>
      </c>
      <c r="E50" t="str">
        <f>sales!$D$50</f>
        <v>commercial</v>
      </c>
      <c r="F50" t="str">
        <f>sales!$E$50</f>
        <v>VCC 21400 (GAS LHD1)</v>
      </c>
      <c r="G50">
        <f>sales!$F$50</f>
        <v>2011</v>
      </c>
      <c r="H50" s="1">
        <f>sales!$G50 - VLOOKUP($D50&amp;$G50, 'regional-sales'!$A$2:$D$24, 4, 0) * VLOOKUP($D50&amp;$E50&amp;$F50&amp;$G50, 'market-share'!$A$2:$F$95, 6, 0) * ($C50 = $G50)</f>
        <v>0</v>
      </c>
      <c r="I50" s="1">
        <f>sales!$H50 - IF($C50 &gt;= $G50, VLOOKUP($D50&amp;$G50, 'regional-sales'!$A$2:$D$24, 4, 0) * VLOOKUP($D50&amp;$E50&amp;$F50&amp;$G50, 'market-share'!$A$2:$F$95, 6, 0) * VLOOKUP($C50 - $G50, survival!$A$2:$B$72, 2, 0), 0)</f>
        <v>-2.9354936259551323E-9</v>
      </c>
      <c r="J50" s="1">
        <f>sales!$I50 - IF($C50 &gt;= $G50, sales!$H50 *VLOOKUP(E50&amp;($C50-$G50), 'annual-travel'!$A$2:$D$64, 4, 0), 0)</f>
        <v>1.0988384019583464E-4</v>
      </c>
      <c r="K50" s="1">
        <f>sales!$J50 - SUM($M50:$P50)</f>
        <v>1.4729710528627038E-5</v>
      </c>
      <c r="M50" s="1">
        <f>IFERROR(sales!$I50 * VLOOKUP($E50&amp;$F50&amp;"GAS", 'fuel-split'!$A$2:$E$7, 5, 0) / VLOOKUP($F50&amp;$G50&amp;"GAS", 'fuel-efficiency'!$A$2:$E$56, 5, 0), 0)</f>
        <v>59375.701146795487</v>
      </c>
      <c r="N50" s="1">
        <f>IFERROR(sales!$I50 * VLOOKUP($E50&amp;F50&amp;"DSL", 'fuel-split'!$A$2:$E$7, 5, 0) / VLOOKUP($F50&amp;$G50&amp;"DSL", 'fuel-efficiency'!$A$2:$E$56, 5, 0), 0)</f>
        <v>0</v>
      </c>
      <c r="O50" s="1">
        <f>IFERROR(sales!$I50 * VLOOKUP($E50&amp;$F50&amp;"NG", 'fuel-split'!$A$2:$E$7, 5, 0) / VLOOKUP($F50&amp;$G50&amp;"NG", 'fuel-efficiency'!$A$2:$E$56, 5, 0), 0)</f>
        <v>0</v>
      </c>
      <c r="P50" s="1">
        <f>IFERROR(sales!$I50 * VLOOKUP($E50&amp;$F50&amp;"ELEC", 'fuel-split'!$A$2:$E$7, 5, 0) / VLOOKUP($F50&amp;$G50&amp;"ELEC", 'fuel-efficiency'!$A$2:$E$56, 5, 0), 0)</f>
        <v>0</v>
      </c>
    </row>
    <row r="51" spans="1:16" x14ac:dyDescent="0.2">
      <c r="A51" s="1" t="str">
        <f t="shared" si="0"/>
        <v>20151commercialVCC 21400 (GAS LHD1)2011</v>
      </c>
      <c r="B51" s="1" t="str">
        <f t="shared" si="1"/>
        <v>20151commercialVCC 21400 (GAS LHD1)</v>
      </c>
      <c r="C51">
        <f>sales!$B$51</f>
        <v>2015</v>
      </c>
      <c r="D51">
        <f>sales!$C$51</f>
        <v>1</v>
      </c>
      <c r="E51" t="str">
        <f>sales!$D$51</f>
        <v>commercial</v>
      </c>
      <c r="F51" t="str">
        <f>sales!$E$51</f>
        <v>VCC 21400 (GAS LHD1)</v>
      </c>
      <c r="G51">
        <f>sales!$F$51</f>
        <v>2011</v>
      </c>
      <c r="H51" s="1">
        <f>sales!$G51 - VLOOKUP($D51&amp;$G51, 'regional-sales'!$A$2:$D$24, 4, 0) * VLOOKUP($D51&amp;$E51&amp;$F51&amp;$G51, 'market-share'!$A$2:$F$95, 6, 0) * ($C51 = $G51)</f>
        <v>0</v>
      </c>
      <c r="I51" s="1">
        <f>sales!$H51 - IF($C51 &gt;= $G51, VLOOKUP($D51&amp;$G51, 'regional-sales'!$A$2:$D$24, 4, 0) * VLOOKUP($D51&amp;$E51&amp;$F51&amp;$G51, 'market-share'!$A$2:$F$95, 6, 0) * VLOOKUP($C51 - $G51, survival!$A$2:$B$72, 2, 0), 0)</f>
        <v>-2.9061197892588098E-9</v>
      </c>
      <c r="J51" s="1">
        <f>sales!$I51 - IF($C51 &gt;= $G51, sales!$H51 *VLOOKUP(E51&amp;($C51-$G51), 'annual-travel'!$A$2:$D$64, 4, 0), 0)</f>
        <v>-8.0134021118283272E-5</v>
      </c>
      <c r="K51" s="1">
        <f>sales!$J51 - SUM($M51:$P51)</f>
        <v>1.3624994608107954E-5</v>
      </c>
      <c r="M51" s="1">
        <f>IFERROR(sales!$I51 * VLOOKUP($E51&amp;$F51&amp;"GAS", 'fuel-split'!$A$2:$E$7, 5, 0) / VLOOKUP($F51&amp;$G51&amp;"GAS", 'fuel-efficiency'!$A$2:$E$56, 5, 0), 0)</f>
        <v>54922.476103461704</v>
      </c>
      <c r="N51" s="1">
        <f>IFERROR(sales!$I51 * VLOOKUP($E51&amp;F51&amp;"DSL", 'fuel-split'!$A$2:$E$7, 5, 0) / VLOOKUP($F51&amp;$G51&amp;"DSL", 'fuel-efficiency'!$A$2:$E$56, 5, 0), 0)</f>
        <v>0</v>
      </c>
      <c r="O51" s="1">
        <f>IFERROR(sales!$I51 * VLOOKUP($E51&amp;$F51&amp;"NG", 'fuel-split'!$A$2:$E$7, 5, 0) / VLOOKUP($F51&amp;$G51&amp;"NG", 'fuel-efficiency'!$A$2:$E$56, 5, 0), 0)</f>
        <v>0</v>
      </c>
      <c r="P51" s="1">
        <f>IFERROR(sales!$I51 * VLOOKUP($E51&amp;$F51&amp;"ELEC", 'fuel-split'!$A$2:$E$7, 5, 0) / VLOOKUP($F51&amp;$G51&amp;"ELEC", 'fuel-efficiency'!$A$2:$E$56, 5, 0), 0)</f>
        <v>0</v>
      </c>
    </row>
    <row r="52" spans="1:16" x14ac:dyDescent="0.2">
      <c r="A52" s="1" t="str">
        <f t="shared" si="0"/>
        <v>20161commercialVCC 21400 (GAS LHD1)2011</v>
      </c>
      <c r="B52" s="1" t="str">
        <f t="shared" si="1"/>
        <v>20161commercialVCC 21400 (GAS LHD1)</v>
      </c>
      <c r="C52">
        <f>sales!$B$52</f>
        <v>2016</v>
      </c>
      <c r="D52">
        <f>sales!$C$52</f>
        <v>1</v>
      </c>
      <c r="E52" t="str">
        <f>sales!$D$52</f>
        <v>commercial</v>
      </c>
      <c r="F52" t="str">
        <f>sales!$E$52</f>
        <v>VCC 21400 (GAS LHD1)</v>
      </c>
      <c r="G52">
        <f>sales!$F$52</f>
        <v>2011</v>
      </c>
      <c r="H52" s="1">
        <f>sales!$G52 - VLOOKUP($D52&amp;$G52, 'regional-sales'!$A$2:$D$24, 4, 0) * VLOOKUP($D52&amp;$E52&amp;$F52&amp;$G52, 'market-share'!$A$2:$F$95, 6, 0) * ($C52 = $G52)</f>
        <v>0</v>
      </c>
      <c r="I52" s="1">
        <f>sales!$H52 - IF($C52 &gt;= $G52, VLOOKUP($D52&amp;$G52, 'regional-sales'!$A$2:$D$24, 4, 0) * VLOOKUP($D52&amp;$E52&amp;$F52&amp;$G52, 'market-share'!$A$2:$F$95, 6, 0) * VLOOKUP($C52 - $G52, survival!$A$2:$B$72, 2, 0), 0)</f>
        <v>-2.8770799076482945E-9</v>
      </c>
      <c r="J52" s="1">
        <f>sales!$I52 - IF($C52 &gt;= $G52, sales!$H52 *VLOOKUP(E52&amp;($C52-$G52), 'annual-travel'!$A$2:$D$64, 4, 0), 0)</f>
        <v>1.2475770199671388E-4</v>
      </c>
      <c r="K52" s="1">
        <f>sales!$J52 - SUM($M52:$P52)</f>
        <v>1.2652126315515488E-5</v>
      </c>
      <c r="M52" s="1">
        <f>IFERROR(sales!$I52 * VLOOKUP($E52&amp;$F52&amp;"GAS", 'fuel-split'!$A$2:$E$7, 5, 0) / VLOOKUP($F52&amp;$G52&amp;"GAS", 'fuel-efficiency'!$A$2:$E$56, 5, 0), 0)</f>
        <v>51000.609737653271</v>
      </c>
      <c r="N52" s="1">
        <f>IFERROR(sales!$I52 * VLOOKUP($E52&amp;F52&amp;"DSL", 'fuel-split'!$A$2:$E$7, 5, 0) / VLOOKUP($F52&amp;$G52&amp;"DSL", 'fuel-efficiency'!$A$2:$E$56, 5, 0), 0)</f>
        <v>0</v>
      </c>
      <c r="O52" s="1">
        <f>IFERROR(sales!$I52 * VLOOKUP($E52&amp;$F52&amp;"NG", 'fuel-split'!$A$2:$E$7, 5, 0) / VLOOKUP($F52&amp;$G52&amp;"NG", 'fuel-efficiency'!$A$2:$E$56, 5, 0), 0)</f>
        <v>0</v>
      </c>
      <c r="P52" s="1">
        <f>IFERROR(sales!$I52 * VLOOKUP($E52&amp;$F52&amp;"ELEC", 'fuel-split'!$A$2:$E$7, 5, 0) / VLOOKUP($F52&amp;$G52&amp;"ELEC", 'fuel-efficiency'!$A$2:$E$56, 5, 0), 0)</f>
        <v>0</v>
      </c>
    </row>
    <row r="53" spans="1:16" x14ac:dyDescent="0.2">
      <c r="A53" s="1" t="str">
        <f t="shared" si="0"/>
        <v>20171commercialVCC 21400 (GAS LHD1)2011</v>
      </c>
      <c r="B53" s="1" t="str">
        <f t="shared" si="1"/>
        <v>20171commercialVCC 21400 (GAS LHD1)</v>
      </c>
      <c r="C53">
        <f>sales!$B$53</f>
        <v>2017</v>
      </c>
      <c r="D53">
        <f>sales!$C$53</f>
        <v>1</v>
      </c>
      <c r="E53" t="str">
        <f>sales!$D$53</f>
        <v>commercial</v>
      </c>
      <c r="F53" t="str">
        <f>sales!$E$53</f>
        <v>VCC 21400 (GAS LHD1)</v>
      </c>
      <c r="G53">
        <f>sales!$F$53</f>
        <v>2011</v>
      </c>
      <c r="H53" s="1">
        <f>sales!$G53 - VLOOKUP($D53&amp;$G53, 'regional-sales'!$A$2:$D$24, 4, 0) * VLOOKUP($D53&amp;$E53&amp;$F53&amp;$G53, 'market-share'!$A$2:$F$95, 6, 0) * ($C53 = $G53)</f>
        <v>0</v>
      </c>
      <c r="I53" s="1">
        <f>sales!$H53 - IF($C53 &gt;= $G53, VLOOKUP($D53&amp;$G53, 'regional-sales'!$A$2:$D$24, 4, 0) * VLOOKUP($D53&amp;$E53&amp;$F53&amp;$G53, 'market-share'!$A$2:$F$95, 6, 0) * VLOOKUP($C53 - $G53, survival!$A$2:$B$72, 2, 0), 0)</f>
        <v>-2.8483242431320832E-9</v>
      </c>
      <c r="J53" s="1">
        <f>sales!$I53 - IF($C53 &gt;= $G53, sales!$H53 *VLOOKUP(E53&amp;($C53-$G53), 'annual-travel'!$A$2:$D$64, 4, 0), 0)</f>
        <v>8.9999637566506863E-5</v>
      </c>
      <c r="K53" s="1">
        <f>sales!$J53 - SUM($M53:$P53)</f>
        <v>1.1863725376315415E-5</v>
      </c>
      <c r="M53" s="1">
        <f>IFERROR(sales!$I53 * VLOOKUP($E53&amp;$F53&amp;"GAS", 'fuel-split'!$A$2:$E$7, 5, 0) / VLOOKUP($F53&amp;$G53&amp;"GAS", 'fuel-efficiency'!$A$2:$E$56, 5, 0), 0)</f>
        <v>47822.671384801077</v>
      </c>
      <c r="N53" s="1">
        <f>IFERROR(sales!$I53 * VLOOKUP($E53&amp;F53&amp;"DSL", 'fuel-split'!$A$2:$E$7, 5, 0) / VLOOKUP($F53&amp;$G53&amp;"DSL", 'fuel-efficiency'!$A$2:$E$56, 5, 0), 0)</f>
        <v>0</v>
      </c>
      <c r="O53" s="1">
        <f>IFERROR(sales!$I53 * VLOOKUP($E53&amp;$F53&amp;"NG", 'fuel-split'!$A$2:$E$7, 5, 0) / VLOOKUP($F53&amp;$G53&amp;"NG", 'fuel-efficiency'!$A$2:$E$56, 5, 0), 0)</f>
        <v>0</v>
      </c>
      <c r="P53" s="1">
        <f>IFERROR(sales!$I53 * VLOOKUP($E53&amp;$F53&amp;"ELEC", 'fuel-split'!$A$2:$E$7, 5, 0) / VLOOKUP($F53&amp;$G53&amp;"ELEC", 'fuel-efficiency'!$A$2:$E$56, 5, 0), 0)</f>
        <v>0</v>
      </c>
    </row>
    <row r="54" spans="1:16" x14ac:dyDescent="0.2">
      <c r="A54" s="1" t="str">
        <f t="shared" si="0"/>
        <v>20181commercialVCC 21400 (GAS LHD1)2011</v>
      </c>
      <c r="B54" s="1" t="str">
        <f t="shared" si="1"/>
        <v>20181commercialVCC 21400 (GAS LHD1)</v>
      </c>
      <c r="C54">
        <f>sales!$B$54</f>
        <v>2018</v>
      </c>
      <c r="D54">
        <f>sales!$C$54</f>
        <v>1</v>
      </c>
      <c r="E54" t="str">
        <f>sales!$D$54</f>
        <v>commercial</v>
      </c>
      <c r="F54" t="str">
        <f>sales!$E$54</f>
        <v>VCC 21400 (GAS LHD1)</v>
      </c>
      <c r="G54">
        <f>sales!$F$54</f>
        <v>2011</v>
      </c>
      <c r="H54" s="1">
        <f>sales!$G54 - VLOOKUP($D54&amp;$G54, 'regional-sales'!$A$2:$D$24, 4, 0) * VLOOKUP($D54&amp;$E54&amp;$F54&amp;$G54, 'market-share'!$A$2:$F$95, 6, 0) * ($C54 = $G54)</f>
        <v>0</v>
      </c>
      <c r="I54" s="1">
        <f>sales!$H54 - IF($C54 &gt;= $G54, VLOOKUP($D54&amp;$G54, 'regional-sales'!$A$2:$D$24, 4, 0) * VLOOKUP($D54&amp;$E54&amp;$F54&amp;$G54, 'market-share'!$A$2:$F$95, 6, 0) * VLOOKUP($C54 - $G54, survival!$A$2:$B$72, 2, 0), 0)</f>
        <v>-2.8197533197271696E-9</v>
      </c>
      <c r="J54" s="1">
        <f>sales!$I54 - IF($C54 &gt;= $G54, sales!$H54 *VLOOKUP(E54&amp;($C54-$G54), 'annual-travel'!$A$2:$D$64, 4, 0), 0)</f>
        <v>8.9273671619594097E-6</v>
      </c>
      <c r="K54" s="1">
        <f>sales!$J54 - SUM($M54:$P54)</f>
        <v>1.1182477464899421E-5</v>
      </c>
      <c r="M54" s="1">
        <f>IFERROR(sales!$I54 * VLOOKUP($E54&amp;$F54&amp;"GAS", 'fuel-split'!$A$2:$E$7, 5, 0) / VLOOKUP($F54&amp;$G54&amp;"GAS", 'fuel-efficiency'!$A$2:$E$56, 5, 0), 0)</f>
        <v>45076.857756266021</v>
      </c>
      <c r="N54" s="1">
        <f>IFERROR(sales!$I54 * VLOOKUP($E54&amp;F54&amp;"DSL", 'fuel-split'!$A$2:$E$7, 5, 0) / VLOOKUP($F54&amp;$G54&amp;"DSL", 'fuel-efficiency'!$A$2:$E$56, 5, 0), 0)</f>
        <v>0</v>
      </c>
      <c r="O54" s="1">
        <f>IFERROR(sales!$I54 * VLOOKUP($E54&amp;$F54&amp;"NG", 'fuel-split'!$A$2:$E$7, 5, 0) / VLOOKUP($F54&amp;$G54&amp;"NG", 'fuel-efficiency'!$A$2:$E$56, 5, 0), 0)</f>
        <v>0</v>
      </c>
      <c r="P54" s="1">
        <f>IFERROR(sales!$I54 * VLOOKUP($E54&amp;$F54&amp;"ELEC", 'fuel-split'!$A$2:$E$7, 5, 0) / VLOOKUP($F54&amp;$G54&amp;"ELEC", 'fuel-efficiency'!$A$2:$E$56, 5, 0), 0)</f>
        <v>0</v>
      </c>
    </row>
    <row r="55" spans="1:16" x14ac:dyDescent="0.2">
      <c r="A55" s="1" t="str">
        <f t="shared" si="0"/>
        <v>20191commercialVCC 21400 (GAS LHD1)2011</v>
      </c>
      <c r="B55" s="1" t="str">
        <f t="shared" si="1"/>
        <v>20191commercialVCC 21400 (GAS LHD1)</v>
      </c>
      <c r="C55">
        <f>sales!$B$55</f>
        <v>2019</v>
      </c>
      <c r="D55">
        <f>sales!$C$55</f>
        <v>1</v>
      </c>
      <c r="E55" t="str">
        <f>sales!$D$55</f>
        <v>commercial</v>
      </c>
      <c r="F55" t="str">
        <f>sales!$E$55</f>
        <v>VCC 21400 (GAS LHD1)</v>
      </c>
      <c r="G55">
        <f>sales!$F$55</f>
        <v>2011</v>
      </c>
      <c r="H55" s="1">
        <f>sales!$G55 - VLOOKUP($D55&amp;$G55, 'regional-sales'!$A$2:$D$24, 4, 0) * VLOOKUP($D55&amp;$E55&amp;$F55&amp;$G55, 'market-share'!$A$2:$F$95, 6, 0) * ($C55 = $G55)</f>
        <v>0</v>
      </c>
      <c r="I55" s="1">
        <f>sales!$H55 - IF($C55 &gt;= $G55, VLOOKUP($D55&amp;$G55, 'regional-sales'!$A$2:$D$24, 4, 0) * VLOOKUP($D55&amp;$E55&amp;$F55&amp;$G55, 'market-share'!$A$2:$F$95, 6, 0) * VLOOKUP($C55 - $G55, survival!$A$2:$B$72, 2, 0), 0)</f>
        <v>-2.7916229328184272E-9</v>
      </c>
      <c r="J55" s="1">
        <f>sales!$I55 - IF($C55 &gt;= $G55, sales!$H55 *VLOOKUP(E55&amp;($C55-$G55), 'annual-travel'!$A$2:$D$64, 4, 0), 0)</f>
        <v>-2.6067136786878109E-5</v>
      </c>
      <c r="K55" s="1">
        <f>sales!$J55 - SUM($M55:$P55)</f>
        <v>1.0591473255772144E-5</v>
      </c>
      <c r="M55" s="1">
        <f>IFERROR(sales!$I55 * VLOOKUP($E55&amp;$F55&amp;"GAS", 'fuel-split'!$A$2:$E$7, 5, 0) / VLOOKUP($F55&amp;$G55&amp;"GAS", 'fuel-efficiency'!$A$2:$E$56, 5, 0), 0)</f>
        <v>42694.263098348325</v>
      </c>
      <c r="N55" s="1">
        <f>IFERROR(sales!$I55 * VLOOKUP($E55&amp;F55&amp;"DSL", 'fuel-split'!$A$2:$E$7, 5, 0) / VLOOKUP($F55&amp;$G55&amp;"DSL", 'fuel-efficiency'!$A$2:$E$56, 5, 0), 0)</f>
        <v>0</v>
      </c>
      <c r="O55" s="1">
        <f>IFERROR(sales!$I55 * VLOOKUP($E55&amp;$F55&amp;"NG", 'fuel-split'!$A$2:$E$7, 5, 0) / VLOOKUP($F55&amp;$G55&amp;"NG", 'fuel-efficiency'!$A$2:$E$56, 5, 0), 0)</f>
        <v>0</v>
      </c>
      <c r="P55" s="1">
        <f>IFERROR(sales!$I55 * VLOOKUP($E55&amp;$F55&amp;"ELEC", 'fuel-split'!$A$2:$E$7, 5, 0) / VLOOKUP($F55&amp;$G55&amp;"ELEC", 'fuel-efficiency'!$A$2:$E$56, 5, 0), 0)</f>
        <v>0</v>
      </c>
    </row>
    <row r="56" spans="1:16" x14ac:dyDescent="0.2">
      <c r="A56" s="1" t="str">
        <f t="shared" si="0"/>
        <v>20201commercialVCC 21400 (GAS LHD1)2011</v>
      </c>
      <c r="B56" s="1" t="str">
        <f t="shared" si="1"/>
        <v>20201commercialVCC 21400 (GAS LHD1)</v>
      </c>
      <c r="C56">
        <f>sales!$B$56</f>
        <v>2020</v>
      </c>
      <c r="D56">
        <f>sales!$C$56</f>
        <v>1</v>
      </c>
      <c r="E56" t="str">
        <f>sales!$D$56</f>
        <v>commercial</v>
      </c>
      <c r="F56" t="str">
        <f>sales!$E$56</f>
        <v>VCC 21400 (GAS LHD1)</v>
      </c>
      <c r="G56">
        <f>sales!$F$56</f>
        <v>2011</v>
      </c>
      <c r="H56" s="1">
        <f>sales!$G56 - VLOOKUP($D56&amp;$G56, 'regional-sales'!$A$2:$D$24, 4, 0) * VLOOKUP($D56&amp;$E56&amp;$F56&amp;$G56, 'market-share'!$A$2:$F$95, 6, 0) * ($C56 = $G56)</f>
        <v>0</v>
      </c>
      <c r="I56" s="1">
        <f>sales!$H56 - IF($C56 &gt;= $G56, VLOOKUP($D56&amp;$G56, 'regional-sales'!$A$2:$D$24, 4, 0) * VLOOKUP($D56&amp;$E56&amp;$F56&amp;$G56, 'market-share'!$A$2:$F$95, 6, 0) * VLOOKUP($C56 - $G56, survival!$A$2:$B$72, 2, 0), 0)</f>
        <v>-2.707857049699669E-9</v>
      </c>
      <c r="J56" s="1">
        <f>sales!$I56 - IF($C56 &gt;= $G56, sales!$H56 *VLOOKUP(E56&amp;($C56-$G56), 'annual-travel'!$A$2:$D$64, 4, 0), 0)</f>
        <v>-1.219959813170135E-4</v>
      </c>
      <c r="K56" s="1">
        <f>sales!$J56 - SUM($M56:$P56)</f>
        <v>9.8591262940317392E-6</v>
      </c>
      <c r="M56" s="1">
        <f>IFERROR(sales!$I56 * VLOOKUP($E56&amp;$F56&amp;"GAS", 'fuel-split'!$A$2:$E$7, 5, 0) / VLOOKUP($F56&amp;$G56&amp;"GAS", 'fuel-efficiency'!$A$2:$E$56, 5, 0), 0)</f>
        <v>39742.219257163277</v>
      </c>
      <c r="N56" s="1">
        <f>IFERROR(sales!$I56 * VLOOKUP($E56&amp;F56&amp;"DSL", 'fuel-split'!$A$2:$E$7, 5, 0) / VLOOKUP($F56&amp;$G56&amp;"DSL", 'fuel-efficiency'!$A$2:$E$56, 5, 0), 0)</f>
        <v>0</v>
      </c>
      <c r="O56" s="1">
        <f>IFERROR(sales!$I56 * VLOOKUP($E56&amp;$F56&amp;"NG", 'fuel-split'!$A$2:$E$7, 5, 0) / VLOOKUP($F56&amp;$G56&amp;"NG", 'fuel-efficiency'!$A$2:$E$56, 5, 0), 0)</f>
        <v>0</v>
      </c>
      <c r="P56" s="1">
        <f>IFERROR(sales!$I56 * VLOOKUP($E56&amp;$F56&amp;"ELEC", 'fuel-split'!$A$2:$E$7, 5, 0) / VLOOKUP($F56&amp;$G56&amp;"ELEC", 'fuel-efficiency'!$A$2:$E$56, 5, 0), 0)</f>
        <v>0</v>
      </c>
    </row>
    <row r="57" spans="1:16" x14ac:dyDescent="0.2">
      <c r="A57" s="1" t="str">
        <f t="shared" si="0"/>
        <v>20101commercialVCC 21400 (GAS LHD1)2012</v>
      </c>
      <c r="B57" s="1" t="str">
        <f t="shared" si="1"/>
        <v>20101commercialVCC 21400 (GAS LHD1)</v>
      </c>
      <c r="C57">
        <f>sales!$B$57</f>
        <v>2010</v>
      </c>
      <c r="D57">
        <f>sales!$C$57</f>
        <v>1</v>
      </c>
      <c r="E57" t="str">
        <f>sales!$D$57</f>
        <v>commercial</v>
      </c>
      <c r="F57" t="str">
        <f>sales!$E$57</f>
        <v>VCC 21400 (GAS LHD1)</v>
      </c>
      <c r="G57">
        <f>sales!$F$57</f>
        <v>2012</v>
      </c>
      <c r="H57" s="1">
        <f>sales!$G57 - VLOOKUP($D57&amp;$G57, 'regional-sales'!$A$2:$D$24, 4, 0) * VLOOKUP($D57&amp;$E57&amp;$F57&amp;$G57, 'market-share'!$A$2:$F$95, 6, 0) * ($C57 = $G57)</f>
        <v>0</v>
      </c>
      <c r="I57" s="1">
        <f>sales!$H57 - IF($C57 &gt;= $G57, VLOOKUP($D57&amp;$G57, 'regional-sales'!$A$2:$D$24, 4, 0) * VLOOKUP($D57&amp;$E57&amp;$F57&amp;$G57, 'market-share'!$A$2:$F$95, 6, 0) * VLOOKUP($C57 - $G57, survival!$A$2:$B$72, 2, 0), 0)</f>
        <v>0</v>
      </c>
      <c r="J57" s="1">
        <f>sales!$I57 - IF($C57 &gt;= $G57, sales!$H57 *VLOOKUP(E57&amp;($C57-$G57), 'annual-travel'!$A$2:$D$64, 4, 0), 0)</f>
        <v>0</v>
      </c>
      <c r="K57" s="1">
        <f>sales!$J57 - SUM($M57:$P57)</f>
        <v>0</v>
      </c>
      <c r="M57" s="1">
        <f>IFERROR(sales!$I57 * VLOOKUP($E57&amp;$F57&amp;"GAS", 'fuel-split'!$A$2:$E$7, 5, 0) / VLOOKUP($F57&amp;$G57&amp;"GAS", 'fuel-efficiency'!$A$2:$E$56, 5, 0), 0)</f>
        <v>0</v>
      </c>
      <c r="N57" s="1">
        <f>IFERROR(sales!$I57 * VLOOKUP($E57&amp;F57&amp;"DSL", 'fuel-split'!$A$2:$E$7, 5, 0) / VLOOKUP($F57&amp;$G57&amp;"DSL", 'fuel-efficiency'!$A$2:$E$56, 5, 0), 0)</f>
        <v>0</v>
      </c>
      <c r="O57" s="1">
        <f>IFERROR(sales!$I57 * VLOOKUP($E57&amp;$F57&amp;"NG", 'fuel-split'!$A$2:$E$7, 5, 0) / VLOOKUP($F57&amp;$G57&amp;"NG", 'fuel-efficiency'!$A$2:$E$56, 5, 0), 0)</f>
        <v>0</v>
      </c>
      <c r="P57" s="1">
        <f>IFERROR(sales!$I57 * VLOOKUP($E57&amp;$F57&amp;"ELEC", 'fuel-split'!$A$2:$E$7, 5, 0) / VLOOKUP($F57&amp;$G57&amp;"ELEC", 'fuel-efficiency'!$A$2:$E$56, 5, 0), 0)</f>
        <v>0</v>
      </c>
    </row>
    <row r="58" spans="1:16" x14ac:dyDescent="0.2">
      <c r="A58" s="1" t="str">
        <f t="shared" si="0"/>
        <v>20111commercialVCC 21400 (GAS LHD1)2012</v>
      </c>
      <c r="B58" s="1" t="str">
        <f t="shared" si="1"/>
        <v>20111commercialVCC 21400 (GAS LHD1)</v>
      </c>
      <c r="C58">
        <f>sales!$B$58</f>
        <v>2011</v>
      </c>
      <c r="D58">
        <f>sales!$C$58</f>
        <v>1</v>
      </c>
      <c r="E58" t="str">
        <f>sales!$D$58</f>
        <v>commercial</v>
      </c>
      <c r="F58" t="str">
        <f>sales!$E$58</f>
        <v>VCC 21400 (GAS LHD1)</v>
      </c>
      <c r="G58">
        <f>sales!$F$58</f>
        <v>2012</v>
      </c>
      <c r="H58" s="1">
        <f>sales!$G58 - VLOOKUP($D58&amp;$G58, 'regional-sales'!$A$2:$D$24, 4, 0) * VLOOKUP($D58&amp;$E58&amp;$F58&amp;$G58, 'market-share'!$A$2:$F$95, 6, 0) * ($C58 = $G58)</f>
        <v>0</v>
      </c>
      <c r="I58" s="1">
        <f>sales!$H58 - IF($C58 &gt;= $G58, VLOOKUP($D58&amp;$G58, 'regional-sales'!$A$2:$D$24, 4, 0) * VLOOKUP($D58&amp;$E58&amp;$F58&amp;$G58, 'market-share'!$A$2:$F$95, 6, 0) * VLOOKUP($C58 - $G58, survival!$A$2:$B$72, 2, 0), 0)</f>
        <v>0</v>
      </c>
      <c r="J58" s="1">
        <f>sales!$I58 - IF($C58 &gt;= $G58, sales!$H58 *VLOOKUP(E58&amp;($C58-$G58), 'annual-travel'!$A$2:$D$64, 4, 0), 0)</f>
        <v>0</v>
      </c>
      <c r="K58" s="1">
        <f>sales!$J58 - SUM($M58:$P58)</f>
        <v>0</v>
      </c>
      <c r="M58" s="1">
        <f>IFERROR(sales!$I58 * VLOOKUP($E58&amp;$F58&amp;"GAS", 'fuel-split'!$A$2:$E$7, 5, 0) / VLOOKUP($F58&amp;$G58&amp;"GAS", 'fuel-efficiency'!$A$2:$E$56, 5, 0), 0)</f>
        <v>0</v>
      </c>
      <c r="N58" s="1">
        <f>IFERROR(sales!$I58 * VLOOKUP($E58&amp;F58&amp;"DSL", 'fuel-split'!$A$2:$E$7, 5, 0) / VLOOKUP($F58&amp;$G58&amp;"DSL", 'fuel-efficiency'!$A$2:$E$56, 5, 0), 0)</f>
        <v>0</v>
      </c>
      <c r="O58" s="1">
        <f>IFERROR(sales!$I58 * VLOOKUP($E58&amp;$F58&amp;"NG", 'fuel-split'!$A$2:$E$7, 5, 0) / VLOOKUP($F58&amp;$G58&amp;"NG", 'fuel-efficiency'!$A$2:$E$56, 5, 0), 0)</f>
        <v>0</v>
      </c>
      <c r="P58" s="1">
        <f>IFERROR(sales!$I58 * VLOOKUP($E58&amp;$F58&amp;"ELEC", 'fuel-split'!$A$2:$E$7, 5, 0) / VLOOKUP($F58&amp;$G58&amp;"ELEC", 'fuel-efficiency'!$A$2:$E$56, 5, 0), 0)</f>
        <v>0</v>
      </c>
    </row>
    <row r="59" spans="1:16" x14ac:dyDescent="0.2">
      <c r="A59" s="1" t="str">
        <f t="shared" si="0"/>
        <v>20121commercialVCC 21400 (GAS LHD1)2012</v>
      </c>
      <c r="B59" s="1" t="str">
        <f t="shared" si="1"/>
        <v>20121commercialVCC 21400 (GAS LHD1)</v>
      </c>
      <c r="C59">
        <f>sales!$B$59</f>
        <v>2012</v>
      </c>
      <c r="D59">
        <f>sales!$C$59</f>
        <v>1</v>
      </c>
      <c r="E59" t="str">
        <f>sales!$D$59</f>
        <v>commercial</v>
      </c>
      <c r="F59" t="str">
        <f>sales!$E$59</f>
        <v>VCC 21400 (GAS LHD1)</v>
      </c>
      <c r="G59">
        <f>sales!$F$59</f>
        <v>2012</v>
      </c>
      <c r="H59" s="1">
        <f>sales!$G59 - VLOOKUP($D59&amp;$G59, 'regional-sales'!$A$2:$D$24, 4, 0) * VLOOKUP($D59&amp;$E59&amp;$F59&amp;$G59, 'market-share'!$A$2:$F$95, 6, 0) * ($C59 = $G59)</f>
        <v>7.2852230914577376E-9</v>
      </c>
      <c r="I59" s="1">
        <f>sales!$H59 - IF($C59 &gt;= $G59, VLOOKUP($D59&amp;$G59, 'regional-sales'!$A$2:$D$24, 4, 0) * VLOOKUP($D59&amp;$E59&amp;$F59&amp;$G59, 'market-share'!$A$2:$F$95, 6, 0) * VLOOKUP($C59 - $G59, survival!$A$2:$B$72, 2, 0), 0)</f>
        <v>7.2852230914577376E-9</v>
      </c>
      <c r="J59" s="1">
        <f>sales!$I59 - IF($C59 &gt;= $G59, sales!$H59 *VLOOKUP(E59&amp;($C59-$G59), 'annual-travel'!$A$2:$D$64, 4, 0), 0)</f>
        <v>-7.9200323671102524E-4</v>
      </c>
      <c r="K59" s="1">
        <f>sales!$J59 - SUM($M59:$P59)</f>
        <v>1.5424902085214853E-4</v>
      </c>
      <c r="M59" s="1">
        <f>IFERROR(sales!$I59 * VLOOKUP($E59&amp;$F59&amp;"GAS", 'fuel-split'!$A$2:$E$7, 5, 0) / VLOOKUP($F59&amp;$G59&amp;"GAS", 'fuel-efficiency'!$A$2:$E$56, 5, 0), 0)</f>
        <v>468183.90535709297</v>
      </c>
      <c r="N59" s="1">
        <f>IFERROR(sales!$I59 * VLOOKUP($E59&amp;F59&amp;"DSL", 'fuel-split'!$A$2:$E$7, 5, 0) / VLOOKUP($F59&amp;$G59&amp;"DSL", 'fuel-efficiency'!$A$2:$E$56, 5, 0), 0)</f>
        <v>0</v>
      </c>
      <c r="O59" s="1">
        <f>IFERROR(sales!$I59 * VLOOKUP($E59&amp;$F59&amp;"NG", 'fuel-split'!$A$2:$E$7, 5, 0) / VLOOKUP($F59&amp;$G59&amp;"NG", 'fuel-efficiency'!$A$2:$E$56, 5, 0), 0)</f>
        <v>0</v>
      </c>
      <c r="P59" s="1">
        <f>IFERROR(sales!$I59 * VLOOKUP($E59&amp;$F59&amp;"ELEC", 'fuel-split'!$A$2:$E$7, 5, 0) / VLOOKUP($F59&amp;$G59&amp;"ELEC", 'fuel-efficiency'!$A$2:$E$56, 5, 0), 0)</f>
        <v>0</v>
      </c>
    </row>
    <row r="60" spans="1:16" x14ac:dyDescent="0.2">
      <c r="A60" s="1" t="str">
        <f t="shared" si="0"/>
        <v>20131commercialVCC 21400 (GAS LHD1)2012</v>
      </c>
      <c r="B60" s="1" t="str">
        <f t="shared" si="1"/>
        <v>20131commercialVCC 21400 (GAS LHD1)</v>
      </c>
      <c r="C60">
        <f>sales!$B$60</f>
        <v>2013</v>
      </c>
      <c r="D60">
        <f>sales!$C$60</f>
        <v>1</v>
      </c>
      <c r="E60" t="str">
        <f>sales!$D$60</f>
        <v>commercial</v>
      </c>
      <c r="F60" t="str">
        <f>sales!$E$60</f>
        <v>VCC 21400 (GAS LHD1)</v>
      </c>
      <c r="G60">
        <f>sales!$F$60</f>
        <v>2012</v>
      </c>
      <c r="H60" s="1">
        <f>sales!$G60 - VLOOKUP($D60&amp;$G60, 'regional-sales'!$A$2:$D$24, 4, 0) * VLOOKUP($D60&amp;$E60&amp;$F60&amp;$G60, 'market-share'!$A$2:$F$95, 6, 0) * ($C60 = $G60)</f>
        <v>0</v>
      </c>
      <c r="I60" s="1">
        <f>sales!$H60 - IF($C60 &gt;= $G60, VLOOKUP($D60&amp;$G60, 'regional-sales'!$A$2:$D$24, 4, 0) * VLOOKUP($D60&amp;$E60&amp;$F60&amp;$G60, 'market-share'!$A$2:$F$95, 6, 0) * VLOOKUP($C60 - $G60, survival!$A$2:$B$72, 2, 0), 0)</f>
        <v>7.2124066718970425E-9</v>
      </c>
      <c r="J60" s="1">
        <f>sales!$I60 - IF($C60 &gt;= $G60, sales!$H60 *VLOOKUP(E60&amp;($C60-$G60), 'annual-travel'!$A$2:$D$64, 4, 0), 0)</f>
        <v>6.7906919866800308E-4</v>
      </c>
      <c r="K60" s="1">
        <f>sales!$J60 - SUM($M60:$P60)</f>
        <v>1.3079843483865261E-4</v>
      </c>
      <c r="M60" s="1">
        <f>IFERROR(sales!$I60 * VLOOKUP($E60&amp;$F60&amp;"GAS", 'fuel-split'!$A$2:$E$7, 5, 0) / VLOOKUP($F60&amp;$G60&amp;"GAS", 'fuel-efficiency'!$A$2:$E$56, 5, 0), 0)</f>
        <v>397004.96515156358</v>
      </c>
      <c r="N60" s="1">
        <f>IFERROR(sales!$I60 * VLOOKUP($E60&amp;F60&amp;"DSL", 'fuel-split'!$A$2:$E$7, 5, 0) / VLOOKUP($F60&amp;$G60&amp;"DSL", 'fuel-efficiency'!$A$2:$E$56, 5, 0), 0)</f>
        <v>0</v>
      </c>
      <c r="O60" s="1">
        <f>IFERROR(sales!$I60 * VLOOKUP($E60&amp;$F60&amp;"NG", 'fuel-split'!$A$2:$E$7, 5, 0) / VLOOKUP($F60&amp;$G60&amp;"NG", 'fuel-efficiency'!$A$2:$E$56, 5, 0), 0)</f>
        <v>0</v>
      </c>
      <c r="P60" s="1">
        <f>IFERROR(sales!$I60 * VLOOKUP($E60&amp;$F60&amp;"ELEC", 'fuel-split'!$A$2:$E$7, 5, 0) / VLOOKUP($F60&amp;$G60&amp;"ELEC", 'fuel-efficiency'!$A$2:$E$56, 5, 0), 0)</f>
        <v>0</v>
      </c>
    </row>
    <row r="61" spans="1:16" x14ac:dyDescent="0.2">
      <c r="A61" s="1" t="str">
        <f t="shared" si="0"/>
        <v>20141commercialVCC 21400 (GAS LHD1)2012</v>
      </c>
      <c r="B61" s="1" t="str">
        <f t="shared" si="1"/>
        <v>20141commercialVCC 21400 (GAS LHD1)</v>
      </c>
      <c r="C61">
        <f>sales!$B$61</f>
        <v>2014</v>
      </c>
      <c r="D61">
        <f>sales!$C$61</f>
        <v>1</v>
      </c>
      <c r="E61" t="str">
        <f>sales!$D$61</f>
        <v>commercial</v>
      </c>
      <c r="F61" t="str">
        <f>sales!$E$61</f>
        <v>VCC 21400 (GAS LHD1)</v>
      </c>
      <c r="G61">
        <f>sales!$F$61</f>
        <v>2012</v>
      </c>
      <c r="H61" s="1">
        <f>sales!$G61 - VLOOKUP($D61&amp;$G61, 'regional-sales'!$A$2:$D$24, 4, 0) * VLOOKUP($D61&amp;$E61&amp;$F61&amp;$G61, 'market-share'!$A$2:$F$95, 6, 0) * ($C61 = $G61)</f>
        <v>0</v>
      </c>
      <c r="I61" s="1">
        <f>sales!$H61 - IF($C61 &gt;= $G61, VLOOKUP($D61&amp;$G61, 'regional-sales'!$A$2:$D$24, 4, 0) * VLOOKUP($D61&amp;$E61&amp;$F61&amp;$G61, 'market-share'!$A$2:$F$95, 6, 0) * VLOOKUP($C61 - $G61, survival!$A$2:$B$72, 2, 0), 0)</f>
        <v>7.1410113378078677E-9</v>
      </c>
      <c r="J61" s="1">
        <f>sales!$I61 - IF($C61 &gt;= $G61, sales!$H61 *VLOOKUP(E61&amp;($C61-$G61), 'annual-travel'!$A$2:$D$64, 4, 0), 0)</f>
        <v>9.1934809461236E-4</v>
      </c>
      <c r="K61" s="1">
        <f>sales!$J61 - SUM($M61:$P61)</f>
        <v>1.168742892332375E-4</v>
      </c>
      <c r="M61" s="1">
        <f>IFERROR(sales!$I61 * VLOOKUP($E61&amp;$F61&amp;"GAS", 'fuel-split'!$A$2:$E$7, 5, 0) / VLOOKUP($F61&amp;$G61&amp;"GAS", 'fuel-efficiency'!$A$2:$E$56, 5, 0), 0)</f>
        <v>354742.71999606473</v>
      </c>
      <c r="N61" s="1">
        <f>IFERROR(sales!$I61 * VLOOKUP($E61&amp;F61&amp;"DSL", 'fuel-split'!$A$2:$E$7, 5, 0) / VLOOKUP($F61&amp;$G61&amp;"DSL", 'fuel-efficiency'!$A$2:$E$56, 5, 0), 0)</f>
        <v>0</v>
      </c>
      <c r="O61" s="1">
        <f>IFERROR(sales!$I61 * VLOOKUP($E61&amp;$F61&amp;"NG", 'fuel-split'!$A$2:$E$7, 5, 0) / VLOOKUP($F61&amp;$G61&amp;"NG", 'fuel-efficiency'!$A$2:$E$56, 5, 0), 0)</f>
        <v>0</v>
      </c>
      <c r="P61" s="1">
        <f>IFERROR(sales!$I61 * VLOOKUP($E61&amp;$F61&amp;"ELEC", 'fuel-split'!$A$2:$E$7, 5, 0) / VLOOKUP($F61&amp;$G61&amp;"ELEC", 'fuel-efficiency'!$A$2:$E$56, 5, 0), 0)</f>
        <v>0</v>
      </c>
    </row>
    <row r="62" spans="1:16" x14ac:dyDescent="0.2">
      <c r="A62" s="1" t="str">
        <f t="shared" si="0"/>
        <v>20151commercialVCC 21400 (GAS LHD1)2012</v>
      </c>
      <c r="B62" s="1" t="str">
        <f t="shared" si="1"/>
        <v>20151commercialVCC 21400 (GAS LHD1)</v>
      </c>
      <c r="C62">
        <f>sales!$B$62</f>
        <v>2015</v>
      </c>
      <c r="D62">
        <f>sales!$C$62</f>
        <v>1</v>
      </c>
      <c r="E62" t="str">
        <f>sales!$D$62</f>
        <v>commercial</v>
      </c>
      <c r="F62" t="str">
        <f>sales!$E$62</f>
        <v>VCC 21400 (GAS LHD1)</v>
      </c>
      <c r="G62">
        <f>sales!$F$62</f>
        <v>2012</v>
      </c>
      <c r="H62" s="1">
        <f>sales!$G62 - VLOOKUP($D62&amp;$G62, 'regional-sales'!$A$2:$D$24, 4, 0) * VLOOKUP($D62&amp;$E62&amp;$F62&amp;$G62, 'market-share'!$A$2:$F$95, 6, 0) * ($C62 = $G62)</f>
        <v>0</v>
      </c>
      <c r="I62" s="1">
        <f>sales!$H62 - IF($C62 &gt;= $G62, VLOOKUP($D62&amp;$G62, 'regional-sales'!$A$2:$D$24, 4, 0) * VLOOKUP($D62&amp;$E62&amp;$F62&amp;$G62, 'market-share'!$A$2:$F$95, 6, 0) * VLOOKUP($C62 - $G62, survival!$A$2:$B$72, 2, 0), 0)</f>
        <v>7.0689338826923631E-9</v>
      </c>
      <c r="J62" s="1">
        <f>sales!$I62 - IF($C62 &gt;= $G62, sales!$H62 *VLOOKUP(E62&amp;($C62-$G62), 'annual-travel'!$A$2:$D$64, 4, 0), 0)</f>
        <v>6.0604000464081764E-4</v>
      </c>
      <c r="K62" s="1">
        <f>sales!$J62 - SUM($M62:$P62)</f>
        <v>1.0675413068383932E-4</v>
      </c>
      <c r="M62" s="1">
        <f>IFERROR(sales!$I62 * VLOOKUP($E62&amp;$F62&amp;"GAS", 'fuel-split'!$A$2:$E$7, 5, 0) / VLOOKUP($F62&amp;$G62&amp;"GAS", 'fuel-efficiency'!$A$2:$E$56, 5, 0), 0)</f>
        <v>324026.41040246887</v>
      </c>
      <c r="N62" s="1">
        <f>IFERROR(sales!$I62 * VLOOKUP($E62&amp;F62&amp;"DSL", 'fuel-split'!$A$2:$E$7, 5, 0) / VLOOKUP($F62&amp;$G62&amp;"DSL", 'fuel-efficiency'!$A$2:$E$56, 5, 0), 0)</f>
        <v>0</v>
      </c>
      <c r="O62" s="1">
        <f>IFERROR(sales!$I62 * VLOOKUP($E62&amp;$F62&amp;"NG", 'fuel-split'!$A$2:$E$7, 5, 0) / VLOOKUP($F62&amp;$G62&amp;"NG", 'fuel-efficiency'!$A$2:$E$56, 5, 0), 0)</f>
        <v>0</v>
      </c>
      <c r="P62" s="1">
        <f>IFERROR(sales!$I62 * VLOOKUP($E62&amp;$F62&amp;"ELEC", 'fuel-split'!$A$2:$E$7, 5, 0) / VLOOKUP($F62&amp;$G62&amp;"ELEC", 'fuel-efficiency'!$A$2:$E$56, 5, 0), 0)</f>
        <v>0</v>
      </c>
    </row>
    <row r="63" spans="1:16" x14ac:dyDescent="0.2">
      <c r="A63" s="1" t="str">
        <f t="shared" si="0"/>
        <v>20161commercialVCC 21400 (GAS LHD1)2012</v>
      </c>
      <c r="B63" s="1" t="str">
        <f t="shared" si="1"/>
        <v>20161commercialVCC 21400 (GAS LHD1)</v>
      </c>
      <c r="C63">
        <f>sales!$B$63</f>
        <v>2016</v>
      </c>
      <c r="D63">
        <f>sales!$C$63</f>
        <v>1</v>
      </c>
      <c r="E63" t="str">
        <f>sales!$D$63</f>
        <v>commercial</v>
      </c>
      <c r="F63" t="str">
        <f>sales!$E$63</f>
        <v>VCC 21400 (GAS LHD1)</v>
      </c>
      <c r="G63">
        <f>sales!$F$63</f>
        <v>2012</v>
      </c>
      <c r="H63" s="1">
        <f>sales!$G63 - VLOOKUP($D63&amp;$G63, 'regional-sales'!$A$2:$D$24, 4, 0) * VLOOKUP($D63&amp;$E63&amp;$F63&amp;$G63, 'market-share'!$A$2:$F$95, 6, 0) * ($C63 = $G63)</f>
        <v>0</v>
      </c>
      <c r="I63" s="1">
        <f>sales!$H63 - IF($C63 &gt;= $G63, VLOOKUP($D63&amp;$G63, 'regional-sales'!$A$2:$D$24, 4, 0) * VLOOKUP($D63&amp;$E63&amp;$F63&amp;$G63, 'market-share'!$A$2:$F$95, 6, 0) * VLOOKUP($C63 - $G63, survival!$A$2:$B$72, 2, 0), 0)</f>
        <v>6.998504886723822E-9</v>
      </c>
      <c r="J63" s="1">
        <f>sales!$I63 - IF($C63 &gt;= $G63, sales!$H63 *VLOOKUP(E63&amp;($C63-$G63), 'annual-travel'!$A$2:$D$64, 4, 0), 0)</f>
        <v>-4.4196564704179764E-4</v>
      </c>
      <c r="K63" s="1">
        <f>sales!$J63 - SUM($M63:$P63)</f>
        <v>9.8748132586479187E-5</v>
      </c>
      <c r="M63" s="1">
        <f>IFERROR(sales!$I63 * VLOOKUP($E63&amp;$F63&amp;"GAS", 'fuel-split'!$A$2:$E$7, 5, 0) / VLOOKUP($F63&amp;$G63&amp;"GAS", 'fuel-efficiency'!$A$2:$E$56, 5, 0), 0)</f>
        <v>299724.17063710786</v>
      </c>
      <c r="N63" s="1">
        <f>IFERROR(sales!$I63 * VLOOKUP($E63&amp;F63&amp;"DSL", 'fuel-split'!$A$2:$E$7, 5, 0) / VLOOKUP($F63&amp;$G63&amp;"DSL", 'fuel-efficiency'!$A$2:$E$56, 5, 0), 0)</f>
        <v>0</v>
      </c>
      <c r="O63" s="1">
        <f>IFERROR(sales!$I63 * VLOOKUP($E63&amp;$F63&amp;"NG", 'fuel-split'!$A$2:$E$7, 5, 0) / VLOOKUP($F63&amp;$G63&amp;"NG", 'fuel-efficiency'!$A$2:$E$56, 5, 0), 0)</f>
        <v>0</v>
      </c>
      <c r="P63" s="1">
        <f>IFERROR(sales!$I63 * VLOOKUP($E63&amp;$F63&amp;"ELEC", 'fuel-split'!$A$2:$E$7, 5, 0) / VLOOKUP($F63&amp;$G63&amp;"ELEC", 'fuel-efficiency'!$A$2:$E$56, 5, 0), 0)</f>
        <v>0</v>
      </c>
    </row>
    <row r="64" spans="1:16" x14ac:dyDescent="0.2">
      <c r="A64" s="1" t="str">
        <f t="shared" si="0"/>
        <v>20171commercialVCC 21400 (GAS LHD1)2012</v>
      </c>
      <c r="B64" s="1" t="str">
        <f t="shared" si="1"/>
        <v>20171commercialVCC 21400 (GAS LHD1)</v>
      </c>
      <c r="C64">
        <f>sales!$B$64</f>
        <v>2017</v>
      </c>
      <c r="D64">
        <f>sales!$C$64</f>
        <v>1</v>
      </c>
      <c r="E64" t="str">
        <f>sales!$D$64</f>
        <v>commercial</v>
      </c>
      <c r="F64" t="str">
        <f>sales!$E$64</f>
        <v>VCC 21400 (GAS LHD1)</v>
      </c>
      <c r="G64">
        <f>sales!$F$64</f>
        <v>2012</v>
      </c>
      <c r="H64" s="1">
        <f>sales!$G64 - VLOOKUP($D64&amp;$G64, 'regional-sales'!$A$2:$D$24, 4, 0) * VLOOKUP($D64&amp;$E64&amp;$F64&amp;$G64, 'market-share'!$A$2:$F$95, 6, 0) * ($C64 = $G64)</f>
        <v>0</v>
      </c>
      <c r="I64" s="1">
        <f>sales!$H64 - IF($C64 &gt;= $G64, VLOOKUP($D64&amp;$G64, 'regional-sales'!$A$2:$D$24, 4, 0) * VLOOKUP($D64&amp;$E64&amp;$F64&amp;$G64, 'market-share'!$A$2:$F$95, 6, 0) * VLOOKUP($C64 - $G64, survival!$A$2:$B$72, 2, 0), 0)</f>
        <v>6.9281895775930025E-9</v>
      </c>
      <c r="J64" s="1">
        <f>sales!$I64 - IF($C64 &gt;= $G64, sales!$H64 *VLOOKUP(E64&amp;($C64-$G64), 'annual-travel'!$A$2:$D$64, 4, 0), 0)</f>
        <v>6.8807834759354591E-4</v>
      </c>
      <c r="K64" s="1">
        <f>sales!$J64 - SUM($M64:$P64)</f>
        <v>9.1696216259151697E-5</v>
      </c>
      <c r="M64" s="1">
        <f>IFERROR(sales!$I64 * VLOOKUP($E64&amp;$F64&amp;"GAS", 'fuel-split'!$A$2:$E$7, 5, 0) / VLOOKUP($F64&amp;$G64&amp;"GAS", 'fuel-efficiency'!$A$2:$E$56, 5, 0), 0)</f>
        <v>278321.67338576179</v>
      </c>
      <c r="N64" s="1">
        <f>IFERROR(sales!$I64 * VLOOKUP($E64&amp;F64&amp;"DSL", 'fuel-split'!$A$2:$E$7, 5, 0) / VLOOKUP($F64&amp;$G64&amp;"DSL", 'fuel-efficiency'!$A$2:$E$56, 5, 0), 0)</f>
        <v>0</v>
      </c>
      <c r="O64" s="1">
        <f>IFERROR(sales!$I64 * VLOOKUP($E64&amp;$F64&amp;"NG", 'fuel-split'!$A$2:$E$7, 5, 0) / VLOOKUP($F64&amp;$G64&amp;"NG", 'fuel-efficiency'!$A$2:$E$56, 5, 0), 0)</f>
        <v>0</v>
      </c>
      <c r="P64" s="1">
        <f>IFERROR(sales!$I64 * VLOOKUP($E64&amp;$F64&amp;"ELEC", 'fuel-split'!$A$2:$E$7, 5, 0) / VLOOKUP($F64&amp;$G64&amp;"ELEC", 'fuel-efficiency'!$A$2:$E$56, 5, 0), 0)</f>
        <v>0</v>
      </c>
    </row>
    <row r="65" spans="1:16" x14ac:dyDescent="0.2">
      <c r="A65" s="1" t="str">
        <f t="shared" si="0"/>
        <v>20181commercialVCC 21400 (GAS LHD1)2012</v>
      </c>
      <c r="B65" s="1" t="str">
        <f t="shared" si="1"/>
        <v>20181commercialVCC 21400 (GAS LHD1)</v>
      </c>
      <c r="C65">
        <f>sales!$B$65</f>
        <v>2018</v>
      </c>
      <c r="D65">
        <f>sales!$C$65</f>
        <v>1</v>
      </c>
      <c r="E65" t="str">
        <f>sales!$D$65</f>
        <v>commercial</v>
      </c>
      <c r="F65" t="str">
        <f>sales!$E$65</f>
        <v>VCC 21400 (GAS LHD1)</v>
      </c>
      <c r="G65">
        <f>sales!$F$65</f>
        <v>2012</v>
      </c>
      <c r="H65" s="1">
        <f>sales!$G65 - VLOOKUP($D65&amp;$G65, 'regional-sales'!$A$2:$D$24, 4, 0) * VLOOKUP($D65&amp;$E65&amp;$F65&amp;$G65, 'market-share'!$A$2:$F$95, 6, 0) * ($C65 = $G65)</f>
        <v>0</v>
      </c>
      <c r="I65" s="1">
        <f>sales!$H65 - IF($C65 &gt;= $G65, VLOOKUP($D65&amp;$G65, 'regional-sales'!$A$2:$D$24, 4, 0) * VLOOKUP($D65&amp;$E65&amp;$F65&amp;$G65, 'market-share'!$A$2:$F$95, 6, 0) * VLOOKUP($C65 - $G65, survival!$A$2:$B$72, 2, 0), 0)</f>
        <v>6.8587269197450951E-9</v>
      </c>
      <c r="J65" s="1">
        <f>sales!$I65 - IF($C65 &gt;= $G65, sales!$H65 *VLOOKUP(E65&amp;($C65-$G65), 'annual-travel'!$A$2:$D$64, 4, 0), 0)</f>
        <v>4.9638189375400543E-4</v>
      </c>
      <c r="K65" s="1">
        <f>sales!$J65 - SUM($M65:$P65)</f>
        <v>8.598243584856391E-5</v>
      </c>
      <c r="M65" s="1">
        <f>IFERROR(sales!$I65 * VLOOKUP($E65&amp;$F65&amp;"GAS", 'fuel-split'!$A$2:$E$7, 5, 0) / VLOOKUP($F65&amp;$G65&amp;"GAS", 'fuel-efficiency'!$A$2:$E$56, 5, 0), 0)</f>
        <v>260978.95680193257</v>
      </c>
      <c r="N65" s="1">
        <f>IFERROR(sales!$I65 * VLOOKUP($E65&amp;F65&amp;"DSL", 'fuel-split'!$A$2:$E$7, 5, 0) / VLOOKUP($F65&amp;$G65&amp;"DSL", 'fuel-efficiency'!$A$2:$E$56, 5, 0), 0)</f>
        <v>0</v>
      </c>
      <c r="O65" s="1">
        <f>IFERROR(sales!$I65 * VLOOKUP($E65&amp;$F65&amp;"NG", 'fuel-split'!$A$2:$E$7, 5, 0) / VLOOKUP($F65&amp;$G65&amp;"NG", 'fuel-efficiency'!$A$2:$E$56, 5, 0), 0)</f>
        <v>0</v>
      </c>
      <c r="P65" s="1">
        <f>IFERROR(sales!$I65 * VLOOKUP($E65&amp;$F65&amp;"ELEC", 'fuel-split'!$A$2:$E$7, 5, 0) / VLOOKUP($F65&amp;$G65&amp;"ELEC", 'fuel-efficiency'!$A$2:$E$56, 5, 0), 0)</f>
        <v>0</v>
      </c>
    </row>
    <row r="66" spans="1:16" x14ac:dyDescent="0.2">
      <c r="A66" s="1" t="str">
        <f t="shared" si="0"/>
        <v>20191commercialVCC 21400 (GAS LHD1)2012</v>
      </c>
      <c r="B66" s="1" t="str">
        <f t="shared" si="1"/>
        <v>20191commercialVCC 21400 (GAS LHD1)</v>
      </c>
      <c r="C66">
        <f>sales!$B$66</f>
        <v>2019</v>
      </c>
      <c r="D66">
        <f>sales!$C$66</f>
        <v>1</v>
      </c>
      <c r="E66" t="str">
        <f>sales!$D$66</f>
        <v>commercial</v>
      </c>
      <c r="F66" t="str">
        <f>sales!$E$66</f>
        <v>VCC 21400 (GAS LHD1)</v>
      </c>
      <c r="G66">
        <f>sales!$F$66</f>
        <v>2012</v>
      </c>
      <c r="H66" s="1">
        <f>sales!$G66 - VLOOKUP($D66&amp;$G66, 'regional-sales'!$A$2:$D$24, 4, 0) * VLOOKUP($D66&amp;$E66&amp;$F66&amp;$G66, 'market-share'!$A$2:$F$95, 6, 0) * ($C66 = $G66)</f>
        <v>0</v>
      </c>
      <c r="I66" s="1">
        <f>sales!$H66 - IF($C66 &gt;= $G66, VLOOKUP($D66&amp;$G66, 'regional-sales'!$A$2:$D$24, 4, 0) * VLOOKUP($D66&amp;$E66&amp;$F66&amp;$G66, 'market-share'!$A$2:$F$95, 6, 0) * VLOOKUP($C66 - $G66, survival!$A$2:$B$72, 2, 0), 0)</f>
        <v>6.7904863954026951E-9</v>
      </c>
      <c r="J66" s="1">
        <f>sales!$I66 - IF($C66 &gt;= $G66, sales!$H66 *VLOOKUP(E66&amp;($C66-$G66), 'annual-travel'!$A$2:$D$64, 4, 0), 0)</f>
        <v>4.9246009439229965E-5</v>
      </c>
      <c r="K66" s="1">
        <f>sales!$J66 - SUM($M66:$P66)</f>
        <v>8.1045698607340455E-5</v>
      </c>
      <c r="M66" s="1">
        <f>IFERROR(sales!$I66 * VLOOKUP($E66&amp;$F66&amp;"GAS", 'fuel-split'!$A$2:$E$7, 5, 0) / VLOOKUP($F66&amp;$G66&amp;"GAS", 'fuel-efficiency'!$A$2:$E$56, 5, 0), 0)</f>
        <v>245994.4409729953</v>
      </c>
      <c r="N66" s="1">
        <f>IFERROR(sales!$I66 * VLOOKUP($E66&amp;F66&amp;"DSL", 'fuel-split'!$A$2:$E$7, 5, 0) / VLOOKUP($F66&amp;$G66&amp;"DSL", 'fuel-efficiency'!$A$2:$E$56, 5, 0), 0)</f>
        <v>0</v>
      </c>
      <c r="O66" s="1">
        <f>IFERROR(sales!$I66 * VLOOKUP($E66&amp;$F66&amp;"NG", 'fuel-split'!$A$2:$E$7, 5, 0) / VLOOKUP($F66&amp;$G66&amp;"NG", 'fuel-efficiency'!$A$2:$E$56, 5, 0), 0)</f>
        <v>0</v>
      </c>
      <c r="P66" s="1">
        <f>IFERROR(sales!$I66 * VLOOKUP($E66&amp;$F66&amp;"ELEC", 'fuel-split'!$A$2:$E$7, 5, 0) / VLOOKUP($F66&amp;$G66&amp;"ELEC", 'fuel-efficiency'!$A$2:$E$56, 5, 0), 0)</f>
        <v>0</v>
      </c>
    </row>
    <row r="67" spans="1:16" x14ac:dyDescent="0.2">
      <c r="A67" s="1" t="str">
        <f t="shared" ref="A67:A130" si="2">$B67&amp;$G67</f>
        <v>20201commercialVCC 21400 (GAS LHD1)2012</v>
      </c>
      <c r="B67" s="1" t="str">
        <f t="shared" ref="B67:B130" si="3">$C67&amp;$D67&amp;$E67&amp;$F67</f>
        <v>20201commercialVCC 21400 (GAS LHD1)</v>
      </c>
      <c r="C67">
        <f>sales!$B$67</f>
        <v>2020</v>
      </c>
      <c r="D67">
        <f>sales!$C$67</f>
        <v>1</v>
      </c>
      <c r="E67" t="str">
        <f>sales!$D$67</f>
        <v>commercial</v>
      </c>
      <c r="F67" t="str">
        <f>sales!$E$67</f>
        <v>VCC 21400 (GAS LHD1)</v>
      </c>
      <c r="G67">
        <f>sales!$F$67</f>
        <v>2012</v>
      </c>
      <c r="H67" s="1">
        <f>sales!$G67 - VLOOKUP($D67&amp;$G67, 'regional-sales'!$A$2:$D$24, 4, 0) * VLOOKUP($D67&amp;$E67&amp;$F67&amp;$G67, 'market-share'!$A$2:$F$95, 6, 0) * ($C67 = $G67)</f>
        <v>0</v>
      </c>
      <c r="I67" s="1">
        <f>sales!$H67 - IF($C67 &gt;= $G67, VLOOKUP($D67&amp;$G67, 'regional-sales'!$A$2:$D$24, 4, 0) * VLOOKUP($D67&amp;$E67&amp;$F67&amp;$G67, 'market-share'!$A$2:$F$95, 6, 0) * VLOOKUP($C67 - $G67, survival!$A$2:$B$72, 2, 0), 0)</f>
        <v>6.7227858835394727E-9</v>
      </c>
      <c r="J67" s="1">
        <f>sales!$I67 - IF($C67 &gt;= $G67, sales!$H67 *VLOOKUP(E67&amp;($C67-$G67), 'annual-travel'!$A$2:$D$64, 4, 0), 0)</f>
        <v>-1.4377012848854065E-4</v>
      </c>
      <c r="K67" s="1">
        <f>sales!$J67 - SUM($M67:$P67)</f>
        <v>7.6761789387091994E-5</v>
      </c>
      <c r="M67" s="1">
        <f>IFERROR(sales!$I67 * VLOOKUP($E67&amp;$F67&amp;"GAS", 'fuel-split'!$A$2:$E$7, 5, 0) / VLOOKUP($F67&amp;$G67&amp;"GAS", 'fuel-efficiency'!$A$2:$E$56, 5, 0), 0)</f>
        <v>232992.09187162621</v>
      </c>
      <c r="N67" s="1">
        <f>IFERROR(sales!$I67 * VLOOKUP($E67&amp;F67&amp;"DSL", 'fuel-split'!$A$2:$E$7, 5, 0) / VLOOKUP($F67&amp;$G67&amp;"DSL", 'fuel-efficiency'!$A$2:$E$56, 5, 0), 0)</f>
        <v>0</v>
      </c>
      <c r="O67" s="1">
        <f>IFERROR(sales!$I67 * VLOOKUP($E67&amp;$F67&amp;"NG", 'fuel-split'!$A$2:$E$7, 5, 0) / VLOOKUP($F67&amp;$G67&amp;"NG", 'fuel-efficiency'!$A$2:$E$56, 5, 0), 0)</f>
        <v>0</v>
      </c>
      <c r="P67" s="1">
        <f>IFERROR(sales!$I67 * VLOOKUP($E67&amp;$F67&amp;"ELEC", 'fuel-split'!$A$2:$E$7, 5, 0) / VLOOKUP($F67&amp;$G67&amp;"ELEC", 'fuel-efficiency'!$A$2:$E$56, 5, 0), 0)</f>
        <v>0</v>
      </c>
    </row>
    <row r="68" spans="1:16" x14ac:dyDescent="0.2">
      <c r="A68" s="1" t="str">
        <f t="shared" si="2"/>
        <v>20101commercialVCC 21400 (GAS LHD1)2013</v>
      </c>
      <c r="B68" s="1" t="str">
        <f t="shared" si="3"/>
        <v>20101commercialVCC 21400 (GAS LHD1)</v>
      </c>
      <c r="C68">
        <f>sales!$B$68</f>
        <v>2010</v>
      </c>
      <c r="D68">
        <f>sales!$C$68</f>
        <v>1</v>
      </c>
      <c r="E68" t="str">
        <f>sales!$D$68</f>
        <v>commercial</v>
      </c>
      <c r="F68" t="str">
        <f>sales!$E$68</f>
        <v>VCC 21400 (GAS LHD1)</v>
      </c>
      <c r="G68">
        <f>sales!$F$68</f>
        <v>2013</v>
      </c>
      <c r="H68" s="1">
        <f>sales!$G68 - VLOOKUP($D68&amp;$G68, 'regional-sales'!$A$2:$D$24, 4, 0) * VLOOKUP($D68&amp;$E68&amp;$F68&amp;$G68, 'market-share'!$A$2:$F$95, 6, 0) * ($C68 = $G68)</f>
        <v>0</v>
      </c>
      <c r="I68" s="1">
        <f>sales!$H68 - IF($C68 &gt;= $G68, VLOOKUP($D68&amp;$G68, 'regional-sales'!$A$2:$D$24, 4, 0) * VLOOKUP($D68&amp;$E68&amp;$F68&amp;$G68, 'market-share'!$A$2:$F$95, 6, 0) * VLOOKUP($C68 - $G68, survival!$A$2:$B$72, 2, 0), 0)</f>
        <v>0</v>
      </c>
      <c r="J68" s="1">
        <f>sales!$I68 - IF($C68 &gt;= $G68, sales!$H68 *VLOOKUP(E68&amp;($C68-$G68), 'annual-travel'!$A$2:$D$64, 4, 0), 0)</f>
        <v>0</v>
      </c>
      <c r="K68" s="1">
        <f>sales!$J68 - SUM($M68:$P68)</f>
        <v>0</v>
      </c>
      <c r="M68" s="1">
        <f>IFERROR(sales!$I68 * VLOOKUP($E68&amp;$F68&amp;"GAS", 'fuel-split'!$A$2:$E$7, 5, 0) / VLOOKUP($F68&amp;$G68&amp;"GAS", 'fuel-efficiency'!$A$2:$E$56, 5, 0), 0)</f>
        <v>0</v>
      </c>
      <c r="N68" s="1">
        <f>IFERROR(sales!$I68 * VLOOKUP($E68&amp;F68&amp;"DSL", 'fuel-split'!$A$2:$E$7, 5, 0) / VLOOKUP($F68&amp;$G68&amp;"DSL", 'fuel-efficiency'!$A$2:$E$56, 5, 0), 0)</f>
        <v>0</v>
      </c>
      <c r="O68" s="1">
        <f>IFERROR(sales!$I68 * VLOOKUP($E68&amp;$F68&amp;"NG", 'fuel-split'!$A$2:$E$7, 5, 0) / VLOOKUP($F68&amp;$G68&amp;"NG", 'fuel-efficiency'!$A$2:$E$56, 5, 0), 0)</f>
        <v>0</v>
      </c>
      <c r="P68" s="1">
        <f>IFERROR(sales!$I68 * VLOOKUP($E68&amp;$F68&amp;"ELEC", 'fuel-split'!$A$2:$E$7, 5, 0) / VLOOKUP($F68&amp;$G68&amp;"ELEC", 'fuel-efficiency'!$A$2:$E$56, 5, 0), 0)</f>
        <v>0</v>
      </c>
    </row>
    <row r="69" spans="1:16" x14ac:dyDescent="0.2">
      <c r="A69" s="1" t="str">
        <f t="shared" si="2"/>
        <v>20111commercialVCC 21400 (GAS LHD1)2013</v>
      </c>
      <c r="B69" s="1" t="str">
        <f t="shared" si="3"/>
        <v>20111commercialVCC 21400 (GAS LHD1)</v>
      </c>
      <c r="C69">
        <f>sales!$B$69</f>
        <v>2011</v>
      </c>
      <c r="D69">
        <f>sales!$C$69</f>
        <v>1</v>
      </c>
      <c r="E69" t="str">
        <f>sales!$D$69</f>
        <v>commercial</v>
      </c>
      <c r="F69" t="str">
        <f>sales!$E$69</f>
        <v>VCC 21400 (GAS LHD1)</v>
      </c>
      <c r="G69">
        <f>sales!$F$69</f>
        <v>2013</v>
      </c>
      <c r="H69" s="1">
        <f>sales!$G69 - VLOOKUP($D69&amp;$G69, 'regional-sales'!$A$2:$D$24, 4, 0) * VLOOKUP($D69&amp;$E69&amp;$F69&amp;$G69, 'market-share'!$A$2:$F$95, 6, 0) * ($C69 = $G69)</f>
        <v>0</v>
      </c>
      <c r="I69" s="1">
        <f>sales!$H69 - IF($C69 &gt;= $G69, VLOOKUP($D69&amp;$G69, 'regional-sales'!$A$2:$D$24, 4, 0) * VLOOKUP($D69&amp;$E69&amp;$F69&amp;$G69, 'market-share'!$A$2:$F$95, 6, 0) * VLOOKUP($C69 - $G69, survival!$A$2:$B$72, 2, 0), 0)</f>
        <v>0</v>
      </c>
      <c r="J69" s="1">
        <f>sales!$I69 - IF($C69 &gt;= $G69, sales!$H69 *VLOOKUP(E69&amp;($C69-$G69), 'annual-travel'!$A$2:$D$64, 4, 0), 0)</f>
        <v>0</v>
      </c>
      <c r="K69" s="1">
        <f>sales!$J69 - SUM($M69:$P69)</f>
        <v>0</v>
      </c>
      <c r="M69" s="1">
        <f>IFERROR(sales!$I69 * VLOOKUP($E69&amp;$F69&amp;"GAS", 'fuel-split'!$A$2:$E$7, 5, 0) / VLOOKUP($F69&amp;$G69&amp;"GAS", 'fuel-efficiency'!$A$2:$E$56, 5, 0), 0)</f>
        <v>0</v>
      </c>
      <c r="N69" s="1">
        <f>IFERROR(sales!$I69 * VLOOKUP($E69&amp;F69&amp;"DSL", 'fuel-split'!$A$2:$E$7, 5, 0) / VLOOKUP($F69&amp;$G69&amp;"DSL", 'fuel-efficiency'!$A$2:$E$56, 5, 0), 0)</f>
        <v>0</v>
      </c>
      <c r="O69" s="1">
        <f>IFERROR(sales!$I69 * VLOOKUP($E69&amp;$F69&amp;"NG", 'fuel-split'!$A$2:$E$7, 5, 0) / VLOOKUP($F69&amp;$G69&amp;"NG", 'fuel-efficiency'!$A$2:$E$56, 5, 0), 0)</f>
        <v>0</v>
      </c>
      <c r="P69" s="1">
        <f>IFERROR(sales!$I69 * VLOOKUP($E69&amp;$F69&amp;"ELEC", 'fuel-split'!$A$2:$E$7, 5, 0) / VLOOKUP($F69&amp;$G69&amp;"ELEC", 'fuel-efficiency'!$A$2:$E$56, 5, 0), 0)</f>
        <v>0</v>
      </c>
    </row>
    <row r="70" spans="1:16" x14ac:dyDescent="0.2">
      <c r="A70" s="1" t="str">
        <f t="shared" si="2"/>
        <v>20121commercialVCC 21400 (GAS LHD1)2013</v>
      </c>
      <c r="B70" s="1" t="str">
        <f t="shared" si="3"/>
        <v>20121commercialVCC 21400 (GAS LHD1)</v>
      </c>
      <c r="C70">
        <f>sales!$B$70</f>
        <v>2012</v>
      </c>
      <c r="D70">
        <f>sales!$C$70</f>
        <v>1</v>
      </c>
      <c r="E70" t="str">
        <f>sales!$D$70</f>
        <v>commercial</v>
      </c>
      <c r="F70" t="str">
        <f>sales!$E$70</f>
        <v>VCC 21400 (GAS LHD1)</v>
      </c>
      <c r="G70">
        <f>sales!$F$70</f>
        <v>2013</v>
      </c>
      <c r="H70" s="1">
        <f>sales!$G70 - VLOOKUP($D70&amp;$G70, 'regional-sales'!$A$2:$D$24, 4, 0) * VLOOKUP($D70&amp;$E70&amp;$F70&amp;$G70, 'market-share'!$A$2:$F$95, 6, 0) * ($C70 = $G70)</f>
        <v>0</v>
      </c>
      <c r="I70" s="1">
        <f>sales!$H70 - IF($C70 &gt;= $G70, VLOOKUP($D70&amp;$G70, 'regional-sales'!$A$2:$D$24, 4, 0) * VLOOKUP($D70&amp;$E70&amp;$F70&amp;$G70, 'market-share'!$A$2:$F$95, 6, 0) * VLOOKUP($C70 - $G70, survival!$A$2:$B$72, 2, 0), 0)</f>
        <v>0</v>
      </c>
      <c r="J70" s="1">
        <f>sales!$I70 - IF($C70 &gt;= $G70, sales!$H70 *VLOOKUP(E70&amp;($C70-$G70), 'annual-travel'!$A$2:$D$64, 4, 0), 0)</f>
        <v>0</v>
      </c>
      <c r="K70" s="1">
        <f>sales!$J70 - SUM($M70:$P70)</f>
        <v>0</v>
      </c>
      <c r="M70" s="1">
        <f>IFERROR(sales!$I70 * VLOOKUP($E70&amp;$F70&amp;"GAS", 'fuel-split'!$A$2:$E$7, 5, 0) / VLOOKUP($F70&amp;$G70&amp;"GAS", 'fuel-efficiency'!$A$2:$E$56, 5, 0), 0)</f>
        <v>0</v>
      </c>
      <c r="N70" s="1">
        <f>IFERROR(sales!$I70 * VLOOKUP($E70&amp;F70&amp;"DSL", 'fuel-split'!$A$2:$E$7, 5, 0) / VLOOKUP($F70&amp;$G70&amp;"DSL", 'fuel-efficiency'!$A$2:$E$56, 5, 0), 0)</f>
        <v>0</v>
      </c>
      <c r="O70" s="1">
        <f>IFERROR(sales!$I70 * VLOOKUP($E70&amp;$F70&amp;"NG", 'fuel-split'!$A$2:$E$7, 5, 0) / VLOOKUP($F70&amp;$G70&amp;"NG", 'fuel-efficiency'!$A$2:$E$56, 5, 0), 0)</f>
        <v>0</v>
      </c>
      <c r="P70" s="1">
        <f>IFERROR(sales!$I70 * VLOOKUP($E70&amp;$F70&amp;"ELEC", 'fuel-split'!$A$2:$E$7, 5, 0) / VLOOKUP($F70&amp;$G70&amp;"ELEC", 'fuel-efficiency'!$A$2:$E$56, 5, 0), 0)</f>
        <v>0</v>
      </c>
    </row>
    <row r="71" spans="1:16" x14ac:dyDescent="0.2">
      <c r="A71" s="1" t="str">
        <f t="shared" si="2"/>
        <v>20131commercialVCC 21400 (GAS LHD1)2013</v>
      </c>
      <c r="B71" s="1" t="str">
        <f t="shared" si="3"/>
        <v>20131commercialVCC 21400 (GAS LHD1)</v>
      </c>
      <c r="C71">
        <f>sales!$B$71</f>
        <v>2013</v>
      </c>
      <c r="D71">
        <f>sales!$C$71</f>
        <v>1</v>
      </c>
      <c r="E71" t="str">
        <f>sales!$D$71</f>
        <v>commercial</v>
      </c>
      <c r="F71" t="str">
        <f>sales!$E$71</f>
        <v>VCC 21400 (GAS LHD1)</v>
      </c>
      <c r="G71">
        <f>sales!$F$71</f>
        <v>2013</v>
      </c>
      <c r="H71" s="1">
        <f>sales!$G71 - VLOOKUP($D71&amp;$G71, 'regional-sales'!$A$2:$D$24, 4, 0) * VLOOKUP($D71&amp;$E71&amp;$F71&amp;$G71, 'market-share'!$A$2:$F$95, 6, 0) * ($C71 = $G71)</f>
        <v>1.4474892395810457E-8</v>
      </c>
      <c r="I71" s="1">
        <f>sales!$H71 - IF($C71 &gt;= $G71, VLOOKUP($D71&amp;$G71, 'regional-sales'!$A$2:$D$24, 4, 0) * VLOOKUP($D71&amp;$E71&amp;$F71&amp;$G71, 'market-share'!$A$2:$F$95, 6, 0) * VLOOKUP($C71 - $G71, survival!$A$2:$B$72, 2, 0), 0)</f>
        <v>1.4474892395810457E-8</v>
      </c>
      <c r="J71" s="1">
        <f>sales!$I71 - IF($C71 &gt;= $G71, sales!$H71 *VLOOKUP(E71&amp;($C71-$G71), 'annual-travel'!$A$2:$D$64, 4, 0), 0)</f>
        <v>-1.0869158431887627E-3</v>
      </c>
      <c r="K71" s="1">
        <f>sales!$J71 - SUM($M71:$P71)</f>
        <v>2.0373915322124958E-4</v>
      </c>
      <c r="M71" s="1">
        <f>IFERROR(sales!$I71 * VLOOKUP($E71&amp;$F71&amp;"GAS", 'fuel-split'!$A$2:$E$7, 5, 0) / VLOOKUP($F71&amp;$G71&amp;"GAS", 'fuel-efficiency'!$A$2:$E$56, 5, 0), 0)</f>
        <v>643795.65677363181</v>
      </c>
      <c r="N71" s="1">
        <f>IFERROR(sales!$I71 * VLOOKUP($E71&amp;F71&amp;"DSL", 'fuel-split'!$A$2:$E$7, 5, 0) / VLOOKUP($F71&amp;$G71&amp;"DSL", 'fuel-efficiency'!$A$2:$E$56, 5, 0), 0)</f>
        <v>0</v>
      </c>
      <c r="O71" s="1">
        <f>IFERROR(sales!$I71 * VLOOKUP($E71&amp;$F71&amp;"NG", 'fuel-split'!$A$2:$E$7, 5, 0) / VLOOKUP($F71&amp;$G71&amp;"NG", 'fuel-efficiency'!$A$2:$E$56, 5, 0), 0)</f>
        <v>0</v>
      </c>
      <c r="P71" s="1">
        <f>IFERROR(sales!$I71 * VLOOKUP($E71&amp;$F71&amp;"ELEC", 'fuel-split'!$A$2:$E$7, 5, 0) / VLOOKUP($F71&amp;$G71&amp;"ELEC", 'fuel-efficiency'!$A$2:$E$56, 5, 0), 0)</f>
        <v>0</v>
      </c>
    </row>
    <row r="72" spans="1:16" x14ac:dyDescent="0.2">
      <c r="A72" s="1" t="str">
        <f t="shared" si="2"/>
        <v>20141commercialVCC 21400 (GAS LHD1)2013</v>
      </c>
      <c r="B72" s="1" t="str">
        <f t="shared" si="3"/>
        <v>20141commercialVCC 21400 (GAS LHD1)</v>
      </c>
      <c r="C72">
        <f>sales!$B$72</f>
        <v>2014</v>
      </c>
      <c r="D72">
        <f>sales!$C$72</f>
        <v>1</v>
      </c>
      <c r="E72" t="str">
        <f>sales!$D$72</f>
        <v>commercial</v>
      </c>
      <c r="F72" t="str">
        <f>sales!$E$72</f>
        <v>VCC 21400 (GAS LHD1)</v>
      </c>
      <c r="G72">
        <f>sales!$F$72</f>
        <v>2013</v>
      </c>
      <c r="H72" s="1">
        <f>sales!$G72 - VLOOKUP($D72&amp;$G72, 'regional-sales'!$A$2:$D$24, 4, 0) * VLOOKUP($D72&amp;$E72&amp;$F72&amp;$G72, 'market-share'!$A$2:$F$95, 6, 0) * ($C72 = $G72)</f>
        <v>0</v>
      </c>
      <c r="I72" s="1">
        <f>sales!$H72 - IF($C72 &gt;= $G72, VLOOKUP($D72&amp;$G72, 'regional-sales'!$A$2:$D$24, 4, 0) * VLOOKUP($D72&amp;$E72&amp;$F72&amp;$G72, 'market-share'!$A$2:$F$95, 6, 0) * VLOOKUP($C72 - $G72, survival!$A$2:$B$72, 2, 0), 0)</f>
        <v>1.4330225894809701E-8</v>
      </c>
      <c r="J72" s="1">
        <f>sales!$I72 - IF($C72 &gt;= $G72, sales!$H72 *VLOOKUP(E72&amp;($C72-$G72), 'annual-travel'!$A$2:$D$64, 4, 0), 0)</f>
        <v>9.3190278857946396E-4</v>
      </c>
      <c r="K72" s="1">
        <f>sales!$J72 - SUM($M72:$P72)</f>
        <v>1.7276348080486059E-4</v>
      </c>
      <c r="M72" s="1">
        <f>IFERROR(sales!$I72 * VLOOKUP($E72&amp;$F72&amp;"GAS", 'fuel-split'!$A$2:$E$7, 5, 0) / VLOOKUP($F72&amp;$G72&amp;"GAS", 'fuel-efficiency'!$A$2:$E$56, 5, 0), 0)</f>
        <v>545918.10901145847</v>
      </c>
      <c r="N72" s="1">
        <f>IFERROR(sales!$I72 * VLOOKUP($E72&amp;F72&amp;"DSL", 'fuel-split'!$A$2:$E$7, 5, 0) / VLOOKUP($F72&amp;$G72&amp;"DSL", 'fuel-efficiency'!$A$2:$E$56, 5, 0), 0)</f>
        <v>0</v>
      </c>
      <c r="O72" s="1">
        <f>IFERROR(sales!$I72 * VLOOKUP($E72&amp;$F72&amp;"NG", 'fuel-split'!$A$2:$E$7, 5, 0) / VLOOKUP($F72&amp;$G72&amp;"NG", 'fuel-efficiency'!$A$2:$E$56, 5, 0), 0)</f>
        <v>0</v>
      </c>
      <c r="P72" s="1">
        <f>IFERROR(sales!$I72 * VLOOKUP($E72&amp;$F72&amp;"ELEC", 'fuel-split'!$A$2:$E$7, 5, 0) / VLOOKUP($F72&amp;$G72&amp;"ELEC", 'fuel-efficiency'!$A$2:$E$56, 5, 0), 0)</f>
        <v>0</v>
      </c>
    </row>
    <row r="73" spans="1:16" x14ac:dyDescent="0.2">
      <c r="A73" s="1" t="str">
        <f t="shared" si="2"/>
        <v>20151commercialVCC 21400 (GAS LHD1)2013</v>
      </c>
      <c r="B73" s="1" t="str">
        <f t="shared" si="3"/>
        <v>20151commercialVCC 21400 (GAS LHD1)</v>
      </c>
      <c r="C73">
        <f>sales!$B$73</f>
        <v>2015</v>
      </c>
      <c r="D73">
        <f>sales!$C$73</f>
        <v>1</v>
      </c>
      <c r="E73" t="str">
        <f>sales!$D$73</f>
        <v>commercial</v>
      </c>
      <c r="F73" t="str">
        <f>sales!$E$73</f>
        <v>VCC 21400 (GAS LHD1)</v>
      </c>
      <c r="G73">
        <f>sales!$F$73</f>
        <v>2013</v>
      </c>
      <c r="H73" s="1">
        <f>sales!$G73 - VLOOKUP($D73&amp;$G73, 'regional-sales'!$A$2:$D$24, 4, 0) * VLOOKUP($D73&amp;$E73&amp;$F73&amp;$G73, 'market-share'!$A$2:$F$95, 6, 0) * ($C73 = $G73)</f>
        <v>0</v>
      </c>
      <c r="I73" s="1">
        <f>sales!$H73 - IF($C73 &gt;= $G73, VLOOKUP($D73&amp;$G73, 'regional-sales'!$A$2:$D$24, 4, 0) * VLOOKUP($D73&amp;$E73&amp;$F73&amp;$G73, 'market-share'!$A$2:$F$95, 6, 0) * VLOOKUP($C73 - $G73, survival!$A$2:$B$72, 2, 0), 0)</f>
        <v>1.4186809949023882E-8</v>
      </c>
      <c r="J73" s="1">
        <f>sales!$I73 - IF($C73 &gt;= $G73, sales!$H73 *VLOOKUP(E73&amp;($C73-$G73), 'annual-travel'!$A$2:$D$64, 4, 0), 0)</f>
        <v>1.2616682797670364E-3</v>
      </c>
      <c r="K73" s="1">
        <f>sales!$J73 - SUM($M73:$P73)</f>
        <v>1.5437242109328508E-4</v>
      </c>
      <c r="M73" s="1">
        <f>IFERROR(sales!$I73 * VLOOKUP($E73&amp;$F73&amp;"GAS", 'fuel-split'!$A$2:$E$7, 5, 0) / VLOOKUP($F73&amp;$G73&amp;"GAS", 'fuel-efficiency'!$A$2:$E$56, 5, 0), 0)</f>
        <v>487803.65961392858</v>
      </c>
      <c r="N73" s="1">
        <f>IFERROR(sales!$I73 * VLOOKUP($E73&amp;F73&amp;"DSL", 'fuel-split'!$A$2:$E$7, 5, 0) / VLOOKUP($F73&amp;$G73&amp;"DSL", 'fuel-efficiency'!$A$2:$E$56, 5, 0), 0)</f>
        <v>0</v>
      </c>
      <c r="O73" s="1">
        <f>IFERROR(sales!$I73 * VLOOKUP($E73&amp;$F73&amp;"NG", 'fuel-split'!$A$2:$E$7, 5, 0) / VLOOKUP($F73&amp;$G73&amp;"NG", 'fuel-efficiency'!$A$2:$E$56, 5, 0), 0)</f>
        <v>0</v>
      </c>
      <c r="P73" s="1">
        <f>IFERROR(sales!$I73 * VLOOKUP($E73&amp;$F73&amp;"ELEC", 'fuel-split'!$A$2:$E$7, 5, 0) / VLOOKUP($F73&amp;$G73&amp;"ELEC", 'fuel-efficiency'!$A$2:$E$56, 5, 0), 0)</f>
        <v>0</v>
      </c>
    </row>
    <row r="74" spans="1:16" x14ac:dyDescent="0.2">
      <c r="A74" s="1" t="str">
        <f t="shared" si="2"/>
        <v>20161commercialVCC 21400 (GAS LHD1)2013</v>
      </c>
      <c r="B74" s="1" t="str">
        <f t="shared" si="3"/>
        <v>20161commercialVCC 21400 (GAS LHD1)</v>
      </c>
      <c r="C74">
        <f>sales!$B$74</f>
        <v>2016</v>
      </c>
      <c r="D74">
        <f>sales!$C$74</f>
        <v>1</v>
      </c>
      <c r="E74" t="str">
        <f>sales!$D$74</f>
        <v>commercial</v>
      </c>
      <c r="F74" t="str">
        <f>sales!$E$74</f>
        <v>VCC 21400 (GAS LHD1)</v>
      </c>
      <c r="G74">
        <f>sales!$F$74</f>
        <v>2013</v>
      </c>
      <c r="H74" s="1">
        <f>sales!$G74 - VLOOKUP($D74&amp;$G74, 'regional-sales'!$A$2:$D$24, 4, 0) * VLOOKUP($D74&amp;$E74&amp;$F74&amp;$G74, 'market-share'!$A$2:$F$95, 6, 0) * ($C74 = $G74)</f>
        <v>0</v>
      </c>
      <c r="I74" s="1">
        <f>sales!$H74 - IF($C74 &gt;= $G74, VLOOKUP($D74&amp;$G74, 'regional-sales'!$A$2:$D$24, 4, 0) * VLOOKUP($D74&amp;$E74&amp;$F74&amp;$G74, 'market-share'!$A$2:$F$95, 6, 0) * VLOOKUP($C74 - $G74, survival!$A$2:$B$72, 2, 0), 0)</f>
        <v>1.404458771503414E-8</v>
      </c>
      <c r="J74" s="1">
        <f>sales!$I74 - IF($C74 &gt;= $G74, sales!$H74 *VLOOKUP(E74&amp;($C74-$G74), 'annual-travel'!$A$2:$D$64, 4, 0), 0)</f>
        <v>8.3168782293796539E-4</v>
      </c>
      <c r="K74" s="1">
        <f>sales!$J74 - SUM($M74:$P74)</f>
        <v>1.4100689440965652E-4</v>
      </c>
      <c r="M74" s="1">
        <f>IFERROR(sales!$I74 * VLOOKUP($E74&amp;$F74&amp;"GAS", 'fuel-split'!$A$2:$E$7, 5, 0) / VLOOKUP($F74&amp;$G74&amp;"GAS", 'fuel-efficiency'!$A$2:$E$56, 5, 0), 0)</f>
        <v>445565.9267867211</v>
      </c>
      <c r="N74" s="1">
        <f>IFERROR(sales!$I74 * VLOOKUP($E74&amp;F74&amp;"DSL", 'fuel-split'!$A$2:$E$7, 5, 0) / VLOOKUP($F74&amp;$G74&amp;"DSL", 'fuel-efficiency'!$A$2:$E$56, 5, 0), 0)</f>
        <v>0</v>
      </c>
      <c r="O74" s="1">
        <f>IFERROR(sales!$I74 * VLOOKUP($E74&amp;$F74&amp;"NG", 'fuel-split'!$A$2:$E$7, 5, 0) / VLOOKUP($F74&amp;$G74&amp;"NG", 'fuel-efficiency'!$A$2:$E$56, 5, 0), 0)</f>
        <v>0</v>
      </c>
      <c r="P74" s="1">
        <f>IFERROR(sales!$I74 * VLOOKUP($E74&amp;$F74&amp;"ELEC", 'fuel-split'!$A$2:$E$7, 5, 0) / VLOOKUP($F74&amp;$G74&amp;"ELEC", 'fuel-efficiency'!$A$2:$E$56, 5, 0), 0)</f>
        <v>0</v>
      </c>
    </row>
    <row r="75" spans="1:16" x14ac:dyDescent="0.2">
      <c r="A75" s="1" t="str">
        <f t="shared" si="2"/>
        <v>20171commercialVCC 21400 (GAS LHD1)2013</v>
      </c>
      <c r="B75" s="1" t="str">
        <f t="shared" si="3"/>
        <v>20171commercialVCC 21400 (GAS LHD1)</v>
      </c>
      <c r="C75">
        <f>sales!$B$75</f>
        <v>2017</v>
      </c>
      <c r="D75">
        <f>sales!$C$75</f>
        <v>1</v>
      </c>
      <c r="E75" t="str">
        <f>sales!$D$75</f>
        <v>commercial</v>
      </c>
      <c r="F75" t="str">
        <f>sales!$E$75</f>
        <v>VCC 21400 (GAS LHD1)</v>
      </c>
      <c r="G75">
        <f>sales!$F$75</f>
        <v>2013</v>
      </c>
      <c r="H75" s="1">
        <f>sales!$G75 - VLOOKUP($D75&amp;$G75, 'regional-sales'!$A$2:$D$24, 4, 0) * VLOOKUP($D75&amp;$E75&amp;$F75&amp;$G75, 'market-share'!$A$2:$F$95, 6, 0) * ($C75 = $G75)</f>
        <v>0</v>
      </c>
      <c r="I75" s="1">
        <f>sales!$H75 - IF($C75 &gt;= $G75, VLOOKUP($D75&amp;$G75, 'regional-sales'!$A$2:$D$24, 4, 0) * VLOOKUP($D75&amp;$E75&amp;$F75&amp;$G75, 'market-share'!$A$2:$F$95, 6, 0) * VLOOKUP($C75 - $G75, survival!$A$2:$B$72, 2, 0), 0)</f>
        <v>1.3904355000704527E-8</v>
      </c>
      <c r="J75" s="1">
        <f>sales!$I75 - IF($C75 &gt;= $G75, sales!$H75 *VLOOKUP(E75&amp;($C75-$G75), 'annual-travel'!$A$2:$D$64, 4, 0), 0)</f>
        <v>-6.0652568936347961E-4</v>
      </c>
      <c r="K75" s="1">
        <f>sales!$J75 - SUM($M75:$P75)</f>
        <v>1.304305624216795E-4</v>
      </c>
      <c r="M75" s="1">
        <f>IFERROR(sales!$I75 * VLOOKUP($E75&amp;$F75&amp;"GAS", 'fuel-split'!$A$2:$E$7, 5, 0) / VLOOKUP($F75&amp;$G75&amp;"GAS", 'fuel-efficiency'!$A$2:$E$56, 5, 0), 0)</f>
        <v>412148.12614943244</v>
      </c>
      <c r="N75" s="1">
        <f>IFERROR(sales!$I75 * VLOOKUP($E75&amp;F75&amp;"DSL", 'fuel-split'!$A$2:$E$7, 5, 0) / VLOOKUP($F75&amp;$G75&amp;"DSL", 'fuel-efficiency'!$A$2:$E$56, 5, 0), 0)</f>
        <v>0</v>
      </c>
      <c r="O75" s="1">
        <f>IFERROR(sales!$I75 * VLOOKUP($E75&amp;$F75&amp;"NG", 'fuel-split'!$A$2:$E$7, 5, 0) / VLOOKUP($F75&amp;$G75&amp;"NG", 'fuel-efficiency'!$A$2:$E$56, 5, 0), 0)</f>
        <v>0</v>
      </c>
      <c r="P75" s="1">
        <f>IFERROR(sales!$I75 * VLOOKUP($E75&amp;$F75&amp;"ELEC", 'fuel-split'!$A$2:$E$7, 5, 0) / VLOOKUP($F75&amp;$G75&amp;"ELEC", 'fuel-efficiency'!$A$2:$E$56, 5, 0), 0)</f>
        <v>0</v>
      </c>
    </row>
    <row r="76" spans="1:16" x14ac:dyDescent="0.2">
      <c r="A76" s="1" t="str">
        <f t="shared" si="2"/>
        <v>20181commercialVCC 21400 (GAS LHD1)2013</v>
      </c>
      <c r="B76" s="1" t="str">
        <f t="shared" si="3"/>
        <v>20181commercialVCC 21400 (GAS LHD1)</v>
      </c>
      <c r="C76">
        <f>sales!$B$76</f>
        <v>2018</v>
      </c>
      <c r="D76">
        <f>sales!$C$76</f>
        <v>1</v>
      </c>
      <c r="E76" t="str">
        <f>sales!$D$76</f>
        <v>commercial</v>
      </c>
      <c r="F76" t="str">
        <f>sales!$E$76</f>
        <v>VCC 21400 (GAS LHD1)</v>
      </c>
      <c r="G76">
        <f>sales!$F$76</f>
        <v>2013</v>
      </c>
      <c r="H76" s="1">
        <f>sales!$G76 - VLOOKUP($D76&amp;$G76, 'regional-sales'!$A$2:$D$24, 4, 0) * VLOOKUP($D76&amp;$E76&amp;$F76&amp;$G76, 'market-share'!$A$2:$F$95, 6, 0) * ($C76 = $G76)</f>
        <v>0</v>
      </c>
      <c r="I76" s="1">
        <f>sales!$H76 - IF($C76 &gt;= $G76, VLOOKUP($D76&amp;$G76, 'regional-sales'!$A$2:$D$24, 4, 0) * VLOOKUP($D76&amp;$E76&amp;$F76&amp;$G76, 'market-share'!$A$2:$F$95, 6, 0) * VLOOKUP($C76 - $G76, survival!$A$2:$B$72, 2, 0), 0)</f>
        <v>1.3765657058684155E-8</v>
      </c>
      <c r="J76" s="1">
        <f>sales!$I76 - IF($C76 &gt;= $G76, sales!$H76 *VLOOKUP(E76&amp;($C76-$G76), 'annual-travel'!$A$2:$D$64, 4, 0), 0)</f>
        <v>9.4426469877362251E-4</v>
      </c>
      <c r="K76" s="1">
        <f>sales!$J76 - SUM($M76:$P76)</f>
        <v>1.2111756950616837E-4</v>
      </c>
      <c r="M76" s="1">
        <f>IFERROR(sales!$I76 * VLOOKUP($E76&amp;$F76&amp;"GAS", 'fuel-split'!$A$2:$E$7, 5, 0) / VLOOKUP($F76&amp;$G76&amp;"GAS", 'fuel-efficiency'!$A$2:$E$56, 5, 0), 0)</f>
        <v>382717.73647378344</v>
      </c>
      <c r="N76" s="1">
        <f>IFERROR(sales!$I76 * VLOOKUP($E76&amp;F76&amp;"DSL", 'fuel-split'!$A$2:$E$7, 5, 0) / VLOOKUP($F76&amp;$G76&amp;"DSL", 'fuel-efficiency'!$A$2:$E$56, 5, 0), 0)</f>
        <v>0</v>
      </c>
      <c r="O76" s="1">
        <f>IFERROR(sales!$I76 * VLOOKUP($E76&amp;$F76&amp;"NG", 'fuel-split'!$A$2:$E$7, 5, 0) / VLOOKUP($F76&amp;$G76&amp;"NG", 'fuel-efficiency'!$A$2:$E$56, 5, 0), 0)</f>
        <v>0</v>
      </c>
      <c r="P76" s="1">
        <f>IFERROR(sales!$I76 * VLOOKUP($E76&amp;$F76&amp;"ELEC", 'fuel-split'!$A$2:$E$7, 5, 0) / VLOOKUP($F76&amp;$G76&amp;"ELEC", 'fuel-efficiency'!$A$2:$E$56, 5, 0), 0)</f>
        <v>0</v>
      </c>
    </row>
    <row r="77" spans="1:16" x14ac:dyDescent="0.2">
      <c r="A77" s="1" t="str">
        <f t="shared" si="2"/>
        <v>20191commercialVCC 21400 (GAS LHD1)2013</v>
      </c>
      <c r="B77" s="1" t="str">
        <f t="shared" si="3"/>
        <v>20191commercialVCC 21400 (GAS LHD1)</v>
      </c>
      <c r="C77">
        <f>sales!$B$77</f>
        <v>2019</v>
      </c>
      <c r="D77">
        <f>sales!$C$77</f>
        <v>1</v>
      </c>
      <c r="E77" t="str">
        <f>sales!$D$77</f>
        <v>commercial</v>
      </c>
      <c r="F77" t="str">
        <f>sales!$E$77</f>
        <v>VCC 21400 (GAS LHD1)</v>
      </c>
      <c r="G77">
        <f>sales!$F$77</f>
        <v>2013</v>
      </c>
      <c r="H77" s="1">
        <f>sales!$G77 - VLOOKUP($D77&amp;$G77, 'regional-sales'!$A$2:$D$24, 4, 0) * VLOOKUP($D77&amp;$E77&amp;$F77&amp;$G77, 'market-share'!$A$2:$F$95, 6, 0) * ($C77 = $G77)</f>
        <v>0</v>
      </c>
      <c r="I77" s="1">
        <f>sales!$H77 - IF($C77 &gt;= $G77, VLOOKUP($D77&amp;$G77, 'regional-sales'!$A$2:$D$24, 4, 0) * VLOOKUP($D77&amp;$E77&amp;$F77&amp;$G77, 'market-share'!$A$2:$F$95, 6, 0) * VLOOKUP($C77 - $G77, survival!$A$2:$B$72, 2, 0), 0)</f>
        <v>1.3627897033074987E-8</v>
      </c>
      <c r="J77" s="1">
        <f>sales!$I77 - IF($C77 &gt;= $G77, sales!$H77 *VLOOKUP(E77&amp;($C77-$G77), 'annual-travel'!$A$2:$D$64, 4, 0), 0)</f>
        <v>6.8118283525109291E-4</v>
      </c>
      <c r="K77" s="1">
        <f>sales!$J77 - SUM($M77:$P77)</f>
        <v>1.1357042239978909E-4</v>
      </c>
      <c r="M77" s="1">
        <f>IFERROR(sales!$I77 * VLOOKUP($E77&amp;$F77&amp;"GAS", 'fuel-split'!$A$2:$E$7, 5, 0) / VLOOKUP($F77&amp;$G77&amp;"GAS", 'fuel-efficiency'!$A$2:$E$56, 5, 0), 0)</f>
        <v>358869.91623568756</v>
      </c>
      <c r="N77" s="1">
        <f>IFERROR(sales!$I77 * VLOOKUP($E77&amp;F77&amp;"DSL", 'fuel-split'!$A$2:$E$7, 5, 0) / VLOOKUP($F77&amp;$G77&amp;"DSL", 'fuel-efficiency'!$A$2:$E$56, 5, 0), 0)</f>
        <v>0</v>
      </c>
      <c r="O77" s="1">
        <f>IFERROR(sales!$I77 * VLOOKUP($E77&amp;$F77&amp;"NG", 'fuel-split'!$A$2:$E$7, 5, 0) / VLOOKUP($F77&amp;$G77&amp;"NG", 'fuel-efficiency'!$A$2:$E$56, 5, 0), 0)</f>
        <v>0</v>
      </c>
      <c r="P77" s="1">
        <f>IFERROR(sales!$I77 * VLOOKUP($E77&amp;$F77&amp;"ELEC", 'fuel-split'!$A$2:$E$7, 5, 0) / VLOOKUP($F77&amp;$G77&amp;"ELEC", 'fuel-efficiency'!$A$2:$E$56, 5, 0), 0)</f>
        <v>0</v>
      </c>
    </row>
    <row r="78" spans="1:16" x14ac:dyDescent="0.2">
      <c r="A78" s="1" t="str">
        <f t="shared" si="2"/>
        <v>20201commercialVCC 21400 (GAS LHD1)2013</v>
      </c>
      <c r="B78" s="1" t="str">
        <f t="shared" si="3"/>
        <v>20201commercialVCC 21400 (GAS LHD1)</v>
      </c>
      <c r="C78">
        <f>sales!$B$78</f>
        <v>2020</v>
      </c>
      <c r="D78">
        <f>sales!$C$78</f>
        <v>1</v>
      </c>
      <c r="E78" t="str">
        <f>sales!$D$78</f>
        <v>commercial</v>
      </c>
      <c r="F78" t="str">
        <f>sales!$E$78</f>
        <v>VCC 21400 (GAS LHD1)</v>
      </c>
      <c r="G78">
        <f>sales!$F$78</f>
        <v>2013</v>
      </c>
      <c r="H78" s="1">
        <f>sales!$G78 - VLOOKUP($D78&amp;$G78, 'regional-sales'!$A$2:$D$24, 4, 0) * VLOOKUP($D78&amp;$E78&amp;$F78&amp;$G78, 'market-share'!$A$2:$F$95, 6, 0) * ($C78 = $G78)</f>
        <v>0</v>
      </c>
      <c r="I78" s="1">
        <f>sales!$H78 - IF($C78 &gt;= $G78, VLOOKUP($D78&amp;$G78, 'regional-sales'!$A$2:$D$24, 4, 0) * VLOOKUP($D78&amp;$E78&amp;$F78&amp;$G78, 'market-share'!$A$2:$F$95, 6, 0) * VLOOKUP($C78 - $G78, survival!$A$2:$B$72, 2, 0), 0)</f>
        <v>1.3490875971911009E-8</v>
      </c>
      <c r="J78" s="1">
        <f>sales!$I78 - IF($C78 &gt;= $G78, sales!$H78 *VLOOKUP(E78&amp;($C78-$G78), 'annual-travel'!$A$2:$D$64, 4, 0), 0)</f>
        <v>6.7580491304397583E-5</v>
      </c>
      <c r="K78" s="1">
        <f>sales!$J78 - SUM($M78:$P78)</f>
        <v>1.0704959277063608E-4</v>
      </c>
      <c r="M78" s="1">
        <f>IFERROR(sales!$I78 * VLOOKUP($E78&amp;$F78&amp;"GAS", 'fuel-split'!$A$2:$E$7, 5, 0) / VLOOKUP($F78&amp;$G78&amp;"GAS", 'fuel-efficiency'!$A$2:$E$56, 5, 0), 0)</f>
        <v>338264.83754942339</v>
      </c>
      <c r="N78" s="1">
        <f>IFERROR(sales!$I78 * VLOOKUP($E78&amp;F78&amp;"DSL", 'fuel-split'!$A$2:$E$7, 5, 0) / VLOOKUP($F78&amp;$G78&amp;"DSL", 'fuel-efficiency'!$A$2:$E$56, 5, 0), 0)</f>
        <v>0</v>
      </c>
      <c r="O78" s="1">
        <f>IFERROR(sales!$I78 * VLOOKUP($E78&amp;$F78&amp;"NG", 'fuel-split'!$A$2:$E$7, 5, 0) / VLOOKUP($F78&amp;$G78&amp;"NG", 'fuel-efficiency'!$A$2:$E$56, 5, 0), 0)</f>
        <v>0</v>
      </c>
      <c r="P78" s="1">
        <f>IFERROR(sales!$I78 * VLOOKUP($E78&amp;$F78&amp;"ELEC", 'fuel-split'!$A$2:$E$7, 5, 0) / VLOOKUP($F78&amp;$G78&amp;"ELEC", 'fuel-efficiency'!$A$2:$E$56, 5, 0), 0)</f>
        <v>0</v>
      </c>
    </row>
    <row r="79" spans="1:16" x14ac:dyDescent="0.2">
      <c r="A79" s="1" t="str">
        <f t="shared" si="2"/>
        <v>20101commercialVCC 21400 (GAS LHD1)2014</v>
      </c>
      <c r="B79" s="1" t="str">
        <f t="shared" si="3"/>
        <v>20101commercialVCC 21400 (GAS LHD1)</v>
      </c>
      <c r="C79">
        <f>sales!$B$79</f>
        <v>2010</v>
      </c>
      <c r="D79">
        <f>sales!$C$79</f>
        <v>1</v>
      </c>
      <c r="E79" t="str">
        <f>sales!$D$79</f>
        <v>commercial</v>
      </c>
      <c r="F79" t="str">
        <f>sales!$E$79</f>
        <v>VCC 21400 (GAS LHD1)</v>
      </c>
      <c r="G79">
        <f>sales!$F$79</f>
        <v>2014</v>
      </c>
      <c r="H79" s="1">
        <f>sales!$G79 - VLOOKUP($D79&amp;$G79, 'regional-sales'!$A$2:$D$24, 4, 0) * VLOOKUP($D79&amp;$E79&amp;$F79&amp;$G79, 'market-share'!$A$2:$F$95, 6, 0) * ($C79 = $G79)</f>
        <v>0</v>
      </c>
      <c r="I79" s="1">
        <f>sales!$H79 - IF($C79 &gt;= $G79, VLOOKUP($D79&amp;$G79, 'regional-sales'!$A$2:$D$24, 4, 0) * VLOOKUP($D79&amp;$E79&amp;$F79&amp;$G79, 'market-share'!$A$2:$F$95, 6, 0) * VLOOKUP($C79 - $G79, survival!$A$2:$B$72, 2, 0), 0)</f>
        <v>0</v>
      </c>
      <c r="J79" s="1">
        <f>sales!$I79 - IF($C79 &gt;= $G79, sales!$H79 *VLOOKUP(E79&amp;($C79-$G79), 'annual-travel'!$A$2:$D$64, 4, 0), 0)</f>
        <v>0</v>
      </c>
      <c r="K79" s="1">
        <f>sales!$J79 - SUM($M79:$P79)</f>
        <v>0</v>
      </c>
      <c r="M79" s="1">
        <f>IFERROR(sales!$I79 * VLOOKUP($E79&amp;$F79&amp;"GAS", 'fuel-split'!$A$2:$E$7, 5, 0) / VLOOKUP($F79&amp;$G79&amp;"GAS", 'fuel-efficiency'!$A$2:$E$56, 5, 0), 0)</f>
        <v>0</v>
      </c>
      <c r="N79" s="1">
        <f>IFERROR(sales!$I79 * VLOOKUP($E79&amp;F79&amp;"DSL", 'fuel-split'!$A$2:$E$7, 5, 0) / VLOOKUP($F79&amp;$G79&amp;"DSL", 'fuel-efficiency'!$A$2:$E$56, 5, 0), 0)</f>
        <v>0</v>
      </c>
      <c r="O79" s="1">
        <f>IFERROR(sales!$I79 * VLOOKUP($E79&amp;$F79&amp;"NG", 'fuel-split'!$A$2:$E$7, 5, 0) / VLOOKUP($F79&amp;$G79&amp;"NG", 'fuel-efficiency'!$A$2:$E$56, 5, 0), 0)</f>
        <v>0</v>
      </c>
      <c r="P79" s="1">
        <f>IFERROR(sales!$I79 * VLOOKUP($E79&amp;$F79&amp;"ELEC", 'fuel-split'!$A$2:$E$7, 5, 0) / VLOOKUP($F79&amp;$G79&amp;"ELEC", 'fuel-efficiency'!$A$2:$E$56, 5, 0), 0)</f>
        <v>0</v>
      </c>
    </row>
    <row r="80" spans="1:16" x14ac:dyDescent="0.2">
      <c r="A80" s="1" t="str">
        <f t="shared" si="2"/>
        <v>20111commercialVCC 21400 (GAS LHD1)2014</v>
      </c>
      <c r="B80" s="1" t="str">
        <f t="shared" si="3"/>
        <v>20111commercialVCC 21400 (GAS LHD1)</v>
      </c>
      <c r="C80">
        <f>sales!$B$80</f>
        <v>2011</v>
      </c>
      <c r="D80">
        <f>sales!$C$80</f>
        <v>1</v>
      </c>
      <c r="E80" t="str">
        <f>sales!$D$80</f>
        <v>commercial</v>
      </c>
      <c r="F80" t="str">
        <f>sales!$E$80</f>
        <v>VCC 21400 (GAS LHD1)</v>
      </c>
      <c r="G80">
        <f>sales!$F$80</f>
        <v>2014</v>
      </c>
      <c r="H80" s="1">
        <f>sales!$G80 - VLOOKUP($D80&amp;$G80, 'regional-sales'!$A$2:$D$24, 4, 0) * VLOOKUP($D80&amp;$E80&amp;$F80&amp;$G80, 'market-share'!$A$2:$F$95, 6, 0) * ($C80 = $G80)</f>
        <v>0</v>
      </c>
      <c r="I80" s="1">
        <f>sales!$H80 - IF($C80 &gt;= $G80, VLOOKUP($D80&amp;$G80, 'regional-sales'!$A$2:$D$24, 4, 0) * VLOOKUP($D80&amp;$E80&amp;$F80&amp;$G80, 'market-share'!$A$2:$F$95, 6, 0) * VLOOKUP($C80 - $G80, survival!$A$2:$B$72, 2, 0), 0)</f>
        <v>0</v>
      </c>
      <c r="J80" s="1">
        <f>sales!$I80 - IF($C80 &gt;= $G80, sales!$H80 *VLOOKUP(E80&amp;($C80-$G80), 'annual-travel'!$A$2:$D$64, 4, 0), 0)</f>
        <v>0</v>
      </c>
      <c r="K80" s="1">
        <f>sales!$J80 - SUM($M80:$P80)</f>
        <v>0</v>
      </c>
      <c r="M80" s="1">
        <f>IFERROR(sales!$I80 * VLOOKUP($E80&amp;$F80&amp;"GAS", 'fuel-split'!$A$2:$E$7, 5, 0) / VLOOKUP($F80&amp;$G80&amp;"GAS", 'fuel-efficiency'!$A$2:$E$56, 5, 0), 0)</f>
        <v>0</v>
      </c>
      <c r="N80" s="1">
        <f>IFERROR(sales!$I80 * VLOOKUP($E80&amp;F80&amp;"DSL", 'fuel-split'!$A$2:$E$7, 5, 0) / VLOOKUP($F80&amp;$G80&amp;"DSL", 'fuel-efficiency'!$A$2:$E$56, 5, 0), 0)</f>
        <v>0</v>
      </c>
      <c r="O80" s="1">
        <f>IFERROR(sales!$I80 * VLOOKUP($E80&amp;$F80&amp;"NG", 'fuel-split'!$A$2:$E$7, 5, 0) / VLOOKUP($F80&amp;$G80&amp;"NG", 'fuel-efficiency'!$A$2:$E$56, 5, 0), 0)</f>
        <v>0</v>
      </c>
      <c r="P80" s="1">
        <f>IFERROR(sales!$I80 * VLOOKUP($E80&amp;$F80&amp;"ELEC", 'fuel-split'!$A$2:$E$7, 5, 0) / VLOOKUP($F80&amp;$G80&amp;"ELEC", 'fuel-efficiency'!$A$2:$E$56, 5, 0), 0)</f>
        <v>0</v>
      </c>
    </row>
    <row r="81" spans="1:16" x14ac:dyDescent="0.2">
      <c r="A81" s="1" t="str">
        <f t="shared" si="2"/>
        <v>20121commercialVCC 21400 (GAS LHD1)2014</v>
      </c>
      <c r="B81" s="1" t="str">
        <f t="shared" si="3"/>
        <v>20121commercialVCC 21400 (GAS LHD1)</v>
      </c>
      <c r="C81">
        <f>sales!$B$81</f>
        <v>2012</v>
      </c>
      <c r="D81">
        <f>sales!$C$81</f>
        <v>1</v>
      </c>
      <c r="E81" t="str">
        <f>sales!$D$81</f>
        <v>commercial</v>
      </c>
      <c r="F81" t="str">
        <f>sales!$E$81</f>
        <v>VCC 21400 (GAS LHD1)</v>
      </c>
      <c r="G81">
        <f>sales!$F$81</f>
        <v>2014</v>
      </c>
      <c r="H81" s="1">
        <f>sales!$G81 - VLOOKUP($D81&amp;$G81, 'regional-sales'!$A$2:$D$24, 4, 0) * VLOOKUP($D81&amp;$E81&amp;$F81&amp;$G81, 'market-share'!$A$2:$F$95, 6, 0) * ($C81 = $G81)</f>
        <v>0</v>
      </c>
      <c r="I81" s="1">
        <f>sales!$H81 - IF($C81 &gt;= $G81, VLOOKUP($D81&amp;$G81, 'regional-sales'!$A$2:$D$24, 4, 0) * VLOOKUP($D81&amp;$E81&amp;$F81&amp;$G81, 'market-share'!$A$2:$F$95, 6, 0) * VLOOKUP($C81 - $G81, survival!$A$2:$B$72, 2, 0), 0)</f>
        <v>0</v>
      </c>
      <c r="J81" s="1">
        <f>sales!$I81 - IF($C81 &gt;= $G81, sales!$H81 *VLOOKUP(E81&amp;($C81-$G81), 'annual-travel'!$A$2:$D$64, 4, 0), 0)</f>
        <v>0</v>
      </c>
      <c r="K81" s="1">
        <f>sales!$J81 - SUM($M81:$P81)</f>
        <v>0</v>
      </c>
      <c r="M81" s="1">
        <f>IFERROR(sales!$I81 * VLOOKUP($E81&amp;$F81&amp;"GAS", 'fuel-split'!$A$2:$E$7, 5, 0) / VLOOKUP($F81&amp;$G81&amp;"GAS", 'fuel-efficiency'!$A$2:$E$56, 5, 0), 0)</f>
        <v>0</v>
      </c>
      <c r="N81" s="1">
        <f>IFERROR(sales!$I81 * VLOOKUP($E81&amp;F81&amp;"DSL", 'fuel-split'!$A$2:$E$7, 5, 0) / VLOOKUP($F81&amp;$G81&amp;"DSL", 'fuel-efficiency'!$A$2:$E$56, 5, 0), 0)</f>
        <v>0</v>
      </c>
      <c r="O81" s="1">
        <f>IFERROR(sales!$I81 * VLOOKUP($E81&amp;$F81&amp;"NG", 'fuel-split'!$A$2:$E$7, 5, 0) / VLOOKUP($F81&amp;$G81&amp;"NG", 'fuel-efficiency'!$A$2:$E$56, 5, 0), 0)</f>
        <v>0</v>
      </c>
      <c r="P81" s="1">
        <f>IFERROR(sales!$I81 * VLOOKUP($E81&amp;$F81&amp;"ELEC", 'fuel-split'!$A$2:$E$7, 5, 0) / VLOOKUP($F81&amp;$G81&amp;"ELEC", 'fuel-efficiency'!$A$2:$E$56, 5, 0), 0)</f>
        <v>0</v>
      </c>
    </row>
    <row r="82" spans="1:16" x14ac:dyDescent="0.2">
      <c r="A82" s="1" t="str">
        <f t="shared" si="2"/>
        <v>20131commercialVCC 21400 (GAS LHD1)2014</v>
      </c>
      <c r="B82" s="1" t="str">
        <f t="shared" si="3"/>
        <v>20131commercialVCC 21400 (GAS LHD1)</v>
      </c>
      <c r="C82">
        <f>sales!$B$82</f>
        <v>2013</v>
      </c>
      <c r="D82">
        <f>sales!$C$82</f>
        <v>1</v>
      </c>
      <c r="E82" t="str">
        <f>sales!$D$82</f>
        <v>commercial</v>
      </c>
      <c r="F82" t="str">
        <f>sales!$E$82</f>
        <v>VCC 21400 (GAS LHD1)</v>
      </c>
      <c r="G82">
        <f>sales!$F$82</f>
        <v>2014</v>
      </c>
      <c r="H82" s="1">
        <f>sales!$G82 - VLOOKUP($D82&amp;$G82, 'regional-sales'!$A$2:$D$24, 4, 0) * VLOOKUP($D82&amp;$E82&amp;$F82&amp;$G82, 'market-share'!$A$2:$F$95, 6, 0) * ($C82 = $G82)</f>
        <v>0</v>
      </c>
      <c r="I82" s="1">
        <f>sales!$H82 - IF($C82 &gt;= $G82, VLOOKUP($D82&amp;$G82, 'regional-sales'!$A$2:$D$24, 4, 0) * VLOOKUP($D82&amp;$E82&amp;$F82&amp;$G82, 'market-share'!$A$2:$F$95, 6, 0) * VLOOKUP($C82 - $G82, survival!$A$2:$B$72, 2, 0), 0)</f>
        <v>0</v>
      </c>
      <c r="J82" s="1">
        <f>sales!$I82 - IF($C82 &gt;= $G82, sales!$H82 *VLOOKUP(E82&amp;($C82-$G82), 'annual-travel'!$A$2:$D$64, 4, 0), 0)</f>
        <v>0</v>
      </c>
      <c r="K82" s="1">
        <f>sales!$J82 - SUM($M82:$P82)</f>
        <v>0</v>
      </c>
      <c r="M82" s="1">
        <f>IFERROR(sales!$I82 * VLOOKUP($E82&amp;$F82&amp;"GAS", 'fuel-split'!$A$2:$E$7, 5, 0) / VLOOKUP($F82&amp;$G82&amp;"GAS", 'fuel-efficiency'!$A$2:$E$56, 5, 0), 0)</f>
        <v>0</v>
      </c>
      <c r="N82" s="1">
        <f>IFERROR(sales!$I82 * VLOOKUP($E82&amp;F82&amp;"DSL", 'fuel-split'!$A$2:$E$7, 5, 0) / VLOOKUP($F82&amp;$G82&amp;"DSL", 'fuel-efficiency'!$A$2:$E$56, 5, 0), 0)</f>
        <v>0</v>
      </c>
      <c r="O82" s="1">
        <f>IFERROR(sales!$I82 * VLOOKUP($E82&amp;$F82&amp;"NG", 'fuel-split'!$A$2:$E$7, 5, 0) / VLOOKUP($F82&amp;$G82&amp;"NG", 'fuel-efficiency'!$A$2:$E$56, 5, 0), 0)</f>
        <v>0</v>
      </c>
      <c r="P82" s="1">
        <f>IFERROR(sales!$I82 * VLOOKUP($E82&amp;$F82&amp;"ELEC", 'fuel-split'!$A$2:$E$7, 5, 0) / VLOOKUP($F82&amp;$G82&amp;"ELEC", 'fuel-efficiency'!$A$2:$E$56, 5, 0), 0)</f>
        <v>0</v>
      </c>
    </row>
    <row r="83" spans="1:16" x14ac:dyDescent="0.2">
      <c r="A83" s="1" t="str">
        <f t="shared" si="2"/>
        <v>20141commercialVCC 21400 (GAS LHD1)2014</v>
      </c>
      <c r="B83" s="1" t="str">
        <f t="shared" si="3"/>
        <v>20141commercialVCC 21400 (GAS LHD1)</v>
      </c>
      <c r="C83">
        <f>sales!$B$83</f>
        <v>2014</v>
      </c>
      <c r="D83">
        <f>sales!$C$83</f>
        <v>1</v>
      </c>
      <c r="E83" t="str">
        <f>sales!$D$83</f>
        <v>commercial</v>
      </c>
      <c r="F83" t="str">
        <f>sales!$E$83</f>
        <v>VCC 21400 (GAS LHD1)</v>
      </c>
      <c r="G83">
        <f>sales!$F$83</f>
        <v>2014</v>
      </c>
      <c r="H83" s="1">
        <f>sales!$G83 - VLOOKUP($D83&amp;$G83, 'regional-sales'!$A$2:$D$24, 4, 0) * VLOOKUP($D83&amp;$E83&amp;$F83&amp;$G83, 'market-share'!$A$2:$F$95, 6, 0) * ($C83 = $G83)</f>
        <v>1.4629705447077868E-8</v>
      </c>
      <c r="I83" s="1">
        <f>sales!$H83 - IF($C83 &gt;= $G83, VLOOKUP($D83&amp;$G83, 'regional-sales'!$A$2:$D$24, 4, 0) * VLOOKUP($D83&amp;$E83&amp;$F83&amp;$G83, 'market-share'!$A$2:$F$95, 6, 0) * VLOOKUP($C83 - $G83, survival!$A$2:$B$72, 2, 0), 0)</f>
        <v>1.4629705447077868E-8</v>
      </c>
      <c r="J83" s="1">
        <f>sales!$I83 - IF($C83 &gt;= $G83, sales!$H83 *VLOOKUP(E83&amp;($C83-$G83), 'annual-travel'!$A$2:$D$64, 4, 0), 0)</f>
        <v>-8.5820537060499191E-4</v>
      </c>
      <c r="K83" s="1">
        <f>sales!$J83 - SUM($M83:$P83)</f>
        <v>-3.6176585126668215E-5</v>
      </c>
      <c r="M83" s="1">
        <f>IFERROR(sales!$I83 * VLOOKUP($E83&amp;$F83&amp;"GAS", 'fuel-split'!$A$2:$E$7, 5, 0) / VLOOKUP($F83&amp;$G83&amp;"GAS", 'fuel-efficiency'!$A$2:$E$56, 5, 0), 0)</f>
        <v>506668.05444636056</v>
      </c>
      <c r="N83" s="1">
        <f>IFERROR(sales!$I83 * VLOOKUP($E83&amp;F83&amp;"DSL", 'fuel-split'!$A$2:$E$7, 5, 0) / VLOOKUP($F83&amp;$G83&amp;"DSL", 'fuel-efficiency'!$A$2:$E$56, 5, 0), 0)</f>
        <v>0</v>
      </c>
      <c r="O83" s="1">
        <f>IFERROR(sales!$I83 * VLOOKUP($E83&amp;$F83&amp;"NG", 'fuel-split'!$A$2:$E$7, 5, 0) / VLOOKUP($F83&amp;$G83&amp;"NG", 'fuel-efficiency'!$A$2:$E$56, 5, 0), 0)</f>
        <v>0</v>
      </c>
      <c r="P83" s="1">
        <f>IFERROR(sales!$I83 * VLOOKUP($E83&amp;$F83&amp;"ELEC", 'fuel-split'!$A$2:$E$7, 5, 0) / VLOOKUP($F83&amp;$G83&amp;"ELEC", 'fuel-efficiency'!$A$2:$E$56, 5, 0), 0)</f>
        <v>0</v>
      </c>
    </row>
    <row r="84" spans="1:16" x14ac:dyDescent="0.2">
      <c r="A84" s="1" t="str">
        <f t="shared" si="2"/>
        <v>20151commercialVCC 21400 (GAS LHD1)2014</v>
      </c>
      <c r="B84" s="1" t="str">
        <f t="shared" si="3"/>
        <v>20151commercialVCC 21400 (GAS LHD1)</v>
      </c>
      <c r="C84">
        <f>sales!$B$84</f>
        <v>2015</v>
      </c>
      <c r="D84">
        <f>sales!$C$84</f>
        <v>1</v>
      </c>
      <c r="E84" t="str">
        <f>sales!$D$84</f>
        <v>commercial</v>
      </c>
      <c r="F84" t="str">
        <f>sales!$E$84</f>
        <v>VCC 21400 (GAS LHD1)</v>
      </c>
      <c r="G84">
        <f>sales!$F$84</f>
        <v>2014</v>
      </c>
      <c r="H84" s="1">
        <f>sales!$G84 - VLOOKUP($D84&amp;$G84, 'regional-sales'!$A$2:$D$24, 4, 0) * VLOOKUP($D84&amp;$E84&amp;$F84&amp;$G84, 'market-share'!$A$2:$F$95, 6, 0) * ($C84 = $G84)</f>
        <v>0</v>
      </c>
      <c r="I84" s="1">
        <f>sales!$H84 - IF($C84 &gt;= $G84, VLOOKUP($D84&amp;$G84, 'regional-sales'!$A$2:$D$24, 4, 0) * VLOOKUP($D84&amp;$E84&amp;$F84&amp;$G84, 'market-share'!$A$2:$F$95, 6, 0) * VLOOKUP($C84 - $G84, survival!$A$2:$B$72, 2, 0), 0)</f>
        <v>1.4483219956673565E-8</v>
      </c>
      <c r="J84" s="1">
        <f>sales!$I84 - IF($C84 &gt;= $G84, sales!$H84 *VLOOKUP(E84&amp;($C84-$G84), 'annual-travel'!$A$2:$D$64, 4, 0), 0)</f>
        <v>7.3583144694566727E-4</v>
      </c>
      <c r="K84" s="1">
        <f>sales!$J84 - SUM($M84:$P84)</f>
        <v>-3.0677241738885641E-5</v>
      </c>
      <c r="M84" s="1">
        <f>IFERROR(sales!$I84 * VLOOKUP($E84&amp;$F84&amp;"GAS", 'fuel-split'!$A$2:$E$7, 5, 0) / VLOOKUP($F84&amp;$G84&amp;"GAS", 'fuel-efficiency'!$A$2:$E$56, 5, 0), 0)</f>
        <v>429638.29169964127</v>
      </c>
      <c r="N84" s="1">
        <f>IFERROR(sales!$I84 * VLOOKUP($E84&amp;F84&amp;"DSL", 'fuel-split'!$A$2:$E$7, 5, 0) / VLOOKUP($F84&amp;$G84&amp;"DSL", 'fuel-efficiency'!$A$2:$E$56, 5, 0), 0)</f>
        <v>0</v>
      </c>
      <c r="O84" s="1">
        <f>IFERROR(sales!$I84 * VLOOKUP($E84&amp;$F84&amp;"NG", 'fuel-split'!$A$2:$E$7, 5, 0) / VLOOKUP($F84&amp;$G84&amp;"NG", 'fuel-efficiency'!$A$2:$E$56, 5, 0), 0)</f>
        <v>0</v>
      </c>
      <c r="P84" s="1">
        <f>IFERROR(sales!$I84 * VLOOKUP($E84&amp;$F84&amp;"ELEC", 'fuel-split'!$A$2:$E$7, 5, 0) / VLOOKUP($F84&amp;$G84&amp;"ELEC", 'fuel-efficiency'!$A$2:$E$56, 5, 0), 0)</f>
        <v>0</v>
      </c>
    </row>
    <row r="85" spans="1:16" x14ac:dyDescent="0.2">
      <c r="A85" s="1" t="str">
        <f t="shared" si="2"/>
        <v>20161commercialVCC 21400 (GAS LHD1)2014</v>
      </c>
      <c r="B85" s="1" t="str">
        <f t="shared" si="3"/>
        <v>20161commercialVCC 21400 (GAS LHD1)</v>
      </c>
      <c r="C85">
        <f>sales!$B$85</f>
        <v>2016</v>
      </c>
      <c r="D85">
        <f>sales!$C$85</f>
        <v>1</v>
      </c>
      <c r="E85" t="str">
        <f>sales!$D$85</f>
        <v>commercial</v>
      </c>
      <c r="F85" t="str">
        <f>sales!$E$85</f>
        <v>VCC 21400 (GAS LHD1)</v>
      </c>
      <c r="G85">
        <f>sales!$F$85</f>
        <v>2014</v>
      </c>
      <c r="H85" s="1">
        <f>sales!$G85 - VLOOKUP($D85&amp;$G85, 'regional-sales'!$A$2:$D$24, 4, 0) * VLOOKUP($D85&amp;$E85&amp;$F85&amp;$G85, 'market-share'!$A$2:$F$95, 6, 0) * ($C85 = $G85)</f>
        <v>0</v>
      </c>
      <c r="I85" s="1">
        <f>sales!$H85 - IF($C85 &gt;= $G85, VLOOKUP($D85&amp;$G85, 'regional-sales'!$A$2:$D$24, 4, 0) * VLOOKUP($D85&amp;$E85&amp;$F85&amp;$G85, 'market-share'!$A$2:$F$95, 6, 0) * VLOOKUP($C85 - $G85, survival!$A$2:$B$72, 2, 0), 0)</f>
        <v>1.4338439768835087E-8</v>
      </c>
      <c r="J85" s="1">
        <f>sales!$I85 - IF($C85 &gt;= $G85, sales!$H85 *VLOOKUP(E85&amp;($C85-$G85), 'annual-travel'!$A$2:$D$64, 4, 0), 0)</f>
        <v>9.9620874971151352E-4</v>
      </c>
      <c r="K85" s="1">
        <f>sales!$J85 - SUM($M85:$P85)</f>
        <v>-2.7411035262048244E-5</v>
      </c>
      <c r="M85" s="1">
        <f>IFERROR(sales!$I85 * VLOOKUP($E85&amp;$F85&amp;"GAS", 'fuel-split'!$A$2:$E$7, 5, 0) / VLOOKUP($F85&amp;$G85&amp;"GAS", 'fuel-efficiency'!$A$2:$E$56, 5, 0), 0)</f>
        <v>383902.14125863102</v>
      </c>
      <c r="N85" s="1">
        <f>IFERROR(sales!$I85 * VLOOKUP($E85&amp;F85&amp;"DSL", 'fuel-split'!$A$2:$E$7, 5, 0) / VLOOKUP($F85&amp;$G85&amp;"DSL", 'fuel-efficiency'!$A$2:$E$56, 5, 0), 0)</f>
        <v>0</v>
      </c>
      <c r="O85" s="1">
        <f>IFERROR(sales!$I85 * VLOOKUP($E85&amp;$F85&amp;"NG", 'fuel-split'!$A$2:$E$7, 5, 0) / VLOOKUP($F85&amp;$G85&amp;"NG", 'fuel-efficiency'!$A$2:$E$56, 5, 0), 0)</f>
        <v>0</v>
      </c>
      <c r="P85" s="1">
        <f>IFERROR(sales!$I85 * VLOOKUP($E85&amp;$F85&amp;"ELEC", 'fuel-split'!$A$2:$E$7, 5, 0) / VLOOKUP($F85&amp;$G85&amp;"ELEC", 'fuel-efficiency'!$A$2:$E$56, 5, 0), 0)</f>
        <v>0</v>
      </c>
    </row>
    <row r="86" spans="1:16" x14ac:dyDescent="0.2">
      <c r="A86" s="1" t="str">
        <f t="shared" si="2"/>
        <v>20171commercialVCC 21400 (GAS LHD1)2014</v>
      </c>
      <c r="B86" s="1" t="str">
        <f t="shared" si="3"/>
        <v>20171commercialVCC 21400 (GAS LHD1)</v>
      </c>
      <c r="C86">
        <f>sales!$B$86</f>
        <v>2017</v>
      </c>
      <c r="D86">
        <f>sales!$C$86</f>
        <v>1</v>
      </c>
      <c r="E86" t="str">
        <f>sales!$D$86</f>
        <v>commercial</v>
      </c>
      <c r="F86" t="str">
        <f>sales!$E$86</f>
        <v>VCC 21400 (GAS LHD1)</v>
      </c>
      <c r="G86">
        <f>sales!$F$86</f>
        <v>2014</v>
      </c>
      <c r="H86" s="1">
        <f>sales!$G86 - VLOOKUP($D86&amp;$G86, 'regional-sales'!$A$2:$D$24, 4, 0) * VLOOKUP($D86&amp;$E86&amp;$F86&amp;$G86, 'market-share'!$A$2:$F$95, 6, 0) * ($C86 = $G86)</f>
        <v>0</v>
      </c>
      <c r="I86" s="1">
        <f>sales!$H86 - IF($C86 &gt;= $G86, VLOOKUP($D86&amp;$G86, 'regional-sales'!$A$2:$D$24, 4, 0) * VLOOKUP($D86&amp;$E86&amp;$F86&amp;$G86, 'market-share'!$A$2:$F$95, 6, 0) * VLOOKUP($C86 - $G86, survival!$A$2:$B$72, 2, 0), 0)</f>
        <v>1.4195762787494459E-8</v>
      </c>
      <c r="J86" s="1">
        <f>sales!$I86 - IF($C86 &gt;= $G86, sales!$H86 *VLOOKUP(E86&amp;($C86-$G86), 'annual-travel'!$A$2:$D$64, 4, 0), 0)</f>
        <v>6.5668532624840736E-4</v>
      </c>
      <c r="K86" s="1">
        <f>sales!$J86 - SUM($M86:$P86)</f>
        <v>-2.5038199964910746E-5</v>
      </c>
      <c r="M86" s="1">
        <f>IFERROR(sales!$I86 * VLOOKUP($E86&amp;$F86&amp;"GAS", 'fuel-split'!$A$2:$E$7, 5, 0) / VLOOKUP($F86&amp;$G86&amp;"GAS", 'fuel-efficiency'!$A$2:$E$56, 5, 0), 0)</f>
        <v>350660.9882769002</v>
      </c>
      <c r="N86" s="1">
        <f>IFERROR(sales!$I86 * VLOOKUP($E86&amp;F86&amp;"DSL", 'fuel-split'!$A$2:$E$7, 5, 0) / VLOOKUP($F86&amp;$G86&amp;"DSL", 'fuel-efficiency'!$A$2:$E$56, 5, 0), 0)</f>
        <v>0</v>
      </c>
      <c r="O86" s="1">
        <f>IFERROR(sales!$I86 * VLOOKUP($E86&amp;$F86&amp;"NG", 'fuel-split'!$A$2:$E$7, 5, 0) / VLOOKUP($F86&amp;$G86&amp;"NG", 'fuel-efficiency'!$A$2:$E$56, 5, 0), 0)</f>
        <v>0</v>
      </c>
      <c r="P86" s="1">
        <f>IFERROR(sales!$I86 * VLOOKUP($E86&amp;$F86&amp;"ELEC", 'fuel-split'!$A$2:$E$7, 5, 0) / VLOOKUP($F86&amp;$G86&amp;"ELEC", 'fuel-efficiency'!$A$2:$E$56, 5, 0), 0)</f>
        <v>0</v>
      </c>
    </row>
    <row r="87" spans="1:16" x14ac:dyDescent="0.2">
      <c r="A87" s="1" t="str">
        <f t="shared" si="2"/>
        <v>20181commercialVCC 21400 (GAS LHD1)2014</v>
      </c>
      <c r="B87" s="1" t="str">
        <f t="shared" si="3"/>
        <v>20181commercialVCC 21400 (GAS LHD1)</v>
      </c>
      <c r="C87">
        <f>sales!$B$87</f>
        <v>2018</v>
      </c>
      <c r="D87">
        <f>sales!$C$87</f>
        <v>1</v>
      </c>
      <c r="E87" t="str">
        <f>sales!$D$87</f>
        <v>commercial</v>
      </c>
      <c r="F87" t="str">
        <f>sales!$E$87</f>
        <v>VCC 21400 (GAS LHD1)</v>
      </c>
      <c r="G87">
        <f>sales!$F$87</f>
        <v>2014</v>
      </c>
      <c r="H87" s="1">
        <f>sales!$G87 - VLOOKUP($D87&amp;$G87, 'regional-sales'!$A$2:$D$24, 4, 0) * VLOOKUP($D87&amp;$E87&amp;$F87&amp;$G87, 'market-share'!$A$2:$F$95, 6, 0) * ($C87 = $G87)</f>
        <v>0</v>
      </c>
      <c r="I87" s="1">
        <f>sales!$H87 - IF($C87 &gt;= $G87, VLOOKUP($D87&amp;$G87, 'regional-sales'!$A$2:$D$24, 4, 0) * VLOOKUP($D87&amp;$E87&amp;$F87&amp;$G87, 'market-share'!$A$2:$F$95, 6, 0) * VLOOKUP($C87 - $G87, survival!$A$2:$B$72, 2, 0), 0)</f>
        <v>1.4053824770599022E-8</v>
      </c>
      <c r="J87" s="1">
        <f>sales!$I87 - IF($C87 &gt;= $G87, sales!$H87 *VLOOKUP(E87&amp;($C87-$G87), 'annual-travel'!$A$2:$D$64, 4, 0), 0)</f>
        <v>-4.7890515998005867E-4</v>
      </c>
      <c r="K87" s="1">
        <f>sales!$J87 - SUM($M87:$P87)</f>
        <v>-2.3160187993198633E-5</v>
      </c>
      <c r="M87" s="1">
        <f>IFERROR(sales!$I87 * VLOOKUP($E87&amp;$F87&amp;"GAS", 'fuel-split'!$A$2:$E$7, 5, 0) / VLOOKUP($F87&amp;$G87&amp;"GAS", 'fuel-efficiency'!$A$2:$E$56, 5, 0), 0)</f>
        <v>324361.13388269016</v>
      </c>
      <c r="N87" s="1">
        <f>IFERROR(sales!$I87 * VLOOKUP($E87&amp;F87&amp;"DSL", 'fuel-split'!$A$2:$E$7, 5, 0) / VLOOKUP($F87&amp;$G87&amp;"DSL", 'fuel-efficiency'!$A$2:$E$56, 5, 0), 0)</f>
        <v>0</v>
      </c>
      <c r="O87" s="1">
        <f>IFERROR(sales!$I87 * VLOOKUP($E87&amp;$F87&amp;"NG", 'fuel-split'!$A$2:$E$7, 5, 0) / VLOOKUP($F87&amp;$G87&amp;"NG", 'fuel-efficiency'!$A$2:$E$56, 5, 0), 0)</f>
        <v>0</v>
      </c>
      <c r="P87" s="1">
        <f>IFERROR(sales!$I87 * VLOOKUP($E87&amp;$F87&amp;"ELEC", 'fuel-split'!$A$2:$E$7, 5, 0) / VLOOKUP($F87&amp;$G87&amp;"ELEC", 'fuel-efficiency'!$A$2:$E$56, 5, 0), 0)</f>
        <v>0</v>
      </c>
    </row>
    <row r="88" spans="1:16" x14ac:dyDescent="0.2">
      <c r="A88" s="1" t="str">
        <f t="shared" si="2"/>
        <v>20191commercialVCC 21400 (GAS LHD1)2014</v>
      </c>
      <c r="B88" s="1" t="str">
        <f t="shared" si="3"/>
        <v>20191commercialVCC 21400 (GAS LHD1)</v>
      </c>
      <c r="C88">
        <f>sales!$B$88</f>
        <v>2019</v>
      </c>
      <c r="D88">
        <f>sales!$C$88</f>
        <v>1</v>
      </c>
      <c r="E88" t="str">
        <f>sales!$D$88</f>
        <v>commercial</v>
      </c>
      <c r="F88" t="str">
        <f>sales!$E$88</f>
        <v>VCC 21400 (GAS LHD1)</v>
      </c>
      <c r="G88">
        <f>sales!$F$88</f>
        <v>2014</v>
      </c>
      <c r="H88" s="1">
        <f>sales!$G88 - VLOOKUP($D88&amp;$G88, 'regional-sales'!$A$2:$D$24, 4, 0) * VLOOKUP($D88&amp;$E88&amp;$F88&amp;$G88, 'market-share'!$A$2:$F$95, 6, 0) * ($C88 = $G88)</f>
        <v>0</v>
      </c>
      <c r="I88" s="1">
        <f>sales!$H88 - IF($C88 &gt;= $G88, VLOOKUP($D88&amp;$G88, 'regional-sales'!$A$2:$D$24, 4, 0) * VLOOKUP($D88&amp;$E88&amp;$F88&amp;$G88, 'market-share'!$A$2:$F$95, 6, 0) * VLOOKUP($C88 - $G88, survival!$A$2:$B$72, 2, 0), 0)</f>
        <v>1.3913052043790231E-8</v>
      </c>
      <c r="J88" s="1">
        <f>sales!$I88 - IF($C88 &gt;= $G88, sales!$H88 *VLOOKUP(E88&amp;($C88-$G88), 'annual-travel'!$A$2:$D$64, 4, 0), 0)</f>
        <v>7.4557773768901825E-4</v>
      </c>
      <c r="K88" s="1">
        <f>sales!$J88 - SUM($M88:$P88)</f>
        <v>-2.1505751647055149E-5</v>
      </c>
      <c r="M88" s="1">
        <f>IFERROR(sales!$I88 * VLOOKUP($E88&amp;$F88&amp;"GAS", 'fuel-split'!$A$2:$E$7, 5, 0) / VLOOKUP($F88&amp;$G88&amp;"GAS", 'fuel-efficiency'!$A$2:$E$56, 5, 0), 0)</f>
        <v>301199.37731960876</v>
      </c>
      <c r="N88" s="1">
        <f>IFERROR(sales!$I88 * VLOOKUP($E88&amp;F88&amp;"DSL", 'fuel-split'!$A$2:$E$7, 5, 0) / VLOOKUP($F88&amp;$G88&amp;"DSL", 'fuel-efficiency'!$A$2:$E$56, 5, 0), 0)</f>
        <v>0</v>
      </c>
      <c r="O88" s="1">
        <f>IFERROR(sales!$I88 * VLOOKUP($E88&amp;$F88&amp;"NG", 'fuel-split'!$A$2:$E$7, 5, 0) / VLOOKUP($F88&amp;$G88&amp;"NG", 'fuel-efficiency'!$A$2:$E$56, 5, 0), 0)</f>
        <v>0</v>
      </c>
      <c r="P88" s="1">
        <f>IFERROR(sales!$I88 * VLOOKUP($E88&amp;$F88&amp;"ELEC", 'fuel-split'!$A$2:$E$7, 5, 0) / VLOOKUP($F88&amp;$G88&amp;"ELEC", 'fuel-efficiency'!$A$2:$E$56, 5, 0), 0)</f>
        <v>0</v>
      </c>
    </row>
    <row r="89" spans="1:16" x14ac:dyDescent="0.2">
      <c r="A89" s="1" t="str">
        <f t="shared" si="2"/>
        <v>20201commercialVCC 21400 (GAS LHD1)2014</v>
      </c>
      <c r="B89" s="1" t="str">
        <f t="shared" si="3"/>
        <v>20201commercialVCC 21400 (GAS LHD1)</v>
      </c>
      <c r="C89">
        <f>sales!$B$89</f>
        <v>2020</v>
      </c>
      <c r="D89">
        <f>sales!$C$89</f>
        <v>1</v>
      </c>
      <c r="E89" t="str">
        <f>sales!$D$89</f>
        <v>commercial</v>
      </c>
      <c r="F89" t="str">
        <f>sales!$E$89</f>
        <v>VCC 21400 (GAS LHD1)</v>
      </c>
      <c r="G89">
        <f>sales!$F$89</f>
        <v>2014</v>
      </c>
      <c r="H89" s="1">
        <f>sales!$G89 - VLOOKUP($D89&amp;$G89, 'regional-sales'!$A$2:$D$24, 4, 0) * VLOOKUP($D89&amp;$E89&amp;$F89&amp;$G89, 'market-share'!$A$2:$F$95, 6, 0) * ($C89 = $G89)</f>
        <v>0</v>
      </c>
      <c r="I89" s="1">
        <f>sales!$H89 - IF($C89 &gt;= $G89, VLOOKUP($D89&amp;$G89, 'regional-sales'!$A$2:$D$24, 4, 0) * VLOOKUP($D89&amp;$E89&amp;$F89&amp;$G89, 'market-share'!$A$2:$F$95, 6, 0) * VLOOKUP($C89 - $G89, survival!$A$2:$B$72, 2, 0), 0)</f>
        <v>1.3773473028777516E-8</v>
      </c>
      <c r="J89" s="1">
        <f>sales!$I89 - IF($C89 &gt;= $G89, sales!$H89 *VLOOKUP(E89&amp;($C89-$G89), 'annual-travel'!$A$2:$D$64, 4, 0), 0)</f>
        <v>5.3786113858222961E-4</v>
      </c>
      <c r="K89" s="1">
        <f>sales!$J89 - SUM($M89:$P89)</f>
        <v>-2.0165229216217995E-5</v>
      </c>
      <c r="M89" s="1">
        <f>IFERROR(sales!$I89 * VLOOKUP($E89&amp;$F89&amp;"GAS", 'fuel-split'!$A$2:$E$7, 5, 0) / VLOOKUP($F89&amp;$G89&amp;"GAS", 'fuel-efficiency'!$A$2:$E$56, 5, 0), 0)</f>
        <v>282431.11047019321</v>
      </c>
      <c r="N89" s="1">
        <f>IFERROR(sales!$I89 * VLOOKUP($E89&amp;F89&amp;"DSL", 'fuel-split'!$A$2:$E$7, 5, 0) / VLOOKUP($F89&amp;$G89&amp;"DSL", 'fuel-efficiency'!$A$2:$E$56, 5, 0), 0)</f>
        <v>0</v>
      </c>
      <c r="O89" s="1">
        <f>IFERROR(sales!$I89 * VLOOKUP($E89&amp;$F89&amp;"NG", 'fuel-split'!$A$2:$E$7, 5, 0) / VLOOKUP($F89&amp;$G89&amp;"NG", 'fuel-efficiency'!$A$2:$E$56, 5, 0), 0)</f>
        <v>0</v>
      </c>
      <c r="P89" s="1">
        <f>IFERROR(sales!$I89 * VLOOKUP($E89&amp;$F89&amp;"ELEC", 'fuel-split'!$A$2:$E$7, 5, 0) / VLOOKUP($F89&amp;$G89&amp;"ELEC", 'fuel-efficiency'!$A$2:$E$56, 5, 0), 0)</f>
        <v>0</v>
      </c>
    </row>
    <row r="90" spans="1:16" x14ac:dyDescent="0.2">
      <c r="A90" s="1" t="str">
        <f t="shared" si="2"/>
        <v>20101commercialVCC 21400 (GAS LHD1)2015</v>
      </c>
      <c r="B90" s="1" t="str">
        <f t="shared" si="3"/>
        <v>20101commercialVCC 21400 (GAS LHD1)</v>
      </c>
      <c r="C90">
        <f>sales!$B$90</f>
        <v>2010</v>
      </c>
      <c r="D90">
        <f>sales!$C$90</f>
        <v>1</v>
      </c>
      <c r="E90" t="str">
        <f>sales!$D$90</f>
        <v>commercial</v>
      </c>
      <c r="F90" t="str">
        <f>sales!$E$90</f>
        <v>VCC 21400 (GAS LHD1)</v>
      </c>
      <c r="G90">
        <f>sales!$F$90</f>
        <v>2015</v>
      </c>
      <c r="H90" s="1">
        <f>sales!$G90 - VLOOKUP($D90&amp;$G90, 'regional-sales'!$A$2:$D$24, 4, 0) * VLOOKUP($D90&amp;$E90&amp;$F90&amp;$G90, 'market-share'!$A$2:$F$95, 6, 0) * ($C90 = $G90)</f>
        <v>0</v>
      </c>
      <c r="I90" s="1">
        <f>sales!$H90 - IF($C90 &gt;= $G90, VLOOKUP($D90&amp;$G90, 'regional-sales'!$A$2:$D$24, 4, 0) * VLOOKUP($D90&amp;$E90&amp;$F90&amp;$G90, 'market-share'!$A$2:$F$95, 6, 0) * VLOOKUP($C90 - $G90, survival!$A$2:$B$72, 2, 0), 0)</f>
        <v>0</v>
      </c>
      <c r="J90" s="1">
        <f>sales!$I90 - IF($C90 &gt;= $G90, sales!$H90 *VLOOKUP(E90&amp;($C90-$G90), 'annual-travel'!$A$2:$D$64, 4, 0), 0)</f>
        <v>0</v>
      </c>
      <c r="K90" s="1">
        <f>sales!$J90 - SUM($M90:$P90)</f>
        <v>0</v>
      </c>
      <c r="M90" s="1">
        <f>IFERROR(sales!$I90 * VLOOKUP($E90&amp;$F90&amp;"GAS", 'fuel-split'!$A$2:$E$7, 5, 0) / VLOOKUP($F90&amp;$G90&amp;"GAS", 'fuel-efficiency'!$A$2:$E$56, 5, 0), 0)</f>
        <v>0</v>
      </c>
      <c r="N90" s="1">
        <f>IFERROR(sales!$I90 * VLOOKUP($E90&amp;F90&amp;"DSL", 'fuel-split'!$A$2:$E$7, 5, 0) / VLOOKUP($F90&amp;$G90&amp;"DSL", 'fuel-efficiency'!$A$2:$E$56, 5, 0), 0)</f>
        <v>0</v>
      </c>
      <c r="O90" s="1">
        <f>IFERROR(sales!$I90 * VLOOKUP($E90&amp;$F90&amp;"NG", 'fuel-split'!$A$2:$E$7, 5, 0) / VLOOKUP($F90&amp;$G90&amp;"NG", 'fuel-efficiency'!$A$2:$E$56, 5, 0), 0)</f>
        <v>0</v>
      </c>
      <c r="P90" s="1">
        <f>IFERROR(sales!$I90 * VLOOKUP($E90&amp;$F90&amp;"ELEC", 'fuel-split'!$A$2:$E$7, 5, 0) / VLOOKUP($F90&amp;$G90&amp;"ELEC", 'fuel-efficiency'!$A$2:$E$56, 5, 0), 0)</f>
        <v>0</v>
      </c>
    </row>
    <row r="91" spans="1:16" x14ac:dyDescent="0.2">
      <c r="A91" s="1" t="str">
        <f t="shared" si="2"/>
        <v>20111commercialVCC 21400 (GAS LHD1)2015</v>
      </c>
      <c r="B91" s="1" t="str">
        <f t="shared" si="3"/>
        <v>20111commercialVCC 21400 (GAS LHD1)</v>
      </c>
      <c r="C91">
        <f>sales!$B$91</f>
        <v>2011</v>
      </c>
      <c r="D91">
        <f>sales!$C$91</f>
        <v>1</v>
      </c>
      <c r="E91" t="str">
        <f>sales!$D$91</f>
        <v>commercial</v>
      </c>
      <c r="F91" t="str">
        <f>sales!$E$91</f>
        <v>VCC 21400 (GAS LHD1)</v>
      </c>
      <c r="G91">
        <f>sales!$F$91</f>
        <v>2015</v>
      </c>
      <c r="H91" s="1">
        <f>sales!$G91 - VLOOKUP($D91&amp;$G91, 'regional-sales'!$A$2:$D$24, 4, 0) * VLOOKUP($D91&amp;$E91&amp;$F91&amp;$G91, 'market-share'!$A$2:$F$95, 6, 0) * ($C91 = $G91)</f>
        <v>0</v>
      </c>
      <c r="I91" s="1">
        <f>sales!$H91 - IF($C91 &gt;= $G91, VLOOKUP($D91&amp;$G91, 'regional-sales'!$A$2:$D$24, 4, 0) * VLOOKUP($D91&amp;$E91&amp;$F91&amp;$G91, 'market-share'!$A$2:$F$95, 6, 0) * VLOOKUP($C91 - $G91, survival!$A$2:$B$72, 2, 0), 0)</f>
        <v>0</v>
      </c>
      <c r="J91" s="1">
        <f>sales!$I91 - IF($C91 &gt;= $G91, sales!$H91 *VLOOKUP(E91&amp;($C91-$G91), 'annual-travel'!$A$2:$D$64, 4, 0), 0)</f>
        <v>0</v>
      </c>
      <c r="K91" s="1">
        <f>sales!$J91 - SUM($M91:$P91)</f>
        <v>0</v>
      </c>
      <c r="M91" s="1">
        <f>IFERROR(sales!$I91 * VLOOKUP($E91&amp;$F91&amp;"GAS", 'fuel-split'!$A$2:$E$7, 5, 0) / VLOOKUP($F91&amp;$G91&amp;"GAS", 'fuel-efficiency'!$A$2:$E$56, 5, 0), 0)</f>
        <v>0</v>
      </c>
      <c r="N91" s="1">
        <f>IFERROR(sales!$I91 * VLOOKUP($E91&amp;F91&amp;"DSL", 'fuel-split'!$A$2:$E$7, 5, 0) / VLOOKUP($F91&amp;$G91&amp;"DSL", 'fuel-efficiency'!$A$2:$E$56, 5, 0), 0)</f>
        <v>0</v>
      </c>
      <c r="O91" s="1">
        <f>IFERROR(sales!$I91 * VLOOKUP($E91&amp;$F91&amp;"NG", 'fuel-split'!$A$2:$E$7, 5, 0) / VLOOKUP($F91&amp;$G91&amp;"NG", 'fuel-efficiency'!$A$2:$E$56, 5, 0), 0)</f>
        <v>0</v>
      </c>
      <c r="P91" s="1">
        <f>IFERROR(sales!$I91 * VLOOKUP($E91&amp;$F91&amp;"ELEC", 'fuel-split'!$A$2:$E$7, 5, 0) / VLOOKUP($F91&amp;$G91&amp;"ELEC", 'fuel-efficiency'!$A$2:$E$56, 5, 0), 0)</f>
        <v>0</v>
      </c>
    </row>
    <row r="92" spans="1:16" x14ac:dyDescent="0.2">
      <c r="A92" s="1" t="str">
        <f t="shared" si="2"/>
        <v>20121commercialVCC 21400 (GAS LHD1)2015</v>
      </c>
      <c r="B92" s="1" t="str">
        <f t="shared" si="3"/>
        <v>20121commercialVCC 21400 (GAS LHD1)</v>
      </c>
      <c r="C92">
        <f>sales!$B$92</f>
        <v>2012</v>
      </c>
      <c r="D92">
        <f>sales!$C$92</f>
        <v>1</v>
      </c>
      <c r="E92" t="str">
        <f>sales!$D$92</f>
        <v>commercial</v>
      </c>
      <c r="F92" t="str">
        <f>sales!$E$92</f>
        <v>VCC 21400 (GAS LHD1)</v>
      </c>
      <c r="G92">
        <f>sales!$F$92</f>
        <v>2015</v>
      </c>
      <c r="H92" s="1">
        <f>sales!$G92 - VLOOKUP($D92&amp;$G92, 'regional-sales'!$A$2:$D$24, 4, 0) * VLOOKUP($D92&amp;$E92&amp;$F92&amp;$G92, 'market-share'!$A$2:$F$95, 6, 0) * ($C92 = $G92)</f>
        <v>0</v>
      </c>
      <c r="I92" s="1">
        <f>sales!$H92 - IF($C92 &gt;= $G92, VLOOKUP($D92&amp;$G92, 'regional-sales'!$A$2:$D$24, 4, 0) * VLOOKUP($D92&amp;$E92&amp;$F92&amp;$G92, 'market-share'!$A$2:$F$95, 6, 0) * VLOOKUP($C92 - $G92, survival!$A$2:$B$72, 2, 0), 0)</f>
        <v>0</v>
      </c>
      <c r="J92" s="1">
        <f>sales!$I92 - IF($C92 &gt;= $G92, sales!$H92 *VLOOKUP(E92&amp;($C92-$G92), 'annual-travel'!$A$2:$D$64, 4, 0), 0)</f>
        <v>0</v>
      </c>
      <c r="K92" s="1">
        <f>sales!$J92 - SUM($M92:$P92)</f>
        <v>0</v>
      </c>
      <c r="M92" s="1">
        <f>IFERROR(sales!$I92 * VLOOKUP($E92&amp;$F92&amp;"GAS", 'fuel-split'!$A$2:$E$7, 5, 0) / VLOOKUP($F92&amp;$G92&amp;"GAS", 'fuel-efficiency'!$A$2:$E$56, 5, 0), 0)</f>
        <v>0</v>
      </c>
      <c r="N92" s="1">
        <f>IFERROR(sales!$I92 * VLOOKUP($E92&amp;F92&amp;"DSL", 'fuel-split'!$A$2:$E$7, 5, 0) / VLOOKUP($F92&amp;$G92&amp;"DSL", 'fuel-efficiency'!$A$2:$E$56, 5, 0), 0)</f>
        <v>0</v>
      </c>
      <c r="O92" s="1">
        <f>IFERROR(sales!$I92 * VLOOKUP($E92&amp;$F92&amp;"NG", 'fuel-split'!$A$2:$E$7, 5, 0) / VLOOKUP($F92&amp;$G92&amp;"NG", 'fuel-efficiency'!$A$2:$E$56, 5, 0), 0)</f>
        <v>0</v>
      </c>
      <c r="P92" s="1">
        <f>IFERROR(sales!$I92 * VLOOKUP($E92&amp;$F92&amp;"ELEC", 'fuel-split'!$A$2:$E$7, 5, 0) / VLOOKUP($F92&amp;$G92&amp;"ELEC", 'fuel-efficiency'!$A$2:$E$56, 5, 0), 0)</f>
        <v>0</v>
      </c>
    </row>
    <row r="93" spans="1:16" x14ac:dyDescent="0.2">
      <c r="A93" s="1" t="str">
        <f t="shared" si="2"/>
        <v>20131commercialVCC 21400 (GAS LHD1)2015</v>
      </c>
      <c r="B93" s="1" t="str">
        <f t="shared" si="3"/>
        <v>20131commercialVCC 21400 (GAS LHD1)</v>
      </c>
      <c r="C93">
        <f>sales!$B$93</f>
        <v>2013</v>
      </c>
      <c r="D93">
        <f>sales!$C$93</f>
        <v>1</v>
      </c>
      <c r="E93" t="str">
        <f>sales!$D$93</f>
        <v>commercial</v>
      </c>
      <c r="F93" t="str">
        <f>sales!$E$93</f>
        <v>VCC 21400 (GAS LHD1)</v>
      </c>
      <c r="G93">
        <f>sales!$F$93</f>
        <v>2015</v>
      </c>
      <c r="H93" s="1">
        <f>sales!$G93 - VLOOKUP($D93&amp;$G93, 'regional-sales'!$A$2:$D$24, 4, 0) * VLOOKUP($D93&amp;$E93&amp;$F93&amp;$G93, 'market-share'!$A$2:$F$95, 6, 0) * ($C93 = $G93)</f>
        <v>0</v>
      </c>
      <c r="I93" s="1">
        <f>sales!$H93 - IF($C93 &gt;= $G93, VLOOKUP($D93&amp;$G93, 'regional-sales'!$A$2:$D$24, 4, 0) * VLOOKUP($D93&amp;$E93&amp;$F93&amp;$G93, 'market-share'!$A$2:$F$95, 6, 0) * VLOOKUP($C93 - $G93, survival!$A$2:$B$72, 2, 0), 0)</f>
        <v>0</v>
      </c>
      <c r="J93" s="1">
        <f>sales!$I93 - IF($C93 &gt;= $G93, sales!$H93 *VLOOKUP(E93&amp;($C93-$G93), 'annual-travel'!$A$2:$D$64, 4, 0), 0)</f>
        <v>0</v>
      </c>
      <c r="K93" s="1">
        <f>sales!$J93 - SUM($M93:$P93)</f>
        <v>0</v>
      </c>
      <c r="M93" s="1">
        <f>IFERROR(sales!$I93 * VLOOKUP($E93&amp;$F93&amp;"GAS", 'fuel-split'!$A$2:$E$7, 5, 0) / VLOOKUP($F93&amp;$G93&amp;"GAS", 'fuel-efficiency'!$A$2:$E$56, 5, 0), 0)</f>
        <v>0</v>
      </c>
      <c r="N93" s="1">
        <f>IFERROR(sales!$I93 * VLOOKUP($E93&amp;F93&amp;"DSL", 'fuel-split'!$A$2:$E$7, 5, 0) / VLOOKUP($F93&amp;$G93&amp;"DSL", 'fuel-efficiency'!$A$2:$E$56, 5, 0), 0)</f>
        <v>0</v>
      </c>
      <c r="O93" s="1">
        <f>IFERROR(sales!$I93 * VLOOKUP($E93&amp;$F93&amp;"NG", 'fuel-split'!$A$2:$E$7, 5, 0) / VLOOKUP($F93&amp;$G93&amp;"NG", 'fuel-efficiency'!$A$2:$E$56, 5, 0), 0)</f>
        <v>0</v>
      </c>
      <c r="P93" s="1">
        <f>IFERROR(sales!$I93 * VLOOKUP($E93&amp;$F93&amp;"ELEC", 'fuel-split'!$A$2:$E$7, 5, 0) / VLOOKUP($F93&amp;$G93&amp;"ELEC", 'fuel-efficiency'!$A$2:$E$56, 5, 0), 0)</f>
        <v>0</v>
      </c>
    </row>
    <row r="94" spans="1:16" x14ac:dyDescent="0.2">
      <c r="A94" s="1" t="str">
        <f t="shared" si="2"/>
        <v>20141commercialVCC 21400 (GAS LHD1)2015</v>
      </c>
      <c r="B94" s="1" t="str">
        <f t="shared" si="3"/>
        <v>20141commercialVCC 21400 (GAS LHD1)</v>
      </c>
      <c r="C94">
        <f>sales!$B$94</f>
        <v>2014</v>
      </c>
      <c r="D94">
        <f>sales!$C$94</f>
        <v>1</v>
      </c>
      <c r="E94" t="str">
        <f>sales!$D$94</f>
        <v>commercial</v>
      </c>
      <c r="F94" t="str">
        <f>sales!$E$94</f>
        <v>VCC 21400 (GAS LHD1)</v>
      </c>
      <c r="G94">
        <f>sales!$F$94</f>
        <v>2015</v>
      </c>
      <c r="H94" s="1">
        <f>sales!$G94 - VLOOKUP($D94&amp;$G94, 'regional-sales'!$A$2:$D$24, 4, 0) * VLOOKUP($D94&amp;$E94&amp;$F94&amp;$G94, 'market-share'!$A$2:$F$95, 6, 0) * ($C94 = $G94)</f>
        <v>0</v>
      </c>
      <c r="I94" s="1">
        <f>sales!$H94 - IF($C94 &gt;= $G94, VLOOKUP($D94&amp;$G94, 'regional-sales'!$A$2:$D$24, 4, 0) * VLOOKUP($D94&amp;$E94&amp;$F94&amp;$G94, 'market-share'!$A$2:$F$95, 6, 0) * VLOOKUP($C94 - $G94, survival!$A$2:$B$72, 2, 0), 0)</f>
        <v>0</v>
      </c>
      <c r="J94" s="1">
        <f>sales!$I94 - IF($C94 &gt;= $G94, sales!$H94 *VLOOKUP(E94&amp;($C94-$G94), 'annual-travel'!$A$2:$D$64, 4, 0), 0)</f>
        <v>0</v>
      </c>
      <c r="K94" s="1">
        <f>sales!$J94 - SUM($M94:$P94)</f>
        <v>0</v>
      </c>
      <c r="M94" s="1">
        <f>IFERROR(sales!$I94 * VLOOKUP($E94&amp;$F94&amp;"GAS", 'fuel-split'!$A$2:$E$7, 5, 0) / VLOOKUP($F94&amp;$G94&amp;"GAS", 'fuel-efficiency'!$A$2:$E$56, 5, 0), 0)</f>
        <v>0</v>
      </c>
      <c r="N94" s="1">
        <f>IFERROR(sales!$I94 * VLOOKUP($E94&amp;F94&amp;"DSL", 'fuel-split'!$A$2:$E$7, 5, 0) / VLOOKUP($F94&amp;$G94&amp;"DSL", 'fuel-efficiency'!$A$2:$E$56, 5, 0), 0)</f>
        <v>0</v>
      </c>
      <c r="O94" s="1">
        <f>IFERROR(sales!$I94 * VLOOKUP($E94&amp;$F94&amp;"NG", 'fuel-split'!$A$2:$E$7, 5, 0) / VLOOKUP($F94&amp;$G94&amp;"NG", 'fuel-efficiency'!$A$2:$E$56, 5, 0), 0)</f>
        <v>0</v>
      </c>
      <c r="P94" s="1">
        <f>IFERROR(sales!$I94 * VLOOKUP($E94&amp;$F94&amp;"ELEC", 'fuel-split'!$A$2:$E$7, 5, 0) / VLOOKUP($F94&amp;$G94&amp;"ELEC", 'fuel-efficiency'!$A$2:$E$56, 5, 0), 0)</f>
        <v>0</v>
      </c>
    </row>
    <row r="95" spans="1:16" x14ac:dyDescent="0.2">
      <c r="A95" s="1" t="str">
        <f t="shared" si="2"/>
        <v>20151commercialVCC 21400 (GAS LHD1)2015</v>
      </c>
      <c r="B95" s="1" t="str">
        <f t="shared" si="3"/>
        <v>20151commercialVCC 21400 (GAS LHD1)</v>
      </c>
      <c r="C95">
        <f>sales!$B$95</f>
        <v>2015</v>
      </c>
      <c r="D95">
        <f>sales!$C$95</f>
        <v>1</v>
      </c>
      <c r="E95" t="str">
        <f>sales!$D$95</f>
        <v>commercial</v>
      </c>
      <c r="F95" t="str">
        <f>sales!$E$95</f>
        <v>VCC 21400 (GAS LHD1)</v>
      </c>
      <c r="G95">
        <f>sales!$F$95</f>
        <v>2015</v>
      </c>
      <c r="H95" s="1">
        <f>sales!$G95 - VLOOKUP($D95&amp;$G95, 'regional-sales'!$A$2:$D$24, 4, 0) * VLOOKUP($D95&amp;$E95&amp;$F95&amp;$G95, 'market-share'!$A$2:$F$95, 6, 0) * ($C95 = $G95)</f>
        <v>9.9445358614502766E-9</v>
      </c>
      <c r="I95" s="1">
        <f>sales!$H95 - IF($C95 &gt;= $G95, VLOOKUP($D95&amp;$G95, 'regional-sales'!$A$2:$D$24, 4, 0) * VLOOKUP($D95&amp;$E95&amp;$F95&amp;$G95, 'market-share'!$A$2:$F$95, 6, 0) * VLOOKUP($C95 - $G95, survival!$A$2:$B$72, 2, 0), 0)</f>
        <v>9.9445358614502766E-9</v>
      </c>
      <c r="J95" s="1">
        <f>sales!$I95 - IF($C95 &gt;= $G95, sales!$H95 *VLOOKUP(E95&amp;($C95-$G95), 'annual-travel'!$A$2:$D$64, 4, 0), 0)</f>
        <v>-1.2505252379924059E-4</v>
      </c>
      <c r="K95" s="1">
        <f>sales!$J95 - SUM($M95:$P95)</f>
        <v>-2.8955517336726189E-5</v>
      </c>
      <c r="M95" s="1">
        <f>IFERROR(sales!$I95 * VLOOKUP($E95&amp;$F95&amp;"GAS", 'fuel-split'!$A$2:$E$7, 5, 0) / VLOOKUP($F95&amp;$G95&amp;"GAS", 'fuel-efficiency'!$A$2:$E$56, 5, 0), 0)</f>
        <v>73465.731508838115</v>
      </c>
      <c r="N95" s="1">
        <f>IFERROR(sales!$I95 * VLOOKUP($E95&amp;F95&amp;"DSL", 'fuel-split'!$A$2:$E$7, 5, 0) / VLOOKUP($F95&amp;$G95&amp;"DSL", 'fuel-efficiency'!$A$2:$E$56, 5, 0), 0)</f>
        <v>0</v>
      </c>
      <c r="O95" s="1">
        <f>IFERROR(sales!$I95 * VLOOKUP($E95&amp;$F95&amp;"NG", 'fuel-split'!$A$2:$E$7, 5, 0) / VLOOKUP($F95&amp;$G95&amp;"NG", 'fuel-efficiency'!$A$2:$E$56, 5, 0), 0)</f>
        <v>0</v>
      </c>
      <c r="P95" s="1">
        <f>IFERROR(sales!$I95 * VLOOKUP($E95&amp;$F95&amp;"ELEC", 'fuel-split'!$A$2:$E$7, 5, 0) / VLOOKUP($F95&amp;$G95&amp;"ELEC", 'fuel-efficiency'!$A$2:$E$56, 5, 0), 0)</f>
        <v>0</v>
      </c>
    </row>
    <row r="96" spans="1:16" x14ac:dyDescent="0.2">
      <c r="A96" s="1" t="str">
        <f t="shared" si="2"/>
        <v>20161commercialVCC 21400 (GAS LHD1)2015</v>
      </c>
      <c r="B96" s="1" t="str">
        <f t="shared" si="3"/>
        <v>20161commercialVCC 21400 (GAS LHD1)</v>
      </c>
      <c r="C96">
        <f>sales!$B$96</f>
        <v>2016</v>
      </c>
      <c r="D96">
        <f>sales!$C$96</f>
        <v>1</v>
      </c>
      <c r="E96" t="str">
        <f>sales!$D$96</f>
        <v>commercial</v>
      </c>
      <c r="F96" t="str">
        <f>sales!$E$96</f>
        <v>VCC 21400 (GAS LHD1)</v>
      </c>
      <c r="G96">
        <f>sales!$F$96</f>
        <v>2015</v>
      </c>
      <c r="H96" s="1">
        <f>sales!$G96 - VLOOKUP($D96&amp;$G96, 'regional-sales'!$A$2:$D$24, 4, 0) * VLOOKUP($D96&amp;$E96&amp;$F96&amp;$G96, 'market-share'!$A$2:$F$95, 6, 0) * ($C96 = $G96)</f>
        <v>0</v>
      </c>
      <c r="I96" s="1">
        <f>sales!$H96 - IF($C96 &gt;= $G96, VLOOKUP($D96&amp;$G96, 'regional-sales'!$A$2:$D$24, 4, 0) * VLOOKUP($D96&amp;$E96&amp;$F96&amp;$G96, 'market-share'!$A$2:$F$95, 6, 0) * VLOOKUP($C96 - $G96, survival!$A$2:$B$72, 2, 0), 0)</f>
        <v>9.8451380381447962E-9</v>
      </c>
      <c r="J96" s="1">
        <f>sales!$I96 - IF($C96 &gt;= $G96, sales!$H96 *VLOOKUP(E96&amp;($C96-$G96), 'annual-travel'!$A$2:$D$64, 4, 0), 0)</f>
        <v>1.0721723083406687E-4</v>
      </c>
      <c r="K96" s="1">
        <f>sales!$J96 - SUM($M96:$P96)</f>
        <v>-2.4553315597586334E-5</v>
      </c>
      <c r="M96" s="1">
        <f>IFERROR(sales!$I96 * VLOOKUP($E96&amp;$F96&amp;"GAS", 'fuel-split'!$A$2:$E$7, 5, 0) / VLOOKUP($F96&amp;$G96&amp;"GAS", 'fuel-efficiency'!$A$2:$E$56, 5, 0), 0)</f>
        <v>62296.588677593914</v>
      </c>
      <c r="N96" s="1">
        <f>IFERROR(sales!$I96 * VLOOKUP($E96&amp;F96&amp;"DSL", 'fuel-split'!$A$2:$E$7, 5, 0) / VLOOKUP($F96&amp;$G96&amp;"DSL", 'fuel-efficiency'!$A$2:$E$56, 5, 0), 0)</f>
        <v>0</v>
      </c>
      <c r="O96" s="1">
        <f>IFERROR(sales!$I96 * VLOOKUP($E96&amp;$F96&amp;"NG", 'fuel-split'!$A$2:$E$7, 5, 0) / VLOOKUP($F96&amp;$G96&amp;"NG", 'fuel-efficiency'!$A$2:$E$56, 5, 0), 0)</f>
        <v>0</v>
      </c>
      <c r="P96" s="1">
        <f>IFERROR(sales!$I96 * VLOOKUP($E96&amp;$F96&amp;"ELEC", 'fuel-split'!$A$2:$E$7, 5, 0) / VLOOKUP($F96&amp;$G96&amp;"ELEC", 'fuel-efficiency'!$A$2:$E$56, 5, 0), 0)</f>
        <v>0</v>
      </c>
    </row>
    <row r="97" spans="1:16" x14ac:dyDescent="0.2">
      <c r="A97" s="1" t="str">
        <f t="shared" si="2"/>
        <v>20171commercialVCC 21400 (GAS LHD1)2015</v>
      </c>
      <c r="B97" s="1" t="str">
        <f t="shared" si="3"/>
        <v>20171commercialVCC 21400 (GAS LHD1)</v>
      </c>
      <c r="C97">
        <f>sales!$B$97</f>
        <v>2017</v>
      </c>
      <c r="D97">
        <f>sales!$C$97</f>
        <v>1</v>
      </c>
      <c r="E97" t="str">
        <f>sales!$D$97</f>
        <v>commercial</v>
      </c>
      <c r="F97" t="str">
        <f>sales!$E$97</f>
        <v>VCC 21400 (GAS LHD1)</v>
      </c>
      <c r="G97">
        <f>sales!$F$97</f>
        <v>2015</v>
      </c>
      <c r="H97" s="1">
        <f>sales!$G97 - VLOOKUP($D97&amp;$G97, 'regional-sales'!$A$2:$D$24, 4, 0) * VLOOKUP($D97&amp;$E97&amp;$F97&amp;$G97, 'market-share'!$A$2:$F$95, 6, 0) * ($C97 = $G97)</f>
        <v>0</v>
      </c>
      <c r="I97" s="1">
        <f>sales!$H97 - IF($C97 &gt;= $G97, VLOOKUP($D97&amp;$G97, 'regional-sales'!$A$2:$D$24, 4, 0) * VLOOKUP($D97&amp;$E97&amp;$F97&amp;$G97, 'market-share'!$A$2:$F$95, 6, 0) * VLOOKUP($C97 - $G97, survival!$A$2:$B$72, 2, 0), 0)</f>
        <v>9.7466035242632643E-9</v>
      </c>
      <c r="J97" s="1">
        <f>sales!$I97 - IF($C97 &gt;= $G97, sales!$H97 *VLOOKUP(E97&amp;($C97-$G97), 'annual-travel'!$A$2:$D$64, 4, 0), 0)</f>
        <v>1.4515919610857964E-4</v>
      </c>
      <c r="K97" s="1">
        <f>sales!$J97 - SUM($M97:$P97)</f>
        <v>-2.1939631551504135E-5</v>
      </c>
      <c r="M97" s="1">
        <f>IFERROR(sales!$I97 * VLOOKUP($E97&amp;$F97&amp;"GAS", 'fuel-split'!$A$2:$E$7, 5, 0) / VLOOKUP($F97&amp;$G97&amp;"GAS", 'fuel-efficiency'!$A$2:$E$56, 5, 0), 0)</f>
        <v>55664.949443463331</v>
      </c>
      <c r="N97" s="1">
        <f>IFERROR(sales!$I97 * VLOOKUP($E97&amp;F97&amp;"DSL", 'fuel-split'!$A$2:$E$7, 5, 0) / VLOOKUP($F97&amp;$G97&amp;"DSL", 'fuel-efficiency'!$A$2:$E$56, 5, 0), 0)</f>
        <v>0</v>
      </c>
      <c r="O97" s="1">
        <f>IFERROR(sales!$I97 * VLOOKUP($E97&amp;$F97&amp;"NG", 'fuel-split'!$A$2:$E$7, 5, 0) / VLOOKUP($F97&amp;$G97&amp;"NG", 'fuel-efficiency'!$A$2:$E$56, 5, 0), 0)</f>
        <v>0</v>
      </c>
      <c r="P97" s="1">
        <f>IFERROR(sales!$I97 * VLOOKUP($E97&amp;$F97&amp;"ELEC", 'fuel-split'!$A$2:$E$7, 5, 0) / VLOOKUP($F97&amp;$G97&amp;"ELEC", 'fuel-efficiency'!$A$2:$E$56, 5, 0), 0)</f>
        <v>0</v>
      </c>
    </row>
    <row r="98" spans="1:16" x14ac:dyDescent="0.2">
      <c r="A98" s="1" t="str">
        <f t="shared" si="2"/>
        <v>20181commercialVCC 21400 (GAS LHD1)2015</v>
      </c>
      <c r="B98" s="1" t="str">
        <f t="shared" si="3"/>
        <v>20181commercialVCC 21400 (GAS LHD1)</v>
      </c>
      <c r="C98">
        <f>sales!$B$98</f>
        <v>2018</v>
      </c>
      <c r="D98">
        <f>sales!$C$98</f>
        <v>1</v>
      </c>
      <c r="E98" t="str">
        <f>sales!$D$98</f>
        <v>commercial</v>
      </c>
      <c r="F98" t="str">
        <f>sales!$E$98</f>
        <v>VCC 21400 (GAS LHD1)</v>
      </c>
      <c r="G98">
        <f>sales!$F$98</f>
        <v>2015</v>
      </c>
      <c r="H98" s="1">
        <f>sales!$G98 - VLOOKUP($D98&amp;$G98, 'regional-sales'!$A$2:$D$24, 4, 0) * VLOOKUP($D98&amp;$E98&amp;$F98&amp;$G98, 'market-share'!$A$2:$F$95, 6, 0) * ($C98 = $G98)</f>
        <v>0</v>
      </c>
      <c r="I98" s="1">
        <f>sales!$H98 - IF($C98 &gt;= $G98, VLOOKUP($D98&amp;$G98, 'regional-sales'!$A$2:$D$24, 4, 0) * VLOOKUP($D98&amp;$E98&amp;$F98&amp;$G98, 'market-share'!$A$2:$F$95, 6, 0) * VLOOKUP($C98 - $G98, survival!$A$2:$B$72, 2, 0), 0)</f>
        <v>9.6491561407674453E-9</v>
      </c>
      <c r="J98" s="1">
        <f>sales!$I98 - IF($C98 &gt;= $G98, sales!$H98 *VLOOKUP(E98&amp;($C98-$G98), 'annual-travel'!$A$2:$D$64, 4, 0), 0)</f>
        <v>9.5688155852258205E-5</v>
      </c>
      <c r="K98" s="1">
        <f>sales!$J98 - SUM($M98:$P98)</f>
        <v>-2.0039937226101756E-5</v>
      </c>
      <c r="M98" s="1">
        <f>IFERROR(sales!$I98 * VLOOKUP($E98&amp;$F98&amp;"GAS", 'fuel-split'!$A$2:$E$7, 5, 0) / VLOOKUP($F98&amp;$G98&amp;"GAS", 'fuel-efficiency'!$A$2:$E$56, 5, 0), 0)</f>
        <v>50845.056816389137</v>
      </c>
      <c r="N98" s="1">
        <f>IFERROR(sales!$I98 * VLOOKUP($E98&amp;F98&amp;"DSL", 'fuel-split'!$A$2:$E$7, 5, 0) / VLOOKUP($F98&amp;$G98&amp;"DSL", 'fuel-efficiency'!$A$2:$E$56, 5, 0), 0)</f>
        <v>0</v>
      </c>
      <c r="O98" s="1">
        <f>IFERROR(sales!$I98 * VLOOKUP($E98&amp;$F98&amp;"NG", 'fuel-split'!$A$2:$E$7, 5, 0) / VLOOKUP($F98&amp;$G98&amp;"NG", 'fuel-efficiency'!$A$2:$E$56, 5, 0), 0)</f>
        <v>0</v>
      </c>
      <c r="P98" s="1">
        <f>IFERROR(sales!$I98 * VLOOKUP($E98&amp;$F98&amp;"ELEC", 'fuel-split'!$A$2:$E$7, 5, 0) / VLOOKUP($F98&amp;$G98&amp;"ELEC", 'fuel-efficiency'!$A$2:$E$56, 5, 0), 0)</f>
        <v>0</v>
      </c>
    </row>
    <row r="99" spans="1:16" x14ac:dyDescent="0.2">
      <c r="A99" s="1" t="str">
        <f t="shared" si="2"/>
        <v>20191commercialVCC 21400 (GAS LHD1)2015</v>
      </c>
      <c r="B99" s="1" t="str">
        <f t="shared" si="3"/>
        <v>20191commercialVCC 21400 (GAS LHD1)</v>
      </c>
      <c r="C99">
        <f>sales!$B$99</f>
        <v>2019</v>
      </c>
      <c r="D99">
        <f>sales!$C$99</f>
        <v>1</v>
      </c>
      <c r="E99" t="str">
        <f>sales!$D$99</f>
        <v>commercial</v>
      </c>
      <c r="F99" t="str">
        <f>sales!$E$99</f>
        <v>VCC 21400 (GAS LHD1)</v>
      </c>
      <c r="G99">
        <f>sales!$F$99</f>
        <v>2015</v>
      </c>
      <c r="H99" s="1">
        <f>sales!$G99 - VLOOKUP($D99&amp;$G99, 'regional-sales'!$A$2:$D$24, 4, 0) * VLOOKUP($D99&amp;$E99&amp;$F99&amp;$G99, 'market-share'!$A$2:$F$95, 6, 0) * ($C99 = $G99)</f>
        <v>0</v>
      </c>
      <c r="I99" s="1">
        <f>sales!$H99 - IF($C99 &gt;= $G99, VLOOKUP($D99&amp;$G99, 'regional-sales'!$A$2:$D$24, 4, 0) * VLOOKUP($D99&amp;$E99&amp;$F99&amp;$G99, 'market-share'!$A$2:$F$95, 6, 0) * VLOOKUP($C99 - $G99, survival!$A$2:$B$72, 2, 0), 0)</f>
        <v>9.5526573318238661E-9</v>
      </c>
      <c r="J99" s="1">
        <f>sales!$I99 - IF($C99 &gt;= $G99, sales!$H99 *VLOOKUP(E99&amp;($C99-$G99), 'annual-travel'!$A$2:$D$64, 4, 0), 0)</f>
        <v>-6.9781497586518526E-5</v>
      </c>
      <c r="K99" s="1">
        <f>sales!$J99 - SUM($M99:$P99)</f>
        <v>-1.85369499376975E-5</v>
      </c>
      <c r="M99" s="1">
        <f>IFERROR(sales!$I99 * VLOOKUP($E99&amp;$F99&amp;"GAS", 'fuel-split'!$A$2:$E$7, 5, 0) / VLOOKUP($F99&amp;$G99&amp;"GAS", 'fuel-efficiency'!$A$2:$E$56, 5, 0), 0)</f>
        <v>47031.636916139447</v>
      </c>
      <c r="N99" s="1">
        <f>IFERROR(sales!$I99 * VLOOKUP($E99&amp;F99&amp;"DSL", 'fuel-split'!$A$2:$E$7, 5, 0) / VLOOKUP($F99&amp;$G99&amp;"DSL", 'fuel-efficiency'!$A$2:$E$56, 5, 0), 0)</f>
        <v>0</v>
      </c>
      <c r="O99" s="1">
        <f>IFERROR(sales!$I99 * VLOOKUP($E99&amp;$F99&amp;"NG", 'fuel-split'!$A$2:$E$7, 5, 0) / VLOOKUP($F99&amp;$G99&amp;"NG", 'fuel-efficiency'!$A$2:$E$56, 5, 0), 0)</f>
        <v>0</v>
      </c>
      <c r="P99" s="1">
        <f>IFERROR(sales!$I99 * VLOOKUP($E99&amp;$F99&amp;"ELEC", 'fuel-split'!$A$2:$E$7, 5, 0) / VLOOKUP($F99&amp;$G99&amp;"ELEC", 'fuel-efficiency'!$A$2:$E$56, 5, 0), 0)</f>
        <v>0</v>
      </c>
    </row>
    <row r="100" spans="1:16" x14ac:dyDescent="0.2">
      <c r="A100" s="1" t="str">
        <f t="shared" si="2"/>
        <v>20201commercialVCC 21400 (GAS LHD1)2015</v>
      </c>
      <c r="B100" s="1" t="str">
        <f t="shared" si="3"/>
        <v>20201commercialVCC 21400 (GAS LHD1)</v>
      </c>
      <c r="C100">
        <f>sales!$B$100</f>
        <v>2020</v>
      </c>
      <c r="D100">
        <f>sales!$C$100</f>
        <v>1</v>
      </c>
      <c r="E100" t="str">
        <f>sales!$D$100</f>
        <v>commercial</v>
      </c>
      <c r="F100" t="str">
        <f>sales!$E$100</f>
        <v>VCC 21400 (GAS LHD1)</v>
      </c>
      <c r="G100">
        <f>sales!$F$100</f>
        <v>2015</v>
      </c>
      <c r="H100" s="1">
        <f>sales!$G100 - VLOOKUP($D100&amp;$G100, 'regional-sales'!$A$2:$D$24, 4, 0) * VLOOKUP($D100&amp;$E100&amp;$F100&amp;$G100, 'market-share'!$A$2:$F$95, 6, 0) * ($C100 = $G100)</f>
        <v>0</v>
      </c>
      <c r="I100" s="1">
        <f>sales!$H100 - IF($C100 &gt;= $G100, VLOOKUP($D100&amp;$G100, 'regional-sales'!$A$2:$D$24, 4, 0) * VLOOKUP($D100&amp;$E100&amp;$F100&amp;$G100, 'market-share'!$A$2:$F$95, 6, 0) * VLOOKUP($C100 - $G100, survival!$A$2:$B$72, 2, 0), 0)</f>
        <v>9.4571426245693146E-9</v>
      </c>
      <c r="J100" s="1">
        <f>sales!$I100 - IF($C100 &gt;= $G100, sales!$H100 *VLOOKUP(E100&amp;($C100-$G100), 'annual-travel'!$A$2:$D$64, 4, 0), 0)</f>
        <v>1.0864133946597576E-4</v>
      </c>
      <c r="K100" s="1">
        <f>sales!$J100 - SUM($M100:$P100)</f>
        <v>-1.7213220417033881E-5</v>
      </c>
      <c r="M100" s="1">
        <f>IFERROR(sales!$I100 * VLOOKUP($E100&amp;$F100&amp;"GAS", 'fuel-split'!$A$2:$E$7, 5, 0) / VLOOKUP($F100&amp;$G100&amp;"GAS", 'fuel-efficiency'!$A$2:$E$56, 5, 0), 0)</f>
        <v>43673.234163087021</v>
      </c>
      <c r="N100" s="1">
        <f>IFERROR(sales!$I100 * VLOOKUP($E100&amp;F100&amp;"DSL", 'fuel-split'!$A$2:$E$7, 5, 0) / VLOOKUP($F100&amp;$G100&amp;"DSL", 'fuel-efficiency'!$A$2:$E$56, 5, 0), 0)</f>
        <v>0</v>
      </c>
      <c r="O100" s="1">
        <f>IFERROR(sales!$I100 * VLOOKUP($E100&amp;$F100&amp;"NG", 'fuel-split'!$A$2:$E$7, 5, 0) / VLOOKUP($F100&amp;$G100&amp;"NG", 'fuel-efficiency'!$A$2:$E$56, 5, 0), 0)</f>
        <v>0</v>
      </c>
      <c r="P100" s="1">
        <f>IFERROR(sales!$I100 * VLOOKUP($E100&amp;$F100&amp;"ELEC", 'fuel-split'!$A$2:$E$7, 5, 0) / VLOOKUP($F100&amp;$G100&amp;"ELEC", 'fuel-efficiency'!$A$2:$E$56, 5, 0), 0)</f>
        <v>0</v>
      </c>
    </row>
    <row r="101" spans="1:16" x14ac:dyDescent="0.2">
      <c r="A101" s="1" t="str">
        <f t="shared" si="2"/>
        <v>20101commercialVCC 21400 (GAS LHD1)2016</v>
      </c>
      <c r="B101" s="1" t="str">
        <f t="shared" si="3"/>
        <v>20101commercialVCC 21400 (GAS LHD1)</v>
      </c>
      <c r="C101">
        <f>sales!$B$101</f>
        <v>2010</v>
      </c>
      <c r="D101">
        <f>sales!$C$101</f>
        <v>1</v>
      </c>
      <c r="E101" t="str">
        <f>sales!$D$101</f>
        <v>commercial</v>
      </c>
      <c r="F101" t="str">
        <f>sales!$E$101</f>
        <v>VCC 21400 (GAS LHD1)</v>
      </c>
      <c r="G101">
        <f>sales!$F$101</f>
        <v>2016</v>
      </c>
      <c r="H101" s="1">
        <f>sales!$G101 - VLOOKUP($D101&amp;$G101, 'regional-sales'!$A$2:$D$24, 4, 0) * VLOOKUP($D101&amp;$E101&amp;$F101&amp;$G101, 'market-share'!$A$2:$F$95, 6, 0) * ($C101 = $G101)</f>
        <v>0</v>
      </c>
      <c r="I101" s="1">
        <f>sales!$H101 - IF($C101 &gt;= $G101, VLOOKUP($D101&amp;$G101, 'regional-sales'!$A$2:$D$24, 4, 0) * VLOOKUP($D101&amp;$E101&amp;$F101&amp;$G101, 'market-share'!$A$2:$F$95, 6, 0) * VLOOKUP($C101 - $G101, survival!$A$2:$B$72, 2, 0), 0)</f>
        <v>0</v>
      </c>
      <c r="J101" s="1">
        <f>sales!$I101 - IF($C101 &gt;= $G101, sales!$H101 *VLOOKUP(E101&amp;($C101-$G101), 'annual-travel'!$A$2:$D$64, 4, 0), 0)</f>
        <v>0</v>
      </c>
      <c r="K101" s="1">
        <f>sales!$J101 - SUM($M101:$P101)</f>
        <v>0</v>
      </c>
      <c r="M101" s="1">
        <f>IFERROR(sales!$I101 * VLOOKUP($E101&amp;$F101&amp;"GAS", 'fuel-split'!$A$2:$E$7, 5, 0) / VLOOKUP($F101&amp;$G101&amp;"GAS", 'fuel-efficiency'!$A$2:$E$56, 5, 0), 0)</f>
        <v>0</v>
      </c>
      <c r="N101" s="1">
        <f>IFERROR(sales!$I101 * VLOOKUP($E101&amp;F101&amp;"DSL", 'fuel-split'!$A$2:$E$7, 5, 0) / VLOOKUP($F101&amp;$G101&amp;"DSL", 'fuel-efficiency'!$A$2:$E$56, 5, 0), 0)</f>
        <v>0</v>
      </c>
      <c r="O101" s="1">
        <f>IFERROR(sales!$I101 * VLOOKUP($E101&amp;$F101&amp;"NG", 'fuel-split'!$A$2:$E$7, 5, 0) / VLOOKUP($F101&amp;$G101&amp;"NG", 'fuel-efficiency'!$A$2:$E$56, 5, 0), 0)</f>
        <v>0</v>
      </c>
      <c r="P101" s="1">
        <f>IFERROR(sales!$I101 * VLOOKUP($E101&amp;$F101&amp;"ELEC", 'fuel-split'!$A$2:$E$7, 5, 0) / VLOOKUP($F101&amp;$G101&amp;"ELEC", 'fuel-efficiency'!$A$2:$E$56, 5, 0), 0)</f>
        <v>0</v>
      </c>
    </row>
    <row r="102" spans="1:16" x14ac:dyDescent="0.2">
      <c r="A102" s="1" t="str">
        <f t="shared" si="2"/>
        <v>20111commercialVCC 21400 (GAS LHD1)2016</v>
      </c>
      <c r="B102" s="1" t="str">
        <f t="shared" si="3"/>
        <v>20111commercialVCC 21400 (GAS LHD1)</v>
      </c>
      <c r="C102">
        <f>sales!$B$102</f>
        <v>2011</v>
      </c>
      <c r="D102">
        <f>sales!$C$102</f>
        <v>1</v>
      </c>
      <c r="E102" t="str">
        <f>sales!$D$102</f>
        <v>commercial</v>
      </c>
      <c r="F102" t="str">
        <f>sales!$E$102</f>
        <v>VCC 21400 (GAS LHD1)</v>
      </c>
      <c r="G102">
        <f>sales!$F$102</f>
        <v>2016</v>
      </c>
      <c r="H102" s="1">
        <f>sales!$G102 - VLOOKUP($D102&amp;$G102, 'regional-sales'!$A$2:$D$24, 4, 0) * VLOOKUP($D102&amp;$E102&amp;$F102&amp;$G102, 'market-share'!$A$2:$F$95, 6, 0) * ($C102 = $G102)</f>
        <v>0</v>
      </c>
      <c r="I102" s="1">
        <f>sales!$H102 - IF($C102 &gt;= $G102, VLOOKUP($D102&amp;$G102, 'regional-sales'!$A$2:$D$24, 4, 0) * VLOOKUP($D102&amp;$E102&amp;$F102&amp;$G102, 'market-share'!$A$2:$F$95, 6, 0) * VLOOKUP($C102 - $G102, survival!$A$2:$B$72, 2, 0), 0)</f>
        <v>0</v>
      </c>
      <c r="J102" s="1">
        <f>sales!$I102 - IF($C102 &gt;= $G102, sales!$H102 *VLOOKUP(E102&amp;($C102-$G102), 'annual-travel'!$A$2:$D$64, 4, 0), 0)</f>
        <v>0</v>
      </c>
      <c r="K102" s="1">
        <f>sales!$J102 - SUM($M102:$P102)</f>
        <v>0</v>
      </c>
      <c r="M102" s="1">
        <f>IFERROR(sales!$I102 * VLOOKUP($E102&amp;$F102&amp;"GAS", 'fuel-split'!$A$2:$E$7, 5, 0) / VLOOKUP($F102&amp;$G102&amp;"GAS", 'fuel-efficiency'!$A$2:$E$56, 5, 0), 0)</f>
        <v>0</v>
      </c>
      <c r="N102" s="1">
        <f>IFERROR(sales!$I102 * VLOOKUP($E102&amp;F102&amp;"DSL", 'fuel-split'!$A$2:$E$7, 5, 0) / VLOOKUP($F102&amp;$G102&amp;"DSL", 'fuel-efficiency'!$A$2:$E$56, 5, 0), 0)</f>
        <v>0</v>
      </c>
      <c r="O102" s="1">
        <f>IFERROR(sales!$I102 * VLOOKUP($E102&amp;$F102&amp;"NG", 'fuel-split'!$A$2:$E$7, 5, 0) / VLOOKUP($F102&amp;$G102&amp;"NG", 'fuel-efficiency'!$A$2:$E$56, 5, 0), 0)</f>
        <v>0</v>
      </c>
      <c r="P102" s="1">
        <f>IFERROR(sales!$I102 * VLOOKUP($E102&amp;$F102&amp;"ELEC", 'fuel-split'!$A$2:$E$7, 5, 0) / VLOOKUP($F102&amp;$G102&amp;"ELEC", 'fuel-efficiency'!$A$2:$E$56, 5, 0), 0)</f>
        <v>0</v>
      </c>
    </row>
    <row r="103" spans="1:16" x14ac:dyDescent="0.2">
      <c r="A103" s="1" t="str">
        <f t="shared" si="2"/>
        <v>20121commercialVCC 21400 (GAS LHD1)2016</v>
      </c>
      <c r="B103" s="1" t="str">
        <f t="shared" si="3"/>
        <v>20121commercialVCC 21400 (GAS LHD1)</v>
      </c>
      <c r="C103">
        <f>sales!$B$103</f>
        <v>2012</v>
      </c>
      <c r="D103">
        <f>sales!$C$103</f>
        <v>1</v>
      </c>
      <c r="E103" t="str">
        <f>sales!$D$103</f>
        <v>commercial</v>
      </c>
      <c r="F103" t="str">
        <f>sales!$E$103</f>
        <v>VCC 21400 (GAS LHD1)</v>
      </c>
      <c r="G103">
        <f>sales!$F$103</f>
        <v>2016</v>
      </c>
      <c r="H103" s="1">
        <f>sales!$G103 - VLOOKUP($D103&amp;$G103, 'regional-sales'!$A$2:$D$24, 4, 0) * VLOOKUP($D103&amp;$E103&amp;$F103&amp;$G103, 'market-share'!$A$2:$F$95, 6, 0) * ($C103 = $G103)</f>
        <v>0</v>
      </c>
      <c r="I103" s="1">
        <f>sales!$H103 - IF($C103 &gt;= $G103, VLOOKUP($D103&amp;$G103, 'regional-sales'!$A$2:$D$24, 4, 0) * VLOOKUP($D103&amp;$E103&amp;$F103&amp;$G103, 'market-share'!$A$2:$F$95, 6, 0) * VLOOKUP($C103 - $G103, survival!$A$2:$B$72, 2, 0), 0)</f>
        <v>0</v>
      </c>
      <c r="J103" s="1">
        <f>sales!$I103 - IF($C103 &gt;= $G103, sales!$H103 *VLOOKUP(E103&amp;($C103-$G103), 'annual-travel'!$A$2:$D$64, 4, 0), 0)</f>
        <v>0</v>
      </c>
      <c r="K103" s="1">
        <f>sales!$J103 - SUM($M103:$P103)</f>
        <v>0</v>
      </c>
      <c r="M103" s="1">
        <f>IFERROR(sales!$I103 * VLOOKUP($E103&amp;$F103&amp;"GAS", 'fuel-split'!$A$2:$E$7, 5, 0) / VLOOKUP($F103&amp;$G103&amp;"GAS", 'fuel-efficiency'!$A$2:$E$56, 5, 0), 0)</f>
        <v>0</v>
      </c>
      <c r="N103" s="1">
        <f>IFERROR(sales!$I103 * VLOOKUP($E103&amp;F103&amp;"DSL", 'fuel-split'!$A$2:$E$7, 5, 0) / VLOOKUP($F103&amp;$G103&amp;"DSL", 'fuel-efficiency'!$A$2:$E$56, 5, 0), 0)</f>
        <v>0</v>
      </c>
      <c r="O103" s="1">
        <f>IFERROR(sales!$I103 * VLOOKUP($E103&amp;$F103&amp;"NG", 'fuel-split'!$A$2:$E$7, 5, 0) / VLOOKUP($F103&amp;$G103&amp;"NG", 'fuel-efficiency'!$A$2:$E$56, 5, 0), 0)</f>
        <v>0</v>
      </c>
      <c r="P103" s="1">
        <f>IFERROR(sales!$I103 * VLOOKUP($E103&amp;$F103&amp;"ELEC", 'fuel-split'!$A$2:$E$7, 5, 0) / VLOOKUP($F103&amp;$G103&amp;"ELEC", 'fuel-efficiency'!$A$2:$E$56, 5, 0), 0)</f>
        <v>0</v>
      </c>
    </row>
    <row r="104" spans="1:16" x14ac:dyDescent="0.2">
      <c r="A104" s="1" t="str">
        <f t="shared" si="2"/>
        <v>20131commercialVCC 21400 (GAS LHD1)2016</v>
      </c>
      <c r="B104" s="1" t="str">
        <f t="shared" si="3"/>
        <v>20131commercialVCC 21400 (GAS LHD1)</v>
      </c>
      <c r="C104">
        <f>sales!$B$104</f>
        <v>2013</v>
      </c>
      <c r="D104">
        <f>sales!$C$104</f>
        <v>1</v>
      </c>
      <c r="E104" t="str">
        <f>sales!$D$104</f>
        <v>commercial</v>
      </c>
      <c r="F104" t="str">
        <f>sales!$E$104</f>
        <v>VCC 21400 (GAS LHD1)</v>
      </c>
      <c r="G104">
        <f>sales!$F$104</f>
        <v>2016</v>
      </c>
      <c r="H104" s="1">
        <f>sales!$G104 - VLOOKUP($D104&amp;$G104, 'regional-sales'!$A$2:$D$24, 4, 0) * VLOOKUP($D104&amp;$E104&amp;$F104&amp;$G104, 'market-share'!$A$2:$F$95, 6, 0) * ($C104 = $G104)</f>
        <v>0</v>
      </c>
      <c r="I104" s="1">
        <f>sales!$H104 - IF($C104 &gt;= $G104, VLOOKUP($D104&amp;$G104, 'regional-sales'!$A$2:$D$24, 4, 0) * VLOOKUP($D104&amp;$E104&amp;$F104&amp;$G104, 'market-share'!$A$2:$F$95, 6, 0) * VLOOKUP($C104 - $G104, survival!$A$2:$B$72, 2, 0), 0)</f>
        <v>0</v>
      </c>
      <c r="J104" s="1">
        <f>sales!$I104 - IF($C104 &gt;= $G104, sales!$H104 *VLOOKUP(E104&amp;($C104-$G104), 'annual-travel'!$A$2:$D$64, 4, 0), 0)</f>
        <v>0</v>
      </c>
      <c r="K104" s="1">
        <f>sales!$J104 - SUM($M104:$P104)</f>
        <v>0</v>
      </c>
      <c r="M104" s="1">
        <f>IFERROR(sales!$I104 * VLOOKUP($E104&amp;$F104&amp;"GAS", 'fuel-split'!$A$2:$E$7, 5, 0) / VLOOKUP($F104&amp;$G104&amp;"GAS", 'fuel-efficiency'!$A$2:$E$56, 5, 0), 0)</f>
        <v>0</v>
      </c>
      <c r="N104" s="1">
        <f>IFERROR(sales!$I104 * VLOOKUP($E104&amp;F104&amp;"DSL", 'fuel-split'!$A$2:$E$7, 5, 0) / VLOOKUP($F104&amp;$G104&amp;"DSL", 'fuel-efficiency'!$A$2:$E$56, 5, 0), 0)</f>
        <v>0</v>
      </c>
      <c r="O104" s="1">
        <f>IFERROR(sales!$I104 * VLOOKUP($E104&amp;$F104&amp;"NG", 'fuel-split'!$A$2:$E$7, 5, 0) / VLOOKUP($F104&amp;$G104&amp;"NG", 'fuel-efficiency'!$A$2:$E$56, 5, 0), 0)</f>
        <v>0</v>
      </c>
      <c r="P104" s="1">
        <f>IFERROR(sales!$I104 * VLOOKUP($E104&amp;$F104&amp;"ELEC", 'fuel-split'!$A$2:$E$7, 5, 0) / VLOOKUP($F104&amp;$G104&amp;"ELEC", 'fuel-efficiency'!$A$2:$E$56, 5, 0), 0)</f>
        <v>0</v>
      </c>
    </row>
    <row r="105" spans="1:16" x14ac:dyDescent="0.2">
      <c r="A105" s="1" t="str">
        <f t="shared" si="2"/>
        <v>20141commercialVCC 21400 (GAS LHD1)2016</v>
      </c>
      <c r="B105" s="1" t="str">
        <f t="shared" si="3"/>
        <v>20141commercialVCC 21400 (GAS LHD1)</v>
      </c>
      <c r="C105">
        <f>sales!$B$105</f>
        <v>2014</v>
      </c>
      <c r="D105">
        <f>sales!$C$105</f>
        <v>1</v>
      </c>
      <c r="E105" t="str">
        <f>sales!$D$105</f>
        <v>commercial</v>
      </c>
      <c r="F105" t="str">
        <f>sales!$E$105</f>
        <v>VCC 21400 (GAS LHD1)</v>
      </c>
      <c r="G105">
        <f>sales!$F$105</f>
        <v>2016</v>
      </c>
      <c r="H105" s="1">
        <f>sales!$G105 - VLOOKUP($D105&amp;$G105, 'regional-sales'!$A$2:$D$24, 4, 0) * VLOOKUP($D105&amp;$E105&amp;$F105&amp;$G105, 'market-share'!$A$2:$F$95, 6, 0) * ($C105 = $G105)</f>
        <v>0</v>
      </c>
      <c r="I105" s="1">
        <f>sales!$H105 - IF($C105 &gt;= $G105, VLOOKUP($D105&amp;$G105, 'regional-sales'!$A$2:$D$24, 4, 0) * VLOOKUP($D105&amp;$E105&amp;$F105&amp;$G105, 'market-share'!$A$2:$F$95, 6, 0) * VLOOKUP($C105 - $G105, survival!$A$2:$B$72, 2, 0), 0)</f>
        <v>0</v>
      </c>
      <c r="J105" s="1">
        <f>sales!$I105 - IF($C105 &gt;= $G105, sales!$H105 *VLOOKUP(E105&amp;($C105-$G105), 'annual-travel'!$A$2:$D$64, 4, 0), 0)</f>
        <v>0</v>
      </c>
      <c r="K105" s="1">
        <f>sales!$J105 - SUM($M105:$P105)</f>
        <v>0</v>
      </c>
      <c r="M105" s="1">
        <f>IFERROR(sales!$I105 * VLOOKUP($E105&amp;$F105&amp;"GAS", 'fuel-split'!$A$2:$E$7, 5, 0) / VLOOKUP($F105&amp;$G105&amp;"GAS", 'fuel-efficiency'!$A$2:$E$56, 5, 0), 0)</f>
        <v>0</v>
      </c>
      <c r="N105" s="1">
        <f>IFERROR(sales!$I105 * VLOOKUP($E105&amp;F105&amp;"DSL", 'fuel-split'!$A$2:$E$7, 5, 0) / VLOOKUP($F105&amp;$G105&amp;"DSL", 'fuel-efficiency'!$A$2:$E$56, 5, 0), 0)</f>
        <v>0</v>
      </c>
      <c r="O105" s="1">
        <f>IFERROR(sales!$I105 * VLOOKUP($E105&amp;$F105&amp;"NG", 'fuel-split'!$A$2:$E$7, 5, 0) / VLOOKUP($F105&amp;$G105&amp;"NG", 'fuel-efficiency'!$A$2:$E$56, 5, 0), 0)</f>
        <v>0</v>
      </c>
      <c r="P105" s="1">
        <f>IFERROR(sales!$I105 * VLOOKUP($E105&amp;$F105&amp;"ELEC", 'fuel-split'!$A$2:$E$7, 5, 0) / VLOOKUP($F105&amp;$G105&amp;"ELEC", 'fuel-efficiency'!$A$2:$E$56, 5, 0), 0)</f>
        <v>0</v>
      </c>
    </row>
    <row r="106" spans="1:16" x14ac:dyDescent="0.2">
      <c r="A106" s="1" t="str">
        <f t="shared" si="2"/>
        <v>20151commercialVCC 21400 (GAS LHD1)2016</v>
      </c>
      <c r="B106" s="1" t="str">
        <f t="shared" si="3"/>
        <v>20151commercialVCC 21400 (GAS LHD1)</v>
      </c>
      <c r="C106">
        <f>sales!$B$106</f>
        <v>2015</v>
      </c>
      <c r="D106">
        <f>sales!$C$106</f>
        <v>1</v>
      </c>
      <c r="E106" t="str">
        <f>sales!$D$106</f>
        <v>commercial</v>
      </c>
      <c r="F106" t="str">
        <f>sales!$E$106</f>
        <v>VCC 21400 (GAS LHD1)</v>
      </c>
      <c r="G106">
        <f>sales!$F$106</f>
        <v>2016</v>
      </c>
      <c r="H106" s="1">
        <f>sales!$G106 - VLOOKUP($D106&amp;$G106, 'regional-sales'!$A$2:$D$24, 4, 0) * VLOOKUP($D106&amp;$E106&amp;$F106&amp;$G106, 'market-share'!$A$2:$F$95, 6, 0) * ($C106 = $G106)</f>
        <v>0</v>
      </c>
      <c r="I106" s="1">
        <f>sales!$H106 - IF($C106 &gt;= $G106, VLOOKUP($D106&amp;$G106, 'regional-sales'!$A$2:$D$24, 4, 0) * VLOOKUP($D106&amp;$E106&amp;$F106&amp;$G106, 'market-share'!$A$2:$F$95, 6, 0) * VLOOKUP($C106 - $G106, survival!$A$2:$B$72, 2, 0), 0)</f>
        <v>0</v>
      </c>
      <c r="J106" s="1">
        <f>sales!$I106 - IF($C106 &gt;= $G106, sales!$H106 *VLOOKUP(E106&amp;($C106-$G106), 'annual-travel'!$A$2:$D$64, 4, 0), 0)</f>
        <v>0</v>
      </c>
      <c r="K106" s="1">
        <f>sales!$J106 - SUM($M106:$P106)</f>
        <v>0</v>
      </c>
      <c r="M106" s="1">
        <f>IFERROR(sales!$I106 * VLOOKUP($E106&amp;$F106&amp;"GAS", 'fuel-split'!$A$2:$E$7, 5, 0) / VLOOKUP($F106&amp;$G106&amp;"GAS", 'fuel-efficiency'!$A$2:$E$56, 5, 0), 0)</f>
        <v>0</v>
      </c>
      <c r="N106" s="1">
        <f>IFERROR(sales!$I106 * VLOOKUP($E106&amp;F106&amp;"DSL", 'fuel-split'!$A$2:$E$7, 5, 0) / VLOOKUP($F106&amp;$G106&amp;"DSL", 'fuel-efficiency'!$A$2:$E$56, 5, 0), 0)</f>
        <v>0</v>
      </c>
      <c r="O106" s="1">
        <f>IFERROR(sales!$I106 * VLOOKUP($E106&amp;$F106&amp;"NG", 'fuel-split'!$A$2:$E$7, 5, 0) / VLOOKUP($F106&amp;$G106&amp;"NG", 'fuel-efficiency'!$A$2:$E$56, 5, 0), 0)</f>
        <v>0</v>
      </c>
      <c r="P106" s="1">
        <f>IFERROR(sales!$I106 * VLOOKUP($E106&amp;$F106&amp;"ELEC", 'fuel-split'!$A$2:$E$7, 5, 0) / VLOOKUP($F106&amp;$G106&amp;"ELEC", 'fuel-efficiency'!$A$2:$E$56, 5, 0), 0)</f>
        <v>0</v>
      </c>
    </row>
    <row r="107" spans="1:16" x14ac:dyDescent="0.2">
      <c r="A107" s="1" t="str">
        <f t="shared" si="2"/>
        <v>20161commercialVCC 21400 (GAS LHD1)2016</v>
      </c>
      <c r="B107" s="1" t="str">
        <f t="shared" si="3"/>
        <v>20161commercialVCC 21400 (GAS LHD1)</v>
      </c>
      <c r="C107">
        <f>sales!$B$107</f>
        <v>2016</v>
      </c>
      <c r="D107">
        <f>sales!$C$107</f>
        <v>1</v>
      </c>
      <c r="E107" t="str">
        <f>sales!$D$107</f>
        <v>commercial</v>
      </c>
      <c r="F107" t="str">
        <f>sales!$E$107</f>
        <v>VCC 21400 (GAS LHD1)</v>
      </c>
      <c r="G107">
        <f>sales!$F$107</f>
        <v>2016</v>
      </c>
      <c r="H107" s="1">
        <f>sales!$G107 - VLOOKUP($D107&amp;$G107, 'regional-sales'!$A$2:$D$24, 4, 0) * VLOOKUP($D107&amp;$E107&amp;$F107&amp;$G107, 'market-share'!$A$2:$F$95, 6, 0) * ($C107 = $G107)</f>
        <v>-6.9849193096160889E-9</v>
      </c>
      <c r="I107" s="1">
        <f>sales!$H107 - IF($C107 &gt;= $G107, VLOOKUP($D107&amp;$G107, 'regional-sales'!$A$2:$D$24, 4, 0) * VLOOKUP($D107&amp;$E107&amp;$F107&amp;$G107, 'market-share'!$A$2:$F$95, 6, 0) * VLOOKUP($C107 - $G107, survival!$A$2:$B$72, 2, 0), 0)</f>
        <v>-6.9849193096160889E-9</v>
      </c>
      <c r="J107" s="1">
        <f>sales!$I107 - IF($C107 &gt;= $G107, sales!$H107 *VLOOKUP(E107&amp;($C107-$G107), 'annual-travel'!$A$2:$D$64, 4, 0), 0)</f>
        <v>-6.2604481354355812E-4</v>
      </c>
      <c r="K107" s="1">
        <f>sales!$J107 - SUM($M107:$P107)</f>
        <v>1.5956175047904253E-4</v>
      </c>
      <c r="M107" s="1">
        <f>IFERROR(sales!$I107 * VLOOKUP($E107&amp;$F107&amp;"GAS", 'fuel-split'!$A$2:$E$7, 5, 0) / VLOOKUP($F107&amp;$G107&amp;"GAS", 'fuel-efficiency'!$A$2:$E$56, 5, 0), 0)</f>
        <v>360379.25693288527</v>
      </c>
      <c r="N107" s="1">
        <f>IFERROR(sales!$I107 * VLOOKUP($E107&amp;F107&amp;"DSL", 'fuel-split'!$A$2:$E$7, 5, 0) / VLOOKUP($F107&amp;$G107&amp;"DSL", 'fuel-efficiency'!$A$2:$E$56, 5, 0), 0)</f>
        <v>0</v>
      </c>
      <c r="O107" s="1">
        <f>IFERROR(sales!$I107 * VLOOKUP($E107&amp;$F107&amp;"NG", 'fuel-split'!$A$2:$E$7, 5, 0) / VLOOKUP($F107&amp;$G107&amp;"NG", 'fuel-efficiency'!$A$2:$E$56, 5, 0), 0)</f>
        <v>0</v>
      </c>
      <c r="P107" s="1">
        <f>IFERROR(sales!$I107 * VLOOKUP($E107&amp;$F107&amp;"ELEC", 'fuel-split'!$A$2:$E$7, 5, 0) / VLOOKUP($F107&amp;$G107&amp;"ELEC", 'fuel-efficiency'!$A$2:$E$56, 5, 0), 0)</f>
        <v>0</v>
      </c>
    </row>
    <row r="108" spans="1:16" x14ac:dyDescent="0.2">
      <c r="A108" s="1" t="str">
        <f t="shared" si="2"/>
        <v>20171commercialVCC 21400 (GAS LHD1)2016</v>
      </c>
      <c r="B108" s="1" t="str">
        <f t="shared" si="3"/>
        <v>20171commercialVCC 21400 (GAS LHD1)</v>
      </c>
      <c r="C108">
        <f>sales!$B$108</f>
        <v>2017</v>
      </c>
      <c r="D108">
        <f>sales!$C$108</f>
        <v>1</v>
      </c>
      <c r="E108" t="str">
        <f>sales!$D$108</f>
        <v>commercial</v>
      </c>
      <c r="F108" t="str">
        <f>sales!$E$108</f>
        <v>VCC 21400 (GAS LHD1)</v>
      </c>
      <c r="G108">
        <f>sales!$F$108</f>
        <v>2016</v>
      </c>
      <c r="H108" s="1">
        <f>sales!$G108 - VLOOKUP($D108&amp;$G108, 'regional-sales'!$A$2:$D$24, 4, 0) * VLOOKUP($D108&amp;$E108&amp;$F108&amp;$G108, 'market-share'!$A$2:$F$95, 6, 0) * ($C108 = $G108)</f>
        <v>0</v>
      </c>
      <c r="I108" s="1">
        <f>sales!$H108 - IF($C108 &gt;= $G108, VLOOKUP($D108&amp;$G108, 'regional-sales'!$A$2:$D$24, 4, 0) * VLOOKUP($D108&amp;$E108&amp;$F108&amp;$G108, 'market-share'!$A$2:$F$95, 6, 0) * VLOOKUP($C108 - $G108, survival!$A$2:$B$72, 2, 0), 0)</f>
        <v>-6.915001904417295E-9</v>
      </c>
      <c r="J108" s="1">
        <f>sales!$I108 - IF($C108 &gt;= $G108, sales!$H108 *VLOOKUP(E108&amp;($C108-$G108), 'annual-travel'!$A$2:$D$64, 4, 0), 0)</f>
        <v>5.3678639233112335E-4</v>
      </c>
      <c r="K108" s="1">
        <f>sales!$J108 - SUM($M108:$P108)</f>
        <v>1.3530423166230321E-4</v>
      </c>
      <c r="M108" s="1">
        <f>IFERROR(sales!$I108 * VLOOKUP($E108&amp;$F108&amp;"GAS", 'fuel-split'!$A$2:$E$7, 5, 0) / VLOOKUP($F108&amp;$G108&amp;"GAS", 'fuel-efficiency'!$A$2:$E$56, 5, 0), 0)</f>
        <v>305590.0741202588</v>
      </c>
      <c r="N108" s="1">
        <f>IFERROR(sales!$I108 * VLOOKUP($E108&amp;F108&amp;"DSL", 'fuel-split'!$A$2:$E$7, 5, 0) / VLOOKUP($F108&amp;$G108&amp;"DSL", 'fuel-efficiency'!$A$2:$E$56, 5, 0), 0)</f>
        <v>0</v>
      </c>
      <c r="O108" s="1">
        <f>IFERROR(sales!$I108 * VLOOKUP($E108&amp;$F108&amp;"NG", 'fuel-split'!$A$2:$E$7, 5, 0) / VLOOKUP($F108&amp;$G108&amp;"NG", 'fuel-efficiency'!$A$2:$E$56, 5, 0), 0)</f>
        <v>0</v>
      </c>
      <c r="P108" s="1">
        <f>IFERROR(sales!$I108 * VLOOKUP($E108&amp;$F108&amp;"ELEC", 'fuel-split'!$A$2:$E$7, 5, 0) / VLOOKUP($F108&amp;$G108&amp;"ELEC", 'fuel-efficiency'!$A$2:$E$56, 5, 0), 0)</f>
        <v>0</v>
      </c>
    </row>
    <row r="109" spans="1:16" x14ac:dyDescent="0.2">
      <c r="A109" s="1" t="str">
        <f t="shared" si="2"/>
        <v>20181commercialVCC 21400 (GAS LHD1)2016</v>
      </c>
      <c r="B109" s="1" t="str">
        <f t="shared" si="3"/>
        <v>20181commercialVCC 21400 (GAS LHD1)</v>
      </c>
      <c r="C109">
        <f>sales!$B$109</f>
        <v>2018</v>
      </c>
      <c r="D109">
        <f>sales!$C$109</f>
        <v>1</v>
      </c>
      <c r="E109" t="str">
        <f>sales!$D$109</f>
        <v>commercial</v>
      </c>
      <c r="F109" t="str">
        <f>sales!$E$109</f>
        <v>VCC 21400 (GAS LHD1)</v>
      </c>
      <c r="G109">
        <f>sales!$F$109</f>
        <v>2016</v>
      </c>
      <c r="H109" s="1">
        <f>sales!$G109 - VLOOKUP($D109&amp;$G109, 'regional-sales'!$A$2:$D$24, 4, 0) * VLOOKUP($D109&amp;$E109&amp;$F109&amp;$G109, 'market-share'!$A$2:$F$95, 6, 0) * ($C109 = $G109)</f>
        <v>0</v>
      </c>
      <c r="I109" s="1">
        <f>sales!$H109 - IF($C109 &gt;= $G109, VLOOKUP($D109&amp;$G109, 'regional-sales'!$A$2:$D$24, 4, 0) * VLOOKUP($D109&amp;$E109&amp;$F109&amp;$G109, 'market-share'!$A$2:$F$95, 6, 0) * VLOOKUP($C109 - $G109, survival!$A$2:$B$72, 2, 0), 0)</f>
        <v>-6.8458803070825525E-9</v>
      </c>
      <c r="J109" s="1">
        <f>sales!$I109 - IF($C109 &gt;= $G109, sales!$H109 *VLOOKUP(E109&amp;($C109-$G109), 'annual-travel'!$A$2:$D$64, 4, 0), 0)</f>
        <v>7.2673335671424866E-4</v>
      </c>
      <c r="K109" s="1">
        <f>sales!$J109 - SUM($M109:$P109)</f>
        <v>1.2090016389265656E-4</v>
      </c>
      <c r="M109" s="1">
        <f>IFERROR(sales!$I109 * VLOOKUP($E109&amp;$F109&amp;"GAS", 'fuel-split'!$A$2:$E$7, 5, 0) / VLOOKUP($F109&amp;$G109&amp;"GAS", 'fuel-efficiency'!$A$2:$E$56, 5, 0), 0)</f>
        <v>273059.18971525686</v>
      </c>
      <c r="N109" s="1">
        <f>IFERROR(sales!$I109 * VLOOKUP($E109&amp;F109&amp;"DSL", 'fuel-split'!$A$2:$E$7, 5, 0) / VLOOKUP($F109&amp;$G109&amp;"DSL", 'fuel-efficiency'!$A$2:$E$56, 5, 0), 0)</f>
        <v>0</v>
      </c>
      <c r="O109" s="1">
        <f>IFERROR(sales!$I109 * VLOOKUP($E109&amp;$F109&amp;"NG", 'fuel-split'!$A$2:$E$7, 5, 0) / VLOOKUP($F109&amp;$G109&amp;"NG", 'fuel-efficiency'!$A$2:$E$56, 5, 0), 0)</f>
        <v>0</v>
      </c>
      <c r="P109" s="1">
        <f>IFERROR(sales!$I109 * VLOOKUP($E109&amp;$F109&amp;"ELEC", 'fuel-split'!$A$2:$E$7, 5, 0) / VLOOKUP($F109&amp;$G109&amp;"ELEC", 'fuel-efficiency'!$A$2:$E$56, 5, 0), 0)</f>
        <v>0</v>
      </c>
    </row>
    <row r="110" spans="1:16" x14ac:dyDescent="0.2">
      <c r="A110" s="1" t="str">
        <f t="shared" si="2"/>
        <v>20191commercialVCC 21400 (GAS LHD1)2016</v>
      </c>
      <c r="B110" s="1" t="str">
        <f t="shared" si="3"/>
        <v>20191commercialVCC 21400 (GAS LHD1)</v>
      </c>
      <c r="C110">
        <f>sales!$B$110</f>
        <v>2019</v>
      </c>
      <c r="D110">
        <f>sales!$C$110</f>
        <v>1</v>
      </c>
      <c r="E110" t="str">
        <f>sales!$D$110</f>
        <v>commercial</v>
      </c>
      <c r="F110" t="str">
        <f>sales!$E$110</f>
        <v>VCC 21400 (GAS LHD1)</v>
      </c>
      <c r="G110">
        <f>sales!$F$110</f>
        <v>2016</v>
      </c>
      <c r="H110" s="1">
        <f>sales!$G110 - VLOOKUP($D110&amp;$G110, 'regional-sales'!$A$2:$D$24, 4, 0) * VLOOKUP($D110&amp;$E110&amp;$F110&amp;$G110, 'market-share'!$A$2:$F$95, 6, 0) * ($C110 = $G110)</f>
        <v>0</v>
      </c>
      <c r="I110" s="1">
        <f>sales!$H110 - IF($C110 &gt;= $G110, VLOOKUP($D110&amp;$G110, 'regional-sales'!$A$2:$D$24, 4, 0) * VLOOKUP($D110&amp;$E110&amp;$F110&amp;$G110, 'market-share'!$A$2:$F$95, 6, 0) * VLOOKUP($C110 - $G110, survival!$A$2:$B$72, 2, 0), 0)</f>
        <v>-6.7770997702609748E-9</v>
      </c>
      <c r="J110" s="1">
        <f>sales!$I110 - IF($C110 &gt;= $G110, sales!$H110 *VLOOKUP(E110&amp;($C110-$G110), 'annual-travel'!$A$2:$D$64, 4, 0), 0)</f>
        <v>4.7905044630169868E-4</v>
      </c>
      <c r="K110" s="1">
        <f>sales!$J110 - SUM($M110:$P110)</f>
        <v>1.1043259291909635E-4</v>
      </c>
      <c r="M110" s="1">
        <f>IFERROR(sales!$I110 * VLOOKUP($E110&amp;$F110&amp;"GAS", 'fuel-split'!$A$2:$E$7, 5, 0) / VLOOKUP($F110&amp;$G110&amp;"GAS", 'fuel-efficiency'!$A$2:$E$56, 5, 0), 0)</f>
        <v>249415.6584011724</v>
      </c>
      <c r="N110" s="1">
        <f>IFERROR(sales!$I110 * VLOOKUP($E110&amp;F110&amp;"DSL", 'fuel-split'!$A$2:$E$7, 5, 0) / VLOOKUP($F110&amp;$G110&amp;"DSL", 'fuel-efficiency'!$A$2:$E$56, 5, 0), 0)</f>
        <v>0</v>
      </c>
      <c r="O110" s="1">
        <f>IFERROR(sales!$I110 * VLOOKUP($E110&amp;$F110&amp;"NG", 'fuel-split'!$A$2:$E$7, 5, 0) / VLOOKUP($F110&amp;$G110&amp;"NG", 'fuel-efficiency'!$A$2:$E$56, 5, 0), 0)</f>
        <v>0</v>
      </c>
      <c r="P110" s="1">
        <f>IFERROR(sales!$I110 * VLOOKUP($E110&amp;$F110&amp;"ELEC", 'fuel-split'!$A$2:$E$7, 5, 0) / VLOOKUP($F110&amp;$G110&amp;"ELEC", 'fuel-efficiency'!$A$2:$E$56, 5, 0), 0)</f>
        <v>0</v>
      </c>
    </row>
    <row r="111" spans="1:16" x14ac:dyDescent="0.2">
      <c r="A111" s="1" t="str">
        <f t="shared" si="2"/>
        <v>20201commercialVCC 21400 (GAS LHD1)2016</v>
      </c>
      <c r="B111" s="1" t="str">
        <f t="shared" si="3"/>
        <v>20201commercialVCC 21400 (GAS LHD1)</v>
      </c>
      <c r="C111">
        <f>sales!$B$111</f>
        <v>2020</v>
      </c>
      <c r="D111">
        <f>sales!$C$111</f>
        <v>1</v>
      </c>
      <c r="E111" t="str">
        <f>sales!$D$111</f>
        <v>commercial</v>
      </c>
      <c r="F111" t="str">
        <f>sales!$E$111</f>
        <v>VCC 21400 (GAS LHD1)</v>
      </c>
      <c r="G111">
        <f>sales!$F$111</f>
        <v>2016</v>
      </c>
      <c r="H111" s="1">
        <f>sales!$G111 - VLOOKUP($D111&amp;$G111, 'regional-sales'!$A$2:$D$24, 4, 0) * VLOOKUP($D111&amp;$E111&amp;$F111&amp;$G111, 'market-share'!$A$2:$F$95, 6, 0) * ($C111 = $G111)</f>
        <v>0</v>
      </c>
      <c r="I111" s="1">
        <f>sales!$H111 - IF($C111 &gt;= $G111, VLOOKUP($D111&amp;$G111, 'regional-sales'!$A$2:$D$24, 4, 0) * VLOOKUP($D111&amp;$E111&amp;$F111&amp;$G111, 'market-share'!$A$2:$F$95, 6, 0) * VLOOKUP($C111 - $G111, survival!$A$2:$B$72, 2, 0), 0)</f>
        <v>-6.7096550537826261E-9</v>
      </c>
      <c r="J111" s="1">
        <f>sales!$I111 - IF($C111 &gt;= $G111, sales!$H111 *VLOOKUP(E111&amp;($C111-$G111), 'annual-travel'!$A$2:$D$64, 4, 0), 0)</f>
        <v>-3.493456169962883E-4</v>
      </c>
      <c r="K111" s="1">
        <f>sales!$J111 - SUM($M111:$P111)</f>
        <v>1.0214844951406121E-4</v>
      </c>
      <c r="M111" s="1">
        <f>IFERROR(sales!$I111 * VLOOKUP($E111&amp;$F111&amp;"GAS", 'fuel-split'!$A$2:$E$7, 5, 0) / VLOOKUP($F111&amp;$G111&amp;"GAS", 'fuel-efficiency'!$A$2:$E$56, 5, 0), 0)</f>
        <v>230709.28467018055</v>
      </c>
      <c r="N111" s="1">
        <f>IFERROR(sales!$I111 * VLOOKUP($E111&amp;F111&amp;"DSL", 'fuel-split'!$A$2:$E$7, 5, 0) / VLOOKUP($F111&amp;$G111&amp;"DSL", 'fuel-efficiency'!$A$2:$E$56, 5, 0), 0)</f>
        <v>0</v>
      </c>
      <c r="O111" s="1">
        <f>IFERROR(sales!$I111 * VLOOKUP($E111&amp;$F111&amp;"NG", 'fuel-split'!$A$2:$E$7, 5, 0) / VLOOKUP($F111&amp;$G111&amp;"NG", 'fuel-efficiency'!$A$2:$E$56, 5, 0), 0)</f>
        <v>0</v>
      </c>
      <c r="P111" s="1">
        <f>IFERROR(sales!$I111 * VLOOKUP($E111&amp;$F111&amp;"ELEC", 'fuel-split'!$A$2:$E$7, 5, 0) / VLOOKUP($F111&amp;$G111&amp;"ELEC", 'fuel-efficiency'!$A$2:$E$56, 5, 0), 0)</f>
        <v>0</v>
      </c>
    </row>
    <row r="112" spans="1:16" x14ac:dyDescent="0.2">
      <c r="A112" s="1" t="str">
        <f t="shared" si="2"/>
        <v>20101commercialVCC 21400 (GAS LHD1)2017</v>
      </c>
      <c r="B112" s="1" t="str">
        <f t="shared" si="3"/>
        <v>20101commercialVCC 21400 (GAS LHD1)</v>
      </c>
      <c r="C112">
        <f>sales!$B$112</f>
        <v>2010</v>
      </c>
      <c r="D112">
        <f>sales!$C$112</f>
        <v>1</v>
      </c>
      <c r="E112" t="str">
        <f>sales!$D$112</f>
        <v>commercial</v>
      </c>
      <c r="F112" t="str">
        <f>sales!$E$112</f>
        <v>VCC 21400 (GAS LHD1)</v>
      </c>
      <c r="G112">
        <f>sales!$F$112</f>
        <v>2017</v>
      </c>
      <c r="H112" s="1">
        <f>sales!$G112 - VLOOKUP($D112&amp;$G112, 'regional-sales'!$A$2:$D$24, 4, 0) * VLOOKUP($D112&amp;$E112&amp;$F112&amp;$G112, 'market-share'!$A$2:$F$95, 6, 0) * ($C112 = $G112)</f>
        <v>0</v>
      </c>
      <c r="I112" s="1">
        <f>sales!$H112 - IF($C112 &gt;= $G112, VLOOKUP($D112&amp;$G112, 'regional-sales'!$A$2:$D$24, 4, 0) * VLOOKUP($D112&amp;$E112&amp;$F112&amp;$G112, 'market-share'!$A$2:$F$95, 6, 0) * VLOOKUP($C112 - $G112, survival!$A$2:$B$72, 2, 0), 0)</f>
        <v>0</v>
      </c>
      <c r="J112" s="1">
        <f>sales!$I112 - IF($C112 &gt;= $G112, sales!$H112 *VLOOKUP(E112&amp;($C112-$G112), 'annual-travel'!$A$2:$D$64, 4, 0), 0)</f>
        <v>0</v>
      </c>
      <c r="K112" s="1">
        <f>sales!$J112 - SUM($M112:$P112)</f>
        <v>0</v>
      </c>
      <c r="M112" s="1">
        <f>IFERROR(sales!$I112 * VLOOKUP($E112&amp;$F112&amp;"GAS", 'fuel-split'!$A$2:$E$7, 5, 0) / VLOOKUP($F112&amp;$G112&amp;"GAS", 'fuel-efficiency'!$A$2:$E$56, 5, 0), 0)</f>
        <v>0</v>
      </c>
      <c r="N112" s="1">
        <f>IFERROR(sales!$I112 * VLOOKUP($E112&amp;F112&amp;"DSL", 'fuel-split'!$A$2:$E$7, 5, 0) / VLOOKUP($F112&amp;$G112&amp;"DSL", 'fuel-efficiency'!$A$2:$E$56, 5, 0), 0)</f>
        <v>0</v>
      </c>
      <c r="O112" s="1">
        <f>IFERROR(sales!$I112 * VLOOKUP($E112&amp;$F112&amp;"NG", 'fuel-split'!$A$2:$E$7, 5, 0) / VLOOKUP($F112&amp;$G112&amp;"NG", 'fuel-efficiency'!$A$2:$E$56, 5, 0), 0)</f>
        <v>0</v>
      </c>
      <c r="P112" s="1">
        <f>IFERROR(sales!$I112 * VLOOKUP($E112&amp;$F112&amp;"ELEC", 'fuel-split'!$A$2:$E$7, 5, 0) / VLOOKUP($F112&amp;$G112&amp;"ELEC", 'fuel-efficiency'!$A$2:$E$56, 5, 0), 0)</f>
        <v>0</v>
      </c>
    </row>
    <row r="113" spans="1:16" x14ac:dyDescent="0.2">
      <c r="A113" s="1" t="str">
        <f t="shared" si="2"/>
        <v>20111commercialVCC 21400 (GAS LHD1)2017</v>
      </c>
      <c r="B113" s="1" t="str">
        <f t="shared" si="3"/>
        <v>20111commercialVCC 21400 (GAS LHD1)</v>
      </c>
      <c r="C113">
        <f>sales!$B$113</f>
        <v>2011</v>
      </c>
      <c r="D113">
        <f>sales!$C$113</f>
        <v>1</v>
      </c>
      <c r="E113" t="str">
        <f>sales!$D$113</f>
        <v>commercial</v>
      </c>
      <c r="F113" t="str">
        <f>sales!$E$113</f>
        <v>VCC 21400 (GAS LHD1)</v>
      </c>
      <c r="G113">
        <f>sales!$F$113</f>
        <v>2017</v>
      </c>
      <c r="H113" s="1">
        <f>sales!$G113 - VLOOKUP($D113&amp;$G113, 'regional-sales'!$A$2:$D$24, 4, 0) * VLOOKUP($D113&amp;$E113&amp;$F113&amp;$G113, 'market-share'!$A$2:$F$95, 6, 0) * ($C113 = $G113)</f>
        <v>0</v>
      </c>
      <c r="I113" s="1">
        <f>sales!$H113 - IF($C113 &gt;= $G113, VLOOKUP($D113&amp;$G113, 'regional-sales'!$A$2:$D$24, 4, 0) * VLOOKUP($D113&amp;$E113&amp;$F113&amp;$G113, 'market-share'!$A$2:$F$95, 6, 0) * VLOOKUP($C113 - $G113, survival!$A$2:$B$72, 2, 0), 0)</f>
        <v>0</v>
      </c>
      <c r="J113" s="1">
        <f>sales!$I113 - IF($C113 &gt;= $G113, sales!$H113 *VLOOKUP(E113&amp;($C113-$G113), 'annual-travel'!$A$2:$D$64, 4, 0), 0)</f>
        <v>0</v>
      </c>
      <c r="K113" s="1">
        <f>sales!$J113 - SUM($M113:$P113)</f>
        <v>0</v>
      </c>
      <c r="M113" s="1">
        <f>IFERROR(sales!$I113 * VLOOKUP($E113&amp;$F113&amp;"GAS", 'fuel-split'!$A$2:$E$7, 5, 0) / VLOOKUP($F113&amp;$G113&amp;"GAS", 'fuel-efficiency'!$A$2:$E$56, 5, 0), 0)</f>
        <v>0</v>
      </c>
      <c r="N113" s="1">
        <f>IFERROR(sales!$I113 * VLOOKUP($E113&amp;F113&amp;"DSL", 'fuel-split'!$A$2:$E$7, 5, 0) / VLOOKUP($F113&amp;$G113&amp;"DSL", 'fuel-efficiency'!$A$2:$E$56, 5, 0), 0)</f>
        <v>0</v>
      </c>
      <c r="O113" s="1">
        <f>IFERROR(sales!$I113 * VLOOKUP($E113&amp;$F113&amp;"NG", 'fuel-split'!$A$2:$E$7, 5, 0) / VLOOKUP($F113&amp;$G113&amp;"NG", 'fuel-efficiency'!$A$2:$E$56, 5, 0), 0)</f>
        <v>0</v>
      </c>
      <c r="P113" s="1">
        <f>IFERROR(sales!$I113 * VLOOKUP($E113&amp;$F113&amp;"ELEC", 'fuel-split'!$A$2:$E$7, 5, 0) / VLOOKUP($F113&amp;$G113&amp;"ELEC", 'fuel-efficiency'!$A$2:$E$56, 5, 0), 0)</f>
        <v>0</v>
      </c>
    </row>
    <row r="114" spans="1:16" x14ac:dyDescent="0.2">
      <c r="A114" s="1" t="str">
        <f t="shared" si="2"/>
        <v>20121commercialVCC 21400 (GAS LHD1)2017</v>
      </c>
      <c r="B114" s="1" t="str">
        <f t="shared" si="3"/>
        <v>20121commercialVCC 21400 (GAS LHD1)</v>
      </c>
      <c r="C114">
        <f>sales!$B$114</f>
        <v>2012</v>
      </c>
      <c r="D114">
        <f>sales!$C$114</f>
        <v>1</v>
      </c>
      <c r="E114" t="str">
        <f>sales!$D$114</f>
        <v>commercial</v>
      </c>
      <c r="F114" t="str">
        <f>sales!$E$114</f>
        <v>VCC 21400 (GAS LHD1)</v>
      </c>
      <c r="G114">
        <f>sales!$F$114</f>
        <v>2017</v>
      </c>
      <c r="H114" s="1">
        <f>sales!$G114 - VLOOKUP($D114&amp;$G114, 'regional-sales'!$A$2:$D$24, 4, 0) * VLOOKUP($D114&amp;$E114&amp;$F114&amp;$G114, 'market-share'!$A$2:$F$95, 6, 0) * ($C114 = $G114)</f>
        <v>0</v>
      </c>
      <c r="I114" s="1">
        <f>sales!$H114 - IF($C114 &gt;= $G114, VLOOKUP($D114&amp;$G114, 'regional-sales'!$A$2:$D$24, 4, 0) * VLOOKUP($D114&amp;$E114&amp;$F114&amp;$G114, 'market-share'!$A$2:$F$95, 6, 0) * VLOOKUP($C114 - $G114, survival!$A$2:$B$72, 2, 0), 0)</f>
        <v>0</v>
      </c>
      <c r="J114" s="1">
        <f>sales!$I114 - IF($C114 &gt;= $G114, sales!$H114 *VLOOKUP(E114&amp;($C114-$G114), 'annual-travel'!$A$2:$D$64, 4, 0), 0)</f>
        <v>0</v>
      </c>
      <c r="K114" s="1">
        <f>sales!$J114 - SUM($M114:$P114)</f>
        <v>0</v>
      </c>
      <c r="M114" s="1">
        <f>IFERROR(sales!$I114 * VLOOKUP($E114&amp;$F114&amp;"GAS", 'fuel-split'!$A$2:$E$7, 5, 0) / VLOOKUP($F114&amp;$G114&amp;"GAS", 'fuel-efficiency'!$A$2:$E$56, 5, 0), 0)</f>
        <v>0</v>
      </c>
      <c r="N114" s="1">
        <f>IFERROR(sales!$I114 * VLOOKUP($E114&amp;F114&amp;"DSL", 'fuel-split'!$A$2:$E$7, 5, 0) / VLOOKUP($F114&amp;$G114&amp;"DSL", 'fuel-efficiency'!$A$2:$E$56, 5, 0), 0)</f>
        <v>0</v>
      </c>
      <c r="O114" s="1">
        <f>IFERROR(sales!$I114 * VLOOKUP($E114&amp;$F114&amp;"NG", 'fuel-split'!$A$2:$E$7, 5, 0) / VLOOKUP($F114&amp;$G114&amp;"NG", 'fuel-efficiency'!$A$2:$E$56, 5, 0), 0)</f>
        <v>0</v>
      </c>
      <c r="P114" s="1">
        <f>IFERROR(sales!$I114 * VLOOKUP($E114&amp;$F114&amp;"ELEC", 'fuel-split'!$A$2:$E$7, 5, 0) / VLOOKUP($F114&amp;$G114&amp;"ELEC", 'fuel-efficiency'!$A$2:$E$56, 5, 0), 0)</f>
        <v>0</v>
      </c>
    </row>
    <row r="115" spans="1:16" x14ac:dyDescent="0.2">
      <c r="A115" s="1" t="str">
        <f t="shared" si="2"/>
        <v>20131commercialVCC 21400 (GAS LHD1)2017</v>
      </c>
      <c r="B115" s="1" t="str">
        <f t="shared" si="3"/>
        <v>20131commercialVCC 21400 (GAS LHD1)</v>
      </c>
      <c r="C115">
        <f>sales!$B$115</f>
        <v>2013</v>
      </c>
      <c r="D115">
        <f>sales!$C$115</f>
        <v>1</v>
      </c>
      <c r="E115" t="str">
        <f>sales!$D$115</f>
        <v>commercial</v>
      </c>
      <c r="F115" t="str">
        <f>sales!$E$115</f>
        <v>VCC 21400 (GAS LHD1)</v>
      </c>
      <c r="G115">
        <f>sales!$F$115</f>
        <v>2017</v>
      </c>
      <c r="H115" s="1">
        <f>sales!$G115 - VLOOKUP($D115&amp;$G115, 'regional-sales'!$A$2:$D$24, 4, 0) * VLOOKUP($D115&amp;$E115&amp;$F115&amp;$G115, 'market-share'!$A$2:$F$95, 6, 0) * ($C115 = $G115)</f>
        <v>0</v>
      </c>
      <c r="I115" s="1">
        <f>sales!$H115 - IF($C115 &gt;= $G115, VLOOKUP($D115&amp;$G115, 'regional-sales'!$A$2:$D$24, 4, 0) * VLOOKUP($D115&amp;$E115&amp;$F115&amp;$G115, 'market-share'!$A$2:$F$95, 6, 0) * VLOOKUP($C115 - $G115, survival!$A$2:$B$72, 2, 0), 0)</f>
        <v>0</v>
      </c>
      <c r="J115" s="1">
        <f>sales!$I115 - IF($C115 &gt;= $G115, sales!$H115 *VLOOKUP(E115&amp;($C115-$G115), 'annual-travel'!$A$2:$D$64, 4, 0), 0)</f>
        <v>0</v>
      </c>
      <c r="K115" s="1">
        <f>sales!$J115 - SUM($M115:$P115)</f>
        <v>0</v>
      </c>
      <c r="M115" s="1">
        <f>IFERROR(sales!$I115 * VLOOKUP($E115&amp;$F115&amp;"GAS", 'fuel-split'!$A$2:$E$7, 5, 0) / VLOOKUP($F115&amp;$G115&amp;"GAS", 'fuel-efficiency'!$A$2:$E$56, 5, 0), 0)</f>
        <v>0</v>
      </c>
      <c r="N115" s="1">
        <f>IFERROR(sales!$I115 * VLOOKUP($E115&amp;F115&amp;"DSL", 'fuel-split'!$A$2:$E$7, 5, 0) / VLOOKUP($F115&amp;$G115&amp;"DSL", 'fuel-efficiency'!$A$2:$E$56, 5, 0), 0)</f>
        <v>0</v>
      </c>
      <c r="O115" s="1">
        <f>IFERROR(sales!$I115 * VLOOKUP($E115&amp;$F115&amp;"NG", 'fuel-split'!$A$2:$E$7, 5, 0) / VLOOKUP($F115&amp;$G115&amp;"NG", 'fuel-efficiency'!$A$2:$E$56, 5, 0), 0)</f>
        <v>0</v>
      </c>
      <c r="P115" s="1">
        <f>IFERROR(sales!$I115 * VLOOKUP($E115&amp;$F115&amp;"ELEC", 'fuel-split'!$A$2:$E$7, 5, 0) / VLOOKUP($F115&amp;$G115&amp;"ELEC", 'fuel-efficiency'!$A$2:$E$56, 5, 0), 0)</f>
        <v>0</v>
      </c>
    </row>
    <row r="116" spans="1:16" x14ac:dyDescent="0.2">
      <c r="A116" s="1" t="str">
        <f t="shared" si="2"/>
        <v>20141commercialVCC 21400 (GAS LHD1)2017</v>
      </c>
      <c r="B116" s="1" t="str">
        <f t="shared" si="3"/>
        <v>20141commercialVCC 21400 (GAS LHD1)</v>
      </c>
      <c r="C116">
        <f>sales!$B$116</f>
        <v>2014</v>
      </c>
      <c r="D116">
        <f>sales!$C$116</f>
        <v>1</v>
      </c>
      <c r="E116" t="str">
        <f>sales!$D$116</f>
        <v>commercial</v>
      </c>
      <c r="F116" t="str">
        <f>sales!$E$116</f>
        <v>VCC 21400 (GAS LHD1)</v>
      </c>
      <c r="G116">
        <f>sales!$F$116</f>
        <v>2017</v>
      </c>
      <c r="H116" s="1">
        <f>sales!$G116 - VLOOKUP($D116&amp;$G116, 'regional-sales'!$A$2:$D$24, 4, 0) * VLOOKUP($D116&amp;$E116&amp;$F116&amp;$G116, 'market-share'!$A$2:$F$95, 6, 0) * ($C116 = $G116)</f>
        <v>0</v>
      </c>
      <c r="I116" s="1">
        <f>sales!$H116 - IF($C116 &gt;= $G116, VLOOKUP($D116&amp;$G116, 'regional-sales'!$A$2:$D$24, 4, 0) * VLOOKUP($D116&amp;$E116&amp;$F116&amp;$G116, 'market-share'!$A$2:$F$95, 6, 0) * VLOOKUP($C116 - $G116, survival!$A$2:$B$72, 2, 0), 0)</f>
        <v>0</v>
      </c>
      <c r="J116" s="1">
        <f>sales!$I116 - IF($C116 &gt;= $G116, sales!$H116 *VLOOKUP(E116&amp;($C116-$G116), 'annual-travel'!$A$2:$D$64, 4, 0), 0)</f>
        <v>0</v>
      </c>
      <c r="K116" s="1">
        <f>sales!$J116 - SUM($M116:$P116)</f>
        <v>0</v>
      </c>
      <c r="M116" s="1">
        <f>IFERROR(sales!$I116 * VLOOKUP($E116&amp;$F116&amp;"GAS", 'fuel-split'!$A$2:$E$7, 5, 0) / VLOOKUP($F116&amp;$G116&amp;"GAS", 'fuel-efficiency'!$A$2:$E$56, 5, 0), 0)</f>
        <v>0</v>
      </c>
      <c r="N116" s="1">
        <f>IFERROR(sales!$I116 * VLOOKUP($E116&amp;F116&amp;"DSL", 'fuel-split'!$A$2:$E$7, 5, 0) / VLOOKUP($F116&amp;$G116&amp;"DSL", 'fuel-efficiency'!$A$2:$E$56, 5, 0), 0)</f>
        <v>0</v>
      </c>
      <c r="O116" s="1">
        <f>IFERROR(sales!$I116 * VLOOKUP($E116&amp;$F116&amp;"NG", 'fuel-split'!$A$2:$E$7, 5, 0) / VLOOKUP($F116&amp;$G116&amp;"NG", 'fuel-efficiency'!$A$2:$E$56, 5, 0), 0)</f>
        <v>0</v>
      </c>
      <c r="P116" s="1">
        <f>IFERROR(sales!$I116 * VLOOKUP($E116&amp;$F116&amp;"ELEC", 'fuel-split'!$A$2:$E$7, 5, 0) / VLOOKUP($F116&amp;$G116&amp;"ELEC", 'fuel-efficiency'!$A$2:$E$56, 5, 0), 0)</f>
        <v>0</v>
      </c>
    </row>
    <row r="117" spans="1:16" x14ac:dyDescent="0.2">
      <c r="A117" s="1" t="str">
        <f t="shared" si="2"/>
        <v>20151commercialVCC 21400 (GAS LHD1)2017</v>
      </c>
      <c r="B117" s="1" t="str">
        <f t="shared" si="3"/>
        <v>20151commercialVCC 21400 (GAS LHD1)</v>
      </c>
      <c r="C117">
        <f>sales!$B$117</f>
        <v>2015</v>
      </c>
      <c r="D117">
        <f>sales!$C$117</f>
        <v>1</v>
      </c>
      <c r="E117" t="str">
        <f>sales!$D$117</f>
        <v>commercial</v>
      </c>
      <c r="F117" t="str">
        <f>sales!$E$117</f>
        <v>VCC 21400 (GAS LHD1)</v>
      </c>
      <c r="G117">
        <f>sales!$F$117</f>
        <v>2017</v>
      </c>
      <c r="H117" s="1">
        <f>sales!$G117 - VLOOKUP($D117&amp;$G117, 'regional-sales'!$A$2:$D$24, 4, 0) * VLOOKUP($D117&amp;$E117&amp;$F117&amp;$G117, 'market-share'!$A$2:$F$95, 6, 0) * ($C117 = $G117)</f>
        <v>0</v>
      </c>
      <c r="I117" s="1">
        <f>sales!$H117 - IF($C117 &gt;= $G117, VLOOKUP($D117&amp;$G117, 'regional-sales'!$A$2:$D$24, 4, 0) * VLOOKUP($D117&amp;$E117&amp;$F117&amp;$G117, 'market-share'!$A$2:$F$95, 6, 0) * VLOOKUP($C117 - $G117, survival!$A$2:$B$72, 2, 0), 0)</f>
        <v>0</v>
      </c>
      <c r="J117" s="1">
        <f>sales!$I117 - IF($C117 &gt;= $G117, sales!$H117 *VLOOKUP(E117&amp;($C117-$G117), 'annual-travel'!$A$2:$D$64, 4, 0), 0)</f>
        <v>0</v>
      </c>
      <c r="K117" s="1">
        <f>sales!$J117 - SUM($M117:$P117)</f>
        <v>0</v>
      </c>
      <c r="M117" s="1">
        <f>IFERROR(sales!$I117 * VLOOKUP($E117&amp;$F117&amp;"GAS", 'fuel-split'!$A$2:$E$7, 5, 0) / VLOOKUP($F117&amp;$G117&amp;"GAS", 'fuel-efficiency'!$A$2:$E$56, 5, 0), 0)</f>
        <v>0</v>
      </c>
      <c r="N117" s="1">
        <f>IFERROR(sales!$I117 * VLOOKUP($E117&amp;F117&amp;"DSL", 'fuel-split'!$A$2:$E$7, 5, 0) / VLOOKUP($F117&amp;$G117&amp;"DSL", 'fuel-efficiency'!$A$2:$E$56, 5, 0), 0)</f>
        <v>0</v>
      </c>
      <c r="O117" s="1">
        <f>IFERROR(sales!$I117 * VLOOKUP($E117&amp;$F117&amp;"NG", 'fuel-split'!$A$2:$E$7, 5, 0) / VLOOKUP($F117&amp;$G117&amp;"NG", 'fuel-efficiency'!$A$2:$E$56, 5, 0), 0)</f>
        <v>0</v>
      </c>
      <c r="P117" s="1">
        <f>IFERROR(sales!$I117 * VLOOKUP($E117&amp;$F117&amp;"ELEC", 'fuel-split'!$A$2:$E$7, 5, 0) / VLOOKUP($F117&amp;$G117&amp;"ELEC", 'fuel-efficiency'!$A$2:$E$56, 5, 0), 0)</f>
        <v>0</v>
      </c>
    </row>
    <row r="118" spans="1:16" x14ac:dyDescent="0.2">
      <c r="A118" s="1" t="str">
        <f t="shared" si="2"/>
        <v>20161commercialVCC 21400 (GAS LHD1)2017</v>
      </c>
      <c r="B118" s="1" t="str">
        <f t="shared" si="3"/>
        <v>20161commercialVCC 21400 (GAS LHD1)</v>
      </c>
      <c r="C118">
        <f>sales!$B$118</f>
        <v>2016</v>
      </c>
      <c r="D118">
        <f>sales!$C$118</f>
        <v>1</v>
      </c>
      <c r="E118" t="str">
        <f>sales!$D$118</f>
        <v>commercial</v>
      </c>
      <c r="F118" t="str">
        <f>sales!$E$118</f>
        <v>VCC 21400 (GAS LHD1)</v>
      </c>
      <c r="G118">
        <f>sales!$F$118</f>
        <v>2017</v>
      </c>
      <c r="H118" s="1">
        <f>sales!$G118 - VLOOKUP($D118&amp;$G118, 'regional-sales'!$A$2:$D$24, 4, 0) * VLOOKUP($D118&amp;$E118&amp;$F118&amp;$G118, 'market-share'!$A$2:$F$95, 6, 0) * ($C118 = $G118)</f>
        <v>0</v>
      </c>
      <c r="I118" s="1">
        <f>sales!$H118 - IF($C118 &gt;= $G118, VLOOKUP($D118&amp;$G118, 'regional-sales'!$A$2:$D$24, 4, 0) * VLOOKUP($D118&amp;$E118&amp;$F118&amp;$G118, 'market-share'!$A$2:$F$95, 6, 0) * VLOOKUP($C118 - $G118, survival!$A$2:$B$72, 2, 0), 0)</f>
        <v>0</v>
      </c>
      <c r="J118" s="1">
        <f>sales!$I118 - IF($C118 &gt;= $G118, sales!$H118 *VLOOKUP(E118&amp;($C118-$G118), 'annual-travel'!$A$2:$D$64, 4, 0), 0)</f>
        <v>0</v>
      </c>
      <c r="K118" s="1">
        <f>sales!$J118 - SUM($M118:$P118)</f>
        <v>0</v>
      </c>
      <c r="M118" s="1">
        <f>IFERROR(sales!$I118 * VLOOKUP($E118&amp;$F118&amp;"GAS", 'fuel-split'!$A$2:$E$7, 5, 0) / VLOOKUP($F118&amp;$G118&amp;"GAS", 'fuel-efficiency'!$A$2:$E$56, 5, 0), 0)</f>
        <v>0</v>
      </c>
      <c r="N118" s="1">
        <f>IFERROR(sales!$I118 * VLOOKUP($E118&amp;F118&amp;"DSL", 'fuel-split'!$A$2:$E$7, 5, 0) / VLOOKUP($F118&amp;$G118&amp;"DSL", 'fuel-efficiency'!$A$2:$E$56, 5, 0), 0)</f>
        <v>0</v>
      </c>
      <c r="O118" s="1">
        <f>IFERROR(sales!$I118 * VLOOKUP($E118&amp;$F118&amp;"NG", 'fuel-split'!$A$2:$E$7, 5, 0) / VLOOKUP($F118&amp;$G118&amp;"NG", 'fuel-efficiency'!$A$2:$E$56, 5, 0), 0)</f>
        <v>0</v>
      </c>
      <c r="P118" s="1">
        <f>IFERROR(sales!$I118 * VLOOKUP($E118&amp;$F118&amp;"ELEC", 'fuel-split'!$A$2:$E$7, 5, 0) / VLOOKUP($F118&amp;$G118&amp;"ELEC", 'fuel-efficiency'!$A$2:$E$56, 5, 0), 0)</f>
        <v>0</v>
      </c>
    </row>
    <row r="119" spans="1:16" x14ac:dyDescent="0.2">
      <c r="A119" s="1" t="str">
        <f t="shared" si="2"/>
        <v>20171commercialVCC 21400 (GAS LHD1)2017</v>
      </c>
      <c r="B119" s="1" t="str">
        <f t="shared" si="3"/>
        <v>20171commercialVCC 21400 (GAS LHD1)</v>
      </c>
      <c r="C119">
        <f>sales!$B$119</f>
        <v>2017</v>
      </c>
      <c r="D119">
        <f>sales!$C$119</f>
        <v>1</v>
      </c>
      <c r="E119" t="str">
        <f>sales!$D$119</f>
        <v>commercial</v>
      </c>
      <c r="F119" t="str">
        <f>sales!$E$119</f>
        <v>VCC 21400 (GAS LHD1)</v>
      </c>
      <c r="G119">
        <f>sales!$F$119</f>
        <v>2017</v>
      </c>
      <c r="H119" s="1">
        <f>sales!$G119 - VLOOKUP($D119&amp;$G119, 'regional-sales'!$A$2:$D$24, 4, 0) * VLOOKUP($D119&amp;$E119&amp;$F119&amp;$G119, 'market-share'!$A$2:$F$95, 6, 0) * ($C119 = $G119)</f>
        <v>-9.8538919246493606E-9</v>
      </c>
      <c r="I119" s="1">
        <f>sales!$H119 - IF($C119 &gt;= $G119, VLOOKUP($D119&amp;$G119, 'regional-sales'!$A$2:$D$24, 4, 0) * VLOOKUP($D119&amp;$E119&amp;$F119&amp;$G119, 'market-share'!$A$2:$F$95, 6, 0) * VLOOKUP($C119 - $G119, survival!$A$2:$B$72, 2, 0), 0)</f>
        <v>-9.8538919246493606E-9</v>
      </c>
      <c r="J119" s="1">
        <f>sales!$I119 - IF($C119 &gt;= $G119, sales!$H119 *VLOOKUP(E119&amp;($C119-$G119), 'annual-travel'!$A$2:$D$64, 4, 0), 0)</f>
        <v>-6.5977498888969421E-4</v>
      </c>
      <c r="K119" s="1">
        <f>sales!$J119 - SUM($M119:$P119)</f>
        <v>1.3715610839426517E-4</v>
      </c>
      <c r="M119" s="1">
        <f>IFERROR(sales!$I119 * VLOOKUP($E119&amp;$F119&amp;"GAS", 'fuel-split'!$A$2:$E$7, 5, 0) / VLOOKUP($F119&amp;$G119&amp;"GAS", 'fuel-efficiency'!$A$2:$E$56, 5, 0), 0)</f>
        <v>371970.17848308088</v>
      </c>
      <c r="N119" s="1">
        <f>IFERROR(sales!$I119 * VLOOKUP($E119&amp;F119&amp;"DSL", 'fuel-split'!$A$2:$E$7, 5, 0) / VLOOKUP($F119&amp;$G119&amp;"DSL", 'fuel-efficiency'!$A$2:$E$56, 5, 0), 0)</f>
        <v>0</v>
      </c>
      <c r="O119" s="1">
        <f>IFERROR(sales!$I119 * VLOOKUP($E119&amp;$F119&amp;"NG", 'fuel-split'!$A$2:$E$7, 5, 0) / VLOOKUP($F119&amp;$G119&amp;"NG", 'fuel-efficiency'!$A$2:$E$56, 5, 0), 0)</f>
        <v>0</v>
      </c>
      <c r="P119" s="1">
        <f>IFERROR(sales!$I119 * VLOOKUP($E119&amp;$F119&amp;"ELEC", 'fuel-split'!$A$2:$E$7, 5, 0) / VLOOKUP($F119&amp;$G119&amp;"ELEC", 'fuel-efficiency'!$A$2:$E$56, 5, 0), 0)</f>
        <v>0</v>
      </c>
    </row>
    <row r="120" spans="1:16" x14ac:dyDescent="0.2">
      <c r="A120" s="1" t="str">
        <f t="shared" si="2"/>
        <v>20181commercialVCC 21400 (GAS LHD1)2017</v>
      </c>
      <c r="B120" s="1" t="str">
        <f t="shared" si="3"/>
        <v>20181commercialVCC 21400 (GAS LHD1)</v>
      </c>
      <c r="C120">
        <f>sales!$B$120</f>
        <v>2018</v>
      </c>
      <c r="D120">
        <f>sales!$C$120</f>
        <v>1</v>
      </c>
      <c r="E120" t="str">
        <f>sales!$D$120</f>
        <v>commercial</v>
      </c>
      <c r="F120" t="str">
        <f>sales!$E$120</f>
        <v>VCC 21400 (GAS LHD1)</v>
      </c>
      <c r="G120">
        <f>sales!$F$120</f>
        <v>2017</v>
      </c>
      <c r="H120" s="1">
        <f>sales!$G120 - VLOOKUP($D120&amp;$G120, 'regional-sales'!$A$2:$D$24, 4, 0) * VLOOKUP($D120&amp;$E120&amp;$F120&amp;$G120, 'market-share'!$A$2:$F$95, 6, 0) * ($C120 = $G120)</f>
        <v>0</v>
      </c>
      <c r="I120" s="1">
        <f>sales!$H120 - IF($C120 &gt;= $G120, VLOOKUP($D120&amp;$G120, 'regional-sales'!$A$2:$D$24, 4, 0) * VLOOKUP($D120&amp;$E120&amp;$F120&amp;$G120, 'market-share'!$A$2:$F$95, 6, 0) * VLOOKUP($C120 - $G120, survival!$A$2:$B$72, 2, 0), 0)</f>
        <v>-9.7556380751484539E-9</v>
      </c>
      <c r="J120" s="1">
        <f>sales!$I120 - IF($C120 &gt;= $G120, sales!$H120 *VLOOKUP(E120&amp;($C120-$G120), 'annual-travel'!$A$2:$D$64, 4, 0), 0)</f>
        <v>5.656760185956955E-4</v>
      </c>
      <c r="K120" s="1">
        <f>sales!$J120 - SUM($M120:$P120)</f>
        <v>1.1630362132564187E-4</v>
      </c>
      <c r="M120" s="1">
        <f>IFERROR(sales!$I120 * VLOOKUP($E120&amp;$F120&amp;"GAS", 'fuel-split'!$A$2:$E$7, 5, 0) / VLOOKUP($F120&amp;$G120&amp;"GAS", 'fuel-efficiency'!$A$2:$E$56, 5, 0), 0)</f>
        <v>315418.80456882139</v>
      </c>
      <c r="N120" s="1">
        <f>IFERROR(sales!$I120 * VLOOKUP($E120&amp;F120&amp;"DSL", 'fuel-split'!$A$2:$E$7, 5, 0) / VLOOKUP($F120&amp;$G120&amp;"DSL", 'fuel-efficiency'!$A$2:$E$56, 5, 0), 0)</f>
        <v>0</v>
      </c>
      <c r="O120" s="1">
        <f>IFERROR(sales!$I120 * VLOOKUP($E120&amp;$F120&amp;"NG", 'fuel-split'!$A$2:$E$7, 5, 0) / VLOOKUP($F120&amp;$G120&amp;"NG", 'fuel-efficiency'!$A$2:$E$56, 5, 0), 0)</f>
        <v>0</v>
      </c>
      <c r="P120" s="1">
        <f>IFERROR(sales!$I120 * VLOOKUP($E120&amp;$F120&amp;"ELEC", 'fuel-split'!$A$2:$E$7, 5, 0) / VLOOKUP($F120&amp;$G120&amp;"ELEC", 'fuel-efficiency'!$A$2:$E$56, 5, 0), 0)</f>
        <v>0</v>
      </c>
    </row>
    <row r="121" spans="1:16" x14ac:dyDescent="0.2">
      <c r="A121" s="1" t="str">
        <f t="shared" si="2"/>
        <v>20191commercialVCC 21400 (GAS LHD1)2017</v>
      </c>
      <c r="B121" s="1" t="str">
        <f t="shared" si="3"/>
        <v>20191commercialVCC 21400 (GAS LHD1)</v>
      </c>
      <c r="C121">
        <f>sales!$B$121</f>
        <v>2019</v>
      </c>
      <c r="D121">
        <f>sales!$C$121</f>
        <v>1</v>
      </c>
      <c r="E121" t="str">
        <f>sales!$D$121</f>
        <v>commercial</v>
      </c>
      <c r="F121" t="str">
        <f>sales!$E$121</f>
        <v>VCC 21400 (GAS LHD1)</v>
      </c>
      <c r="G121">
        <f>sales!$F$121</f>
        <v>2017</v>
      </c>
      <c r="H121" s="1">
        <f>sales!$G121 - VLOOKUP($D121&amp;$G121, 'regional-sales'!$A$2:$D$24, 4, 0) * VLOOKUP($D121&amp;$E121&amp;$F121&amp;$G121, 'market-share'!$A$2:$F$95, 6, 0) * ($C121 = $G121)</f>
        <v>0</v>
      </c>
      <c r="I121" s="1">
        <f>sales!$H121 - IF($C121 &gt;= $G121, VLOOKUP($D121&amp;$G121, 'regional-sales'!$A$2:$D$24, 4, 0) * VLOOKUP($D121&amp;$E121&amp;$F121&amp;$G121, 'market-share'!$A$2:$F$95, 6, 0) * VLOOKUP($C121 - $G121, survival!$A$2:$B$72, 2, 0), 0)</f>
        <v>-9.6579810815455858E-9</v>
      </c>
      <c r="J121" s="1">
        <f>sales!$I121 - IF($C121 &gt;= $G121, sales!$H121 *VLOOKUP(E121&amp;($C121-$G121), 'annual-travel'!$A$2:$D$64, 4, 0), 0)</f>
        <v>7.6584424823522568E-4</v>
      </c>
      <c r="K121" s="1">
        <f>sales!$J121 - SUM($M121:$P121)</f>
        <v>1.0392267722636461E-4</v>
      </c>
      <c r="M121" s="1">
        <f>IFERROR(sales!$I121 * VLOOKUP($E121&amp;$F121&amp;"GAS", 'fuel-split'!$A$2:$E$7, 5, 0) / VLOOKUP($F121&amp;$G121&amp;"GAS", 'fuel-efficiency'!$A$2:$E$56, 5, 0), 0)</f>
        <v>281841.6254011683</v>
      </c>
      <c r="N121" s="1">
        <f>IFERROR(sales!$I121 * VLOOKUP($E121&amp;F121&amp;"DSL", 'fuel-split'!$A$2:$E$7, 5, 0) / VLOOKUP($F121&amp;$G121&amp;"DSL", 'fuel-efficiency'!$A$2:$E$56, 5, 0), 0)</f>
        <v>0</v>
      </c>
      <c r="O121" s="1">
        <f>IFERROR(sales!$I121 * VLOOKUP($E121&amp;$F121&amp;"NG", 'fuel-split'!$A$2:$E$7, 5, 0) / VLOOKUP($F121&amp;$G121&amp;"NG", 'fuel-efficiency'!$A$2:$E$56, 5, 0), 0)</f>
        <v>0</v>
      </c>
      <c r="P121" s="1">
        <f>IFERROR(sales!$I121 * VLOOKUP($E121&amp;$F121&amp;"ELEC", 'fuel-split'!$A$2:$E$7, 5, 0) / VLOOKUP($F121&amp;$G121&amp;"ELEC", 'fuel-efficiency'!$A$2:$E$56, 5, 0), 0)</f>
        <v>0</v>
      </c>
    </row>
    <row r="122" spans="1:16" x14ac:dyDescent="0.2">
      <c r="A122" s="1" t="str">
        <f t="shared" si="2"/>
        <v>20201commercialVCC 21400 (GAS LHD1)2017</v>
      </c>
      <c r="B122" s="1" t="str">
        <f t="shared" si="3"/>
        <v>20201commercialVCC 21400 (GAS LHD1)</v>
      </c>
      <c r="C122">
        <f>sales!$B$122</f>
        <v>2020</v>
      </c>
      <c r="D122">
        <f>sales!$C$122</f>
        <v>1</v>
      </c>
      <c r="E122" t="str">
        <f>sales!$D$122</f>
        <v>commercial</v>
      </c>
      <c r="F122" t="str">
        <f>sales!$E$122</f>
        <v>VCC 21400 (GAS LHD1)</v>
      </c>
      <c r="G122">
        <f>sales!$F$122</f>
        <v>2017</v>
      </c>
      <c r="H122" s="1">
        <f>sales!$G122 - VLOOKUP($D122&amp;$G122, 'regional-sales'!$A$2:$D$24, 4, 0) * VLOOKUP($D122&amp;$E122&amp;$F122&amp;$G122, 'market-share'!$A$2:$F$95, 6, 0) * ($C122 = $G122)</f>
        <v>0</v>
      </c>
      <c r="I122" s="1">
        <f>sales!$H122 - IF($C122 &gt;= $G122, VLOOKUP($D122&amp;$G122, 'regional-sales'!$A$2:$D$24, 4, 0) * VLOOKUP($D122&amp;$E122&amp;$F122&amp;$G122, 'market-share'!$A$2:$F$95, 6, 0) * VLOOKUP($C122 - $G122, survival!$A$2:$B$72, 2, 0), 0)</f>
        <v>-9.5616314865765162E-9</v>
      </c>
      <c r="J122" s="1">
        <f>sales!$I122 - IF($C122 &gt;= $G122, sales!$H122 *VLOOKUP(E122&amp;($C122-$G122), 'annual-travel'!$A$2:$D$64, 4, 0), 0)</f>
        <v>5.0484528765082359E-4</v>
      </c>
      <c r="K122" s="1">
        <f>sales!$J122 - SUM($M122:$P122)</f>
        <v>9.4924384029582143E-5</v>
      </c>
      <c r="M122" s="1">
        <f>IFERROR(sales!$I122 * VLOOKUP($E122&amp;$F122&amp;"GAS", 'fuel-split'!$A$2:$E$7, 5, 0) / VLOOKUP($F122&amp;$G122&amp;"GAS", 'fuel-efficiency'!$A$2:$E$56, 5, 0), 0)</f>
        <v>257437.64433488861</v>
      </c>
      <c r="N122" s="1">
        <f>IFERROR(sales!$I122 * VLOOKUP($E122&amp;F122&amp;"DSL", 'fuel-split'!$A$2:$E$7, 5, 0) / VLOOKUP($F122&amp;$G122&amp;"DSL", 'fuel-efficiency'!$A$2:$E$56, 5, 0), 0)</f>
        <v>0</v>
      </c>
      <c r="O122" s="1">
        <f>IFERROR(sales!$I122 * VLOOKUP($E122&amp;$F122&amp;"NG", 'fuel-split'!$A$2:$E$7, 5, 0) / VLOOKUP($F122&amp;$G122&amp;"NG", 'fuel-efficiency'!$A$2:$E$56, 5, 0), 0)</f>
        <v>0</v>
      </c>
      <c r="P122" s="1">
        <f>IFERROR(sales!$I122 * VLOOKUP($E122&amp;$F122&amp;"ELEC", 'fuel-split'!$A$2:$E$7, 5, 0) / VLOOKUP($F122&amp;$G122&amp;"ELEC", 'fuel-efficiency'!$A$2:$E$56, 5, 0), 0)</f>
        <v>0</v>
      </c>
    </row>
    <row r="123" spans="1:16" x14ac:dyDescent="0.2">
      <c r="A123" s="1" t="str">
        <f t="shared" si="2"/>
        <v>20101commercialVCC 21400 (GAS LHD1)2018</v>
      </c>
      <c r="B123" s="1" t="str">
        <f t="shared" si="3"/>
        <v>20101commercialVCC 21400 (GAS LHD1)</v>
      </c>
      <c r="C123">
        <f>sales!$B$123</f>
        <v>2010</v>
      </c>
      <c r="D123">
        <f>sales!$C$123</f>
        <v>1</v>
      </c>
      <c r="E123" t="str">
        <f>sales!$D$123</f>
        <v>commercial</v>
      </c>
      <c r="F123" t="str">
        <f>sales!$E$123</f>
        <v>VCC 21400 (GAS LHD1)</v>
      </c>
      <c r="G123">
        <f>sales!$F$123</f>
        <v>2018</v>
      </c>
      <c r="H123" s="1">
        <f>sales!$G123 - VLOOKUP($D123&amp;$G123, 'regional-sales'!$A$2:$D$24, 4, 0) * VLOOKUP($D123&amp;$E123&amp;$F123&amp;$G123, 'market-share'!$A$2:$F$95, 6, 0) * ($C123 = $G123)</f>
        <v>0</v>
      </c>
      <c r="I123" s="1">
        <f>sales!$H123 - IF($C123 &gt;= $G123, VLOOKUP($D123&amp;$G123, 'regional-sales'!$A$2:$D$24, 4, 0) * VLOOKUP($D123&amp;$E123&amp;$F123&amp;$G123, 'market-share'!$A$2:$F$95, 6, 0) * VLOOKUP($C123 - $G123, survival!$A$2:$B$72, 2, 0), 0)</f>
        <v>0</v>
      </c>
      <c r="J123" s="1">
        <f>sales!$I123 - IF($C123 &gt;= $G123, sales!$H123 *VLOOKUP(E123&amp;($C123-$G123), 'annual-travel'!$A$2:$D$64, 4, 0), 0)</f>
        <v>0</v>
      </c>
      <c r="K123" s="1">
        <f>sales!$J123 - SUM($M123:$P123)</f>
        <v>0</v>
      </c>
      <c r="M123" s="1">
        <f>IFERROR(sales!$I123 * VLOOKUP($E123&amp;$F123&amp;"GAS", 'fuel-split'!$A$2:$E$7, 5, 0) / VLOOKUP($F123&amp;$G123&amp;"GAS", 'fuel-efficiency'!$A$2:$E$56, 5, 0), 0)</f>
        <v>0</v>
      </c>
      <c r="N123" s="1">
        <f>IFERROR(sales!$I123 * VLOOKUP($E123&amp;F123&amp;"DSL", 'fuel-split'!$A$2:$E$7, 5, 0) / VLOOKUP($F123&amp;$G123&amp;"DSL", 'fuel-efficiency'!$A$2:$E$56, 5, 0), 0)</f>
        <v>0</v>
      </c>
      <c r="O123" s="1">
        <f>IFERROR(sales!$I123 * VLOOKUP($E123&amp;$F123&amp;"NG", 'fuel-split'!$A$2:$E$7, 5, 0) / VLOOKUP($F123&amp;$G123&amp;"NG", 'fuel-efficiency'!$A$2:$E$56, 5, 0), 0)</f>
        <v>0</v>
      </c>
      <c r="P123" s="1">
        <f>IFERROR(sales!$I123 * VLOOKUP($E123&amp;$F123&amp;"ELEC", 'fuel-split'!$A$2:$E$7, 5, 0) / VLOOKUP($F123&amp;$G123&amp;"ELEC", 'fuel-efficiency'!$A$2:$E$56, 5, 0), 0)</f>
        <v>0</v>
      </c>
    </row>
    <row r="124" spans="1:16" x14ac:dyDescent="0.2">
      <c r="A124" s="1" t="str">
        <f t="shared" si="2"/>
        <v>20111commercialVCC 21400 (GAS LHD1)2018</v>
      </c>
      <c r="B124" s="1" t="str">
        <f t="shared" si="3"/>
        <v>20111commercialVCC 21400 (GAS LHD1)</v>
      </c>
      <c r="C124">
        <f>sales!$B$124</f>
        <v>2011</v>
      </c>
      <c r="D124">
        <f>sales!$C$124</f>
        <v>1</v>
      </c>
      <c r="E124" t="str">
        <f>sales!$D$124</f>
        <v>commercial</v>
      </c>
      <c r="F124" t="str">
        <f>sales!$E$124</f>
        <v>VCC 21400 (GAS LHD1)</v>
      </c>
      <c r="G124">
        <f>sales!$F$124</f>
        <v>2018</v>
      </c>
      <c r="H124" s="1">
        <f>sales!$G124 - VLOOKUP($D124&amp;$G124, 'regional-sales'!$A$2:$D$24, 4, 0) * VLOOKUP($D124&amp;$E124&amp;$F124&amp;$G124, 'market-share'!$A$2:$F$95, 6, 0) * ($C124 = $G124)</f>
        <v>0</v>
      </c>
      <c r="I124" s="1">
        <f>sales!$H124 - IF($C124 &gt;= $G124, VLOOKUP($D124&amp;$G124, 'regional-sales'!$A$2:$D$24, 4, 0) * VLOOKUP($D124&amp;$E124&amp;$F124&amp;$G124, 'market-share'!$A$2:$F$95, 6, 0) * VLOOKUP($C124 - $G124, survival!$A$2:$B$72, 2, 0), 0)</f>
        <v>0</v>
      </c>
      <c r="J124" s="1">
        <f>sales!$I124 - IF($C124 &gt;= $G124, sales!$H124 *VLOOKUP(E124&amp;($C124-$G124), 'annual-travel'!$A$2:$D$64, 4, 0), 0)</f>
        <v>0</v>
      </c>
      <c r="K124" s="1">
        <f>sales!$J124 - SUM($M124:$P124)</f>
        <v>0</v>
      </c>
      <c r="M124" s="1">
        <f>IFERROR(sales!$I124 * VLOOKUP($E124&amp;$F124&amp;"GAS", 'fuel-split'!$A$2:$E$7, 5, 0) / VLOOKUP($F124&amp;$G124&amp;"GAS", 'fuel-efficiency'!$A$2:$E$56, 5, 0), 0)</f>
        <v>0</v>
      </c>
      <c r="N124" s="1">
        <f>IFERROR(sales!$I124 * VLOOKUP($E124&amp;F124&amp;"DSL", 'fuel-split'!$A$2:$E$7, 5, 0) / VLOOKUP($F124&amp;$G124&amp;"DSL", 'fuel-efficiency'!$A$2:$E$56, 5, 0), 0)</f>
        <v>0</v>
      </c>
      <c r="O124" s="1">
        <f>IFERROR(sales!$I124 * VLOOKUP($E124&amp;$F124&amp;"NG", 'fuel-split'!$A$2:$E$7, 5, 0) / VLOOKUP($F124&amp;$G124&amp;"NG", 'fuel-efficiency'!$A$2:$E$56, 5, 0), 0)</f>
        <v>0</v>
      </c>
      <c r="P124" s="1">
        <f>IFERROR(sales!$I124 * VLOOKUP($E124&amp;$F124&amp;"ELEC", 'fuel-split'!$A$2:$E$7, 5, 0) / VLOOKUP($F124&amp;$G124&amp;"ELEC", 'fuel-efficiency'!$A$2:$E$56, 5, 0), 0)</f>
        <v>0</v>
      </c>
    </row>
    <row r="125" spans="1:16" x14ac:dyDescent="0.2">
      <c r="A125" s="1" t="str">
        <f t="shared" si="2"/>
        <v>20121commercialVCC 21400 (GAS LHD1)2018</v>
      </c>
      <c r="B125" s="1" t="str">
        <f t="shared" si="3"/>
        <v>20121commercialVCC 21400 (GAS LHD1)</v>
      </c>
      <c r="C125">
        <f>sales!$B$125</f>
        <v>2012</v>
      </c>
      <c r="D125">
        <f>sales!$C$125</f>
        <v>1</v>
      </c>
      <c r="E125" t="str">
        <f>sales!$D$125</f>
        <v>commercial</v>
      </c>
      <c r="F125" t="str">
        <f>sales!$E$125</f>
        <v>VCC 21400 (GAS LHD1)</v>
      </c>
      <c r="G125">
        <f>sales!$F$125</f>
        <v>2018</v>
      </c>
      <c r="H125" s="1">
        <f>sales!$G125 - VLOOKUP($D125&amp;$G125, 'regional-sales'!$A$2:$D$24, 4, 0) * VLOOKUP($D125&amp;$E125&amp;$F125&amp;$G125, 'market-share'!$A$2:$F$95, 6, 0) * ($C125 = $G125)</f>
        <v>0</v>
      </c>
      <c r="I125" s="1">
        <f>sales!$H125 - IF($C125 &gt;= $G125, VLOOKUP($D125&amp;$G125, 'regional-sales'!$A$2:$D$24, 4, 0) * VLOOKUP($D125&amp;$E125&amp;$F125&amp;$G125, 'market-share'!$A$2:$F$95, 6, 0) * VLOOKUP($C125 - $G125, survival!$A$2:$B$72, 2, 0), 0)</f>
        <v>0</v>
      </c>
      <c r="J125" s="1">
        <f>sales!$I125 - IF($C125 &gt;= $G125, sales!$H125 *VLOOKUP(E125&amp;($C125-$G125), 'annual-travel'!$A$2:$D$64, 4, 0), 0)</f>
        <v>0</v>
      </c>
      <c r="K125" s="1">
        <f>sales!$J125 - SUM($M125:$P125)</f>
        <v>0</v>
      </c>
      <c r="M125" s="1">
        <f>IFERROR(sales!$I125 * VLOOKUP($E125&amp;$F125&amp;"GAS", 'fuel-split'!$A$2:$E$7, 5, 0) / VLOOKUP($F125&amp;$G125&amp;"GAS", 'fuel-efficiency'!$A$2:$E$56, 5, 0), 0)</f>
        <v>0</v>
      </c>
      <c r="N125" s="1">
        <f>IFERROR(sales!$I125 * VLOOKUP($E125&amp;F125&amp;"DSL", 'fuel-split'!$A$2:$E$7, 5, 0) / VLOOKUP($F125&amp;$G125&amp;"DSL", 'fuel-efficiency'!$A$2:$E$56, 5, 0), 0)</f>
        <v>0</v>
      </c>
      <c r="O125" s="1">
        <f>IFERROR(sales!$I125 * VLOOKUP($E125&amp;$F125&amp;"NG", 'fuel-split'!$A$2:$E$7, 5, 0) / VLOOKUP($F125&amp;$G125&amp;"NG", 'fuel-efficiency'!$A$2:$E$56, 5, 0), 0)</f>
        <v>0</v>
      </c>
      <c r="P125" s="1">
        <f>IFERROR(sales!$I125 * VLOOKUP($E125&amp;$F125&amp;"ELEC", 'fuel-split'!$A$2:$E$7, 5, 0) / VLOOKUP($F125&amp;$G125&amp;"ELEC", 'fuel-efficiency'!$A$2:$E$56, 5, 0), 0)</f>
        <v>0</v>
      </c>
    </row>
    <row r="126" spans="1:16" x14ac:dyDescent="0.2">
      <c r="A126" s="1" t="str">
        <f t="shared" si="2"/>
        <v>20131commercialVCC 21400 (GAS LHD1)2018</v>
      </c>
      <c r="B126" s="1" t="str">
        <f t="shared" si="3"/>
        <v>20131commercialVCC 21400 (GAS LHD1)</v>
      </c>
      <c r="C126">
        <f>sales!$B$126</f>
        <v>2013</v>
      </c>
      <c r="D126">
        <f>sales!$C$126</f>
        <v>1</v>
      </c>
      <c r="E126" t="str">
        <f>sales!$D$126</f>
        <v>commercial</v>
      </c>
      <c r="F126" t="str">
        <f>sales!$E$126</f>
        <v>VCC 21400 (GAS LHD1)</v>
      </c>
      <c r="G126">
        <f>sales!$F$126</f>
        <v>2018</v>
      </c>
      <c r="H126" s="1">
        <f>sales!$G126 - VLOOKUP($D126&amp;$G126, 'regional-sales'!$A$2:$D$24, 4, 0) * VLOOKUP($D126&amp;$E126&amp;$F126&amp;$G126, 'market-share'!$A$2:$F$95, 6, 0) * ($C126 = $G126)</f>
        <v>0</v>
      </c>
      <c r="I126" s="1">
        <f>sales!$H126 - IF($C126 &gt;= $G126, VLOOKUP($D126&amp;$G126, 'regional-sales'!$A$2:$D$24, 4, 0) * VLOOKUP($D126&amp;$E126&amp;$F126&amp;$G126, 'market-share'!$A$2:$F$95, 6, 0) * VLOOKUP($C126 - $G126, survival!$A$2:$B$72, 2, 0), 0)</f>
        <v>0</v>
      </c>
      <c r="J126" s="1">
        <f>sales!$I126 - IF($C126 &gt;= $G126, sales!$H126 *VLOOKUP(E126&amp;($C126-$G126), 'annual-travel'!$A$2:$D$64, 4, 0), 0)</f>
        <v>0</v>
      </c>
      <c r="K126" s="1">
        <f>sales!$J126 - SUM($M126:$P126)</f>
        <v>0</v>
      </c>
      <c r="M126" s="1">
        <f>IFERROR(sales!$I126 * VLOOKUP($E126&amp;$F126&amp;"GAS", 'fuel-split'!$A$2:$E$7, 5, 0) / VLOOKUP($F126&amp;$G126&amp;"GAS", 'fuel-efficiency'!$A$2:$E$56, 5, 0), 0)</f>
        <v>0</v>
      </c>
      <c r="N126" s="1">
        <f>IFERROR(sales!$I126 * VLOOKUP($E126&amp;F126&amp;"DSL", 'fuel-split'!$A$2:$E$7, 5, 0) / VLOOKUP($F126&amp;$G126&amp;"DSL", 'fuel-efficiency'!$A$2:$E$56, 5, 0), 0)</f>
        <v>0</v>
      </c>
      <c r="O126" s="1">
        <f>IFERROR(sales!$I126 * VLOOKUP($E126&amp;$F126&amp;"NG", 'fuel-split'!$A$2:$E$7, 5, 0) / VLOOKUP($F126&amp;$G126&amp;"NG", 'fuel-efficiency'!$A$2:$E$56, 5, 0), 0)</f>
        <v>0</v>
      </c>
      <c r="P126" s="1">
        <f>IFERROR(sales!$I126 * VLOOKUP($E126&amp;$F126&amp;"ELEC", 'fuel-split'!$A$2:$E$7, 5, 0) / VLOOKUP($F126&amp;$G126&amp;"ELEC", 'fuel-efficiency'!$A$2:$E$56, 5, 0), 0)</f>
        <v>0</v>
      </c>
    </row>
    <row r="127" spans="1:16" x14ac:dyDescent="0.2">
      <c r="A127" s="1" t="str">
        <f t="shared" si="2"/>
        <v>20141commercialVCC 21400 (GAS LHD1)2018</v>
      </c>
      <c r="B127" s="1" t="str">
        <f t="shared" si="3"/>
        <v>20141commercialVCC 21400 (GAS LHD1)</v>
      </c>
      <c r="C127">
        <f>sales!$B$127</f>
        <v>2014</v>
      </c>
      <c r="D127">
        <f>sales!$C$127</f>
        <v>1</v>
      </c>
      <c r="E127" t="str">
        <f>sales!$D$127</f>
        <v>commercial</v>
      </c>
      <c r="F127" t="str">
        <f>sales!$E$127</f>
        <v>VCC 21400 (GAS LHD1)</v>
      </c>
      <c r="G127">
        <f>sales!$F$127</f>
        <v>2018</v>
      </c>
      <c r="H127" s="1">
        <f>sales!$G127 - VLOOKUP($D127&amp;$G127, 'regional-sales'!$A$2:$D$24, 4, 0) * VLOOKUP($D127&amp;$E127&amp;$F127&amp;$G127, 'market-share'!$A$2:$F$95, 6, 0) * ($C127 = $G127)</f>
        <v>0</v>
      </c>
      <c r="I127" s="1">
        <f>sales!$H127 - IF($C127 &gt;= $G127, VLOOKUP($D127&amp;$G127, 'regional-sales'!$A$2:$D$24, 4, 0) * VLOOKUP($D127&amp;$E127&amp;$F127&amp;$G127, 'market-share'!$A$2:$F$95, 6, 0) * VLOOKUP($C127 - $G127, survival!$A$2:$B$72, 2, 0), 0)</f>
        <v>0</v>
      </c>
      <c r="J127" s="1">
        <f>sales!$I127 - IF($C127 &gt;= $G127, sales!$H127 *VLOOKUP(E127&amp;($C127-$G127), 'annual-travel'!$A$2:$D$64, 4, 0), 0)</f>
        <v>0</v>
      </c>
      <c r="K127" s="1">
        <f>sales!$J127 - SUM($M127:$P127)</f>
        <v>0</v>
      </c>
      <c r="M127" s="1">
        <f>IFERROR(sales!$I127 * VLOOKUP($E127&amp;$F127&amp;"GAS", 'fuel-split'!$A$2:$E$7, 5, 0) / VLOOKUP($F127&amp;$G127&amp;"GAS", 'fuel-efficiency'!$A$2:$E$56, 5, 0), 0)</f>
        <v>0</v>
      </c>
      <c r="N127" s="1">
        <f>IFERROR(sales!$I127 * VLOOKUP($E127&amp;F127&amp;"DSL", 'fuel-split'!$A$2:$E$7, 5, 0) / VLOOKUP($F127&amp;$G127&amp;"DSL", 'fuel-efficiency'!$A$2:$E$56, 5, 0), 0)</f>
        <v>0</v>
      </c>
      <c r="O127" s="1">
        <f>IFERROR(sales!$I127 * VLOOKUP($E127&amp;$F127&amp;"NG", 'fuel-split'!$A$2:$E$7, 5, 0) / VLOOKUP($F127&amp;$G127&amp;"NG", 'fuel-efficiency'!$A$2:$E$56, 5, 0), 0)</f>
        <v>0</v>
      </c>
      <c r="P127" s="1">
        <f>IFERROR(sales!$I127 * VLOOKUP($E127&amp;$F127&amp;"ELEC", 'fuel-split'!$A$2:$E$7, 5, 0) / VLOOKUP($F127&amp;$G127&amp;"ELEC", 'fuel-efficiency'!$A$2:$E$56, 5, 0), 0)</f>
        <v>0</v>
      </c>
    </row>
    <row r="128" spans="1:16" x14ac:dyDescent="0.2">
      <c r="A128" s="1" t="str">
        <f t="shared" si="2"/>
        <v>20151commercialVCC 21400 (GAS LHD1)2018</v>
      </c>
      <c r="B128" s="1" t="str">
        <f t="shared" si="3"/>
        <v>20151commercialVCC 21400 (GAS LHD1)</v>
      </c>
      <c r="C128">
        <f>sales!$B$128</f>
        <v>2015</v>
      </c>
      <c r="D128">
        <f>sales!$C$128</f>
        <v>1</v>
      </c>
      <c r="E128" t="str">
        <f>sales!$D$128</f>
        <v>commercial</v>
      </c>
      <c r="F128" t="str">
        <f>sales!$E$128</f>
        <v>VCC 21400 (GAS LHD1)</v>
      </c>
      <c r="G128">
        <f>sales!$F$128</f>
        <v>2018</v>
      </c>
      <c r="H128" s="1">
        <f>sales!$G128 - VLOOKUP($D128&amp;$G128, 'regional-sales'!$A$2:$D$24, 4, 0) * VLOOKUP($D128&amp;$E128&amp;$F128&amp;$G128, 'market-share'!$A$2:$F$95, 6, 0) * ($C128 = $G128)</f>
        <v>0</v>
      </c>
      <c r="I128" s="1">
        <f>sales!$H128 - IF($C128 &gt;= $G128, VLOOKUP($D128&amp;$G128, 'regional-sales'!$A$2:$D$24, 4, 0) * VLOOKUP($D128&amp;$E128&amp;$F128&amp;$G128, 'market-share'!$A$2:$F$95, 6, 0) * VLOOKUP($C128 - $G128, survival!$A$2:$B$72, 2, 0), 0)</f>
        <v>0</v>
      </c>
      <c r="J128" s="1">
        <f>sales!$I128 - IF($C128 &gt;= $G128, sales!$H128 *VLOOKUP(E128&amp;($C128-$G128), 'annual-travel'!$A$2:$D$64, 4, 0), 0)</f>
        <v>0</v>
      </c>
      <c r="K128" s="1">
        <f>sales!$J128 - SUM($M128:$P128)</f>
        <v>0</v>
      </c>
      <c r="M128" s="1">
        <f>IFERROR(sales!$I128 * VLOOKUP($E128&amp;$F128&amp;"GAS", 'fuel-split'!$A$2:$E$7, 5, 0) / VLOOKUP($F128&amp;$G128&amp;"GAS", 'fuel-efficiency'!$A$2:$E$56, 5, 0), 0)</f>
        <v>0</v>
      </c>
      <c r="N128" s="1">
        <f>IFERROR(sales!$I128 * VLOOKUP($E128&amp;F128&amp;"DSL", 'fuel-split'!$A$2:$E$7, 5, 0) / VLOOKUP($F128&amp;$G128&amp;"DSL", 'fuel-efficiency'!$A$2:$E$56, 5, 0), 0)</f>
        <v>0</v>
      </c>
      <c r="O128" s="1">
        <f>IFERROR(sales!$I128 * VLOOKUP($E128&amp;$F128&amp;"NG", 'fuel-split'!$A$2:$E$7, 5, 0) / VLOOKUP($F128&amp;$G128&amp;"NG", 'fuel-efficiency'!$A$2:$E$56, 5, 0), 0)</f>
        <v>0</v>
      </c>
      <c r="P128" s="1">
        <f>IFERROR(sales!$I128 * VLOOKUP($E128&amp;$F128&amp;"ELEC", 'fuel-split'!$A$2:$E$7, 5, 0) / VLOOKUP($F128&amp;$G128&amp;"ELEC", 'fuel-efficiency'!$A$2:$E$56, 5, 0), 0)</f>
        <v>0</v>
      </c>
    </row>
    <row r="129" spans="1:16" x14ac:dyDescent="0.2">
      <c r="A129" s="1" t="str">
        <f t="shared" si="2"/>
        <v>20161commercialVCC 21400 (GAS LHD1)2018</v>
      </c>
      <c r="B129" s="1" t="str">
        <f t="shared" si="3"/>
        <v>20161commercialVCC 21400 (GAS LHD1)</v>
      </c>
      <c r="C129">
        <f>sales!$B$129</f>
        <v>2016</v>
      </c>
      <c r="D129">
        <f>sales!$C$129</f>
        <v>1</v>
      </c>
      <c r="E129" t="str">
        <f>sales!$D$129</f>
        <v>commercial</v>
      </c>
      <c r="F129" t="str">
        <f>sales!$E$129</f>
        <v>VCC 21400 (GAS LHD1)</v>
      </c>
      <c r="G129">
        <f>sales!$F$129</f>
        <v>2018</v>
      </c>
      <c r="H129" s="1">
        <f>sales!$G129 - VLOOKUP($D129&amp;$G129, 'regional-sales'!$A$2:$D$24, 4, 0) * VLOOKUP($D129&amp;$E129&amp;$F129&amp;$G129, 'market-share'!$A$2:$F$95, 6, 0) * ($C129 = $G129)</f>
        <v>0</v>
      </c>
      <c r="I129" s="1">
        <f>sales!$H129 - IF($C129 &gt;= $G129, VLOOKUP($D129&amp;$G129, 'regional-sales'!$A$2:$D$24, 4, 0) * VLOOKUP($D129&amp;$E129&amp;$F129&amp;$G129, 'market-share'!$A$2:$F$95, 6, 0) * VLOOKUP($C129 - $G129, survival!$A$2:$B$72, 2, 0), 0)</f>
        <v>0</v>
      </c>
      <c r="J129" s="1">
        <f>sales!$I129 - IF($C129 &gt;= $G129, sales!$H129 *VLOOKUP(E129&amp;($C129-$G129), 'annual-travel'!$A$2:$D$64, 4, 0), 0)</f>
        <v>0</v>
      </c>
      <c r="K129" s="1">
        <f>sales!$J129 - SUM($M129:$P129)</f>
        <v>0</v>
      </c>
      <c r="M129" s="1">
        <f>IFERROR(sales!$I129 * VLOOKUP($E129&amp;$F129&amp;"GAS", 'fuel-split'!$A$2:$E$7, 5, 0) / VLOOKUP($F129&amp;$G129&amp;"GAS", 'fuel-efficiency'!$A$2:$E$56, 5, 0), 0)</f>
        <v>0</v>
      </c>
      <c r="N129" s="1">
        <f>IFERROR(sales!$I129 * VLOOKUP($E129&amp;F129&amp;"DSL", 'fuel-split'!$A$2:$E$7, 5, 0) / VLOOKUP($F129&amp;$G129&amp;"DSL", 'fuel-efficiency'!$A$2:$E$56, 5, 0), 0)</f>
        <v>0</v>
      </c>
      <c r="O129" s="1">
        <f>IFERROR(sales!$I129 * VLOOKUP($E129&amp;$F129&amp;"NG", 'fuel-split'!$A$2:$E$7, 5, 0) / VLOOKUP($F129&amp;$G129&amp;"NG", 'fuel-efficiency'!$A$2:$E$56, 5, 0), 0)</f>
        <v>0</v>
      </c>
      <c r="P129" s="1">
        <f>IFERROR(sales!$I129 * VLOOKUP($E129&amp;$F129&amp;"ELEC", 'fuel-split'!$A$2:$E$7, 5, 0) / VLOOKUP($F129&amp;$G129&amp;"ELEC", 'fuel-efficiency'!$A$2:$E$56, 5, 0), 0)</f>
        <v>0</v>
      </c>
    </row>
    <row r="130" spans="1:16" x14ac:dyDescent="0.2">
      <c r="A130" s="1" t="str">
        <f t="shared" si="2"/>
        <v>20171commercialVCC 21400 (GAS LHD1)2018</v>
      </c>
      <c r="B130" s="1" t="str">
        <f t="shared" si="3"/>
        <v>20171commercialVCC 21400 (GAS LHD1)</v>
      </c>
      <c r="C130">
        <f>sales!$B$130</f>
        <v>2017</v>
      </c>
      <c r="D130">
        <f>sales!$C$130</f>
        <v>1</v>
      </c>
      <c r="E130" t="str">
        <f>sales!$D$130</f>
        <v>commercial</v>
      </c>
      <c r="F130" t="str">
        <f>sales!$E$130</f>
        <v>VCC 21400 (GAS LHD1)</v>
      </c>
      <c r="G130">
        <f>sales!$F$130</f>
        <v>2018</v>
      </c>
      <c r="H130" s="1">
        <f>sales!$G130 - VLOOKUP($D130&amp;$G130, 'regional-sales'!$A$2:$D$24, 4, 0) * VLOOKUP($D130&amp;$E130&amp;$F130&amp;$G130, 'market-share'!$A$2:$F$95, 6, 0) * ($C130 = $G130)</f>
        <v>0</v>
      </c>
      <c r="I130" s="1">
        <f>sales!$H130 - IF($C130 &gt;= $G130, VLOOKUP($D130&amp;$G130, 'regional-sales'!$A$2:$D$24, 4, 0) * VLOOKUP($D130&amp;$E130&amp;$F130&amp;$G130, 'market-share'!$A$2:$F$95, 6, 0) * VLOOKUP($C130 - $G130, survival!$A$2:$B$72, 2, 0), 0)</f>
        <v>0</v>
      </c>
      <c r="J130" s="1">
        <f>sales!$I130 - IF($C130 &gt;= $G130, sales!$H130 *VLOOKUP(E130&amp;($C130-$G130), 'annual-travel'!$A$2:$D$64, 4, 0), 0)</f>
        <v>0</v>
      </c>
      <c r="K130" s="1">
        <f>sales!$J130 - SUM($M130:$P130)</f>
        <v>0</v>
      </c>
      <c r="M130" s="1">
        <f>IFERROR(sales!$I130 * VLOOKUP($E130&amp;$F130&amp;"GAS", 'fuel-split'!$A$2:$E$7, 5, 0) / VLOOKUP($F130&amp;$G130&amp;"GAS", 'fuel-efficiency'!$A$2:$E$56, 5, 0), 0)</f>
        <v>0</v>
      </c>
      <c r="N130" s="1">
        <f>IFERROR(sales!$I130 * VLOOKUP($E130&amp;F130&amp;"DSL", 'fuel-split'!$A$2:$E$7, 5, 0) / VLOOKUP($F130&amp;$G130&amp;"DSL", 'fuel-efficiency'!$A$2:$E$56, 5, 0), 0)</f>
        <v>0</v>
      </c>
      <c r="O130" s="1">
        <f>IFERROR(sales!$I130 * VLOOKUP($E130&amp;$F130&amp;"NG", 'fuel-split'!$A$2:$E$7, 5, 0) / VLOOKUP($F130&amp;$G130&amp;"NG", 'fuel-efficiency'!$A$2:$E$56, 5, 0), 0)</f>
        <v>0</v>
      </c>
      <c r="P130" s="1">
        <f>IFERROR(sales!$I130 * VLOOKUP($E130&amp;$F130&amp;"ELEC", 'fuel-split'!$A$2:$E$7, 5, 0) / VLOOKUP($F130&amp;$G130&amp;"ELEC", 'fuel-efficiency'!$A$2:$E$56, 5, 0), 0)</f>
        <v>0</v>
      </c>
    </row>
    <row r="131" spans="1:16" x14ac:dyDescent="0.2">
      <c r="A131" s="1" t="str">
        <f t="shared" ref="A131:A194" si="4">$B131&amp;$G131</f>
        <v>20181commercialVCC 21400 (GAS LHD1)2018</v>
      </c>
      <c r="B131" s="1" t="str">
        <f t="shared" ref="B131:B194" si="5">$C131&amp;$D131&amp;$E131&amp;$F131</f>
        <v>20181commercialVCC 21400 (GAS LHD1)</v>
      </c>
      <c r="C131">
        <f>sales!$B$131</f>
        <v>2018</v>
      </c>
      <c r="D131">
        <f>sales!$C$131</f>
        <v>1</v>
      </c>
      <c r="E131" t="str">
        <f>sales!$D$131</f>
        <v>commercial</v>
      </c>
      <c r="F131" t="str">
        <f>sales!$E$131</f>
        <v>VCC 21400 (GAS LHD1)</v>
      </c>
      <c r="G131">
        <f>sales!$F$131</f>
        <v>2018</v>
      </c>
      <c r="H131" s="1">
        <f>sales!$G131 - VLOOKUP($D131&amp;$G131, 'regional-sales'!$A$2:$D$24, 4, 0) * VLOOKUP($D131&amp;$E131&amp;$F131&amp;$G131, 'market-share'!$A$2:$F$95, 6, 0) * ($C131 = $G131)</f>
        <v>-4.1919179238902871E-9</v>
      </c>
      <c r="I131" s="1">
        <f>sales!$H131 - IF($C131 &gt;= $G131, VLOOKUP($D131&amp;$G131, 'regional-sales'!$A$2:$D$24, 4, 0) * VLOOKUP($D131&amp;$E131&amp;$F131&amp;$G131, 'market-share'!$A$2:$F$95, 6, 0) * VLOOKUP($C131 - $G131, survival!$A$2:$B$72, 2, 0), 0)</f>
        <v>-4.1919179238902871E-9</v>
      </c>
      <c r="J131" s="1">
        <f>sales!$I131 - IF($C131 &gt;= $G131, sales!$H131 *VLOOKUP(E131&amp;($C131-$G131), 'annual-travel'!$A$2:$D$64, 4, 0), 0)</f>
        <v>-1.1397348716855049E-3</v>
      </c>
      <c r="K131" s="1">
        <f>sales!$J131 - SUM($M131:$P131)</f>
        <v>-1.8614006694406271E-4</v>
      </c>
      <c r="M131" s="1">
        <f>IFERROR(sales!$I131 * VLOOKUP($E131&amp;$F131&amp;"GAS", 'fuel-split'!$A$2:$E$7, 5, 0) / VLOOKUP($F131&amp;$G131&amp;"GAS", 'fuel-efficiency'!$A$2:$E$56, 5, 0), 0)</f>
        <v>615477.89031598007</v>
      </c>
      <c r="N131" s="1">
        <f>IFERROR(sales!$I131 * VLOOKUP($E131&amp;F131&amp;"DSL", 'fuel-split'!$A$2:$E$7, 5, 0) / VLOOKUP($F131&amp;$G131&amp;"DSL", 'fuel-efficiency'!$A$2:$E$56, 5, 0), 0)</f>
        <v>0</v>
      </c>
      <c r="O131" s="1">
        <f>IFERROR(sales!$I131 * VLOOKUP($E131&amp;$F131&amp;"NG", 'fuel-split'!$A$2:$E$7, 5, 0) / VLOOKUP($F131&amp;$G131&amp;"NG", 'fuel-efficiency'!$A$2:$E$56, 5, 0), 0)</f>
        <v>0</v>
      </c>
      <c r="P131" s="1">
        <f>IFERROR(sales!$I131 * VLOOKUP($E131&amp;$F131&amp;"ELEC", 'fuel-split'!$A$2:$E$7, 5, 0) / VLOOKUP($F131&amp;$G131&amp;"ELEC", 'fuel-efficiency'!$A$2:$E$56, 5, 0), 0)</f>
        <v>0</v>
      </c>
    </row>
    <row r="132" spans="1:16" x14ac:dyDescent="0.2">
      <c r="A132" s="1" t="str">
        <f t="shared" si="4"/>
        <v>20191commercialVCC 21400 (GAS LHD1)2018</v>
      </c>
      <c r="B132" s="1" t="str">
        <f t="shared" si="5"/>
        <v>20191commercialVCC 21400 (GAS LHD1)</v>
      </c>
      <c r="C132">
        <f>sales!$B$132</f>
        <v>2019</v>
      </c>
      <c r="D132">
        <f>sales!$C$132</f>
        <v>1</v>
      </c>
      <c r="E132" t="str">
        <f>sales!$D$132</f>
        <v>commercial</v>
      </c>
      <c r="F132" t="str">
        <f>sales!$E$132</f>
        <v>VCC 21400 (GAS LHD1)</v>
      </c>
      <c r="G132">
        <f>sales!$F$132</f>
        <v>2018</v>
      </c>
      <c r="H132" s="1">
        <f>sales!$G132 - VLOOKUP($D132&amp;$G132, 'regional-sales'!$A$2:$D$24, 4, 0) * VLOOKUP($D132&amp;$E132&amp;$F132&amp;$G132, 'market-share'!$A$2:$F$95, 6, 0) * ($C132 = $G132)</f>
        <v>0</v>
      </c>
      <c r="I132" s="1">
        <f>sales!$H132 - IF($C132 &gt;= $G132, VLOOKUP($D132&amp;$G132, 'regional-sales'!$A$2:$D$24, 4, 0) * VLOOKUP($D132&amp;$E132&amp;$F132&amp;$G132, 'market-share'!$A$2:$F$95, 6, 0) * VLOOKUP($C132 - $G132, survival!$A$2:$B$72, 2, 0), 0)</f>
        <v>-4.1499106373521499E-9</v>
      </c>
      <c r="J132" s="1">
        <f>sales!$I132 - IF($C132 &gt;= $G132, sales!$H132 *VLOOKUP(E132&amp;($C132-$G132), 'annual-travel'!$A$2:$D$64, 4, 0), 0)</f>
        <v>9.7719486802816391E-4</v>
      </c>
      <c r="K132" s="1">
        <f>sales!$J132 - SUM($M132:$P132)</f>
        <v>-1.5784084098413587E-4</v>
      </c>
      <c r="M132" s="1">
        <f>IFERROR(sales!$I132 * VLOOKUP($E132&amp;$F132&amp;"GAS", 'fuel-split'!$A$2:$E$7, 5, 0) / VLOOKUP($F132&amp;$G132&amp;"GAS", 'fuel-efficiency'!$A$2:$E$56, 5, 0), 0)</f>
        <v>521905.54950855183</v>
      </c>
      <c r="N132" s="1">
        <f>IFERROR(sales!$I132 * VLOOKUP($E132&amp;F132&amp;"DSL", 'fuel-split'!$A$2:$E$7, 5, 0) / VLOOKUP($F132&amp;$G132&amp;"DSL", 'fuel-efficiency'!$A$2:$E$56, 5, 0), 0)</f>
        <v>0</v>
      </c>
      <c r="O132" s="1">
        <f>IFERROR(sales!$I132 * VLOOKUP($E132&amp;$F132&amp;"NG", 'fuel-split'!$A$2:$E$7, 5, 0) / VLOOKUP($F132&amp;$G132&amp;"NG", 'fuel-efficiency'!$A$2:$E$56, 5, 0), 0)</f>
        <v>0</v>
      </c>
      <c r="P132" s="1">
        <f>IFERROR(sales!$I132 * VLOOKUP($E132&amp;$F132&amp;"ELEC", 'fuel-split'!$A$2:$E$7, 5, 0) / VLOOKUP($F132&amp;$G132&amp;"ELEC", 'fuel-efficiency'!$A$2:$E$56, 5, 0), 0)</f>
        <v>0</v>
      </c>
    </row>
    <row r="133" spans="1:16" x14ac:dyDescent="0.2">
      <c r="A133" s="1" t="str">
        <f t="shared" si="4"/>
        <v>20201commercialVCC 21400 (GAS LHD1)2018</v>
      </c>
      <c r="B133" s="1" t="str">
        <f t="shared" si="5"/>
        <v>20201commercialVCC 21400 (GAS LHD1)</v>
      </c>
      <c r="C133">
        <f>sales!$B$133</f>
        <v>2020</v>
      </c>
      <c r="D133">
        <f>sales!$C$133</f>
        <v>1</v>
      </c>
      <c r="E133" t="str">
        <f>sales!$D$133</f>
        <v>commercial</v>
      </c>
      <c r="F133" t="str">
        <f>sales!$E$133</f>
        <v>VCC 21400 (GAS LHD1)</v>
      </c>
      <c r="G133">
        <f>sales!$F$133</f>
        <v>2018</v>
      </c>
      <c r="H133" s="1">
        <f>sales!$G133 - VLOOKUP($D133&amp;$G133, 'regional-sales'!$A$2:$D$24, 4, 0) * VLOOKUP($D133&amp;$E133&amp;$F133&amp;$G133, 'market-share'!$A$2:$F$95, 6, 0) * ($C133 = $G133)</f>
        <v>0</v>
      </c>
      <c r="I133" s="1">
        <f>sales!$H133 - IF($C133 &gt;= $G133, VLOOKUP($D133&amp;$G133, 'regional-sales'!$A$2:$D$24, 4, 0) * VLOOKUP($D133&amp;$E133&amp;$F133&amp;$G133, 'market-share'!$A$2:$F$95, 6, 0) * VLOOKUP($C133 - $G133, survival!$A$2:$B$72, 2, 0), 0)</f>
        <v>-4.1084149415837601E-9</v>
      </c>
      <c r="J133" s="1">
        <f>sales!$I133 - IF($C133 &gt;= $G133, sales!$H133 *VLOOKUP(E133&amp;($C133-$G133), 'annual-travel'!$A$2:$D$64, 4, 0), 0)</f>
        <v>1.322990283370018E-3</v>
      </c>
      <c r="K133" s="1">
        <f>sales!$J133 - SUM($M133:$P133)</f>
        <v>-1.4103815192356706E-4</v>
      </c>
      <c r="M133" s="1">
        <f>IFERROR(sales!$I133 * VLOOKUP($E133&amp;$F133&amp;"GAS", 'fuel-split'!$A$2:$E$7, 5, 0) / VLOOKUP($F133&amp;$G133&amp;"GAS", 'fuel-efficiency'!$A$2:$E$56, 5, 0), 0)</f>
        <v>466347.30158355413</v>
      </c>
      <c r="N133" s="1">
        <f>IFERROR(sales!$I133 * VLOOKUP($E133&amp;F133&amp;"DSL", 'fuel-split'!$A$2:$E$7, 5, 0) / VLOOKUP($F133&amp;$G133&amp;"DSL", 'fuel-efficiency'!$A$2:$E$56, 5, 0), 0)</f>
        <v>0</v>
      </c>
      <c r="O133" s="1">
        <f>IFERROR(sales!$I133 * VLOOKUP($E133&amp;$F133&amp;"NG", 'fuel-split'!$A$2:$E$7, 5, 0) / VLOOKUP($F133&amp;$G133&amp;"NG", 'fuel-efficiency'!$A$2:$E$56, 5, 0), 0)</f>
        <v>0</v>
      </c>
      <c r="P133" s="1">
        <f>IFERROR(sales!$I133 * VLOOKUP($E133&amp;$F133&amp;"ELEC", 'fuel-split'!$A$2:$E$7, 5, 0) / VLOOKUP($F133&amp;$G133&amp;"ELEC", 'fuel-efficiency'!$A$2:$E$56, 5, 0), 0)</f>
        <v>0</v>
      </c>
    </row>
    <row r="134" spans="1:16" x14ac:dyDescent="0.2">
      <c r="A134" s="1" t="str">
        <f t="shared" si="4"/>
        <v>20101commercialVCC 21400 (GAS LHD1)2019</v>
      </c>
      <c r="B134" s="1" t="str">
        <f t="shared" si="5"/>
        <v>20101commercialVCC 21400 (GAS LHD1)</v>
      </c>
      <c r="C134">
        <f>sales!$B$134</f>
        <v>2010</v>
      </c>
      <c r="D134">
        <f>sales!$C$134</f>
        <v>1</v>
      </c>
      <c r="E134" t="str">
        <f>sales!$D$134</f>
        <v>commercial</v>
      </c>
      <c r="F134" t="str">
        <f>sales!$E$134</f>
        <v>VCC 21400 (GAS LHD1)</v>
      </c>
      <c r="G134">
        <f>sales!$F$134</f>
        <v>2019</v>
      </c>
      <c r="H134" s="1">
        <f>sales!$G134 - VLOOKUP($D134&amp;$G134, 'regional-sales'!$A$2:$D$24, 4, 0) * VLOOKUP($D134&amp;$E134&amp;$F134&amp;$G134, 'market-share'!$A$2:$F$95, 6, 0) * ($C134 = $G134)</f>
        <v>0</v>
      </c>
      <c r="I134" s="1">
        <f>sales!$H134 - IF($C134 &gt;= $G134, VLOOKUP($D134&amp;$G134, 'regional-sales'!$A$2:$D$24, 4, 0) * VLOOKUP($D134&amp;$E134&amp;$F134&amp;$G134, 'market-share'!$A$2:$F$95, 6, 0) * VLOOKUP($C134 - $G134, survival!$A$2:$B$72, 2, 0), 0)</f>
        <v>0</v>
      </c>
      <c r="J134" s="1">
        <f>sales!$I134 - IF($C134 &gt;= $G134, sales!$H134 *VLOOKUP(E134&amp;($C134-$G134), 'annual-travel'!$A$2:$D$64, 4, 0), 0)</f>
        <v>0</v>
      </c>
      <c r="K134" s="1">
        <f>sales!$J134 - SUM($M134:$P134)</f>
        <v>0</v>
      </c>
      <c r="M134" s="1">
        <f>IFERROR(sales!$I134 * VLOOKUP($E134&amp;$F134&amp;"GAS", 'fuel-split'!$A$2:$E$7, 5, 0) / VLOOKUP($F134&amp;$G134&amp;"GAS", 'fuel-efficiency'!$A$2:$E$56, 5, 0), 0)</f>
        <v>0</v>
      </c>
      <c r="N134" s="1">
        <f>IFERROR(sales!$I134 * VLOOKUP($E134&amp;F134&amp;"DSL", 'fuel-split'!$A$2:$E$7, 5, 0) / VLOOKUP($F134&amp;$G134&amp;"DSL", 'fuel-efficiency'!$A$2:$E$56, 5, 0), 0)</f>
        <v>0</v>
      </c>
      <c r="O134" s="1">
        <f>IFERROR(sales!$I134 * VLOOKUP($E134&amp;$F134&amp;"NG", 'fuel-split'!$A$2:$E$7, 5, 0) / VLOOKUP($F134&amp;$G134&amp;"NG", 'fuel-efficiency'!$A$2:$E$56, 5, 0), 0)</f>
        <v>0</v>
      </c>
      <c r="P134" s="1">
        <f>IFERROR(sales!$I134 * VLOOKUP($E134&amp;$F134&amp;"ELEC", 'fuel-split'!$A$2:$E$7, 5, 0) / VLOOKUP($F134&amp;$G134&amp;"ELEC", 'fuel-efficiency'!$A$2:$E$56, 5, 0), 0)</f>
        <v>0</v>
      </c>
    </row>
    <row r="135" spans="1:16" x14ac:dyDescent="0.2">
      <c r="A135" s="1" t="str">
        <f t="shared" si="4"/>
        <v>20111commercialVCC 21400 (GAS LHD1)2019</v>
      </c>
      <c r="B135" s="1" t="str">
        <f t="shared" si="5"/>
        <v>20111commercialVCC 21400 (GAS LHD1)</v>
      </c>
      <c r="C135">
        <f>sales!$B$135</f>
        <v>2011</v>
      </c>
      <c r="D135">
        <f>sales!$C$135</f>
        <v>1</v>
      </c>
      <c r="E135" t="str">
        <f>sales!$D$135</f>
        <v>commercial</v>
      </c>
      <c r="F135" t="str">
        <f>sales!$E$135</f>
        <v>VCC 21400 (GAS LHD1)</v>
      </c>
      <c r="G135">
        <f>sales!$F$135</f>
        <v>2019</v>
      </c>
      <c r="H135" s="1">
        <f>sales!$G135 - VLOOKUP($D135&amp;$G135, 'regional-sales'!$A$2:$D$24, 4, 0) * VLOOKUP($D135&amp;$E135&amp;$F135&amp;$G135, 'market-share'!$A$2:$F$95, 6, 0) * ($C135 = $G135)</f>
        <v>0</v>
      </c>
      <c r="I135" s="1">
        <f>sales!$H135 - IF($C135 &gt;= $G135, VLOOKUP($D135&amp;$G135, 'regional-sales'!$A$2:$D$24, 4, 0) * VLOOKUP($D135&amp;$E135&amp;$F135&amp;$G135, 'market-share'!$A$2:$F$95, 6, 0) * VLOOKUP($C135 - $G135, survival!$A$2:$B$72, 2, 0), 0)</f>
        <v>0</v>
      </c>
      <c r="J135" s="1">
        <f>sales!$I135 - IF($C135 &gt;= $G135, sales!$H135 *VLOOKUP(E135&amp;($C135-$G135), 'annual-travel'!$A$2:$D$64, 4, 0), 0)</f>
        <v>0</v>
      </c>
      <c r="K135" s="1">
        <f>sales!$J135 - SUM($M135:$P135)</f>
        <v>0</v>
      </c>
      <c r="M135" s="1">
        <f>IFERROR(sales!$I135 * VLOOKUP($E135&amp;$F135&amp;"GAS", 'fuel-split'!$A$2:$E$7, 5, 0) / VLOOKUP($F135&amp;$G135&amp;"GAS", 'fuel-efficiency'!$A$2:$E$56, 5, 0), 0)</f>
        <v>0</v>
      </c>
      <c r="N135" s="1">
        <f>IFERROR(sales!$I135 * VLOOKUP($E135&amp;F135&amp;"DSL", 'fuel-split'!$A$2:$E$7, 5, 0) / VLOOKUP($F135&amp;$G135&amp;"DSL", 'fuel-efficiency'!$A$2:$E$56, 5, 0), 0)</f>
        <v>0</v>
      </c>
      <c r="O135" s="1">
        <f>IFERROR(sales!$I135 * VLOOKUP($E135&amp;$F135&amp;"NG", 'fuel-split'!$A$2:$E$7, 5, 0) / VLOOKUP($F135&amp;$G135&amp;"NG", 'fuel-efficiency'!$A$2:$E$56, 5, 0), 0)</f>
        <v>0</v>
      </c>
      <c r="P135" s="1">
        <f>IFERROR(sales!$I135 * VLOOKUP($E135&amp;$F135&amp;"ELEC", 'fuel-split'!$A$2:$E$7, 5, 0) / VLOOKUP($F135&amp;$G135&amp;"ELEC", 'fuel-efficiency'!$A$2:$E$56, 5, 0), 0)</f>
        <v>0</v>
      </c>
    </row>
    <row r="136" spans="1:16" x14ac:dyDescent="0.2">
      <c r="A136" s="1" t="str">
        <f t="shared" si="4"/>
        <v>20121commercialVCC 21400 (GAS LHD1)2019</v>
      </c>
      <c r="B136" s="1" t="str">
        <f t="shared" si="5"/>
        <v>20121commercialVCC 21400 (GAS LHD1)</v>
      </c>
      <c r="C136">
        <f>sales!$B$136</f>
        <v>2012</v>
      </c>
      <c r="D136">
        <f>sales!$C$136</f>
        <v>1</v>
      </c>
      <c r="E136" t="str">
        <f>sales!$D$136</f>
        <v>commercial</v>
      </c>
      <c r="F136" t="str">
        <f>sales!$E$136</f>
        <v>VCC 21400 (GAS LHD1)</v>
      </c>
      <c r="G136">
        <f>sales!$F$136</f>
        <v>2019</v>
      </c>
      <c r="H136" s="1">
        <f>sales!$G136 - VLOOKUP($D136&amp;$G136, 'regional-sales'!$A$2:$D$24, 4, 0) * VLOOKUP($D136&amp;$E136&amp;$F136&amp;$G136, 'market-share'!$A$2:$F$95, 6, 0) * ($C136 = $G136)</f>
        <v>0</v>
      </c>
      <c r="I136" s="1">
        <f>sales!$H136 - IF($C136 &gt;= $G136, VLOOKUP($D136&amp;$G136, 'regional-sales'!$A$2:$D$24, 4, 0) * VLOOKUP($D136&amp;$E136&amp;$F136&amp;$G136, 'market-share'!$A$2:$F$95, 6, 0) * VLOOKUP($C136 - $G136, survival!$A$2:$B$72, 2, 0), 0)</f>
        <v>0</v>
      </c>
      <c r="J136" s="1">
        <f>sales!$I136 - IF($C136 &gt;= $G136, sales!$H136 *VLOOKUP(E136&amp;($C136-$G136), 'annual-travel'!$A$2:$D$64, 4, 0), 0)</f>
        <v>0</v>
      </c>
      <c r="K136" s="1">
        <f>sales!$J136 - SUM($M136:$P136)</f>
        <v>0</v>
      </c>
      <c r="M136" s="1">
        <f>IFERROR(sales!$I136 * VLOOKUP($E136&amp;$F136&amp;"GAS", 'fuel-split'!$A$2:$E$7, 5, 0) / VLOOKUP($F136&amp;$G136&amp;"GAS", 'fuel-efficiency'!$A$2:$E$56, 5, 0), 0)</f>
        <v>0</v>
      </c>
      <c r="N136" s="1">
        <f>IFERROR(sales!$I136 * VLOOKUP($E136&amp;F136&amp;"DSL", 'fuel-split'!$A$2:$E$7, 5, 0) / VLOOKUP($F136&amp;$G136&amp;"DSL", 'fuel-efficiency'!$A$2:$E$56, 5, 0), 0)</f>
        <v>0</v>
      </c>
      <c r="O136" s="1">
        <f>IFERROR(sales!$I136 * VLOOKUP($E136&amp;$F136&amp;"NG", 'fuel-split'!$A$2:$E$7, 5, 0) / VLOOKUP($F136&amp;$G136&amp;"NG", 'fuel-efficiency'!$A$2:$E$56, 5, 0), 0)</f>
        <v>0</v>
      </c>
      <c r="P136" s="1">
        <f>IFERROR(sales!$I136 * VLOOKUP($E136&amp;$F136&amp;"ELEC", 'fuel-split'!$A$2:$E$7, 5, 0) / VLOOKUP($F136&amp;$G136&amp;"ELEC", 'fuel-efficiency'!$A$2:$E$56, 5, 0), 0)</f>
        <v>0</v>
      </c>
    </row>
    <row r="137" spans="1:16" x14ac:dyDescent="0.2">
      <c r="A137" s="1" t="str">
        <f t="shared" si="4"/>
        <v>20131commercialVCC 21400 (GAS LHD1)2019</v>
      </c>
      <c r="B137" s="1" t="str">
        <f t="shared" si="5"/>
        <v>20131commercialVCC 21400 (GAS LHD1)</v>
      </c>
      <c r="C137">
        <f>sales!$B$137</f>
        <v>2013</v>
      </c>
      <c r="D137">
        <f>sales!$C$137</f>
        <v>1</v>
      </c>
      <c r="E137" t="str">
        <f>sales!$D$137</f>
        <v>commercial</v>
      </c>
      <c r="F137" t="str">
        <f>sales!$E$137</f>
        <v>VCC 21400 (GAS LHD1)</v>
      </c>
      <c r="G137">
        <f>sales!$F$137</f>
        <v>2019</v>
      </c>
      <c r="H137" s="1">
        <f>sales!$G137 - VLOOKUP($D137&amp;$G137, 'regional-sales'!$A$2:$D$24, 4, 0) * VLOOKUP($D137&amp;$E137&amp;$F137&amp;$G137, 'market-share'!$A$2:$F$95, 6, 0) * ($C137 = $G137)</f>
        <v>0</v>
      </c>
      <c r="I137" s="1">
        <f>sales!$H137 - IF($C137 &gt;= $G137, VLOOKUP($D137&amp;$G137, 'regional-sales'!$A$2:$D$24, 4, 0) * VLOOKUP($D137&amp;$E137&amp;$F137&amp;$G137, 'market-share'!$A$2:$F$95, 6, 0) * VLOOKUP($C137 - $G137, survival!$A$2:$B$72, 2, 0), 0)</f>
        <v>0</v>
      </c>
      <c r="J137" s="1">
        <f>sales!$I137 - IF($C137 &gt;= $G137, sales!$H137 *VLOOKUP(E137&amp;($C137-$G137), 'annual-travel'!$A$2:$D$64, 4, 0), 0)</f>
        <v>0</v>
      </c>
      <c r="K137" s="1">
        <f>sales!$J137 - SUM($M137:$P137)</f>
        <v>0</v>
      </c>
      <c r="M137" s="1">
        <f>IFERROR(sales!$I137 * VLOOKUP($E137&amp;$F137&amp;"GAS", 'fuel-split'!$A$2:$E$7, 5, 0) / VLOOKUP($F137&amp;$G137&amp;"GAS", 'fuel-efficiency'!$A$2:$E$56, 5, 0), 0)</f>
        <v>0</v>
      </c>
      <c r="N137" s="1">
        <f>IFERROR(sales!$I137 * VLOOKUP($E137&amp;F137&amp;"DSL", 'fuel-split'!$A$2:$E$7, 5, 0) / VLOOKUP($F137&amp;$G137&amp;"DSL", 'fuel-efficiency'!$A$2:$E$56, 5, 0), 0)</f>
        <v>0</v>
      </c>
      <c r="O137" s="1">
        <f>IFERROR(sales!$I137 * VLOOKUP($E137&amp;$F137&amp;"NG", 'fuel-split'!$A$2:$E$7, 5, 0) / VLOOKUP($F137&amp;$G137&amp;"NG", 'fuel-efficiency'!$A$2:$E$56, 5, 0), 0)</f>
        <v>0</v>
      </c>
      <c r="P137" s="1">
        <f>IFERROR(sales!$I137 * VLOOKUP($E137&amp;$F137&amp;"ELEC", 'fuel-split'!$A$2:$E$7, 5, 0) / VLOOKUP($F137&amp;$G137&amp;"ELEC", 'fuel-efficiency'!$A$2:$E$56, 5, 0), 0)</f>
        <v>0</v>
      </c>
    </row>
    <row r="138" spans="1:16" x14ac:dyDescent="0.2">
      <c r="A138" s="1" t="str">
        <f t="shared" si="4"/>
        <v>20141commercialVCC 21400 (GAS LHD1)2019</v>
      </c>
      <c r="B138" s="1" t="str">
        <f t="shared" si="5"/>
        <v>20141commercialVCC 21400 (GAS LHD1)</v>
      </c>
      <c r="C138">
        <f>sales!$B$138</f>
        <v>2014</v>
      </c>
      <c r="D138">
        <f>sales!$C$138</f>
        <v>1</v>
      </c>
      <c r="E138" t="str">
        <f>sales!$D$138</f>
        <v>commercial</v>
      </c>
      <c r="F138" t="str">
        <f>sales!$E$138</f>
        <v>VCC 21400 (GAS LHD1)</v>
      </c>
      <c r="G138">
        <f>sales!$F$138</f>
        <v>2019</v>
      </c>
      <c r="H138" s="1">
        <f>sales!$G138 - VLOOKUP($D138&amp;$G138, 'regional-sales'!$A$2:$D$24, 4, 0) * VLOOKUP($D138&amp;$E138&amp;$F138&amp;$G138, 'market-share'!$A$2:$F$95, 6, 0) * ($C138 = $G138)</f>
        <v>0</v>
      </c>
      <c r="I138" s="1">
        <f>sales!$H138 - IF($C138 &gt;= $G138, VLOOKUP($D138&amp;$G138, 'regional-sales'!$A$2:$D$24, 4, 0) * VLOOKUP($D138&amp;$E138&amp;$F138&amp;$G138, 'market-share'!$A$2:$F$95, 6, 0) * VLOOKUP($C138 - $G138, survival!$A$2:$B$72, 2, 0), 0)</f>
        <v>0</v>
      </c>
      <c r="J138" s="1">
        <f>sales!$I138 - IF($C138 &gt;= $G138, sales!$H138 *VLOOKUP(E138&amp;($C138-$G138), 'annual-travel'!$A$2:$D$64, 4, 0), 0)</f>
        <v>0</v>
      </c>
      <c r="K138" s="1">
        <f>sales!$J138 - SUM($M138:$P138)</f>
        <v>0</v>
      </c>
      <c r="M138" s="1">
        <f>IFERROR(sales!$I138 * VLOOKUP($E138&amp;$F138&amp;"GAS", 'fuel-split'!$A$2:$E$7, 5, 0) / VLOOKUP($F138&amp;$G138&amp;"GAS", 'fuel-efficiency'!$A$2:$E$56, 5, 0), 0)</f>
        <v>0</v>
      </c>
      <c r="N138" s="1">
        <f>IFERROR(sales!$I138 * VLOOKUP($E138&amp;F138&amp;"DSL", 'fuel-split'!$A$2:$E$7, 5, 0) / VLOOKUP($F138&amp;$G138&amp;"DSL", 'fuel-efficiency'!$A$2:$E$56, 5, 0), 0)</f>
        <v>0</v>
      </c>
      <c r="O138" s="1">
        <f>IFERROR(sales!$I138 * VLOOKUP($E138&amp;$F138&amp;"NG", 'fuel-split'!$A$2:$E$7, 5, 0) / VLOOKUP($F138&amp;$G138&amp;"NG", 'fuel-efficiency'!$A$2:$E$56, 5, 0), 0)</f>
        <v>0</v>
      </c>
      <c r="P138" s="1">
        <f>IFERROR(sales!$I138 * VLOOKUP($E138&amp;$F138&amp;"ELEC", 'fuel-split'!$A$2:$E$7, 5, 0) / VLOOKUP($F138&amp;$G138&amp;"ELEC", 'fuel-efficiency'!$A$2:$E$56, 5, 0), 0)</f>
        <v>0</v>
      </c>
    </row>
    <row r="139" spans="1:16" x14ac:dyDescent="0.2">
      <c r="A139" s="1" t="str">
        <f t="shared" si="4"/>
        <v>20151commercialVCC 21400 (GAS LHD1)2019</v>
      </c>
      <c r="B139" s="1" t="str">
        <f t="shared" si="5"/>
        <v>20151commercialVCC 21400 (GAS LHD1)</v>
      </c>
      <c r="C139">
        <f>sales!$B$139</f>
        <v>2015</v>
      </c>
      <c r="D139">
        <f>sales!$C$139</f>
        <v>1</v>
      </c>
      <c r="E139" t="str">
        <f>sales!$D$139</f>
        <v>commercial</v>
      </c>
      <c r="F139" t="str">
        <f>sales!$E$139</f>
        <v>VCC 21400 (GAS LHD1)</v>
      </c>
      <c r="G139">
        <f>sales!$F$139</f>
        <v>2019</v>
      </c>
      <c r="H139" s="1">
        <f>sales!$G139 - VLOOKUP($D139&amp;$G139, 'regional-sales'!$A$2:$D$24, 4, 0) * VLOOKUP($D139&amp;$E139&amp;$F139&amp;$G139, 'market-share'!$A$2:$F$95, 6, 0) * ($C139 = $G139)</f>
        <v>0</v>
      </c>
      <c r="I139" s="1">
        <f>sales!$H139 - IF($C139 &gt;= $G139, VLOOKUP($D139&amp;$G139, 'regional-sales'!$A$2:$D$24, 4, 0) * VLOOKUP($D139&amp;$E139&amp;$F139&amp;$G139, 'market-share'!$A$2:$F$95, 6, 0) * VLOOKUP($C139 - $G139, survival!$A$2:$B$72, 2, 0), 0)</f>
        <v>0</v>
      </c>
      <c r="J139" s="1">
        <f>sales!$I139 - IF($C139 &gt;= $G139, sales!$H139 *VLOOKUP(E139&amp;($C139-$G139), 'annual-travel'!$A$2:$D$64, 4, 0), 0)</f>
        <v>0</v>
      </c>
      <c r="K139" s="1">
        <f>sales!$J139 - SUM($M139:$P139)</f>
        <v>0</v>
      </c>
      <c r="M139" s="1">
        <f>IFERROR(sales!$I139 * VLOOKUP($E139&amp;$F139&amp;"GAS", 'fuel-split'!$A$2:$E$7, 5, 0) / VLOOKUP($F139&amp;$G139&amp;"GAS", 'fuel-efficiency'!$A$2:$E$56, 5, 0), 0)</f>
        <v>0</v>
      </c>
      <c r="N139" s="1">
        <f>IFERROR(sales!$I139 * VLOOKUP($E139&amp;F139&amp;"DSL", 'fuel-split'!$A$2:$E$7, 5, 0) / VLOOKUP($F139&amp;$G139&amp;"DSL", 'fuel-efficiency'!$A$2:$E$56, 5, 0), 0)</f>
        <v>0</v>
      </c>
      <c r="O139" s="1">
        <f>IFERROR(sales!$I139 * VLOOKUP($E139&amp;$F139&amp;"NG", 'fuel-split'!$A$2:$E$7, 5, 0) / VLOOKUP($F139&amp;$G139&amp;"NG", 'fuel-efficiency'!$A$2:$E$56, 5, 0), 0)</f>
        <v>0</v>
      </c>
      <c r="P139" s="1">
        <f>IFERROR(sales!$I139 * VLOOKUP($E139&amp;$F139&amp;"ELEC", 'fuel-split'!$A$2:$E$7, 5, 0) / VLOOKUP($F139&amp;$G139&amp;"ELEC", 'fuel-efficiency'!$A$2:$E$56, 5, 0), 0)</f>
        <v>0</v>
      </c>
    </row>
    <row r="140" spans="1:16" x14ac:dyDescent="0.2">
      <c r="A140" s="1" t="str">
        <f t="shared" si="4"/>
        <v>20161commercialVCC 21400 (GAS LHD1)2019</v>
      </c>
      <c r="B140" s="1" t="str">
        <f t="shared" si="5"/>
        <v>20161commercialVCC 21400 (GAS LHD1)</v>
      </c>
      <c r="C140">
        <f>sales!$B$140</f>
        <v>2016</v>
      </c>
      <c r="D140">
        <f>sales!$C$140</f>
        <v>1</v>
      </c>
      <c r="E140" t="str">
        <f>sales!$D$140</f>
        <v>commercial</v>
      </c>
      <c r="F140" t="str">
        <f>sales!$E$140</f>
        <v>VCC 21400 (GAS LHD1)</v>
      </c>
      <c r="G140">
        <f>sales!$F$140</f>
        <v>2019</v>
      </c>
      <c r="H140" s="1">
        <f>sales!$G140 - VLOOKUP($D140&amp;$G140, 'regional-sales'!$A$2:$D$24, 4, 0) * VLOOKUP($D140&amp;$E140&amp;$F140&amp;$G140, 'market-share'!$A$2:$F$95, 6, 0) * ($C140 = $G140)</f>
        <v>0</v>
      </c>
      <c r="I140" s="1">
        <f>sales!$H140 - IF($C140 &gt;= $G140, VLOOKUP($D140&amp;$G140, 'regional-sales'!$A$2:$D$24, 4, 0) * VLOOKUP($D140&amp;$E140&amp;$F140&amp;$G140, 'market-share'!$A$2:$F$95, 6, 0) * VLOOKUP($C140 - $G140, survival!$A$2:$B$72, 2, 0), 0)</f>
        <v>0</v>
      </c>
      <c r="J140" s="1">
        <f>sales!$I140 - IF($C140 &gt;= $G140, sales!$H140 *VLOOKUP(E140&amp;($C140-$G140), 'annual-travel'!$A$2:$D$64, 4, 0), 0)</f>
        <v>0</v>
      </c>
      <c r="K140" s="1">
        <f>sales!$J140 - SUM($M140:$P140)</f>
        <v>0</v>
      </c>
      <c r="M140" s="1">
        <f>IFERROR(sales!$I140 * VLOOKUP($E140&amp;$F140&amp;"GAS", 'fuel-split'!$A$2:$E$7, 5, 0) / VLOOKUP($F140&amp;$G140&amp;"GAS", 'fuel-efficiency'!$A$2:$E$56, 5, 0), 0)</f>
        <v>0</v>
      </c>
      <c r="N140" s="1">
        <f>IFERROR(sales!$I140 * VLOOKUP($E140&amp;F140&amp;"DSL", 'fuel-split'!$A$2:$E$7, 5, 0) / VLOOKUP($F140&amp;$G140&amp;"DSL", 'fuel-efficiency'!$A$2:$E$56, 5, 0), 0)</f>
        <v>0</v>
      </c>
      <c r="O140" s="1">
        <f>IFERROR(sales!$I140 * VLOOKUP($E140&amp;$F140&amp;"NG", 'fuel-split'!$A$2:$E$7, 5, 0) / VLOOKUP($F140&amp;$G140&amp;"NG", 'fuel-efficiency'!$A$2:$E$56, 5, 0), 0)</f>
        <v>0</v>
      </c>
      <c r="P140" s="1">
        <f>IFERROR(sales!$I140 * VLOOKUP($E140&amp;$F140&amp;"ELEC", 'fuel-split'!$A$2:$E$7, 5, 0) / VLOOKUP($F140&amp;$G140&amp;"ELEC", 'fuel-efficiency'!$A$2:$E$56, 5, 0), 0)</f>
        <v>0</v>
      </c>
    </row>
    <row r="141" spans="1:16" x14ac:dyDescent="0.2">
      <c r="A141" s="1" t="str">
        <f t="shared" si="4"/>
        <v>20171commercialVCC 21400 (GAS LHD1)2019</v>
      </c>
      <c r="B141" s="1" t="str">
        <f t="shared" si="5"/>
        <v>20171commercialVCC 21400 (GAS LHD1)</v>
      </c>
      <c r="C141">
        <f>sales!$B$141</f>
        <v>2017</v>
      </c>
      <c r="D141">
        <f>sales!$C$141</f>
        <v>1</v>
      </c>
      <c r="E141" t="str">
        <f>sales!$D$141</f>
        <v>commercial</v>
      </c>
      <c r="F141" t="str">
        <f>sales!$E$141</f>
        <v>VCC 21400 (GAS LHD1)</v>
      </c>
      <c r="G141">
        <f>sales!$F$141</f>
        <v>2019</v>
      </c>
      <c r="H141" s="1">
        <f>sales!$G141 - VLOOKUP($D141&amp;$G141, 'regional-sales'!$A$2:$D$24, 4, 0) * VLOOKUP($D141&amp;$E141&amp;$F141&amp;$G141, 'market-share'!$A$2:$F$95, 6, 0) * ($C141 = $G141)</f>
        <v>0</v>
      </c>
      <c r="I141" s="1">
        <f>sales!$H141 - IF($C141 &gt;= $G141, VLOOKUP($D141&amp;$G141, 'regional-sales'!$A$2:$D$24, 4, 0) * VLOOKUP($D141&amp;$E141&amp;$F141&amp;$G141, 'market-share'!$A$2:$F$95, 6, 0) * VLOOKUP($C141 - $G141, survival!$A$2:$B$72, 2, 0), 0)</f>
        <v>0</v>
      </c>
      <c r="J141" s="1">
        <f>sales!$I141 - IF($C141 &gt;= $G141, sales!$H141 *VLOOKUP(E141&amp;($C141-$G141), 'annual-travel'!$A$2:$D$64, 4, 0), 0)</f>
        <v>0</v>
      </c>
      <c r="K141" s="1">
        <f>sales!$J141 - SUM($M141:$P141)</f>
        <v>0</v>
      </c>
      <c r="M141" s="1">
        <f>IFERROR(sales!$I141 * VLOOKUP($E141&amp;$F141&amp;"GAS", 'fuel-split'!$A$2:$E$7, 5, 0) / VLOOKUP($F141&amp;$G141&amp;"GAS", 'fuel-efficiency'!$A$2:$E$56, 5, 0), 0)</f>
        <v>0</v>
      </c>
      <c r="N141" s="1">
        <f>IFERROR(sales!$I141 * VLOOKUP($E141&amp;F141&amp;"DSL", 'fuel-split'!$A$2:$E$7, 5, 0) / VLOOKUP($F141&amp;$G141&amp;"DSL", 'fuel-efficiency'!$A$2:$E$56, 5, 0), 0)</f>
        <v>0</v>
      </c>
      <c r="O141" s="1">
        <f>IFERROR(sales!$I141 * VLOOKUP($E141&amp;$F141&amp;"NG", 'fuel-split'!$A$2:$E$7, 5, 0) / VLOOKUP($F141&amp;$G141&amp;"NG", 'fuel-efficiency'!$A$2:$E$56, 5, 0), 0)</f>
        <v>0</v>
      </c>
      <c r="P141" s="1">
        <f>IFERROR(sales!$I141 * VLOOKUP($E141&amp;$F141&amp;"ELEC", 'fuel-split'!$A$2:$E$7, 5, 0) / VLOOKUP($F141&amp;$G141&amp;"ELEC", 'fuel-efficiency'!$A$2:$E$56, 5, 0), 0)</f>
        <v>0</v>
      </c>
    </row>
    <row r="142" spans="1:16" x14ac:dyDescent="0.2">
      <c r="A142" s="1" t="str">
        <f t="shared" si="4"/>
        <v>20181commercialVCC 21400 (GAS LHD1)2019</v>
      </c>
      <c r="B142" s="1" t="str">
        <f t="shared" si="5"/>
        <v>20181commercialVCC 21400 (GAS LHD1)</v>
      </c>
      <c r="C142">
        <f>sales!$B$142</f>
        <v>2018</v>
      </c>
      <c r="D142">
        <f>sales!$C$142</f>
        <v>1</v>
      </c>
      <c r="E142" t="str">
        <f>sales!$D$142</f>
        <v>commercial</v>
      </c>
      <c r="F142" t="str">
        <f>sales!$E$142</f>
        <v>VCC 21400 (GAS LHD1)</v>
      </c>
      <c r="G142">
        <f>sales!$F$142</f>
        <v>2019</v>
      </c>
      <c r="H142" s="1">
        <f>sales!$G142 - VLOOKUP($D142&amp;$G142, 'regional-sales'!$A$2:$D$24, 4, 0) * VLOOKUP($D142&amp;$E142&amp;$F142&amp;$G142, 'market-share'!$A$2:$F$95, 6, 0) * ($C142 = $G142)</f>
        <v>0</v>
      </c>
      <c r="I142" s="1">
        <f>sales!$H142 - IF($C142 &gt;= $G142, VLOOKUP($D142&amp;$G142, 'regional-sales'!$A$2:$D$24, 4, 0) * VLOOKUP($D142&amp;$E142&amp;$F142&amp;$G142, 'market-share'!$A$2:$F$95, 6, 0) * VLOOKUP($C142 - $G142, survival!$A$2:$B$72, 2, 0), 0)</f>
        <v>0</v>
      </c>
      <c r="J142" s="1">
        <f>sales!$I142 - IF($C142 &gt;= $G142, sales!$H142 *VLOOKUP(E142&amp;($C142-$G142), 'annual-travel'!$A$2:$D$64, 4, 0), 0)</f>
        <v>0</v>
      </c>
      <c r="K142" s="1">
        <f>sales!$J142 - SUM($M142:$P142)</f>
        <v>0</v>
      </c>
      <c r="M142" s="1">
        <f>IFERROR(sales!$I142 * VLOOKUP($E142&amp;$F142&amp;"GAS", 'fuel-split'!$A$2:$E$7, 5, 0) / VLOOKUP($F142&amp;$G142&amp;"GAS", 'fuel-efficiency'!$A$2:$E$56, 5, 0), 0)</f>
        <v>0</v>
      </c>
      <c r="N142" s="1">
        <f>IFERROR(sales!$I142 * VLOOKUP($E142&amp;F142&amp;"DSL", 'fuel-split'!$A$2:$E$7, 5, 0) / VLOOKUP($F142&amp;$G142&amp;"DSL", 'fuel-efficiency'!$A$2:$E$56, 5, 0), 0)</f>
        <v>0</v>
      </c>
      <c r="O142" s="1">
        <f>IFERROR(sales!$I142 * VLOOKUP($E142&amp;$F142&amp;"NG", 'fuel-split'!$A$2:$E$7, 5, 0) / VLOOKUP($F142&amp;$G142&amp;"NG", 'fuel-efficiency'!$A$2:$E$56, 5, 0), 0)</f>
        <v>0</v>
      </c>
      <c r="P142" s="1">
        <f>IFERROR(sales!$I142 * VLOOKUP($E142&amp;$F142&amp;"ELEC", 'fuel-split'!$A$2:$E$7, 5, 0) / VLOOKUP($F142&amp;$G142&amp;"ELEC", 'fuel-efficiency'!$A$2:$E$56, 5, 0), 0)</f>
        <v>0</v>
      </c>
    </row>
    <row r="143" spans="1:16" x14ac:dyDescent="0.2">
      <c r="A143" s="1" t="str">
        <f t="shared" si="4"/>
        <v>20191commercialVCC 21400 (GAS LHD1)2019</v>
      </c>
      <c r="B143" s="1" t="str">
        <f t="shared" si="5"/>
        <v>20191commercialVCC 21400 (GAS LHD1)</v>
      </c>
      <c r="C143">
        <f>sales!$B$143</f>
        <v>2019</v>
      </c>
      <c r="D143">
        <f>sales!$C$143</f>
        <v>1</v>
      </c>
      <c r="E143" t="str">
        <f>sales!$D$143</f>
        <v>commercial</v>
      </c>
      <c r="F143" t="str">
        <f>sales!$E$143</f>
        <v>VCC 21400 (GAS LHD1)</v>
      </c>
      <c r="G143">
        <f>sales!$F$143</f>
        <v>2019</v>
      </c>
      <c r="H143" s="1">
        <f>sales!$G143 - VLOOKUP($D143&amp;$G143, 'regional-sales'!$A$2:$D$24, 4, 0) * VLOOKUP($D143&amp;$E143&amp;$F143&amp;$G143, 'market-share'!$A$2:$F$95, 6, 0) * ($C143 = $G143)</f>
        <v>1.3551115785048751E-9</v>
      </c>
      <c r="I143" s="1">
        <f>sales!$H143 - IF($C143 &gt;= $G143, VLOOKUP($D143&amp;$G143, 'regional-sales'!$A$2:$D$24, 4, 0) * VLOOKUP($D143&amp;$E143&amp;$F143&amp;$G143, 'market-share'!$A$2:$F$95, 6, 0) * VLOOKUP($C143 - $G143, survival!$A$2:$B$72, 2, 0), 0)</f>
        <v>1.3551115785048751E-9</v>
      </c>
      <c r="J143" s="1">
        <f>sales!$I143 - IF($C143 &gt;= $G143, sales!$H143 *VLOOKUP(E143&amp;($C143-$G143), 'annual-travel'!$A$2:$D$64, 4, 0), 0)</f>
        <v>-9.8826363682746887E-5</v>
      </c>
      <c r="K143" s="1">
        <f>sales!$J143 - SUM($M143:$P143)</f>
        <v>-1.1677620932459831E-6</v>
      </c>
      <c r="M143" s="1">
        <f>IFERROR(sales!$I143 * VLOOKUP($E143&amp;$F143&amp;"GAS", 'fuel-split'!$A$2:$E$7, 5, 0) / VLOOKUP($F143&amp;$G143&amp;"GAS", 'fuel-efficiency'!$A$2:$E$56, 5, 0), 0)</f>
        <v>53373.30576951526</v>
      </c>
      <c r="N143" s="1">
        <f>IFERROR(sales!$I143 * VLOOKUP($E143&amp;F143&amp;"DSL", 'fuel-split'!$A$2:$E$7, 5, 0) / VLOOKUP($F143&amp;$G143&amp;"DSL", 'fuel-efficiency'!$A$2:$E$56, 5, 0), 0)</f>
        <v>0</v>
      </c>
      <c r="O143" s="1">
        <f>IFERROR(sales!$I143 * VLOOKUP($E143&amp;$F143&amp;"NG", 'fuel-split'!$A$2:$E$7, 5, 0) / VLOOKUP($F143&amp;$G143&amp;"NG", 'fuel-efficiency'!$A$2:$E$56, 5, 0), 0)</f>
        <v>0</v>
      </c>
      <c r="P143" s="1">
        <f>IFERROR(sales!$I143 * VLOOKUP($E143&amp;$F143&amp;"ELEC", 'fuel-split'!$A$2:$E$7, 5, 0) / VLOOKUP($F143&amp;$G143&amp;"ELEC", 'fuel-efficiency'!$A$2:$E$56, 5, 0), 0)</f>
        <v>0</v>
      </c>
    </row>
    <row r="144" spans="1:16" x14ac:dyDescent="0.2">
      <c r="A144" s="1" t="str">
        <f t="shared" si="4"/>
        <v>20201commercialVCC 21400 (GAS LHD1)2019</v>
      </c>
      <c r="B144" s="1" t="str">
        <f t="shared" si="5"/>
        <v>20201commercialVCC 21400 (GAS LHD1)</v>
      </c>
      <c r="C144">
        <f>sales!$B$144</f>
        <v>2020</v>
      </c>
      <c r="D144">
        <f>sales!$C$144</f>
        <v>1</v>
      </c>
      <c r="E144" t="str">
        <f>sales!$D$144</f>
        <v>commercial</v>
      </c>
      <c r="F144" t="str">
        <f>sales!$E$144</f>
        <v>VCC 21400 (GAS LHD1)</v>
      </c>
      <c r="G144">
        <f>sales!$F$144</f>
        <v>2019</v>
      </c>
      <c r="H144" s="1">
        <f>sales!$G144 - VLOOKUP($D144&amp;$G144, 'regional-sales'!$A$2:$D$24, 4, 0) * VLOOKUP($D144&amp;$E144&amp;$F144&amp;$G144, 'market-share'!$A$2:$F$95, 6, 0) * ($C144 = $G144)</f>
        <v>0</v>
      </c>
      <c r="I144" s="1">
        <f>sales!$H144 - IF($C144 &gt;= $G144, VLOOKUP($D144&amp;$G144, 'regional-sales'!$A$2:$D$24, 4, 0) * VLOOKUP($D144&amp;$E144&amp;$F144&amp;$G144, 'market-share'!$A$2:$F$95, 6, 0) * VLOOKUP($C144 - $G144, survival!$A$2:$B$72, 2, 0), 0)</f>
        <v>1.3416077138117544E-9</v>
      </c>
      <c r="J144" s="1">
        <f>sales!$I144 - IF($C144 &gt;= $G144, sales!$H144 *VLOOKUP(E144&amp;($C144-$G144), 'annual-travel'!$A$2:$D$64, 4, 0), 0)</f>
        <v>8.4731436800211668E-5</v>
      </c>
      <c r="K144" s="1">
        <f>sales!$J144 - SUM($M144:$P144)</f>
        <v>-9.9030148703604937E-7</v>
      </c>
      <c r="M144" s="1">
        <f>IFERROR(sales!$I144 * VLOOKUP($E144&amp;$F144&amp;"GAS", 'fuel-split'!$A$2:$E$7, 5, 0) / VLOOKUP($F144&amp;$G144&amp;"GAS", 'fuel-efficiency'!$A$2:$E$56, 5, 0), 0)</f>
        <v>45258.854810245</v>
      </c>
      <c r="N144" s="1">
        <f>IFERROR(sales!$I144 * VLOOKUP($E144&amp;F144&amp;"DSL", 'fuel-split'!$A$2:$E$7, 5, 0) / VLOOKUP($F144&amp;$G144&amp;"DSL", 'fuel-efficiency'!$A$2:$E$56, 5, 0), 0)</f>
        <v>0</v>
      </c>
      <c r="O144" s="1">
        <f>IFERROR(sales!$I144 * VLOOKUP($E144&amp;$F144&amp;"NG", 'fuel-split'!$A$2:$E$7, 5, 0) / VLOOKUP($F144&amp;$G144&amp;"NG", 'fuel-efficiency'!$A$2:$E$56, 5, 0), 0)</f>
        <v>0</v>
      </c>
      <c r="P144" s="1">
        <f>IFERROR(sales!$I144 * VLOOKUP($E144&amp;$F144&amp;"ELEC", 'fuel-split'!$A$2:$E$7, 5, 0) / VLOOKUP($F144&amp;$G144&amp;"ELEC", 'fuel-efficiency'!$A$2:$E$56, 5, 0), 0)</f>
        <v>0</v>
      </c>
    </row>
    <row r="145" spans="1:16" x14ac:dyDescent="0.2">
      <c r="A145" s="1" t="str">
        <f t="shared" si="4"/>
        <v>20101commercialVCC 21400 (GAS LHD1)2020</v>
      </c>
      <c r="B145" s="1" t="str">
        <f t="shared" si="5"/>
        <v>20101commercialVCC 21400 (GAS LHD1)</v>
      </c>
      <c r="C145">
        <f>sales!$B$145</f>
        <v>2010</v>
      </c>
      <c r="D145">
        <f>sales!$C$145</f>
        <v>1</v>
      </c>
      <c r="E145" t="str">
        <f>sales!$D$145</f>
        <v>commercial</v>
      </c>
      <c r="F145" t="str">
        <f>sales!$E$145</f>
        <v>VCC 21400 (GAS LHD1)</v>
      </c>
      <c r="G145">
        <f>sales!$F$145</f>
        <v>2020</v>
      </c>
      <c r="H145" s="1">
        <f>sales!$G145 - VLOOKUP($D145&amp;$G145, 'regional-sales'!$A$2:$D$24, 4, 0) * VLOOKUP($D145&amp;$E145&amp;$F145&amp;$G145, 'market-share'!$A$2:$F$95, 6, 0) * ($C145 = $G145)</f>
        <v>0</v>
      </c>
      <c r="I145" s="1">
        <f>sales!$H145 - IF($C145 &gt;= $G145, VLOOKUP($D145&amp;$G145, 'regional-sales'!$A$2:$D$24, 4, 0) * VLOOKUP($D145&amp;$E145&amp;$F145&amp;$G145, 'market-share'!$A$2:$F$95, 6, 0) * VLOOKUP($C145 - $G145, survival!$A$2:$B$72, 2, 0), 0)</f>
        <v>0</v>
      </c>
      <c r="J145" s="1">
        <f>sales!$I145 - IF($C145 &gt;= $G145, sales!$H145 *VLOOKUP(E145&amp;($C145-$G145), 'annual-travel'!$A$2:$D$64, 4, 0), 0)</f>
        <v>0</v>
      </c>
      <c r="K145" s="1">
        <f>sales!$J145 - SUM($M145:$P145)</f>
        <v>0</v>
      </c>
      <c r="M145" s="1">
        <f>IFERROR(sales!$I145 * VLOOKUP($E145&amp;$F145&amp;"GAS", 'fuel-split'!$A$2:$E$7, 5, 0) / VLOOKUP($F145&amp;$G145&amp;"GAS", 'fuel-efficiency'!$A$2:$E$56, 5, 0), 0)</f>
        <v>0</v>
      </c>
      <c r="N145" s="1">
        <f>IFERROR(sales!$I145 * VLOOKUP($E145&amp;F145&amp;"DSL", 'fuel-split'!$A$2:$E$7, 5, 0) / VLOOKUP($F145&amp;$G145&amp;"DSL", 'fuel-efficiency'!$A$2:$E$56, 5, 0), 0)</f>
        <v>0</v>
      </c>
      <c r="O145" s="1">
        <f>IFERROR(sales!$I145 * VLOOKUP($E145&amp;$F145&amp;"NG", 'fuel-split'!$A$2:$E$7, 5, 0) / VLOOKUP($F145&amp;$G145&amp;"NG", 'fuel-efficiency'!$A$2:$E$56, 5, 0), 0)</f>
        <v>0</v>
      </c>
      <c r="P145" s="1">
        <f>IFERROR(sales!$I145 * VLOOKUP($E145&amp;$F145&amp;"ELEC", 'fuel-split'!$A$2:$E$7, 5, 0) / VLOOKUP($F145&amp;$G145&amp;"ELEC", 'fuel-efficiency'!$A$2:$E$56, 5, 0), 0)</f>
        <v>0</v>
      </c>
    </row>
    <row r="146" spans="1:16" x14ac:dyDescent="0.2">
      <c r="A146" s="1" t="str">
        <f t="shared" si="4"/>
        <v>20111commercialVCC 21400 (GAS LHD1)2020</v>
      </c>
      <c r="B146" s="1" t="str">
        <f t="shared" si="5"/>
        <v>20111commercialVCC 21400 (GAS LHD1)</v>
      </c>
      <c r="C146">
        <f>sales!$B$146</f>
        <v>2011</v>
      </c>
      <c r="D146">
        <f>sales!$C$146</f>
        <v>1</v>
      </c>
      <c r="E146" t="str">
        <f>sales!$D$146</f>
        <v>commercial</v>
      </c>
      <c r="F146" t="str">
        <f>sales!$E$146</f>
        <v>VCC 21400 (GAS LHD1)</v>
      </c>
      <c r="G146">
        <f>sales!$F$146</f>
        <v>2020</v>
      </c>
      <c r="H146" s="1">
        <f>sales!$G146 - VLOOKUP($D146&amp;$G146, 'regional-sales'!$A$2:$D$24, 4, 0) * VLOOKUP($D146&amp;$E146&amp;$F146&amp;$G146, 'market-share'!$A$2:$F$95, 6, 0) * ($C146 = $G146)</f>
        <v>0</v>
      </c>
      <c r="I146" s="1">
        <f>sales!$H146 - IF($C146 &gt;= $G146, VLOOKUP($D146&amp;$G146, 'regional-sales'!$A$2:$D$24, 4, 0) * VLOOKUP($D146&amp;$E146&amp;$F146&amp;$G146, 'market-share'!$A$2:$F$95, 6, 0) * VLOOKUP($C146 - $G146, survival!$A$2:$B$72, 2, 0), 0)</f>
        <v>0</v>
      </c>
      <c r="J146" s="1">
        <f>sales!$I146 - IF($C146 &gt;= $G146, sales!$H146 *VLOOKUP(E146&amp;($C146-$G146), 'annual-travel'!$A$2:$D$64, 4, 0), 0)</f>
        <v>0</v>
      </c>
      <c r="K146" s="1">
        <f>sales!$J146 - SUM($M146:$P146)</f>
        <v>0</v>
      </c>
      <c r="M146" s="1">
        <f>IFERROR(sales!$I146 * VLOOKUP($E146&amp;$F146&amp;"GAS", 'fuel-split'!$A$2:$E$7, 5, 0) / VLOOKUP($F146&amp;$G146&amp;"GAS", 'fuel-efficiency'!$A$2:$E$56, 5, 0), 0)</f>
        <v>0</v>
      </c>
      <c r="N146" s="1">
        <f>IFERROR(sales!$I146 * VLOOKUP($E146&amp;F146&amp;"DSL", 'fuel-split'!$A$2:$E$7, 5, 0) / VLOOKUP($F146&amp;$G146&amp;"DSL", 'fuel-efficiency'!$A$2:$E$56, 5, 0), 0)</f>
        <v>0</v>
      </c>
      <c r="O146" s="1">
        <f>IFERROR(sales!$I146 * VLOOKUP($E146&amp;$F146&amp;"NG", 'fuel-split'!$A$2:$E$7, 5, 0) / VLOOKUP($F146&amp;$G146&amp;"NG", 'fuel-efficiency'!$A$2:$E$56, 5, 0), 0)</f>
        <v>0</v>
      </c>
      <c r="P146" s="1">
        <f>IFERROR(sales!$I146 * VLOOKUP($E146&amp;$F146&amp;"ELEC", 'fuel-split'!$A$2:$E$7, 5, 0) / VLOOKUP($F146&amp;$G146&amp;"ELEC", 'fuel-efficiency'!$A$2:$E$56, 5, 0), 0)</f>
        <v>0</v>
      </c>
    </row>
    <row r="147" spans="1:16" x14ac:dyDescent="0.2">
      <c r="A147" s="1" t="str">
        <f t="shared" si="4"/>
        <v>20121commercialVCC 21400 (GAS LHD1)2020</v>
      </c>
      <c r="B147" s="1" t="str">
        <f t="shared" si="5"/>
        <v>20121commercialVCC 21400 (GAS LHD1)</v>
      </c>
      <c r="C147">
        <f>sales!$B$147</f>
        <v>2012</v>
      </c>
      <c r="D147">
        <f>sales!$C$147</f>
        <v>1</v>
      </c>
      <c r="E147" t="str">
        <f>sales!$D$147</f>
        <v>commercial</v>
      </c>
      <c r="F147" t="str">
        <f>sales!$E$147</f>
        <v>VCC 21400 (GAS LHD1)</v>
      </c>
      <c r="G147">
        <f>sales!$F$147</f>
        <v>2020</v>
      </c>
      <c r="H147" s="1">
        <f>sales!$G147 - VLOOKUP($D147&amp;$G147, 'regional-sales'!$A$2:$D$24, 4, 0) * VLOOKUP($D147&amp;$E147&amp;$F147&amp;$G147, 'market-share'!$A$2:$F$95, 6, 0) * ($C147 = $G147)</f>
        <v>0</v>
      </c>
      <c r="I147" s="1">
        <f>sales!$H147 - IF($C147 &gt;= $G147, VLOOKUP($D147&amp;$G147, 'regional-sales'!$A$2:$D$24, 4, 0) * VLOOKUP($D147&amp;$E147&amp;$F147&amp;$G147, 'market-share'!$A$2:$F$95, 6, 0) * VLOOKUP($C147 - $G147, survival!$A$2:$B$72, 2, 0), 0)</f>
        <v>0</v>
      </c>
      <c r="J147" s="1">
        <f>sales!$I147 - IF($C147 &gt;= $G147, sales!$H147 *VLOOKUP(E147&amp;($C147-$G147), 'annual-travel'!$A$2:$D$64, 4, 0), 0)</f>
        <v>0</v>
      </c>
      <c r="K147" s="1">
        <f>sales!$J147 - SUM($M147:$P147)</f>
        <v>0</v>
      </c>
      <c r="M147" s="1">
        <f>IFERROR(sales!$I147 * VLOOKUP($E147&amp;$F147&amp;"GAS", 'fuel-split'!$A$2:$E$7, 5, 0) / VLOOKUP($F147&amp;$G147&amp;"GAS", 'fuel-efficiency'!$A$2:$E$56, 5, 0), 0)</f>
        <v>0</v>
      </c>
      <c r="N147" s="1">
        <f>IFERROR(sales!$I147 * VLOOKUP($E147&amp;F147&amp;"DSL", 'fuel-split'!$A$2:$E$7, 5, 0) / VLOOKUP($F147&amp;$G147&amp;"DSL", 'fuel-efficiency'!$A$2:$E$56, 5, 0), 0)</f>
        <v>0</v>
      </c>
      <c r="O147" s="1">
        <f>IFERROR(sales!$I147 * VLOOKUP($E147&amp;$F147&amp;"NG", 'fuel-split'!$A$2:$E$7, 5, 0) / VLOOKUP($F147&amp;$G147&amp;"NG", 'fuel-efficiency'!$A$2:$E$56, 5, 0), 0)</f>
        <v>0</v>
      </c>
      <c r="P147" s="1">
        <f>IFERROR(sales!$I147 * VLOOKUP($E147&amp;$F147&amp;"ELEC", 'fuel-split'!$A$2:$E$7, 5, 0) / VLOOKUP($F147&amp;$G147&amp;"ELEC", 'fuel-efficiency'!$A$2:$E$56, 5, 0), 0)</f>
        <v>0</v>
      </c>
    </row>
    <row r="148" spans="1:16" x14ac:dyDescent="0.2">
      <c r="A148" s="1" t="str">
        <f t="shared" si="4"/>
        <v>20131commercialVCC 21400 (GAS LHD1)2020</v>
      </c>
      <c r="B148" s="1" t="str">
        <f t="shared" si="5"/>
        <v>20131commercialVCC 21400 (GAS LHD1)</v>
      </c>
      <c r="C148">
        <f>sales!$B$148</f>
        <v>2013</v>
      </c>
      <c r="D148">
        <f>sales!$C$148</f>
        <v>1</v>
      </c>
      <c r="E148" t="str">
        <f>sales!$D$148</f>
        <v>commercial</v>
      </c>
      <c r="F148" t="str">
        <f>sales!$E$148</f>
        <v>VCC 21400 (GAS LHD1)</v>
      </c>
      <c r="G148">
        <f>sales!$F$148</f>
        <v>2020</v>
      </c>
      <c r="H148" s="1">
        <f>sales!$G148 - VLOOKUP($D148&amp;$G148, 'regional-sales'!$A$2:$D$24, 4, 0) * VLOOKUP($D148&amp;$E148&amp;$F148&amp;$G148, 'market-share'!$A$2:$F$95, 6, 0) * ($C148 = $G148)</f>
        <v>0</v>
      </c>
      <c r="I148" s="1">
        <f>sales!$H148 - IF($C148 &gt;= $G148, VLOOKUP($D148&amp;$G148, 'regional-sales'!$A$2:$D$24, 4, 0) * VLOOKUP($D148&amp;$E148&amp;$F148&amp;$G148, 'market-share'!$A$2:$F$95, 6, 0) * VLOOKUP($C148 - $G148, survival!$A$2:$B$72, 2, 0), 0)</f>
        <v>0</v>
      </c>
      <c r="J148" s="1">
        <f>sales!$I148 - IF($C148 &gt;= $G148, sales!$H148 *VLOOKUP(E148&amp;($C148-$G148), 'annual-travel'!$A$2:$D$64, 4, 0), 0)</f>
        <v>0</v>
      </c>
      <c r="K148" s="1">
        <f>sales!$J148 - SUM($M148:$P148)</f>
        <v>0</v>
      </c>
      <c r="M148" s="1">
        <f>IFERROR(sales!$I148 * VLOOKUP($E148&amp;$F148&amp;"GAS", 'fuel-split'!$A$2:$E$7, 5, 0) / VLOOKUP($F148&amp;$G148&amp;"GAS", 'fuel-efficiency'!$A$2:$E$56, 5, 0), 0)</f>
        <v>0</v>
      </c>
      <c r="N148" s="1">
        <f>IFERROR(sales!$I148 * VLOOKUP($E148&amp;F148&amp;"DSL", 'fuel-split'!$A$2:$E$7, 5, 0) / VLOOKUP($F148&amp;$G148&amp;"DSL", 'fuel-efficiency'!$A$2:$E$56, 5, 0), 0)</f>
        <v>0</v>
      </c>
      <c r="O148" s="1">
        <f>IFERROR(sales!$I148 * VLOOKUP($E148&amp;$F148&amp;"NG", 'fuel-split'!$A$2:$E$7, 5, 0) / VLOOKUP($F148&amp;$G148&amp;"NG", 'fuel-efficiency'!$A$2:$E$56, 5, 0), 0)</f>
        <v>0</v>
      </c>
      <c r="P148" s="1">
        <f>IFERROR(sales!$I148 * VLOOKUP($E148&amp;$F148&amp;"ELEC", 'fuel-split'!$A$2:$E$7, 5, 0) / VLOOKUP($F148&amp;$G148&amp;"ELEC", 'fuel-efficiency'!$A$2:$E$56, 5, 0), 0)</f>
        <v>0</v>
      </c>
    </row>
    <row r="149" spans="1:16" x14ac:dyDescent="0.2">
      <c r="A149" s="1" t="str">
        <f t="shared" si="4"/>
        <v>20141commercialVCC 21400 (GAS LHD1)2020</v>
      </c>
      <c r="B149" s="1" t="str">
        <f t="shared" si="5"/>
        <v>20141commercialVCC 21400 (GAS LHD1)</v>
      </c>
      <c r="C149">
        <f>sales!$B$149</f>
        <v>2014</v>
      </c>
      <c r="D149">
        <f>sales!$C$149</f>
        <v>1</v>
      </c>
      <c r="E149" t="str">
        <f>sales!$D$149</f>
        <v>commercial</v>
      </c>
      <c r="F149" t="str">
        <f>sales!$E$149</f>
        <v>VCC 21400 (GAS LHD1)</v>
      </c>
      <c r="G149">
        <f>sales!$F$149</f>
        <v>2020</v>
      </c>
      <c r="H149" s="1">
        <f>sales!$G149 - VLOOKUP($D149&amp;$G149, 'regional-sales'!$A$2:$D$24, 4, 0) * VLOOKUP($D149&amp;$E149&amp;$F149&amp;$G149, 'market-share'!$A$2:$F$95, 6, 0) * ($C149 = $G149)</f>
        <v>0</v>
      </c>
      <c r="I149" s="1">
        <f>sales!$H149 - IF($C149 &gt;= $G149, VLOOKUP($D149&amp;$G149, 'regional-sales'!$A$2:$D$24, 4, 0) * VLOOKUP($D149&amp;$E149&amp;$F149&amp;$G149, 'market-share'!$A$2:$F$95, 6, 0) * VLOOKUP($C149 - $G149, survival!$A$2:$B$72, 2, 0), 0)</f>
        <v>0</v>
      </c>
      <c r="J149" s="1">
        <f>sales!$I149 - IF($C149 &gt;= $G149, sales!$H149 *VLOOKUP(E149&amp;($C149-$G149), 'annual-travel'!$A$2:$D$64, 4, 0), 0)</f>
        <v>0</v>
      </c>
      <c r="K149" s="1">
        <f>sales!$J149 - SUM($M149:$P149)</f>
        <v>0</v>
      </c>
      <c r="M149" s="1">
        <f>IFERROR(sales!$I149 * VLOOKUP($E149&amp;$F149&amp;"GAS", 'fuel-split'!$A$2:$E$7, 5, 0) / VLOOKUP($F149&amp;$G149&amp;"GAS", 'fuel-efficiency'!$A$2:$E$56, 5, 0), 0)</f>
        <v>0</v>
      </c>
      <c r="N149" s="1">
        <f>IFERROR(sales!$I149 * VLOOKUP($E149&amp;F149&amp;"DSL", 'fuel-split'!$A$2:$E$7, 5, 0) / VLOOKUP($F149&amp;$G149&amp;"DSL", 'fuel-efficiency'!$A$2:$E$56, 5, 0), 0)</f>
        <v>0</v>
      </c>
      <c r="O149" s="1">
        <f>IFERROR(sales!$I149 * VLOOKUP($E149&amp;$F149&amp;"NG", 'fuel-split'!$A$2:$E$7, 5, 0) / VLOOKUP($F149&amp;$G149&amp;"NG", 'fuel-efficiency'!$A$2:$E$56, 5, 0), 0)</f>
        <v>0</v>
      </c>
      <c r="P149" s="1">
        <f>IFERROR(sales!$I149 * VLOOKUP($E149&amp;$F149&amp;"ELEC", 'fuel-split'!$A$2:$E$7, 5, 0) / VLOOKUP($F149&amp;$G149&amp;"ELEC", 'fuel-efficiency'!$A$2:$E$56, 5, 0), 0)</f>
        <v>0</v>
      </c>
    </row>
    <row r="150" spans="1:16" x14ac:dyDescent="0.2">
      <c r="A150" s="1" t="str">
        <f t="shared" si="4"/>
        <v>20151commercialVCC 21400 (GAS LHD1)2020</v>
      </c>
      <c r="B150" s="1" t="str">
        <f t="shared" si="5"/>
        <v>20151commercialVCC 21400 (GAS LHD1)</v>
      </c>
      <c r="C150">
        <f>sales!$B$150</f>
        <v>2015</v>
      </c>
      <c r="D150">
        <f>sales!$C$150</f>
        <v>1</v>
      </c>
      <c r="E150" t="str">
        <f>sales!$D$150</f>
        <v>commercial</v>
      </c>
      <c r="F150" t="str">
        <f>sales!$E$150</f>
        <v>VCC 21400 (GAS LHD1)</v>
      </c>
      <c r="G150">
        <f>sales!$F$150</f>
        <v>2020</v>
      </c>
      <c r="H150" s="1">
        <f>sales!$G150 - VLOOKUP($D150&amp;$G150, 'regional-sales'!$A$2:$D$24, 4, 0) * VLOOKUP($D150&amp;$E150&amp;$F150&amp;$G150, 'market-share'!$A$2:$F$95, 6, 0) * ($C150 = $G150)</f>
        <v>0</v>
      </c>
      <c r="I150" s="1">
        <f>sales!$H150 - IF($C150 &gt;= $G150, VLOOKUP($D150&amp;$G150, 'regional-sales'!$A$2:$D$24, 4, 0) * VLOOKUP($D150&amp;$E150&amp;$F150&amp;$G150, 'market-share'!$A$2:$F$95, 6, 0) * VLOOKUP($C150 - $G150, survival!$A$2:$B$72, 2, 0), 0)</f>
        <v>0</v>
      </c>
      <c r="J150" s="1">
        <f>sales!$I150 - IF($C150 &gt;= $G150, sales!$H150 *VLOOKUP(E150&amp;($C150-$G150), 'annual-travel'!$A$2:$D$64, 4, 0), 0)</f>
        <v>0</v>
      </c>
      <c r="K150" s="1">
        <f>sales!$J150 - SUM($M150:$P150)</f>
        <v>0</v>
      </c>
      <c r="M150" s="1">
        <f>IFERROR(sales!$I150 * VLOOKUP($E150&amp;$F150&amp;"GAS", 'fuel-split'!$A$2:$E$7, 5, 0) / VLOOKUP($F150&amp;$G150&amp;"GAS", 'fuel-efficiency'!$A$2:$E$56, 5, 0), 0)</f>
        <v>0</v>
      </c>
      <c r="N150" s="1">
        <f>IFERROR(sales!$I150 * VLOOKUP($E150&amp;F150&amp;"DSL", 'fuel-split'!$A$2:$E$7, 5, 0) / VLOOKUP($F150&amp;$G150&amp;"DSL", 'fuel-efficiency'!$A$2:$E$56, 5, 0), 0)</f>
        <v>0</v>
      </c>
      <c r="O150" s="1">
        <f>IFERROR(sales!$I150 * VLOOKUP($E150&amp;$F150&amp;"NG", 'fuel-split'!$A$2:$E$7, 5, 0) / VLOOKUP($F150&amp;$G150&amp;"NG", 'fuel-efficiency'!$A$2:$E$56, 5, 0), 0)</f>
        <v>0</v>
      </c>
      <c r="P150" s="1">
        <f>IFERROR(sales!$I150 * VLOOKUP($E150&amp;$F150&amp;"ELEC", 'fuel-split'!$A$2:$E$7, 5, 0) / VLOOKUP($F150&amp;$G150&amp;"ELEC", 'fuel-efficiency'!$A$2:$E$56, 5, 0), 0)</f>
        <v>0</v>
      </c>
    </row>
    <row r="151" spans="1:16" x14ac:dyDescent="0.2">
      <c r="A151" s="1" t="str">
        <f t="shared" si="4"/>
        <v>20161commercialVCC 21400 (GAS LHD1)2020</v>
      </c>
      <c r="B151" s="1" t="str">
        <f t="shared" si="5"/>
        <v>20161commercialVCC 21400 (GAS LHD1)</v>
      </c>
      <c r="C151">
        <f>sales!$B$151</f>
        <v>2016</v>
      </c>
      <c r="D151">
        <f>sales!$C$151</f>
        <v>1</v>
      </c>
      <c r="E151" t="str">
        <f>sales!$D$151</f>
        <v>commercial</v>
      </c>
      <c r="F151" t="str">
        <f>sales!$E$151</f>
        <v>VCC 21400 (GAS LHD1)</v>
      </c>
      <c r="G151">
        <f>sales!$F$151</f>
        <v>2020</v>
      </c>
      <c r="H151" s="1">
        <f>sales!$G151 - VLOOKUP($D151&amp;$G151, 'regional-sales'!$A$2:$D$24, 4, 0) * VLOOKUP($D151&amp;$E151&amp;$F151&amp;$G151, 'market-share'!$A$2:$F$95, 6, 0) * ($C151 = $G151)</f>
        <v>0</v>
      </c>
      <c r="I151" s="1">
        <f>sales!$H151 - IF($C151 &gt;= $G151, VLOOKUP($D151&amp;$G151, 'regional-sales'!$A$2:$D$24, 4, 0) * VLOOKUP($D151&amp;$E151&amp;$F151&amp;$G151, 'market-share'!$A$2:$F$95, 6, 0) * VLOOKUP($C151 - $G151, survival!$A$2:$B$72, 2, 0), 0)</f>
        <v>0</v>
      </c>
      <c r="J151" s="1">
        <f>sales!$I151 - IF($C151 &gt;= $G151, sales!$H151 *VLOOKUP(E151&amp;($C151-$G151), 'annual-travel'!$A$2:$D$64, 4, 0), 0)</f>
        <v>0</v>
      </c>
      <c r="K151" s="1">
        <f>sales!$J151 - SUM($M151:$P151)</f>
        <v>0</v>
      </c>
      <c r="M151" s="1">
        <f>IFERROR(sales!$I151 * VLOOKUP($E151&amp;$F151&amp;"GAS", 'fuel-split'!$A$2:$E$7, 5, 0) / VLOOKUP($F151&amp;$G151&amp;"GAS", 'fuel-efficiency'!$A$2:$E$56, 5, 0), 0)</f>
        <v>0</v>
      </c>
      <c r="N151" s="1">
        <f>IFERROR(sales!$I151 * VLOOKUP($E151&amp;F151&amp;"DSL", 'fuel-split'!$A$2:$E$7, 5, 0) / VLOOKUP($F151&amp;$G151&amp;"DSL", 'fuel-efficiency'!$A$2:$E$56, 5, 0), 0)</f>
        <v>0</v>
      </c>
      <c r="O151" s="1">
        <f>IFERROR(sales!$I151 * VLOOKUP($E151&amp;$F151&amp;"NG", 'fuel-split'!$A$2:$E$7, 5, 0) / VLOOKUP($F151&amp;$G151&amp;"NG", 'fuel-efficiency'!$A$2:$E$56, 5, 0), 0)</f>
        <v>0</v>
      </c>
      <c r="P151" s="1">
        <f>IFERROR(sales!$I151 * VLOOKUP($E151&amp;$F151&amp;"ELEC", 'fuel-split'!$A$2:$E$7, 5, 0) / VLOOKUP($F151&amp;$G151&amp;"ELEC", 'fuel-efficiency'!$A$2:$E$56, 5, 0), 0)</f>
        <v>0</v>
      </c>
    </row>
    <row r="152" spans="1:16" x14ac:dyDescent="0.2">
      <c r="A152" s="1" t="str">
        <f t="shared" si="4"/>
        <v>20171commercialVCC 21400 (GAS LHD1)2020</v>
      </c>
      <c r="B152" s="1" t="str">
        <f t="shared" si="5"/>
        <v>20171commercialVCC 21400 (GAS LHD1)</v>
      </c>
      <c r="C152">
        <f>sales!$B$152</f>
        <v>2017</v>
      </c>
      <c r="D152">
        <f>sales!$C$152</f>
        <v>1</v>
      </c>
      <c r="E152" t="str">
        <f>sales!$D$152</f>
        <v>commercial</v>
      </c>
      <c r="F152" t="str">
        <f>sales!$E$152</f>
        <v>VCC 21400 (GAS LHD1)</v>
      </c>
      <c r="G152">
        <f>sales!$F$152</f>
        <v>2020</v>
      </c>
      <c r="H152" s="1">
        <f>sales!$G152 - VLOOKUP($D152&amp;$G152, 'regional-sales'!$A$2:$D$24, 4, 0) * VLOOKUP($D152&amp;$E152&amp;$F152&amp;$G152, 'market-share'!$A$2:$F$95, 6, 0) * ($C152 = $G152)</f>
        <v>0</v>
      </c>
      <c r="I152" s="1">
        <f>sales!$H152 - IF($C152 &gt;= $G152, VLOOKUP($D152&amp;$G152, 'regional-sales'!$A$2:$D$24, 4, 0) * VLOOKUP($D152&amp;$E152&amp;$F152&amp;$G152, 'market-share'!$A$2:$F$95, 6, 0) * VLOOKUP($C152 - $G152, survival!$A$2:$B$72, 2, 0), 0)</f>
        <v>0</v>
      </c>
      <c r="J152" s="1">
        <f>sales!$I152 - IF($C152 &gt;= $G152, sales!$H152 *VLOOKUP(E152&amp;($C152-$G152), 'annual-travel'!$A$2:$D$64, 4, 0), 0)</f>
        <v>0</v>
      </c>
      <c r="K152" s="1">
        <f>sales!$J152 - SUM($M152:$P152)</f>
        <v>0</v>
      </c>
      <c r="M152" s="1">
        <f>IFERROR(sales!$I152 * VLOOKUP($E152&amp;$F152&amp;"GAS", 'fuel-split'!$A$2:$E$7, 5, 0) / VLOOKUP($F152&amp;$G152&amp;"GAS", 'fuel-efficiency'!$A$2:$E$56, 5, 0), 0)</f>
        <v>0</v>
      </c>
      <c r="N152" s="1">
        <f>IFERROR(sales!$I152 * VLOOKUP($E152&amp;F152&amp;"DSL", 'fuel-split'!$A$2:$E$7, 5, 0) / VLOOKUP($F152&amp;$G152&amp;"DSL", 'fuel-efficiency'!$A$2:$E$56, 5, 0), 0)</f>
        <v>0</v>
      </c>
      <c r="O152" s="1">
        <f>IFERROR(sales!$I152 * VLOOKUP($E152&amp;$F152&amp;"NG", 'fuel-split'!$A$2:$E$7, 5, 0) / VLOOKUP($F152&amp;$G152&amp;"NG", 'fuel-efficiency'!$A$2:$E$56, 5, 0), 0)</f>
        <v>0</v>
      </c>
      <c r="P152" s="1">
        <f>IFERROR(sales!$I152 * VLOOKUP($E152&amp;$F152&amp;"ELEC", 'fuel-split'!$A$2:$E$7, 5, 0) / VLOOKUP($F152&amp;$G152&amp;"ELEC", 'fuel-efficiency'!$A$2:$E$56, 5, 0), 0)</f>
        <v>0</v>
      </c>
    </row>
    <row r="153" spans="1:16" x14ac:dyDescent="0.2">
      <c r="A153" s="1" t="str">
        <f t="shared" si="4"/>
        <v>20181commercialVCC 21400 (GAS LHD1)2020</v>
      </c>
      <c r="B153" s="1" t="str">
        <f t="shared" si="5"/>
        <v>20181commercialVCC 21400 (GAS LHD1)</v>
      </c>
      <c r="C153">
        <f>sales!$B$153</f>
        <v>2018</v>
      </c>
      <c r="D153">
        <f>sales!$C$153</f>
        <v>1</v>
      </c>
      <c r="E153" t="str">
        <f>sales!$D$153</f>
        <v>commercial</v>
      </c>
      <c r="F153" t="str">
        <f>sales!$E$153</f>
        <v>VCC 21400 (GAS LHD1)</v>
      </c>
      <c r="G153">
        <f>sales!$F$153</f>
        <v>2020</v>
      </c>
      <c r="H153" s="1">
        <f>sales!$G153 - VLOOKUP($D153&amp;$G153, 'regional-sales'!$A$2:$D$24, 4, 0) * VLOOKUP($D153&amp;$E153&amp;$F153&amp;$G153, 'market-share'!$A$2:$F$95, 6, 0) * ($C153 = $G153)</f>
        <v>0</v>
      </c>
      <c r="I153" s="1">
        <f>sales!$H153 - IF($C153 &gt;= $G153, VLOOKUP($D153&amp;$G153, 'regional-sales'!$A$2:$D$24, 4, 0) * VLOOKUP($D153&amp;$E153&amp;$F153&amp;$G153, 'market-share'!$A$2:$F$95, 6, 0) * VLOOKUP($C153 - $G153, survival!$A$2:$B$72, 2, 0), 0)</f>
        <v>0</v>
      </c>
      <c r="J153" s="1">
        <f>sales!$I153 - IF($C153 &gt;= $G153, sales!$H153 *VLOOKUP(E153&amp;($C153-$G153), 'annual-travel'!$A$2:$D$64, 4, 0), 0)</f>
        <v>0</v>
      </c>
      <c r="K153" s="1">
        <f>sales!$J153 - SUM($M153:$P153)</f>
        <v>0</v>
      </c>
      <c r="M153" s="1">
        <f>IFERROR(sales!$I153 * VLOOKUP($E153&amp;$F153&amp;"GAS", 'fuel-split'!$A$2:$E$7, 5, 0) / VLOOKUP($F153&amp;$G153&amp;"GAS", 'fuel-efficiency'!$A$2:$E$56, 5, 0), 0)</f>
        <v>0</v>
      </c>
      <c r="N153" s="1">
        <f>IFERROR(sales!$I153 * VLOOKUP($E153&amp;F153&amp;"DSL", 'fuel-split'!$A$2:$E$7, 5, 0) / VLOOKUP($F153&amp;$G153&amp;"DSL", 'fuel-efficiency'!$A$2:$E$56, 5, 0), 0)</f>
        <v>0</v>
      </c>
      <c r="O153" s="1">
        <f>IFERROR(sales!$I153 * VLOOKUP($E153&amp;$F153&amp;"NG", 'fuel-split'!$A$2:$E$7, 5, 0) / VLOOKUP($F153&amp;$G153&amp;"NG", 'fuel-efficiency'!$A$2:$E$56, 5, 0), 0)</f>
        <v>0</v>
      </c>
      <c r="P153" s="1">
        <f>IFERROR(sales!$I153 * VLOOKUP($E153&amp;$F153&amp;"ELEC", 'fuel-split'!$A$2:$E$7, 5, 0) / VLOOKUP($F153&amp;$G153&amp;"ELEC", 'fuel-efficiency'!$A$2:$E$56, 5, 0), 0)</f>
        <v>0</v>
      </c>
    </row>
    <row r="154" spans="1:16" x14ac:dyDescent="0.2">
      <c r="A154" s="1" t="str">
        <f t="shared" si="4"/>
        <v>20191commercialVCC 21400 (GAS LHD1)2020</v>
      </c>
      <c r="B154" s="1" t="str">
        <f t="shared" si="5"/>
        <v>20191commercialVCC 21400 (GAS LHD1)</v>
      </c>
      <c r="C154">
        <f>sales!$B$154</f>
        <v>2019</v>
      </c>
      <c r="D154">
        <f>sales!$C$154</f>
        <v>1</v>
      </c>
      <c r="E154" t="str">
        <f>sales!$D$154</f>
        <v>commercial</v>
      </c>
      <c r="F154" t="str">
        <f>sales!$E$154</f>
        <v>VCC 21400 (GAS LHD1)</v>
      </c>
      <c r="G154">
        <f>sales!$F$154</f>
        <v>2020</v>
      </c>
      <c r="H154" s="1">
        <f>sales!$G154 - VLOOKUP($D154&amp;$G154, 'regional-sales'!$A$2:$D$24, 4, 0) * VLOOKUP($D154&amp;$E154&amp;$F154&amp;$G154, 'market-share'!$A$2:$F$95, 6, 0) * ($C154 = $G154)</f>
        <v>0</v>
      </c>
      <c r="I154" s="1">
        <f>sales!$H154 - IF($C154 &gt;= $G154, VLOOKUP($D154&amp;$G154, 'regional-sales'!$A$2:$D$24, 4, 0) * VLOOKUP($D154&amp;$E154&amp;$F154&amp;$G154, 'market-share'!$A$2:$F$95, 6, 0) * VLOOKUP($C154 - $G154, survival!$A$2:$B$72, 2, 0), 0)</f>
        <v>0</v>
      </c>
      <c r="J154" s="1">
        <f>sales!$I154 - IF($C154 &gt;= $G154, sales!$H154 *VLOOKUP(E154&amp;($C154-$G154), 'annual-travel'!$A$2:$D$64, 4, 0), 0)</f>
        <v>0</v>
      </c>
      <c r="K154" s="1">
        <f>sales!$J154 - SUM($M154:$P154)</f>
        <v>0</v>
      </c>
      <c r="M154" s="1">
        <f>IFERROR(sales!$I154 * VLOOKUP($E154&amp;$F154&amp;"GAS", 'fuel-split'!$A$2:$E$7, 5, 0) / VLOOKUP($F154&amp;$G154&amp;"GAS", 'fuel-efficiency'!$A$2:$E$56, 5, 0), 0)</f>
        <v>0</v>
      </c>
      <c r="N154" s="1">
        <f>IFERROR(sales!$I154 * VLOOKUP($E154&amp;F154&amp;"DSL", 'fuel-split'!$A$2:$E$7, 5, 0) / VLOOKUP($F154&amp;$G154&amp;"DSL", 'fuel-efficiency'!$A$2:$E$56, 5, 0), 0)</f>
        <v>0</v>
      </c>
      <c r="O154" s="1">
        <f>IFERROR(sales!$I154 * VLOOKUP($E154&amp;$F154&amp;"NG", 'fuel-split'!$A$2:$E$7, 5, 0) / VLOOKUP($F154&amp;$G154&amp;"NG", 'fuel-efficiency'!$A$2:$E$56, 5, 0), 0)</f>
        <v>0</v>
      </c>
      <c r="P154" s="1">
        <f>IFERROR(sales!$I154 * VLOOKUP($E154&amp;$F154&amp;"ELEC", 'fuel-split'!$A$2:$E$7, 5, 0) / VLOOKUP($F154&amp;$G154&amp;"ELEC", 'fuel-efficiency'!$A$2:$E$56, 5, 0), 0)</f>
        <v>0</v>
      </c>
    </row>
    <row r="155" spans="1:16" x14ac:dyDescent="0.2">
      <c r="A155" s="1" t="str">
        <f t="shared" si="4"/>
        <v>20201commercialVCC 21400 (GAS LHD1)2020</v>
      </c>
      <c r="B155" s="1" t="str">
        <f t="shared" si="5"/>
        <v>20201commercialVCC 21400 (GAS LHD1)</v>
      </c>
      <c r="C155">
        <f>sales!$B$155</f>
        <v>2020</v>
      </c>
      <c r="D155">
        <f>sales!$C$155</f>
        <v>1</v>
      </c>
      <c r="E155" t="str">
        <f>sales!$D$155</f>
        <v>commercial</v>
      </c>
      <c r="F155" t="str">
        <f>sales!$E$155</f>
        <v>VCC 21400 (GAS LHD1)</v>
      </c>
      <c r="G155">
        <f>sales!$F$155</f>
        <v>2020</v>
      </c>
      <c r="H155" s="1">
        <f>sales!$G155 - VLOOKUP($D155&amp;$G155, 'regional-sales'!$A$2:$D$24, 4, 0) * VLOOKUP($D155&amp;$E155&amp;$F155&amp;$G155, 'market-share'!$A$2:$F$95, 6, 0) * ($C155 = $G155)</f>
        <v>-2.9211548735474935E-9</v>
      </c>
      <c r="I155" s="1">
        <f>sales!$H155 - IF($C155 &gt;= $G155, VLOOKUP($D155&amp;$G155, 'regional-sales'!$A$2:$D$24, 4, 0) * VLOOKUP($D155&amp;$E155&amp;$F155&amp;$G155, 'market-share'!$A$2:$F$95, 6, 0) * VLOOKUP($C155 - $G155, survival!$A$2:$B$72, 2, 0), 0)</f>
        <v>-2.9211548735474935E-9</v>
      </c>
      <c r="J155" s="1">
        <f>sales!$I155 - IF($C155 &gt;= $G155, sales!$H155 *VLOOKUP(E155&amp;($C155-$G155), 'annual-travel'!$A$2:$D$64, 4, 0), 0)</f>
        <v>-7.053762674331665E-4</v>
      </c>
      <c r="K155" s="1">
        <f>sales!$J155 - SUM($M155:$P155)</f>
        <v>4.543340764939785E-6</v>
      </c>
      <c r="M155" s="1">
        <f>IFERROR(sales!$I155 * VLOOKUP($E155&amp;$F155&amp;"GAS", 'fuel-split'!$A$2:$E$7, 5, 0) / VLOOKUP($F155&amp;$G155&amp;"GAS", 'fuel-efficiency'!$A$2:$E$56, 5, 0), 0)</f>
        <v>380995.55974026065</v>
      </c>
      <c r="N155" s="1">
        <f>IFERROR(sales!$I155 * VLOOKUP($E155&amp;F155&amp;"DSL", 'fuel-split'!$A$2:$E$7, 5, 0) / VLOOKUP($F155&amp;$G155&amp;"DSL", 'fuel-efficiency'!$A$2:$E$56, 5, 0), 0)</f>
        <v>0</v>
      </c>
      <c r="O155" s="1">
        <f>IFERROR(sales!$I155 * VLOOKUP($E155&amp;$F155&amp;"NG", 'fuel-split'!$A$2:$E$7, 5, 0) / VLOOKUP($F155&amp;$G155&amp;"NG", 'fuel-efficiency'!$A$2:$E$56, 5, 0), 0)</f>
        <v>0</v>
      </c>
      <c r="P155" s="1">
        <f>IFERROR(sales!$I155 * VLOOKUP($E155&amp;$F155&amp;"ELEC", 'fuel-split'!$A$2:$E$7, 5, 0) / VLOOKUP($F155&amp;$G155&amp;"ELEC", 'fuel-efficiency'!$A$2:$E$56, 5, 0), 0)</f>
        <v>0</v>
      </c>
    </row>
    <row r="156" spans="1:16" x14ac:dyDescent="0.2">
      <c r="A156" s="1" t="str">
        <f t="shared" si="4"/>
        <v>20101commercialVCC 24724 (NG T7 SWCVng)2010</v>
      </c>
      <c r="B156" s="1" t="str">
        <f t="shared" si="5"/>
        <v>20101commercialVCC 24724 (NG T7 SWCVng)</v>
      </c>
      <c r="C156">
        <f>sales!$B$156</f>
        <v>2010</v>
      </c>
      <c r="D156">
        <f>sales!$C$156</f>
        <v>1</v>
      </c>
      <c r="E156" t="str">
        <f>sales!$D$156</f>
        <v>commercial</v>
      </c>
      <c r="F156" t="str">
        <f>sales!$E$156</f>
        <v>VCC 24724 (NG T7 SWCVng)</v>
      </c>
      <c r="G156">
        <f>sales!$F$156</f>
        <v>2010</v>
      </c>
      <c r="H156" s="1">
        <f>sales!$G156 - VLOOKUP($D156&amp;$G156, 'regional-sales'!$A$2:$D$24, 4, 0) * VLOOKUP($D156&amp;$E156&amp;$F156&amp;$G156, 'market-share'!$A$2:$F$95, 6, 0) * ($C156 = $G156)</f>
        <v>-1.7808865493407211E-11</v>
      </c>
      <c r="I156" s="1">
        <f>sales!$H156 - IF($C156 &gt;= $G156, VLOOKUP($D156&amp;$G156, 'regional-sales'!$A$2:$D$24, 4, 0) * VLOOKUP($D156&amp;$E156&amp;$F156&amp;$G156, 'market-share'!$A$2:$F$95, 6, 0) * VLOOKUP($C156 - $G156, survival!$A$2:$B$72, 2, 0), 0)</f>
        <v>-1.7808865493407211E-11</v>
      </c>
      <c r="J156" s="1">
        <f>sales!$I156 - IF($C156 &gt;= $G156, sales!$H156 *VLOOKUP(E156&amp;($C156-$G156), 'annual-travel'!$A$2:$D$64, 4, 0), 0)</f>
        <v>-2.1574247512035072E-5</v>
      </c>
      <c r="K156" s="1">
        <f>sales!$J156 - SUM($M156:$P156)</f>
        <v>-1.1057910160161555E-4</v>
      </c>
      <c r="M156" s="1">
        <f>IFERROR(sales!$I156 * VLOOKUP($E156&amp;$F156&amp;"GAS", 'fuel-split'!$A$2:$E$7, 5, 0) / VLOOKUP($F156&amp;$G156&amp;"GAS", 'fuel-efficiency'!$A$2:$E$56, 5, 0), 0)</f>
        <v>0</v>
      </c>
      <c r="N156" s="1">
        <f>IFERROR(sales!$I156 * VLOOKUP($E156&amp;F156&amp;"DSL", 'fuel-split'!$A$2:$E$7, 5, 0) / VLOOKUP($F156&amp;$G156&amp;"DSL", 'fuel-efficiency'!$A$2:$E$56, 5, 0), 0)</f>
        <v>0</v>
      </c>
      <c r="O156" s="1">
        <f>IFERROR(sales!$I156 * VLOOKUP($E156&amp;$F156&amp;"NG", 'fuel-split'!$A$2:$E$7, 5, 0) / VLOOKUP($F156&amp;$G156&amp;"NG", 'fuel-efficiency'!$A$2:$E$56, 5, 0), 0)</f>
        <v>29395.74404387355</v>
      </c>
      <c r="P156" s="1">
        <f>IFERROR(sales!$I156 * VLOOKUP($E156&amp;$F156&amp;"ELEC", 'fuel-split'!$A$2:$E$7, 5, 0) / VLOOKUP($F156&amp;$G156&amp;"ELEC", 'fuel-efficiency'!$A$2:$E$56, 5, 0), 0)</f>
        <v>122085.52075572756</v>
      </c>
    </row>
    <row r="157" spans="1:16" x14ac:dyDescent="0.2">
      <c r="A157" s="1" t="str">
        <f t="shared" si="4"/>
        <v>20111commercialVCC 24724 (NG T7 SWCVng)2010</v>
      </c>
      <c r="B157" s="1" t="str">
        <f t="shared" si="5"/>
        <v>20111commercialVCC 24724 (NG T7 SWCVng)</v>
      </c>
      <c r="C157">
        <f>sales!$B$157</f>
        <v>2011</v>
      </c>
      <c r="D157">
        <f>sales!$C$157</f>
        <v>1</v>
      </c>
      <c r="E157" t="str">
        <f>sales!$D$157</f>
        <v>commercial</v>
      </c>
      <c r="F157" t="str">
        <f>sales!$E$157</f>
        <v>VCC 24724 (NG T7 SWCVng)</v>
      </c>
      <c r="G157">
        <f>sales!$F$157</f>
        <v>2010</v>
      </c>
      <c r="H157" s="1">
        <f>sales!$G157 - VLOOKUP($D157&amp;$G157, 'regional-sales'!$A$2:$D$24, 4, 0) * VLOOKUP($D157&amp;$E157&amp;$F157&amp;$G157, 'market-share'!$A$2:$F$95, 6, 0) * ($C157 = $G157)</f>
        <v>0</v>
      </c>
      <c r="I157" s="1">
        <f>sales!$H157 - IF($C157 &gt;= $G157, VLOOKUP($D157&amp;$G157, 'regional-sales'!$A$2:$D$24, 4, 0) * VLOOKUP($D157&amp;$E157&amp;$F157&amp;$G157, 'market-share'!$A$2:$F$95, 6, 0) * VLOOKUP($C157 - $G157, survival!$A$2:$B$72, 2, 0), 0)</f>
        <v>-1.7630341631047486E-11</v>
      </c>
      <c r="J157" s="1">
        <f>sales!$I157 - IF($C157 &gt;= $G157, sales!$H157 *VLOOKUP(E157&amp;($C157-$G157), 'annual-travel'!$A$2:$D$64, 4, 0), 0)</f>
        <v>1.8497259588912129E-5</v>
      </c>
      <c r="K157" s="1">
        <f>sales!$J157 - SUM($M157:$P157)</f>
        <v>-9.376766683999449E-5</v>
      </c>
      <c r="M157" s="1">
        <f>IFERROR(sales!$I157 * VLOOKUP($E157&amp;$F157&amp;"GAS", 'fuel-split'!$A$2:$E$7, 5, 0) / VLOOKUP($F157&amp;$G157&amp;"GAS", 'fuel-efficiency'!$A$2:$E$56, 5, 0), 0)</f>
        <v>0</v>
      </c>
      <c r="N157" s="1">
        <f>IFERROR(sales!$I157 * VLOOKUP($E157&amp;F157&amp;"DSL", 'fuel-split'!$A$2:$E$7, 5, 0) / VLOOKUP($F157&amp;$G157&amp;"DSL", 'fuel-efficiency'!$A$2:$E$56, 5, 0), 0)</f>
        <v>0</v>
      </c>
      <c r="O157" s="1">
        <f>IFERROR(sales!$I157 * VLOOKUP($E157&amp;$F157&amp;"NG", 'fuel-split'!$A$2:$E$7, 5, 0) / VLOOKUP($F157&amp;$G157&amp;"NG", 'fuel-efficiency'!$A$2:$E$56, 5, 0), 0)</f>
        <v>24926.649989903373</v>
      </c>
      <c r="P157" s="1">
        <f>IFERROR(sales!$I157 * VLOOKUP($E157&amp;$F157&amp;"ELEC", 'fuel-split'!$A$2:$E$7, 5, 0) / VLOOKUP($F157&amp;$G157&amp;"ELEC", 'fuel-efficiency'!$A$2:$E$56, 5, 0), 0)</f>
        <v>103524.61363696431</v>
      </c>
    </row>
    <row r="158" spans="1:16" x14ac:dyDescent="0.2">
      <c r="A158" s="1" t="str">
        <f t="shared" si="4"/>
        <v>20121commercialVCC 24724 (NG T7 SWCVng)2010</v>
      </c>
      <c r="B158" s="1" t="str">
        <f t="shared" si="5"/>
        <v>20121commercialVCC 24724 (NG T7 SWCVng)</v>
      </c>
      <c r="C158">
        <f>sales!$B$158</f>
        <v>2012</v>
      </c>
      <c r="D158">
        <f>sales!$C$158</f>
        <v>1</v>
      </c>
      <c r="E158" t="str">
        <f>sales!$D$158</f>
        <v>commercial</v>
      </c>
      <c r="F158" t="str">
        <f>sales!$E$158</f>
        <v>VCC 24724 (NG T7 SWCVng)</v>
      </c>
      <c r="G158">
        <f>sales!$F$158</f>
        <v>2010</v>
      </c>
      <c r="H158" s="1">
        <f>sales!$G158 - VLOOKUP($D158&amp;$G158, 'regional-sales'!$A$2:$D$24, 4, 0) * VLOOKUP($D158&amp;$E158&amp;$F158&amp;$G158, 'market-share'!$A$2:$F$95, 6, 0) * ($C158 = $G158)</f>
        <v>0</v>
      </c>
      <c r="I158" s="1">
        <f>sales!$H158 - IF($C158 &gt;= $G158, VLOOKUP($D158&amp;$G158, 'regional-sales'!$A$2:$D$24, 4, 0) * VLOOKUP($D158&amp;$E158&amp;$F158&amp;$G158, 'market-share'!$A$2:$F$95, 6, 0) * VLOOKUP($C158 - $G158, survival!$A$2:$B$72, 2, 0), 0)</f>
        <v>-1.7451817768687761E-11</v>
      </c>
      <c r="J158" s="1">
        <f>sales!$I158 - IF($C158 &gt;= $G158, sales!$H158 *VLOOKUP(E158&amp;($C158-$G158), 'annual-travel'!$A$2:$D$64, 4, 0), 0)</f>
        <v>2.5042783818207681E-5</v>
      </c>
      <c r="K158" s="1">
        <f>sales!$J158 - SUM($M158:$P158)</f>
        <v>-8.3786057075485587E-5</v>
      </c>
      <c r="M158" s="1">
        <f>IFERROR(sales!$I158 * VLOOKUP($E158&amp;$F158&amp;"GAS", 'fuel-split'!$A$2:$E$7, 5, 0) / VLOOKUP($F158&amp;$G158&amp;"GAS", 'fuel-efficiency'!$A$2:$E$56, 5, 0), 0)</f>
        <v>0</v>
      </c>
      <c r="N158" s="1">
        <f>IFERROR(sales!$I158 * VLOOKUP($E158&amp;F158&amp;"DSL", 'fuel-split'!$A$2:$E$7, 5, 0) / VLOOKUP($F158&amp;$G158&amp;"DSL", 'fuel-efficiency'!$A$2:$E$56, 5, 0), 0)</f>
        <v>0</v>
      </c>
      <c r="O158" s="1">
        <f>IFERROR(sales!$I158 * VLOOKUP($E158&amp;$F158&amp;"NG", 'fuel-split'!$A$2:$E$7, 5, 0) / VLOOKUP($F158&amp;$G158&amp;"NG", 'fuel-efficiency'!$A$2:$E$56, 5, 0), 0)</f>
        <v>22273.141129185649</v>
      </c>
      <c r="P158" s="1">
        <f>IFERROR(sales!$I158 * VLOOKUP($E158&amp;$F158&amp;"ELEC", 'fuel-split'!$A$2:$E$7, 5, 0) / VLOOKUP($F158&amp;$G158&amp;"ELEC", 'fuel-efficiency'!$A$2:$E$56, 5, 0), 0)</f>
        <v>92504.140380456403</v>
      </c>
    </row>
    <row r="159" spans="1:16" x14ac:dyDescent="0.2">
      <c r="A159" s="1" t="str">
        <f t="shared" si="4"/>
        <v>20131commercialVCC 24724 (NG T7 SWCVng)2010</v>
      </c>
      <c r="B159" s="1" t="str">
        <f t="shared" si="5"/>
        <v>20131commercialVCC 24724 (NG T7 SWCVng)</v>
      </c>
      <c r="C159">
        <f>sales!$B$159</f>
        <v>2013</v>
      </c>
      <c r="D159">
        <f>sales!$C$159</f>
        <v>1</v>
      </c>
      <c r="E159" t="str">
        <f>sales!$D$159</f>
        <v>commercial</v>
      </c>
      <c r="F159" t="str">
        <f>sales!$E$159</f>
        <v>VCC 24724 (NG T7 SWCVng)</v>
      </c>
      <c r="G159">
        <f>sales!$F$159</f>
        <v>2010</v>
      </c>
      <c r="H159" s="1">
        <f>sales!$G159 - VLOOKUP($D159&amp;$G159, 'regional-sales'!$A$2:$D$24, 4, 0) * VLOOKUP($D159&amp;$E159&amp;$F159&amp;$G159, 'market-share'!$A$2:$F$95, 6, 0) * ($C159 = $G159)</f>
        <v>0</v>
      </c>
      <c r="I159" s="1">
        <f>sales!$H159 - IF($C159 &gt;= $G159, VLOOKUP($D159&amp;$G159, 'regional-sales'!$A$2:$D$24, 4, 0) * VLOOKUP($D159&amp;$E159&amp;$F159&amp;$G159, 'market-share'!$A$2:$F$95, 6, 0) * VLOOKUP($C159 - $G159, survival!$A$2:$B$72, 2, 0), 0)</f>
        <v>-1.7276846620006836E-11</v>
      </c>
      <c r="J159" s="1">
        <f>sales!$I159 - IF($C159 &gt;= $G159, sales!$H159 *VLOOKUP(E159&amp;($C159-$G159), 'annual-travel'!$A$2:$D$64, 4, 0), 0)</f>
        <v>1.6508041881024837E-5</v>
      </c>
      <c r="K159" s="1">
        <f>sales!$J159 - SUM($M159:$P159)</f>
        <v>-7.6531287049874663E-5</v>
      </c>
      <c r="M159" s="1">
        <f>IFERROR(sales!$I159 * VLOOKUP($E159&amp;$F159&amp;"GAS", 'fuel-split'!$A$2:$E$7, 5, 0) / VLOOKUP($F159&amp;$G159&amp;"GAS", 'fuel-efficiency'!$A$2:$E$56, 5, 0), 0)</f>
        <v>0</v>
      </c>
      <c r="N159" s="1">
        <f>IFERROR(sales!$I159 * VLOOKUP($E159&amp;F159&amp;"DSL", 'fuel-split'!$A$2:$E$7, 5, 0) / VLOOKUP($F159&amp;$G159&amp;"DSL", 'fuel-efficiency'!$A$2:$E$56, 5, 0), 0)</f>
        <v>0</v>
      </c>
      <c r="O159" s="1">
        <f>IFERROR(sales!$I159 * VLOOKUP($E159&amp;$F159&amp;"NG", 'fuel-split'!$A$2:$E$7, 5, 0) / VLOOKUP($F159&amp;$G159&amp;"NG", 'fuel-efficiency'!$A$2:$E$56, 5, 0), 0)</f>
        <v>20344.563994315879</v>
      </c>
      <c r="P159" s="1">
        <f>IFERROR(sales!$I159 * VLOOKUP($E159&amp;$F159&amp;"ELEC", 'fuel-split'!$A$2:$E$7, 5, 0) / VLOOKUP($F159&amp;$G159&amp;"ELEC", 'fuel-efficiency'!$A$2:$E$56, 5, 0), 0)</f>
        <v>84494.431781934414</v>
      </c>
    </row>
    <row r="160" spans="1:16" x14ac:dyDescent="0.2">
      <c r="A160" s="1" t="str">
        <f t="shared" si="4"/>
        <v>20141commercialVCC 24724 (NG T7 SWCVng)2010</v>
      </c>
      <c r="B160" s="1" t="str">
        <f t="shared" si="5"/>
        <v>20141commercialVCC 24724 (NG T7 SWCVng)</v>
      </c>
      <c r="C160">
        <f>sales!$B$160</f>
        <v>2014</v>
      </c>
      <c r="D160">
        <f>sales!$C$160</f>
        <v>1</v>
      </c>
      <c r="E160" t="str">
        <f>sales!$D$160</f>
        <v>commercial</v>
      </c>
      <c r="F160" t="str">
        <f>sales!$E$160</f>
        <v>VCC 24724 (NG T7 SWCVng)</v>
      </c>
      <c r="G160">
        <f>sales!$F$160</f>
        <v>2010</v>
      </c>
      <c r="H160" s="1">
        <f>sales!$G160 - VLOOKUP($D160&amp;$G160, 'regional-sales'!$A$2:$D$24, 4, 0) * VLOOKUP($D160&amp;$E160&amp;$F160&amp;$G160, 'market-share'!$A$2:$F$95, 6, 0) * ($C160 = $G160)</f>
        <v>0</v>
      </c>
      <c r="I160" s="1">
        <f>sales!$H160 - IF($C160 &gt;= $G160, VLOOKUP($D160&amp;$G160, 'regional-sales'!$A$2:$D$24, 4, 0) * VLOOKUP($D160&amp;$E160&amp;$F160&amp;$G160, 'market-share'!$A$2:$F$95, 6, 0) * VLOOKUP($C160 - $G160, survival!$A$2:$B$72, 2, 0), 0)</f>
        <v>-1.7107204541844112E-11</v>
      </c>
      <c r="J160" s="1">
        <f>sales!$I160 - IF($C160 &gt;= $G160, sales!$H160 *VLOOKUP(E160&amp;($C160-$G160), 'annual-travel'!$A$2:$D$64, 4, 0), 0)</f>
        <v>-1.2038930435664952E-5</v>
      </c>
      <c r="K160" s="1">
        <f>sales!$J160 - SUM($M160:$P160)</f>
        <v>-7.0790716563351452E-5</v>
      </c>
      <c r="M160" s="1">
        <f>IFERROR(sales!$I160 * VLOOKUP($E160&amp;$F160&amp;"GAS", 'fuel-split'!$A$2:$E$7, 5, 0) / VLOOKUP($F160&amp;$G160&amp;"GAS", 'fuel-efficiency'!$A$2:$E$56, 5, 0), 0)</f>
        <v>0</v>
      </c>
      <c r="N160" s="1">
        <f>IFERROR(sales!$I160 * VLOOKUP($E160&amp;F160&amp;"DSL", 'fuel-split'!$A$2:$E$7, 5, 0) / VLOOKUP($F160&amp;$G160&amp;"DSL", 'fuel-efficiency'!$A$2:$E$56, 5, 0), 0)</f>
        <v>0</v>
      </c>
      <c r="O160" s="1">
        <f>IFERROR(sales!$I160 * VLOOKUP($E160&amp;$F160&amp;"NG", 'fuel-split'!$A$2:$E$7, 5, 0) / VLOOKUP($F160&amp;$G160&amp;"NG", 'fuel-efficiency'!$A$2:$E$56, 5, 0), 0)</f>
        <v>18818.705433905699</v>
      </c>
      <c r="P160" s="1">
        <f>IFERROR(sales!$I160 * VLOOKUP($E160&amp;$F160&amp;"ELEC", 'fuel-split'!$A$2:$E$7, 5, 0) / VLOOKUP($F160&amp;$G160&amp;"ELEC", 'fuel-efficiency'!$A$2:$E$56, 5, 0), 0)</f>
        <v>78157.281864271907</v>
      </c>
    </row>
    <row r="161" spans="1:16" x14ac:dyDescent="0.2">
      <c r="A161" s="1" t="str">
        <f t="shared" si="4"/>
        <v>20151commercialVCC 24724 (NG T7 SWCVng)2010</v>
      </c>
      <c r="B161" s="1" t="str">
        <f t="shared" si="5"/>
        <v>20151commercialVCC 24724 (NG T7 SWCVng)</v>
      </c>
      <c r="C161">
        <f>sales!$B$161</f>
        <v>2015</v>
      </c>
      <c r="D161">
        <f>sales!$C$161</f>
        <v>1</v>
      </c>
      <c r="E161" t="str">
        <f>sales!$D$161</f>
        <v>commercial</v>
      </c>
      <c r="F161" t="str">
        <f>sales!$E$161</f>
        <v>VCC 24724 (NG T7 SWCVng)</v>
      </c>
      <c r="G161">
        <f>sales!$F$161</f>
        <v>2010</v>
      </c>
      <c r="H161" s="1">
        <f>sales!$G161 - VLOOKUP($D161&amp;$G161, 'regional-sales'!$A$2:$D$24, 4, 0) * VLOOKUP($D161&amp;$E161&amp;$F161&amp;$G161, 'market-share'!$A$2:$F$95, 6, 0) * ($C161 = $G161)</f>
        <v>0</v>
      </c>
      <c r="I161" s="1">
        <f>sales!$H161 - IF($C161 &gt;= $G161, VLOOKUP($D161&amp;$G161, 'regional-sales'!$A$2:$D$24, 4, 0) * VLOOKUP($D161&amp;$E161&amp;$F161&amp;$G161, 'market-share'!$A$2:$F$95, 6, 0) * VLOOKUP($C161 - $G161, survival!$A$2:$B$72, 2, 0), 0)</f>
        <v>-1.6940226998940489E-11</v>
      </c>
      <c r="J161" s="1">
        <f>sales!$I161 - IF($C161 &gt;= $G161, sales!$H161 *VLOOKUP(E161&amp;($C161-$G161), 'annual-travel'!$A$2:$D$64, 4, 0), 0)</f>
        <v>1.874282315839082E-5</v>
      </c>
      <c r="K161" s="1">
        <f>sales!$J161 - SUM($M161:$P161)</f>
        <v>-6.573571590706706E-5</v>
      </c>
      <c r="M161" s="1">
        <f>IFERROR(sales!$I161 * VLOOKUP($E161&amp;$F161&amp;"GAS", 'fuel-split'!$A$2:$E$7, 5, 0) / VLOOKUP($F161&amp;$G161&amp;"GAS", 'fuel-efficiency'!$A$2:$E$56, 5, 0), 0)</f>
        <v>0</v>
      </c>
      <c r="N161" s="1">
        <f>IFERROR(sales!$I161 * VLOOKUP($E161&amp;F161&amp;"DSL", 'fuel-split'!$A$2:$E$7, 5, 0) / VLOOKUP($F161&amp;$G161&amp;"DSL", 'fuel-efficiency'!$A$2:$E$56, 5, 0), 0)</f>
        <v>0</v>
      </c>
      <c r="O161" s="1">
        <f>IFERROR(sales!$I161 * VLOOKUP($E161&amp;$F161&amp;"NG", 'fuel-split'!$A$2:$E$7, 5, 0) / VLOOKUP($F161&amp;$G161&amp;"NG", 'fuel-efficiency'!$A$2:$E$56, 5, 0), 0)</f>
        <v>17474.912270788675</v>
      </c>
      <c r="P161" s="1">
        <f>IFERROR(sales!$I161 * VLOOKUP($E161&amp;$F161&amp;"ELEC", 'fuel-split'!$A$2:$E$7, 5, 0) / VLOOKUP($F161&amp;$G161&amp;"ELEC", 'fuel-efficiency'!$A$2:$E$56, 5, 0), 0)</f>
        <v>72576.280483178445</v>
      </c>
    </row>
    <row r="162" spans="1:16" x14ac:dyDescent="0.2">
      <c r="A162" s="1" t="str">
        <f t="shared" si="4"/>
        <v>20161commercialVCC 24724 (NG T7 SWCVng)2010</v>
      </c>
      <c r="B162" s="1" t="str">
        <f t="shared" si="5"/>
        <v>20161commercialVCC 24724 (NG T7 SWCVng)</v>
      </c>
      <c r="C162">
        <f>sales!$B$162</f>
        <v>2016</v>
      </c>
      <c r="D162">
        <f>sales!$C$162</f>
        <v>1</v>
      </c>
      <c r="E162" t="str">
        <f>sales!$D$162</f>
        <v>commercial</v>
      </c>
      <c r="F162" t="str">
        <f>sales!$E$162</f>
        <v>VCC 24724 (NG T7 SWCVng)</v>
      </c>
      <c r="G162">
        <f>sales!$F$162</f>
        <v>2010</v>
      </c>
      <c r="H162" s="1">
        <f>sales!$G162 - VLOOKUP($D162&amp;$G162, 'regional-sales'!$A$2:$D$24, 4, 0) * VLOOKUP($D162&amp;$E162&amp;$F162&amp;$G162, 'market-share'!$A$2:$F$95, 6, 0) * ($C162 = $G162)</f>
        <v>0</v>
      </c>
      <c r="I162" s="1">
        <f>sales!$H162 - IF($C162 &gt;= $G162, VLOOKUP($D162&amp;$G162, 'regional-sales'!$A$2:$D$24, 4, 0) * VLOOKUP($D162&amp;$E162&amp;$F162&amp;$G162, 'market-share'!$A$2:$F$95, 6, 0) * VLOOKUP($C162 - $G162, survival!$A$2:$B$72, 2, 0), 0)</f>
        <v>-1.6769696742358065E-11</v>
      </c>
      <c r="J162" s="1">
        <f>sales!$I162 - IF($C162 &gt;= $G162, sales!$H162 *VLOOKUP(E162&amp;($C162-$G162), 'annual-travel'!$A$2:$D$64, 4, 0), 0)</f>
        <v>1.3520955690182745E-5</v>
      </c>
      <c r="K162" s="1">
        <f>sales!$J162 - SUM($M162:$P162)</f>
        <v>-6.1639555497094989E-5</v>
      </c>
      <c r="M162" s="1">
        <f>IFERROR(sales!$I162 * VLOOKUP($E162&amp;$F162&amp;"GAS", 'fuel-split'!$A$2:$E$7, 5, 0) / VLOOKUP($F162&amp;$G162&amp;"GAS", 'fuel-efficiency'!$A$2:$E$56, 5, 0), 0)</f>
        <v>0</v>
      </c>
      <c r="N162" s="1">
        <f>IFERROR(sales!$I162 * VLOOKUP($E162&amp;F162&amp;"DSL", 'fuel-split'!$A$2:$E$7, 5, 0) / VLOOKUP($F162&amp;$G162&amp;"DSL", 'fuel-efficiency'!$A$2:$E$56, 5, 0), 0)</f>
        <v>0</v>
      </c>
      <c r="O162" s="1">
        <f>IFERROR(sales!$I162 * VLOOKUP($E162&amp;$F162&amp;"NG", 'fuel-split'!$A$2:$E$7, 5, 0) / VLOOKUP($F162&amp;$G162&amp;"NG", 'fuel-efficiency'!$A$2:$E$56, 5, 0), 0)</f>
        <v>16386.019526099266</v>
      </c>
      <c r="P162" s="1">
        <f>IFERROR(sales!$I162 * VLOOKUP($E162&amp;$F162&amp;"ELEC", 'fuel-split'!$A$2:$E$7, 5, 0) / VLOOKUP($F162&amp;$G162&amp;"ELEC", 'fuel-efficiency'!$A$2:$E$56, 5, 0), 0)</f>
        <v>68053.923859575792</v>
      </c>
    </row>
    <row r="163" spans="1:16" x14ac:dyDescent="0.2">
      <c r="A163" s="1" t="str">
        <f t="shared" si="4"/>
        <v>20171commercialVCC 24724 (NG T7 SWCVng)2010</v>
      </c>
      <c r="B163" s="1" t="str">
        <f t="shared" si="5"/>
        <v>20171commercialVCC 24724 (NG T7 SWCVng)</v>
      </c>
      <c r="C163">
        <f>sales!$B$163</f>
        <v>2017</v>
      </c>
      <c r="D163">
        <f>sales!$C$163</f>
        <v>1</v>
      </c>
      <c r="E163" t="str">
        <f>sales!$D$163</f>
        <v>commercial</v>
      </c>
      <c r="F163" t="str">
        <f>sales!$E$163</f>
        <v>VCC 24724 (NG T7 SWCVng)</v>
      </c>
      <c r="G163">
        <f>sales!$F$163</f>
        <v>2010</v>
      </c>
      <c r="H163" s="1">
        <f>sales!$G163 - VLOOKUP($D163&amp;$G163, 'regional-sales'!$A$2:$D$24, 4, 0) * VLOOKUP($D163&amp;$E163&amp;$F163&amp;$G163, 'market-share'!$A$2:$F$95, 6, 0) * ($C163 = $G163)</f>
        <v>0</v>
      </c>
      <c r="I163" s="1">
        <f>sales!$H163 - IF($C163 &gt;= $G163, VLOOKUP($D163&amp;$G163, 'regional-sales'!$A$2:$D$24, 4, 0) * VLOOKUP($D163&amp;$E163&amp;$F163&amp;$G163, 'market-share'!$A$2:$F$95, 6, 0) * VLOOKUP($C163 - $G163, survival!$A$2:$B$72, 2, 0), 0)</f>
        <v>-1.6600942842615041E-11</v>
      </c>
      <c r="J163" s="1">
        <f>sales!$I163 - IF($C163 &gt;= $G163, sales!$H163 *VLOOKUP(E163&amp;($C163-$G163), 'annual-travel'!$A$2:$D$64, 4, 0), 0)</f>
        <v>1.3412500265985727E-6</v>
      </c>
      <c r="K163" s="1">
        <f>sales!$J163 - SUM($M163:$P163)</f>
        <v>-5.8100500609725714E-5</v>
      </c>
      <c r="M163" s="1">
        <f>IFERROR(sales!$I163 * VLOOKUP($E163&amp;$F163&amp;"GAS", 'fuel-split'!$A$2:$E$7, 5, 0) / VLOOKUP($F163&amp;$G163&amp;"GAS", 'fuel-efficiency'!$A$2:$E$56, 5, 0), 0)</f>
        <v>0</v>
      </c>
      <c r="N163" s="1">
        <f>IFERROR(sales!$I163 * VLOOKUP($E163&amp;F163&amp;"DSL", 'fuel-split'!$A$2:$E$7, 5, 0) / VLOOKUP($F163&amp;$G163&amp;"DSL", 'fuel-efficiency'!$A$2:$E$56, 5, 0), 0)</f>
        <v>0</v>
      </c>
      <c r="O163" s="1">
        <f>IFERROR(sales!$I163 * VLOOKUP($E163&amp;$F163&amp;"NG", 'fuel-split'!$A$2:$E$7, 5, 0) / VLOOKUP($F163&amp;$G163&amp;"NG", 'fuel-efficiency'!$A$2:$E$56, 5, 0), 0)</f>
        <v>15445.190533712503</v>
      </c>
      <c r="P163" s="1">
        <f>IFERROR(sales!$I163 * VLOOKUP($E163&amp;$F163&amp;"ELEC", 'fuel-split'!$A$2:$E$7, 5, 0) / VLOOKUP($F163&amp;$G163&amp;"ELEC", 'fuel-efficiency'!$A$2:$E$56, 5, 0), 0)</f>
        <v>64146.5011623924</v>
      </c>
    </row>
    <row r="164" spans="1:16" x14ac:dyDescent="0.2">
      <c r="A164" s="1" t="str">
        <f t="shared" si="4"/>
        <v>20181commercialVCC 24724 (NG T7 SWCVng)2010</v>
      </c>
      <c r="B164" s="1" t="str">
        <f t="shared" si="5"/>
        <v>20181commercialVCC 24724 (NG T7 SWCVng)</v>
      </c>
      <c r="C164">
        <f>sales!$B$164</f>
        <v>2018</v>
      </c>
      <c r="D164">
        <f>sales!$C$164</f>
        <v>1</v>
      </c>
      <c r="E164" t="str">
        <f>sales!$D$164</f>
        <v>commercial</v>
      </c>
      <c r="F164" t="str">
        <f>sales!$E$164</f>
        <v>VCC 24724 (NG T7 SWCVng)</v>
      </c>
      <c r="G164">
        <f>sales!$F$164</f>
        <v>2010</v>
      </c>
      <c r="H164" s="1">
        <f>sales!$G164 - VLOOKUP($D164&amp;$G164, 'regional-sales'!$A$2:$D$24, 4, 0) * VLOOKUP($D164&amp;$E164&amp;$F164&amp;$G164, 'market-share'!$A$2:$F$95, 6, 0) * ($C164 = $G164)</f>
        <v>0</v>
      </c>
      <c r="I164" s="1">
        <f>sales!$H164 - IF($C164 &gt;= $G164, VLOOKUP($D164&amp;$G164, 'regional-sales'!$A$2:$D$24, 4, 0) * VLOOKUP($D164&amp;$E164&amp;$F164&amp;$G164, 'market-share'!$A$2:$F$95, 6, 0) * VLOOKUP($C164 - $G164, survival!$A$2:$B$72, 2, 0), 0)</f>
        <v>-1.6433077121291717E-11</v>
      </c>
      <c r="J164" s="1">
        <f>sales!$I164 - IF($C164 &gt;= $G164, sales!$H164 *VLOOKUP(E164&amp;($C164-$G164), 'annual-travel'!$A$2:$D$64, 4, 0), 0)</f>
        <v>-3.9161823224276304E-6</v>
      </c>
      <c r="K164" s="1">
        <f>sales!$J164 - SUM($M164:$P164)</f>
        <v>-5.5029595387168229E-5</v>
      </c>
      <c r="M164" s="1">
        <f>IFERROR(sales!$I164 * VLOOKUP($E164&amp;$F164&amp;"GAS", 'fuel-split'!$A$2:$E$7, 5, 0) / VLOOKUP($F164&amp;$G164&amp;"GAS", 'fuel-efficiency'!$A$2:$E$56, 5, 0), 0)</f>
        <v>0</v>
      </c>
      <c r="N164" s="1">
        <f>IFERROR(sales!$I164 * VLOOKUP($E164&amp;F164&amp;"DSL", 'fuel-split'!$A$2:$E$7, 5, 0) / VLOOKUP($F164&amp;$G164&amp;"DSL", 'fuel-efficiency'!$A$2:$E$56, 5, 0), 0)</f>
        <v>0</v>
      </c>
      <c r="O164" s="1">
        <f>IFERROR(sales!$I164 * VLOOKUP($E164&amp;$F164&amp;"NG", 'fuel-split'!$A$2:$E$7, 5, 0) / VLOOKUP($F164&amp;$G164&amp;"NG", 'fuel-efficiency'!$A$2:$E$56, 5, 0), 0)</f>
        <v>14628.815340589639</v>
      </c>
      <c r="P164" s="1">
        <f>IFERROR(sales!$I164 * VLOOKUP($E164&amp;$F164&amp;"ELEC", 'fuel-split'!$A$2:$E$7, 5, 0) / VLOOKUP($F164&amp;$G164&amp;"ELEC", 'fuel-efficiency'!$A$2:$E$56, 5, 0), 0)</f>
        <v>60755.956244199246</v>
      </c>
    </row>
    <row r="165" spans="1:16" x14ac:dyDescent="0.2">
      <c r="A165" s="1" t="str">
        <f t="shared" si="4"/>
        <v>20191commercialVCC 24724 (NG T7 SWCVng)2010</v>
      </c>
      <c r="B165" s="1" t="str">
        <f t="shared" si="5"/>
        <v>20191commercialVCC 24724 (NG T7 SWCVng)</v>
      </c>
      <c r="C165">
        <f>sales!$B$165</f>
        <v>2019</v>
      </c>
      <c r="D165">
        <f>sales!$C$165</f>
        <v>1</v>
      </c>
      <c r="E165" t="str">
        <f>sales!$D$165</f>
        <v>commercial</v>
      </c>
      <c r="F165" t="str">
        <f>sales!$E$165</f>
        <v>VCC 24724 (NG T7 SWCVng)</v>
      </c>
      <c r="G165">
        <f>sales!$F$165</f>
        <v>2010</v>
      </c>
      <c r="H165" s="1">
        <f>sales!$G165 - VLOOKUP($D165&amp;$G165, 'regional-sales'!$A$2:$D$24, 4, 0) * VLOOKUP($D165&amp;$E165&amp;$F165&amp;$G165, 'market-share'!$A$2:$F$95, 6, 0) * ($C165 = $G165)</f>
        <v>0</v>
      </c>
      <c r="I165" s="1">
        <f>sales!$H165 - IF($C165 &gt;= $G165, VLOOKUP($D165&amp;$G165, 'regional-sales'!$A$2:$D$24, 4, 0) * VLOOKUP($D165&amp;$E165&amp;$F165&amp;$G165, 'market-share'!$A$2:$F$95, 6, 0) * VLOOKUP($C165 - $G165, survival!$A$2:$B$72, 2, 0), 0)</f>
        <v>-1.5936585384679347E-11</v>
      </c>
      <c r="J165" s="1">
        <f>sales!$I165 - IF($C165 &gt;= $G165, sales!$H165 *VLOOKUP(E165&amp;($C165-$G165), 'annual-travel'!$A$2:$D$64, 4, 0), 0)</f>
        <v>-1.8327984435018152E-5</v>
      </c>
      <c r="K165" s="1">
        <f>sales!$J165 - SUM($M165:$P165)</f>
        <v>-5.1224575145170093E-5</v>
      </c>
      <c r="M165" s="1">
        <f>IFERROR(sales!$I165 * VLOOKUP($E165&amp;$F165&amp;"GAS", 'fuel-split'!$A$2:$E$7, 5, 0) / VLOOKUP($F165&amp;$G165&amp;"GAS", 'fuel-efficiency'!$A$2:$E$56, 5, 0), 0)</f>
        <v>0</v>
      </c>
      <c r="N165" s="1">
        <f>IFERROR(sales!$I165 * VLOOKUP($E165&amp;F165&amp;"DSL", 'fuel-split'!$A$2:$E$7, 5, 0) / VLOOKUP($F165&amp;$G165&amp;"DSL", 'fuel-efficiency'!$A$2:$E$56, 5, 0), 0)</f>
        <v>0</v>
      </c>
      <c r="O165" s="1">
        <f>IFERROR(sales!$I165 * VLOOKUP($E165&amp;$F165&amp;"NG", 'fuel-split'!$A$2:$E$7, 5, 0) / VLOOKUP($F165&amp;$G165&amp;"NG", 'fuel-efficiency'!$A$2:$E$56, 5, 0), 0)</f>
        <v>13617.323371972148</v>
      </c>
      <c r="P165" s="1">
        <f>IFERROR(sales!$I165 * VLOOKUP($E165&amp;$F165&amp;"ELEC", 'fuel-split'!$A$2:$E$7, 5, 0) / VLOOKUP($F165&amp;$G165&amp;"ELEC", 'fuel-efficiency'!$A$2:$E$56, 5, 0), 0)</f>
        <v>56555.05819771353</v>
      </c>
    </row>
    <row r="166" spans="1:16" x14ac:dyDescent="0.2">
      <c r="A166" s="1" t="str">
        <f t="shared" si="4"/>
        <v>20201commercialVCC 24724 (NG T7 SWCVng)2010</v>
      </c>
      <c r="B166" s="1" t="str">
        <f t="shared" si="5"/>
        <v>20201commercialVCC 24724 (NG T7 SWCVng)</v>
      </c>
      <c r="C166">
        <f>sales!$B$166</f>
        <v>2020</v>
      </c>
      <c r="D166">
        <f>sales!$C$166</f>
        <v>1</v>
      </c>
      <c r="E166" t="str">
        <f>sales!$D$166</f>
        <v>commercial</v>
      </c>
      <c r="F166" t="str">
        <f>sales!$E$166</f>
        <v>VCC 24724 (NG T7 SWCVng)</v>
      </c>
      <c r="G166">
        <f>sales!$F$166</f>
        <v>2010</v>
      </c>
      <c r="H166" s="1">
        <f>sales!$G166 - VLOOKUP($D166&amp;$G166, 'regional-sales'!$A$2:$D$24, 4, 0) * VLOOKUP($D166&amp;$E166&amp;$F166&amp;$G166, 'market-share'!$A$2:$F$95, 6, 0) * ($C166 = $G166)</f>
        <v>0</v>
      </c>
      <c r="I166" s="1">
        <f>sales!$H166 - IF($C166 &gt;= $G166, VLOOKUP($D166&amp;$G166, 'regional-sales'!$A$2:$D$24, 4, 0) * VLOOKUP($D166&amp;$E166&amp;$F166&amp;$G166, 'market-share'!$A$2:$F$95, 6, 0) * VLOOKUP($C166 - $G166, survival!$A$2:$B$72, 2, 0), 0)</f>
        <v>-1.545785721646098E-11</v>
      </c>
      <c r="J166" s="1">
        <f>sales!$I166 - IF($C166 &gt;= $G166, sales!$H166 *VLOOKUP(E166&amp;($C166-$G166), 'annual-travel'!$A$2:$D$64, 4, 0), 0)</f>
        <v>1.5151104889810085E-5</v>
      </c>
      <c r="K166" s="1">
        <f>sales!$J166 - SUM($M166:$P166)</f>
        <v>-4.7801957407500595E-5</v>
      </c>
      <c r="M166" s="1">
        <f>IFERROR(sales!$I166 * VLOOKUP($E166&amp;$F166&amp;"GAS", 'fuel-split'!$A$2:$E$7, 5, 0) / VLOOKUP($F166&amp;$G166&amp;"GAS", 'fuel-efficiency'!$A$2:$E$56, 5, 0), 0)</f>
        <v>0</v>
      </c>
      <c r="N166" s="1">
        <f>IFERROR(sales!$I166 * VLOOKUP($E166&amp;F166&amp;"DSL", 'fuel-split'!$A$2:$E$7, 5, 0) / VLOOKUP($F166&amp;$G166&amp;"DSL", 'fuel-efficiency'!$A$2:$E$56, 5, 0), 0)</f>
        <v>0</v>
      </c>
      <c r="O166" s="1">
        <f>IFERROR(sales!$I166 * VLOOKUP($E166&amp;$F166&amp;"NG", 'fuel-split'!$A$2:$E$7, 5, 0) / VLOOKUP($F166&amp;$G166&amp;"NG", 'fuel-efficiency'!$A$2:$E$56, 5, 0), 0)</f>
        <v>12707.455179401595</v>
      </c>
      <c r="P166" s="1">
        <f>IFERROR(sales!$I166 * VLOOKUP($E166&amp;$F166&amp;"ELEC", 'fuel-split'!$A$2:$E$7, 5, 0) / VLOOKUP($F166&amp;$G166&amp;"ELEC", 'fuel-efficiency'!$A$2:$E$56, 5, 0), 0)</f>
        <v>52776.22096388616</v>
      </c>
    </row>
    <row r="167" spans="1:16" x14ac:dyDescent="0.2">
      <c r="A167" s="1" t="str">
        <f t="shared" si="4"/>
        <v>20101commercialVCC 24724 (NG T7 SWCVng)2011</v>
      </c>
      <c r="B167" s="1" t="str">
        <f t="shared" si="5"/>
        <v>20101commercialVCC 24724 (NG T7 SWCVng)</v>
      </c>
      <c r="C167">
        <f>sales!$B$167</f>
        <v>2010</v>
      </c>
      <c r="D167">
        <f>sales!$C$167</f>
        <v>1</v>
      </c>
      <c r="E167" t="str">
        <f>sales!$D$167</f>
        <v>commercial</v>
      </c>
      <c r="F167" t="str">
        <f>sales!$E$167</f>
        <v>VCC 24724 (NG T7 SWCVng)</v>
      </c>
      <c r="G167">
        <f>sales!$F$167</f>
        <v>2011</v>
      </c>
      <c r="H167" s="1">
        <f>sales!$G167 - VLOOKUP($D167&amp;$G167, 'regional-sales'!$A$2:$D$24, 4, 0) * VLOOKUP($D167&amp;$E167&amp;$F167&amp;$G167, 'market-share'!$A$2:$F$95, 6, 0) * ($C167 = $G167)</f>
        <v>0</v>
      </c>
      <c r="I167" s="1">
        <f>sales!$H167 - IF($C167 &gt;= $G167, VLOOKUP($D167&amp;$G167, 'regional-sales'!$A$2:$D$24, 4, 0) * VLOOKUP($D167&amp;$E167&amp;$F167&amp;$G167, 'market-share'!$A$2:$F$95, 6, 0) * VLOOKUP($C167 - $G167, survival!$A$2:$B$72, 2, 0), 0)</f>
        <v>0</v>
      </c>
      <c r="J167" s="1">
        <f>sales!$I167 - IF($C167 &gt;= $G167, sales!$H167 *VLOOKUP(E167&amp;($C167-$G167), 'annual-travel'!$A$2:$D$64, 4, 0), 0)</f>
        <v>0</v>
      </c>
      <c r="K167" s="1">
        <f>sales!$J167 - SUM($M167:$P167)</f>
        <v>0</v>
      </c>
      <c r="M167" s="1">
        <f>IFERROR(sales!$I167 * VLOOKUP($E167&amp;$F167&amp;"GAS", 'fuel-split'!$A$2:$E$7, 5, 0) / VLOOKUP($F167&amp;$G167&amp;"GAS", 'fuel-efficiency'!$A$2:$E$56, 5, 0), 0)</f>
        <v>0</v>
      </c>
      <c r="N167" s="1">
        <f>IFERROR(sales!$I167 * VLOOKUP($E167&amp;F167&amp;"DSL", 'fuel-split'!$A$2:$E$7, 5, 0) / VLOOKUP($F167&amp;$G167&amp;"DSL", 'fuel-efficiency'!$A$2:$E$56, 5, 0), 0)</f>
        <v>0</v>
      </c>
      <c r="O167" s="1">
        <f>IFERROR(sales!$I167 * VLOOKUP($E167&amp;$F167&amp;"NG", 'fuel-split'!$A$2:$E$7, 5, 0) / VLOOKUP($F167&amp;$G167&amp;"NG", 'fuel-efficiency'!$A$2:$E$56, 5, 0), 0)</f>
        <v>0</v>
      </c>
      <c r="P167" s="1">
        <f>IFERROR(sales!$I167 * VLOOKUP($E167&amp;$F167&amp;"ELEC", 'fuel-split'!$A$2:$E$7, 5, 0) / VLOOKUP($F167&amp;$G167&amp;"ELEC", 'fuel-efficiency'!$A$2:$E$56, 5, 0), 0)</f>
        <v>0</v>
      </c>
    </row>
    <row r="168" spans="1:16" x14ac:dyDescent="0.2">
      <c r="A168" s="1" t="str">
        <f t="shared" si="4"/>
        <v>20111commercialVCC 24724 (NG T7 SWCVng)2011</v>
      </c>
      <c r="B168" s="1" t="str">
        <f t="shared" si="5"/>
        <v>20111commercialVCC 24724 (NG T7 SWCVng)</v>
      </c>
      <c r="C168">
        <f>sales!$B$168</f>
        <v>2011</v>
      </c>
      <c r="D168">
        <f>sales!$C$168</f>
        <v>1</v>
      </c>
      <c r="E168" t="str">
        <f>sales!$D$168</f>
        <v>commercial</v>
      </c>
      <c r="F168" t="str">
        <f>sales!$E$168</f>
        <v>VCC 24724 (NG T7 SWCVng)</v>
      </c>
      <c r="G168">
        <f>sales!$F$168</f>
        <v>2011</v>
      </c>
      <c r="H168" s="1">
        <f>sales!$G168 - VLOOKUP($D168&amp;$G168, 'regional-sales'!$A$2:$D$24, 4, 0) * VLOOKUP($D168&amp;$E168&amp;$F168&amp;$G168, 'market-share'!$A$2:$F$95, 6, 0) * ($C168 = $G168)</f>
        <v>-2.5253887869780556E-10</v>
      </c>
      <c r="I168" s="1">
        <f>sales!$H168 - IF($C168 &gt;= $G168, VLOOKUP($D168&amp;$G168, 'regional-sales'!$A$2:$D$24, 4, 0) * VLOOKUP($D168&amp;$E168&amp;$F168&amp;$G168, 'market-share'!$A$2:$F$95, 6, 0) * VLOOKUP($C168 - $G168, survival!$A$2:$B$72, 2, 0), 0)</f>
        <v>-2.5253887869780556E-10</v>
      </c>
      <c r="J168" s="1">
        <f>sales!$I168 - IF($C168 &gt;= $G168, sales!$H168 *VLOOKUP(E168&amp;($C168-$G168), 'annual-travel'!$A$2:$D$64, 4, 0), 0)</f>
        <v>-1.1987111065536737E-5</v>
      </c>
      <c r="K168" s="1">
        <f>sales!$J168 - SUM($M168:$P168)</f>
        <v>-1.1831980373244733E-5</v>
      </c>
      <c r="M168" s="1">
        <f>IFERROR(sales!$I168 * VLOOKUP($E168&amp;$F168&amp;"GAS", 'fuel-split'!$A$2:$E$7, 5, 0) / VLOOKUP($F168&amp;$G168&amp;"GAS", 'fuel-efficiency'!$A$2:$E$56, 5, 0), 0)</f>
        <v>0</v>
      </c>
      <c r="N168" s="1">
        <f>IFERROR(sales!$I168 * VLOOKUP($E168&amp;F168&amp;"DSL", 'fuel-split'!$A$2:$E$7, 5, 0) / VLOOKUP($F168&amp;$G168&amp;"DSL", 'fuel-efficiency'!$A$2:$E$56, 5, 0), 0)</f>
        <v>0</v>
      </c>
      <c r="O168" s="1">
        <f>IFERROR(sales!$I168 * VLOOKUP($E168&amp;$F168&amp;"NG", 'fuel-split'!$A$2:$E$7, 5, 0) / VLOOKUP($F168&amp;$G168&amp;"NG", 'fuel-efficiency'!$A$2:$E$56, 5, 0), 0)</f>
        <v>16253.926346265562</v>
      </c>
      <c r="P168" s="1">
        <f>IFERROR(sales!$I168 * VLOOKUP($E168&amp;$F168&amp;"ELEC", 'fuel-split'!$A$2:$E$7, 5, 0) / VLOOKUP($F168&amp;$G168&amp;"ELEC", 'fuel-efficiency'!$A$2:$E$56, 5, 0), 0)</f>
        <v>29306.36426772242</v>
      </c>
    </row>
    <row r="169" spans="1:16" x14ac:dyDescent="0.2">
      <c r="A169" s="1" t="str">
        <f t="shared" si="4"/>
        <v>20121commercialVCC 24724 (NG T7 SWCVng)2011</v>
      </c>
      <c r="B169" s="1" t="str">
        <f t="shared" si="5"/>
        <v>20121commercialVCC 24724 (NG T7 SWCVng)</v>
      </c>
      <c r="C169">
        <f>sales!$B$169</f>
        <v>2012</v>
      </c>
      <c r="D169">
        <f>sales!$C$169</f>
        <v>1</v>
      </c>
      <c r="E169" t="str">
        <f>sales!$D$169</f>
        <v>commercial</v>
      </c>
      <c r="F169" t="str">
        <f>sales!$E$169</f>
        <v>VCC 24724 (NG T7 SWCVng)</v>
      </c>
      <c r="G169">
        <f>sales!$F$169</f>
        <v>2011</v>
      </c>
      <c r="H169" s="1">
        <f>sales!$G169 - VLOOKUP($D169&amp;$G169, 'regional-sales'!$A$2:$D$24, 4, 0) * VLOOKUP($D169&amp;$E169&amp;$F169&amp;$G169, 'market-share'!$A$2:$F$95, 6, 0) * ($C169 = $G169)</f>
        <v>0</v>
      </c>
      <c r="I169" s="1">
        <f>sales!$H169 - IF($C169 &gt;= $G169, VLOOKUP($D169&amp;$G169, 'regional-sales'!$A$2:$D$24, 4, 0) * VLOOKUP($D169&amp;$E169&amp;$F169&amp;$G169, 'market-share'!$A$2:$F$95, 6, 0) * VLOOKUP($C169 - $G169, survival!$A$2:$B$72, 2, 0), 0)</f>
        <v>-2.500057938448208E-10</v>
      </c>
      <c r="J169" s="1">
        <f>sales!$I169 - IF($C169 &gt;= $G169, sales!$H169 *VLOOKUP(E169&amp;($C169-$G169), 'annual-travel'!$A$2:$D$64, 4, 0), 0)</f>
        <v>1.0277515684720129E-5</v>
      </c>
      <c r="K169" s="1">
        <f>sales!$J169 - SUM($M169:$P169)</f>
        <v>-1.0033130820374936E-5</v>
      </c>
      <c r="M169" s="1">
        <f>IFERROR(sales!$I169 * VLOOKUP($E169&amp;$F169&amp;"GAS", 'fuel-split'!$A$2:$E$7, 5, 0) / VLOOKUP($F169&amp;$G169&amp;"GAS", 'fuel-efficiency'!$A$2:$E$56, 5, 0), 0)</f>
        <v>0</v>
      </c>
      <c r="N169" s="1">
        <f>IFERROR(sales!$I169 * VLOOKUP($E169&amp;F169&amp;"DSL", 'fuel-split'!$A$2:$E$7, 5, 0) / VLOOKUP($F169&amp;$G169&amp;"DSL", 'fuel-efficiency'!$A$2:$E$56, 5, 0), 0)</f>
        <v>0</v>
      </c>
      <c r="O169" s="1">
        <f>IFERROR(sales!$I169 * VLOOKUP($E169&amp;$F169&amp;"NG", 'fuel-split'!$A$2:$E$7, 5, 0) / VLOOKUP($F169&amp;$G169&amp;"NG", 'fuel-efficiency'!$A$2:$E$56, 5, 0), 0)</f>
        <v>13782.809252602334</v>
      </c>
      <c r="P169" s="1">
        <f>IFERROR(sales!$I169 * VLOOKUP($E169&amp;$F169&amp;"ELEC", 'fuel-split'!$A$2:$E$7, 5, 0) / VLOOKUP($F169&amp;$G169&amp;"ELEC", 'fuel-efficiency'!$A$2:$E$56, 5, 0), 0)</f>
        <v>24850.858800778497</v>
      </c>
    </row>
    <row r="170" spans="1:16" x14ac:dyDescent="0.2">
      <c r="A170" s="1" t="str">
        <f t="shared" si="4"/>
        <v>20131commercialVCC 24724 (NG T7 SWCVng)2011</v>
      </c>
      <c r="B170" s="1" t="str">
        <f t="shared" si="5"/>
        <v>20131commercialVCC 24724 (NG T7 SWCVng)</v>
      </c>
      <c r="C170">
        <f>sales!$B$170</f>
        <v>2013</v>
      </c>
      <c r="D170">
        <f>sales!$C$170</f>
        <v>1</v>
      </c>
      <c r="E170" t="str">
        <f>sales!$D$170</f>
        <v>commercial</v>
      </c>
      <c r="F170" t="str">
        <f>sales!$E$170</f>
        <v>VCC 24724 (NG T7 SWCVng)</v>
      </c>
      <c r="G170">
        <f>sales!$F$170</f>
        <v>2011</v>
      </c>
      <c r="H170" s="1">
        <f>sales!$G170 - VLOOKUP($D170&amp;$G170, 'regional-sales'!$A$2:$D$24, 4, 0) * VLOOKUP($D170&amp;$E170&amp;$F170&amp;$G170, 'market-share'!$A$2:$F$95, 6, 0) * ($C170 = $G170)</f>
        <v>0</v>
      </c>
      <c r="I170" s="1">
        <f>sales!$H170 - IF($C170 &gt;= $G170, VLOOKUP($D170&amp;$G170, 'regional-sales'!$A$2:$D$24, 4, 0) * VLOOKUP($D170&amp;$E170&amp;$F170&amp;$G170, 'market-share'!$A$2:$F$95, 6, 0) * VLOOKUP($C170 - $G170, survival!$A$2:$B$72, 2, 0), 0)</f>
        <v>-2.475095683962536E-10</v>
      </c>
      <c r="J170" s="1">
        <f>sales!$I170 - IF($C170 &gt;= $G170, sales!$H170 *VLOOKUP(E170&amp;($C170-$G170), 'annual-travel'!$A$2:$D$64, 4, 0), 0)</f>
        <v>1.3914504961576313E-5</v>
      </c>
      <c r="K170" s="1">
        <f>sales!$J170 - SUM($M170:$P170)</f>
        <v>-8.965100278146565E-6</v>
      </c>
      <c r="M170" s="1">
        <f>IFERROR(sales!$I170 * VLOOKUP($E170&amp;$F170&amp;"GAS", 'fuel-split'!$A$2:$E$7, 5, 0) / VLOOKUP($F170&amp;$G170&amp;"GAS", 'fuel-efficiency'!$A$2:$E$56, 5, 0), 0)</f>
        <v>0</v>
      </c>
      <c r="N170" s="1">
        <f>IFERROR(sales!$I170 * VLOOKUP($E170&amp;F170&amp;"DSL", 'fuel-split'!$A$2:$E$7, 5, 0) / VLOOKUP($F170&amp;$G170&amp;"DSL", 'fuel-efficiency'!$A$2:$E$56, 5, 0), 0)</f>
        <v>0</v>
      </c>
      <c r="O170" s="1">
        <f>IFERROR(sales!$I170 * VLOOKUP($E170&amp;$F170&amp;"NG", 'fuel-split'!$A$2:$E$7, 5, 0) / VLOOKUP($F170&amp;$G170&amp;"NG", 'fuel-efficiency'!$A$2:$E$56, 5, 0), 0)</f>
        <v>12315.592178018449</v>
      </c>
      <c r="P170" s="1">
        <f>IFERROR(sales!$I170 * VLOOKUP($E170&amp;$F170&amp;"ELEC", 'fuel-split'!$A$2:$E$7, 5, 0) / VLOOKUP($F170&amp;$G170&amp;"ELEC", 'fuel-efficiency'!$A$2:$E$56, 5, 0), 0)</f>
        <v>22205.41811576785</v>
      </c>
    </row>
    <row r="171" spans="1:16" x14ac:dyDescent="0.2">
      <c r="A171" s="1" t="str">
        <f t="shared" si="4"/>
        <v>20141commercialVCC 24724 (NG T7 SWCVng)2011</v>
      </c>
      <c r="B171" s="1" t="str">
        <f t="shared" si="5"/>
        <v>20141commercialVCC 24724 (NG T7 SWCVng)</v>
      </c>
      <c r="C171">
        <f>sales!$B$171</f>
        <v>2014</v>
      </c>
      <c r="D171">
        <f>sales!$C$171</f>
        <v>1</v>
      </c>
      <c r="E171" t="str">
        <f>sales!$D$171</f>
        <v>commercial</v>
      </c>
      <c r="F171" t="str">
        <f>sales!$E$171</f>
        <v>VCC 24724 (NG T7 SWCVng)</v>
      </c>
      <c r="G171">
        <f>sales!$F$171</f>
        <v>2011</v>
      </c>
      <c r="H171" s="1">
        <f>sales!$G171 - VLOOKUP($D171&amp;$G171, 'regional-sales'!$A$2:$D$24, 4, 0) * VLOOKUP($D171&amp;$E171&amp;$F171&amp;$G171, 'market-share'!$A$2:$F$95, 6, 0) * ($C171 = $G171)</f>
        <v>0</v>
      </c>
      <c r="I171" s="1">
        <f>sales!$H171 - IF($C171 &gt;= $G171, VLOOKUP($D171&amp;$G171, 'regional-sales'!$A$2:$D$24, 4, 0) * VLOOKUP($D171&amp;$E171&amp;$F171&amp;$G171, 'market-share'!$A$2:$F$95, 6, 0) * VLOOKUP($C171 - $G171, survival!$A$2:$B$72, 2, 0), 0)</f>
        <v>-2.450399883002774E-10</v>
      </c>
      <c r="J171" s="1">
        <f>sales!$I171 - IF($C171 &gt;= $G171, sales!$H171 *VLOOKUP(E171&amp;($C171-$G171), 'annual-travel'!$A$2:$D$64, 4, 0), 0)</f>
        <v>9.1723995865322649E-6</v>
      </c>
      <c r="K171" s="1">
        <f>sales!$J171 - SUM($M171:$P171)</f>
        <v>-8.1887337728403509E-6</v>
      </c>
      <c r="M171" s="1">
        <f>IFERROR(sales!$I171 * VLOOKUP($E171&amp;$F171&amp;"GAS", 'fuel-split'!$A$2:$E$7, 5, 0) / VLOOKUP($F171&amp;$G171&amp;"GAS", 'fuel-efficiency'!$A$2:$E$56, 5, 0), 0)</f>
        <v>0</v>
      </c>
      <c r="N171" s="1">
        <f>IFERROR(sales!$I171 * VLOOKUP($E171&amp;F171&amp;"DSL", 'fuel-split'!$A$2:$E$7, 5, 0) / VLOOKUP($F171&amp;$G171&amp;"DSL", 'fuel-efficiency'!$A$2:$E$56, 5, 0), 0)</f>
        <v>0</v>
      </c>
      <c r="O171" s="1">
        <f>IFERROR(sales!$I171 * VLOOKUP($E171&amp;$F171&amp;"NG", 'fuel-split'!$A$2:$E$7, 5, 0) / VLOOKUP($F171&amp;$G171&amp;"NG", 'fuel-efficiency'!$A$2:$E$56, 5, 0), 0)</f>
        <v>11249.214995781464</v>
      </c>
      <c r="P171" s="1">
        <f>IFERROR(sales!$I171 * VLOOKUP($E171&amp;$F171&amp;"ELEC", 'fuel-split'!$A$2:$E$7, 5, 0) / VLOOKUP($F171&amp;$G171&amp;"ELEC", 'fuel-efficiency'!$A$2:$E$56, 5, 0), 0)</f>
        <v>20282.704951966367</v>
      </c>
    </row>
    <row r="172" spans="1:16" x14ac:dyDescent="0.2">
      <c r="A172" s="1" t="str">
        <f t="shared" si="4"/>
        <v>20151commercialVCC 24724 (NG T7 SWCVng)2011</v>
      </c>
      <c r="B172" s="1" t="str">
        <f t="shared" si="5"/>
        <v>20151commercialVCC 24724 (NG T7 SWCVng)</v>
      </c>
      <c r="C172">
        <f>sales!$B$172</f>
        <v>2015</v>
      </c>
      <c r="D172">
        <f>sales!$C$172</f>
        <v>1</v>
      </c>
      <c r="E172" t="str">
        <f>sales!$D$172</f>
        <v>commercial</v>
      </c>
      <c r="F172" t="str">
        <f>sales!$E$172</f>
        <v>VCC 24724 (NG T7 SWCVng)</v>
      </c>
      <c r="G172">
        <f>sales!$F$172</f>
        <v>2011</v>
      </c>
      <c r="H172" s="1">
        <f>sales!$G172 - VLOOKUP($D172&amp;$G172, 'regional-sales'!$A$2:$D$24, 4, 0) * VLOOKUP($D172&amp;$E172&amp;$F172&amp;$G172, 'market-share'!$A$2:$F$95, 6, 0) * ($C172 = $G172)</f>
        <v>0</v>
      </c>
      <c r="I172" s="1">
        <f>sales!$H172 - IF($C172 &gt;= $G172, VLOOKUP($D172&amp;$G172, 'regional-sales'!$A$2:$D$24, 4, 0) * VLOOKUP($D172&amp;$E172&amp;$F172&amp;$G172, 'market-share'!$A$2:$F$95, 6, 0) * VLOOKUP($C172 - $G172, survival!$A$2:$B$72, 2, 0), 0)</f>
        <v>-2.4258151043454745E-10</v>
      </c>
      <c r="J172" s="1">
        <f>sales!$I172 - IF($C172 &gt;= $G172, sales!$H172 *VLOOKUP(E172&amp;($C172-$G172), 'annual-travel'!$A$2:$D$64, 4, 0), 0)</f>
        <v>-6.6891589085571468E-6</v>
      </c>
      <c r="K172" s="1">
        <f>sales!$J172 - SUM($M172:$P172)</f>
        <v>-7.5746756920125335E-6</v>
      </c>
      <c r="M172" s="1">
        <f>IFERROR(sales!$I172 * VLOOKUP($E172&amp;$F172&amp;"GAS", 'fuel-split'!$A$2:$E$7, 5, 0) / VLOOKUP($F172&amp;$G172&amp;"GAS", 'fuel-efficiency'!$A$2:$E$56, 5, 0), 0)</f>
        <v>0</v>
      </c>
      <c r="N172" s="1">
        <f>IFERROR(sales!$I172 * VLOOKUP($E172&amp;F172&amp;"DSL", 'fuel-split'!$A$2:$E$7, 5, 0) / VLOOKUP($F172&amp;$G172&amp;"DSL", 'fuel-efficiency'!$A$2:$E$56, 5, 0), 0)</f>
        <v>0</v>
      </c>
      <c r="O172" s="1">
        <f>IFERROR(sales!$I172 * VLOOKUP($E172&amp;$F172&amp;"NG", 'fuel-split'!$A$2:$E$7, 5, 0) / VLOOKUP($F172&amp;$G172&amp;"NG", 'fuel-efficiency'!$A$2:$E$56, 5, 0), 0)</f>
        <v>10405.514879917446</v>
      </c>
      <c r="P172" s="1">
        <f>IFERROR(sales!$I172 * VLOOKUP($E172&amp;$F172&amp;"ELEC", 'fuel-split'!$A$2:$E$7, 5, 0) / VLOOKUP($F172&amp;$G172&amp;"ELEC", 'fuel-efficiency'!$A$2:$E$56, 5, 0), 0)</f>
        <v>18761.48586917463</v>
      </c>
    </row>
    <row r="173" spans="1:16" x14ac:dyDescent="0.2">
      <c r="A173" s="1" t="str">
        <f t="shared" si="4"/>
        <v>20161commercialVCC 24724 (NG T7 SWCVng)2011</v>
      </c>
      <c r="B173" s="1" t="str">
        <f t="shared" si="5"/>
        <v>20161commercialVCC 24724 (NG T7 SWCVng)</v>
      </c>
      <c r="C173">
        <f>sales!$B$173</f>
        <v>2016</v>
      </c>
      <c r="D173">
        <f>sales!$C$173</f>
        <v>1</v>
      </c>
      <c r="E173" t="str">
        <f>sales!$D$173</f>
        <v>commercial</v>
      </c>
      <c r="F173" t="str">
        <f>sales!$E$173</f>
        <v>VCC 24724 (NG T7 SWCVng)</v>
      </c>
      <c r="G173">
        <f>sales!$F$173</f>
        <v>2011</v>
      </c>
      <c r="H173" s="1">
        <f>sales!$G173 - VLOOKUP($D173&amp;$G173, 'regional-sales'!$A$2:$D$24, 4, 0) * VLOOKUP($D173&amp;$E173&amp;$F173&amp;$G173, 'market-share'!$A$2:$F$95, 6, 0) * ($C173 = $G173)</f>
        <v>0</v>
      </c>
      <c r="I173" s="1">
        <f>sales!$H173 - IF($C173 &gt;= $G173, VLOOKUP($D173&amp;$G173, 'regional-sales'!$A$2:$D$24, 4, 0) * VLOOKUP($D173&amp;$E173&amp;$F173&amp;$G173, 'market-share'!$A$2:$F$95, 6, 0) * VLOOKUP($C173 - $G173, survival!$A$2:$B$72, 2, 0), 0)</f>
        <v>-2.4015989197323506E-10</v>
      </c>
      <c r="J173" s="1">
        <f>sales!$I173 - IF($C173 &gt;= $G173, sales!$H173 *VLOOKUP(E173&amp;($C173-$G173), 'annual-travel'!$A$2:$D$64, 4, 0), 0)</f>
        <v>1.0414070857223123E-5</v>
      </c>
      <c r="K173" s="1">
        <f>sales!$J173 - SUM($M173:$P173)</f>
        <v>-7.0338210207410157E-6</v>
      </c>
      <c r="M173" s="1">
        <f>IFERROR(sales!$I173 * VLOOKUP($E173&amp;$F173&amp;"GAS", 'fuel-split'!$A$2:$E$7, 5, 0) / VLOOKUP($F173&amp;$G173&amp;"GAS", 'fuel-efficiency'!$A$2:$E$56, 5, 0), 0)</f>
        <v>0</v>
      </c>
      <c r="N173" s="1">
        <f>IFERROR(sales!$I173 * VLOOKUP($E173&amp;F173&amp;"DSL", 'fuel-split'!$A$2:$E$7, 5, 0) / VLOOKUP($F173&amp;$G173&amp;"DSL", 'fuel-efficiency'!$A$2:$E$56, 5, 0), 0)</f>
        <v>0</v>
      </c>
      <c r="O173" s="1">
        <f>IFERROR(sales!$I173 * VLOOKUP($E173&amp;$F173&amp;"NG", 'fuel-split'!$A$2:$E$7, 5, 0) / VLOOKUP($F173&amp;$G173&amp;"NG", 'fuel-efficiency'!$A$2:$E$56, 5, 0), 0)</f>
        <v>9662.4850363686655</v>
      </c>
      <c r="P173" s="1">
        <f>IFERROR(sales!$I173 * VLOOKUP($E173&amp;$F173&amp;"ELEC", 'fuel-split'!$A$2:$E$7, 5, 0) / VLOOKUP($F173&amp;$G173&amp;"ELEC", 'fuel-efficiency'!$A$2:$E$56, 5, 0), 0)</f>
        <v>17421.778601346854</v>
      </c>
    </row>
    <row r="174" spans="1:16" x14ac:dyDescent="0.2">
      <c r="A174" s="1" t="str">
        <f t="shared" si="4"/>
        <v>20171commercialVCC 24724 (NG T7 SWCVng)2011</v>
      </c>
      <c r="B174" s="1" t="str">
        <f t="shared" si="5"/>
        <v>20171commercialVCC 24724 (NG T7 SWCVng)</v>
      </c>
      <c r="C174">
        <f>sales!$B$174</f>
        <v>2017</v>
      </c>
      <c r="D174">
        <f>sales!$C$174</f>
        <v>1</v>
      </c>
      <c r="E174" t="str">
        <f>sales!$D$174</f>
        <v>commercial</v>
      </c>
      <c r="F174" t="str">
        <f>sales!$E$174</f>
        <v>VCC 24724 (NG T7 SWCVng)</v>
      </c>
      <c r="G174">
        <f>sales!$F$174</f>
        <v>2011</v>
      </c>
      <c r="H174" s="1">
        <f>sales!$G174 - VLOOKUP($D174&amp;$G174, 'regional-sales'!$A$2:$D$24, 4, 0) * VLOOKUP($D174&amp;$E174&amp;$F174&amp;$G174, 'market-share'!$A$2:$F$95, 6, 0) * ($C174 = $G174)</f>
        <v>0</v>
      </c>
      <c r="I174" s="1">
        <f>sales!$H174 - IF($C174 &gt;= $G174, VLOOKUP($D174&amp;$G174, 'regional-sales'!$A$2:$D$24, 4, 0) * VLOOKUP($D174&amp;$E174&amp;$F174&amp;$G174, 'market-share'!$A$2:$F$95, 6, 0) * VLOOKUP($C174 - $G174, survival!$A$2:$B$72, 2, 0), 0)</f>
        <v>-2.3775870161557577E-10</v>
      </c>
      <c r="J174" s="1">
        <f>sales!$I174 - IF($C174 &gt;= $G174, sales!$H174 *VLOOKUP(E174&amp;($C174-$G174), 'annual-travel'!$A$2:$D$64, 4, 0), 0)</f>
        <v>7.5126590672880411E-6</v>
      </c>
      <c r="K174" s="1">
        <f>sales!$J174 - SUM($M174:$P174)</f>
        <v>-6.5954918682109565E-6</v>
      </c>
      <c r="M174" s="1">
        <f>IFERROR(sales!$I174 * VLOOKUP($E174&amp;$F174&amp;"GAS", 'fuel-split'!$A$2:$E$7, 5, 0) / VLOOKUP($F174&amp;$G174&amp;"GAS", 'fuel-efficiency'!$A$2:$E$56, 5, 0), 0)</f>
        <v>0</v>
      </c>
      <c r="N174" s="1">
        <f>IFERROR(sales!$I174 * VLOOKUP($E174&amp;F174&amp;"DSL", 'fuel-split'!$A$2:$E$7, 5, 0) / VLOOKUP($F174&amp;$G174&amp;"DSL", 'fuel-efficiency'!$A$2:$E$56, 5, 0), 0)</f>
        <v>0</v>
      </c>
      <c r="O174" s="1">
        <f>IFERROR(sales!$I174 * VLOOKUP($E174&amp;$F174&amp;"NG", 'fuel-split'!$A$2:$E$7, 5, 0) / VLOOKUP($F174&amp;$G174&amp;"NG", 'fuel-efficiency'!$A$2:$E$56, 5, 0), 0)</f>
        <v>9060.3984742884895</v>
      </c>
      <c r="P174" s="1">
        <f>IFERROR(sales!$I174 * VLOOKUP($E174&amp;$F174&amp;"ELEC", 'fuel-split'!$A$2:$E$7, 5, 0) / VLOOKUP($F174&amp;$G174&amp;"ELEC", 'fuel-efficiency'!$A$2:$E$56, 5, 0), 0)</f>
        <v>16336.196709739701</v>
      </c>
    </row>
    <row r="175" spans="1:16" x14ac:dyDescent="0.2">
      <c r="A175" s="1" t="str">
        <f t="shared" si="4"/>
        <v>20181commercialVCC 24724 (NG T7 SWCVng)2011</v>
      </c>
      <c r="B175" s="1" t="str">
        <f t="shared" si="5"/>
        <v>20181commercialVCC 24724 (NG T7 SWCVng)</v>
      </c>
      <c r="C175">
        <f>sales!$B$175</f>
        <v>2018</v>
      </c>
      <c r="D175">
        <f>sales!$C$175</f>
        <v>1</v>
      </c>
      <c r="E175" t="str">
        <f>sales!$D$175</f>
        <v>commercial</v>
      </c>
      <c r="F175" t="str">
        <f>sales!$E$175</f>
        <v>VCC 24724 (NG T7 SWCVng)</v>
      </c>
      <c r="G175">
        <f>sales!$F$175</f>
        <v>2011</v>
      </c>
      <c r="H175" s="1">
        <f>sales!$G175 - VLOOKUP($D175&amp;$G175, 'regional-sales'!$A$2:$D$24, 4, 0) * VLOOKUP($D175&amp;$E175&amp;$F175&amp;$G175, 'market-share'!$A$2:$F$95, 6, 0) * ($C175 = $G175)</f>
        <v>0</v>
      </c>
      <c r="I175" s="1">
        <f>sales!$H175 - IF($C175 &gt;= $G175, VLOOKUP($D175&amp;$G175, 'regional-sales'!$A$2:$D$24, 4, 0) * VLOOKUP($D175&amp;$E175&amp;$F175&amp;$G175, 'market-share'!$A$2:$F$95, 6, 0) * VLOOKUP($C175 - $G175, survival!$A$2:$B$72, 2, 0), 0)</f>
        <v>-2.3537927162919914E-10</v>
      </c>
      <c r="J175" s="1">
        <f>sales!$I175 - IF($C175 &gt;= $G175, sales!$H175 *VLOOKUP(E175&amp;($C175-$G175), 'annual-travel'!$A$2:$D$64, 4, 0), 0)</f>
        <v>7.4527633842080832E-7</v>
      </c>
      <c r="K175" s="1">
        <f>sales!$J175 - SUM($M175:$P175)</f>
        <v>-6.216811016201973E-6</v>
      </c>
      <c r="M175" s="1">
        <f>IFERROR(sales!$I175 * VLOOKUP($E175&amp;$F175&amp;"GAS", 'fuel-split'!$A$2:$E$7, 5, 0) / VLOOKUP($F175&amp;$G175&amp;"GAS", 'fuel-efficiency'!$A$2:$E$56, 5, 0), 0)</f>
        <v>0</v>
      </c>
      <c r="N175" s="1">
        <f>IFERROR(sales!$I175 * VLOOKUP($E175&amp;F175&amp;"DSL", 'fuel-split'!$A$2:$E$7, 5, 0) / VLOOKUP($F175&amp;$G175&amp;"DSL", 'fuel-efficiency'!$A$2:$E$56, 5, 0), 0)</f>
        <v>0</v>
      </c>
      <c r="O175" s="1">
        <f>IFERROR(sales!$I175 * VLOOKUP($E175&amp;$F175&amp;"NG", 'fuel-split'!$A$2:$E$7, 5, 0) / VLOOKUP($F175&amp;$G175&amp;"NG", 'fuel-efficiency'!$A$2:$E$56, 5, 0), 0)</f>
        <v>8540.1814958081413</v>
      </c>
      <c r="P175" s="1">
        <f>IFERROR(sales!$I175 * VLOOKUP($E175&amp;$F175&amp;"ELEC", 'fuel-split'!$A$2:$E$7, 5, 0) / VLOOKUP($F175&amp;$G175&amp;"ELEC", 'fuel-efficiency'!$A$2:$E$56, 5, 0), 0)</f>
        <v>15398.228372439969</v>
      </c>
    </row>
    <row r="176" spans="1:16" x14ac:dyDescent="0.2">
      <c r="A176" s="1" t="str">
        <f t="shared" si="4"/>
        <v>20191commercialVCC 24724 (NG T7 SWCVng)2011</v>
      </c>
      <c r="B176" s="1" t="str">
        <f t="shared" si="5"/>
        <v>20191commercialVCC 24724 (NG T7 SWCVng)</v>
      </c>
      <c r="C176">
        <f>sales!$B$176</f>
        <v>2019</v>
      </c>
      <c r="D176">
        <f>sales!$C$176</f>
        <v>1</v>
      </c>
      <c r="E176" t="str">
        <f>sales!$D$176</f>
        <v>commercial</v>
      </c>
      <c r="F176" t="str">
        <f>sales!$E$176</f>
        <v>VCC 24724 (NG T7 SWCVng)</v>
      </c>
      <c r="G176">
        <f>sales!$F$176</f>
        <v>2011</v>
      </c>
      <c r="H176" s="1">
        <f>sales!$G176 - VLOOKUP($D176&amp;$G176, 'regional-sales'!$A$2:$D$24, 4, 0) * VLOOKUP($D176&amp;$E176&amp;$F176&amp;$G176, 'market-share'!$A$2:$F$95, 6, 0) * ($C176 = $G176)</f>
        <v>0</v>
      </c>
      <c r="I176" s="1">
        <f>sales!$H176 - IF($C176 &gt;= $G176, VLOOKUP($D176&amp;$G176, 'regional-sales'!$A$2:$D$24, 4, 0) * VLOOKUP($D176&amp;$E176&amp;$F176&amp;$G176, 'market-share'!$A$2:$F$95, 6, 0) * VLOOKUP($C176 - $G176, survival!$A$2:$B$72, 2, 0), 0)</f>
        <v>-2.3302382246015441E-10</v>
      </c>
      <c r="J176" s="1">
        <f>sales!$I176 - IF($C176 &gt;= $G176, sales!$H176 *VLOOKUP(E176&amp;($C176-$G176), 'annual-travel'!$A$2:$D$64, 4, 0), 0)</f>
        <v>-2.1759624360129237E-6</v>
      </c>
      <c r="K176" s="1">
        <f>sales!$J176 - SUM($M176:$P176)</f>
        <v>-5.8882433222606778E-6</v>
      </c>
      <c r="M176" s="1">
        <f>IFERROR(sales!$I176 * VLOOKUP($E176&amp;$F176&amp;"GAS", 'fuel-split'!$A$2:$E$7, 5, 0) / VLOOKUP($F176&amp;$G176&amp;"GAS", 'fuel-efficiency'!$A$2:$E$56, 5, 0), 0)</f>
        <v>0</v>
      </c>
      <c r="N176" s="1">
        <f>IFERROR(sales!$I176 * VLOOKUP($E176&amp;F176&amp;"DSL", 'fuel-split'!$A$2:$E$7, 5, 0) / VLOOKUP($F176&amp;$G176&amp;"DSL", 'fuel-efficiency'!$A$2:$E$56, 5, 0), 0)</f>
        <v>0</v>
      </c>
      <c r="O176" s="1">
        <f>IFERROR(sales!$I176 * VLOOKUP($E176&amp;$F176&amp;"NG", 'fuel-split'!$A$2:$E$7, 5, 0) / VLOOKUP($F176&amp;$G176&amp;"NG", 'fuel-efficiency'!$A$2:$E$56, 5, 0), 0)</f>
        <v>8088.7793390832394</v>
      </c>
      <c r="P176" s="1">
        <f>IFERROR(sales!$I176 * VLOOKUP($E176&amp;$F176&amp;"ELEC", 'fuel-split'!$A$2:$E$7, 5, 0) / VLOOKUP($F176&amp;$G176&amp;"ELEC", 'fuel-efficiency'!$A$2:$E$56, 5, 0), 0)</f>
        <v>14584.335424090605</v>
      </c>
    </row>
    <row r="177" spans="1:16" x14ac:dyDescent="0.2">
      <c r="A177" s="1" t="str">
        <f t="shared" si="4"/>
        <v>20201commercialVCC 24724 (NG T7 SWCVng)2011</v>
      </c>
      <c r="B177" s="1" t="str">
        <f t="shared" si="5"/>
        <v>20201commercialVCC 24724 (NG T7 SWCVng)</v>
      </c>
      <c r="C177">
        <f>sales!$B$177</f>
        <v>2020</v>
      </c>
      <c r="D177">
        <f>sales!$C$177</f>
        <v>1</v>
      </c>
      <c r="E177" t="str">
        <f>sales!$D$177</f>
        <v>commercial</v>
      </c>
      <c r="F177" t="str">
        <f>sales!$E$177</f>
        <v>VCC 24724 (NG T7 SWCVng)</v>
      </c>
      <c r="G177">
        <f>sales!$F$177</f>
        <v>2011</v>
      </c>
      <c r="H177" s="1">
        <f>sales!$G177 - VLOOKUP($D177&amp;$G177, 'regional-sales'!$A$2:$D$24, 4, 0) * VLOOKUP($D177&amp;$E177&amp;$F177&amp;$G177, 'market-share'!$A$2:$F$95, 6, 0) * ($C177 = $G177)</f>
        <v>0</v>
      </c>
      <c r="I177" s="1">
        <f>sales!$H177 - IF($C177 &gt;= $G177, VLOOKUP($D177&amp;$G177, 'regional-sales'!$A$2:$D$24, 4, 0) * VLOOKUP($D177&amp;$E177&amp;$F177&amp;$G177, 'market-share'!$A$2:$F$95, 6, 0) * VLOOKUP($C177 - $G177, survival!$A$2:$B$72, 2, 0), 0)</f>
        <v>-2.2603297011869472E-10</v>
      </c>
      <c r="J177" s="1">
        <f>sales!$I177 - IF($C177 &gt;= $G177, sales!$H177 *VLOOKUP(E177&amp;($C177-$G177), 'annual-travel'!$A$2:$D$64, 4, 0), 0)</f>
        <v>-1.0183517588302493E-5</v>
      </c>
      <c r="K177" s="1">
        <f>sales!$J177 - SUM($M177:$P177)</f>
        <v>-5.4810843721497804E-6</v>
      </c>
      <c r="M177" s="1">
        <f>IFERROR(sales!$I177 * VLOOKUP($E177&amp;$F177&amp;"GAS", 'fuel-split'!$A$2:$E$7, 5, 0) / VLOOKUP($F177&amp;$G177&amp;"GAS", 'fuel-efficiency'!$A$2:$E$56, 5, 0), 0)</f>
        <v>0</v>
      </c>
      <c r="N177" s="1">
        <f>IFERROR(sales!$I177 * VLOOKUP($E177&amp;F177&amp;"DSL", 'fuel-split'!$A$2:$E$7, 5, 0) / VLOOKUP($F177&amp;$G177&amp;"DSL", 'fuel-efficiency'!$A$2:$E$56, 5, 0), 0)</f>
        <v>0</v>
      </c>
      <c r="O177" s="1">
        <f>IFERROR(sales!$I177 * VLOOKUP($E177&amp;$F177&amp;"NG", 'fuel-split'!$A$2:$E$7, 5, 0) / VLOOKUP($F177&amp;$G177&amp;"NG", 'fuel-efficiency'!$A$2:$E$56, 5, 0), 0)</f>
        <v>7529.4903504048189</v>
      </c>
      <c r="P177" s="1">
        <f>IFERROR(sales!$I177 * VLOOKUP($E177&amp;$F177&amp;"ELEC", 'fuel-split'!$A$2:$E$7, 5, 0) / VLOOKUP($F177&amp;$G177&amp;"ELEC", 'fuel-efficiency'!$A$2:$E$56, 5, 0), 0)</f>
        <v>13575.918966186468</v>
      </c>
    </row>
    <row r="178" spans="1:16" x14ac:dyDescent="0.2">
      <c r="A178" s="1" t="str">
        <f t="shared" si="4"/>
        <v>20101commercialVCC 24724 (NG T7 SWCVng)2012</v>
      </c>
      <c r="B178" s="1" t="str">
        <f t="shared" si="5"/>
        <v>20101commercialVCC 24724 (NG T7 SWCVng)</v>
      </c>
      <c r="C178">
        <f>sales!$B$178</f>
        <v>2010</v>
      </c>
      <c r="D178">
        <f>sales!$C$178</f>
        <v>1</v>
      </c>
      <c r="E178" t="str">
        <f>sales!$D$178</f>
        <v>commercial</v>
      </c>
      <c r="F178" t="str">
        <f>sales!$E$178</f>
        <v>VCC 24724 (NG T7 SWCVng)</v>
      </c>
      <c r="G178">
        <f>sales!$F$178</f>
        <v>2012</v>
      </c>
      <c r="H178" s="1">
        <f>sales!$G178 - VLOOKUP($D178&amp;$G178, 'regional-sales'!$A$2:$D$24, 4, 0) * VLOOKUP($D178&amp;$E178&amp;$F178&amp;$G178, 'market-share'!$A$2:$F$95, 6, 0) * ($C178 = $G178)</f>
        <v>0</v>
      </c>
      <c r="I178" s="1">
        <f>sales!$H178 - IF($C178 &gt;= $G178, VLOOKUP($D178&amp;$G178, 'regional-sales'!$A$2:$D$24, 4, 0) * VLOOKUP($D178&amp;$E178&amp;$F178&amp;$G178, 'market-share'!$A$2:$F$95, 6, 0) * VLOOKUP($C178 - $G178, survival!$A$2:$B$72, 2, 0), 0)</f>
        <v>0</v>
      </c>
      <c r="J178" s="1">
        <f>sales!$I178 - IF($C178 &gt;= $G178, sales!$H178 *VLOOKUP(E178&amp;($C178-$G178), 'annual-travel'!$A$2:$D$64, 4, 0), 0)</f>
        <v>0</v>
      </c>
      <c r="K178" s="1">
        <f>sales!$J178 - SUM($M178:$P178)</f>
        <v>0</v>
      </c>
      <c r="M178" s="1">
        <f>IFERROR(sales!$I178 * VLOOKUP($E178&amp;$F178&amp;"GAS", 'fuel-split'!$A$2:$E$7, 5, 0) / VLOOKUP($F178&amp;$G178&amp;"GAS", 'fuel-efficiency'!$A$2:$E$56, 5, 0), 0)</f>
        <v>0</v>
      </c>
      <c r="N178" s="1">
        <f>IFERROR(sales!$I178 * VLOOKUP($E178&amp;F178&amp;"DSL", 'fuel-split'!$A$2:$E$7, 5, 0) / VLOOKUP($F178&amp;$G178&amp;"DSL", 'fuel-efficiency'!$A$2:$E$56, 5, 0), 0)</f>
        <v>0</v>
      </c>
      <c r="O178" s="1">
        <f>IFERROR(sales!$I178 * VLOOKUP($E178&amp;$F178&amp;"NG", 'fuel-split'!$A$2:$E$7, 5, 0) / VLOOKUP($F178&amp;$G178&amp;"NG", 'fuel-efficiency'!$A$2:$E$56, 5, 0), 0)</f>
        <v>0</v>
      </c>
      <c r="P178" s="1">
        <f>IFERROR(sales!$I178 * VLOOKUP($E178&amp;$F178&amp;"ELEC", 'fuel-split'!$A$2:$E$7, 5, 0) / VLOOKUP($F178&amp;$G178&amp;"ELEC", 'fuel-efficiency'!$A$2:$E$56, 5, 0), 0)</f>
        <v>0</v>
      </c>
    </row>
    <row r="179" spans="1:16" x14ac:dyDescent="0.2">
      <c r="A179" s="1" t="str">
        <f t="shared" si="4"/>
        <v>20111commercialVCC 24724 (NG T7 SWCVng)2012</v>
      </c>
      <c r="B179" s="1" t="str">
        <f t="shared" si="5"/>
        <v>20111commercialVCC 24724 (NG T7 SWCVng)</v>
      </c>
      <c r="C179">
        <f>sales!$B$179</f>
        <v>2011</v>
      </c>
      <c r="D179">
        <f>sales!$C$179</f>
        <v>1</v>
      </c>
      <c r="E179" t="str">
        <f>sales!$D$179</f>
        <v>commercial</v>
      </c>
      <c r="F179" t="str">
        <f>sales!$E$179</f>
        <v>VCC 24724 (NG T7 SWCVng)</v>
      </c>
      <c r="G179">
        <f>sales!$F$179</f>
        <v>2012</v>
      </c>
      <c r="H179" s="1">
        <f>sales!$G179 - VLOOKUP($D179&amp;$G179, 'regional-sales'!$A$2:$D$24, 4, 0) * VLOOKUP($D179&amp;$E179&amp;$F179&amp;$G179, 'market-share'!$A$2:$F$95, 6, 0) * ($C179 = $G179)</f>
        <v>0</v>
      </c>
      <c r="I179" s="1">
        <f>sales!$H179 - IF($C179 &gt;= $G179, VLOOKUP($D179&amp;$G179, 'regional-sales'!$A$2:$D$24, 4, 0) * VLOOKUP($D179&amp;$E179&amp;$F179&amp;$G179, 'market-share'!$A$2:$F$95, 6, 0) * VLOOKUP($C179 - $G179, survival!$A$2:$B$72, 2, 0), 0)</f>
        <v>0</v>
      </c>
      <c r="J179" s="1">
        <f>sales!$I179 - IF($C179 &gt;= $G179, sales!$H179 *VLOOKUP(E179&amp;($C179-$G179), 'annual-travel'!$A$2:$D$64, 4, 0), 0)</f>
        <v>0</v>
      </c>
      <c r="K179" s="1">
        <f>sales!$J179 - SUM($M179:$P179)</f>
        <v>0</v>
      </c>
      <c r="M179" s="1">
        <f>IFERROR(sales!$I179 * VLOOKUP($E179&amp;$F179&amp;"GAS", 'fuel-split'!$A$2:$E$7, 5, 0) / VLOOKUP($F179&amp;$G179&amp;"GAS", 'fuel-efficiency'!$A$2:$E$56, 5, 0), 0)</f>
        <v>0</v>
      </c>
      <c r="N179" s="1">
        <f>IFERROR(sales!$I179 * VLOOKUP($E179&amp;F179&amp;"DSL", 'fuel-split'!$A$2:$E$7, 5, 0) / VLOOKUP($F179&amp;$G179&amp;"DSL", 'fuel-efficiency'!$A$2:$E$56, 5, 0), 0)</f>
        <v>0</v>
      </c>
      <c r="O179" s="1">
        <f>IFERROR(sales!$I179 * VLOOKUP($E179&amp;$F179&amp;"NG", 'fuel-split'!$A$2:$E$7, 5, 0) / VLOOKUP($F179&amp;$G179&amp;"NG", 'fuel-efficiency'!$A$2:$E$56, 5, 0), 0)</f>
        <v>0</v>
      </c>
      <c r="P179" s="1">
        <f>IFERROR(sales!$I179 * VLOOKUP($E179&amp;$F179&amp;"ELEC", 'fuel-split'!$A$2:$E$7, 5, 0) / VLOOKUP($F179&amp;$G179&amp;"ELEC", 'fuel-efficiency'!$A$2:$E$56, 5, 0), 0)</f>
        <v>0</v>
      </c>
    </row>
    <row r="180" spans="1:16" x14ac:dyDescent="0.2">
      <c r="A180" s="1" t="str">
        <f t="shared" si="4"/>
        <v>20121commercialVCC 24724 (NG T7 SWCVng)2012</v>
      </c>
      <c r="B180" s="1" t="str">
        <f t="shared" si="5"/>
        <v>20121commercialVCC 24724 (NG T7 SWCVng)</v>
      </c>
      <c r="C180">
        <f>sales!$B$180</f>
        <v>2012</v>
      </c>
      <c r="D180">
        <f>sales!$C$180</f>
        <v>1</v>
      </c>
      <c r="E180" t="str">
        <f>sales!$D$180</f>
        <v>commercial</v>
      </c>
      <c r="F180" t="str">
        <f>sales!$E$180</f>
        <v>VCC 24724 (NG T7 SWCVng)</v>
      </c>
      <c r="G180">
        <f>sales!$F$180</f>
        <v>2012</v>
      </c>
      <c r="H180" s="1">
        <f>sales!$G180 - VLOOKUP($D180&amp;$G180, 'regional-sales'!$A$2:$D$24, 4, 0) * VLOOKUP($D180&amp;$E180&amp;$F180&amp;$G180, 'market-share'!$A$2:$F$95, 6, 0) * ($C180 = $G180)</f>
        <v>3.6397374003627192E-10</v>
      </c>
      <c r="I180" s="1">
        <f>sales!$H180 - IF($C180 &gt;= $G180, VLOOKUP($D180&amp;$G180, 'regional-sales'!$A$2:$D$24, 4, 0) * VLOOKUP($D180&amp;$E180&amp;$F180&amp;$G180, 'market-share'!$A$2:$F$95, 6, 0) * VLOOKUP($C180 - $G180, survival!$A$2:$B$72, 2, 0), 0)</f>
        <v>3.6397374003627192E-10</v>
      </c>
      <c r="J180" s="1">
        <f>sales!$I180 - IF($C180 &gt;= $G180, sales!$H180 *VLOOKUP(E180&amp;($C180-$G180), 'annual-travel'!$A$2:$D$64, 4, 0), 0)</f>
        <v>-3.9565871702507138E-5</v>
      </c>
      <c r="K180" s="1">
        <f>sales!$J180 - SUM($M180:$P180)</f>
        <v>-3.6923476727679372E-4</v>
      </c>
      <c r="M180" s="1">
        <f>IFERROR(sales!$I180 * VLOOKUP($E180&amp;$F180&amp;"GAS", 'fuel-split'!$A$2:$E$7, 5, 0) / VLOOKUP($F180&amp;$G180&amp;"GAS", 'fuel-efficiency'!$A$2:$E$56, 5, 0), 0)</f>
        <v>0</v>
      </c>
      <c r="N180" s="1">
        <f>IFERROR(sales!$I180 * VLOOKUP($E180&amp;F180&amp;"DSL", 'fuel-split'!$A$2:$E$7, 5, 0) / VLOOKUP($F180&amp;$G180&amp;"DSL", 'fuel-efficiency'!$A$2:$E$56, 5, 0), 0)</f>
        <v>0</v>
      </c>
      <c r="O180" s="1">
        <f>IFERROR(sales!$I180 * VLOOKUP($E180&amp;$F180&amp;"NG", 'fuel-split'!$A$2:$E$7, 5, 0) / VLOOKUP($F180&amp;$G180&amp;"NG", 'fuel-efficiency'!$A$2:$E$56, 5, 0), 0)</f>
        <v>53560.772430494078</v>
      </c>
      <c r="P180" s="1">
        <f>IFERROR(sales!$I180 * VLOOKUP($E180&amp;$F180&amp;"ELEC", 'fuel-split'!$A$2:$E$7, 5, 0) / VLOOKUP($F180&amp;$G180&amp;"ELEC", 'fuel-efficiency'!$A$2:$E$56, 5, 0), 0)</f>
        <v>326157.99170181568</v>
      </c>
    </row>
    <row r="181" spans="1:16" x14ac:dyDescent="0.2">
      <c r="A181" s="1" t="str">
        <f t="shared" si="4"/>
        <v>20131commercialVCC 24724 (NG T7 SWCVng)2012</v>
      </c>
      <c r="B181" s="1" t="str">
        <f t="shared" si="5"/>
        <v>20131commercialVCC 24724 (NG T7 SWCVng)</v>
      </c>
      <c r="C181">
        <f>sales!$B$181</f>
        <v>2013</v>
      </c>
      <c r="D181">
        <f>sales!$C$181</f>
        <v>1</v>
      </c>
      <c r="E181" t="str">
        <f>sales!$D$181</f>
        <v>commercial</v>
      </c>
      <c r="F181" t="str">
        <f>sales!$E$181</f>
        <v>VCC 24724 (NG T7 SWCVng)</v>
      </c>
      <c r="G181">
        <f>sales!$F$181</f>
        <v>2012</v>
      </c>
      <c r="H181" s="1">
        <f>sales!$G181 - VLOOKUP($D181&amp;$G181, 'regional-sales'!$A$2:$D$24, 4, 0) * VLOOKUP($D181&amp;$E181&amp;$F181&amp;$G181, 'market-share'!$A$2:$F$95, 6, 0) * ($C181 = $G181)</f>
        <v>0</v>
      </c>
      <c r="I181" s="1">
        <f>sales!$H181 - IF($C181 &gt;= $G181, VLOOKUP($D181&amp;$G181, 'regional-sales'!$A$2:$D$24, 4, 0) * VLOOKUP($D181&amp;$E181&amp;$F181&amp;$G181, 'market-share'!$A$2:$F$95, 6, 0) * VLOOKUP($C181 - $G181, survival!$A$2:$B$72, 2, 0), 0)</f>
        <v>3.6033931394285901E-10</v>
      </c>
      <c r="J181" s="1">
        <f>sales!$I181 - IF($C181 &gt;= $G181, sales!$H181 *VLOOKUP(E181&amp;($C181-$G181), 'annual-travel'!$A$2:$D$64, 4, 0), 0)</f>
        <v>3.3922435250133276E-5</v>
      </c>
      <c r="K181" s="1">
        <f>sales!$J181 - SUM($M181:$P181)</f>
        <v>-3.1309836776927114E-4</v>
      </c>
      <c r="M181" s="1">
        <f>IFERROR(sales!$I181 * VLOOKUP($E181&amp;$F181&amp;"GAS", 'fuel-split'!$A$2:$E$7, 5, 0) / VLOOKUP($F181&amp;$G181&amp;"GAS", 'fuel-efficiency'!$A$2:$E$56, 5, 0), 0)</f>
        <v>0</v>
      </c>
      <c r="N181" s="1">
        <f>IFERROR(sales!$I181 * VLOOKUP($E181&amp;F181&amp;"DSL", 'fuel-split'!$A$2:$E$7, 5, 0) / VLOOKUP($F181&amp;$G181&amp;"DSL", 'fuel-efficiency'!$A$2:$E$56, 5, 0), 0)</f>
        <v>0</v>
      </c>
      <c r="O181" s="1">
        <f>IFERROR(sales!$I181 * VLOOKUP($E181&amp;$F181&amp;"NG", 'fuel-split'!$A$2:$E$7, 5, 0) / VLOOKUP($F181&amp;$G181&amp;"NG", 'fuel-efficiency'!$A$2:$E$56, 5, 0), 0)</f>
        <v>45417.82053793731</v>
      </c>
      <c r="P181" s="1">
        <f>IFERROR(sales!$I181 * VLOOKUP($E181&amp;$F181&amp;"ELEC", 'fuel-split'!$A$2:$E$7, 5, 0) / VLOOKUP($F181&amp;$G181&amp;"ELEC", 'fuel-efficiency'!$A$2:$E$56, 5, 0), 0)</f>
        <v>276571.536628798</v>
      </c>
    </row>
    <row r="182" spans="1:16" x14ac:dyDescent="0.2">
      <c r="A182" s="1" t="str">
        <f t="shared" si="4"/>
        <v>20141commercialVCC 24724 (NG T7 SWCVng)2012</v>
      </c>
      <c r="B182" s="1" t="str">
        <f t="shared" si="5"/>
        <v>20141commercialVCC 24724 (NG T7 SWCVng)</v>
      </c>
      <c r="C182">
        <f>sales!$B$182</f>
        <v>2014</v>
      </c>
      <c r="D182">
        <f>sales!$C$182</f>
        <v>1</v>
      </c>
      <c r="E182" t="str">
        <f>sales!$D$182</f>
        <v>commercial</v>
      </c>
      <c r="F182" t="str">
        <f>sales!$E$182</f>
        <v>VCC 24724 (NG T7 SWCVng)</v>
      </c>
      <c r="G182">
        <f>sales!$F$182</f>
        <v>2012</v>
      </c>
      <c r="H182" s="1">
        <f>sales!$G182 - VLOOKUP($D182&amp;$G182, 'regional-sales'!$A$2:$D$24, 4, 0) * VLOOKUP($D182&amp;$E182&amp;$F182&amp;$G182, 'market-share'!$A$2:$F$95, 6, 0) * ($C182 = $G182)</f>
        <v>0</v>
      </c>
      <c r="I182" s="1">
        <f>sales!$H182 - IF($C182 &gt;= $G182, VLOOKUP($D182&amp;$G182, 'regional-sales'!$A$2:$D$24, 4, 0) * VLOOKUP($D182&amp;$E182&amp;$F182&amp;$G182, 'market-share'!$A$2:$F$95, 6, 0) * VLOOKUP($C182 - $G182, survival!$A$2:$B$72, 2, 0), 0)</f>
        <v>3.567368622725553E-10</v>
      </c>
      <c r="J182" s="1">
        <f>sales!$I182 - IF($C182 &gt;= $G182, sales!$H182 *VLOOKUP(E182&amp;($C182-$G182), 'annual-travel'!$A$2:$D$64, 4, 0), 0)</f>
        <v>4.5926601160317659E-5</v>
      </c>
      <c r="K182" s="1">
        <f>sales!$J182 - SUM($M182:$P182)</f>
        <v>-2.7976877754554152E-4</v>
      </c>
      <c r="M182" s="1">
        <f>IFERROR(sales!$I182 * VLOOKUP($E182&amp;$F182&amp;"GAS", 'fuel-split'!$A$2:$E$7, 5, 0) / VLOOKUP($F182&amp;$G182&amp;"GAS", 'fuel-efficiency'!$A$2:$E$56, 5, 0), 0)</f>
        <v>0</v>
      </c>
      <c r="N182" s="1">
        <f>IFERROR(sales!$I182 * VLOOKUP($E182&amp;F182&amp;"DSL", 'fuel-split'!$A$2:$E$7, 5, 0) / VLOOKUP($F182&amp;$G182&amp;"DSL", 'fuel-efficiency'!$A$2:$E$56, 5, 0), 0)</f>
        <v>0</v>
      </c>
      <c r="O182" s="1">
        <f>IFERROR(sales!$I182 * VLOOKUP($E182&amp;$F182&amp;"NG", 'fuel-split'!$A$2:$E$7, 5, 0) / VLOOKUP($F182&amp;$G182&amp;"NG", 'fuel-efficiency'!$A$2:$E$56, 5, 0), 0)</f>
        <v>40582.971519688967</v>
      </c>
      <c r="P182" s="1">
        <f>IFERROR(sales!$I182 * VLOOKUP($E182&amp;$F182&amp;"ELEC", 'fuel-split'!$A$2:$E$7, 5, 0) / VLOOKUP($F182&amp;$G182&amp;"ELEC", 'fuel-efficiency'!$A$2:$E$56, 5, 0), 0)</f>
        <v>247129.7535025418</v>
      </c>
    </row>
    <row r="183" spans="1:16" x14ac:dyDescent="0.2">
      <c r="A183" s="1" t="str">
        <f t="shared" si="4"/>
        <v>20151commercialVCC 24724 (NG T7 SWCVng)2012</v>
      </c>
      <c r="B183" s="1" t="str">
        <f t="shared" si="5"/>
        <v>20151commercialVCC 24724 (NG T7 SWCVng)</v>
      </c>
      <c r="C183">
        <f>sales!$B$183</f>
        <v>2015</v>
      </c>
      <c r="D183">
        <f>sales!$C$183</f>
        <v>1</v>
      </c>
      <c r="E183" t="str">
        <f>sales!$D$183</f>
        <v>commercial</v>
      </c>
      <c r="F183" t="str">
        <f>sales!$E$183</f>
        <v>VCC 24724 (NG T7 SWCVng)</v>
      </c>
      <c r="G183">
        <f>sales!$F$183</f>
        <v>2012</v>
      </c>
      <c r="H183" s="1">
        <f>sales!$G183 - VLOOKUP($D183&amp;$G183, 'regional-sales'!$A$2:$D$24, 4, 0) * VLOOKUP($D183&amp;$E183&amp;$F183&amp;$G183, 'market-share'!$A$2:$F$95, 6, 0) * ($C183 = $G183)</f>
        <v>0</v>
      </c>
      <c r="I183" s="1">
        <f>sales!$H183 - IF($C183 &gt;= $G183, VLOOKUP($D183&amp;$G183, 'regional-sales'!$A$2:$D$24, 4, 0) * VLOOKUP($D183&amp;$E183&amp;$F183&amp;$G183, 'market-share'!$A$2:$F$95, 6, 0) * VLOOKUP($C183 - $G183, survival!$A$2:$B$72, 2, 0), 0)</f>
        <v>3.531681613822002E-10</v>
      </c>
      <c r="J183" s="1">
        <f>sales!$I183 - IF($C183 &gt;= $G183, sales!$H183 *VLOOKUP(E183&amp;($C183-$G183), 'annual-travel'!$A$2:$D$64, 4, 0), 0)</f>
        <v>3.0274211894720793E-5</v>
      </c>
      <c r="K183" s="1">
        <f>sales!$J183 - SUM($M183:$P183)</f>
        <v>-2.555440878495574E-4</v>
      </c>
      <c r="M183" s="1">
        <f>IFERROR(sales!$I183 * VLOOKUP($E183&amp;$F183&amp;"GAS", 'fuel-split'!$A$2:$E$7, 5, 0) / VLOOKUP($F183&amp;$G183&amp;"GAS", 'fuel-efficiency'!$A$2:$E$56, 5, 0), 0)</f>
        <v>0</v>
      </c>
      <c r="N183" s="1">
        <f>IFERROR(sales!$I183 * VLOOKUP($E183&amp;F183&amp;"DSL", 'fuel-split'!$A$2:$E$7, 5, 0) / VLOOKUP($F183&amp;$G183&amp;"DSL", 'fuel-efficiency'!$A$2:$E$56, 5, 0), 0)</f>
        <v>0</v>
      </c>
      <c r="O183" s="1">
        <f>IFERROR(sales!$I183 * VLOOKUP($E183&amp;$F183&amp;"NG", 'fuel-split'!$A$2:$E$7, 5, 0) / VLOOKUP($F183&amp;$G183&amp;"NG", 'fuel-efficiency'!$A$2:$E$56, 5, 0), 0)</f>
        <v>37068.990690312967</v>
      </c>
      <c r="P183" s="1">
        <f>IFERROR(sales!$I183 * VLOOKUP($E183&amp;$F183&amp;"ELEC", 'fuel-split'!$A$2:$E$7, 5, 0) / VLOOKUP($F183&amp;$G183&amp;"ELEC", 'fuel-efficiency'!$A$2:$E$56, 5, 0), 0)</f>
        <v>225731.38902459716</v>
      </c>
    </row>
    <row r="184" spans="1:16" x14ac:dyDescent="0.2">
      <c r="A184" s="1" t="str">
        <f t="shared" si="4"/>
        <v>20161commercialVCC 24724 (NG T7 SWCVng)2012</v>
      </c>
      <c r="B184" s="1" t="str">
        <f t="shared" si="5"/>
        <v>20161commercialVCC 24724 (NG T7 SWCVng)</v>
      </c>
      <c r="C184">
        <f>sales!$B$184</f>
        <v>2016</v>
      </c>
      <c r="D184">
        <f>sales!$C$184</f>
        <v>1</v>
      </c>
      <c r="E184" t="str">
        <f>sales!$D$184</f>
        <v>commercial</v>
      </c>
      <c r="F184" t="str">
        <f>sales!$E$184</f>
        <v>VCC 24724 (NG T7 SWCVng)</v>
      </c>
      <c r="G184">
        <f>sales!$F$184</f>
        <v>2012</v>
      </c>
      <c r="H184" s="1">
        <f>sales!$G184 - VLOOKUP($D184&amp;$G184, 'regional-sales'!$A$2:$D$24, 4, 0) * VLOOKUP($D184&amp;$E184&amp;$F184&amp;$G184, 'market-share'!$A$2:$F$95, 6, 0) * ($C184 = $G184)</f>
        <v>0</v>
      </c>
      <c r="I184" s="1">
        <f>sales!$H184 - IF($C184 &gt;= $G184, VLOOKUP($D184&amp;$G184, 'regional-sales'!$A$2:$D$24, 4, 0) * VLOOKUP($D184&amp;$E184&amp;$F184&amp;$G184, 'market-share'!$A$2:$F$95, 6, 0) * VLOOKUP($C184 - $G184, survival!$A$2:$B$72, 2, 0), 0)</f>
        <v>3.496349876286331E-10</v>
      </c>
      <c r="J184" s="1">
        <f>sales!$I184 - IF($C184 &gt;= $G184, sales!$H184 *VLOOKUP(E184&amp;($C184-$G184), 'annual-travel'!$A$2:$D$64, 4, 0), 0)</f>
        <v>-2.2079242626205087E-5</v>
      </c>
      <c r="K184" s="1">
        <f>sales!$J184 - SUM($M184:$P184)</f>
        <v>-2.3637796402908862E-4</v>
      </c>
      <c r="M184" s="1">
        <f>IFERROR(sales!$I184 * VLOOKUP($E184&amp;$F184&amp;"GAS", 'fuel-split'!$A$2:$E$7, 5, 0) / VLOOKUP($F184&amp;$G184&amp;"GAS", 'fuel-efficiency'!$A$2:$E$56, 5, 0), 0)</f>
        <v>0</v>
      </c>
      <c r="N184" s="1">
        <f>IFERROR(sales!$I184 * VLOOKUP($E184&amp;F184&amp;"DSL", 'fuel-split'!$A$2:$E$7, 5, 0) / VLOOKUP($F184&amp;$G184&amp;"DSL", 'fuel-efficiency'!$A$2:$E$56, 5, 0), 0)</f>
        <v>0</v>
      </c>
      <c r="O184" s="1">
        <f>IFERROR(sales!$I184 * VLOOKUP($E184&amp;$F184&amp;"NG", 'fuel-split'!$A$2:$E$7, 5, 0) / VLOOKUP($F184&amp;$G184&amp;"NG", 'fuel-efficiency'!$A$2:$E$56, 5, 0), 0)</f>
        <v>34288.786760340248</v>
      </c>
      <c r="P184" s="1">
        <f>IFERROR(sales!$I184 * VLOOKUP($E184&amp;$F184&amp;"ELEC", 'fuel-split'!$A$2:$E$7, 5, 0) / VLOOKUP($F184&amp;$G184&amp;"ELEC", 'fuel-efficiency'!$A$2:$E$56, 5, 0), 0)</f>
        <v>208801.35442701672</v>
      </c>
    </row>
    <row r="185" spans="1:16" x14ac:dyDescent="0.2">
      <c r="A185" s="1" t="str">
        <f t="shared" si="4"/>
        <v>20171commercialVCC 24724 (NG T7 SWCVng)2012</v>
      </c>
      <c r="B185" s="1" t="str">
        <f t="shared" si="5"/>
        <v>20171commercialVCC 24724 (NG T7 SWCVng)</v>
      </c>
      <c r="C185">
        <f>sales!$B$185</f>
        <v>2017</v>
      </c>
      <c r="D185">
        <f>sales!$C$185</f>
        <v>1</v>
      </c>
      <c r="E185" t="str">
        <f>sales!$D$185</f>
        <v>commercial</v>
      </c>
      <c r="F185" t="str">
        <f>sales!$E$185</f>
        <v>VCC 24724 (NG T7 SWCVng)</v>
      </c>
      <c r="G185">
        <f>sales!$F$185</f>
        <v>2012</v>
      </c>
      <c r="H185" s="1">
        <f>sales!$G185 - VLOOKUP($D185&amp;$G185, 'regional-sales'!$A$2:$D$24, 4, 0) * VLOOKUP($D185&amp;$E185&amp;$F185&amp;$G185, 'market-share'!$A$2:$F$95, 6, 0) * ($C185 = $G185)</f>
        <v>0</v>
      </c>
      <c r="I185" s="1">
        <f>sales!$H185 - IF($C185 &gt;= $G185, VLOOKUP($D185&amp;$G185, 'regional-sales'!$A$2:$D$24, 4, 0) * VLOOKUP($D185&amp;$E185&amp;$F185&amp;$G185, 'market-share'!$A$2:$F$95, 6, 0) * VLOOKUP($C185 - $G185, survival!$A$2:$B$72, 2, 0), 0)</f>
        <v>3.4613911736869341E-10</v>
      </c>
      <c r="J185" s="1">
        <f>sales!$I185 - IF($C185 &gt;= $G185, sales!$H185 *VLOOKUP(E185&amp;($C185-$G185), 'annual-travel'!$A$2:$D$64, 4, 0), 0)</f>
        <v>3.43729043379426E-5</v>
      </c>
      <c r="K185" s="1">
        <f>sales!$J185 - SUM($M185:$P185)</f>
        <v>-2.1949896472506225E-4</v>
      </c>
      <c r="M185" s="1">
        <f>IFERROR(sales!$I185 * VLOOKUP($E185&amp;$F185&amp;"GAS", 'fuel-split'!$A$2:$E$7, 5, 0) / VLOOKUP($F185&amp;$G185&amp;"GAS", 'fuel-efficiency'!$A$2:$E$56, 5, 0), 0)</f>
        <v>0</v>
      </c>
      <c r="N185" s="1">
        <f>IFERROR(sales!$I185 * VLOOKUP($E185&amp;F185&amp;"DSL", 'fuel-split'!$A$2:$E$7, 5, 0) / VLOOKUP($F185&amp;$G185&amp;"DSL", 'fuel-efficiency'!$A$2:$E$56, 5, 0), 0)</f>
        <v>0</v>
      </c>
      <c r="O185" s="1">
        <f>IFERROR(sales!$I185 * VLOOKUP($E185&amp;$F185&amp;"NG", 'fuel-split'!$A$2:$E$7, 5, 0) / VLOOKUP($F185&amp;$G185&amp;"NG", 'fuel-efficiency'!$A$2:$E$56, 5, 0), 0)</f>
        <v>31840.316679231211</v>
      </c>
      <c r="P185" s="1">
        <f>IFERROR(sales!$I185 * VLOOKUP($E185&amp;$F185&amp;"ELEC", 'fuel-split'!$A$2:$E$7, 5, 0) / VLOOKUP($F185&amp;$G185&amp;"ELEC", 'fuel-efficiency'!$A$2:$E$56, 5, 0), 0)</f>
        <v>193891.41104573276</v>
      </c>
    </row>
    <row r="186" spans="1:16" x14ac:dyDescent="0.2">
      <c r="A186" s="1" t="str">
        <f t="shared" si="4"/>
        <v>20181commercialVCC 24724 (NG T7 SWCVng)2012</v>
      </c>
      <c r="B186" s="1" t="str">
        <f t="shared" si="5"/>
        <v>20181commercialVCC 24724 (NG T7 SWCVng)</v>
      </c>
      <c r="C186">
        <f>sales!$B$186</f>
        <v>2018</v>
      </c>
      <c r="D186">
        <f>sales!$C$186</f>
        <v>1</v>
      </c>
      <c r="E186" t="str">
        <f>sales!$D$186</f>
        <v>commercial</v>
      </c>
      <c r="F186" t="str">
        <f>sales!$E$186</f>
        <v>VCC 24724 (NG T7 SWCVng)</v>
      </c>
      <c r="G186">
        <f>sales!$F$186</f>
        <v>2012</v>
      </c>
      <c r="H186" s="1">
        <f>sales!$G186 - VLOOKUP($D186&amp;$G186, 'regional-sales'!$A$2:$D$24, 4, 0) * VLOOKUP($D186&amp;$E186&amp;$F186&amp;$G186, 'market-share'!$A$2:$F$95, 6, 0) * ($C186 = $G186)</f>
        <v>0</v>
      </c>
      <c r="I186" s="1">
        <f>sales!$H186 - IF($C186 &gt;= $G186, VLOOKUP($D186&amp;$G186, 'regional-sales'!$A$2:$D$24, 4, 0) * VLOOKUP($D186&amp;$E186&amp;$F186&amp;$G186, 'market-share'!$A$2:$F$95, 6, 0) * VLOOKUP($C186 - $G186, survival!$A$2:$B$72, 2, 0), 0)</f>
        <v>3.4268055060238112E-10</v>
      </c>
      <c r="J186" s="1">
        <f>sales!$I186 - IF($C186 &gt;= $G186, sales!$H186 *VLOOKUP(E186&amp;($C186-$G186), 'annual-travel'!$A$2:$D$64, 4, 0), 0)</f>
        <v>2.4796550860628486E-5</v>
      </c>
      <c r="K186" s="1">
        <f>sales!$J186 - SUM($M186:$P186)</f>
        <v>-2.0582196884788573E-4</v>
      </c>
      <c r="M186" s="1">
        <f>IFERROR(sales!$I186 * VLOOKUP($E186&amp;$F186&amp;"GAS", 'fuel-split'!$A$2:$E$7, 5, 0) / VLOOKUP($F186&amp;$G186&amp;"GAS", 'fuel-efficiency'!$A$2:$E$56, 5, 0), 0)</f>
        <v>0</v>
      </c>
      <c r="N186" s="1">
        <f>IFERROR(sales!$I186 * VLOOKUP($E186&amp;F186&amp;"DSL", 'fuel-split'!$A$2:$E$7, 5, 0) / VLOOKUP($F186&amp;$G186&amp;"DSL", 'fuel-efficiency'!$A$2:$E$56, 5, 0), 0)</f>
        <v>0</v>
      </c>
      <c r="O186" s="1">
        <f>IFERROR(sales!$I186 * VLOOKUP($E186&amp;$F186&amp;"NG", 'fuel-split'!$A$2:$E$7, 5, 0) / VLOOKUP($F186&amp;$G186&amp;"NG", 'fuel-efficiency'!$A$2:$E$56, 5, 0), 0)</f>
        <v>29856.290134011699</v>
      </c>
      <c r="P186" s="1">
        <f>IFERROR(sales!$I186 * VLOOKUP($E186&amp;$F186&amp;"ELEC", 'fuel-split'!$A$2:$E$7, 5, 0) / VLOOKUP($F186&amp;$G186&amp;"ELEC", 'fuel-efficiency'!$A$2:$E$56, 5, 0), 0)</f>
        <v>181809.69369724527</v>
      </c>
    </row>
    <row r="187" spans="1:16" x14ac:dyDescent="0.2">
      <c r="A187" s="1" t="str">
        <f t="shared" si="4"/>
        <v>20191commercialVCC 24724 (NG T7 SWCVng)2012</v>
      </c>
      <c r="B187" s="1" t="str">
        <f t="shared" si="5"/>
        <v>20191commercialVCC 24724 (NG T7 SWCVng)</v>
      </c>
      <c r="C187">
        <f>sales!$B$187</f>
        <v>2019</v>
      </c>
      <c r="D187">
        <f>sales!$C$187</f>
        <v>1</v>
      </c>
      <c r="E187" t="str">
        <f>sales!$D$187</f>
        <v>commercial</v>
      </c>
      <c r="F187" t="str">
        <f>sales!$E$187</f>
        <v>VCC 24724 (NG T7 SWCVng)</v>
      </c>
      <c r="G187">
        <f>sales!$F$187</f>
        <v>2012</v>
      </c>
      <c r="H187" s="1">
        <f>sales!$G187 - VLOOKUP($D187&amp;$G187, 'regional-sales'!$A$2:$D$24, 4, 0) * VLOOKUP($D187&amp;$E187&amp;$F187&amp;$G187, 'market-share'!$A$2:$F$95, 6, 0) * ($C187 = $G187)</f>
        <v>0</v>
      </c>
      <c r="I187" s="1">
        <f>sales!$H187 - IF($C187 &gt;= $G187, VLOOKUP($D187&amp;$G187, 'regional-sales'!$A$2:$D$24, 4, 0) * VLOOKUP($D187&amp;$E187&amp;$F187&amp;$G187, 'market-share'!$A$2:$F$95, 6, 0) * VLOOKUP($C187 - $G187, survival!$A$2:$B$72, 2, 0), 0)</f>
        <v>3.3924862918865983E-10</v>
      </c>
      <c r="J187" s="1">
        <f>sales!$I187 - IF($C187 &gt;= $G187, sales!$H187 *VLOOKUP(E187&amp;($C187-$G187), 'annual-travel'!$A$2:$D$64, 4, 0), 0)</f>
        <v>2.4594191927462816E-6</v>
      </c>
      <c r="K187" s="1">
        <f>sales!$J187 - SUM($M187:$P187)</f>
        <v>-1.9400421297177672E-4</v>
      </c>
      <c r="M187" s="1">
        <f>IFERROR(sales!$I187 * VLOOKUP($E187&amp;$F187&amp;"GAS", 'fuel-split'!$A$2:$E$7, 5, 0) / VLOOKUP($F187&amp;$G187&amp;"GAS", 'fuel-efficiency'!$A$2:$E$56, 5, 0), 0)</f>
        <v>0</v>
      </c>
      <c r="N187" s="1">
        <f>IFERROR(sales!$I187 * VLOOKUP($E187&amp;F187&amp;"DSL", 'fuel-split'!$A$2:$E$7, 5, 0) / VLOOKUP($F187&amp;$G187&amp;"DSL", 'fuel-efficiency'!$A$2:$E$56, 5, 0), 0)</f>
        <v>0</v>
      </c>
      <c r="O187" s="1">
        <f>IFERROR(sales!$I187 * VLOOKUP($E187&amp;$F187&amp;"NG", 'fuel-split'!$A$2:$E$7, 5, 0) / VLOOKUP($F187&amp;$G187&amp;"NG", 'fuel-efficiency'!$A$2:$E$56, 5, 0), 0)</f>
        <v>28142.044443137853</v>
      </c>
      <c r="P187" s="1">
        <f>IFERROR(sales!$I187 * VLOOKUP($E187&amp;$F187&amp;"ELEC", 'fuel-split'!$A$2:$E$7, 5, 0) / VLOOKUP($F187&amp;$G187&amp;"ELEC", 'fuel-efficiency'!$A$2:$E$56, 5, 0), 0)</f>
        <v>171370.80518897236</v>
      </c>
    </row>
    <row r="188" spans="1:16" x14ac:dyDescent="0.2">
      <c r="A188" s="1" t="str">
        <f t="shared" si="4"/>
        <v>20201commercialVCC 24724 (NG T7 SWCVng)2012</v>
      </c>
      <c r="B188" s="1" t="str">
        <f t="shared" si="5"/>
        <v>20201commercialVCC 24724 (NG T7 SWCVng)</v>
      </c>
      <c r="C188">
        <f>sales!$B$188</f>
        <v>2020</v>
      </c>
      <c r="D188">
        <f>sales!$C$188</f>
        <v>1</v>
      </c>
      <c r="E188" t="str">
        <f>sales!$D$188</f>
        <v>commercial</v>
      </c>
      <c r="F188" t="str">
        <f>sales!$E$188</f>
        <v>VCC 24724 (NG T7 SWCVng)</v>
      </c>
      <c r="G188">
        <f>sales!$F$188</f>
        <v>2012</v>
      </c>
      <c r="H188" s="1">
        <f>sales!$G188 - VLOOKUP($D188&amp;$G188, 'regional-sales'!$A$2:$D$24, 4, 0) * VLOOKUP($D188&amp;$E188&amp;$F188&amp;$G188, 'market-share'!$A$2:$F$95, 6, 0) * ($C188 = $G188)</f>
        <v>0</v>
      </c>
      <c r="I188" s="1">
        <f>sales!$H188 - IF($C188 &gt;= $G188, VLOOKUP($D188&amp;$G188, 'regional-sales'!$A$2:$D$24, 4, 0) * VLOOKUP($D188&amp;$E188&amp;$F188&amp;$G188, 'market-share'!$A$2:$F$95, 6, 0) * VLOOKUP($C188 - $G188, survival!$A$2:$B$72, 2, 0), 0)</f>
        <v>3.3585934033908416E-10</v>
      </c>
      <c r="J188" s="1">
        <f>sales!$I188 - IF($C188 &gt;= $G188, sales!$H188 *VLOOKUP(E188&amp;($C188-$G188), 'annual-travel'!$A$2:$D$64, 4, 0), 0)</f>
        <v>-7.1829708758741617E-6</v>
      </c>
      <c r="K188" s="1">
        <f>sales!$J188 - SUM($M188:$P188)</f>
        <v>-1.8374918727204204E-4</v>
      </c>
      <c r="M188" s="1">
        <f>IFERROR(sales!$I188 * VLOOKUP($E188&amp;$F188&amp;"GAS", 'fuel-split'!$A$2:$E$7, 5, 0) / VLOOKUP($F188&amp;$G188&amp;"GAS", 'fuel-efficiency'!$A$2:$E$56, 5, 0), 0)</f>
        <v>0</v>
      </c>
      <c r="N188" s="1">
        <f>IFERROR(sales!$I188 * VLOOKUP($E188&amp;F188&amp;"DSL", 'fuel-split'!$A$2:$E$7, 5, 0) / VLOOKUP($F188&amp;$G188&amp;"DSL", 'fuel-efficiency'!$A$2:$E$56, 5, 0), 0)</f>
        <v>0</v>
      </c>
      <c r="O188" s="1">
        <f>IFERROR(sales!$I188 * VLOOKUP($E188&amp;$F188&amp;"NG", 'fuel-split'!$A$2:$E$7, 5, 0) / VLOOKUP($F188&amp;$G188&amp;"NG", 'fuel-efficiency'!$A$2:$E$56, 5, 0), 0)</f>
        <v>26654.560885263054</v>
      </c>
      <c r="P188" s="1">
        <f>IFERROR(sales!$I188 * VLOOKUP($E188&amp;$F188&amp;"ELEC", 'fuel-split'!$A$2:$E$7, 5, 0) / VLOOKUP($F188&amp;$G188&amp;"ELEC", 'fuel-efficiency'!$A$2:$E$56, 5, 0), 0)</f>
        <v>162312.78328393912</v>
      </c>
    </row>
    <row r="189" spans="1:16" x14ac:dyDescent="0.2">
      <c r="A189" s="1" t="str">
        <f t="shared" si="4"/>
        <v>20101commercialVCC 24724 (NG T7 SWCVng)2013</v>
      </c>
      <c r="B189" s="1" t="str">
        <f t="shared" si="5"/>
        <v>20101commercialVCC 24724 (NG T7 SWCVng)</v>
      </c>
      <c r="C189">
        <f>sales!$B$189</f>
        <v>2010</v>
      </c>
      <c r="D189">
        <f>sales!$C$189</f>
        <v>1</v>
      </c>
      <c r="E189" t="str">
        <f>sales!$D$189</f>
        <v>commercial</v>
      </c>
      <c r="F189" t="str">
        <f>sales!$E$189</f>
        <v>VCC 24724 (NG T7 SWCVng)</v>
      </c>
      <c r="G189">
        <f>sales!$F$189</f>
        <v>2013</v>
      </c>
      <c r="H189" s="1">
        <f>sales!$G189 - VLOOKUP($D189&amp;$G189, 'regional-sales'!$A$2:$D$24, 4, 0) * VLOOKUP($D189&amp;$E189&amp;$F189&amp;$G189, 'market-share'!$A$2:$F$95, 6, 0) * ($C189 = $G189)</f>
        <v>0</v>
      </c>
      <c r="I189" s="1">
        <f>sales!$H189 - IF($C189 &gt;= $G189, VLOOKUP($D189&amp;$G189, 'regional-sales'!$A$2:$D$24, 4, 0) * VLOOKUP($D189&amp;$E189&amp;$F189&amp;$G189, 'market-share'!$A$2:$F$95, 6, 0) * VLOOKUP($C189 - $G189, survival!$A$2:$B$72, 2, 0), 0)</f>
        <v>0</v>
      </c>
      <c r="J189" s="1">
        <f>sales!$I189 - IF($C189 &gt;= $G189, sales!$H189 *VLOOKUP(E189&amp;($C189-$G189), 'annual-travel'!$A$2:$D$64, 4, 0), 0)</f>
        <v>0</v>
      </c>
      <c r="K189" s="1">
        <f>sales!$J189 - SUM($M189:$P189)</f>
        <v>0</v>
      </c>
      <c r="M189" s="1">
        <f>IFERROR(sales!$I189 * VLOOKUP($E189&amp;$F189&amp;"GAS", 'fuel-split'!$A$2:$E$7, 5, 0) / VLOOKUP($F189&amp;$G189&amp;"GAS", 'fuel-efficiency'!$A$2:$E$56, 5, 0), 0)</f>
        <v>0</v>
      </c>
      <c r="N189" s="1">
        <f>IFERROR(sales!$I189 * VLOOKUP($E189&amp;F189&amp;"DSL", 'fuel-split'!$A$2:$E$7, 5, 0) / VLOOKUP($F189&amp;$G189&amp;"DSL", 'fuel-efficiency'!$A$2:$E$56, 5, 0), 0)</f>
        <v>0</v>
      </c>
      <c r="O189" s="1">
        <f>IFERROR(sales!$I189 * VLOOKUP($E189&amp;$F189&amp;"NG", 'fuel-split'!$A$2:$E$7, 5, 0) / VLOOKUP($F189&amp;$G189&amp;"NG", 'fuel-efficiency'!$A$2:$E$56, 5, 0), 0)</f>
        <v>0</v>
      </c>
      <c r="P189" s="1">
        <f>IFERROR(sales!$I189 * VLOOKUP($E189&amp;$F189&amp;"ELEC", 'fuel-split'!$A$2:$E$7, 5, 0) / VLOOKUP($F189&amp;$G189&amp;"ELEC", 'fuel-efficiency'!$A$2:$E$56, 5, 0), 0)</f>
        <v>0</v>
      </c>
    </row>
    <row r="190" spans="1:16" x14ac:dyDescent="0.2">
      <c r="A190" s="1" t="str">
        <f t="shared" si="4"/>
        <v>20111commercialVCC 24724 (NG T7 SWCVng)2013</v>
      </c>
      <c r="B190" s="1" t="str">
        <f t="shared" si="5"/>
        <v>20111commercialVCC 24724 (NG T7 SWCVng)</v>
      </c>
      <c r="C190">
        <f>sales!$B$190</f>
        <v>2011</v>
      </c>
      <c r="D190">
        <f>sales!$C$190</f>
        <v>1</v>
      </c>
      <c r="E190" t="str">
        <f>sales!$D$190</f>
        <v>commercial</v>
      </c>
      <c r="F190" t="str">
        <f>sales!$E$190</f>
        <v>VCC 24724 (NG T7 SWCVng)</v>
      </c>
      <c r="G190">
        <f>sales!$F$190</f>
        <v>2013</v>
      </c>
      <c r="H190" s="1">
        <f>sales!$G190 - VLOOKUP($D190&amp;$G190, 'regional-sales'!$A$2:$D$24, 4, 0) * VLOOKUP($D190&amp;$E190&amp;$F190&amp;$G190, 'market-share'!$A$2:$F$95, 6, 0) * ($C190 = $G190)</f>
        <v>0</v>
      </c>
      <c r="I190" s="1">
        <f>sales!$H190 - IF($C190 &gt;= $G190, VLOOKUP($D190&amp;$G190, 'regional-sales'!$A$2:$D$24, 4, 0) * VLOOKUP($D190&amp;$E190&amp;$F190&amp;$G190, 'market-share'!$A$2:$F$95, 6, 0) * VLOOKUP($C190 - $G190, survival!$A$2:$B$72, 2, 0), 0)</f>
        <v>0</v>
      </c>
      <c r="J190" s="1">
        <f>sales!$I190 - IF($C190 &gt;= $G190, sales!$H190 *VLOOKUP(E190&amp;($C190-$G190), 'annual-travel'!$A$2:$D$64, 4, 0), 0)</f>
        <v>0</v>
      </c>
      <c r="K190" s="1">
        <f>sales!$J190 - SUM($M190:$P190)</f>
        <v>0</v>
      </c>
      <c r="M190" s="1">
        <f>IFERROR(sales!$I190 * VLOOKUP($E190&amp;$F190&amp;"GAS", 'fuel-split'!$A$2:$E$7, 5, 0) / VLOOKUP($F190&amp;$G190&amp;"GAS", 'fuel-efficiency'!$A$2:$E$56, 5, 0), 0)</f>
        <v>0</v>
      </c>
      <c r="N190" s="1">
        <f>IFERROR(sales!$I190 * VLOOKUP($E190&amp;F190&amp;"DSL", 'fuel-split'!$A$2:$E$7, 5, 0) / VLOOKUP($F190&amp;$G190&amp;"DSL", 'fuel-efficiency'!$A$2:$E$56, 5, 0), 0)</f>
        <v>0</v>
      </c>
      <c r="O190" s="1">
        <f>IFERROR(sales!$I190 * VLOOKUP($E190&amp;$F190&amp;"NG", 'fuel-split'!$A$2:$E$7, 5, 0) / VLOOKUP($F190&amp;$G190&amp;"NG", 'fuel-efficiency'!$A$2:$E$56, 5, 0), 0)</f>
        <v>0</v>
      </c>
      <c r="P190" s="1">
        <f>IFERROR(sales!$I190 * VLOOKUP($E190&amp;$F190&amp;"ELEC", 'fuel-split'!$A$2:$E$7, 5, 0) / VLOOKUP($F190&amp;$G190&amp;"ELEC", 'fuel-efficiency'!$A$2:$E$56, 5, 0), 0)</f>
        <v>0</v>
      </c>
    </row>
    <row r="191" spans="1:16" x14ac:dyDescent="0.2">
      <c r="A191" s="1" t="str">
        <f t="shared" si="4"/>
        <v>20121commercialVCC 24724 (NG T7 SWCVng)2013</v>
      </c>
      <c r="B191" s="1" t="str">
        <f t="shared" si="5"/>
        <v>20121commercialVCC 24724 (NG T7 SWCVng)</v>
      </c>
      <c r="C191">
        <f>sales!$B$191</f>
        <v>2012</v>
      </c>
      <c r="D191">
        <f>sales!$C$191</f>
        <v>1</v>
      </c>
      <c r="E191" t="str">
        <f>sales!$D$191</f>
        <v>commercial</v>
      </c>
      <c r="F191" t="str">
        <f>sales!$E$191</f>
        <v>VCC 24724 (NG T7 SWCVng)</v>
      </c>
      <c r="G191">
        <f>sales!$F$191</f>
        <v>2013</v>
      </c>
      <c r="H191" s="1">
        <f>sales!$G191 - VLOOKUP($D191&amp;$G191, 'regional-sales'!$A$2:$D$24, 4, 0) * VLOOKUP($D191&amp;$E191&amp;$F191&amp;$G191, 'market-share'!$A$2:$F$95, 6, 0) * ($C191 = $G191)</f>
        <v>0</v>
      </c>
      <c r="I191" s="1">
        <f>sales!$H191 - IF($C191 &gt;= $G191, VLOOKUP($D191&amp;$G191, 'regional-sales'!$A$2:$D$24, 4, 0) * VLOOKUP($D191&amp;$E191&amp;$F191&amp;$G191, 'market-share'!$A$2:$F$95, 6, 0) * VLOOKUP($C191 - $G191, survival!$A$2:$B$72, 2, 0), 0)</f>
        <v>0</v>
      </c>
      <c r="J191" s="1">
        <f>sales!$I191 - IF($C191 &gt;= $G191, sales!$H191 *VLOOKUP(E191&amp;($C191-$G191), 'annual-travel'!$A$2:$D$64, 4, 0), 0)</f>
        <v>0</v>
      </c>
      <c r="K191" s="1">
        <f>sales!$J191 - SUM($M191:$P191)</f>
        <v>0</v>
      </c>
      <c r="M191" s="1">
        <f>IFERROR(sales!$I191 * VLOOKUP($E191&amp;$F191&amp;"GAS", 'fuel-split'!$A$2:$E$7, 5, 0) / VLOOKUP($F191&amp;$G191&amp;"GAS", 'fuel-efficiency'!$A$2:$E$56, 5, 0), 0)</f>
        <v>0</v>
      </c>
      <c r="N191" s="1">
        <f>IFERROR(sales!$I191 * VLOOKUP($E191&amp;F191&amp;"DSL", 'fuel-split'!$A$2:$E$7, 5, 0) / VLOOKUP($F191&amp;$G191&amp;"DSL", 'fuel-efficiency'!$A$2:$E$56, 5, 0), 0)</f>
        <v>0</v>
      </c>
      <c r="O191" s="1">
        <f>IFERROR(sales!$I191 * VLOOKUP($E191&amp;$F191&amp;"NG", 'fuel-split'!$A$2:$E$7, 5, 0) / VLOOKUP($F191&amp;$G191&amp;"NG", 'fuel-efficiency'!$A$2:$E$56, 5, 0), 0)</f>
        <v>0</v>
      </c>
      <c r="P191" s="1">
        <f>IFERROR(sales!$I191 * VLOOKUP($E191&amp;$F191&amp;"ELEC", 'fuel-split'!$A$2:$E$7, 5, 0) / VLOOKUP($F191&amp;$G191&amp;"ELEC", 'fuel-efficiency'!$A$2:$E$56, 5, 0), 0)</f>
        <v>0</v>
      </c>
    </row>
    <row r="192" spans="1:16" x14ac:dyDescent="0.2">
      <c r="A192" s="1" t="str">
        <f t="shared" si="4"/>
        <v>20131commercialVCC 24724 (NG T7 SWCVng)2013</v>
      </c>
      <c r="B192" s="1" t="str">
        <f t="shared" si="5"/>
        <v>20131commercialVCC 24724 (NG T7 SWCVng)</v>
      </c>
      <c r="C192">
        <f>sales!$B$192</f>
        <v>2013</v>
      </c>
      <c r="D192">
        <f>sales!$C$192</f>
        <v>1</v>
      </c>
      <c r="E192" t="str">
        <f>sales!$D$192</f>
        <v>commercial</v>
      </c>
      <c r="F192" t="str">
        <f>sales!$E$192</f>
        <v>VCC 24724 (NG T7 SWCVng)</v>
      </c>
      <c r="G192">
        <f>sales!$F$192</f>
        <v>2013</v>
      </c>
      <c r="H192" s="1">
        <f>sales!$G192 - VLOOKUP($D192&amp;$G192, 'regional-sales'!$A$2:$D$24, 4, 0) * VLOOKUP($D192&amp;$E192&amp;$F192&amp;$G192, 'market-share'!$A$2:$F$95, 6, 0) * ($C192 = $G192)</f>
        <v>1.6332286634224147E-9</v>
      </c>
      <c r="I192" s="1">
        <f>sales!$H192 - IF($C192 &gt;= $G192, VLOOKUP($D192&amp;$G192, 'regional-sales'!$A$2:$D$24, 4, 0) * VLOOKUP($D192&amp;$E192&amp;$F192&amp;$G192, 'market-share'!$A$2:$F$95, 6, 0) * VLOOKUP($C192 - $G192, survival!$A$2:$B$72, 2, 0), 0)</f>
        <v>1.6332286634224147E-9</v>
      </c>
      <c r="J192" s="1">
        <f>sales!$I192 - IF($C192 &gt;= $G192, sales!$H192 *VLOOKUP(E192&amp;($C192-$G192), 'annual-travel'!$A$2:$D$64, 4, 0), 0)</f>
        <v>-1.226386521011591E-4</v>
      </c>
      <c r="K192" s="1">
        <f>sales!$J192 - SUM($M192:$P192)</f>
        <v>-2.9335322324186563E-5</v>
      </c>
      <c r="M192" s="1">
        <f>IFERROR(sales!$I192 * VLOOKUP($E192&amp;$F192&amp;"GAS", 'fuel-split'!$A$2:$E$7, 5, 0) / VLOOKUP($F192&amp;$G192&amp;"GAS", 'fuel-efficiency'!$A$2:$E$56, 5, 0), 0)</f>
        <v>0</v>
      </c>
      <c r="N192" s="1">
        <f>IFERROR(sales!$I192 * VLOOKUP($E192&amp;F192&amp;"DSL", 'fuel-split'!$A$2:$E$7, 5, 0) / VLOOKUP($F192&amp;$G192&amp;"DSL", 'fuel-efficiency'!$A$2:$E$56, 5, 0), 0)</f>
        <v>0</v>
      </c>
      <c r="O192" s="1">
        <f>IFERROR(sales!$I192 * VLOOKUP($E192&amp;$F192&amp;"NG", 'fuel-split'!$A$2:$E$7, 5, 0) / VLOOKUP($F192&amp;$G192&amp;"NG", 'fuel-efficiency'!$A$2:$E$56, 5, 0), 0)</f>
        <v>166022.05264331895</v>
      </c>
      <c r="P192" s="1">
        <f>IFERROR(sales!$I192 * VLOOKUP($E192&amp;$F192&amp;"ELEC", 'fuel-split'!$A$2:$E$7, 5, 0) / VLOOKUP($F192&amp;$G192&amp;"ELEC", 'fuel-efficiency'!$A$2:$E$56, 5, 0), 0)</f>
        <v>134115.58916069035</v>
      </c>
    </row>
    <row r="193" spans="1:16" x14ac:dyDescent="0.2">
      <c r="A193" s="1" t="str">
        <f t="shared" si="4"/>
        <v>20141commercialVCC 24724 (NG T7 SWCVng)2013</v>
      </c>
      <c r="B193" s="1" t="str">
        <f t="shared" si="5"/>
        <v>20141commercialVCC 24724 (NG T7 SWCVng)</v>
      </c>
      <c r="C193">
        <f>sales!$B$193</f>
        <v>2014</v>
      </c>
      <c r="D193">
        <f>sales!$C$193</f>
        <v>1</v>
      </c>
      <c r="E193" t="str">
        <f>sales!$D$193</f>
        <v>commercial</v>
      </c>
      <c r="F193" t="str">
        <f>sales!$E$193</f>
        <v>VCC 24724 (NG T7 SWCVng)</v>
      </c>
      <c r="G193">
        <f>sales!$F$193</f>
        <v>2013</v>
      </c>
      <c r="H193" s="1">
        <f>sales!$G193 - VLOOKUP($D193&amp;$G193, 'regional-sales'!$A$2:$D$24, 4, 0) * VLOOKUP($D193&amp;$E193&amp;$F193&amp;$G193, 'market-share'!$A$2:$F$95, 6, 0) * ($C193 = $G193)</f>
        <v>0</v>
      </c>
      <c r="I193" s="1">
        <f>sales!$H193 - IF($C193 &gt;= $G193, VLOOKUP($D193&amp;$G193, 'regional-sales'!$A$2:$D$24, 4, 0) * VLOOKUP($D193&amp;$E193&amp;$F193&amp;$G193, 'market-share'!$A$2:$F$95, 6, 0) * VLOOKUP($C193 - $G193, survival!$A$2:$B$72, 2, 0), 0)</f>
        <v>1.6169252603503992E-9</v>
      </c>
      <c r="J193" s="1">
        <f>sales!$I193 - IF($C193 &gt;= $G193, sales!$H193 *VLOOKUP(E193&amp;($C193-$G193), 'annual-travel'!$A$2:$D$64, 4, 0), 0)</f>
        <v>1.0514736641198397E-4</v>
      </c>
      <c r="K193" s="1">
        <f>sales!$J193 - SUM($M193:$P193)</f>
        <v>-2.4875625967979431E-5</v>
      </c>
      <c r="M193" s="1">
        <f>IFERROR(sales!$I193 * VLOOKUP($E193&amp;$F193&amp;"GAS", 'fuel-split'!$A$2:$E$7, 5, 0) / VLOOKUP($F193&amp;$G193&amp;"GAS", 'fuel-efficiency'!$A$2:$E$56, 5, 0), 0)</f>
        <v>0</v>
      </c>
      <c r="N193" s="1">
        <f>IFERROR(sales!$I193 * VLOOKUP($E193&amp;F193&amp;"DSL", 'fuel-split'!$A$2:$E$7, 5, 0) / VLOOKUP($F193&amp;$G193&amp;"DSL", 'fuel-efficiency'!$A$2:$E$56, 5, 0), 0)</f>
        <v>0</v>
      </c>
      <c r="O193" s="1">
        <f>IFERROR(sales!$I193 * VLOOKUP($E193&amp;$F193&amp;"NG", 'fuel-split'!$A$2:$E$7, 5, 0) / VLOOKUP($F193&amp;$G193&amp;"NG", 'fuel-efficiency'!$A$2:$E$56, 5, 0), 0)</f>
        <v>140781.38626696248</v>
      </c>
      <c r="P193" s="1">
        <f>IFERROR(sales!$I193 * VLOOKUP($E193&amp;$F193&amp;"ELEC", 'fuel-split'!$A$2:$E$7, 5, 0) / VLOOKUP($F193&amp;$G193&amp;"ELEC", 'fuel-efficiency'!$A$2:$E$56, 5, 0), 0)</f>
        <v>113725.72656125513</v>
      </c>
    </row>
    <row r="194" spans="1:16" x14ac:dyDescent="0.2">
      <c r="A194" s="1" t="str">
        <f t="shared" si="4"/>
        <v>20151commercialVCC 24724 (NG T7 SWCVng)2013</v>
      </c>
      <c r="B194" s="1" t="str">
        <f t="shared" si="5"/>
        <v>20151commercialVCC 24724 (NG T7 SWCVng)</v>
      </c>
      <c r="C194">
        <f>sales!$B$194</f>
        <v>2015</v>
      </c>
      <c r="D194">
        <f>sales!$C$194</f>
        <v>1</v>
      </c>
      <c r="E194" t="str">
        <f>sales!$D$194</f>
        <v>commercial</v>
      </c>
      <c r="F194" t="str">
        <f>sales!$E$194</f>
        <v>VCC 24724 (NG T7 SWCVng)</v>
      </c>
      <c r="G194">
        <f>sales!$F$194</f>
        <v>2013</v>
      </c>
      <c r="H194" s="1">
        <f>sales!$G194 - VLOOKUP($D194&amp;$G194, 'regional-sales'!$A$2:$D$24, 4, 0) * VLOOKUP($D194&amp;$E194&amp;$F194&amp;$G194, 'market-share'!$A$2:$F$95, 6, 0) * ($C194 = $G194)</f>
        <v>0</v>
      </c>
      <c r="I194" s="1">
        <f>sales!$H194 - IF($C194 &gt;= $G194, VLOOKUP($D194&amp;$G194, 'regional-sales'!$A$2:$D$24, 4, 0) * VLOOKUP($D194&amp;$E194&amp;$F194&amp;$G194, 'market-share'!$A$2:$F$95, 6, 0) * VLOOKUP($C194 - $G194, survival!$A$2:$B$72, 2, 0), 0)</f>
        <v>1.6007319914024265E-9</v>
      </c>
      <c r="J194" s="1">
        <f>sales!$I194 - IF($C194 &gt;= $G194, sales!$H194 *VLOOKUP(E194&amp;($C194-$G194), 'annual-travel'!$A$2:$D$64, 4, 0), 0)</f>
        <v>1.4235544949769974E-4</v>
      </c>
      <c r="K194" s="1">
        <f>sales!$J194 - SUM($M194:$P194)</f>
        <v>-2.2227992303669453E-5</v>
      </c>
      <c r="M194" s="1">
        <f>IFERROR(sales!$I194 * VLOOKUP($E194&amp;$F194&amp;"GAS", 'fuel-split'!$A$2:$E$7, 5, 0) / VLOOKUP($F194&amp;$G194&amp;"GAS", 'fuel-efficiency'!$A$2:$E$56, 5, 0), 0)</f>
        <v>0</v>
      </c>
      <c r="N194" s="1">
        <f>IFERROR(sales!$I194 * VLOOKUP($E194&amp;F194&amp;"DSL", 'fuel-split'!$A$2:$E$7, 5, 0) / VLOOKUP($F194&amp;$G194&amp;"DSL", 'fuel-efficiency'!$A$2:$E$56, 5, 0), 0)</f>
        <v>0</v>
      </c>
      <c r="O194" s="1">
        <f>IFERROR(sales!$I194 * VLOOKUP($E194&amp;$F194&amp;"NG", 'fuel-split'!$A$2:$E$7, 5, 0) / VLOOKUP($F194&amp;$G194&amp;"NG", 'fuel-efficiency'!$A$2:$E$56, 5, 0), 0)</f>
        <v>125794.82946792102</v>
      </c>
      <c r="P194" s="1">
        <f>IFERROR(sales!$I194 * VLOOKUP($E194&amp;$F194&amp;"ELEC", 'fuel-split'!$A$2:$E$7, 5, 0) / VLOOKUP($F194&amp;$G194&amp;"ELEC", 'fuel-efficiency'!$A$2:$E$56, 5, 0), 0)</f>
        <v>101619.31742709196</v>
      </c>
    </row>
    <row r="195" spans="1:16" x14ac:dyDescent="0.2">
      <c r="A195" s="1" t="str">
        <f t="shared" ref="A195:A258" si="6">$B195&amp;$G195</f>
        <v>20161commercialVCC 24724 (NG T7 SWCVng)2013</v>
      </c>
      <c r="B195" s="1" t="str">
        <f t="shared" ref="B195:B258" si="7">$C195&amp;$D195&amp;$E195&amp;$F195</f>
        <v>20161commercialVCC 24724 (NG T7 SWCVng)</v>
      </c>
      <c r="C195">
        <f>sales!$B$195</f>
        <v>2016</v>
      </c>
      <c r="D195">
        <f>sales!$C$195</f>
        <v>1</v>
      </c>
      <c r="E195" t="str">
        <f>sales!$D$195</f>
        <v>commercial</v>
      </c>
      <c r="F195" t="str">
        <f>sales!$E$195</f>
        <v>VCC 24724 (NG T7 SWCVng)</v>
      </c>
      <c r="G195">
        <f>sales!$F$195</f>
        <v>2013</v>
      </c>
      <c r="H195" s="1">
        <f>sales!$G195 - VLOOKUP($D195&amp;$G195, 'regional-sales'!$A$2:$D$24, 4, 0) * VLOOKUP($D195&amp;$E195&amp;$F195&amp;$G195, 'market-share'!$A$2:$F$95, 6, 0) * ($C195 = $G195)</f>
        <v>0</v>
      </c>
      <c r="I195" s="1">
        <f>sales!$H195 - IF($C195 &gt;= $G195, VLOOKUP($D195&amp;$G195, 'regional-sales'!$A$2:$D$24, 4, 0) * VLOOKUP($D195&amp;$E195&amp;$F195&amp;$G195, 'market-share'!$A$2:$F$95, 6, 0) * VLOOKUP($C195 - $G195, survival!$A$2:$B$72, 2, 0), 0)</f>
        <v>1.5847376744204666E-9</v>
      </c>
      <c r="J195" s="1">
        <f>sales!$I195 - IF($C195 &gt;= $G195, sales!$H195 *VLOOKUP(E195&amp;($C195-$G195), 'annual-travel'!$A$2:$D$64, 4, 0), 0)</f>
        <v>9.3839364126324654E-5</v>
      </c>
      <c r="K195" s="1">
        <f>sales!$J195 - SUM($M195:$P195)</f>
        <v>-2.0302453776821494E-5</v>
      </c>
      <c r="M195" s="1">
        <f>IFERROR(sales!$I195 * VLOOKUP($E195&amp;$F195&amp;"GAS", 'fuel-split'!$A$2:$E$7, 5, 0) / VLOOKUP($F195&amp;$G195&amp;"GAS", 'fuel-efficiency'!$A$2:$E$56, 5, 0), 0)</f>
        <v>0</v>
      </c>
      <c r="N195" s="1">
        <f>IFERROR(sales!$I195 * VLOOKUP($E195&amp;F195&amp;"DSL", 'fuel-split'!$A$2:$E$7, 5, 0) / VLOOKUP($F195&amp;$G195&amp;"DSL", 'fuel-efficiency'!$A$2:$E$56, 5, 0), 0)</f>
        <v>0</v>
      </c>
      <c r="O195" s="1">
        <f>IFERROR(sales!$I195 * VLOOKUP($E195&amp;$F195&amp;"NG", 'fuel-split'!$A$2:$E$7, 5, 0) / VLOOKUP($F195&amp;$G195&amp;"NG", 'fuel-efficiency'!$A$2:$E$56, 5, 0), 0)</f>
        <v>114902.56104518032</v>
      </c>
      <c r="P195" s="1">
        <f>IFERROR(sales!$I195 * VLOOKUP($E195&amp;$F195&amp;"ELEC", 'fuel-split'!$A$2:$E$7, 5, 0) / VLOOKUP($F195&amp;$G195&amp;"ELEC", 'fuel-efficiency'!$A$2:$E$56, 5, 0), 0)</f>
        <v>92820.347810985128</v>
      </c>
    </row>
    <row r="196" spans="1:16" x14ac:dyDescent="0.2">
      <c r="A196" s="1" t="str">
        <f t="shared" si="6"/>
        <v>20171commercialVCC 24724 (NG T7 SWCVng)2013</v>
      </c>
      <c r="B196" s="1" t="str">
        <f t="shared" si="7"/>
        <v>20171commercialVCC 24724 (NG T7 SWCVng)</v>
      </c>
      <c r="C196">
        <f>sales!$B$196</f>
        <v>2017</v>
      </c>
      <c r="D196">
        <f>sales!$C$196</f>
        <v>1</v>
      </c>
      <c r="E196" t="str">
        <f>sales!$D$196</f>
        <v>commercial</v>
      </c>
      <c r="F196" t="str">
        <f>sales!$E$196</f>
        <v>VCC 24724 (NG T7 SWCVng)</v>
      </c>
      <c r="G196">
        <f>sales!$F$196</f>
        <v>2013</v>
      </c>
      <c r="H196" s="1">
        <f>sales!$G196 - VLOOKUP($D196&amp;$G196, 'regional-sales'!$A$2:$D$24, 4, 0) * VLOOKUP($D196&amp;$E196&amp;$F196&amp;$G196, 'market-share'!$A$2:$F$95, 6, 0) * ($C196 = $G196)</f>
        <v>0</v>
      </c>
      <c r="I196" s="1">
        <f>sales!$H196 - IF($C196 &gt;= $G196, VLOOKUP($D196&amp;$G196, 'regional-sales'!$A$2:$D$24, 4, 0) * VLOOKUP($D196&amp;$E196&amp;$F196&amp;$G196, 'market-share'!$A$2:$F$95, 6, 0) * VLOOKUP($C196 - $G196, survival!$A$2:$B$72, 2, 0), 0)</f>
        <v>1.56888191327198E-9</v>
      </c>
      <c r="J196" s="1">
        <f>sales!$I196 - IF($C196 &gt;= $G196, sales!$H196 *VLOOKUP(E196&amp;($C196-$G196), 'annual-travel'!$A$2:$D$64, 4, 0), 0)</f>
        <v>-6.8435678258538246E-5</v>
      </c>
      <c r="K196" s="1">
        <f>sales!$J196 - SUM($M196:$P196)</f>
        <v>-1.8779828678816557E-5</v>
      </c>
      <c r="M196" s="1">
        <f>IFERROR(sales!$I196 * VLOOKUP($E196&amp;$F196&amp;"GAS", 'fuel-split'!$A$2:$E$7, 5, 0) / VLOOKUP($F196&amp;$G196&amp;"GAS", 'fuel-efficiency'!$A$2:$E$56, 5, 0), 0)</f>
        <v>0</v>
      </c>
      <c r="N196" s="1">
        <f>IFERROR(sales!$I196 * VLOOKUP($E196&amp;F196&amp;"DSL", 'fuel-split'!$A$2:$E$7, 5, 0) / VLOOKUP($F196&amp;$G196&amp;"DSL", 'fuel-efficiency'!$A$2:$E$56, 5, 0), 0)</f>
        <v>0</v>
      </c>
      <c r="O196" s="1">
        <f>IFERROR(sales!$I196 * VLOOKUP($E196&amp;$F196&amp;"NG", 'fuel-split'!$A$2:$E$7, 5, 0) / VLOOKUP($F196&amp;$G196&amp;"NG", 'fuel-efficiency'!$A$2:$E$56, 5, 0), 0)</f>
        <v>106284.77712841393</v>
      </c>
      <c r="P196" s="1">
        <f>IFERROR(sales!$I196 * VLOOKUP($E196&amp;$F196&amp;"ELEC", 'fuel-split'!$A$2:$E$7, 5, 0) / VLOOKUP($F196&amp;$G196&amp;"ELEC", 'fuel-efficiency'!$A$2:$E$56, 5, 0), 0)</f>
        <v>85858.747536473908</v>
      </c>
    </row>
    <row r="197" spans="1:16" x14ac:dyDescent="0.2">
      <c r="A197" s="1" t="str">
        <f t="shared" si="6"/>
        <v>20181commercialVCC 24724 (NG T7 SWCVng)2013</v>
      </c>
      <c r="B197" s="1" t="str">
        <f t="shared" si="7"/>
        <v>20181commercialVCC 24724 (NG T7 SWCVng)</v>
      </c>
      <c r="C197">
        <f>sales!$B$197</f>
        <v>2018</v>
      </c>
      <c r="D197">
        <f>sales!$C$197</f>
        <v>1</v>
      </c>
      <c r="E197" t="str">
        <f>sales!$D$197</f>
        <v>commercial</v>
      </c>
      <c r="F197" t="str">
        <f>sales!$E$197</f>
        <v>VCC 24724 (NG T7 SWCVng)</v>
      </c>
      <c r="G197">
        <f>sales!$F$197</f>
        <v>2013</v>
      </c>
      <c r="H197" s="1">
        <f>sales!$G197 - VLOOKUP($D197&amp;$G197, 'regional-sales'!$A$2:$D$24, 4, 0) * VLOOKUP($D197&amp;$E197&amp;$F197&amp;$G197, 'market-share'!$A$2:$F$95, 6, 0) * ($C197 = $G197)</f>
        <v>0</v>
      </c>
      <c r="I197" s="1">
        <f>sales!$H197 - IF($C197 &gt;= $G197, VLOOKUP($D197&amp;$G197, 'regional-sales'!$A$2:$D$24, 4, 0) * VLOOKUP($D197&amp;$E197&amp;$F197&amp;$G197, 'market-share'!$A$2:$F$95, 6, 0) * VLOOKUP($C197 - $G197, survival!$A$2:$B$72, 2, 0), 0)</f>
        <v>1.5531362862475362E-9</v>
      </c>
      <c r="J197" s="1">
        <f>sales!$I197 - IF($C197 &gt;= $G197, sales!$H197 *VLOOKUP(E197&amp;($C197-$G197), 'annual-travel'!$A$2:$D$64, 4, 0), 0)</f>
        <v>1.0654429206624627E-4</v>
      </c>
      <c r="K197" s="1">
        <f>sales!$J197 - SUM($M197:$P197)</f>
        <v>-1.7439189832657576E-5</v>
      </c>
      <c r="M197" s="1">
        <f>IFERROR(sales!$I197 * VLOOKUP($E197&amp;$F197&amp;"GAS", 'fuel-split'!$A$2:$E$7, 5, 0) / VLOOKUP($F197&amp;$G197&amp;"GAS", 'fuel-efficiency'!$A$2:$E$56, 5, 0), 0)</f>
        <v>0</v>
      </c>
      <c r="N197" s="1">
        <f>IFERROR(sales!$I197 * VLOOKUP($E197&amp;F197&amp;"DSL", 'fuel-split'!$A$2:$E$7, 5, 0) / VLOOKUP($F197&amp;$G197&amp;"DSL", 'fuel-efficiency'!$A$2:$E$56, 5, 0), 0)</f>
        <v>0</v>
      </c>
      <c r="O197" s="1">
        <f>IFERROR(sales!$I197 * VLOOKUP($E197&amp;$F197&amp;"NG", 'fuel-split'!$A$2:$E$7, 5, 0) / VLOOKUP($F197&amp;$G197&amp;"NG", 'fuel-efficiency'!$A$2:$E$56, 5, 0), 0)</f>
        <v>98695.266928033772</v>
      </c>
      <c r="P197" s="1">
        <f>IFERROR(sales!$I197 * VLOOKUP($E197&amp;$F197&amp;"ELEC", 'fuel-split'!$A$2:$E$7, 5, 0) / VLOOKUP($F197&amp;$G197&amp;"ELEC", 'fuel-efficiency'!$A$2:$E$56, 5, 0), 0)</f>
        <v>79727.805196230431</v>
      </c>
    </row>
    <row r="198" spans="1:16" x14ac:dyDescent="0.2">
      <c r="A198" s="1" t="str">
        <f t="shared" si="6"/>
        <v>20191commercialVCC 24724 (NG T7 SWCVng)2013</v>
      </c>
      <c r="B198" s="1" t="str">
        <f t="shared" si="7"/>
        <v>20191commercialVCC 24724 (NG T7 SWCVng)</v>
      </c>
      <c r="C198">
        <f>sales!$B$198</f>
        <v>2019</v>
      </c>
      <c r="D198">
        <f>sales!$C$198</f>
        <v>1</v>
      </c>
      <c r="E198" t="str">
        <f>sales!$D$198</f>
        <v>commercial</v>
      </c>
      <c r="F198" t="str">
        <f>sales!$E$198</f>
        <v>VCC 24724 (NG T7 SWCVng)</v>
      </c>
      <c r="G198">
        <f>sales!$F$198</f>
        <v>2013</v>
      </c>
      <c r="H198" s="1">
        <f>sales!$G198 - VLOOKUP($D198&amp;$G198, 'regional-sales'!$A$2:$D$24, 4, 0) * VLOOKUP($D198&amp;$E198&amp;$F198&amp;$G198, 'market-share'!$A$2:$F$95, 6, 0) * ($C198 = $G198)</f>
        <v>0</v>
      </c>
      <c r="I198" s="1">
        <f>sales!$H198 - IF($C198 &gt;= $G198, VLOOKUP($D198&amp;$G198, 'regional-sales'!$A$2:$D$24, 4, 0) * VLOOKUP($D198&amp;$E198&amp;$F198&amp;$G198, 'market-share'!$A$2:$F$95, 6, 0) * VLOOKUP($C198 - $G198, survival!$A$2:$B$72, 2, 0), 0)</f>
        <v>1.5376180328985356E-9</v>
      </c>
      <c r="J198" s="1">
        <f>sales!$I198 - IF($C198 &gt;= $G198, sales!$H198 *VLOOKUP(E198&amp;($C198-$G198), 'annual-travel'!$A$2:$D$64, 4, 0), 0)</f>
        <v>7.6859898399561644E-5</v>
      </c>
      <c r="K198" s="1">
        <f>sales!$J198 - SUM($M198:$P198)</f>
        <v>-1.6352219972759485E-5</v>
      </c>
      <c r="M198" s="1">
        <f>IFERROR(sales!$I198 * VLOOKUP($E198&amp;$F198&amp;"GAS", 'fuel-split'!$A$2:$E$7, 5, 0) / VLOOKUP($F198&amp;$G198&amp;"GAS", 'fuel-efficiency'!$A$2:$E$56, 5, 0), 0)</f>
        <v>0</v>
      </c>
      <c r="N198" s="1">
        <f>IFERROR(sales!$I198 * VLOOKUP($E198&amp;F198&amp;"DSL", 'fuel-split'!$A$2:$E$7, 5, 0) / VLOOKUP($F198&amp;$G198&amp;"DSL", 'fuel-efficiency'!$A$2:$E$56, 5, 0), 0)</f>
        <v>0</v>
      </c>
      <c r="O198" s="1">
        <f>IFERROR(sales!$I198 * VLOOKUP($E198&amp;$F198&amp;"NG", 'fuel-split'!$A$2:$E$7, 5, 0) / VLOOKUP($F198&amp;$G198&amp;"NG", 'fuel-efficiency'!$A$2:$E$56, 5, 0), 0)</f>
        <v>92545.389982856272</v>
      </c>
      <c r="P198" s="1">
        <f>IFERROR(sales!$I198 * VLOOKUP($E198&amp;$F198&amp;"ELEC", 'fuel-split'!$A$2:$E$7, 5, 0) / VLOOKUP($F198&amp;$G198&amp;"ELEC", 'fuel-efficiency'!$A$2:$E$56, 5, 0), 0)</f>
        <v>74759.824397075936</v>
      </c>
    </row>
    <row r="199" spans="1:16" x14ac:dyDescent="0.2">
      <c r="A199" s="1" t="str">
        <f t="shared" si="6"/>
        <v>20201commercialVCC 24724 (NG T7 SWCVng)2013</v>
      </c>
      <c r="B199" s="1" t="str">
        <f t="shared" si="7"/>
        <v>20201commercialVCC 24724 (NG T7 SWCVng)</v>
      </c>
      <c r="C199">
        <f>sales!$B$199</f>
        <v>2020</v>
      </c>
      <c r="D199">
        <f>sales!$C$199</f>
        <v>1</v>
      </c>
      <c r="E199" t="str">
        <f>sales!$D$199</f>
        <v>commercial</v>
      </c>
      <c r="F199" t="str">
        <f>sales!$E$199</f>
        <v>VCC 24724 (NG T7 SWCVng)</v>
      </c>
      <c r="G199">
        <f>sales!$F$199</f>
        <v>2013</v>
      </c>
      <c r="H199" s="1">
        <f>sales!$G199 - VLOOKUP($D199&amp;$G199, 'regional-sales'!$A$2:$D$24, 4, 0) * VLOOKUP($D199&amp;$E199&amp;$F199&amp;$G199, 'market-share'!$A$2:$F$95, 6, 0) * ($C199 = $G199)</f>
        <v>0</v>
      </c>
      <c r="I199" s="1">
        <f>sales!$H199 - IF($C199 &gt;= $G199, VLOOKUP($D199&amp;$G199, 'regional-sales'!$A$2:$D$24, 4, 0) * VLOOKUP($D199&amp;$E199&amp;$F199&amp;$G199, 'market-share'!$A$2:$F$95, 6, 0) * VLOOKUP($C199 - $G199, survival!$A$2:$B$72, 2, 0), 0)</f>
        <v>1.522241888096687E-9</v>
      </c>
      <c r="J199" s="1">
        <f>sales!$I199 - IF($C199 &gt;= $G199, sales!$H199 *VLOOKUP(E199&amp;($C199-$G199), 'annual-travel'!$A$2:$D$64, 4, 0), 0)</f>
        <v>7.6243304647505283E-6</v>
      </c>
      <c r="K199" s="1">
        <f>sales!$J199 - SUM($M199:$P199)</f>
        <v>-1.5413883375003934E-5</v>
      </c>
      <c r="M199" s="1">
        <f>IFERROR(sales!$I199 * VLOOKUP($E199&amp;$F199&amp;"GAS", 'fuel-split'!$A$2:$E$7, 5, 0) / VLOOKUP($F199&amp;$G199&amp;"GAS", 'fuel-efficiency'!$A$2:$E$56, 5, 0), 0)</f>
        <v>0</v>
      </c>
      <c r="N199" s="1">
        <f>IFERROR(sales!$I199 * VLOOKUP($E199&amp;F199&amp;"DSL", 'fuel-split'!$A$2:$E$7, 5, 0) / VLOOKUP($F199&amp;$G199&amp;"DSL", 'fuel-efficiency'!$A$2:$E$56, 5, 0), 0)</f>
        <v>0</v>
      </c>
      <c r="O199" s="1">
        <f>IFERROR(sales!$I199 * VLOOKUP($E199&amp;$F199&amp;"NG", 'fuel-split'!$A$2:$E$7, 5, 0) / VLOOKUP($F199&amp;$G199&amp;"NG", 'fuel-efficiency'!$A$2:$E$56, 5, 0), 0)</f>
        <v>87231.751373496067</v>
      </c>
      <c r="P199" s="1">
        <f>IFERROR(sales!$I199 * VLOOKUP($E199&amp;$F199&amp;"ELEC", 'fuel-split'!$A$2:$E$7, 5, 0) / VLOOKUP($F199&amp;$G199&amp;"ELEC", 'fuel-efficiency'!$A$2:$E$56, 5, 0), 0)</f>
        <v>70467.371910583839</v>
      </c>
    </row>
    <row r="200" spans="1:16" x14ac:dyDescent="0.2">
      <c r="A200" s="1" t="str">
        <f t="shared" si="6"/>
        <v>20101commercialVCC 24724 (NG T7 SWCVng)2014</v>
      </c>
      <c r="B200" s="1" t="str">
        <f t="shared" si="7"/>
        <v>20101commercialVCC 24724 (NG T7 SWCVng)</v>
      </c>
      <c r="C200">
        <f>sales!$B$200</f>
        <v>2010</v>
      </c>
      <c r="D200">
        <f>sales!$C$200</f>
        <v>1</v>
      </c>
      <c r="E200" t="str">
        <f>sales!$D$200</f>
        <v>commercial</v>
      </c>
      <c r="F200" t="str">
        <f>sales!$E$200</f>
        <v>VCC 24724 (NG T7 SWCVng)</v>
      </c>
      <c r="G200">
        <f>sales!$F$200</f>
        <v>2014</v>
      </c>
      <c r="H200" s="1">
        <f>sales!$G200 - VLOOKUP($D200&amp;$G200, 'regional-sales'!$A$2:$D$24, 4, 0) * VLOOKUP($D200&amp;$E200&amp;$F200&amp;$G200, 'market-share'!$A$2:$F$95, 6, 0) * ($C200 = $G200)</f>
        <v>0</v>
      </c>
      <c r="I200" s="1">
        <f>sales!$H200 - IF($C200 &gt;= $G200, VLOOKUP($D200&amp;$G200, 'regional-sales'!$A$2:$D$24, 4, 0) * VLOOKUP($D200&amp;$E200&amp;$F200&amp;$G200, 'market-share'!$A$2:$F$95, 6, 0) * VLOOKUP($C200 - $G200, survival!$A$2:$B$72, 2, 0), 0)</f>
        <v>0</v>
      </c>
      <c r="J200" s="1">
        <f>sales!$I200 - IF($C200 &gt;= $G200, sales!$H200 *VLOOKUP(E200&amp;($C200-$G200), 'annual-travel'!$A$2:$D$64, 4, 0), 0)</f>
        <v>0</v>
      </c>
      <c r="K200" s="1">
        <f>sales!$J200 - SUM($M200:$P200)</f>
        <v>0</v>
      </c>
      <c r="M200" s="1">
        <f>IFERROR(sales!$I200 * VLOOKUP($E200&amp;$F200&amp;"GAS", 'fuel-split'!$A$2:$E$7, 5, 0) / VLOOKUP($F200&amp;$G200&amp;"GAS", 'fuel-efficiency'!$A$2:$E$56, 5, 0), 0)</f>
        <v>0</v>
      </c>
      <c r="N200" s="1">
        <f>IFERROR(sales!$I200 * VLOOKUP($E200&amp;F200&amp;"DSL", 'fuel-split'!$A$2:$E$7, 5, 0) / VLOOKUP($F200&amp;$G200&amp;"DSL", 'fuel-efficiency'!$A$2:$E$56, 5, 0), 0)</f>
        <v>0</v>
      </c>
      <c r="O200" s="1">
        <f>IFERROR(sales!$I200 * VLOOKUP($E200&amp;$F200&amp;"NG", 'fuel-split'!$A$2:$E$7, 5, 0) / VLOOKUP($F200&amp;$G200&amp;"NG", 'fuel-efficiency'!$A$2:$E$56, 5, 0), 0)</f>
        <v>0</v>
      </c>
      <c r="P200" s="1">
        <f>IFERROR(sales!$I200 * VLOOKUP($E200&amp;$F200&amp;"ELEC", 'fuel-split'!$A$2:$E$7, 5, 0) / VLOOKUP($F200&amp;$G200&amp;"ELEC", 'fuel-efficiency'!$A$2:$E$56, 5, 0), 0)</f>
        <v>0</v>
      </c>
    </row>
    <row r="201" spans="1:16" x14ac:dyDescent="0.2">
      <c r="A201" s="1" t="str">
        <f t="shared" si="6"/>
        <v>20111commercialVCC 24724 (NG T7 SWCVng)2014</v>
      </c>
      <c r="B201" s="1" t="str">
        <f t="shared" si="7"/>
        <v>20111commercialVCC 24724 (NG T7 SWCVng)</v>
      </c>
      <c r="C201">
        <f>sales!$B$201</f>
        <v>2011</v>
      </c>
      <c r="D201">
        <f>sales!$C$201</f>
        <v>1</v>
      </c>
      <c r="E201" t="str">
        <f>sales!$D$201</f>
        <v>commercial</v>
      </c>
      <c r="F201" t="str">
        <f>sales!$E$201</f>
        <v>VCC 24724 (NG T7 SWCVng)</v>
      </c>
      <c r="G201">
        <f>sales!$F$201</f>
        <v>2014</v>
      </c>
      <c r="H201" s="1">
        <f>sales!$G201 - VLOOKUP($D201&amp;$G201, 'regional-sales'!$A$2:$D$24, 4, 0) * VLOOKUP($D201&amp;$E201&amp;$F201&amp;$G201, 'market-share'!$A$2:$F$95, 6, 0) * ($C201 = $G201)</f>
        <v>0</v>
      </c>
      <c r="I201" s="1">
        <f>sales!$H201 - IF($C201 &gt;= $G201, VLOOKUP($D201&amp;$G201, 'regional-sales'!$A$2:$D$24, 4, 0) * VLOOKUP($D201&amp;$E201&amp;$F201&amp;$G201, 'market-share'!$A$2:$F$95, 6, 0) * VLOOKUP($C201 - $G201, survival!$A$2:$B$72, 2, 0), 0)</f>
        <v>0</v>
      </c>
      <c r="J201" s="1">
        <f>sales!$I201 - IF($C201 &gt;= $G201, sales!$H201 *VLOOKUP(E201&amp;($C201-$G201), 'annual-travel'!$A$2:$D$64, 4, 0), 0)</f>
        <v>0</v>
      </c>
      <c r="K201" s="1">
        <f>sales!$J201 - SUM($M201:$P201)</f>
        <v>0</v>
      </c>
      <c r="M201" s="1">
        <f>IFERROR(sales!$I201 * VLOOKUP($E201&amp;$F201&amp;"GAS", 'fuel-split'!$A$2:$E$7, 5, 0) / VLOOKUP($F201&amp;$G201&amp;"GAS", 'fuel-efficiency'!$A$2:$E$56, 5, 0), 0)</f>
        <v>0</v>
      </c>
      <c r="N201" s="1">
        <f>IFERROR(sales!$I201 * VLOOKUP($E201&amp;F201&amp;"DSL", 'fuel-split'!$A$2:$E$7, 5, 0) / VLOOKUP($F201&amp;$G201&amp;"DSL", 'fuel-efficiency'!$A$2:$E$56, 5, 0), 0)</f>
        <v>0</v>
      </c>
      <c r="O201" s="1">
        <f>IFERROR(sales!$I201 * VLOOKUP($E201&amp;$F201&amp;"NG", 'fuel-split'!$A$2:$E$7, 5, 0) / VLOOKUP($F201&amp;$G201&amp;"NG", 'fuel-efficiency'!$A$2:$E$56, 5, 0), 0)</f>
        <v>0</v>
      </c>
      <c r="P201" s="1">
        <f>IFERROR(sales!$I201 * VLOOKUP($E201&amp;$F201&amp;"ELEC", 'fuel-split'!$A$2:$E$7, 5, 0) / VLOOKUP($F201&amp;$G201&amp;"ELEC", 'fuel-efficiency'!$A$2:$E$56, 5, 0), 0)</f>
        <v>0</v>
      </c>
    </row>
    <row r="202" spans="1:16" x14ac:dyDescent="0.2">
      <c r="A202" s="1" t="str">
        <f t="shared" si="6"/>
        <v>20121commercialVCC 24724 (NG T7 SWCVng)2014</v>
      </c>
      <c r="B202" s="1" t="str">
        <f t="shared" si="7"/>
        <v>20121commercialVCC 24724 (NG T7 SWCVng)</v>
      </c>
      <c r="C202">
        <f>sales!$B$202</f>
        <v>2012</v>
      </c>
      <c r="D202">
        <f>sales!$C$202</f>
        <v>1</v>
      </c>
      <c r="E202" t="str">
        <f>sales!$D$202</f>
        <v>commercial</v>
      </c>
      <c r="F202" t="str">
        <f>sales!$E$202</f>
        <v>VCC 24724 (NG T7 SWCVng)</v>
      </c>
      <c r="G202">
        <f>sales!$F$202</f>
        <v>2014</v>
      </c>
      <c r="H202" s="1">
        <f>sales!$G202 - VLOOKUP($D202&amp;$G202, 'regional-sales'!$A$2:$D$24, 4, 0) * VLOOKUP($D202&amp;$E202&amp;$F202&amp;$G202, 'market-share'!$A$2:$F$95, 6, 0) * ($C202 = $G202)</f>
        <v>0</v>
      </c>
      <c r="I202" s="1">
        <f>sales!$H202 - IF($C202 &gt;= $G202, VLOOKUP($D202&amp;$G202, 'regional-sales'!$A$2:$D$24, 4, 0) * VLOOKUP($D202&amp;$E202&amp;$F202&amp;$G202, 'market-share'!$A$2:$F$95, 6, 0) * VLOOKUP($C202 - $G202, survival!$A$2:$B$72, 2, 0), 0)</f>
        <v>0</v>
      </c>
      <c r="J202" s="1">
        <f>sales!$I202 - IF($C202 &gt;= $G202, sales!$H202 *VLOOKUP(E202&amp;($C202-$G202), 'annual-travel'!$A$2:$D$64, 4, 0), 0)</f>
        <v>0</v>
      </c>
      <c r="K202" s="1">
        <f>sales!$J202 - SUM($M202:$P202)</f>
        <v>0</v>
      </c>
      <c r="M202" s="1">
        <f>IFERROR(sales!$I202 * VLOOKUP($E202&amp;$F202&amp;"GAS", 'fuel-split'!$A$2:$E$7, 5, 0) / VLOOKUP($F202&amp;$G202&amp;"GAS", 'fuel-efficiency'!$A$2:$E$56, 5, 0), 0)</f>
        <v>0</v>
      </c>
      <c r="N202" s="1">
        <f>IFERROR(sales!$I202 * VLOOKUP($E202&amp;F202&amp;"DSL", 'fuel-split'!$A$2:$E$7, 5, 0) / VLOOKUP($F202&amp;$G202&amp;"DSL", 'fuel-efficiency'!$A$2:$E$56, 5, 0), 0)</f>
        <v>0</v>
      </c>
      <c r="O202" s="1">
        <f>IFERROR(sales!$I202 * VLOOKUP($E202&amp;$F202&amp;"NG", 'fuel-split'!$A$2:$E$7, 5, 0) / VLOOKUP($F202&amp;$G202&amp;"NG", 'fuel-efficiency'!$A$2:$E$56, 5, 0), 0)</f>
        <v>0</v>
      </c>
      <c r="P202" s="1">
        <f>IFERROR(sales!$I202 * VLOOKUP($E202&amp;$F202&amp;"ELEC", 'fuel-split'!$A$2:$E$7, 5, 0) / VLOOKUP($F202&amp;$G202&amp;"ELEC", 'fuel-efficiency'!$A$2:$E$56, 5, 0), 0)</f>
        <v>0</v>
      </c>
    </row>
    <row r="203" spans="1:16" x14ac:dyDescent="0.2">
      <c r="A203" s="1" t="str">
        <f t="shared" si="6"/>
        <v>20131commercialVCC 24724 (NG T7 SWCVng)2014</v>
      </c>
      <c r="B203" s="1" t="str">
        <f t="shared" si="7"/>
        <v>20131commercialVCC 24724 (NG T7 SWCVng)</v>
      </c>
      <c r="C203">
        <f>sales!$B$203</f>
        <v>2013</v>
      </c>
      <c r="D203">
        <f>sales!$C$203</f>
        <v>1</v>
      </c>
      <c r="E203" t="str">
        <f>sales!$D$203</f>
        <v>commercial</v>
      </c>
      <c r="F203" t="str">
        <f>sales!$E$203</f>
        <v>VCC 24724 (NG T7 SWCVng)</v>
      </c>
      <c r="G203">
        <f>sales!$F$203</f>
        <v>2014</v>
      </c>
      <c r="H203" s="1">
        <f>sales!$G203 - VLOOKUP($D203&amp;$G203, 'regional-sales'!$A$2:$D$24, 4, 0) * VLOOKUP($D203&amp;$E203&amp;$F203&amp;$G203, 'market-share'!$A$2:$F$95, 6, 0) * ($C203 = $G203)</f>
        <v>0</v>
      </c>
      <c r="I203" s="1">
        <f>sales!$H203 - IF($C203 &gt;= $G203, VLOOKUP($D203&amp;$G203, 'regional-sales'!$A$2:$D$24, 4, 0) * VLOOKUP($D203&amp;$E203&amp;$F203&amp;$G203, 'market-share'!$A$2:$F$95, 6, 0) * VLOOKUP($C203 - $G203, survival!$A$2:$B$72, 2, 0), 0)</f>
        <v>0</v>
      </c>
      <c r="J203" s="1">
        <f>sales!$I203 - IF($C203 &gt;= $G203, sales!$H203 *VLOOKUP(E203&amp;($C203-$G203), 'annual-travel'!$A$2:$D$64, 4, 0), 0)</f>
        <v>0</v>
      </c>
      <c r="K203" s="1">
        <f>sales!$J203 - SUM($M203:$P203)</f>
        <v>0</v>
      </c>
      <c r="M203" s="1">
        <f>IFERROR(sales!$I203 * VLOOKUP($E203&amp;$F203&amp;"GAS", 'fuel-split'!$A$2:$E$7, 5, 0) / VLOOKUP($F203&amp;$G203&amp;"GAS", 'fuel-efficiency'!$A$2:$E$56, 5, 0), 0)</f>
        <v>0</v>
      </c>
      <c r="N203" s="1">
        <f>IFERROR(sales!$I203 * VLOOKUP($E203&amp;F203&amp;"DSL", 'fuel-split'!$A$2:$E$7, 5, 0) / VLOOKUP($F203&amp;$G203&amp;"DSL", 'fuel-efficiency'!$A$2:$E$56, 5, 0), 0)</f>
        <v>0</v>
      </c>
      <c r="O203" s="1">
        <f>IFERROR(sales!$I203 * VLOOKUP($E203&amp;$F203&amp;"NG", 'fuel-split'!$A$2:$E$7, 5, 0) / VLOOKUP($F203&amp;$G203&amp;"NG", 'fuel-efficiency'!$A$2:$E$56, 5, 0), 0)</f>
        <v>0</v>
      </c>
      <c r="P203" s="1">
        <f>IFERROR(sales!$I203 * VLOOKUP($E203&amp;$F203&amp;"ELEC", 'fuel-split'!$A$2:$E$7, 5, 0) / VLOOKUP($F203&amp;$G203&amp;"ELEC", 'fuel-efficiency'!$A$2:$E$56, 5, 0), 0)</f>
        <v>0</v>
      </c>
    </row>
    <row r="204" spans="1:16" x14ac:dyDescent="0.2">
      <c r="A204" s="1" t="str">
        <f t="shared" si="6"/>
        <v>20141commercialVCC 24724 (NG T7 SWCVng)2014</v>
      </c>
      <c r="B204" s="1" t="str">
        <f t="shared" si="7"/>
        <v>20141commercialVCC 24724 (NG T7 SWCVng)</v>
      </c>
      <c r="C204">
        <f>sales!$B$204</f>
        <v>2014</v>
      </c>
      <c r="D204">
        <f>sales!$C$204</f>
        <v>1</v>
      </c>
      <c r="E204" t="str">
        <f>sales!$D$204</f>
        <v>commercial</v>
      </c>
      <c r="F204" t="str">
        <f>sales!$E$204</f>
        <v>VCC 24724 (NG T7 SWCVng)</v>
      </c>
      <c r="G204">
        <f>sales!$F$204</f>
        <v>2014</v>
      </c>
      <c r="H204" s="1">
        <f>sales!$G204 - VLOOKUP($D204&amp;$G204, 'regional-sales'!$A$2:$D$24, 4, 0) * VLOOKUP($D204&amp;$E204&amp;$F204&amp;$G204, 'market-share'!$A$2:$F$95, 6, 0) * ($C204 = $G204)</f>
        <v>1.5831034261282184E-9</v>
      </c>
      <c r="I204" s="1">
        <f>sales!$H204 - IF($C204 &gt;= $G204, VLOOKUP($D204&amp;$G204, 'regional-sales'!$A$2:$D$24, 4, 0) * VLOOKUP($D204&amp;$E204&amp;$F204&amp;$G204, 'market-share'!$A$2:$F$95, 6, 0) * VLOOKUP($C204 - $G204, survival!$A$2:$B$72, 2, 0), 0)</f>
        <v>1.5831034261282184E-9</v>
      </c>
      <c r="J204" s="1">
        <f>sales!$I204 - IF($C204 &gt;= $G204, sales!$H204 *VLOOKUP(E204&amp;($C204-$G204), 'annual-travel'!$A$2:$D$64, 4, 0), 0)</f>
        <v>-9.2867412604391575E-5</v>
      </c>
      <c r="K204" s="1">
        <f>sales!$J204 - SUM($M204:$P204)</f>
        <v>2.7084810426458716E-5</v>
      </c>
      <c r="M204" s="1">
        <f>IFERROR(sales!$I204 * VLOOKUP($E204&amp;$F204&amp;"GAS", 'fuel-split'!$A$2:$E$7, 5, 0) / VLOOKUP($F204&amp;$G204&amp;"GAS", 'fuel-efficiency'!$A$2:$E$56, 5, 0), 0)</f>
        <v>0</v>
      </c>
      <c r="N204" s="1">
        <f>IFERROR(sales!$I204 * VLOOKUP($E204&amp;F204&amp;"DSL", 'fuel-split'!$A$2:$E$7, 5, 0) / VLOOKUP($F204&amp;$G204&amp;"DSL", 'fuel-efficiency'!$A$2:$E$56, 5, 0), 0)</f>
        <v>0</v>
      </c>
      <c r="O204" s="1">
        <f>IFERROR(sales!$I204 * VLOOKUP($E204&amp;$F204&amp;"NG", 'fuel-split'!$A$2:$E$7, 5, 0) / VLOOKUP($F204&amp;$G204&amp;"NG", 'fuel-efficiency'!$A$2:$E$56, 5, 0), 0)</f>
        <v>110415.20963613852</v>
      </c>
      <c r="P204" s="1">
        <f>IFERROR(sales!$I204 * VLOOKUP($E204&amp;$F204&amp;"ELEC", 'fuel-split'!$A$2:$E$7, 5, 0) / VLOOKUP($F204&amp;$G204&amp;"ELEC", 'fuel-efficiency'!$A$2:$E$56, 5, 0), 0)</f>
        <v>89218.840860256663</v>
      </c>
    </row>
    <row r="205" spans="1:16" x14ac:dyDescent="0.2">
      <c r="A205" s="1" t="str">
        <f t="shared" si="6"/>
        <v>20151commercialVCC 24724 (NG T7 SWCVng)2014</v>
      </c>
      <c r="B205" s="1" t="str">
        <f t="shared" si="7"/>
        <v>20151commercialVCC 24724 (NG T7 SWCVng)</v>
      </c>
      <c r="C205">
        <f>sales!$B$205</f>
        <v>2015</v>
      </c>
      <c r="D205">
        <f>sales!$C$205</f>
        <v>1</v>
      </c>
      <c r="E205" t="str">
        <f>sales!$D$205</f>
        <v>commercial</v>
      </c>
      <c r="F205" t="str">
        <f>sales!$E$205</f>
        <v>VCC 24724 (NG T7 SWCVng)</v>
      </c>
      <c r="G205">
        <f>sales!$F$205</f>
        <v>2014</v>
      </c>
      <c r="H205" s="1">
        <f>sales!$G205 - VLOOKUP($D205&amp;$G205, 'regional-sales'!$A$2:$D$24, 4, 0) * VLOOKUP($D205&amp;$E205&amp;$F205&amp;$G205, 'market-share'!$A$2:$F$95, 6, 0) * ($C205 = $G205)</f>
        <v>0</v>
      </c>
      <c r="I205" s="1">
        <f>sales!$H205 - IF($C205 &gt;= $G205, VLOOKUP($D205&amp;$G205, 'regional-sales'!$A$2:$D$24, 4, 0) * VLOOKUP($D205&amp;$E205&amp;$F205&amp;$G205, 'market-share'!$A$2:$F$95, 6, 0) * VLOOKUP($C205 - $G205, survival!$A$2:$B$72, 2, 0), 0)</f>
        <v>1.567261875834447E-9</v>
      </c>
      <c r="J205" s="1">
        <f>sales!$I205 - IF($C205 &gt;= $G205, sales!$H205 *VLOOKUP(E205&amp;($C205-$G205), 'annual-travel'!$A$2:$D$64, 4, 0), 0)</f>
        <v>7.9625577200204134E-5</v>
      </c>
      <c r="K205" s="1">
        <f>sales!$J205 - SUM($M205:$P205)</f>
        <v>2.2967113181948662E-5</v>
      </c>
      <c r="M205" s="1">
        <f>IFERROR(sales!$I205 * VLOOKUP($E205&amp;$F205&amp;"GAS", 'fuel-split'!$A$2:$E$7, 5, 0) / VLOOKUP($F205&amp;$G205&amp;"GAS", 'fuel-efficiency'!$A$2:$E$56, 5, 0), 0)</f>
        <v>0</v>
      </c>
      <c r="N205" s="1">
        <f>IFERROR(sales!$I205 * VLOOKUP($E205&amp;F205&amp;"DSL", 'fuel-split'!$A$2:$E$7, 5, 0) / VLOOKUP($F205&amp;$G205&amp;"DSL", 'fuel-efficiency'!$A$2:$E$56, 5, 0), 0)</f>
        <v>0</v>
      </c>
      <c r="O205" s="1">
        <f>IFERROR(sales!$I205 * VLOOKUP($E205&amp;$F205&amp;"NG", 'fuel-split'!$A$2:$E$7, 5, 0) / VLOOKUP($F205&amp;$G205&amp;"NG", 'fuel-efficiency'!$A$2:$E$56, 5, 0), 0)</f>
        <v>93628.56337482082</v>
      </c>
      <c r="P205" s="1">
        <f>IFERROR(sales!$I205 * VLOOKUP($E205&amp;$F205&amp;"ELEC", 'fuel-split'!$A$2:$E$7, 5, 0) / VLOOKUP($F205&amp;$G205&amp;"ELEC", 'fuel-efficiency'!$A$2:$E$56, 5, 0), 0)</f>
        <v>75654.721149744073</v>
      </c>
    </row>
    <row r="206" spans="1:16" x14ac:dyDescent="0.2">
      <c r="A206" s="1" t="str">
        <f t="shared" si="6"/>
        <v>20161commercialVCC 24724 (NG T7 SWCVng)2014</v>
      </c>
      <c r="B206" s="1" t="str">
        <f t="shared" si="7"/>
        <v>20161commercialVCC 24724 (NG T7 SWCVng)</v>
      </c>
      <c r="C206">
        <f>sales!$B$206</f>
        <v>2016</v>
      </c>
      <c r="D206">
        <f>sales!$C$206</f>
        <v>1</v>
      </c>
      <c r="E206" t="str">
        <f>sales!$D$206</f>
        <v>commercial</v>
      </c>
      <c r="F206" t="str">
        <f>sales!$E$206</f>
        <v>VCC 24724 (NG T7 SWCVng)</v>
      </c>
      <c r="G206">
        <f>sales!$F$206</f>
        <v>2014</v>
      </c>
      <c r="H206" s="1">
        <f>sales!$G206 - VLOOKUP($D206&amp;$G206, 'regional-sales'!$A$2:$D$24, 4, 0) * VLOOKUP($D206&amp;$E206&amp;$F206&amp;$G206, 'market-share'!$A$2:$F$95, 6, 0) * ($C206 = $G206)</f>
        <v>0</v>
      </c>
      <c r="I206" s="1">
        <f>sales!$H206 - IF($C206 &gt;= $G206, VLOOKUP($D206&amp;$G206, 'regional-sales'!$A$2:$D$24, 4, 0) * VLOOKUP($D206&amp;$E206&amp;$F206&amp;$G206, 'market-share'!$A$2:$F$95, 6, 0) * VLOOKUP($C206 - $G206, survival!$A$2:$B$72, 2, 0), 0)</f>
        <v>1.5516690154981916E-9</v>
      </c>
      <c r="J206" s="1">
        <f>sales!$I206 - IF($C206 &gt;= $G206, sales!$H206 *VLOOKUP(E206&amp;($C206-$G206), 'annual-travel'!$A$2:$D$64, 4, 0), 0)</f>
        <v>1.0780006414279342E-4</v>
      </c>
      <c r="K206" s="1">
        <f>sales!$J206 - SUM($M206:$P206)</f>
        <v>2.052204217761755E-5</v>
      </c>
      <c r="M206" s="1">
        <f>IFERROR(sales!$I206 * VLOOKUP($E206&amp;$F206&amp;"GAS", 'fuel-split'!$A$2:$E$7, 5, 0) / VLOOKUP($F206&amp;$G206&amp;"GAS", 'fuel-efficiency'!$A$2:$E$56, 5, 0), 0)</f>
        <v>0</v>
      </c>
      <c r="N206" s="1">
        <f>IFERROR(sales!$I206 * VLOOKUP($E206&amp;F206&amp;"DSL", 'fuel-split'!$A$2:$E$7, 5, 0) / VLOOKUP($F206&amp;$G206&amp;"DSL", 'fuel-efficiency'!$A$2:$E$56, 5, 0), 0)</f>
        <v>0</v>
      </c>
      <c r="O206" s="1">
        <f>IFERROR(sales!$I206 * VLOOKUP($E206&amp;$F206&amp;"NG", 'fuel-split'!$A$2:$E$7, 5, 0) / VLOOKUP($F206&amp;$G206&amp;"NG", 'fuel-efficiency'!$A$2:$E$56, 5, 0), 0)</f>
        <v>83661.551255984479</v>
      </c>
      <c r="P206" s="1">
        <f>IFERROR(sales!$I206 * VLOOKUP($E206&amp;$F206&amp;"ELEC", 'fuel-split'!$A$2:$E$7, 5, 0) / VLOOKUP($F206&amp;$G206&amp;"ELEC", 'fuel-efficiency'!$A$2:$E$56, 5, 0), 0)</f>
        <v>67601.072825268478</v>
      </c>
    </row>
    <row r="207" spans="1:16" x14ac:dyDescent="0.2">
      <c r="A207" s="1" t="str">
        <f t="shared" si="6"/>
        <v>20171commercialVCC 24724 (NG T7 SWCVng)2014</v>
      </c>
      <c r="B207" s="1" t="str">
        <f t="shared" si="7"/>
        <v>20171commercialVCC 24724 (NG T7 SWCVng)</v>
      </c>
      <c r="C207">
        <f>sales!$B$207</f>
        <v>2017</v>
      </c>
      <c r="D207">
        <f>sales!$C$207</f>
        <v>1</v>
      </c>
      <c r="E207" t="str">
        <f>sales!$D$207</f>
        <v>commercial</v>
      </c>
      <c r="F207" t="str">
        <f>sales!$E$207</f>
        <v>VCC 24724 (NG T7 SWCVng)</v>
      </c>
      <c r="G207">
        <f>sales!$F$207</f>
        <v>2014</v>
      </c>
      <c r="H207" s="1">
        <f>sales!$G207 - VLOOKUP($D207&amp;$G207, 'regional-sales'!$A$2:$D$24, 4, 0) * VLOOKUP($D207&amp;$E207&amp;$F207&amp;$G207, 'market-share'!$A$2:$F$95, 6, 0) * ($C207 = $G207)</f>
        <v>0</v>
      </c>
      <c r="I207" s="1">
        <f>sales!$H207 - IF($C207 &gt;= $G207, VLOOKUP($D207&amp;$G207, 'regional-sales'!$A$2:$D$24, 4, 0) * VLOOKUP($D207&amp;$E207&amp;$F207&amp;$G207, 'market-share'!$A$2:$F$95, 6, 0) * VLOOKUP($C207 - $G207, survival!$A$2:$B$72, 2, 0), 0)</f>
        <v>1.536132998580797E-9</v>
      </c>
      <c r="J207" s="1">
        <f>sales!$I207 - IF($C207 &gt;= $G207, sales!$H207 *VLOOKUP(E207&amp;($C207-$G207), 'annual-travel'!$A$2:$D$64, 4, 0), 0)</f>
        <v>7.1061833295971155E-5</v>
      </c>
      <c r="K207" s="1">
        <f>sales!$J207 - SUM($M207:$P207)</f>
        <v>1.8745282432064414E-5</v>
      </c>
      <c r="M207" s="1">
        <f>IFERROR(sales!$I207 * VLOOKUP($E207&amp;$F207&amp;"GAS", 'fuel-split'!$A$2:$E$7, 5, 0) / VLOOKUP($F207&amp;$G207&amp;"GAS", 'fuel-efficiency'!$A$2:$E$56, 5, 0), 0)</f>
        <v>0</v>
      </c>
      <c r="N207" s="1">
        <f>IFERROR(sales!$I207 * VLOOKUP($E207&amp;F207&amp;"DSL", 'fuel-split'!$A$2:$E$7, 5, 0) / VLOOKUP($F207&amp;$G207&amp;"DSL", 'fuel-efficiency'!$A$2:$E$56, 5, 0), 0)</f>
        <v>0</v>
      </c>
      <c r="O207" s="1">
        <f>IFERROR(sales!$I207 * VLOOKUP($E207&amp;$F207&amp;"NG", 'fuel-split'!$A$2:$E$7, 5, 0) / VLOOKUP($F207&amp;$G207&amp;"NG", 'fuel-efficiency'!$A$2:$E$56, 5, 0), 0)</f>
        <v>76417.500949644746</v>
      </c>
      <c r="P207" s="1">
        <f>IFERROR(sales!$I207 * VLOOKUP($E207&amp;$F207&amp;"ELEC", 'fuel-split'!$A$2:$E$7, 5, 0) / VLOOKUP($F207&amp;$G207&amp;"ELEC", 'fuel-efficiency'!$A$2:$E$56, 5, 0), 0)</f>
        <v>61747.660296370967</v>
      </c>
    </row>
    <row r="208" spans="1:16" x14ac:dyDescent="0.2">
      <c r="A208" s="1" t="str">
        <f t="shared" si="6"/>
        <v>20181commercialVCC 24724 (NG T7 SWCVng)2014</v>
      </c>
      <c r="B208" s="1" t="str">
        <f t="shared" si="7"/>
        <v>20181commercialVCC 24724 (NG T7 SWCVng)</v>
      </c>
      <c r="C208">
        <f>sales!$B$208</f>
        <v>2018</v>
      </c>
      <c r="D208">
        <f>sales!$C$208</f>
        <v>1</v>
      </c>
      <c r="E208" t="str">
        <f>sales!$D$208</f>
        <v>commercial</v>
      </c>
      <c r="F208" t="str">
        <f>sales!$E$208</f>
        <v>VCC 24724 (NG T7 SWCVng)</v>
      </c>
      <c r="G208">
        <f>sales!$F$208</f>
        <v>2014</v>
      </c>
      <c r="H208" s="1">
        <f>sales!$G208 - VLOOKUP($D208&amp;$G208, 'regional-sales'!$A$2:$D$24, 4, 0) * VLOOKUP($D208&amp;$E208&amp;$F208&amp;$G208, 'market-share'!$A$2:$F$95, 6, 0) * ($C208 = $G208)</f>
        <v>0</v>
      </c>
      <c r="I208" s="1">
        <f>sales!$H208 - IF($C208 &gt;= $G208, VLOOKUP($D208&amp;$G208, 'regional-sales'!$A$2:$D$24, 4, 0) * VLOOKUP($D208&amp;$E208&amp;$F208&amp;$G208, 'market-share'!$A$2:$F$95, 6, 0) * VLOOKUP($C208 - $G208, survival!$A$2:$B$72, 2, 0), 0)</f>
        <v>1.5207355374968756E-9</v>
      </c>
      <c r="J208" s="1">
        <f>sales!$I208 - IF($C208 &gt;= $G208, sales!$H208 *VLOOKUP(E208&amp;($C208-$G208), 'annual-travel'!$A$2:$D$64, 4, 0), 0)</f>
        <v>-5.1823153626173735E-5</v>
      </c>
      <c r="K208" s="1">
        <f>sales!$J208 - SUM($M208:$P208)</f>
        <v>1.7339159967377782E-5</v>
      </c>
      <c r="M208" s="1">
        <f>IFERROR(sales!$I208 * VLOOKUP($E208&amp;$F208&amp;"GAS", 'fuel-split'!$A$2:$E$7, 5, 0) / VLOOKUP($F208&amp;$G208&amp;"GAS", 'fuel-efficiency'!$A$2:$E$56, 5, 0), 0)</f>
        <v>0</v>
      </c>
      <c r="N208" s="1">
        <f>IFERROR(sales!$I208 * VLOOKUP($E208&amp;F208&amp;"DSL", 'fuel-split'!$A$2:$E$7, 5, 0) / VLOOKUP($F208&amp;$G208&amp;"DSL", 'fuel-efficiency'!$A$2:$E$56, 5, 0), 0)</f>
        <v>0</v>
      </c>
      <c r="O208" s="1">
        <f>IFERROR(sales!$I208 * VLOOKUP($E208&amp;$F208&amp;"NG", 'fuel-split'!$A$2:$E$7, 5, 0) / VLOOKUP($F208&amp;$G208&amp;"NG", 'fuel-efficiency'!$A$2:$E$56, 5, 0), 0)</f>
        <v>70686.12730006699</v>
      </c>
      <c r="P208" s="1">
        <f>IFERROR(sales!$I208 * VLOOKUP($E208&amp;$F208&amp;"ELEC", 'fuel-split'!$A$2:$E$7, 5, 0) / VLOOKUP($F208&amp;$G208&amp;"ELEC", 'fuel-efficiency'!$A$2:$E$56, 5, 0), 0)</f>
        <v>57116.536420978853</v>
      </c>
    </row>
    <row r="209" spans="1:16" x14ac:dyDescent="0.2">
      <c r="A209" s="1" t="str">
        <f t="shared" si="6"/>
        <v>20191commercialVCC 24724 (NG T7 SWCVng)2014</v>
      </c>
      <c r="B209" s="1" t="str">
        <f t="shared" si="7"/>
        <v>20191commercialVCC 24724 (NG T7 SWCVng)</v>
      </c>
      <c r="C209">
        <f>sales!$B$209</f>
        <v>2019</v>
      </c>
      <c r="D209">
        <f>sales!$C$209</f>
        <v>1</v>
      </c>
      <c r="E209" t="str">
        <f>sales!$D$209</f>
        <v>commercial</v>
      </c>
      <c r="F209" t="str">
        <f>sales!$E$209</f>
        <v>VCC 24724 (NG T7 SWCVng)</v>
      </c>
      <c r="G209">
        <f>sales!$F$209</f>
        <v>2014</v>
      </c>
      <c r="H209" s="1">
        <f>sales!$G209 - VLOOKUP($D209&amp;$G209, 'regional-sales'!$A$2:$D$24, 4, 0) * VLOOKUP($D209&amp;$E209&amp;$F209&amp;$G209, 'market-share'!$A$2:$F$95, 6, 0) * ($C209 = $G209)</f>
        <v>0</v>
      </c>
      <c r="I209" s="1">
        <f>sales!$H209 - IF($C209 &gt;= $G209, VLOOKUP($D209&amp;$G209, 'regional-sales'!$A$2:$D$24, 4, 0) * VLOOKUP($D209&amp;$E209&amp;$F209&amp;$G209, 'market-share'!$A$2:$F$95, 6, 0) * VLOOKUP($C209 - $G209, survival!$A$2:$B$72, 2, 0), 0)</f>
        <v>1.5055725555157551E-9</v>
      </c>
      <c r="J209" s="1">
        <f>sales!$I209 - IF($C209 &gt;= $G209, sales!$H209 *VLOOKUP(E209&amp;($C209-$G209), 'annual-travel'!$A$2:$D$64, 4, 0), 0)</f>
        <v>8.0680940300226212E-5</v>
      </c>
      <c r="K209" s="1">
        <f>sales!$J209 - SUM($M209:$P209)</f>
        <v>1.610090839676559E-5</v>
      </c>
      <c r="M209" s="1">
        <f>IFERROR(sales!$I209 * VLOOKUP($E209&amp;$F209&amp;"GAS", 'fuel-split'!$A$2:$E$7, 5, 0) / VLOOKUP($F209&amp;$G209&amp;"GAS", 'fuel-efficiency'!$A$2:$E$56, 5, 0), 0)</f>
        <v>0</v>
      </c>
      <c r="N209" s="1">
        <f>IFERROR(sales!$I209 * VLOOKUP($E209&amp;F209&amp;"DSL", 'fuel-split'!$A$2:$E$7, 5, 0) / VLOOKUP($F209&amp;$G209&amp;"DSL", 'fuel-efficiency'!$A$2:$E$56, 5, 0), 0)</f>
        <v>0</v>
      </c>
      <c r="O209" s="1">
        <f>IFERROR(sales!$I209 * VLOOKUP($E209&amp;$F209&amp;"NG", 'fuel-split'!$A$2:$E$7, 5, 0) / VLOOKUP($F209&amp;$G209&amp;"NG", 'fuel-efficiency'!$A$2:$E$56, 5, 0), 0)</f>
        <v>65638.620981066473</v>
      </c>
      <c r="P209" s="1">
        <f>IFERROR(sales!$I209 * VLOOKUP($E209&amp;$F209&amp;"ELEC", 'fuel-split'!$A$2:$E$7, 5, 0) / VLOOKUP($F209&amp;$G209&amp;"ELEC", 'fuel-efficiency'!$A$2:$E$56, 5, 0), 0)</f>
        <v>53037.998106374631</v>
      </c>
    </row>
    <row r="210" spans="1:16" x14ac:dyDescent="0.2">
      <c r="A210" s="1" t="str">
        <f t="shared" si="6"/>
        <v>20201commercialVCC 24724 (NG T7 SWCVng)2014</v>
      </c>
      <c r="B210" s="1" t="str">
        <f t="shared" si="7"/>
        <v>20201commercialVCC 24724 (NG T7 SWCVng)</v>
      </c>
      <c r="C210">
        <f>sales!$B$210</f>
        <v>2020</v>
      </c>
      <c r="D210">
        <f>sales!$C$210</f>
        <v>1</v>
      </c>
      <c r="E210" t="str">
        <f>sales!$D$210</f>
        <v>commercial</v>
      </c>
      <c r="F210" t="str">
        <f>sales!$E$210</f>
        <v>VCC 24724 (NG T7 SWCVng)</v>
      </c>
      <c r="G210">
        <f>sales!$F$210</f>
        <v>2014</v>
      </c>
      <c r="H210" s="1">
        <f>sales!$G210 - VLOOKUP($D210&amp;$G210, 'regional-sales'!$A$2:$D$24, 4, 0) * VLOOKUP($D210&amp;$E210&amp;$F210&amp;$G210, 'market-share'!$A$2:$F$95, 6, 0) * ($C210 = $G210)</f>
        <v>0</v>
      </c>
      <c r="I210" s="1">
        <f>sales!$H210 - IF($C210 &gt;= $G210, VLOOKUP($D210&amp;$G210, 'regional-sales'!$A$2:$D$24, 4, 0) * VLOOKUP($D210&amp;$E210&amp;$F210&amp;$G210, 'market-share'!$A$2:$F$95, 6, 0) * VLOOKUP($C210 - $G210, survival!$A$2:$B$72, 2, 0), 0)</f>
        <v>1.4905303657997138E-9</v>
      </c>
      <c r="J210" s="1">
        <f>sales!$I210 - IF($C210 &gt;= $G210, sales!$H210 *VLOOKUP(E210&amp;($C210-$G210), 'annual-travel'!$A$2:$D$64, 4, 0), 0)</f>
        <v>5.8202422223985195E-5</v>
      </c>
      <c r="K210" s="1">
        <f>sales!$J210 - SUM($M210:$P210)</f>
        <v>1.509804860688746E-5</v>
      </c>
      <c r="M210" s="1">
        <f>IFERROR(sales!$I210 * VLOOKUP($E210&amp;$F210&amp;"GAS", 'fuel-split'!$A$2:$E$7, 5, 0) / VLOOKUP($F210&amp;$G210&amp;"GAS", 'fuel-efficiency'!$A$2:$E$56, 5, 0), 0)</f>
        <v>0</v>
      </c>
      <c r="N210" s="1">
        <f>IFERROR(sales!$I210 * VLOOKUP($E210&amp;F210&amp;"DSL", 'fuel-split'!$A$2:$E$7, 5, 0) / VLOOKUP($F210&amp;$G210&amp;"DSL", 'fuel-efficiency'!$A$2:$E$56, 5, 0), 0)</f>
        <v>0</v>
      </c>
      <c r="O210" s="1">
        <f>IFERROR(sales!$I210 * VLOOKUP($E210&amp;$F210&amp;"NG", 'fuel-split'!$A$2:$E$7, 5, 0) / VLOOKUP($F210&amp;$G210&amp;"NG", 'fuel-efficiency'!$A$2:$E$56, 5, 0), 0)</f>
        <v>61548.562212807148</v>
      </c>
      <c r="P210" s="1">
        <f>IFERROR(sales!$I210 * VLOOKUP($E210&amp;$F210&amp;"ELEC", 'fuel-split'!$A$2:$E$7, 5, 0) / VLOOKUP($F210&amp;$G210&amp;"ELEC", 'fuel-efficiency'!$A$2:$E$56, 5, 0), 0)</f>
        <v>49733.106474533801</v>
      </c>
    </row>
    <row r="211" spans="1:16" x14ac:dyDescent="0.2">
      <c r="A211" s="1" t="str">
        <f t="shared" si="6"/>
        <v>20101commercialVCC 24724 (NG T7 SWCVng)2015</v>
      </c>
      <c r="B211" s="1" t="str">
        <f t="shared" si="7"/>
        <v>20101commercialVCC 24724 (NG T7 SWCVng)</v>
      </c>
      <c r="C211">
        <f>sales!$B$211</f>
        <v>2010</v>
      </c>
      <c r="D211">
        <f>sales!$C$211</f>
        <v>1</v>
      </c>
      <c r="E211" t="str">
        <f>sales!$D$211</f>
        <v>commercial</v>
      </c>
      <c r="F211" t="str">
        <f>sales!$E$211</f>
        <v>VCC 24724 (NG T7 SWCVng)</v>
      </c>
      <c r="G211">
        <f>sales!$F$211</f>
        <v>2015</v>
      </c>
      <c r="H211" s="1">
        <f>sales!$G211 - VLOOKUP($D211&amp;$G211, 'regional-sales'!$A$2:$D$24, 4, 0) * VLOOKUP($D211&amp;$E211&amp;$F211&amp;$G211, 'market-share'!$A$2:$F$95, 6, 0) * ($C211 = $G211)</f>
        <v>0</v>
      </c>
      <c r="I211" s="1">
        <f>sales!$H211 - IF($C211 &gt;= $G211, VLOOKUP($D211&amp;$G211, 'regional-sales'!$A$2:$D$24, 4, 0) * VLOOKUP($D211&amp;$E211&amp;$F211&amp;$G211, 'market-share'!$A$2:$F$95, 6, 0) * VLOOKUP($C211 - $G211, survival!$A$2:$B$72, 2, 0), 0)</f>
        <v>0</v>
      </c>
      <c r="J211" s="1">
        <f>sales!$I211 - IF($C211 &gt;= $G211, sales!$H211 *VLOOKUP(E211&amp;($C211-$G211), 'annual-travel'!$A$2:$D$64, 4, 0), 0)</f>
        <v>0</v>
      </c>
      <c r="K211" s="1">
        <f>sales!$J211 - SUM($M211:$P211)</f>
        <v>0</v>
      </c>
      <c r="M211" s="1">
        <f>IFERROR(sales!$I211 * VLOOKUP($E211&amp;$F211&amp;"GAS", 'fuel-split'!$A$2:$E$7, 5, 0) / VLOOKUP($F211&amp;$G211&amp;"GAS", 'fuel-efficiency'!$A$2:$E$56, 5, 0), 0)</f>
        <v>0</v>
      </c>
      <c r="N211" s="1">
        <f>IFERROR(sales!$I211 * VLOOKUP($E211&amp;F211&amp;"DSL", 'fuel-split'!$A$2:$E$7, 5, 0) / VLOOKUP($F211&amp;$G211&amp;"DSL", 'fuel-efficiency'!$A$2:$E$56, 5, 0), 0)</f>
        <v>0</v>
      </c>
      <c r="O211" s="1">
        <f>IFERROR(sales!$I211 * VLOOKUP($E211&amp;$F211&amp;"NG", 'fuel-split'!$A$2:$E$7, 5, 0) / VLOOKUP($F211&amp;$G211&amp;"NG", 'fuel-efficiency'!$A$2:$E$56, 5, 0), 0)</f>
        <v>0</v>
      </c>
      <c r="P211" s="1">
        <f>IFERROR(sales!$I211 * VLOOKUP($E211&amp;$F211&amp;"ELEC", 'fuel-split'!$A$2:$E$7, 5, 0) / VLOOKUP($F211&amp;$G211&amp;"ELEC", 'fuel-efficiency'!$A$2:$E$56, 5, 0), 0)</f>
        <v>0</v>
      </c>
    </row>
    <row r="212" spans="1:16" x14ac:dyDescent="0.2">
      <c r="A212" s="1" t="str">
        <f t="shared" si="6"/>
        <v>20111commercialVCC 24724 (NG T7 SWCVng)2015</v>
      </c>
      <c r="B212" s="1" t="str">
        <f t="shared" si="7"/>
        <v>20111commercialVCC 24724 (NG T7 SWCVng)</v>
      </c>
      <c r="C212">
        <f>sales!$B$212</f>
        <v>2011</v>
      </c>
      <c r="D212">
        <f>sales!$C$212</f>
        <v>1</v>
      </c>
      <c r="E212" t="str">
        <f>sales!$D$212</f>
        <v>commercial</v>
      </c>
      <c r="F212" t="str">
        <f>sales!$E$212</f>
        <v>VCC 24724 (NG T7 SWCVng)</v>
      </c>
      <c r="G212">
        <f>sales!$F$212</f>
        <v>2015</v>
      </c>
      <c r="H212" s="1">
        <f>sales!$G212 - VLOOKUP($D212&amp;$G212, 'regional-sales'!$A$2:$D$24, 4, 0) * VLOOKUP($D212&amp;$E212&amp;$F212&amp;$G212, 'market-share'!$A$2:$F$95, 6, 0) * ($C212 = $G212)</f>
        <v>0</v>
      </c>
      <c r="I212" s="1">
        <f>sales!$H212 - IF($C212 &gt;= $G212, VLOOKUP($D212&amp;$G212, 'regional-sales'!$A$2:$D$24, 4, 0) * VLOOKUP($D212&amp;$E212&amp;$F212&amp;$G212, 'market-share'!$A$2:$F$95, 6, 0) * VLOOKUP($C212 - $G212, survival!$A$2:$B$72, 2, 0), 0)</f>
        <v>0</v>
      </c>
      <c r="J212" s="1">
        <f>sales!$I212 - IF($C212 &gt;= $G212, sales!$H212 *VLOOKUP(E212&amp;($C212-$G212), 'annual-travel'!$A$2:$D$64, 4, 0), 0)</f>
        <v>0</v>
      </c>
      <c r="K212" s="1">
        <f>sales!$J212 - SUM($M212:$P212)</f>
        <v>0</v>
      </c>
      <c r="M212" s="1">
        <f>IFERROR(sales!$I212 * VLOOKUP($E212&amp;$F212&amp;"GAS", 'fuel-split'!$A$2:$E$7, 5, 0) / VLOOKUP($F212&amp;$G212&amp;"GAS", 'fuel-efficiency'!$A$2:$E$56, 5, 0), 0)</f>
        <v>0</v>
      </c>
      <c r="N212" s="1">
        <f>IFERROR(sales!$I212 * VLOOKUP($E212&amp;F212&amp;"DSL", 'fuel-split'!$A$2:$E$7, 5, 0) / VLOOKUP($F212&amp;$G212&amp;"DSL", 'fuel-efficiency'!$A$2:$E$56, 5, 0), 0)</f>
        <v>0</v>
      </c>
      <c r="O212" s="1">
        <f>IFERROR(sales!$I212 * VLOOKUP($E212&amp;$F212&amp;"NG", 'fuel-split'!$A$2:$E$7, 5, 0) / VLOOKUP($F212&amp;$G212&amp;"NG", 'fuel-efficiency'!$A$2:$E$56, 5, 0), 0)</f>
        <v>0</v>
      </c>
      <c r="P212" s="1">
        <f>IFERROR(sales!$I212 * VLOOKUP($E212&amp;$F212&amp;"ELEC", 'fuel-split'!$A$2:$E$7, 5, 0) / VLOOKUP($F212&amp;$G212&amp;"ELEC", 'fuel-efficiency'!$A$2:$E$56, 5, 0), 0)</f>
        <v>0</v>
      </c>
    </row>
    <row r="213" spans="1:16" x14ac:dyDescent="0.2">
      <c r="A213" s="1" t="str">
        <f t="shared" si="6"/>
        <v>20121commercialVCC 24724 (NG T7 SWCVng)2015</v>
      </c>
      <c r="B213" s="1" t="str">
        <f t="shared" si="7"/>
        <v>20121commercialVCC 24724 (NG T7 SWCVng)</v>
      </c>
      <c r="C213">
        <f>sales!$B$213</f>
        <v>2012</v>
      </c>
      <c r="D213">
        <f>sales!$C$213</f>
        <v>1</v>
      </c>
      <c r="E213" t="str">
        <f>sales!$D$213</f>
        <v>commercial</v>
      </c>
      <c r="F213" t="str">
        <f>sales!$E$213</f>
        <v>VCC 24724 (NG T7 SWCVng)</v>
      </c>
      <c r="G213">
        <f>sales!$F$213</f>
        <v>2015</v>
      </c>
      <c r="H213" s="1">
        <f>sales!$G213 - VLOOKUP($D213&amp;$G213, 'regional-sales'!$A$2:$D$24, 4, 0) * VLOOKUP($D213&amp;$E213&amp;$F213&amp;$G213, 'market-share'!$A$2:$F$95, 6, 0) * ($C213 = $G213)</f>
        <v>0</v>
      </c>
      <c r="I213" s="1">
        <f>sales!$H213 - IF($C213 &gt;= $G213, VLOOKUP($D213&amp;$G213, 'regional-sales'!$A$2:$D$24, 4, 0) * VLOOKUP($D213&amp;$E213&amp;$F213&amp;$G213, 'market-share'!$A$2:$F$95, 6, 0) * VLOOKUP($C213 - $G213, survival!$A$2:$B$72, 2, 0), 0)</f>
        <v>0</v>
      </c>
      <c r="J213" s="1">
        <f>sales!$I213 - IF($C213 &gt;= $G213, sales!$H213 *VLOOKUP(E213&amp;($C213-$G213), 'annual-travel'!$A$2:$D$64, 4, 0), 0)</f>
        <v>0</v>
      </c>
      <c r="K213" s="1">
        <f>sales!$J213 - SUM($M213:$P213)</f>
        <v>0</v>
      </c>
      <c r="M213" s="1">
        <f>IFERROR(sales!$I213 * VLOOKUP($E213&amp;$F213&amp;"GAS", 'fuel-split'!$A$2:$E$7, 5, 0) / VLOOKUP($F213&amp;$G213&amp;"GAS", 'fuel-efficiency'!$A$2:$E$56, 5, 0), 0)</f>
        <v>0</v>
      </c>
      <c r="N213" s="1">
        <f>IFERROR(sales!$I213 * VLOOKUP($E213&amp;F213&amp;"DSL", 'fuel-split'!$A$2:$E$7, 5, 0) / VLOOKUP($F213&amp;$G213&amp;"DSL", 'fuel-efficiency'!$A$2:$E$56, 5, 0), 0)</f>
        <v>0</v>
      </c>
      <c r="O213" s="1">
        <f>IFERROR(sales!$I213 * VLOOKUP($E213&amp;$F213&amp;"NG", 'fuel-split'!$A$2:$E$7, 5, 0) / VLOOKUP($F213&amp;$G213&amp;"NG", 'fuel-efficiency'!$A$2:$E$56, 5, 0), 0)</f>
        <v>0</v>
      </c>
      <c r="P213" s="1">
        <f>IFERROR(sales!$I213 * VLOOKUP($E213&amp;$F213&amp;"ELEC", 'fuel-split'!$A$2:$E$7, 5, 0) / VLOOKUP($F213&amp;$G213&amp;"ELEC", 'fuel-efficiency'!$A$2:$E$56, 5, 0), 0)</f>
        <v>0</v>
      </c>
    </row>
    <row r="214" spans="1:16" x14ac:dyDescent="0.2">
      <c r="A214" s="1" t="str">
        <f t="shared" si="6"/>
        <v>20131commercialVCC 24724 (NG T7 SWCVng)2015</v>
      </c>
      <c r="B214" s="1" t="str">
        <f t="shared" si="7"/>
        <v>20131commercialVCC 24724 (NG T7 SWCVng)</v>
      </c>
      <c r="C214">
        <f>sales!$B$214</f>
        <v>2013</v>
      </c>
      <c r="D214">
        <f>sales!$C$214</f>
        <v>1</v>
      </c>
      <c r="E214" t="str">
        <f>sales!$D$214</f>
        <v>commercial</v>
      </c>
      <c r="F214" t="str">
        <f>sales!$E$214</f>
        <v>VCC 24724 (NG T7 SWCVng)</v>
      </c>
      <c r="G214">
        <f>sales!$F$214</f>
        <v>2015</v>
      </c>
      <c r="H214" s="1">
        <f>sales!$G214 - VLOOKUP($D214&amp;$G214, 'regional-sales'!$A$2:$D$24, 4, 0) * VLOOKUP($D214&amp;$E214&amp;$F214&amp;$G214, 'market-share'!$A$2:$F$95, 6, 0) * ($C214 = $G214)</f>
        <v>0</v>
      </c>
      <c r="I214" s="1">
        <f>sales!$H214 - IF($C214 &gt;= $G214, VLOOKUP($D214&amp;$G214, 'regional-sales'!$A$2:$D$24, 4, 0) * VLOOKUP($D214&amp;$E214&amp;$F214&amp;$G214, 'market-share'!$A$2:$F$95, 6, 0) * VLOOKUP($C214 - $G214, survival!$A$2:$B$72, 2, 0), 0)</f>
        <v>0</v>
      </c>
      <c r="J214" s="1">
        <f>sales!$I214 - IF($C214 &gt;= $G214, sales!$H214 *VLOOKUP(E214&amp;($C214-$G214), 'annual-travel'!$A$2:$D$64, 4, 0), 0)</f>
        <v>0</v>
      </c>
      <c r="K214" s="1">
        <f>sales!$J214 - SUM($M214:$P214)</f>
        <v>0</v>
      </c>
      <c r="M214" s="1">
        <f>IFERROR(sales!$I214 * VLOOKUP($E214&amp;$F214&amp;"GAS", 'fuel-split'!$A$2:$E$7, 5, 0) / VLOOKUP($F214&amp;$G214&amp;"GAS", 'fuel-efficiency'!$A$2:$E$56, 5, 0), 0)</f>
        <v>0</v>
      </c>
      <c r="N214" s="1">
        <f>IFERROR(sales!$I214 * VLOOKUP($E214&amp;F214&amp;"DSL", 'fuel-split'!$A$2:$E$7, 5, 0) / VLOOKUP($F214&amp;$G214&amp;"DSL", 'fuel-efficiency'!$A$2:$E$56, 5, 0), 0)</f>
        <v>0</v>
      </c>
      <c r="O214" s="1">
        <f>IFERROR(sales!$I214 * VLOOKUP($E214&amp;$F214&amp;"NG", 'fuel-split'!$A$2:$E$7, 5, 0) / VLOOKUP($F214&amp;$G214&amp;"NG", 'fuel-efficiency'!$A$2:$E$56, 5, 0), 0)</f>
        <v>0</v>
      </c>
      <c r="P214" s="1">
        <f>IFERROR(sales!$I214 * VLOOKUP($E214&amp;$F214&amp;"ELEC", 'fuel-split'!$A$2:$E$7, 5, 0) / VLOOKUP($F214&amp;$G214&amp;"ELEC", 'fuel-efficiency'!$A$2:$E$56, 5, 0), 0)</f>
        <v>0</v>
      </c>
    </row>
    <row r="215" spans="1:16" x14ac:dyDescent="0.2">
      <c r="A215" s="1" t="str">
        <f t="shared" si="6"/>
        <v>20141commercialVCC 24724 (NG T7 SWCVng)2015</v>
      </c>
      <c r="B215" s="1" t="str">
        <f t="shared" si="7"/>
        <v>20141commercialVCC 24724 (NG T7 SWCVng)</v>
      </c>
      <c r="C215">
        <f>sales!$B$215</f>
        <v>2014</v>
      </c>
      <c r="D215">
        <f>sales!$C$215</f>
        <v>1</v>
      </c>
      <c r="E215" t="str">
        <f>sales!$D$215</f>
        <v>commercial</v>
      </c>
      <c r="F215" t="str">
        <f>sales!$E$215</f>
        <v>VCC 24724 (NG T7 SWCVng)</v>
      </c>
      <c r="G215">
        <f>sales!$F$215</f>
        <v>2015</v>
      </c>
      <c r="H215" s="1">
        <f>sales!$G215 - VLOOKUP($D215&amp;$G215, 'regional-sales'!$A$2:$D$24, 4, 0) * VLOOKUP($D215&amp;$E215&amp;$F215&amp;$G215, 'market-share'!$A$2:$F$95, 6, 0) * ($C215 = $G215)</f>
        <v>0</v>
      </c>
      <c r="I215" s="1">
        <f>sales!$H215 - IF($C215 &gt;= $G215, VLOOKUP($D215&amp;$G215, 'regional-sales'!$A$2:$D$24, 4, 0) * VLOOKUP($D215&amp;$E215&amp;$F215&amp;$G215, 'market-share'!$A$2:$F$95, 6, 0) * VLOOKUP($C215 - $G215, survival!$A$2:$B$72, 2, 0), 0)</f>
        <v>0</v>
      </c>
      <c r="J215" s="1">
        <f>sales!$I215 - IF($C215 &gt;= $G215, sales!$H215 *VLOOKUP(E215&amp;($C215-$G215), 'annual-travel'!$A$2:$D$64, 4, 0), 0)</f>
        <v>0</v>
      </c>
      <c r="K215" s="1">
        <f>sales!$J215 - SUM($M215:$P215)</f>
        <v>0</v>
      </c>
      <c r="M215" s="1">
        <f>IFERROR(sales!$I215 * VLOOKUP($E215&amp;$F215&amp;"GAS", 'fuel-split'!$A$2:$E$7, 5, 0) / VLOOKUP($F215&amp;$G215&amp;"GAS", 'fuel-efficiency'!$A$2:$E$56, 5, 0), 0)</f>
        <v>0</v>
      </c>
      <c r="N215" s="1">
        <f>IFERROR(sales!$I215 * VLOOKUP($E215&amp;F215&amp;"DSL", 'fuel-split'!$A$2:$E$7, 5, 0) / VLOOKUP($F215&amp;$G215&amp;"DSL", 'fuel-efficiency'!$A$2:$E$56, 5, 0), 0)</f>
        <v>0</v>
      </c>
      <c r="O215" s="1">
        <f>IFERROR(sales!$I215 * VLOOKUP($E215&amp;$F215&amp;"NG", 'fuel-split'!$A$2:$E$7, 5, 0) / VLOOKUP($F215&amp;$G215&amp;"NG", 'fuel-efficiency'!$A$2:$E$56, 5, 0), 0)</f>
        <v>0</v>
      </c>
      <c r="P215" s="1">
        <f>IFERROR(sales!$I215 * VLOOKUP($E215&amp;$F215&amp;"ELEC", 'fuel-split'!$A$2:$E$7, 5, 0) / VLOOKUP($F215&amp;$G215&amp;"ELEC", 'fuel-efficiency'!$A$2:$E$56, 5, 0), 0)</f>
        <v>0</v>
      </c>
    </row>
    <row r="216" spans="1:16" x14ac:dyDescent="0.2">
      <c r="A216" s="1" t="str">
        <f t="shared" si="6"/>
        <v>20151commercialVCC 24724 (NG T7 SWCVng)2015</v>
      </c>
      <c r="B216" s="1" t="str">
        <f t="shared" si="7"/>
        <v>20151commercialVCC 24724 (NG T7 SWCVng)</v>
      </c>
      <c r="C216">
        <f>sales!$B$216</f>
        <v>2015</v>
      </c>
      <c r="D216">
        <f>sales!$C$216</f>
        <v>1</v>
      </c>
      <c r="E216" t="str">
        <f>sales!$D$216</f>
        <v>commercial</v>
      </c>
      <c r="F216" t="str">
        <f>sales!$E$216</f>
        <v>VCC 24724 (NG T7 SWCVng)</v>
      </c>
      <c r="G216">
        <f>sales!$F$216</f>
        <v>2015</v>
      </c>
      <c r="H216" s="1">
        <f>sales!$G216 - VLOOKUP($D216&amp;$G216, 'regional-sales'!$A$2:$D$24, 4, 0) * VLOOKUP($D216&amp;$E216&amp;$F216&amp;$G216, 'market-share'!$A$2:$F$95, 6, 0) * ($C216 = $G216)</f>
        <v>9.5150065604343581E-10</v>
      </c>
      <c r="I216" s="1">
        <f>sales!$H216 - IF($C216 &gt;= $G216, VLOOKUP($D216&amp;$G216, 'regional-sales'!$A$2:$D$24, 4, 0) * VLOOKUP($D216&amp;$E216&amp;$F216&amp;$G216, 'market-share'!$A$2:$F$95, 6, 0) * VLOOKUP($C216 - $G216, survival!$A$2:$B$72, 2, 0), 0)</f>
        <v>9.5150065604343581E-10</v>
      </c>
      <c r="J216" s="1">
        <f>sales!$I216 - IF($C216 &gt;= $G216, sales!$H216 *VLOOKUP(E216&amp;($C216-$G216), 'annual-travel'!$A$2:$D$64, 4, 0), 0)</f>
        <v>-1.1965137673541903E-5</v>
      </c>
      <c r="K216" s="1">
        <f>sales!$J216 - SUM($M216:$P216)</f>
        <v>1.1080864351242781E-4</v>
      </c>
      <c r="M216" s="1">
        <f>IFERROR(sales!$I216 * VLOOKUP($E216&amp;$F216&amp;"GAS", 'fuel-split'!$A$2:$E$7, 5, 0) / VLOOKUP($F216&amp;$G216&amp;"GAS", 'fuel-efficiency'!$A$2:$E$56, 5, 0), 0)</f>
        <v>0</v>
      </c>
      <c r="N216" s="1">
        <f>IFERROR(sales!$I216 * VLOOKUP($E216&amp;F216&amp;"DSL", 'fuel-split'!$A$2:$E$7, 5, 0) / VLOOKUP($F216&amp;$G216&amp;"DSL", 'fuel-efficiency'!$A$2:$E$56, 5, 0), 0)</f>
        <v>0</v>
      </c>
      <c r="O216" s="1">
        <f>IFERROR(sales!$I216 * VLOOKUP($E216&amp;$F216&amp;"NG", 'fuel-split'!$A$2:$E$7, 5, 0) / VLOOKUP($F216&amp;$G216&amp;"NG", 'fuel-efficiency'!$A$2:$E$56, 5, 0), 0)</f>
        <v>14225.916423986513</v>
      </c>
      <c r="P216" s="1">
        <f>IFERROR(sales!$I216 * VLOOKUP($E216&amp;$F216&amp;"ELEC", 'fuel-split'!$A$2:$E$7, 5, 0) / VLOOKUP($F216&amp;$G216&amp;"ELEC", 'fuel-efficiency'!$A$2:$E$56, 5, 0), 0)</f>
        <v>89314.060760915832</v>
      </c>
    </row>
    <row r="217" spans="1:16" x14ac:dyDescent="0.2">
      <c r="A217" s="1" t="str">
        <f t="shared" si="6"/>
        <v>20161commercialVCC 24724 (NG T7 SWCVng)2015</v>
      </c>
      <c r="B217" s="1" t="str">
        <f t="shared" si="7"/>
        <v>20161commercialVCC 24724 (NG T7 SWCVng)</v>
      </c>
      <c r="C217">
        <f>sales!$B$217</f>
        <v>2016</v>
      </c>
      <c r="D217">
        <f>sales!$C$217</f>
        <v>1</v>
      </c>
      <c r="E217" t="str">
        <f>sales!$D$217</f>
        <v>commercial</v>
      </c>
      <c r="F217" t="str">
        <f>sales!$E$217</f>
        <v>VCC 24724 (NG T7 SWCVng)</v>
      </c>
      <c r="G217">
        <f>sales!$F$217</f>
        <v>2015</v>
      </c>
      <c r="H217" s="1">
        <f>sales!$G217 - VLOOKUP($D217&amp;$G217, 'regional-sales'!$A$2:$D$24, 4, 0) * VLOOKUP($D217&amp;$E217&amp;$F217&amp;$G217, 'market-share'!$A$2:$F$95, 6, 0) * ($C217 = $G217)</f>
        <v>0</v>
      </c>
      <c r="I217" s="1">
        <f>sales!$H217 - IF($C217 &gt;= $G217, VLOOKUP($D217&amp;$G217, 'regional-sales'!$A$2:$D$24, 4, 0) * VLOOKUP($D217&amp;$E217&amp;$F217&amp;$G217, 'market-share'!$A$2:$F$95, 6, 0) * VLOOKUP($C217 - $G217, survival!$A$2:$B$72, 2, 0), 0)</f>
        <v>9.4198915334686717E-10</v>
      </c>
      <c r="J217" s="1">
        <f>sales!$I217 - IF($C217 &gt;= $G217, sales!$H217 *VLOOKUP(E217&amp;($C217-$G217), 'annual-travel'!$A$2:$D$64, 4, 0), 0)</f>
        <v>1.0258649126626551E-5</v>
      </c>
      <c r="K217" s="1">
        <f>sales!$J217 - SUM($M217:$P217)</f>
        <v>9.396226960234344E-5</v>
      </c>
      <c r="M217" s="1">
        <f>IFERROR(sales!$I217 * VLOOKUP($E217&amp;$F217&amp;"GAS", 'fuel-split'!$A$2:$E$7, 5, 0) / VLOOKUP($F217&amp;$G217&amp;"GAS", 'fuel-efficiency'!$A$2:$E$56, 5, 0), 0)</f>
        <v>0</v>
      </c>
      <c r="N217" s="1">
        <f>IFERROR(sales!$I217 * VLOOKUP($E217&amp;F217&amp;"DSL", 'fuel-split'!$A$2:$E$7, 5, 0) / VLOOKUP($F217&amp;$G217&amp;"DSL", 'fuel-efficiency'!$A$2:$E$56, 5, 0), 0)</f>
        <v>0</v>
      </c>
      <c r="O217" s="1">
        <f>IFERROR(sales!$I217 * VLOOKUP($E217&amp;$F217&amp;"NG", 'fuel-split'!$A$2:$E$7, 5, 0) / VLOOKUP($F217&amp;$G217&amp;"NG", 'fuel-efficiency'!$A$2:$E$56, 5, 0), 0)</f>
        <v>12063.121755213186</v>
      </c>
      <c r="P217" s="1">
        <f>IFERROR(sales!$I217 * VLOOKUP($E217&amp;$F217&amp;"ELEC", 'fuel-split'!$A$2:$E$7, 5, 0) / VLOOKUP($F217&amp;$G217&amp;"ELEC", 'fuel-efficiency'!$A$2:$E$56, 5, 0), 0)</f>
        <v>75735.464577509149</v>
      </c>
    </row>
    <row r="218" spans="1:16" x14ac:dyDescent="0.2">
      <c r="A218" s="1" t="str">
        <f t="shared" si="6"/>
        <v>20171commercialVCC 24724 (NG T7 SWCVng)2015</v>
      </c>
      <c r="B218" s="1" t="str">
        <f t="shared" si="7"/>
        <v>20171commercialVCC 24724 (NG T7 SWCVng)</v>
      </c>
      <c r="C218">
        <f>sales!$B$218</f>
        <v>2017</v>
      </c>
      <c r="D218">
        <f>sales!$C$218</f>
        <v>1</v>
      </c>
      <c r="E218" t="str">
        <f>sales!$D$218</f>
        <v>commercial</v>
      </c>
      <c r="F218" t="str">
        <f>sales!$E$218</f>
        <v>VCC 24724 (NG T7 SWCVng)</v>
      </c>
      <c r="G218">
        <f>sales!$F$218</f>
        <v>2015</v>
      </c>
      <c r="H218" s="1">
        <f>sales!$G218 - VLOOKUP($D218&amp;$G218, 'regional-sales'!$A$2:$D$24, 4, 0) * VLOOKUP($D218&amp;$E218&amp;$F218&amp;$G218, 'market-share'!$A$2:$F$95, 6, 0) * ($C218 = $G218)</f>
        <v>0</v>
      </c>
      <c r="I218" s="1">
        <f>sales!$H218 - IF($C218 &gt;= $G218, VLOOKUP($D218&amp;$G218, 'regional-sales'!$A$2:$D$24, 4, 0) * VLOOKUP($D218&amp;$E218&amp;$F218&amp;$G218, 'market-share'!$A$2:$F$95, 6, 0) * VLOOKUP($C218 - $G218, survival!$A$2:$B$72, 2, 0), 0)</f>
        <v>9.3256646849226854E-10</v>
      </c>
      <c r="J218" s="1">
        <f>sales!$I218 - IF($C218 &gt;= $G218, sales!$H218 *VLOOKUP(E218&amp;($C218-$G218), 'annual-travel'!$A$2:$D$64, 4, 0), 0)</f>
        <v>1.3888842659071088E-5</v>
      </c>
      <c r="K218" s="1">
        <f>sales!$J218 - SUM($M218:$P218)</f>
        <v>8.3959836047142744E-5</v>
      </c>
      <c r="M218" s="1">
        <f>IFERROR(sales!$I218 * VLOOKUP($E218&amp;$F218&amp;"GAS", 'fuel-split'!$A$2:$E$7, 5, 0) / VLOOKUP($F218&amp;$G218&amp;"GAS", 'fuel-efficiency'!$A$2:$E$56, 5, 0), 0)</f>
        <v>0</v>
      </c>
      <c r="N218" s="1">
        <f>IFERROR(sales!$I218 * VLOOKUP($E218&amp;F218&amp;"DSL", 'fuel-split'!$A$2:$E$7, 5, 0) / VLOOKUP($F218&amp;$G218&amp;"DSL", 'fuel-efficiency'!$A$2:$E$56, 5, 0), 0)</f>
        <v>0</v>
      </c>
      <c r="O218" s="1">
        <f>IFERROR(sales!$I218 * VLOOKUP($E218&amp;$F218&amp;"NG", 'fuel-split'!$A$2:$E$7, 5, 0) / VLOOKUP($F218&amp;$G218&amp;"NG", 'fuel-efficiency'!$A$2:$E$56, 5, 0), 0)</f>
        <v>10778.970034932247</v>
      </c>
      <c r="P218" s="1">
        <f>IFERROR(sales!$I218 * VLOOKUP($E218&amp;$F218&amp;"ELEC", 'fuel-split'!$A$2:$E$7, 5, 0) / VLOOKUP($F218&amp;$G218&amp;"ELEC", 'fuel-efficiency'!$A$2:$E$56, 5, 0), 0)</f>
        <v>67673.220898218206</v>
      </c>
    </row>
    <row r="219" spans="1:16" x14ac:dyDescent="0.2">
      <c r="A219" s="1" t="str">
        <f t="shared" si="6"/>
        <v>20181commercialVCC 24724 (NG T7 SWCVng)2015</v>
      </c>
      <c r="B219" s="1" t="str">
        <f t="shared" si="7"/>
        <v>20181commercialVCC 24724 (NG T7 SWCVng)</v>
      </c>
      <c r="C219">
        <f>sales!$B$219</f>
        <v>2018</v>
      </c>
      <c r="D219">
        <f>sales!$C$219</f>
        <v>1</v>
      </c>
      <c r="E219" t="str">
        <f>sales!$D$219</f>
        <v>commercial</v>
      </c>
      <c r="F219" t="str">
        <f>sales!$E$219</f>
        <v>VCC 24724 (NG T7 SWCVng)</v>
      </c>
      <c r="G219">
        <f>sales!$F$219</f>
        <v>2015</v>
      </c>
      <c r="H219" s="1">
        <f>sales!$G219 - VLOOKUP($D219&amp;$G219, 'regional-sales'!$A$2:$D$24, 4, 0) * VLOOKUP($D219&amp;$E219&amp;$F219&amp;$G219, 'market-share'!$A$2:$F$95, 6, 0) * ($C219 = $G219)</f>
        <v>0</v>
      </c>
      <c r="I219" s="1">
        <f>sales!$H219 - IF($C219 &gt;= $G219, VLOOKUP($D219&amp;$G219, 'regional-sales'!$A$2:$D$24, 4, 0) * VLOOKUP($D219&amp;$E219&amp;$F219&amp;$G219, 'market-share'!$A$2:$F$95, 6, 0) * VLOOKUP($C219 - $G219, survival!$A$2:$B$72, 2, 0), 0)</f>
        <v>9.2324414779909603E-10</v>
      </c>
      <c r="J219" s="1">
        <f>sales!$I219 - IF($C219 &gt;= $G219, sales!$H219 *VLOOKUP(E219&amp;($C219-$G219), 'annual-travel'!$A$2:$D$64, 4, 0), 0)</f>
        <v>9.1554320533759892E-6</v>
      </c>
      <c r="K219" s="1">
        <f>sales!$J219 - SUM($M219:$P219)</f>
        <v>7.668991747777909E-5</v>
      </c>
      <c r="M219" s="1">
        <f>IFERROR(sales!$I219 * VLOOKUP($E219&amp;$F219&amp;"GAS", 'fuel-split'!$A$2:$E$7, 5, 0) / VLOOKUP($F219&amp;$G219&amp;"GAS", 'fuel-efficiency'!$A$2:$E$56, 5, 0), 0)</f>
        <v>0</v>
      </c>
      <c r="N219" s="1">
        <f>IFERROR(sales!$I219 * VLOOKUP($E219&amp;F219&amp;"DSL", 'fuel-split'!$A$2:$E$7, 5, 0) / VLOOKUP($F219&amp;$G219&amp;"DSL", 'fuel-efficiency'!$A$2:$E$56, 5, 0), 0)</f>
        <v>0</v>
      </c>
      <c r="O219" s="1">
        <f>IFERROR(sales!$I219 * VLOOKUP($E219&amp;$F219&amp;"NG", 'fuel-split'!$A$2:$E$7, 5, 0) / VLOOKUP($F219&amp;$G219&amp;"NG", 'fuel-efficiency'!$A$2:$E$56, 5, 0), 0)</f>
        <v>9845.6452278812631</v>
      </c>
      <c r="P219" s="1">
        <f>IFERROR(sales!$I219 * VLOOKUP($E219&amp;$F219&amp;"ELEC", 'fuel-split'!$A$2:$E$7, 5, 0) / VLOOKUP($F219&amp;$G219&amp;"ELEC", 'fuel-efficiency'!$A$2:$E$56, 5, 0), 0)</f>
        <v>61813.56124310672</v>
      </c>
    </row>
    <row r="220" spans="1:16" x14ac:dyDescent="0.2">
      <c r="A220" s="1" t="str">
        <f t="shared" si="6"/>
        <v>20191commercialVCC 24724 (NG T7 SWCVng)2015</v>
      </c>
      <c r="B220" s="1" t="str">
        <f t="shared" si="7"/>
        <v>20191commercialVCC 24724 (NG T7 SWCVng)</v>
      </c>
      <c r="C220">
        <f>sales!$B$220</f>
        <v>2019</v>
      </c>
      <c r="D220">
        <f>sales!$C$220</f>
        <v>1</v>
      </c>
      <c r="E220" t="str">
        <f>sales!$D$220</f>
        <v>commercial</v>
      </c>
      <c r="F220" t="str">
        <f>sales!$E$220</f>
        <v>VCC 24724 (NG T7 SWCVng)</v>
      </c>
      <c r="G220">
        <f>sales!$F$220</f>
        <v>2015</v>
      </c>
      <c r="H220" s="1">
        <f>sales!$G220 - VLOOKUP($D220&amp;$G220, 'regional-sales'!$A$2:$D$24, 4, 0) * VLOOKUP($D220&amp;$E220&amp;$F220&amp;$G220, 'market-share'!$A$2:$F$95, 6, 0) * ($C220 = $G220)</f>
        <v>0</v>
      </c>
      <c r="I220" s="1">
        <f>sales!$H220 - IF($C220 &gt;= $G220, VLOOKUP($D220&amp;$G220, 'regional-sales'!$A$2:$D$24, 4, 0) * VLOOKUP($D220&amp;$E220&amp;$F220&amp;$G220, 'market-share'!$A$2:$F$95, 6, 0) * VLOOKUP($C220 - $G220, survival!$A$2:$B$72, 2, 0), 0)</f>
        <v>9.1400531587737532E-10</v>
      </c>
      <c r="J220" s="1">
        <f>sales!$I220 - IF($C220 &gt;= $G220, sales!$H220 *VLOOKUP(E220&amp;($C220-$G220), 'annual-travel'!$A$2:$D$64, 4, 0), 0)</f>
        <v>-6.6768043325282633E-6</v>
      </c>
      <c r="K220" s="1">
        <f>sales!$J220 - SUM($M220:$P220)</f>
        <v>7.0938054705038667E-5</v>
      </c>
      <c r="M220" s="1">
        <f>IFERROR(sales!$I220 * VLOOKUP($E220&amp;$F220&amp;"GAS", 'fuel-split'!$A$2:$E$7, 5, 0) / VLOOKUP($F220&amp;$G220&amp;"GAS", 'fuel-efficiency'!$A$2:$E$56, 5, 0), 0)</f>
        <v>0</v>
      </c>
      <c r="N220" s="1">
        <f>IFERROR(sales!$I220 * VLOOKUP($E220&amp;F220&amp;"DSL", 'fuel-split'!$A$2:$E$7, 5, 0) / VLOOKUP($F220&amp;$G220&amp;"DSL", 'fuel-efficiency'!$A$2:$E$56, 5, 0), 0)</f>
        <v>0</v>
      </c>
      <c r="O220" s="1">
        <f>IFERROR(sales!$I220 * VLOOKUP($E220&amp;$F220&amp;"NG", 'fuel-split'!$A$2:$E$7, 5, 0) / VLOOKUP($F220&amp;$G220&amp;"NG", 'fuel-efficiency'!$A$2:$E$56, 5, 0), 0)</f>
        <v>9107.213966443489</v>
      </c>
      <c r="P220" s="1">
        <f>IFERROR(sales!$I220 * VLOOKUP($E220&amp;$F220&amp;"ELEC", 'fuel-split'!$A$2:$E$7, 5, 0) / VLOOKUP($F220&amp;$G220&amp;"ELEC", 'fuel-efficiency'!$A$2:$E$56, 5, 0), 0)</f>
        <v>57177.494744036761</v>
      </c>
    </row>
    <row r="221" spans="1:16" x14ac:dyDescent="0.2">
      <c r="A221" s="1" t="str">
        <f t="shared" si="6"/>
        <v>20201commercialVCC 24724 (NG T7 SWCVng)2015</v>
      </c>
      <c r="B221" s="1" t="str">
        <f t="shared" si="7"/>
        <v>20201commercialVCC 24724 (NG T7 SWCVng)</v>
      </c>
      <c r="C221">
        <f>sales!$B$221</f>
        <v>2020</v>
      </c>
      <c r="D221">
        <f>sales!$C$221</f>
        <v>1</v>
      </c>
      <c r="E221" t="str">
        <f>sales!$D$221</f>
        <v>commercial</v>
      </c>
      <c r="F221" t="str">
        <f>sales!$E$221</f>
        <v>VCC 24724 (NG T7 SWCVng)</v>
      </c>
      <c r="G221">
        <f>sales!$F$221</f>
        <v>2015</v>
      </c>
      <c r="H221" s="1">
        <f>sales!$G221 - VLOOKUP($D221&amp;$G221, 'regional-sales'!$A$2:$D$24, 4, 0) * VLOOKUP($D221&amp;$E221&amp;$F221&amp;$G221, 'market-share'!$A$2:$F$95, 6, 0) * ($C221 = $G221)</f>
        <v>0</v>
      </c>
      <c r="I221" s="1">
        <f>sales!$H221 - IF($C221 &gt;= $G221, VLOOKUP($D221&amp;$G221, 'regional-sales'!$A$2:$D$24, 4, 0) * VLOOKUP($D221&amp;$E221&amp;$F221&amp;$G221, 'market-share'!$A$2:$F$95, 6, 0) * VLOOKUP($C221 - $G221, survival!$A$2:$B$72, 2, 0), 0)</f>
        <v>9.0486773629550044E-10</v>
      </c>
      <c r="J221" s="1">
        <f>sales!$I221 - IF($C221 &gt;= $G221, sales!$H221 *VLOOKUP(E221&amp;($C221-$G221), 'annual-travel'!$A$2:$D$64, 4, 0), 0)</f>
        <v>1.0394913260824978E-5</v>
      </c>
      <c r="K221" s="1">
        <f>sales!$J221 - SUM($M221:$P221)</f>
        <v>6.5872496634256095E-5</v>
      </c>
      <c r="M221" s="1">
        <f>IFERROR(sales!$I221 * VLOOKUP($E221&amp;$F221&amp;"GAS", 'fuel-split'!$A$2:$E$7, 5, 0) / VLOOKUP($F221&amp;$G221&amp;"GAS", 'fuel-efficiency'!$A$2:$E$56, 5, 0), 0)</f>
        <v>0</v>
      </c>
      <c r="N221" s="1">
        <f>IFERROR(sales!$I221 * VLOOKUP($E221&amp;F221&amp;"DSL", 'fuel-split'!$A$2:$E$7, 5, 0) / VLOOKUP($F221&amp;$G221&amp;"DSL", 'fuel-efficiency'!$A$2:$E$56, 5, 0), 0)</f>
        <v>0</v>
      </c>
      <c r="O221" s="1">
        <f>IFERROR(sales!$I221 * VLOOKUP($E221&amp;$F221&amp;"NG", 'fuel-split'!$A$2:$E$7, 5, 0) / VLOOKUP($F221&amp;$G221&amp;"NG", 'fuel-efficiency'!$A$2:$E$56, 5, 0), 0)</f>
        <v>8456.8923007936919</v>
      </c>
      <c r="P221" s="1">
        <f>IFERROR(sales!$I221 * VLOOKUP($E221&amp;$F221&amp;"ELEC", 'fuel-split'!$A$2:$E$7, 5, 0) / VLOOKUP($F221&amp;$G221&amp;"ELEC", 'fuel-efficiency'!$A$2:$E$56, 5, 0), 0)</f>
        <v>53094.603559462412</v>
      </c>
    </row>
    <row r="222" spans="1:16" x14ac:dyDescent="0.2">
      <c r="A222" s="1" t="str">
        <f t="shared" si="6"/>
        <v>20101commercialVCC 24724 (NG T7 SWCVng)2016</v>
      </c>
      <c r="B222" s="1" t="str">
        <f t="shared" si="7"/>
        <v>20101commercialVCC 24724 (NG T7 SWCVng)</v>
      </c>
      <c r="C222">
        <f>sales!$B$222</f>
        <v>2010</v>
      </c>
      <c r="D222">
        <f>sales!$C$222</f>
        <v>1</v>
      </c>
      <c r="E222" t="str">
        <f>sales!$D$222</f>
        <v>commercial</v>
      </c>
      <c r="F222" t="str">
        <f>sales!$E$222</f>
        <v>VCC 24724 (NG T7 SWCVng)</v>
      </c>
      <c r="G222">
        <f>sales!$F$222</f>
        <v>2016</v>
      </c>
      <c r="H222" s="1">
        <f>sales!$G222 - VLOOKUP($D222&amp;$G222, 'regional-sales'!$A$2:$D$24, 4, 0) * VLOOKUP($D222&amp;$E222&amp;$F222&amp;$G222, 'market-share'!$A$2:$F$95, 6, 0) * ($C222 = $G222)</f>
        <v>0</v>
      </c>
      <c r="I222" s="1">
        <f>sales!$H222 - IF($C222 &gt;= $G222, VLOOKUP($D222&amp;$G222, 'regional-sales'!$A$2:$D$24, 4, 0) * VLOOKUP($D222&amp;$E222&amp;$F222&amp;$G222, 'market-share'!$A$2:$F$95, 6, 0) * VLOOKUP($C222 - $G222, survival!$A$2:$B$72, 2, 0), 0)</f>
        <v>0</v>
      </c>
      <c r="J222" s="1">
        <f>sales!$I222 - IF($C222 &gt;= $G222, sales!$H222 *VLOOKUP(E222&amp;($C222-$G222), 'annual-travel'!$A$2:$D$64, 4, 0), 0)</f>
        <v>0</v>
      </c>
      <c r="K222" s="1">
        <f>sales!$J222 - SUM($M222:$P222)</f>
        <v>0</v>
      </c>
      <c r="M222" s="1">
        <f>IFERROR(sales!$I222 * VLOOKUP($E222&amp;$F222&amp;"GAS", 'fuel-split'!$A$2:$E$7, 5, 0) / VLOOKUP($F222&amp;$G222&amp;"GAS", 'fuel-efficiency'!$A$2:$E$56, 5, 0), 0)</f>
        <v>0</v>
      </c>
      <c r="N222" s="1">
        <f>IFERROR(sales!$I222 * VLOOKUP($E222&amp;F222&amp;"DSL", 'fuel-split'!$A$2:$E$7, 5, 0) / VLOOKUP($F222&amp;$G222&amp;"DSL", 'fuel-efficiency'!$A$2:$E$56, 5, 0), 0)</f>
        <v>0</v>
      </c>
      <c r="O222" s="1">
        <f>IFERROR(sales!$I222 * VLOOKUP($E222&amp;$F222&amp;"NG", 'fuel-split'!$A$2:$E$7, 5, 0) / VLOOKUP($F222&amp;$G222&amp;"NG", 'fuel-efficiency'!$A$2:$E$56, 5, 0), 0)</f>
        <v>0</v>
      </c>
      <c r="P222" s="1">
        <f>IFERROR(sales!$I222 * VLOOKUP($E222&amp;$F222&amp;"ELEC", 'fuel-split'!$A$2:$E$7, 5, 0) / VLOOKUP($F222&amp;$G222&amp;"ELEC", 'fuel-efficiency'!$A$2:$E$56, 5, 0), 0)</f>
        <v>0</v>
      </c>
    </row>
    <row r="223" spans="1:16" x14ac:dyDescent="0.2">
      <c r="A223" s="1" t="str">
        <f t="shared" si="6"/>
        <v>20111commercialVCC 24724 (NG T7 SWCVng)2016</v>
      </c>
      <c r="B223" s="1" t="str">
        <f t="shared" si="7"/>
        <v>20111commercialVCC 24724 (NG T7 SWCVng)</v>
      </c>
      <c r="C223">
        <f>sales!$B$223</f>
        <v>2011</v>
      </c>
      <c r="D223">
        <f>sales!$C$223</f>
        <v>1</v>
      </c>
      <c r="E223" t="str">
        <f>sales!$D$223</f>
        <v>commercial</v>
      </c>
      <c r="F223" t="str">
        <f>sales!$E$223</f>
        <v>VCC 24724 (NG T7 SWCVng)</v>
      </c>
      <c r="G223">
        <f>sales!$F$223</f>
        <v>2016</v>
      </c>
      <c r="H223" s="1">
        <f>sales!$G223 - VLOOKUP($D223&amp;$G223, 'regional-sales'!$A$2:$D$24, 4, 0) * VLOOKUP($D223&amp;$E223&amp;$F223&amp;$G223, 'market-share'!$A$2:$F$95, 6, 0) * ($C223 = $G223)</f>
        <v>0</v>
      </c>
      <c r="I223" s="1">
        <f>sales!$H223 - IF($C223 &gt;= $G223, VLOOKUP($D223&amp;$G223, 'regional-sales'!$A$2:$D$24, 4, 0) * VLOOKUP($D223&amp;$E223&amp;$F223&amp;$G223, 'market-share'!$A$2:$F$95, 6, 0) * VLOOKUP($C223 - $G223, survival!$A$2:$B$72, 2, 0), 0)</f>
        <v>0</v>
      </c>
      <c r="J223" s="1">
        <f>sales!$I223 - IF($C223 &gt;= $G223, sales!$H223 *VLOOKUP(E223&amp;($C223-$G223), 'annual-travel'!$A$2:$D$64, 4, 0), 0)</f>
        <v>0</v>
      </c>
      <c r="K223" s="1">
        <f>sales!$J223 - SUM($M223:$P223)</f>
        <v>0</v>
      </c>
      <c r="M223" s="1">
        <f>IFERROR(sales!$I223 * VLOOKUP($E223&amp;$F223&amp;"GAS", 'fuel-split'!$A$2:$E$7, 5, 0) / VLOOKUP($F223&amp;$G223&amp;"GAS", 'fuel-efficiency'!$A$2:$E$56, 5, 0), 0)</f>
        <v>0</v>
      </c>
      <c r="N223" s="1">
        <f>IFERROR(sales!$I223 * VLOOKUP($E223&amp;F223&amp;"DSL", 'fuel-split'!$A$2:$E$7, 5, 0) / VLOOKUP($F223&amp;$G223&amp;"DSL", 'fuel-efficiency'!$A$2:$E$56, 5, 0), 0)</f>
        <v>0</v>
      </c>
      <c r="O223" s="1">
        <f>IFERROR(sales!$I223 * VLOOKUP($E223&amp;$F223&amp;"NG", 'fuel-split'!$A$2:$E$7, 5, 0) / VLOOKUP($F223&amp;$G223&amp;"NG", 'fuel-efficiency'!$A$2:$E$56, 5, 0), 0)</f>
        <v>0</v>
      </c>
      <c r="P223" s="1">
        <f>IFERROR(sales!$I223 * VLOOKUP($E223&amp;$F223&amp;"ELEC", 'fuel-split'!$A$2:$E$7, 5, 0) / VLOOKUP($F223&amp;$G223&amp;"ELEC", 'fuel-efficiency'!$A$2:$E$56, 5, 0), 0)</f>
        <v>0</v>
      </c>
    </row>
    <row r="224" spans="1:16" x14ac:dyDescent="0.2">
      <c r="A224" s="1" t="str">
        <f t="shared" si="6"/>
        <v>20121commercialVCC 24724 (NG T7 SWCVng)2016</v>
      </c>
      <c r="B224" s="1" t="str">
        <f t="shared" si="7"/>
        <v>20121commercialVCC 24724 (NG T7 SWCVng)</v>
      </c>
      <c r="C224">
        <f>sales!$B$224</f>
        <v>2012</v>
      </c>
      <c r="D224">
        <f>sales!$C$224</f>
        <v>1</v>
      </c>
      <c r="E224" t="str">
        <f>sales!$D$224</f>
        <v>commercial</v>
      </c>
      <c r="F224" t="str">
        <f>sales!$E$224</f>
        <v>VCC 24724 (NG T7 SWCVng)</v>
      </c>
      <c r="G224">
        <f>sales!$F$224</f>
        <v>2016</v>
      </c>
      <c r="H224" s="1">
        <f>sales!$G224 - VLOOKUP($D224&amp;$G224, 'regional-sales'!$A$2:$D$24, 4, 0) * VLOOKUP($D224&amp;$E224&amp;$F224&amp;$G224, 'market-share'!$A$2:$F$95, 6, 0) * ($C224 = $G224)</f>
        <v>0</v>
      </c>
      <c r="I224" s="1">
        <f>sales!$H224 - IF($C224 &gt;= $G224, VLOOKUP($D224&amp;$G224, 'regional-sales'!$A$2:$D$24, 4, 0) * VLOOKUP($D224&amp;$E224&amp;$F224&amp;$G224, 'market-share'!$A$2:$F$95, 6, 0) * VLOOKUP($C224 - $G224, survival!$A$2:$B$72, 2, 0), 0)</f>
        <v>0</v>
      </c>
      <c r="J224" s="1">
        <f>sales!$I224 - IF($C224 &gt;= $G224, sales!$H224 *VLOOKUP(E224&amp;($C224-$G224), 'annual-travel'!$A$2:$D$64, 4, 0), 0)</f>
        <v>0</v>
      </c>
      <c r="K224" s="1">
        <f>sales!$J224 - SUM($M224:$P224)</f>
        <v>0</v>
      </c>
      <c r="M224" s="1">
        <f>IFERROR(sales!$I224 * VLOOKUP($E224&amp;$F224&amp;"GAS", 'fuel-split'!$A$2:$E$7, 5, 0) / VLOOKUP($F224&amp;$G224&amp;"GAS", 'fuel-efficiency'!$A$2:$E$56, 5, 0), 0)</f>
        <v>0</v>
      </c>
      <c r="N224" s="1">
        <f>IFERROR(sales!$I224 * VLOOKUP($E224&amp;F224&amp;"DSL", 'fuel-split'!$A$2:$E$7, 5, 0) / VLOOKUP($F224&amp;$G224&amp;"DSL", 'fuel-efficiency'!$A$2:$E$56, 5, 0), 0)</f>
        <v>0</v>
      </c>
      <c r="O224" s="1">
        <f>IFERROR(sales!$I224 * VLOOKUP($E224&amp;$F224&amp;"NG", 'fuel-split'!$A$2:$E$7, 5, 0) / VLOOKUP($F224&amp;$G224&amp;"NG", 'fuel-efficiency'!$A$2:$E$56, 5, 0), 0)</f>
        <v>0</v>
      </c>
      <c r="P224" s="1">
        <f>IFERROR(sales!$I224 * VLOOKUP($E224&amp;$F224&amp;"ELEC", 'fuel-split'!$A$2:$E$7, 5, 0) / VLOOKUP($F224&amp;$G224&amp;"ELEC", 'fuel-efficiency'!$A$2:$E$56, 5, 0), 0)</f>
        <v>0</v>
      </c>
    </row>
    <row r="225" spans="1:16" x14ac:dyDescent="0.2">
      <c r="A225" s="1" t="str">
        <f t="shared" si="6"/>
        <v>20131commercialVCC 24724 (NG T7 SWCVng)2016</v>
      </c>
      <c r="B225" s="1" t="str">
        <f t="shared" si="7"/>
        <v>20131commercialVCC 24724 (NG T7 SWCVng)</v>
      </c>
      <c r="C225">
        <f>sales!$B$225</f>
        <v>2013</v>
      </c>
      <c r="D225">
        <f>sales!$C$225</f>
        <v>1</v>
      </c>
      <c r="E225" t="str">
        <f>sales!$D$225</f>
        <v>commercial</v>
      </c>
      <c r="F225" t="str">
        <f>sales!$E$225</f>
        <v>VCC 24724 (NG T7 SWCVng)</v>
      </c>
      <c r="G225">
        <f>sales!$F$225</f>
        <v>2016</v>
      </c>
      <c r="H225" s="1">
        <f>sales!$G225 - VLOOKUP($D225&amp;$G225, 'regional-sales'!$A$2:$D$24, 4, 0) * VLOOKUP($D225&amp;$E225&amp;$F225&amp;$G225, 'market-share'!$A$2:$F$95, 6, 0) * ($C225 = $G225)</f>
        <v>0</v>
      </c>
      <c r="I225" s="1">
        <f>sales!$H225 - IF($C225 &gt;= $G225, VLOOKUP($D225&amp;$G225, 'regional-sales'!$A$2:$D$24, 4, 0) * VLOOKUP($D225&amp;$E225&amp;$F225&amp;$G225, 'market-share'!$A$2:$F$95, 6, 0) * VLOOKUP($C225 - $G225, survival!$A$2:$B$72, 2, 0), 0)</f>
        <v>0</v>
      </c>
      <c r="J225" s="1">
        <f>sales!$I225 - IF($C225 &gt;= $G225, sales!$H225 *VLOOKUP(E225&amp;($C225-$G225), 'annual-travel'!$A$2:$D$64, 4, 0), 0)</f>
        <v>0</v>
      </c>
      <c r="K225" s="1">
        <f>sales!$J225 - SUM($M225:$P225)</f>
        <v>0</v>
      </c>
      <c r="M225" s="1">
        <f>IFERROR(sales!$I225 * VLOOKUP($E225&amp;$F225&amp;"GAS", 'fuel-split'!$A$2:$E$7, 5, 0) / VLOOKUP($F225&amp;$G225&amp;"GAS", 'fuel-efficiency'!$A$2:$E$56, 5, 0), 0)</f>
        <v>0</v>
      </c>
      <c r="N225" s="1">
        <f>IFERROR(sales!$I225 * VLOOKUP($E225&amp;F225&amp;"DSL", 'fuel-split'!$A$2:$E$7, 5, 0) / VLOOKUP($F225&amp;$G225&amp;"DSL", 'fuel-efficiency'!$A$2:$E$56, 5, 0), 0)</f>
        <v>0</v>
      </c>
      <c r="O225" s="1">
        <f>IFERROR(sales!$I225 * VLOOKUP($E225&amp;$F225&amp;"NG", 'fuel-split'!$A$2:$E$7, 5, 0) / VLOOKUP($F225&amp;$G225&amp;"NG", 'fuel-efficiency'!$A$2:$E$56, 5, 0), 0)</f>
        <v>0</v>
      </c>
      <c r="P225" s="1">
        <f>IFERROR(sales!$I225 * VLOOKUP($E225&amp;$F225&amp;"ELEC", 'fuel-split'!$A$2:$E$7, 5, 0) / VLOOKUP($F225&amp;$G225&amp;"ELEC", 'fuel-efficiency'!$A$2:$E$56, 5, 0), 0)</f>
        <v>0</v>
      </c>
    </row>
    <row r="226" spans="1:16" x14ac:dyDescent="0.2">
      <c r="A226" s="1" t="str">
        <f t="shared" si="6"/>
        <v>20141commercialVCC 24724 (NG T7 SWCVng)2016</v>
      </c>
      <c r="B226" s="1" t="str">
        <f t="shared" si="7"/>
        <v>20141commercialVCC 24724 (NG T7 SWCVng)</v>
      </c>
      <c r="C226">
        <f>sales!$B$226</f>
        <v>2014</v>
      </c>
      <c r="D226">
        <f>sales!$C$226</f>
        <v>1</v>
      </c>
      <c r="E226" t="str">
        <f>sales!$D$226</f>
        <v>commercial</v>
      </c>
      <c r="F226" t="str">
        <f>sales!$E$226</f>
        <v>VCC 24724 (NG T7 SWCVng)</v>
      </c>
      <c r="G226">
        <f>sales!$F$226</f>
        <v>2016</v>
      </c>
      <c r="H226" s="1">
        <f>sales!$G226 - VLOOKUP($D226&amp;$G226, 'regional-sales'!$A$2:$D$24, 4, 0) * VLOOKUP($D226&amp;$E226&amp;$F226&amp;$G226, 'market-share'!$A$2:$F$95, 6, 0) * ($C226 = $G226)</f>
        <v>0</v>
      </c>
      <c r="I226" s="1">
        <f>sales!$H226 - IF($C226 &gt;= $G226, VLOOKUP($D226&amp;$G226, 'regional-sales'!$A$2:$D$24, 4, 0) * VLOOKUP($D226&amp;$E226&amp;$F226&amp;$G226, 'market-share'!$A$2:$F$95, 6, 0) * VLOOKUP($C226 - $G226, survival!$A$2:$B$72, 2, 0), 0)</f>
        <v>0</v>
      </c>
      <c r="J226" s="1">
        <f>sales!$I226 - IF($C226 &gt;= $G226, sales!$H226 *VLOOKUP(E226&amp;($C226-$G226), 'annual-travel'!$A$2:$D$64, 4, 0), 0)</f>
        <v>0</v>
      </c>
      <c r="K226" s="1">
        <f>sales!$J226 - SUM($M226:$P226)</f>
        <v>0</v>
      </c>
      <c r="M226" s="1">
        <f>IFERROR(sales!$I226 * VLOOKUP($E226&amp;$F226&amp;"GAS", 'fuel-split'!$A$2:$E$7, 5, 0) / VLOOKUP($F226&amp;$G226&amp;"GAS", 'fuel-efficiency'!$A$2:$E$56, 5, 0), 0)</f>
        <v>0</v>
      </c>
      <c r="N226" s="1">
        <f>IFERROR(sales!$I226 * VLOOKUP($E226&amp;F226&amp;"DSL", 'fuel-split'!$A$2:$E$7, 5, 0) / VLOOKUP($F226&amp;$G226&amp;"DSL", 'fuel-efficiency'!$A$2:$E$56, 5, 0), 0)</f>
        <v>0</v>
      </c>
      <c r="O226" s="1">
        <f>IFERROR(sales!$I226 * VLOOKUP($E226&amp;$F226&amp;"NG", 'fuel-split'!$A$2:$E$7, 5, 0) / VLOOKUP($F226&amp;$G226&amp;"NG", 'fuel-efficiency'!$A$2:$E$56, 5, 0), 0)</f>
        <v>0</v>
      </c>
      <c r="P226" s="1">
        <f>IFERROR(sales!$I226 * VLOOKUP($E226&amp;$F226&amp;"ELEC", 'fuel-split'!$A$2:$E$7, 5, 0) / VLOOKUP($F226&amp;$G226&amp;"ELEC", 'fuel-efficiency'!$A$2:$E$56, 5, 0), 0)</f>
        <v>0</v>
      </c>
    </row>
    <row r="227" spans="1:16" x14ac:dyDescent="0.2">
      <c r="A227" s="1" t="str">
        <f t="shared" si="6"/>
        <v>20151commercialVCC 24724 (NG T7 SWCVng)2016</v>
      </c>
      <c r="B227" s="1" t="str">
        <f t="shared" si="7"/>
        <v>20151commercialVCC 24724 (NG T7 SWCVng)</v>
      </c>
      <c r="C227">
        <f>sales!$B$227</f>
        <v>2015</v>
      </c>
      <c r="D227">
        <f>sales!$C$227</f>
        <v>1</v>
      </c>
      <c r="E227" t="str">
        <f>sales!$D$227</f>
        <v>commercial</v>
      </c>
      <c r="F227" t="str">
        <f>sales!$E$227</f>
        <v>VCC 24724 (NG T7 SWCVng)</v>
      </c>
      <c r="G227">
        <f>sales!$F$227</f>
        <v>2016</v>
      </c>
      <c r="H227" s="1">
        <f>sales!$G227 - VLOOKUP($D227&amp;$G227, 'regional-sales'!$A$2:$D$24, 4, 0) * VLOOKUP($D227&amp;$E227&amp;$F227&amp;$G227, 'market-share'!$A$2:$F$95, 6, 0) * ($C227 = $G227)</f>
        <v>0</v>
      </c>
      <c r="I227" s="1">
        <f>sales!$H227 - IF($C227 &gt;= $G227, VLOOKUP($D227&amp;$G227, 'regional-sales'!$A$2:$D$24, 4, 0) * VLOOKUP($D227&amp;$E227&amp;$F227&amp;$G227, 'market-share'!$A$2:$F$95, 6, 0) * VLOOKUP($C227 - $G227, survival!$A$2:$B$72, 2, 0), 0)</f>
        <v>0</v>
      </c>
      <c r="J227" s="1">
        <f>sales!$I227 - IF($C227 &gt;= $G227, sales!$H227 *VLOOKUP(E227&amp;($C227-$G227), 'annual-travel'!$A$2:$D$64, 4, 0), 0)</f>
        <v>0</v>
      </c>
      <c r="K227" s="1">
        <f>sales!$J227 - SUM($M227:$P227)</f>
        <v>0</v>
      </c>
      <c r="M227" s="1">
        <f>IFERROR(sales!$I227 * VLOOKUP($E227&amp;$F227&amp;"GAS", 'fuel-split'!$A$2:$E$7, 5, 0) / VLOOKUP($F227&amp;$G227&amp;"GAS", 'fuel-efficiency'!$A$2:$E$56, 5, 0), 0)</f>
        <v>0</v>
      </c>
      <c r="N227" s="1">
        <f>IFERROR(sales!$I227 * VLOOKUP($E227&amp;F227&amp;"DSL", 'fuel-split'!$A$2:$E$7, 5, 0) / VLOOKUP($F227&amp;$G227&amp;"DSL", 'fuel-efficiency'!$A$2:$E$56, 5, 0), 0)</f>
        <v>0</v>
      </c>
      <c r="O227" s="1">
        <f>IFERROR(sales!$I227 * VLOOKUP($E227&amp;$F227&amp;"NG", 'fuel-split'!$A$2:$E$7, 5, 0) / VLOOKUP($F227&amp;$G227&amp;"NG", 'fuel-efficiency'!$A$2:$E$56, 5, 0), 0)</f>
        <v>0</v>
      </c>
      <c r="P227" s="1">
        <f>IFERROR(sales!$I227 * VLOOKUP($E227&amp;$F227&amp;"ELEC", 'fuel-split'!$A$2:$E$7, 5, 0) / VLOOKUP($F227&amp;$G227&amp;"ELEC", 'fuel-efficiency'!$A$2:$E$56, 5, 0), 0)</f>
        <v>0</v>
      </c>
    </row>
    <row r="228" spans="1:16" x14ac:dyDescent="0.2">
      <c r="A228" s="1" t="str">
        <f t="shared" si="6"/>
        <v>20161commercialVCC 24724 (NG T7 SWCVng)2016</v>
      </c>
      <c r="B228" s="1" t="str">
        <f t="shared" si="7"/>
        <v>20161commercialVCC 24724 (NG T7 SWCVng)</v>
      </c>
      <c r="C228">
        <f>sales!$B$228</f>
        <v>2016</v>
      </c>
      <c r="D228">
        <f>sales!$C$228</f>
        <v>1</v>
      </c>
      <c r="E228" t="str">
        <f>sales!$D$228</f>
        <v>commercial</v>
      </c>
      <c r="F228" t="str">
        <f>sales!$E$228</f>
        <v>VCC 24724 (NG T7 SWCVng)</v>
      </c>
      <c r="G228">
        <f>sales!$F$228</f>
        <v>2016</v>
      </c>
      <c r="H228" s="1">
        <f>sales!$G228 - VLOOKUP($D228&amp;$G228, 'regional-sales'!$A$2:$D$24, 4, 0) * VLOOKUP($D228&amp;$E228&amp;$F228&amp;$G228, 'market-share'!$A$2:$F$95, 6, 0) * ($C228 = $G228)</f>
        <v>-6.0746607744022185E-10</v>
      </c>
      <c r="I228" s="1">
        <f>sales!$H228 - IF($C228 &gt;= $G228, VLOOKUP($D228&amp;$G228, 'regional-sales'!$A$2:$D$24, 4, 0) * VLOOKUP($D228&amp;$E228&amp;$F228&amp;$G228, 'market-share'!$A$2:$F$95, 6, 0) * VLOOKUP($C228 - $G228, survival!$A$2:$B$72, 2, 0), 0)</f>
        <v>-6.0746607744022185E-10</v>
      </c>
      <c r="J228" s="1">
        <f>sales!$I228 - IF($C228 &gt;= $G228, sales!$H228 *VLOOKUP(E228&amp;($C228-$G228), 'annual-travel'!$A$2:$D$64, 4, 0), 0)</f>
        <v>-5.4453383199870586E-5</v>
      </c>
      <c r="K228" s="1">
        <f>sales!$J228 - SUM($M228:$P228)</f>
        <v>-9.9647149909287691E-5</v>
      </c>
      <c r="M228" s="1">
        <f>IFERROR(sales!$I228 * VLOOKUP($E228&amp;$F228&amp;"GAS", 'fuel-split'!$A$2:$E$7, 5, 0) / VLOOKUP($F228&amp;$G228&amp;"GAS", 'fuel-efficiency'!$A$2:$E$56, 5, 0), 0)</f>
        <v>0</v>
      </c>
      <c r="N228" s="1">
        <f>IFERROR(sales!$I228 * VLOOKUP($E228&amp;F228&amp;"DSL", 'fuel-split'!$A$2:$E$7, 5, 0) / VLOOKUP($F228&amp;$G228&amp;"DSL", 'fuel-efficiency'!$A$2:$E$56, 5, 0), 0)</f>
        <v>0</v>
      </c>
      <c r="O228" s="1">
        <f>IFERROR(sales!$I228 * VLOOKUP($E228&amp;$F228&amp;"NG", 'fuel-split'!$A$2:$E$7, 5, 0) / VLOOKUP($F228&amp;$G228&amp;"NG", 'fuel-efficiency'!$A$2:$E$56, 5, 0), 0)</f>
        <v>64742.127898674422</v>
      </c>
      <c r="P228" s="1">
        <f>IFERROR(sales!$I228 * VLOOKUP($E228&amp;$F228&amp;"ELEC", 'fuel-split'!$A$2:$E$7, 5, 0) / VLOOKUP($F228&amp;$G228&amp;"ELEC", 'fuel-efficiency'!$A$2:$E$56, 5, 0), 0)</f>
        <v>167532.87061172671</v>
      </c>
    </row>
    <row r="229" spans="1:16" x14ac:dyDescent="0.2">
      <c r="A229" s="1" t="str">
        <f t="shared" si="6"/>
        <v>20171commercialVCC 24724 (NG T7 SWCVng)2016</v>
      </c>
      <c r="B229" s="1" t="str">
        <f t="shared" si="7"/>
        <v>20171commercialVCC 24724 (NG T7 SWCVng)</v>
      </c>
      <c r="C229">
        <f>sales!$B$229</f>
        <v>2017</v>
      </c>
      <c r="D229">
        <f>sales!$C$229</f>
        <v>1</v>
      </c>
      <c r="E229" t="str">
        <f>sales!$D$229</f>
        <v>commercial</v>
      </c>
      <c r="F229" t="str">
        <f>sales!$E$229</f>
        <v>VCC 24724 (NG T7 SWCVng)</v>
      </c>
      <c r="G229">
        <f>sales!$F$229</f>
        <v>2016</v>
      </c>
      <c r="H229" s="1">
        <f>sales!$G229 - VLOOKUP($D229&amp;$G229, 'regional-sales'!$A$2:$D$24, 4, 0) * VLOOKUP($D229&amp;$E229&amp;$F229&amp;$G229, 'market-share'!$A$2:$F$95, 6, 0) * ($C229 = $G229)</f>
        <v>0</v>
      </c>
      <c r="I229" s="1">
        <f>sales!$H229 - IF($C229 &gt;= $G229, VLOOKUP($D229&amp;$G229, 'regional-sales'!$A$2:$D$24, 4, 0) * VLOOKUP($D229&amp;$E229&amp;$F229&amp;$G229, 'market-share'!$A$2:$F$95, 6, 0) * VLOOKUP($C229 - $G229, survival!$A$2:$B$72, 2, 0), 0)</f>
        <v>-6.0145843860937021E-10</v>
      </c>
      <c r="J229" s="1">
        <f>sales!$I229 - IF($C229 &gt;= $G229, sales!$H229 *VLOOKUP(E229&amp;($C229-$G229), 'annual-travel'!$A$2:$D$64, 4, 0), 0)</f>
        <v>4.6688597649335861E-5</v>
      </c>
      <c r="K229" s="1">
        <f>sales!$J229 - SUM($M229:$P229)</f>
        <v>-8.4496889030560851E-5</v>
      </c>
      <c r="M229" s="1">
        <f>IFERROR(sales!$I229 * VLOOKUP($E229&amp;$F229&amp;"GAS", 'fuel-split'!$A$2:$E$7, 5, 0) / VLOOKUP($F229&amp;$G229&amp;"GAS", 'fuel-efficiency'!$A$2:$E$56, 5, 0), 0)</f>
        <v>0</v>
      </c>
      <c r="N229" s="1">
        <f>IFERROR(sales!$I229 * VLOOKUP($E229&amp;F229&amp;"DSL", 'fuel-split'!$A$2:$E$7, 5, 0) / VLOOKUP($F229&amp;$G229&amp;"DSL", 'fuel-efficiency'!$A$2:$E$56, 5, 0), 0)</f>
        <v>0</v>
      </c>
      <c r="O229" s="1">
        <f>IFERROR(sales!$I229 * VLOOKUP($E229&amp;$F229&amp;"NG", 'fuel-split'!$A$2:$E$7, 5, 0) / VLOOKUP($F229&amp;$G229&amp;"NG", 'fuel-efficiency'!$A$2:$E$56, 5, 0), 0)</f>
        <v>54899.252059182014</v>
      </c>
      <c r="P229" s="1">
        <f>IFERROR(sales!$I229 * VLOOKUP($E229&amp;$F229&amp;"ELEC", 'fuel-split'!$A$2:$E$7, 5, 0) / VLOOKUP($F229&amp;$G229&amp;"ELEC", 'fuel-efficiency'!$A$2:$E$56, 5, 0), 0)</f>
        <v>142062.51154280989</v>
      </c>
    </row>
    <row r="230" spans="1:16" x14ac:dyDescent="0.2">
      <c r="A230" s="1" t="str">
        <f t="shared" si="6"/>
        <v>20181commercialVCC 24724 (NG T7 SWCVng)2016</v>
      </c>
      <c r="B230" s="1" t="str">
        <f t="shared" si="7"/>
        <v>20181commercialVCC 24724 (NG T7 SWCVng)</v>
      </c>
      <c r="C230">
        <f>sales!$B$230</f>
        <v>2018</v>
      </c>
      <c r="D230">
        <f>sales!$C$230</f>
        <v>1</v>
      </c>
      <c r="E230" t="str">
        <f>sales!$D$230</f>
        <v>commercial</v>
      </c>
      <c r="F230" t="str">
        <f>sales!$E$230</f>
        <v>VCC 24724 (NG T7 SWCVng)</v>
      </c>
      <c r="G230">
        <f>sales!$F$230</f>
        <v>2016</v>
      </c>
      <c r="H230" s="1">
        <f>sales!$G230 - VLOOKUP($D230&amp;$G230, 'regional-sales'!$A$2:$D$24, 4, 0) * VLOOKUP($D230&amp;$E230&amp;$F230&amp;$G230, 'market-share'!$A$2:$F$95, 6, 0) * ($C230 = $G230)</f>
        <v>0</v>
      </c>
      <c r="I230" s="1">
        <f>sales!$H230 - IF($C230 &gt;= $G230, VLOOKUP($D230&amp;$G230, 'regional-sales'!$A$2:$D$24, 4, 0) * VLOOKUP($D230&amp;$E230&amp;$F230&amp;$G230, 'market-share'!$A$2:$F$95, 6, 0) * VLOOKUP($C230 - $G230, survival!$A$2:$B$72, 2, 0), 0)</f>
        <v>-5.9542237806908815E-10</v>
      </c>
      <c r="J230" s="1">
        <f>sales!$I230 - IF($C230 &gt;= $G230, sales!$H230 *VLOOKUP(E230&amp;($C230-$G230), 'annual-travel'!$A$2:$D$64, 4, 0), 0)</f>
        <v>6.32087467238307E-5</v>
      </c>
      <c r="K230" s="1">
        <f>sales!$J230 - SUM($M230:$P230)</f>
        <v>-7.5502553954720497E-5</v>
      </c>
      <c r="M230" s="1">
        <f>IFERROR(sales!$I230 * VLOOKUP($E230&amp;$F230&amp;"GAS", 'fuel-split'!$A$2:$E$7, 5, 0) / VLOOKUP($F230&amp;$G230&amp;"GAS", 'fuel-efficiency'!$A$2:$E$56, 5, 0), 0)</f>
        <v>0</v>
      </c>
      <c r="N230" s="1">
        <f>IFERROR(sales!$I230 * VLOOKUP($E230&amp;F230&amp;"DSL", 'fuel-split'!$A$2:$E$7, 5, 0) / VLOOKUP($F230&amp;$G230&amp;"DSL", 'fuel-efficiency'!$A$2:$E$56, 5, 0), 0)</f>
        <v>0</v>
      </c>
      <c r="O230" s="1">
        <f>IFERROR(sales!$I230 * VLOOKUP($E230&amp;$F230&amp;"NG", 'fuel-split'!$A$2:$E$7, 5, 0) / VLOOKUP($F230&amp;$G230&amp;"NG", 'fuel-efficiency'!$A$2:$E$56, 5, 0), 0)</f>
        <v>49055.079182167901</v>
      </c>
      <c r="P230" s="1">
        <f>IFERROR(sales!$I230 * VLOOKUP($E230&amp;$F230&amp;"ELEC", 'fuel-split'!$A$2:$E$7, 5, 0) / VLOOKUP($F230&amp;$G230&amp;"ELEC", 'fuel-efficiency'!$A$2:$E$56, 5, 0), 0)</f>
        <v>126939.57551621363</v>
      </c>
    </row>
    <row r="231" spans="1:16" x14ac:dyDescent="0.2">
      <c r="A231" s="1" t="str">
        <f t="shared" si="6"/>
        <v>20191commercialVCC 24724 (NG T7 SWCVng)2016</v>
      </c>
      <c r="B231" s="1" t="str">
        <f t="shared" si="7"/>
        <v>20191commercialVCC 24724 (NG T7 SWCVng)</v>
      </c>
      <c r="C231">
        <f>sales!$B$231</f>
        <v>2019</v>
      </c>
      <c r="D231">
        <f>sales!$C$231</f>
        <v>1</v>
      </c>
      <c r="E231" t="str">
        <f>sales!$D$231</f>
        <v>commercial</v>
      </c>
      <c r="F231" t="str">
        <f>sales!$E$231</f>
        <v>VCC 24724 (NG T7 SWCVng)</v>
      </c>
      <c r="G231">
        <f>sales!$F$231</f>
        <v>2016</v>
      </c>
      <c r="H231" s="1">
        <f>sales!$G231 - VLOOKUP($D231&amp;$G231, 'regional-sales'!$A$2:$D$24, 4, 0) * VLOOKUP($D231&amp;$E231&amp;$F231&amp;$G231, 'market-share'!$A$2:$F$95, 6, 0) * ($C231 = $G231)</f>
        <v>0</v>
      </c>
      <c r="I231" s="1">
        <f>sales!$H231 - IF($C231 &gt;= $G231, VLOOKUP($D231&amp;$G231, 'regional-sales'!$A$2:$D$24, 4, 0) * VLOOKUP($D231&amp;$E231&amp;$F231&amp;$G231, 'market-share'!$A$2:$F$95, 6, 0) * VLOOKUP($C231 - $G231, survival!$A$2:$B$72, 2, 0), 0)</f>
        <v>-5.8950000436652772E-10</v>
      </c>
      <c r="J231" s="1">
        <f>sales!$I231 - IF($C231 &gt;= $G231, sales!$H231 *VLOOKUP(E231&amp;($C231-$G231), 'annual-travel'!$A$2:$D$64, 4, 0), 0)</f>
        <v>4.1667430195957422E-5</v>
      </c>
      <c r="K231" s="1">
        <f>sales!$J231 - SUM($M231:$P231)</f>
        <v>-6.8964523961767554E-5</v>
      </c>
      <c r="M231" s="1">
        <f>IFERROR(sales!$I231 * VLOOKUP($E231&amp;$F231&amp;"GAS", 'fuel-split'!$A$2:$E$7, 5, 0) / VLOOKUP($F231&amp;$G231&amp;"GAS", 'fuel-efficiency'!$A$2:$E$56, 5, 0), 0)</f>
        <v>0</v>
      </c>
      <c r="N231" s="1">
        <f>IFERROR(sales!$I231 * VLOOKUP($E231&amp;F231&amp;"DSL", 'fuel-split'!$A$2:$E$7, 5, 0) / VLOOKUP($F231&amp;$G231&amp;"DSL", 'fuel-efficiency'!$A$2:$E$56, 5, 0), 0)</f>
        <v>0</v>
      </c>
      <c r="O231" s="1">
        <f>IFERROR(sales!$I231 * VLOOKUP($E231&amp;$F231&amp;"NG", 'fuel-split'!$A$2:$E$7, 5, 0) / VLOOKUP($F231&amp;$G231&amp;"NG", 'fuel-efficiency'!$A$2:$E$56, 5, 0), 0)</f>
        <v>44807.519149605287</v>
      </c>
      <c r="P231" s="1">
        <f>IFERROR(sales!$I231 * VLOOKUP($E231&amp;$F231&amp;"ELEC", 'fuel-split'!$A$2:$E$7, 5, 0) / VLOOKUP($F231&amp;$G231&amp;"ELEC", 'fuel-efficiency'!$A$2:$E$56, 5, 0), 0)</f>
        <v>115948.18631651723</v>
      </c>
    </row>
    <row r="232" spans="1:16" x14ac:dyDescent="0.2">
      <c r="A232" s="1" t="str">
        <f t="shared" si="6"/>
        <v>20201commercialVCC 24724 (NG T7 SWCVng)2016</v>
      </c>
      <c r="B232" s="1" t="str">
        <f t="shared" si="7"/>
        <v>20201commercialVCC 24724 (NG T7 SWCVng)</v>
      </c>
      <c r="C232">
        <f>sales!$B$232</f>
        <v>2020</v>
      </c>
      <c r="D232">
        <f>sales!$C$232</f>
        <v>1</v>
      </c>
      <c r="E232" t="str">
        <f>sales!$D$232</f>
        <v>commercial</v>
      </c>
      <c r="F232" t="str">
        <f>sales!$E$232</f>
        <v>VCC 24724 (NG T7 SWCVng)</v>
      </c>
      <c r="G232">
        <f>sales!$F$232</f>
        <v>2016</v>
      </c>
      <c r="H232" s="1">
        <f>sales!$G232 - VLOOKUP($D232&amp;$G232, 'regional-sales'!$A$2:$D$24, 4, 0) * VLOOKUP($D232&amp;$E232&amp;$F232&amp;$G232, 'market-share'!$A$2:$F$95, 6, 0) * ($C232 = $G232)</f>
        <v>0</v>
      </c>
      <c r="I232" s="1">
        <f>sales!$H232 - IF($C232 &gt;= $G232, VLOOKUP($D232&amp;$G232, 'regional-sales'!$A$2:$D$24, 4, 0) * VLOOKUP($D232&amp;$E232&amp;$F232&amp;$G232, 'market-share'!$A$2:$F$95, 6, 0) * VLOOKUP($C232 - $G232, survival!$A$2:$B$72, 2, 0), 0)</f>
        <v>-5.8358473609132488E-10</v>
      </c>
      <c r="J232" s="1">
        <f>sales!$I232 - IF($C232 &gt;= $G232, sales!$H232 *VLOOKUP(E232&amp;($C232-$G232), 'annual-travel'!$A$2:$D$64, 4, 0), 0)</f>
        <v>-3.0386174330487847E-5</v>
      </c>
      <c r="K232" s="1">
        <f>sales!$J232 - SUM($M232:$P232)</f>
        <v>-6.3791638240218163E-5</v>
      </c>
      <c r="M232" s="1">
        <f>IFERROR(sales!$I232 * VLOOKUP($E232&amp;$F232&amp;"GAS", 'fuel-split'!$A$2:$E$7, 5, 0) / VLOOKUP($F232&amp;$G232&amp;"GAS", 'fuel-efficiency'!$A$2:$E$56, 5, 0), 0)</f>
        <v>0</v>
      </c>
      <c r="N232" s="1">
        <f>IFERROR(sales!$I232 * VLOOKUP($E232&amp;F232&amp;"DSL", 'fuel-split'!$A$2:$E$7, 5, 0) / VLOOKUP($F232&amp;$G232&amp;"DSL", 'fuel-efficiency'!$A$2:$E$56, 5, 0), 0)</f>
        <v>0</v>
      </c>
      <c r="O232" s="1">
        <f>IFERROR(sales!$I232 * VLOOKUP($E232&amp;$F232&amp;"NG", 'fuel-split'!$A$2:$E$7, 5, 0) / VLOOKUP($F232&amp;$G232&amp;"NG", 'fuel-efficiency'!$A$2:$E$56, 5, 0), 0)</f>
        <v>41446.919399997954</v>
      </c>
      <c r="P232" s="1">
        <f>IFERROR(sales!$I232 * VLOOKUP($E232&amp;$F232&amp;"ELEC", 'fuel-split'!$A$2:$E$7, 5, 0) / VLOOKUP($F232&amp;$G232&amp;"ELEC", 'fuel-efficiency'!$A$2:$E$56, 5, 0), 0)</f>
        <v>107251.97966866168</v>
      </c>
    </row>
    <row r="233" spans="1:16" x14ac:dyDescent="0.2">
      <c r="A233" s="1" t="str">
        <f t="shared" si="6"/>
        <v>20101commercialVCC 24724 (NG T7 SWCVng)2017</v>
      </c>
      <c r="B233" s="1" t="str">
        <f t="shared" si="7"/>
        <v>20101commercialVCC 24724 (NG T7 SWCVng)</v>
      </c>
      <c r="C233">
        <f>sales!$B$233</f>
        <v>2010</v>
      </c>
      <c r="D233">
        <f>sales!$C$233</f>
        <v>1</v>
      </c>
      <c r="E233" t="str">
        <f>sales!$D$233</f>
        <v>commercial</v>
      </c>
      <c r="F233" t="str">
        <f>sales!$E$233</f>
        <v>VCC 24724 (NG T7 SWCVng)</v>
      </c>
      <c r="G233">
        <f>sales!$F$233</f>
        <v>2017</v>
      </c>
      <c r="H233" s="1">
        <f>sales!$G233 - VLOOKUP($D233&amp;$G233, 'regional-sales'!$A$2:$D$24, 4, 0) * VLOOKUP($D233&amp;$E233&amp;$F233&amp;$G233, 'market-share'!$A$2:$F$95, 6, 0) * ($C233 = $G233)</f>
        <v>0</v>
      </c>
      <c r="I233" s="1">
        <f>sales!$H233 - IF($C233 &gt;= $G233, VLOOKUP($D233&amp;$G233, 'regional-sales'!$A$2:$D$24, 4, 0) * VLOOKUP($D233&amp;$E233&amp;$F233&amp;$G233, 'market-share'!$A$2:$F$95, 6, 0) * VLOOKUP($C233 - $G233, survival!$A$2:$B$72, 2, 0), 0)</f>
        <v>0</v>
      </c>
      <c r="J233" s="1">
        <f>sales!$I233 - IF($C233 &gt;= $G233, sales!$H233 *VLOOKUP(E233&amp;($C233-$G233), 'annual-travel'!$A$2:$D$64, 4, 0), 0)</f>
        <v>0</v>
      </c>
      <c r="K233" s="1">
        <f>sales!$J233 - SUM($M233:$P233)</f>
        <v>0</v>
      </c>
      <c r="M233" s="1">
        <f>IFERROR(sales!$I233 * VLOOKUP($E233&amp;$F233&amp;"GAS", 'fuel-split'!$A$2:$E$7, 5, 0) / VLOOKUP($F233&amp;$G233&amp;"GAS", 'fuel-efficiency'!$A$2:$E$56, 5, 0), 0)</f>
        <v>0</v>
      </c>
      <c r="N233" s="1">
        <f>IFERROR(sales!$I233 * VLOOKUP($E233&amp;F233&amp;"DSL", 'fuel-split'!$A$2:$E$7, 5, 0) / VLOOKUP($F233&amp;$G233&amp;"DSL", 'fuel-efficiency'!$A$2:$E$56, 5, 0), 0)</f>
        <v>0</v>
      </c>
      <c r="O233" s="1">
        <f>IFERROR(sales!$I233 * VLOOKUP($E233&amp;$F233&amp;"NG", 'fuel-split'!$A$2:$E$7, 5, 0) / VLOOKUP($F233&amp;$G233&amp;"NG", 'fuel-efficiency'!$A$2:$E$56, 5, 0), 0)</f>
        <v>0</v>
      </c>
      <c r="P233" s="1">
        <f>IFERROR(sales!$I233 * VLOOKUP($E233&amp;$F233&amp;"ELEC", 'fuel-split'!$A$2:$E$7, 5, 0) / VLOOKUP($F233&amp;$G233&amp;"ELEC", 'fuel-efficiency'!$A$2:$E$56, 5, 0), 0)</f>
        <v>0</v>
      </c>
    </row>
    <row r="234" spans="1:16" x14ac:dyDescent="0.2">
      <c r="A234" s="1" t="str">
        <f t="shared" si="6"/>
        <v>20111commercialVCC 24724 (NG T7 SWCVng)2017</v>
      </c>
      <c r="B234" s="1" t="str">
        <f t="shared" si="7"/>
        <v>20111commercialVCC 24724 (NG T7 SWCVng)</v>
      </c>
      <c r="C234">
        <f>sales!$B$234</f>
        <v>2011</v>
      </c>
      <c r="D234">
        <f>sales!$C$234</f>
        <v>1</v>
      </c>
      <c r="E234" t="str">
        <f>sales!$D$234</f>
        <v>commercial</v>
      </c>
      <c r="F234" t="str">
        <f>sales!$E$234</f>
        <v>VCC 24724 (NG T7 SWCVng)</v>
      </c>
      <c r="G234">
        <f>sales!$F$234</f>
        <v>2017</v>
      </c>
      <c r="H234" s="1">
        <f>sales!$G234 - VLOOKUP($D234&amp;$G234, 'regional-sales'!$A$2:$D$24, 4, 0) * VLOOKUP($D234&amp;$E234&amp;$F234&amp;$G234, 'market-share'!$A$2:$F$95, 6, 0) * ($C234 = $G234)</f>
        <v>0</v>
      </c>
      <c r="I234" s="1">
        <f>sales!$H234 - IF($C234 &gt;= $G234, VLOOKUP($D234&amp;$G234, 'regional-sales'!$A$2:$D$24, 4, 0) * VLOOKUP($D234&amp;$E234&amp;$F234&amp;$G234, 'market-share'!$A$2:$F$95, 6, 0) * VLOOKUP($C234 - $G234, survival!$A$2:$B$72, 2, 0), 0)</f>
        <v>0</v>
      </c>
      <c r="J234" s="1">
        <f>sales!$I234 - IF($C234 &gt;= $G234, sales!$H234 *VLOOKUP(E234&amp;($C234-$G234), 'annual-travel'!$A$2:$D$64, 4, 0), 0)</f>
        <v>0</v>
      </c>
      <c r="K234" s="1">
        <f>sales!$J234 - SUM($M234:$P234)</f>
        <v>0</v>
      </c>
      <c r="M234" s="1">
        <f>IFERROR(sales!$I234 * VLOOKUP($E234&amp;$F234&amp;"GAS", 'fuel-split'!$A$2:$E$7, 5, 0) / VLOOKUP($F234&amp;$G234&amp;"GAS", 'fuel-efficiency'!$A$2:$E$56, 5, 0), 0)</f>
        <v>0</v>
      </c>
      <c r="N234" s="1">
        <f>IFERROR(sales!$I234 * VLOOKUP($E234&amp;F234&amp;"DSL", 'fuel-split'!$A$2:$E$7, 5, 0) / VLOOKUP($F234&amp;$G234&amp;"DSL", 'fuel-efficiency'!$A$2:$E$56, 5, 0), 0)</f>
        <v>0</v>
      </c>
      <c r="O234" s="1">
        <f>IFERROR(sales!$I234 * VLOOKUP($E234&amp;$F234&amp;"NG", 'fuel-split'!$A$2:$E$7, 5, 0) / VLOOKUP($F234&amp;$G234&amp;"NG", 'fuel-efficiency'!$A$2:$E$56, 5, 0), 0)</f>
        <v>0</v>
      </c>
      <c r="P234" s="1">
        <f>IFERROR(sales!$I234 * VLOOKUP($E234&amp;$F234&amp;"ELEC", 'fuel-split'!$A$2:$E$7, 5, 0) / VLOOKUP($F234&amp;$G234&amp;"ELEC", 'fuel-efficiency'!$A$2:$E$56, 5, 0), 0)</f>
        <v>0</v>
      </c>
    </row>
    <row r="235" spans="1:16" x14ac:dyDescent="0.2">
      <c r="A235" s="1" t="str">
        <f t="shared" si="6"/>
        <v>20121commercialVCC 24724 (NG T7 SWCVng)2017</v>
      </c>
      <c r="B235" s="1" t="str">
        <f t="shared" si="7"/>
        <v>20121commercialVCC 24724 (NG T7 SWCVng)</v>
      </c>
      <c r="C235">
        <f>sales!$B$235</f>
        <v>2012</v>
      </c>
      <c r="D235">
        <f>sales!$C$235</f>
        <v>1</v>
      </c>
      <c r="E235" t="str">
        <f>sales!$D$235</f>
        <v>commercial</v>
      </c>
      <c r="F235" t="str">
        <f>sales!$E$235</f>
        <v>VCC 24724 (NG T7 SWCVng)</v>
      </c>
      <c r="G235">
        <f>sales!$F$235</f>
        <v>2017</v>
      </c>
      <c r="H235" s="1">
        <f>sales!$G235 - VLOOKUP($D235&amp;$G235, 'regional-sales'!$A$2:$D$24, 4, 0) * VLOOKUP($D235&amp;$E235&amp;$F235&amp;$G235, 'market-share'!$A$2:$F$95, 6, 0) * ($C235 = $G235)</f>
        <v>0</v>
      </c>
      <c r="I235" s="1">
        <f>sales!$H235 - IF($C235 &gt;= $G235, VLOOKUP($D235&amp;$G235, 'regional-sales'!$A$2:$D$24, 4, 0) * VLOOKUP($D235&amp;$E235&amp;$F235&amp;$G235, 'market-share'!$A$2:$F$95, 6, 0) * VLOOKUP($C235 - $G235, survival!$A$2:$B$72, 2, 0), 0)</f>
        <v>0</v>
      </c>
      <c r="J235" s="1">
        <f>sales!$I235 - IF($C235 &gt;= $G235, sales!$H235 *VLOOKUP(E235&amp;($C235-$G235), 'annual-travel'!$A$2:$D$64, 4, 0), 0)</f>
        <v>0</v>
      </c>
      <c r="K235" s="1">
        <f>sales!$J235 - SUM($M235:$P235)</f>
        <v>0</v>
      </c>
      <c r="M235" s="1">
        <f>IFERROR(sales!$I235 * VLOOKUP($E235&amp;$F235&amp;"GAS", 'fuel-split'!$A$2:$E$7, 5, 0) / VLOOKUP($F235&amp;$G235&amp;"GAS", 'fuel-efficiency'!$A$2:$E$56, 5, 0), 0)</f>
        <v>0</v>
      </c>
      <c r="N235" s="1">
        <f>IFERROR(sales!$I235 * VLOOKUP($E235&amp;F235&amp;"DSL", 'fuel-split'!$A$2:$E$7, 5, 0) / VLOOKUP($F235&amp;$G235&amp;"DSL", 'fuel-efficiency'!$A$2:$E$56, 5, 0), 0)</f>
        <v>0</v>
      </c>
      <c r="O235" s="1">
        <f>IFERROR(sales!$I235 * VLOOKUP($E235&amp;$F235&amp;"NG", 'fuel-split'!$A$2:$E$7, 5, 0) / VLOOKUP($F235&amp;$G235&amp;"NG", 'fuel-efficiency'!$A$2:$E$56, 5, 0), 0)</f>
        <v>0</v>
      </c>
      <c r="P235" s="1">
        <f>IFERROR(sales!$I235 * VLOOKUP($E235&amp;$F235&amp;"ELEC", 'fuel-split'!$A$2:$E$7, 5, 0) / VLOOKUP($F235&amp;$G235&amp;"ELEC", 'fuel-efficiency'!$A$2:$E$56, 5, 0), 0)</f>
        <v>0</v>
      </c>
    </row>
    <row r="236" spans="1:16" x14ac:dyDescent="0.2">
      <c r="A236" s="1" t="str">
        <f t="shared" si="6"/>
        <v>20131commercialVCC 24724 (NG T7 SWCVng)2017</v>
      </c>
      <c r="B236" s="1" t="str">
        <f t="shared" si="7"/>
        <v>20131commercialVCC 24724 (NG T7 SWCVng)</v>
      </c>
      <c r="C236">
        <f>sales!$B$236</f>
        <v>2013</v>
      </c>
      <c r="D236">
        <f>sales!$C$236</f>
        <v>1</v>
      </c>
      <c r="E236" t="str">
        <f>sales!$D$236</f>
        <v>commercial</v>
      </c>
      <c r="F236" t="str">
        <f>sales!$E$236</f>
        <v>VCC 24724 (NG T7 SWCVng)</v>
      </c>
      <c r="G236">
        <f>sales!$F$236</f>
        <v>2017</v>
      </c>
      <c r="H236" s="1">
        <f>sales!$G236 - VLOOKUP($D236&amp;$G236, 'regional-sales'!$A$2:$D$24, 4, 0) * VLOOKUP($D236&amp;$E236&amp;$F236&amp;$G236, 'market-share'!$A$2:$F$95, 6, 0) * ($C236 = $G236)</f>
        <v>0</v>
      </c>
      <c r="I236" s="1">
        <f>sales!$H236 - IF($C236 &gt;= $G236, VLOOKUP($D236&amp;$G236, 'regional-sales'!$A$2:$D$24, 4, 0) * VLOOKUP($D236&amp;$E236&amp;$F236&amp;$G236, 'market-share'!$A$2:$F$95, 6, 0) * VLOOKUP($C236 - $G236, survival!$A$2:$B$72, 2, 0), 0)</f>
        <v>0</v>
      </c>
      <c r="J236" s="1">
        <f>sales!$I236 - IF($C236 &gt;= $G236, sales!$H236 *VLOOKUP(E236&amp;($C236-$G236), 'annual-travel'!$A$2:$D$64, 4, 0), 0)</f>
        <v>0</v>
      </c>
      <c r="K236" s="1">
        <f>sales!$J236 - SUM($M236:$P236)</f>
        <v>0</v>
      </c>
      <c r="M236" s="1">
        <f>IFERROR(sales!$I236 * VLOOKUP($E236&amp;$F236&amp;"GAS", 'fuel-split'!$A$2:$E$7, 5, 0) / VLOOKUP($F236&amp;$G236&amp;"GAS", 'fuel-efficiency'!$A$2:$E$56, 5, 0), 0)</f>
        <v>0</v>
      </c>
      <c r="N236" s="1">
        <f>IFERROR(sales!$I236 * VLOOKUP($E236&amp;F236&amp;"DSL", 'fuel-split'!$A$2:$E$7, 5, 0) / VLOOKUP($F236&amp;$G236&amp;"DSL", 'fuel-efficiency'!$A$2:$E$56, 5, 0), 0)</f>
        <v>0</v>
      </c>
      <c r="O236" s="1">
        <f>IFERROR(sales!$I236 * VLOOKUP($E236&amp;$F236&amp;"NG", 'fuel-split'!$A$2:$E$7, 5, 0) / VLOOKUP($F236&amp;$G236&amp;"NG", 'fuel-efficiency'!$A$2:$E$56, 5, 0), 0)</f>
        <v>0</v>
      </c>
      <c r="P236" s="1">
        <f>IFERROR(sales!$I236 * VLOOKUP($E236&amp;$F236&amp;"ELEC", 'fuel-split'!$A$2:$E$7, 5, 0) / VLOOKUP($F236&amp;$G236&amp;"ELEC", 'fuel-efficiency'!$A$2:$E$56, 5, 0), 0)</f>
        <v>0</v>
      </c>
    </row>
    <row r="237" spans="1:16" x14ac:dyDescent="0.2">
      <c r="A237" s="1" t="str">
        <f t="shared" si="6"/>
        <v>20141commercialVCC 24724 (NG T7 SWCVng)2017</v>
      </c>
      <c r="B237" s="1" t="str">
        <f t="shared" si="7"/>
        <v>20141commercialVCC 24724 (NG T7 SWCVng)</v>
      </c>
      <c r="C237">
        <f>sales!$B$237</f>
        <v>2014</v>
      </c>
      <c r="D237">
        <f>sales!$C$237</f>
        <v>1</v>
      </c>
      <c r="E237" t="str">
        <f>sales!$D$237</f>
        <v>commercial</v>
      </c>
      <c r="F237" t="str">
        <f>sales!$E$237</f>
        <v>VCC 24724 (NG T7 SWCVng)</v>
      </c>
      <c r="G237">
        <f>sales!$F$237</f>
        <v>2017</v>
      </c>
      <c r="H237" s="1">
        <f>sales!$G237 - VLOOKUP($D237&amp;$G237, 'regional-sales'!$A$2:$D$24, 4, 0) * VLOOKUP($D237&amp;$E237&amp;$F237&amp;$G237, 'market-share'!$A$2:$F$95, 6, 0) * ($C237 = $G237)</f>
        <v>0</v>
      </c>
      <c r="I237" s="1">
        <f>sales!$H237 - IF($C237 &gt;= $G237, VLOOKUP($D237&amp;$G237, 'regional-sales'!$A$2:$D$24, 4, 0) * VLOOKUP($D237&amp;$E237&amp;$F237&amp;$G237, 'market-share'!$A$2:$F$95, 6, 0) * VLOOKUP($C237 - $G237, survival!$A$2:$B$72, 2, 0), 0)</f>
        <v>0</v>
      </c>
      <c r="J237" s="1">
        <f>sales!$I237 - IF($C237 &gt;= $G237, sales!$H237 *VLOOKUP(E237&amp;($C237-$G237), 'annual-travel'!$A$2:$D$64, 4, 0), 0)</f>
        <v>0</v>
      </c>
      <c r="K237" s="1">
        <f>sales!$J237 - SUM($M237:$P237)</f>
        <v>0</v>
      </c>
      <c r="M237" s="1">
        <f>IFERROR(sales!$I237 * VLOOKUP($E237&amp;$F237&amp;"GAS", 'fuel-split'!$A$2:$E$7, 5, 0) / VLOOKUP($F237&amp;$G237&amp;"GAS", 'fuel-efficiency'!$A$2:$E$56, 5, 0), 0)</f>
        <v>0</v>
      </c>
      <c r="N237" s="1">
        <f>IFERROR(sales!$I237 * VLOOKUP($E237&amp;F237&amp;"DSL", 'fuel-split'!$A$2:$E$7, 5, 0) / VLOOKUP($F237&amp;$G237&amp;"DSL", 'fuel-efficiency'!$A$2:$E$56, 5, 0), 0)</f>
        <v>0</v>
      </c>
      <c r="O237" s="1">
        <f>IFERROR(sales!$I237 * VLOOKUP($E237&amp;$F237&amp;"NG", 'fuel-split'!$A$2:$E$7, 5, 0) / VLOOKUP($F237&amp;$G237&amp;"NG", 'fuel-efficiency'!$A$2:$E$56, 5, 0), 0)</f>
        <v>0</v>
      </c>
      <c r="P237" s="1">
        <f>IFERROR(sales!$I237 * VLOOKUP($E237&amp;$F237&amp;"ELEC", 'fuel-split'!$A$2:$E$7, 5, 0) / VLOOKUP($F237&amp;$G237&amp;"ELEC", 'fuel-efficiency'!$A$2:$E$56, 5, 0), 0)</f>
        <v>0</v>
      </c>
    </row>
    <row r="238" spans="1:16" x14ac:dyDescent="0.2">
      <c r="A238" s="1" t="str">
        <f t="shared" si="6"/>
        <v>20151commercialVCC 24724 (NG T7 SWCVng)2017</v>
      </c>
      <c r="B238" s="1" t="str">
        <f t="shared" si="7"/>
        <v>20151commercialVCC 24724 (NG T7 SWCVng)</v>
      </c>
      <c r="C238">
        <f>sales!$B$238</f>
        <v>2015</v>
      </c>
      <c r="D238">
        <f>sales!$C$238</f>
        <v>1</v>
      </c>
      <c r="E238" t="str">
        <f>sales!$D$238</f>
        <v>commercial</v>
      </c>
      <c r="F238" t="str">
        <f>sales!$E$238</f>
        <v>VCC 24724 (NG T7 SWCVng)</v>
      </c>
      <c r="G238">
        <f>sales!$F$238</f>
        <v>2017</v>
      </c>
      <c r="H238" s="1">
        <f>sales!$G238 - VLOOKUP($D238&amp;$G238, 'regional-sales'!$A$2:$D$24, 4, 0) * VLOOKUP($D238&amp;$E238&amp;$F238&amp;$G238, 'market-share'!$A$2:$F$95, 6, 0) * ($C238 = $G238)</f>
        <v>0</v>
      </c>
      <c r="I238" s="1">
        <f>sales!$H238 - IF($C238 &gt;= $G238, VLOOKUP($D238&amp;$G238, 'regional-sales'!$A$2:$D$24, 4, 0) * VLOOKUP($D238&amp;$E238&amp;$F238&amp;$G238, 'market-share'!$A$2:$F$95, 6, 0) * VLOOKUP($C238 - $G238, survival!$A$2:$B$72, 2, 0), 0)</f>
        <v>0</v>
      </c>
      <c r="J238" s="1">
        <f>sales!$I238 - IF($C238 &gt;= $G238, sales!$H238 *VLOOKUP(E238&amp;($C238-$G238), 'annual-travel'!$A$2:$D$64, 4, 0), 0)</f>
        <v>0</v>
      </c>
      <c r="K238" s="1">
        <f>sales!$J238 - SUM($M238:$P238)</f>
        <v>0</v>
      </c>
      <c r="M238" s="1">
        <f>IFERROR(sales!$I238 * VLOOKUP($E238&amp;$F238&amp;"GAS", 'fuel-split'!$A$2:$E$7, 5, 0) / VLOOKUP($F238&amp;$G238&amp;"GAS", 'fuel-efficiency'!$A$2:$E$56, 5, 0), 0)</f>
        <v>0</v>
      </c>
      <c r="N238" s="1">
        <f>IFERROR(sales!$I238 * VLOOKUP($E238&amp;F238&amp;"DSL", 'fuel-split'!$A$2:$E$7, 5, 0) / VLOOKUP($F238&amp;$G238&amp;"DSL", 'fuel-efficiency'!$A$2:$E$56, 5, 0), 0)</f>
        <v>0</v>
      </c>
      <c r="O238" s="1">
        <f>IFERROR(sales!$I238 * VLOOKUP($E238&amp;$F238&amp;"NG", 'fuel-split'!$A$2:$E$7, 5, 0) / VLOOKUP($F238&amp;$G238&amp;"NG", 'fuel-efficiency'!$A$2:$E$56, 5, 0), 0)</f>
        <v>0</v>
      </c>
      <c r="P238" s="1">
        <f>IFERROR(sales!$I238 * VLOOKUP($E238&amp;$F238&amp;"ELEC", 'fuel-split'!$A$2:$E$7, 5, 0) / VLOOKUP($F238&amp;$G238&amp;"ELEC", 'fuel-efficiency'!$A$2:$E$56, 5, 0), 0)</f>
        <v>0</v>
      </c>
    </row>
    <row r="239" spans="1:16" x14ac:dyDescent="0.2">
      <c r="A239" s="1" t="str">
        <f t="shared" si="6"/>
        <v>20161commercialVCC 24724 (NG T7 SWCVng)2017</v>
      </c>
      <c r="B239" s="1" t="str">
        <f t="shared" si="7"/>
        <v>20161commercialVCC 24724 (NG T7 SWCVng)</v>
      </c>
      <c r="C239">
        <f>sales!$B$239</f>
        <v>2016</v>
      </c>
      <c r="D239">
        <f>sales!$C$239</f>
        <v>1</v>
      </c>
      <c r="E239" t="str">
        <f>sales!$D$239</f>
        <v>commercial</v>
      </c>
      <c r="F239" t="str">
        <f>sales!$E$239</f>
        <v>VCC 24724 (NG T7 SWCVng)</v>
      </c>
      <c r="G239">
        <f>sales!$F$239</f>
        <v>2017</v>
      </c>
      <c r="H239" s="1">
        <f>sales!$G239 - VLOOKUP($D239&amp;$G239, 'regional-sales'!$A$2:$D$24, 4, 0) * VLOOKUP($D239&amp;$E239&amp;$F239&amp;$G239, 'market-share'!$A$2:$F$95, 6, 0) * ($C239 = $G239)</f>
        <v>0</v>
      </c>
      <c r="I239" s="1">
        <f>sales!$H239 - IF($C239 &gt;= $G239, VLOOKUP($D239&amp;$G239, 'regional-sales'!$A$2:$D$24, 4, 0) * VLOOKUP($D239&amp;$E239&amp;$F239&amp;$G239, 'market-share'!$A$2:$F$95, 6, 0) * VLOOKUP($C239 - $G239, survival!$A$2:$B$72, 2, 0), 0)</f>
        <v>0</v>
      </c>
      <c r="J239" s="1">
        <f>sales!$I239 - IF($C239 &gt;= $G239, sales!$H239 *VLOOKUP(E239&amp;($C239-$G239), 'annual-travel'!$A$2:$D$64, 4, 0), 0)</f>
        <v>0</v>
      </c>
      <c r="K239" s="1">
        <f>sales!$J239 - SUM($M239:$P239)</f>
        <v>0</v>
      </c>
      <c r="M239" s="1">
        <f>IFERROR(sales!$I239 * VLOOKUP($E239&amp;$F239&amp;"GAS", 'fuel-split'!$A$2:$E$7, 5, 0) / VLOOKUP($F239&amp;$G239&amp;"GAS", 'fuel-efficiency'!$A$2:$E$56, 5, 0), 0)</f>
        <v>0</v>
      </c>
      <c r="N239" s="1">
        <f>IFERROR(sales!$I239 * VLOOKUP($E239&amp;F239&amp;"DSL", 'fuel-split'!$A$2:$E$7, 5, 0) / VLOOKUP($F239&amp;$G239&amp;"DSL", 'fuel-efficiency'!$A$2:$E$56, 5, 0), 0)</f>
        <v>0</v>
      </c>
      <c r="O239" s="1">
        <f>IFERROR(sales!$I239 * VLOOKUP($E239&amp;$F239&amp;"NG", 'fuel-split'!$A$2:$E$7, 5, 0) / VLOOKUP($F239&amp;$G239&amp;"NG", 'fuel-efficiency'!$A$2:$E$56, 5, 0), 0)</f>
        <v>0</v>
      </c>
      <c r="P239" s="1">
        <f>IFERROR(sales!$I239 * VLOOKUP($E239&amp;$F239&amp;"ELEC", 'fuel-split'!$A$2:$E$7, 5, 0) / VLOOKUP($F239&amp;$G239&amp;"ELEC", 'fuel-efficiency'!$A$2:$E$56, 5, 0), 0)</f>
        <v>0</v>
      </c>
    </row>
    <row r="240" spans="1:16" x14ac:dyDescent="0.2">
      <c r="A240" s="1" t="str">
        <f t="shared" si="6"/>
        <v>20171commercialVCC 24724 (NG T7 SWCVng)2017</v>
      </c>
      <c r="B240" s="1" t="str">
        <f t="shared" si="7"/>
        <v>20171commercialVCC 24724 (NG T7 SWCVng)</v>
      </c>
      <c r="C240">
        <f>sales!$B$240</f>
        <v>2017</v>
      </c>
      <c r="D240">
        <f>sales!$C$240</f>
        <v>1</v>
      </c>
      <c r="E240" t="str">
        <f>sales!$D$240</f>
        <v>commercial</v>
      </c>
      <c r="F240" t="str">
        <f>sales!$E$240</f>
        <v>VCC 24724 (NG T7 SWCVng)</v>
      </c>
      <c r="G240">
        <f>sales!$F$240</f>
        <v>2017</v>
      </c>
      <c r="H240" s="1">
        <f>sales!$G240 - VLOOKUP($D240&amp;$G240, 'regional-sales'!$A$2:$D$24, 4, 0) * VLOOKUP($D240&amp;$E240&amp;$F240&amp;$G240, 'market-share'!$A$2:$F$95, 6, 0) * ($C240 = $G240)</f>
        <v>-8.5871576516183268E-10</v>
      </c>
      <c r="I240" s="1">
        <f>sales!$H240 - IF($C240 &gt;= $G240, VLOOKUP($D240&amp;$G240, 'regional-sales'!$A$2:$D$24, 4, 0) * VLOOKUP($D240&amp;$E240&amp;$F240&amp;$G240, 'market-share'!$A$2:$F$95, 6, 0) * VLOOKUP($C240 - $G240, survival!$A$2:$B$72, 2, 0), 0)</f>
        <v>-8.5871576516183268E-10</v>
      </c>
      <c r="J240" s="1">
        <f>sales!$I240 - IF($C240 &gt;= $G240, sales!$H240 *VLOOKUP(E240&amp;($C240-$G240), 'annual-travel'!$A$2:$D$64, 4, 0), 0)</f>
        <v>-5.7495140936225653E-5</v>
      </c>
      <c r="K240" s="1">
        <f>sales!$J240 - SUM($M240:$P240)</f>
        <v>-7.1836257120594382E-6</v>
      </c>
      <c r="M240" s="1">
        <f>IFERROR(sales!$I240 * VLOOKUP($E240&amp;$F240&amp;"GAS", 'fuel-split'!$A$2:$E$7, 5, 0) / VLOOKUP($F240&amp;$G240&amp;"GAS", 'fuel-efficiency'!$A$2:$E$56, 5, 0), 0)</f>
        <v>0</v>
      </c>
      <c r="N240" s="1">
        <f>IFERROR(sales!$I240 * VLOOKUP($E240&amp;F240&amp;"DSL", 'fuel-split'!$A$2:$E$7, 5, 0) / VLOOKUP($F240&amp;$G240&amp;"DSL", 'fuel-efficiency'!$A$2:$E$56, 5, 0), 0)</f>
        <v>0</v>
      </c>
      <c r="O240" s="1">
        <f>IFERROR(sales!$I240 * VLOOKUP($E240&amp;$F240&amp;"NG", 'fuel-split'!$A$2:$E$7, 5, 0) / VLOOKUP($F240&amp;$G240&amp;"NG", 'fuel-efficiency'!$A$2:$E$56, 5, 0), 0)</f>
        <v>66419.661409818524</v>
      </c>
      <c r="P240" s="1">
        <f>IFERROR(sales!$I240 * VLOOKUP($E240&amp;$F240&amp;"ELEC", 'fuel-split'!$A$2:$E$7, 5, 0) / VLOOKUP($F240&amp;$G240&amp;"ELEC", 'fuel-efficiency'!$A$2:$E$56, 5, 0), 0)</f>
        <v>56477.3284143821</v>
      </c>
    </row>
    <row r="241" spans="1:16" x14ac:dyDescent="0.2">
      <c r="A241" s="1" t="str">
        <f t="shared" si="6"/>
        <v>20181commercialVCC 24724 (NG T7 SWCVng)2017</v>
      </c>
      <c r="B241" s="1" t="str">
        <f t="shared" si="7"/>
        <v>20181commercialVCC 24724 (NG T7 SWCVng)</v>
      </c>
      <c r="C241">
        <f>sales!$B$241</f>
        <v>2018</v>
      </c>
      <c r="D241">
        <f>sales!$C$241</f>
        <v>1</v>
      </c>
      <c r="E241" t="str">
        <f>sales!$D$241</f>
        <v>commercial</v>
      </c>
      <c r="F241" t="str">
        <f>sales!$E$241</f>
        <v>VCC 24724 (NG T7 SWCVng)</v>
      </c>
      <c r="G241">
        <f>sales!$F$241</f>
        <v>2017</v>
      </c>
      <c r="H241" s="1">
        <f>sales!$G241 - VLOOKUP($D241&amp;$G241, 'regional-sales'!$A$2:$D$24, 4, 0) * VLOOKUP($D241&amp;$E241&amp;$F241&amp;$G241, 'market-share'!$A$2:$F$95, 6, 0) * ($C241 = $G241)</f>
        <v>0</v>
      </c>
      <c r="I241" s="1">
        <f>sales!$H241 - IF($C241 &gt;= $G241, VLOOKUP($D241&amp;$G241, 'regional-sales'!$A$2:$D$24, 4, 0) * VLOOKUP($D241&amp;$E241&amp;$F241&amp;$G241, 'market-share'!$A$2:$F$95, 6, 0) * VLOOKUP($C241 - $G241, survival!$A$2:$B$72, 2, 0), 0)</f>
        <v>-8.5016083062328107E-10</v>
      </c>
      <c r="J241" s="1">
        <f>sales!$I241 - IF($C241 &gt;= $G241, sales!$H241 *VLOOKUP(E241&amp;($C241-$G241), 'annual-travel'!$A$2:$D$64, 4, 0), 0)</f>
        <v>4.9295194912701845E-5</v>
      </c>
      <c r="K241" s="1">
        <f>sales!$J241 - SUM($M241:$P241)</f>
        <v>-6.0919555835425854E-6</v>
      </c>
      <c r="M241" s="1">
        <f>IFERROR(sales!$I241 * VLOOKUP($E241&amp;$F241&amp;"GAS", 'fuel-split'!$A$2:$E$7, 5, 0) / VLOOKUP($F241&amp;$G241&amp;"GAS", 'fuel-efficiency'!$A$2:$E$56, 5, 0), 0)</f>
        <v>0</v>
      </c>
      <c r="N241" s="1">
        <f>IFERROR(sales!$I241 * VLOOKUP($E241&amp;F241&amp;"DSL", 'fuel-split'!$A$2:$E$7, 5, 0) / VLOOKUP($F241&amp;$G241&amp;"DSL", 'fuel-efficiency'!$A$2:$E$56, 5, 0), 0)</f>
        <v>0</v>
      </c>
      <c r="O241" s="1">
        <f>IFERROR(sales!$I241 * VLOOKUP($E241&amp;$F241&amp;"NG", 'fuel-split'!$A$2:$E$7, 5, 0) / VLOOKUP($F241&amp;$G241&amp;"NG", 'fuel-efficiency'!$A$2:$E$56, 5, 0), 0)</f>
        <v>56321.746778696906</v>
      </c>
      <c r="P241" s="1">
        <f>IFERROR(sales!$I241 * VLOOKUP($E241&amp;$F241&amp;"ELEC", 'fuel-split'!$A$2:$E$7, 5, 0) / VLOOKUP($F241&amp;$G241&amp;"ELEC", 'fuel-efficiency'!$A$2:$E$56, 5, 0), 0)</f>
        <v>47890.966653165051</v>
      </c>
    </row>
    <row r="242" spans="1:16" x14ac:dyDescent="0.2">
      <c r="A242" s="1" t="str">
        <f t="shared" si="6"/>
        <v>20191commercialVCC 24724 (NG T7 SWCVng)2017</v>
      </c>
      <c r="B242" s="1" t="str">
        <f t="shared" si="7"/>
        <v>20191commercialVCC 24724 (NG T7 SWCVng)</v>
      </c>
      <c r="C242">
        <f>sales!$B$242</f>
        <v>2019</v>
      </c>
      <c r="D242">
        <f>sales!$C$242</f>
        <v>1</v>
      </c>
      <c r="E242" t="str">
        <f>sales!$D$242</f>
        <v>commercial</v>
      </c>
      <c r="F242" t="str">
        <f>sales!$E$242</f>
        <v>VCC 24724 (NG T7 SWCVng)</v>
      </c>
      <c r="G242">
        <f>sales!$F$242</f>
        <v>2017</v>
      </c>
      <c r="H242" s="1">
        <f>sales!$G242 - VLOOKUP($D242&amp;$G242, 'regional-sales'!$A$2:$D$24, 4, 0) * VLOOKUP($D242&amp;$E242&amp;$F242&amp;$G242, 'market-share'!$A$2:$F$95, 6, 0) * ($C242 = $G242)</f>
        <v>0</v>
      </c>
      <c r="I242" s="1">
        <f>sales!$H242 - IF($C242 &gt;= $G242, VLOOKUP($D242&amp;$G242, 'regional-sales'!$A$2:$D$24, 4, 0) * VLOOKUP($D242&amp;$E242&amp;$F242&amp;$G242, 'market-share'!$A$2:$F$95, 6, 0) * VLOOKUP($C242 - $G242, survival!$A$2:$B$72, 2, 0), 0)</f>
        <v>-8.4171070113825408E-10</v>
      </c>
      <c r="J242" s="1">
        <f>sales!$I242 - IF($C242 &gt;= $G242, sales!$H242 *VLOOKUP(E242&amp;($C242-$G242), 'annual-travel'!$A$2:$D$64, 4, 0), 0)</f>
        <v>6.6740496549755335E-5</v>
      </c>
      <c r="K242" s="1">
        <f>sales!$J242 - SUM($M242:$P242)</f>
        <v>-5.4430565796792507E-6</v>
      </c>
      <c r="M242" s="1">
        <f>IFERROR(sales!$I242 * VLOOKUP($E242&amp;$F242&amp;"GAS", 'fuel-split'!$A$2:$E$7, 5, 0) / VLOOKUP($F242&amp;$G242&amp;"GAS", 'fuel-efficiency'!$A$2:$E$56, 5, 0), 0)</f>
        <v>0</v>
      </c>
      <c r="N242" s="1">
        <f>IFERROR(sales!$I242 * VLOOKUP($E242&amp;F242&amp;"DSL", 'fuel-split'!$A$2:$E$7, 5, 0) / VLOOKUP($F242&amp;$G242&amp;"DSL", 'fuel-efficiency'!$A$2:$E$56, 5, 0), 0)</f>
        <v>0</v>
      </c>
      <c r="O242" s="1">
        <f>IFERROR(sales!$I242 * VLOOKUP($E242&amp;$F242&amp;"NG", 'fuel-split'!$A$2:$E$7, 5, 0) / VLOOKUP($F242&amp;$G242&amp;"NG", 'fuel-efficiency'!$A$2:$E$56, 5, 0), 0)</f>
        <v>50326.145517039004</v>
      </c>
      <c r="P242" s="1">
        <f>IFERROR(sales!$I242 * VLOOKUP($E242&amp;$F242&amp;"ELEC", 'fuel-split'!$A$2:$E$7, 5, 0) / VLOOKUP($F242&amp;$G242&amp;"ELEC", 'fuel-efficiency'!$A$2:$E$56, 5, 0), 0)</f>
        <v>42792.844586462052</v>
      </c>
    </row>
    <row r="243" spans="1:16" x14ac:dyDescent="0.2">
      <c r="A243" s="1" t="str">
        <f t="shared" si="6"/>
        <v>20201commercialVCC 24724 (NG T7 SWCVng)2017</v>
      </c>
      <c r="B243" s="1" t="str">
        <f t="shared" si="7"/>
        <v>20201commercialVCC 24724 (NG T7 SWCVng)</v>
      </c>
      <c r="C243">
        <f>sales!$B$243</f>
        <v>2020</v>
      </c>
      <c r="D243">
        <f>sales!$C$243</f>
        <v>1</v>
      </c>
      <c r="E243" t="str">
        <f>sales!$D$243</f>
        <v>commercial</v>
      </c>
      <c r="F243" t="str">
        <f>sales!$E$243</f>
        <v>VCC 24724 (NG T7 SWCVng)</v>
      </c>
      <c r="G243">
        <f>sales!$F$243</f>
        <v>2017</v>
      </c>
      <c r="H243" s="1">
        <f>sales!$G243 - VLOOKUP($D243&amp;$G243, 'regional-sales'!$A$2:$D$24, 4, 0) * VLOOKUP($D243&amp;$E243&amp;$F243&amp;$G243, 'market-share'!$A$2:$F$95, 6, 0) * ($C243 = $G243)</f>
        <v>0</v>
      </c>
      <c r="I243" s="1">
        <f>sales!$H243 - IF($C243 &gt;= $G243, VLOOKUP($D243&amp;$G243, 'regional-sales'!$A$2:$D$24, 4, 0) * VLOOKUP($D243&amp;$E243&amp;$F243&amp;$G243, 'market-share'!$A$2:$F$95, 6, 0) * VLOOKUP($C243 - $G243, survival!$A$2:$B$72, 2, 0), 0)</f>
        <v>-8.3327655886478169E-10</v>
      </c>
      <c r="J243" s="1">
        <f>sales!$I243 - IF($C243 &gt;= $G243, sales!$H243 *VLOOKUP(E243&amp;($C243-$G243), 'annual-travel'!$A$2:$D$64, 4, 0), 0)</f>
        <v>4.3994368752464652E-5</v>
      </c>
      <c r="K243" s="1">
        <f>sales!$J243 - SUM($M243:$P243)</f>
        <v>-4.9715308705344796E-6</v>
      </c>
      <c r="M243" s="1">
        <f>IFERROR(sales!$I243 * VLOOKUP($E243&amp;$F243&amp;"GAS", 'fuel-split'!$A$2:$E$7, 5, 0) / VLOOKUP($F243&amp;$G243&amp;"GAS", 'fuel-efficiency'!$A$2:$E$56, 5, 0), 0)</f>
        <v>0</v>
      </c>
      <c r="N243" s="1">
        <f>IFERROR(sales!$I243 * VLOOKUP($E243&amp;F243&amp;"DSL", 'fuel-split'!$A$2:$E$7, 5, 0) / VLOOKUP($F243&amp;$G243&amp;"DSL", 'fuel-efficiency'!$A$2:$E$56, 5, 0), 0)</f>
        <v>0</v>
      </c>
      <c r="O243" s="1">
        <f>IFERROR(sales!$I243 * VLOOKUP($E243&amp;$F243&amp;"NG", 'fuel-split'!$A$2:$E$7, 5, 0) / VLOOKUP($F243&amp;$G243&amp;"NG", 'fuel-efficiency'!$A$2:$E$56, 5, 0), 0)</f>
        <v>45968.526941044198</v>
      </c>
      <c r="P243" s="1">
        <f>IFERROR(sales!$I243 * VLOOKUP($E243&amp;$F243&amp;"ELEC", 'fuel-split'!$A$2:$E$7, 5, 0) / VLOOKUP($F243&amp;$G243&amp;"ELEC", 'fuel-efficiency'!$A$2:$E$56, 5, 0), 0)</f>
        <v>39087.51622137813</v>
      </c>
    </row>
    <row r="244" spans="1:16" x14ac:dyDescent="0.2">
      <c r="A244" s="1" t="str">
        <f t="shared" si="6"/>
        <v>20101commercialVCC 24724 (NG T7 SWCVng)2018</v>
      </c>
      <c r="B244" s="1" t="str">
        <f t="shared" si="7"/>
        <v>20101commercialVCC 24724 (NG T7 SWCVng)</v>
      </c>
      <c r="C244">
        <f>sales!$B$244</f>
        <v>2010</v>
      </c>
      <c r="D244">
        <f>sales!$C$244</f>
        <v>1</v>
      </c>
      <c r="E244" t="str">
        <f>sales!$D$244</f>
        <v>commercial</v>
      </c>
      <c r="F244" t="str">
        <f>sales!$E$244</f>
        <v>VCC 24724 (NG T7 SWCVng)</v>
      </c>
      <c r="G244">
        <f>sales!$F$244</f>
        <v>2018</v>
      </c>
      <c r="H244" s="1">
        <f>sales!$G244 - VLOOKUP($D244&amp;$G244, 'regional-sales'!$A$2:$D$24, 4, 0) * VLOOKUP($D244&amp;$E244&amp;$F244&amp;$G244, 'market-share'!$A$2:$F$95, 6, 0) * ($C244 = $G244)</f>
        <v>0</v>
      </c>
      <c r="I244" s="1">
        <f>sales!$H244 - IF($C244 &gt;= $G244, VLOOKUP($D244&amp;$G244, 'regional-sales'!$A$2:$D$24, 4, 0) * VLOOKUP($D244&amp;$E244&amp;$F244&amp;$G244, 'market-share'!$A$2:$F$95, 6, 0) * VLOOKUP($C244 - $G244, survival!$A$2:$B$72, 2, 0), 0)</f>
        <v>0</v>
      </c>
      <c r="J244" s="1">
        <f>sales!$I244 - IF($C244 &gt;= $G244, sales!$H244 *VLOOKUP(E244&amp;($C244-$G244), 'annual-travel'!$A$2:$D$64, 4, 0), 0)</f>
        <v>0</v>
      </c>
      <c r="K244" s="1">
        <f>sales!$J244 - SUM($M244:$P244)</f>
        <v>0</v>
      </c>
      <c r="M244" s="1">
        <f>IFERROR(sales!$I244 * VLOOKUP($E244&amp;$F244&amp;"GAS", 'fuel-split'!$A$2:$E$7, 5, 0) / VLOOKUP($F244&amp;$G244&amp;"GAS", 'fuel-efficiency'!$A$2:$E$56, 5, 0), 0)</f>
        <v>0</v>
      </c>
      <c r="N244" s="1">
        <f>IFERROR(sales!$I244 * VLOOKUP($E244&amp;F244&amp;"DSL", 'fuel-split'!$A$2:$E$7, 5, 0) / VLOOKUP($F244&amp;$G244&amp;"DSL", 'fuel-efficiency'!$A$2:$E$56, 5, 0), 0)</f>
        <v>0</v>
      </c>
      <c r="O244" s="1">
        <f>IFERROR(sales!$I244 * VLOOKUP($E244&amp;$F244&amp;"NG", 'fuel-split'!$A$2:$E$7, 5, 0) / VLOOKUP($F244&amp;$G244&amp;"NG", 'fuel-efficiency'!$A$2:$E$56, 5, 0), 0)</f>
        <v>0</v>
      </c>
      <c r="P244" s="1">
        <f>IFERROR(sales!$I244 * VLOOKUP($E244&amp;$F244&amp;"ELEC", 'fuel-split'!$A$2:$E$7, 5, 0) / VLOOKUP($F244&amp;$G244&amp;"ELEC", 'fuel-efficiency'!$A$2:$E$56, 5, 0), 0)</f>
        <v>0</v>
      </c>
    </row>
    <row r="245" spans="1:16" x14ac:dyDescent="0.2">
      <c r="A245" s="1" t="str">
        <f t="shared" si="6"/>
        <v>20111commercialVCC 24724 (NG T7 SWCVng)2018</v>
      </c>
      <c r="B245" s="1" t="str">
        <f t="shared" si="7"/>
        <v>20111commercialVCC 24724 (NG T7 SWCVng)</v>
      </c>
      <c r="C245">
        <f>sales!$B$245</f>
        <v>2011</v>
      </c>
      <c r="D245">
        <f>sales!$C$245</f>
        <v>1</v>
      </c>
      <c r="E245" t="str">
        <f>sales!$D$245</f>
        <v>commercial</v>
      </c>
      <c r="F245" t="str">
        <f>sales!$E$245</f>
        <v>VCC 24724 (NG T7 SWCVng)</v>
      </c>
      <c r="G245">
        <f>sales!$F$245</f>
        <v>2018</v>
      </c>
      <c r="H245" s="1">
        <f>sales!$G245 - VLOOKUP($D245&amp;$G245, 'regional-sales'!$A$2:$D$24, 4, 0) * VLOOKUP($D245&amp;$E245&amp;$F245&amp;$G245, 'market-share'!$A$2:$F$95, 6, 0) * ($C245 = $G245)</f>
        <v>0</v>
      </c>
      <c r="I245" s="1">
        <f>sales!$H245 - IF($C245 &gt;= $G245, VLOOKUP($D245&amp;$G245, 'regional-sales'!$A$2:$D$24, 4, 0) * VLOOKUP($D245&amp;$E245&amp;$F245&amp;$G245, 'market-share'!$A$2:$F$95, 6, 0) * VLOOKUP($C245 - $G245, survival!$A$2:$B$72, 2, 0), 0)</f>
        <v>0</v>
      </c>
      <c r="J245" s="1">
        <f>sales!$I245 - IF($C245 &gt;= $G245, sales!$H245 *VLOOKUP(E245&amp;($C245-$G245), 'annual-travel'!$A$2:$D$64, 4, 0), 0)</f>
        <v>0</v>
      </c>
      <c r="K245" s="1">
        <f>sales!$J245 - SUM($M245:$P245)</f>
        <v>0</v>
      </c>
      <c r="M245" s="1">
        <f>IFERROR(sales!$I245 * VLOOKUP($E245&amp;$F245&amp;"GAS", 'fuel-split'!$A$2:$E$7, 5, 0) / VLOOKUP($F245&amp;$G245&amp;"GAS", 'fuel-efficiency'!$A$2:$E$56, 5, 0), 0)</f>
        <v>0</v>
      </c>
      <c r="N245" s="1">
        <f>IFERROR(sales!$I245 * VLOOKUP($E245&amp;F245&amp;"DSL", 'fuel-split'!$A$2:$E$7, 5, 0) / VLOOKUP($F245&amp;$G245&amp;"DSL", 'fuel-efficiency'!$A$2:$E$56, 5, 0), 0)</f>
        <v>0</v>
      </c>
      <c r="O245" s="1">
        <f>IFERROR(sales!$I245 * VLOOKUP($E245&amp;$F245&amp;"NG", 'fuel-split'!$A$2:$E$7, 5, 0) / VLOOKUP($F245&amp;$G245&amp;"NG", 'fuel-efficiency'!$A$2:$E$56, 5, 0), 0)</f>
        <v>0</v>
      </c>
      <c r="P245" s="1">
        <f>IFERROR(sales!$I245 * VLOOKUP($E245&amp;$F245&amp;"ELEC", 'fuel-split'!$A$2:$E$7, 5, 0) / VLOOKUP($F245&amp;$G245&amp;"ELEC", 'fuel-efficiency'!$A$2:$E$56, 5, 0), 0)</f>
        <v>0</v>
      </c>
    </row>
    <row r="246" spans="1:16" x14ac:dyDescent="0.2">
      <c r="A246" s="1" t="str">
        <f t="shared" si="6"/>
        <v>20121commercialVCC 24724 (NG T7 SWCVng)2018</v>
      </c>
      <c r="B246" s="1" t="str">
        <f t="shared" si="7"/>
        <v>20121commercialVCC 24724 (NG T7 SWCVng)</v>
      </c>
      <c r="C246">
        <f>sales!$B$246</f>
        <v>2012</v>
      </c>
      <c r="D246">
        <f>sales!$C$246</f>
        <v>1</v>
      </c>
      <c r="E246" t="str">
        <f>sales!$D$246</f>
        <v>commercial</v>
      </c>
      <c r="F246" t="str">
        <f>sales!$E$246</f>
        <v>VCC 24724 (NG T7 SWCVng)</v>
      </c>
      <c r="G246">
        <f>sales!$F$246</f>
        <v>2018</v>
      </c>
      <c r="H246" s="1">
        <f>sales!$G246 - VLOOKUP($D246&amp;$G246, 'regional-sales'!$A$2:$D$24, 4, 0) * VLOOKUP($D246&amp;$E246&amp;$F246&amp;$G246, 'market-share'!$A$2:$F$95, 6, 0) * ($C246 = $G246)</f>
        <v>0</v>
      </c>
      <c r="I246" s="1">
        <f>sales!$H246 - IF($C246 &gt;= $G246, VLOOKUP($D246&amp;$G246, 'regional-sales'!$A$2:$D$24, 4, 0) * VLOOKUP($D246&amp;$E246&amp;$F246&amp;$G246, 'market-share'!$A$2:$F$95, 6, 0) * VLOOKUP($C246 - $G246, survival!$A$2:$B$72, 2, 0), 0)</f>
        <v>0</v>
      </c>
      <c r="J246" s="1">
        <f>sales!$I246 - IF($C246 &gt;= $G246, sales!$H246 *VLOOKUP(E246&amp;($C246-$G246), 'annual-travel'!$A$2:$D$64, 4, 0), 0)</f>
        <v>0</v>
      </c>
      <c r="K246" s="1">
        <f>sales!$J246 - SUM($M246:$P246)</f>
        <v>0</v>
      </c>
      <c r="M246" s="1">
        <f>IFERROR(sales!$I246 * VLOOKUP($E246&amp;$F246&amp;"GAS", 'fuel-split'!$A$2:$E$7, 5, 0) / VLOOKUP($F246&amp;$G246&amp;"GAS", 'fuel-efficiency'!$A$2:$E$56, 5, 0), 0)</f>
        <v>0</v>
      </c>
      <c r="N246" s="1">
        <f>IFERROR(sales!$I246 * VLOOKUP($E246&amp;F246&amp;"DSL", 'fuel-split'!$A$2:$E$7, 5, 0) / VLOOKUP($F246&amp;$G246&amp;"DSL", 'fuel-efficiency'!$A$2:$E$56, 5, 0), 0)</f>
        <v>0</v>
      </c>
      <c r="O246" s="1">
        <f>IFERROR(sales!$I246 * VLOOKUP($E246&amp;$F246&amp;"NG", 'fuel-split'!$A$2:$E$7, 5, 0) / VLOOKUP($F246&amp;$G246&amp;"NG", 'fuel-efficiency'!$A$2:$E$56, 5, 0), 0)</f>
        <v>0</v>
      </c>
      <c r="P246" s="1">
        <f>IFERROR(sales!$I246 * VLOOKUP($E246&amp;$F246&amp;"ELEC", 'fuel-split'!$A$2:$E$7, 5, 0) / VLOOKUP($F246&amp;$G246&amp;"ELEC", 'fuel-efficiency'!$A$2:$E$56, 5, 0), 0)</f>
        <v>0</v>
      </c>
    </row>
    <row r="247" spans="1:16" x14ac:dyDescent="0.2">
      <c r="A247" s="1" t="str">
        <f t="shared" si="6"/>
        <v>20131commercialVCC 24724 (NG T7 SWCVng)2018</v>
      </c>
      <c r="B247" s="1" t="str">
        <f t="shared" si="7"/>
        <v>20131commercialVCC 24724 (NG T7 SWCVng)</v>
      </c>
      <c r="C247">
        <f>sales!$B$247</f>
        <v>2013</v>
      </c>
      <c r="D247">
        <f>sales!$C$247</f>
        <v>1</v>
      </c>
      <c r="E247" t="str">
        <f>sales!$D$247</f>
        <v>commercial</v>
      </c>
      <c r="F247" t="str">
        <f>sales!$E$247</f>
        <v>VCC 24724 (NG T7 SWCVng)</v>
      </c>
      <c r="G247">
        <f>sales!$F$247</f>
        <v>2018</v>
      </c>
      <c r="H247" s="1">
        <f>sales!$G247 - VLOOKUP($D247&amp;$G247, 'regional-sales'!$A$2:$D$24, 4, 0) * VLOOKUP($D247&amp;$E247&amp;$F247&amp;$G247, 'market-share'!$A$2:$F$95, 6, 0) * ($C247 = $G247)</f>
        <v>0</v>
      </c>
      <c r="I247" s="1">
        <f>sales!$H247 - IF($C247 &gt;= $G247, VLOOKUP($D247&amp;$G247, 'regional-sales'!$A$2:$D$24, 4, 0) * VLOOKUP($D247&amp;$E247&amp;$F247&amp;$G247, 'market-share'!$A$2:$F$95, 6, 0) * VLOOKUP($C247 - $G247, survival!$A$2:$B$72, 2, 0), 0)</f>
        <v>0</v>
      </c>
      <c r="J247" s="1">
        <f>sales!$I247 - IF($C247 &gt;= $G247, sales!$H247 *VLOOKUP(E247&amp;($C247-$G247), 'annual-travel'!$A$2:$D$64, 4, 0), 0)</f>
        <v>0</v>
      </c>
      <c r="K247" s="1">
        <f>sales!$J247 - SUM($M247:$P247)</f>
        <v>0</v>
      </c>
      <c r="M247" s="1">
        <f>IFERROR(sales!$I247 * VLOOKUP($E247&amp;$F247&amp;"GAS", 'fuel-split'!$A$2:$E$7, 5, 0) / VLOOKUP($F247&amp;$G247&amp;"GAS", 'fuel-efficiency'!$A$2:$E$56, 5, 0), 0)</f>
        <v>0</v>
      </c>
      <c r="N247" s="1">
        <f>IFERROR(sales!$I247 * VLOOKUP($E247&amp;F247&amp;"DSL", 'fuel-split'!$A$2:$E$7, 5, 0) / VLOOKUP($F247&amp;$G247&amp;"DSL", 'fuel-efficiency'!$A$2:$E$56, 5, 0), 0)</f>
        <v>0</v>
      </c>
      <c r="O247" s="1">
        <f>IFERROR(sales!$I247 * VLOOKUP($E247&amp;$F247&amp;"NG", 'fuel-split'!$A$2:$E$7, 5, 0) / VLOOKUP($F247&amp;$G247&amp;"NG", 'fuel-efficiency'!$A$2:$E$56, 5, 0), 0)</f>
        <v>0</v>
      </c>
      <c r="P247" s="1">
        <f>IFERROR(sales!$I247 * VLOOKUP($E247&amp;$F247&amp;"ELEC", 'fuel-split'!$A$2:$E$7, 5, 0) / VLOOKUP($F247&amp;$G247&amp;"ELEC", 'fuel-efficiency'!$A$2:$E$56, 5, 0), 0)</f>
        <v>0</v>
      </c>
    </row>
    <row r="248" spans="1:16" x14ac:dyDescent="0.2">
      <c r="A248" s="1" t="str">
        <f t="shared" si="6"/>
        <v>20141commercialVCC 24724 (NG T7 SWCVng)2018</v>
      </c>
      <c r="B248" s="1" t="str">
        <f t="shared" si="7"/>
        <v>20141commercialVCC 24724 (NG T7 SWCVng)</v>
      </c>
      <c r="C248">
        <f>sales!$B$248</f>
        <v>2014</v>
      </c>
      <c r="D248">
        <f>sales!$C$248</f>
        <v>1</v>
      </c>
      <c r="E248" t="str">
        <f>sales!$D$248</f>
        <v>commercial</v>
      </c>
      <c r="F248" t="str">
        <f>sales!$E$248</f>
        <v>VCC 24724 (NG T7 SWCVng)</v>
      </c>
      <c r="G248">
        <f>sales!$F$248</f>
        <v>2018</v>
      </c>
      <c r="H248" s="1">
        <f>sales!$G248 - VLOOKUP($D248&amp;$G248, 'regional-sales'!$A$2:$D$24, 4, 0) * VLOOKUP($D248&amp;$E248&amp;$F248&amp;$G248, 'market-share'!$A$2:$F$95, 6, 0) * ($C248 = $G248)</f>
        <v>0</v>
      </c>
      <c r="I248" s="1">
        <f>sales!$H248 - IF($C248 &gt;= $G248, VLOOKUP($D248&amp;$G248, 'regional-sales'!$A$2:$D$24, 4, 0) * VLOOKUP($D248&amp;$E248&amp;$F248&amp;$G248, 'market-share'!$A$2:$F$95, 6, 0) * VLOOKUP($C248 - $G248, survival!$A$2:$B$72, 2, 0), 0)</f>
        <v>0</v>
      </c>
      <c r="J248" s="1">
        <f>sales!$I248 - IF($C248 &gt;= $G248, sales!$H248 *VLOOKUP(E248&amp;($C248-$G248), 'annual-travel'!$A$2:$D$64, 4, 0), 0)</f>
        <v>0</v>
      </c>
      <c r="K248" s="1">
        <f>sales!$J248 - SUM($M248:$P248)</f>
        <v>0</v>
      </c>
      <c r="M248" s="1">
        <f>IFERROR(sales!$I248 * VLOOKUP($E248&amp;$F248&amp;"GAS", 'fuel-split'!$A$2:$E$7, 5, 0) / VLOOKUP($F248&amp;$G248&amp;"GAS", 'fuel-efficiency'!$A$2:$E$56, 5, 0), 0)</f>
        <v>0</v>
      </c>
      <c r="N248" s="1">
        <f>IFERROR(sales!$I248 * VLOOKUP($E248&amp;F248&amp;"DSL", 'fuel-split'!$A$2:$E$7, 5, 0) / VLOOKUP($F248&amp;$G248&amp;"DSL", 'fuel-efficiency'!$A$2:$E$56, 5, 0), 0)</f>
        <v>0</v>
      </c>
      <c r="O248" s="1">
        <f>IFERROR(sales!$I248 * VLOOKUP($E248&amp;$F248&amp;"NG", 'fuel-split'!$A$2:$E$7, 5, 0) / VLOOKUP($F248&amp;$G248&amp;"NG", 'fuel-efficiency'!$A$2:$E$56, 5, 0), 0)</f>
        <v>0</v>
      </c>
      <c r="P248" s="1">
        <f>IFERROR(sales!$I248 * VLOOKUP($E248&amp;$F248&amp;"ELEC", 'fuel-split'!$A$2:$E$7, 5, 0) / VLOOKUP($F248&amp;$G248&amp;"ELEC", 'fuel-efficiency'!$A$2:$E$56, 5, 0), 0)</f>
        <v>0</v>
      </c>
    </row>
    <row r="249" spans="1:16" x14ac:dyDescent="0.2">
      <c r="A249" s="1" t="str">
        <f t="shared" si="6"/>
        <v>20151commercialVCC 24724 (NG T7 SWCVng)2018</v>
      </c>
      <c r="B249" s="1" t="str">
        <f t="shared" si="7"/>
        <v>20151commercialVCC 24724 (NG T7 SWCVng)</v>
      </c>
      <c r="C249">
        <f>sales!$B$249</f>
        <v>2015</v>
      </c>
      <c r="D249">
        <f>sales!$C$249</f>
        <v>1</v>
      </c>
      <c r="E249" t="str">
        <f>sales!$D$249</f>
        <v>commercial</v>
      </c>
      <c r="F249" t="str">
        <f>sales!$E$249</f>
        <v>VCC 24724 (NG T7 SWCVng)</v>
      </c>
      <c r="G249">
        <f>sales!$F$249</f>
        <v>2018</v>
      </c>
      <c r="H249" s="1">
        <f>sales!$G249 - VLOOKUP($D249&amp;$G249, 'regional-sales'!$A$2:$D$24, 4, 0) * VLOOKUP($D249&amp;$E249&amp;$F249&amp;$G249, 'market-share'!$A$2:$F$95, 6, 0) * ($C249 = $G249)</f>
        <v>0</v>
      </c>
      <c r="I249" s="1">
        <f>sales!$H249 - IF($C249 &gt;= $G249, VLOOKUP($D249&amp;$G249, 'regional-sales'!$A$2:$D$24, 4, 0) * VLOOKUP($D249&amp;$E249&amp;$F249&amp;$G249, 'market-share'!$A$2:$F$95, 6, 0) * VLOOKUP($C249 - $G249, survival!$A$2:$B$72, 2, 0), 0)</f>
        <v>0</v>
      </c>
      <c r="J249" s="1">
        <f>sales!$I249 - IF($C249 &gt;= $G249, sales!$H249 *VLOOKUP(E249&amp;($C249-$G249), 'annual-travel'!$A$2:$D$64, 4, 0), 0)</f>
        <v>0</v>
      </c>
      <c r="K249" s="1">
        <f>sales!$J249 - SUM($M249:$P249)</f>
        <v>0</v>
      </c>
      <c r="M249" s="1">
        <f>IFERROR(sales!$I249 * VLOOKUP($E249&amp;$F249&amp;"GAS", 'fuel-split'!$A$2:$E$7, 5, 0) / VLOOKUP($F249&amp;$G249&amp;"GAS", 'fuel-efficiency'!$A$2:$E$56, 5, 0), 0)</f>
        <v>0</v>
      </c>
      <c r="N249" s="1">
        <f>IFERROR(sales!$I249 * VLOOKUP($E249&amp;F249&amp;"DSL", 'fuel-split'!$A$2:$E$7, 5, 0) / VLOOKUP($F249&amp;$G249&amp;"DSL", 'fuel-efficiency'!$A$2:$E$56, 5, 0), 0)</f>
        <v>0</v>
      </c>
      <c r="O249" s="1">
        <f>IFERROR(sales!$I249 * VLOOKUP($E249&amp;$F249&amp;"NG", 'fuel-split'!$A$2:$E$7, 5, 0) / VLOOKUP($F249&amp;$G249&amp;"NG", 'fuel-efficiency'!$A$2:$E$56, 5, 0), 0)</f>
        <v>0</v>
      </c>
      <c r="P249" s="1">
        <f>IFERROR(sales!$I249 * VLOOKUP($E249&amp;$F249&amp;"ELEC", 'fuel-split'!$A$2:$E$7, 5, 0) / VLOOKUP($F249&amp;$G249&amp;"ELEC", 'fuel-efficiency'!$A$2:$E$56, 5, 0), 0)</f>
        <v>0</v>
      </c>
    </row>
    <row r="250" spans="1:16" x14ac:dyDescent="0.2">
      <c r="A250" s="1" t="str">
        <f t="shared" si="6"/>
        <v>20161commercialVCC 24724 (NG T7 SWCVng)2018</v>
      </c>
      <c r="B250" s="1" t="str">
        <f t="shared" si="7"/>
        <v>20161commercialVCC 24724 (NG T7 SWCVng)</v>
      </c>
      <c r="C250">
        <f>sales!$B$250</f>
        <v>2016</v>
      </c>
      <c r="D250">
        <f>sales!$C$250</f>
        <v>1</v>
      </c>
      <c r="E250" t="str">
        <f>sales!$D$250</f>
        <v>commercial</v>
      </c>
      <c r="F250" t="str">
        <f>sales!$E$250</f>
        <v>VCC 24724 (NG T7 SWCVng)</v>
      </c>
      <c r="G250">
        <f>sales!$F$250</f>
        <v>2018</v>
      </c>
      <c r="H250" s="1">
        <f>sales!$G250 - VLOOKUP($D250&amp;$G250, 'regional-sales'!$A$2:$D$24, 4, 0) * VLOOKUP($D250&amp;$E250&amp;$F250&amp;$G250, 'market-share'!$A$2:$F$95, 6, 0) * ($C250 = $G250)</f>
        <v>0</v>
      </c>
      <c r="I250" s="1">
        <f>sales!$H250 - IF($C250 &gt;= $G250, VLOOKUP($D250&amp;$G250, 'regional-sales'!$A$2:$D$24, 4, 0) * VLOOKUP($D250&amp;$E250&amp;$F250&amp;$G250, 'market-share'!$A$2:$F$95, 6, 0) * VLOOKUP($C250 - $G250, survival!$A$2:$B$72, 2, 0), 0)</f>
        <v>0</v>
      </c>
      <c r="J250" s="1">
        <f>sales!$I250 - IF($C250 &gt;= $G250, sales!$H250 *VLOOKUP(E250&amp;($C250-$G250), 'annual-travel'!$A$2:$D$64, 4, 0), 0)</f>
        <v>0</v>
      </c>
      <c r="K250" s="1">
        <f>sales!$J250 - SUM($M250:$P250)</f>
        <v>0</v>
      </c>
      <c r="M250" s="1">
        <f>IFERROR(sales!$I250 * VLOOKUP($E250&amp;$F250&amp;"GAS", 'fuel-split'!$A$2:$E$7, 5, 0) / VLOOKUP($F250&amp;$G250&amp;"GAS", 'fuel-efficiency'!$A$2:$E$56, 5, 0), 0)</f>
        <v>0</v>
      </c>
      <c r="N250" s="1">
        <f>IFERROR(sales!$I250 * VLOOKUP($E250&amp;F250&amp;"DSL", 'fuel-split'!$A$2:$E$7, 5, 0) / VLOOKUP($F250&amp;$G250&amp;"DSL", 'fuel-efficiency'!$A$2:$E$56, 5, 0), 0)</f>
        <v>0</v>
      </c>
      <c r="O250" s="1">
        <f>IFERROR(sales!$I250 * VLOOKUP($E250&amp;$F250&amp;"NG", 'fuel-split'!$A$2:$E$7, 5, 0) / VLOOKUP($F250&amp;$G250&amp;"NG", 'fuel-efficiency'!$A$2:$E$56, 5, 0), 0)</f>
        <v>0</v>
      </c>
      <c r="P250" s="1">
        <f>IFERROR(sales!$I250 * VLOOKUP($E250&amp;$F250&amp;"ELEC", 'fuel-split'!$A$2:$E$7, 5, 0) / VLOOKUP($F250&amp;$G250&amp;"ELEC", 'fuel-efficiency'!$A$2:$E$56, 5, 0), 0)</f>
        <v>0</v>
      </c>
    </row>
    <row r="251" spans="1:16" x14ac:dyDescent="0.2">
      <c r="A251" s="1" t="str">
        <f t="shared" si="6"/>
        <v>20171commercialVCC 24724 (NG T7 SWCVng)2018</v>
      </c>
      <c r="B251" s="1" t="str">
        <f t="shared" si="7"/>
        <v>20171commercialVCC 24724 (NG T7 SWCVng)</v>
      </c>
      <c r="C251">
        <f>sales!$B$251</f>
        <v>2017</v>
      </c>
      <c r="D251">
        <f>sales!$C$251</f>
        <v>1</v>
      </c>
      <c r="E251" t="str">
        <f>sales!$D$251</f>
        <v>commercial</v>
      </c>
      <c r="F251" t="str">
        <f>sales!$E$251</f>
        <v>VCC 24724 (NG T7 SWCVng)</v>
      </c>
      <c r="G251">
        <f>sales!$F$251</f>
        <v>2018</v>
      </c>
      <c r="H251" s="1">
        <f>sales!$G251 - VLOOKUP($D251&amp;$G251, 'regional-sales'!$A$2:$D$24, 4, 0) * VLOOKUP($D251&amp;$E251&amp;$F251&amp;$G251, 'market-share'!$A$2:$F$95, 6, 0) * ($C251 = $G251)</f>
        <v>0</v>
      </c>
      <c r="I251" s="1">
        <f>sales!$H251 - IF($C251 &gt;= $G251, VLOOKUP($D251&amp;$G251, 'regional-sales'!$A$2:$D$24, 4, 0) * VLOOKUP($D251&amp;$E251&amp;$F251&amp;$G251, 'market-share'!$A$2:$F$95, 6, 0) * VLOOKUP($C251 - $G251, survival!$A$2:$B$72, 2, 0), 0)</f>
        <v>0</v>
      </c>
      <c r="J251" s="1">
        <f>sales!$I251 - IF($C251 &gt;= $G251, sales!$H251 *VLOOKUP(E251&amp;($C251-$G251), 'annual-travel'!$A$2:$D$64, 4, 0), 0)</f>
        <v>0</v>
      </c>
      <c r="K251" s="1">
        <f>sales!$J251 - SUM($M251:$P251)</f>
        <v>0</v>
      </c>
      <c r="M251" s="1">
        <f>IFERROR(sales!$I251 * VLOOKUP($E251&amp;$F251&amp;"GAS", 'fuel-split'!$A$2:$E$7, 5, 0) / VLOOKUP($F251&amp;$G251&amp;"GAS", 'fuel-efficiency'!$A$2:$E$56, 5, 0), 0)</f>
        <v>0</v>
      </c>
      <c r="N251" s="1">
        <f>IFERROR(sales!$I251 * VLOOKUP($E251&amp;F251&amp;"DSL", 'fuel-split'!$A$2:$E$7, 5, 0) / VLOOKUP($F251&amp;$G251&amp;"DSL", 'fuel-efficiency'!$A$2:$E$56, 5, 0), 0)</f>
        <v>0</v>
      </c>
      <c r="O251" s="1">
        <f>IFERROR(sales!$I251 * VLOOKUP($E251&amp;$F251&amp;"NG", 'fuel-split'!$A$2:$E$7, 5, 0) / VLOOKUP($F251&amp;$G251&amp;"NG", 'fuel-efficiency'!$A$2:$E$56, 5, 0), 0)</f>
        <v>0</v>
      </c>
      <c r="P251" s="1">
        <f>IFERROR(sales!$I251 * VLOOKUP($E251&amp;$F251&amp;"ELEC", 'fuel-split'!$A$2:$E$7, 5, 0) / VLOOKUP($F251&amp;$G251&amp;"ELEC", 'fuel-efficiency'!$A$2:$E$56, 5, 0), 0)</f>
        <v>0</v>
      </c>
    </row>
    <row r="252" spans="1:16" x14ac:dyDescent="0.2">
      <c r="A252" s="1" t="str">
        <f t="shared" si="6"/>
        <v>20181commercialVCC 24724 (NG T7 SWCVng)2018</v>
      </c>
      <c r="B252" s="1" t="str">
        <f t="shared" si="7"/>
        <v>20181commercialVCC 24724 (NG T7 SWCVng)</v>
      </c>
      <c r="C252">
        <f>sales!$B$252</f>
        <v>2018</v>
      </c>
      <c r="D252">
        <f>sales!$C$252</f>
        <v>1</v>
      </c>
      <c r="E252" t="str">
        <f>sales!$D$252</f>
        <v>commercial</v>
      </c>
      <c r="F252" t="str">
        <f>sales!$E$252</f>
        <v>VCC 24724 (NG T7 SWCVng)</v>
      </c>
      <c r="G252">
        <f>sales!$F$252</f>
        <v>2018</v>
      </c>
      <c r="H252" s="1">
        <f>sales!$G252 - VLOOKUP($D252&amp;$G252, 'regional-sales'!$A$2:$D$24, 4, 0) * VLOOKUP($D252&amp;$E252&amp;$F252&amp;$G252, 'market-share'!$A$2:$F$95, 6, 0) * ($C252 = $G252)</f>
        <v>-3.5065284009760944E-10</v>
      </c>
      <c r="I252" s="1">
        <f>sales!$H252 - IF($C252 &gt;= $G252, VLOOKUP($D252&amp;$G252, 'regional-sales'!$A$2:$D$24, 4, 0) * VLOOKUP($D252&amp;$E252&amp;$F252&amp;$G252, 'market-share'!$A$2:$F$95, 6, 0) * VLOOKUP($C252 - $G252, survival!$A$2:$B$72, 2, 0), 0)</f>
        <v>-3.5065284009760944E-10</v>
      </c>
      <c r="J252" s="1">
        <f>sales!$I252 - IF($C252 &gt;= $G252, sales!$H252 *VLOOKUP(E252&amp;($C252-$G252), 'annual-travel'!$A$2:$D$64, 4, 0), 0)</f>
        <v>-9.5329363830387592E-5</v>
      </c>
      <c r="K252" s="1">
        <f>sales!$J252 - SUM($M252:$P252)</f>
        <v>-1.110368175432086E-4</v>
      </c>
      <c r="M252" s="1">
        <f>IFERROR(sales!$I252 * VLOOKUP($E252&amp;$F252&amp;"GAS", 'fuel-split'!$A$2:$E$7, 5, 0) / VLOOKUP($F252&amp;$G252&amp;"GAS", 'fuel-efficiency'!$A$2:$E$56, 5, 0), 0)</f>
        <v>0</v>
      </c>
      <c r="N252" s="1">
        <f>IFERROR(sales!$I252 * VLOOKUP($E252&amp;F252&amp;"DSL", 'fuel-split'!$A$2:$E$7, 5, 0) / VLOOKUP($F252&amp;$G252&amp;"DSL", 'fuel-efficiency'!$A$2:$E$56, 5, 0), 0)</f>
        <v>0</v>
      </c>
      <c r="O252" s="1">
        <f>IFERROR(sales!$I252 * VLOOKUP($E252&amp;$F252&amp;"NG", 'fuel-split'!$A$2:$E$7, 5, 0) / VLOOKUP($F252&amp;$G252&amp;"NG", 'fuel-efficiency'!$A$2:$E$56, 5, 0), 0)</f>
        <v>110129.38872573052</v>
      </c>
      <c r="P252" s="1">
        <f>IFERROR(sales!$I252 * VLOOKUP($E252&amp;$F252&amp;"ELEC", 'fuel-split'!$A$2:$E$7, 5, 0) / VLOOKUP($F252&amp;$G252&amp;"ELEC", 'fuel-efficiency'!$A$2:$E$56, 5, 0), 0)</f>
        <v>311398.0270276813</v>
      </c>
    </row>
    <row r="253" spans="1:16" x14ac:dyDescent="0.2">
      <c r="A253" s="1" t="str">
        <f t="shared" si="6"/>
        <v>20191commercialVCC 24724 (NG T7 SWCVng)2018</v>
      </c>
      <c r="B253" s="1" t="str">
        <f t="shared" si="7"/>
        <v>20191commercialVCC 24724 (NG T7 SWCVng)</v>
      </c>
      <c r="C253">
        <f>sales!$B$253</f>
        <v>2019</v>
      </c>
      <c r="D253">
        <f>sales!$C$253</f>
        <v>1</v>
      </c>
      <c r="E253" t="str">
        <f>sales!$D$253</f>
        <v>commercial</v>
      </c>
      <c r="F253" t="str">
        <f>sales!$E$253</f>
        <v>VCC 24724 (NG T7 SWCVng)</v>
      </c>
      <c r="G253">
        <f>sales!$F$253</f>
        <v>2018</v>
      </c>
      <c r="H253" s="1">
        <f>sales!$G253 - VLOOKUP($D253&amp;$G253, 'regional-sales'!$A$2:$D$24, 4, 0) * VLOOKUP($D253&amp;$E253&amp;$F253&amp;$G253, 'market-share'!$A$2:$F$95, 6, 0) * ($C253 = $G253)</f>
        <v>0</v>
      </c>
      <c r="I253" s="1">
        <f>sales!$H253 - IF($C253 &gt;= $G253, VLOOKUP($D253&amp;$G253, 'regional-sales'!$A$2:$D$24, 4, 0) * VLOOKUP($D253&amp;$E253&amp;$F253&amp;$G253, 'market-share'!$A$2:$F$95, 6, 0) * VLOOKUP($C253 - $G253, survival!$A$2:$B$72, 2, 0), 0)</f>
        <v>-3.4714986441031215E-10</v>
      </c>
      <c r="J253" s="1">
        <f>sales!$I253 - IF($C253 &gt;= $G253, sales!$H253 *VLOOKUP(E253&amp;($C253-$G253), 'annual-travel'!$A$2:$D$64, 4, 0), 0)</f>
        <v>8.1736012361943722E-5</v>
      </c>
      <c r="K253" s="1">
        <f>sales!$J253 - SUM($M253:$P253)</f>
        <v>-9.4155315309762955E-5</v>
      </c>
      <c r="M253" s="1">
        <f>IFERROR(sales!$I253 * VLOOKUP($E253&amp;$F253&amp;"GAS", 'fuel-split'!$A$2:$E$7, 5, 0) / VLOOKUP($F253&amp;$G253&amp;"GAS", 'fuel-efficiency'!$A$2:$E$56, 5, 0), 0)</f>
        <v>0</v>
      </c>
      <c r="N253" s="1">
        <f>IFERROR(sales!$I253 * VLOOKUP($E253&amp;F253&amp;"DSL", 'fuel-split'!$A$2:$E$7, 5, 0) / VLOOKUP($F253&amp;$G253&amp;"DSL", 'fuel-efficiency'!$A$2:$E$56, 5, 0), 0)</f>
        <v>0</v>
      </c>
      <c r="O253" s="1">
        <f>IFERROR(sales!$I253 * VLOOKUP($E253&amp;$F253&amp;"NG", 'fuel-split'!$A$2:$E$7, 5, 0) / VLOOKUP($F253&amp;$G253&amp;"NG", 'fuel-efficiency'!$A$2:$E$56, 5, 0), 0)</f>
        <v>93386.196391937119</v>
      </c>
      <c r="P253" s="1">
        <f>IFERROR(sales!$I253 * VLOOKUP($E253&amp;$F253&amp;"ELEC", 'fuel-split'!$A$2:$E$7, 5, 0) / VLOOKUP($F253&amp;$G253&amp;"ELEC", 'fuel-efficiency'!$A$2:$E$56, 5, 0), 0)</f>
        <v>264055.55905237223</v>
      </c>
    </row>
    <row r="254" spans="1:16" x14ac:dyDescent="0.2">
      <c r="A254" s="1" t="str">
        <f t="shared" si="6"/>
        <v>20201commercialVCC 24724 (NG T7 SWCVng)2018</v>
      </c>
      <c r="B254" s="1" t="str">
        <f t="shared" si="7"/>
        <v>20201commercialVCC 24724 (NG T7 SWCVng)</v>
      </c>
      <c r="C254">
        <f>sales!$B$254</f>
        <v>2020</v>
      </c>
      <c r="D254">
        <f>sales!$C$254</f>
        <v>1</v>
      </c>
      <c r="E254" t="str">
        <f>sales!$D$254</f>
        <v>commercial</v>
      </c>
      <c r="F254" t="str">
        <f>sales!$E$254</f>
        <v>VCC 24724 (NG T7 SWCVng)</v>
      </c>
      <c r="G254">
        <f>sales!$F$254</f>
        <v>2018</v>
      </c>
      <c r="H254" s="1">
        <f>sales!$G254 - VLOOKUP($D254&amp;$G254, 'regional-sales'!$A$2:$D$24, 4, 0) * VLOOKUP($D254&amp;$E254&amp;$F254&amp;$G254, 'market-share'!$A$2:$F$95, 6, 0) * ($C254 = $G254)</f>
        <v>0</v>
      </c>
      <c r="I254" s="1">
        <f>sales!$H254 - IF($C254 &gt;= $G254, VLOOKUP($D254&amp;$G254, 'regional-sales'!$A$2:$D$24, 4, 0) * VLOOKUP($D254&amp;$E254&amp;$F254&amp;$G254, 'market-share'!$A$2:$F$95, 6, 0) * VLOOKUP($C254 - $G254, survival!$A$2:$B$72, 2, 0), 0)</f>
        <v>-3.4361491429990565E-10</v>
      </c>
      <c r="J254" s="1">
        <f>sales!$I254 - IF($C254 &gt;= $G254, sales!$H254 *VLOOKUP(E254&amp;($C254-$G254), 'annual-travel'!$A$2:$D$64, 4, 0), 0)</f>
        <v>1.1065707076340914E-4</v>
      </c>
      <c r="K254" s="1">
        <f>sales!$J254 - SUM($M254:$P254)</f>
        <v>-8.4131606854498386E-5</v>
      </c>
      <c r="M254" s="1">
        <f>IFERROR(sales!$I254 * VLOOKUP($E254&amp;$F254&amp;"GAS", 'fuel-split'!$A$2:$E$7, 5, 0) / VLOOKUP($F254&amp;$G254&amp;"GAS", 'fuel-efficiency'!$A$2:$E$56, 5, 0), 0)</f>
        <v>0</v>
      </c>
      <c r="N254" s="1">
        <f>IFERROR(sales!$I254 * VLOOKUP($E254&amp;F254&amp;"DSL", 'fuel-split'!$A$2:$E$7, 5, 0) / VLOOKUP($F254&amp;$G254&amp;"DSL", 'fuel-efficiency'!$A$2:$E$56, 5, 0), 0)</f>
        <v>0</v>
      </c>
      <c r="O254" s="1">
        <f>IFERROR(sales!$I254 * VLOOKUP($E254&amp;$F254&amp;"NG", 'fuel-split'!$A$2:$E$7, 5, 0) / VLOOKUP($F254&amp;$G254&amp;"NG", 'fuel-efficiency'!$A$2:$E$56, 5, 0), 0)</f>
        <v>83444.984889584943</v>
      </c>
      <c r="P254" s="1">
        <f>IFERROR(sales!$I254 * VLOOKUP($E254&amp;$F254&amp;"ELEC", 'fuel-split'!$A$2:$E$7, 5, 0) / VLOOKUP($F254&amp;$G254&amp;"ELEC", 'fuel-efficiency'!$A$2:$E$56, 5, 0), 0)</f>
        <v>235946.13536523163</v>
      </c>
    </row>
    <row r="255" spans="1:16" x14ac:dyDescent="0.2">
      <c r="A255" s="1" t="str">
        <f t="shared" si="6"/>
        <v>20101commercialVCC 24724 (NG T7 SWCVng)2019</v>
      </c>
      <c r="B255" s="1" t="str">
        <f t="shared" si="7"/>
        <v>20101commercialVCC 24724 (NG T7 SWCVng)</v>
      </c>
      <c r="C255">
        <f>sales!$B$255</f>
        <v>2010</v>
      </c>
      <c r="D255">
        <f>sales!$C$255</f>
        <v>1</v>
      </c>
      <c r="E255" t="str">
        <f>sales!$D$255</f>
        <v>commercial</v>
      </c>
      <c r="F255" t="str">
        <f>sales!$E$255</f>
        <v>VCC 24724 (NG T7 SWCVng)</v>
      </c>
      <c r="G255">
        <f>sales!$F$255</f>
        <v>2019</v>
      </c>
      <c r="H255" s="1">
        <f>sales!$G255 - VLOOKUP($D255&amp;$G255, 'regional-sales'!$A$2:$D$24, 4, 0) * VLOOKUP($D255&amp;$E255&amp;$F255&amp;$G255, 'market-share'!$A$2:$F$95, 6, 0) * ($C255 = $G255)</f>
        <v>0</v>
      </c>
      <c r="I255" s="1">
        <f>sales!$H255 - IF($C255 &gt;= $G255, VLOOKUP($D255&amp;$G255, 'regional-sales'!$A$2:$D$24, 4, 0) * VLOOKUP($D255&amp;$E255&amp;$F255&amp;$G255, 'market-share'!$A$2:$F$95, 6, 0) * VLOOKUP($C255 - $G255, survival!$A$2:$B$72, 2, 0), 0)</f>
        <v>0</v>
      </c>
      <c r="J255" s="1">
        <f>sales!$I255 - IF($C255 &gt;= $G255, sales!$H255 *VLOOKUP(E255&amp;($C255-$G255), 'annual-travel'!$A$2:$D$64, 4, 0), 0)</f>
        <v>0</v>
      </c>
      <c r="K255" s="1">
        <f>sales!$J255 - SUM($M255:$P255)</f>
        <v>0</v>
      </c>
      <c r="M255" s="1">
        <f>IFERROR(sales!$I255 * VLOOKUP($E255&amp;$F255&amp;"GAS", 'fuel-split'!$A$2:$E$7, 5, 0) / VLOOKUP($F255&amp;$G255&amp;"GAS", 'fuel-efficiency'!$A$2:$E$56, 5, 0), 0)</f>
        <v>0</v>
      </c>
      <c r="N255" s="1">
        <f>IFERROR(sales!$I255 * VLOOKUP($E255&amp;F255&amp;"DSL", 'fuel-split'!$A$2:$E$7, 5, 0) / VLOOKUP($F255&amp;$G255&amp;"DSL", 'fuel-efficiency'!$A$2:$E$56, 5, 0), 0)</f>
        <v>0</v>
      </c>
      <c r="O255" s="1">
        <f>IFERROR(sales!$I255 * VLOOKUP($E255&amp;$F255&amp;"NG", 'fuel-split'!$A$2:$E$7, 5, 0) / VLOOKUP($F255&amp;$G255&amp;"NG", 'fuel-efficiency'!$A$2:$E$56, 5, 0), 0)</f>
        <v>0</v>
      </c>
      <c r="P255" s="1">
        <f>IFERROR(sales!$I255 * VLOOKUP($E255&amp;$F255&amp;"ELEC", 'fuel-split'!$A$2:$E$7, 5, 0) / VLOOKUP($F255&amp;$G255&amp;"ELEC", 'fuel-efficiency'!$A$2:$E$56, 5, 0), 0)</f>
        <v>0</v>
      </c>
    </row>
    <row r="256" spans="1:16" x14ac:dyDescent="0.2">
      <c r="A256" s="1" t="str">
        <f t="shared" si="6"/>
        <v>20111commercialVCC 24724 (NG T7 SWCVng)2019</v>
      </c>
      <c r="B256" s="1" t="str">
        <f t="shared" si="7"/>
        <v>20111commercialVCC 24724 (NG T7 SWCVng)</v>
      </c>
      <c r="C256">
        <f>sales!$B$256</f>
        <v>2011</v>
      </c>
      <c r="D256">
        <f>sales!$C$256</f>
        <v>1</v>
      </c>
      <c r="E256" t="str">
        <f>sales!$D$256</f>
        <v>commercial</v>
      </c>
      <c r="F256" t="str">
        <f>sales!$E$256</f>
        <v>VCC 24724 (NG T7 SWCVng)</v>
      </c>
      <c r="G256">
        <f>sales!$F$256</f>
        <v>2019</v>
      </c>
      <c r="H256" s="1">
        <f>sales!$G256 - VLOOKUP($D256&amp;$G256, 'regional-sales'!$A$2:$D$24, 4, 0) * VLOOKUP($D256&amp;$E256&amp;$F256&amp;$G256, 'market-share'!$A$2:$F$95, 6, 0) * ($C256 = $G256)</f>
        <v>0</v>
      </c>
      <c r="I256" s="1">
        <f>sales!$H256 - IF($C256 &gt;= $G256, VLOOKUP($D256&amp;$G256, 'regional-sales'!$A$2:$D$24, 4, 0) * VLOOKUP($D256&amp;$E256&amp;$F256&amp;$G256, 'market-share'!$A$2:$F$95, 6, 0) * VLOOKUP($C256 - $G256, survival!$A$2:$B$72, 2, 0), 0)</f>
        <v>0</v>
      </c>
      <c r="J256" s="1">
        <f>sales!$I256 - IF($C256 &gt;= $G256, sales!$H256 *VLOOKUP(E256&amp;($C256-$G256), 'annual-travel'!$A$2:$D$64, 4, 0), 0)</f>
        <v>0</v>
      </c>
      <c r="K256" s="1">
        <f>sales!$J256 - SUM($M256:$P256)</f>
        <v>0</v>
      </c>
      <c r="M256" s="1">
        <f>IFERROR(sales!$I256 * VLOOKUP($E256&amp;$F256&amp;"GAS", 'fuel-split'!$A$2:$E$7, 5, 0) / VLOOKUP($F256&amp;$G256&amp;"GAS", 'fuel-efficiency'!$A$2:$E$56, 5, 0), 0)</f>
        <v>0</v>
      </c>
      <c r="N256" s="1">
        <f>IFERROR(sales!$I256 * VLOOKUP($E256&amp;F256&amp;"DSL", 'fuel-split'!$A$2:$E$7, 5, 0) / VLOOKUP($F256&amp;$G256&amp;"DSL", 'fuel-efficiency'!$A$2:$E$56, 5, 0), 0)</f>
        <v>0</v>
      </c>
      <c r="O256" s="1">
        <f>IFERROR(sales!$I256 * VLOOKUP($E256&amp;$F256&amp;"NG", 'fuel-split'!$A$2:$E$7, 5, 0) / VLOOKUP($F256&amp;$G256&amp;"NG", 'fuel-efficiency'!$A$2:$E$56, 5, 0), 0)</f>
        <v>0</v>
      </c>
      <c r="P256" s="1">
        <f>IFERROR(sales!$I256 * VLOOKUP($E256&amp;$F256&amp;"ELEC", 'fuel-split'!$A$2:$E$7, 5, 0) / VLOOKUP($F256&amp;$G256&amp;"ELEC", 'fuel-efficiency'!$A$2:$E$56, 5, 0), 0)</f>
        <v>0</v>
      </c>
    </row>
    <row r="257" spans="1:16" x14ac:dyDescent="0.2">
      <c r="A257" s="1" t="str">
        <f t="shared" si="6"/>
        <v>20121commercialVCC 24724 (NG T7 SWCVng)2019</v>
      </c>
      <c r="B257" s="1" t="str">
        <f t="shared" si="7"/>
        <v>20121commercialVCC 24724 (NG T7 SWCVng)</v>
      </c>
      <c r="C257">
        <f>sales!$B$257</f>
        <v>2012</v>
      </c>
      <c r="D257">
        <f>sales!$C$257</f>
        <v>1</v>
      </c>
      <c r="E257" t="str">
        <f>sales!$D$257</f>
        <v>commercial</v>
      </c>
      <c r="F257" t="str">
        <f>sales!$E$257</f>
        <v>VCC 24724 (NG T7 SWCVng)</v>
      </c>
      <c r="G257">
        <f>sales!$F$257</f>
        <v>2019</v>
      </c>
      <c r="H257" s="1">
        <f>sales!$G257 - VLOOKUP($D257&amp;$G257, 'regional-sales'!$A$2:$D$24, 4, 0) * VLOOKUP($D257&amp;$E257&amp;$F257&amp;$G257, 'market-share'!$A$2:$F$95, 6, 0) * ($C257 = $G257)</f>
        <v>0</v>
      </c>
      <c r="I257" s="1">
        <f>sales!$H257 - IF($C257 &gt;= $G257, VLOOKUP($D257&amp;$G257, 'regional-sales'!$A$2:$D$24, 4, 0) * VLOOKUP($D257&amp;$E257&amp;$F257&amp;$G257, 'market-share'!$A$2:$F$95, 6, 0) * VLOOKUP($C257 - $G257, survival!$A$2:$B$72, 2, 0), 0)</f>
        <v>0</v>
      </c>
      <c r="J257" s="1">
        <f>sales!$I257 - IF($C257 &gt;= $G257, sales!$H257 *VLOOKUP(E257&amp;($C257-$G257), 'annual-travel'!$A$2:$D$64, 4, 0), 0)</f>
        <v>0</v>
      </c>
      <c r="K257" s="1">
        <f>sales!$J257 - SUM($M257:$P257)</f>
        <v>0</v>
      </c>
      <c r="M257" s="1">
        <f>IFERROR(sales!$I257 * VLOOKUP($E257&amp;$F257&amp;"GAS", 'fuel-split'!$A$2:$E$7, 5, 0) / VLOOKUP($F257&amp;$G257&amp;"GAS", 'fuel-efficiency'!$A$2:$E$56, 5, 0), 0)</f>
        <v>0</v>
      </c>
      <c r="N257" s="1">
        <f>IFERROR(sales!$I257 * VLOOKUP($E257&amp;F257&amp;"DSL", 'fuel-split'!$A$2:$E$7, 5, 0) / VLOOKUP($F257&amp;$G257&amp;"DSL", 'fuel-efficiency'!$A$2:$E$56, 5, 0), 0)</f>
        <v>0</v>
      </c>
      <c r="O257" s="1">
        <f>IFERROR(sales!$I257 * VLOOKUP($E257&amp;$F257&amp;"NG", 'fuel-split'!$A$2:$E$7, 5, 0) / VLOOKUP($F257&amp;$G257&amp;"NG", 'fuel-efficiency'!$A$2:$E$56, 5, 0), 0)</f>
        <v>0</v>
      </c>
      <c r="P257" s="1">
        <f>IFERROR(sales!$I257 * VLOOKUP($E257&amp;$F257&amp;"ELEC", 'fuel-split'!$A$2:$E$7, 5, 0) / VLOOKUP($F257&amp;$G257&amp;"ELEC", 'fuel-efficiency'!$A$2:$E$56, 5, 0), 0)</f>
        <v>0</v>
      </c>
    </row>
    <row r="258" spans="1:16" x14ac:dyDescent="0.2">
      <c r="A258" s="1" t="str">
        <f t="shared" si="6"/>
        <v>20131commercialVCC 24724 (NG T7 SWCVng)2019</v>
      </c>
      <c r="B258" s="1" t="str">
        <f t="shared" si="7"/>
        <v>20131commercialVCC 24724 (NG T7 SWCVng)</v>
      </c>
      <c r="C258">
        <f>sales!$B$258</f>
        <v>2013</v>
      </c>
      <c r="D258">
        <f>sales!$C$258</f>
        <v>1</v>
      </c>
      <c r="E258" t="str">
        <f>sales!$D$258</f>
        <v>commercial</v>
      </c>
      <c r="F258" t="str">
        <f>sales!$E$258</f>
        <v>VCC 24724 (NG T7 SWCVng)</v>
      </c>
      <c r="G258">
        <f>sales!$F$258</f>
        <v>2019</v>
      </c>
      <c r="H258" s="1">
        <f>sales!$G258 - VLOOKUP($D258&amp;$G258, 'regional-sales'!$A$2:$D$24, 4, 0) * VLOOKUP($D258&amp;$E258&amp;$F258&amp;$G258, 'market-share'!$A$2:$F$95, 6, 0) * ($C258 = $G258)</f>
        <v>0</v>
      </c>
      <c r="I258" s="1">
        <f>sales!$H258 - IF($C258 &gt;= $G258, VLOOKUP($D258&amp;$G258, 'regional-sales'!$A$2:$D$24, 4, 0) * VLOOKUP($D258&amp;$E258&amp;$F258&amp;$G258, 'market-share'!$A$2:$F$95, 6, 0) * VLOOKUP($C258 - $G258, survival!$A$2:$B$72, 2, 0), 0)</f>
        <v>0</v>
      </c>
      <c r="J258" s="1">
        <f>sales!$I258 - IF($C258 &gt;= $G258, sales!$H258 *VLOOKUP(E258&amp;($C258-$G258), 'annual-travel'!$A$2:$D$64, 4, 0), 0)</f>
        <v>0</v>
      </c>
      <c r="K258" s="1">
        <f>sales!$J258 - SUM($M258:$P258)</f>
        <v>0</v>
      </c>
      <c r="M258" s="1">
        <f>IFERROR(sales!$I258 * VLOOKUP($E258&amp;$F258&amp;"GAS", 'fuel-split'!$A$2:$E$7, 5, 0) / VLOOKUP($F258&amp;$G258&amp;"GAS", 'fuel-efficiency'!$A$2:$E$56, 5, 0), 0)</f>
        <v>0</v>
      </c>
      <c r="N258" s="1">
        <f>IFERROR(sales!$I258 * VLOOKUP($E258&amp;F258&amp;"DSL", 'fuel-split'!$A$2:$E$7, 5, 0) / VLOOKUP($F258&amp;$G258&amp;"DSL", 'fuel-efficiency'!$A$2:$E$56, 5, 0), 0)</f>
        <v>0</v>
      </c>
      <c r="O258" s="1">
        <f>IFERROR(sales!$I258 * VLOOKUP($E258&amp;$F258&amp;"NG", 'fuel-split'!$A$2:$E$7, 5, 0) / VLOOKUP($F258&amp;$G258&amp;"NG", 'fuel-efficiency'!$A$2:$E$56, 5, 0), 0)</f>
        <v>0</v>
      </c>
      <c r="P258" s="1">
        <f>IFERROR(sales!$I258 * VLOOKUP($E258&amp;$F258&amp;"ELEC", 'fuel-split'!$A$2:$E$7, 5, 0) / VLOOKUP($F258&amp;$G258&amp;"ELEC", 'fuel-efficiency'!$A$2:$E$56, 5, 0), 0)</f>
        <v>0</v>
      </c>
    </row>
    <row r="259" spans="1:16" x14ac:dyDescent="0.2">
      <c r="A259" s="1" t="str">
        <f t="shared" ref="A259:A322" si="8">$B259&amp;$G259</f>
        <v>20141commercialVCC 24724 (NG T7 SWCVng)2019</v>
      </c>
      <c r="B259" s="1" t="str">
        <f t="shared" ref="B259:B322" si="9">$C259&amp;$D259&amp;$E259&amp;$F259</f>
        <v>20141commercialVCC 24724 (NG T7 SWCVng)</v>
      </c>
      <c r="C259">
        <f>sales!$B$259</f>
        <v>2014</v>
      </c>
      <c r="D259">
        <f>sales!$C$259</f>
        <v>1</v>
      </c>
      <c r="E259" t="str">
        <f>sales!$D$259</f>
        <v>commercial</v>
      </c>
      <c r="F259" t="str">
        <f>sales!$E$259</f>
        <v>VCC 24724 (NG T7 SWCVng)</v>
      </c>
      <c r="G259">
        <f>sales!$F$259</f>
        <v>2019</v>
      </c>
      <c r="H259" s="1">
        <f>sales!$G259 - VLOOKUP($D259&amp;$G259, 'regional-sales'!$A$2:$D$24, 4, 0) * VLOOKUP($D259&amp;$E259&amp;$F259&amp;$G259, 'market-share'!$A$2:$F$95, 6, 0) * ($C259 = $G259)</f>
        <v>0</v>
      </c>
      <c r="I259" s="1">
        <f>sales!$H259 - IF($C259 &gt;= $G259, VLOOKUP($D259&amp;$G259, 'regional-sales'!$A$2:$D$24, 4, 0) * VLOOKUP($D259&amp;$E259&amp;$F259&amp;$G259, 'market-share'!$A$2:$F$95, 6, 0) * VLOOKUP($C259 - $G259, survival!$A$2:$B$72, 2, 0), 0)</f>
        <v>0</v>
      </c>
      <c r="J259" s="1">
        <f>sales!$I259 - IF($C259 &gt;= $G259, sales!$H259 *VLOOKUP(E259&amp;($C259-$G259), 'annual-travel'!$A$2:$D$64, 4, 0), 0)</f>
        <v>0</v>
      </c>
      <c r="K259" s="1">
        <f>sales!$J259 - SUM($M259:$P259)</f>
        <v>0</v>
      </c>
      <c r="M259" s="1">
        <f>IFERROR(sales!$I259 * VLOOKUP($E259&amp;$F259&amp;"GAS", 'fuel-split'!$A$2:$E$7, 5, 0) / VLOOKUP($F259&amp;$G259&amp;"GAS", 'fuel-efficiency'!$A$2:$E$56, 5, 0), 0)</f>
        <v>0</v>
      </c>
      <c r="N259" s="1">
        <f>IFERROR(sales!$I259 * VLOOKUP($E259&amp;F259&amp;"DSL", 'fuel-split'!$A$2:$E$7, 5, 0) / VLOOKUP($F259&amp;$G259&amp;"DSL", 'fuel-efficiency'!$A$2:$E$56, 5, 0), 0)</f>
        <v>0</v>
      </c>
      <c r="O259" s="1">
        <f>IFERROR(sales!$I259 * VLOOKUP($E259&amp;$F259&amp;"NG", 'fuel-split'!$A$2:$E$7, 5, 0) / VLOOKUP($F259&amp;$G259&amp;"NG", 'fuel-efficiency'!$A$2:$E$56, 5, 0), 0)</f>
        <v>0</v>
      </c>
      <c r="P259" s="1">
        <f>IFERROR(sales!$I259 * VLOOKUP($E259&amp;$F259&amp;"ELEC", 'fuel-split'!$A$2:$E$7, 5, 0) / VLOOKUP($F259&amp;$G259&amp;"ELEC", 'fuel-efficiency'!$A$2:$E$56, 5, 0), 0)</f>
        <v>0</v>
      </c>
    </row>
    <row r="260" spans="1:16" x14ac:dyDescent="0.2">
      <c r="A260" s="1" t="str">
        <f t="shared" si="8"/>
        <v>20151commercialVCC 24724 (NG T7 SWCVng)2019</v>
      </c>
      <c r="B260" s="1" t="str">
        <f t="shared" si="9"/>
        <v>20151commercialVCC 24724 (NG T7 SWCVng)</v>
      </c>
      <c r="C260">
        <f>sales!$B$260</f>
        <v>2015</v>
      </c>
      <c r="D260">
        <f>sales!$C$260</f>
        <v>1</v>
      </c>
      <c r="E260" t="str">
        <f>sales!$D$260</f>
        <v>commercial</v>
      </c>
      <c r="F260" t="str">
        <f>sales!$E$260</f>
        <v>VCC 24724 (NG T7 SWCVng)</v>
      </c>
      <c r="G260">
        <f>sales!$F$260</f>
        <v>2019</v>
      </c>
      <c r="H260" s="1">
        <f>sales!$G260 - VLOOKUP($D260&amp;$G260, 'regional-sales'!$A$2:$D$24, 4, 0) * VLOOKUP($D260&amp;$E260&amp;$F260&amp;$G260, 'market-share'!$A$2:$F$95, 6, 0) * ($C260 = $G260)</f>
        <v>0</v>
      </c>
      <c r="I260" s="1">
        <f>sales!$H260 - IF($C260 &gt;= $G260, VLOOKUP($D260&amp;$G260, 'regional-sales'!$A$2:$D$24, 4, 0) * VLOOKUP($D260&amp;$E260&amp;$F260&amp;$G260, 'market-share'!$A$2:$F$95, 6, 0) * VLOOKUP($C260 - $G260, survival!$A$2:$B$72, 2, 0), 0)</f>
        <v>0</v>
      </c>
      <c r="J260" s="1">
        <f>sales!$I260 - IF($C260 &gt;= $G260, sales!$H260 *VLOOKUP(E260&amp;($C260-$G260), 'annual-travel'!$A$2:$D$64, 4, 0), 0)</f>
        <v>0</v>
      </c>
      <c r="K260" s="1">
        <f>sales!$J260 - SUM($M260:$P260)</f>
        <v>0</v>
      </c>
      <c r="M260" s="1">
        <f>IFERROR(sales!$I260 * VLOOKUP($E260&amp;$F260&amp;"GAS", 'fuel-split'!$A$2:$E$7, 5, 0) / VLOOKUP($F260&amp;$G260&amp;"GAS", 'fuel-efficiency'!$A$2:$E$56, 5, 0), 0)</f>
        <v>0</v>
      </c>
      <c r="N260" s="1">
        <f>IFERROR(sales!$I260 * VLOOKUP($E260&amp;F260&amp;"DSL", 'fuel-split'!$A$2:$E$7, 5, 0) / VLOOKUP($F260&amp;$G260&amp;"DSL", 'fuel-efficiency'!$A$2:$E$56, 5, 0), 0)</f>
        <v>0</v>
      </c>
      <c r="O260" s="1">
        <f>IFERROR(sales!$I260 * VLOOKUP($E260&amp;$F260&amp;"NG", 'fuel-split'!$A$2:$E$7, 5, 0) / VLOOKUP($F260&amp;$G260&amp;"NG", 'fuel-efficiency'!$A$2:$E$56, 5, 0), 0)</f>
        <v>0</v>
      </c>
      <c r="P260" s="1">
        <f>IFERROR(sales!$I260 * VLOOKUP($E260&amp;$F260&amp;"ELEC", 'fuel-split'!$A$2:$E$7, 5, 0) / VLOOKUP($F260&amp;$G260&amp;"ELEC", 'fuel-efficiency'!$A$2:$E$56, 5, 0), 0)</f>
        <v>0</v>
      </c>
    </row>
    <row r="261" spans="1:16" x14ac:dyDescent="0.2">
      <c r="A261" s="1" t="str">
        <f t="shared" si="8"/>
        <v>20161commercialVCC 24724 (NG T7 SWCVng)2019</v>
      </c>
      <c r="B261" s="1" t="str">
        <f t="shared" si="9"/>
        <v>20161commercialVCC 24724 (NG T7 SWCVng)</v>
      </c>
      <c r="C261">
        <f>sales!$B$261</f>
        <v>2016</v>
      </c>
      <c r="D261">
        <f>sales!$C$261</f>
        <v>1</v>
      </c>
      <c r="E261" t="str">
        <f>sales!$D$261</f>
        <v>commercial</v>
      </c>
      <c r="F261" t="str">
        <f>sales!$E$261</f>
        <v>VCC 24724 (NG T7 SWCVng)</v>
      </c>
      <c r="G261">
        <f>sales!$F$261</f>
        <v>2019</v>
      </c>
      <c r="H261" s="1">
        <f>sales!$G261 - VLOOKUP($D261&amp;$G261, 'regional-sales'!$A$2:$D$24, 4, 0) * VLOOKUP($D261&amp;$E261&amp;$F261&amp;$G261, 'market-share'!$A$2:$F$95, 6, 0) * ($C261 = $G261)</f>
        <v>0</v>
      </c>
      <c r="I261" s="1">
        <f>sales!$H261 - IF($C261 &gt;= $G261, VLOOKUP($D261&amp;$G261, 'regional-sales'!$A$2:$D$24, 4, 0) * VLOOKUP($D261&amp;$E261&amp;$F261&amp;$G261, 'market-share'!$A$2:$F$95, 6, 0) * VLOOKUP($C261 - $G261, survival!$A$2:$B$72, 2, 0), 0)</f>
        <v>0</v>
      </c>
      <c r="J261" s="1">
        <f>sales!$I261 - IF($C261 &gt;= $G261, sales!$H261 *VLOOKUP(E261&amp;($C261-$G261), 'annual-travel'!$A$2:$D$64, 4, 0), 0)</f>
        <v>0</v>
      </c>
      <c r="K261" s="1">
        <f>sales!$J261 - SUM($M261:$P261)</f>
        <v>0</v>
      </c>
      <c r="M261" s="1">
        <f>IFERROR(sales!$I261 * VLOOKUP($E261&amp;$F261&amp;"GAS", 'fuel-split'!$A$2:$E$7, 5, 0) / VLOOKUP($F261&amp;$G261&amp;"GAS", 'fuel-efficiency'!$A$2:$E$56, 5, 0), 0)</f>
        <v>0</v>
      </c>
      <c r="N261" s="1">
        <f>IFERROR(sales!$I261 * VLOOKUP($E261&amp;F261&amp;"DSL", 'fuel-split'!$A$2:$E$7, 5, 0) / VLOOKUP($F261&amp;$G261&amp;"DSL", 'fuel-efficiency'!$A$2:$E$56, 5, 0), 0)</f>
        <v>0</v>
      </c>
      <c r="O261" s="1">
        <f>IFERROR(sales!$I261 * VLOOKUP($E261&amp;$F261&amp;"NG", 'fuel-split'!$A$2:$E$7, 5, 0) / VLOOKUP($F261&amp;$G261&amp;"NG", 'fuel-efficiency'!$A$2:$E$56, 5, 0), 0)</f>
        <v>0</v>
      </c>
      <c r="P261" s="1">
        <f>IFERROR(sales!$I261 * VLOOKUP($E261&amp;$F261&amp;"ELEC", 'fuel-split'!$A$2:$E$7, 5, 0) / VLOOKUP($F261&amp;$G261&amp;"ELEC", 'fuel-efficiency'!$A$2:$E$56, 5, 0), 0)</f>
        <v>0</v>
      </c>
    </row>
    <row r="262" spans="1:16" x14ac:dyDescent="0.2">
      <c r="A262" s="1" t="str">
        <f t="shared" si="8"/>
        <v>20171commercialVCC 24724 (NG T7 SWCVng)2019</v>
      </c>
      <c r="B262" s="1" t="str">
        <f t="shared" si="9"/>
        <v>20171commercialVCC 24724 (NG T7 SWCVng)</v>
      </c>
      <c r="C262">
        <f>sales!$B$262</f>
        <v>2017</v>
      </c>
      <c r="D262">
        <f>sales!$C$262</f>
        <v>1</v>
      </c>
      <c r="E262" t="str">
        <f>sales!$D$262</f>
        <v>commercial</v>
      </c>
      <c r="F262" t="str">
        <f>sales!$E$262</f>
        <v>VCC 24724 (NG T7 SWCVng)</v>
      </c>
      <c r="G262">
        <f>sales!$F$262</f>
        <v>2019</v>
      </c>
      <c r="H262" s="1">
        <f>sales!$G262 - VLOOKUP($D262&amp;$G262, 'regional-sales'!$A$2:$D$24, 4, 0) * VLOOKUP($D262&amp;$E262&amp;$F262&amp;$G262, 'market-share'!$A$2:$F$95, 6, 0) * ($C262 = $G262)</f>
        <v>0</v>
      </c>
      <c r="I262" s="1">
        <f>sales!$H262 - IF($C262 &gt;= $G262, VLOOKUP($D262&amp;$G262, 'regional-sales'!$A$2:$D$24, 4, 0) * VLOOKUP($D262&amp;$E262&amp;$F262&amp;$G262, 'market-share'!$A$2:$F$95, 6, 0) * VLOOKUP($C262 - $G262, survival!$A$2:$B$72, 2, 0), 0)</f>
        <v>0</v>
      </c>
      <c r="J262" s="1">
        <f>sales!$I262 - IF($C262 &gt;= $G262, sales!$H262 *VLOOKUP(E262&amp;($C262-$G262), 'annual-travel'!$A$2:$D$64, 4, 0), 0)</f>
        <v>0</v>
      </c>
      <c r="K262" s="1">
        <f>sales!$J262 - SUM($M262:$P262)</f>
        <v>0</v>
      </c>
      <c r="M262" s="1">
        <f>IFERROR(sales!$I262 * VLOOKUP($E262&amp;$F262&amp;"GAS", 'fuel-split'!$A$2:$E$7, 5, 0) / VLOOKUP($F262&amp;$G262&amp;"GAS", 'fuel-efficiency'!$A$2:$E$56, 5, 0), 0)</f>
        <v>0</v>
      </c>
      <c r="N262" s="1">
        <f>IFERROR(sales!$I262 * VLOOKUP($E262&amp;F262&amp;"DSL", 'fuel-split'!$A$2:$E$7, 5, 0) / VLOOKUP($F262&amp;$G262&amp;"DSL", 'fuel-efficiency'!$A$2:$E$56, 5, 0), 0)</f>
        <v>0</v>
      </c>
      <c r="O262" s="1">
        <f>IFERROR(sales!$I262 * VLOOKUP($E262&amp;$F262&amp;"NG", 'fuel-split'!$A$2:$E$7, 5, 0) / VLOOKUP($F262&amp;$G262&amp;"NG", 'fuel-efficiency'!$A$2:$E$56, 5, 0), 0)</f>
        <v>0</v>
      </c>
      <c r="P262" s="1">
        <f>IFERROR(sales!$I262 * VLOOKUP($E262&amp;$F262&amp;"ELEC", 'fuel-split'!$A$2:$E$7, 5, 0) / VLOOKUP($F262&amp;$G262&amp;"ELEC", 'fuel-efficiency'!$A$2:$E$56, 5, 0), 0)</f>
        <v>0</v>
      </c>
    </row>
    <row r="263" spans="1:16" x14ac:dyDescent="0.2">
      <c r="A263" s="1" t="str">
        <f t="shared" si="8"/>
        <v>20181commercialVCC 24724 (NG T7 SWCVng)2019</v>
      </c>
      <c r="B263" s="1" t="str">
        <f t="shared" si="9"/>
        <v>20181commercialVCC 24724 (NG T7 SWCVng)</v>
      </c>
      <c r="C263">
        <f>sales!$B$263</f>
        <v>2018</v>
      </c>
      <c r="D263">
        <f>sales!$C$263</f>
        <v>1</v>
      </c>
      <c r="E263" t="str">
        <f>sales!$D$263</f>
        <v>commercial</v>
      </c>
      <c r="F263" t="str">
        <f>sales!$E$263</f>
        <v>VCC 24724 (NG T7 SWCVng)</v>
      </c>
      <c r="G263">
        <f>sales!$F$263</f>
        <v>2019</v>
      </c>
      <c r="H263" s="1">
        <f>sales!$G263 - VLOOKUP($D263&amp;$G263, 'regional-sales'!$A$2:$D$24, 4, 0) * VLOOKUP($D263&amp;$E263&amp;$F263&amp;$G263, 'market-share'!$A$2:$F$95, 6, 0) * ($C263 = $G263)</f>
        <v>0</v>
      </c>
      <c r="I263" s="1">
        <f>sales!$H263 - IF($C263 &gt;= $G263, VLOOKUP($D263&amp;$G263, 'regional-sales'!$A$2:$D$24, 4, 0) * VLOOKUP($D263&amp;$E263&amp;$F263&amp;$G263, 'market-share'!$A$2:$F$95, 6, 0) * VLOOKUP($C263 - $G263, survival!$A$2:$B$72, 2, 0), 0)</f>
        <v>0</v>
      </c>
      <c r="J263" s="1">
        <f>sales!$I263 - IF($C263 &gt;= $G263, sales!$H263 *VLOOKUP(E263&amp;($C263-$G263), 'annual-travel'!$A$2:$D$64, 4, 0), 0)</f>
        <v>0</v>
      </c>
      <c r="K263" s="1">
        <f>sales!$J263 - SUM($M263:$P263)</f>
        <v>0</v>
      </c>
      <c r="M263" s="1">
        <f>IFERROR(sales!$I263 * VLOOKUP($E263&amp;$F263&amp;"GAS", 'fuel-split'!$A$2:$E$7, 5, 0) / VLOOKUP($F263&amp;$G263&amp;"GAS", 'fuel-efficiency'!$A$2:$E$56, 5, 0), 0)</f>
        <v>0</v>
      </c>
      <c r="N263" s="1">
        <f>IFERROR(sales!$I263 * VLOOKUP($E263&amp;F263&amp;"DSL", 'fuel-split'!$A$2:$E$7, 5, 0) / VLOOKUP($F263&amp;$G263&amp;"DSL", 'fuel-efficiency'!$A$2:$E$56, 5, 0), 0)</f>
        <v>0</v>
      </c>
      <c r="O263" s="1">
        <f>IFERROR(sales!$I263 * VLOOKUP($E263&amp;$F263&amp;"NG", 'fuel-split'!$A$2:$E$7, 5, 0) / VLOOKUP($F263&amp;$G263&amp;"NG", 'fuel-efficiency'!$A$2:$E$56, 5, 0), 0)</f>
        <v>0</v>
      </c>
      <c r="P263" s="1">
        <f>IFERROR(sales!$I263 * VLOOKUP($E263&amp;$F263&amp;"ELEC", 'fuel-split'!$A$2:$E$7, 5, 0) / VLOOKUP($F263&amp;$G263&amp;"ELEC", 'fuel-efficiency'!$A$2:$E$56, 5, 0), 0)</f>
        <v>0</v>
      </c>
    </row>
    <row r="264" spans="1:16" x14ac:dyDescent="0.2">
      <c r="A264" s="1" t="str">
        <f t="shared" si="8"/>
        <v>20191commercialVCC 24724 (NG T7 SWCVng)2019</v>
      </c>
      <c r="B264" s="1" t="str">
        <f t="shared" si="9"/>
        <v>20191commercialVCC 24724 (NG T7 SWCVng)</v>
      </c>
      <c r="C264">
        <f>sales!$B$264</f>
        <v>2019</v>
      </c>
      <c r="D264">
        <f>sales!$C$264</f>
        <v>1</v>
      </c>
      <c r="E264" t="str">
        <f>sales!$D$264</f>
        <v>commercial</v>
      </c>
      <c r="F264" t="str">
        <f>sales!$E$264</f>
        <v>VCC 24724 (NG T7 SWCVng)</v>
      </c>
      <c r="G264">
        <f>sales!$F$264</f>
        <v>2019</v>
      </c>
      <c r="H264" s="1">
        <f>sales!$G264 - VLOOKUP($D264&amp;$G264, 'regional-sales'!$A$2:$D$24, 4, 0) * VLOOKUP($D264&amp;$E264&amp;$F264&amp;$G264, 'market-share'!$A$2:$F$95, 6, 0) * ($C264 = $G264)</f>
        <v>1.1481704476068444E-10</v>
      </c>
      <c r="I264" s="1">
        <f>sales!$H264 - IF($C264 &gt;= $G264, VLOOKUP($D264&amp;$G264, 'regional-sales'!$A$2:$D$24, 4, 0) * VLOOKUP($D264&amp;$E264&amp;$F264&amp;$G264, 'market-share'!$A$2:$F$95, 6, 0) * VLOOKUP($C264 - $G264, survival!$A$2:$B$72, 2, 0), 0)</f>
        <v>1.1481704476068444E-10</v>
      </c>
      <c r="J264" s="1">
        <f>sales!$I264 - IF($C264 &gt;= $G264, sales!$H264 *VLOOKUP(E264&amp;($C264-$G264), 'annual-travel'!$A$2:$D$64, 4, 0), 0)</f>
        <v>-8.3734921645373106E-6</v>
      </c>
      <c r="K264" s="1">
        <f>sales!$J264 - SUM($M264:$P264)</f>
        <v>1.783191692084074E-7</v>
      </c>
      <c r="M264" s="1">
        <f>IFERROR(sales!$I264 * VLOOKUP($E264&amp;$F264&amp;"GAS", 'fuel-split'!$A$2:$E$7, 5, 0) / VLOOKUP($F264&amp;$G264&amp;"GAS", 'fuel-efficiency'!$A$2:$E$56, 5, 0), 0)</f>
        <v>0</v>
      </c>
      <c r="N264" s="1">
        <f>IFERROR(sales!$I264 * VLOOKUP($E264&amp;F264&amp;"DSL", 'fuel-split'!$A$2:$E$7, 5, 0) / VLOOKUP($F264&amp;$G264&amp;"DSL", 'fuel-efficiency'!$A$2:$E$56, 5, 0), 0)</f>
        <v>0</v>
      </c>
      <c r="O264" s="1">
        <f>IFERROR(sales!$I264 * VLOOKUP($E264&amp;$F264&amp;"NG", 'fuel-split'!$A$2:$E$7, 5, 0) / VLOOKUP($F264&amp;$G264&amp;"NG", 'fuel-efficiency'!$A$2:$E$56, 5, 0), 0)</f>
        <v>9673.4403517840037</v>
      </c>
      <c r="P264" s="1">
        <f>IFERROR(sales!$I264 * VLOOKUP($E264&amp;$F264&amp;"ELEC", 'fuel-split'!$A$2:$E$7, 5, 0) / VLOOKUP($F264&amp;$G264&amp;"ELEC", 'fuel-efficiency'!$A$2:$E$56, 5, 0), 0)</f>
        <v>10965.400978066278</v>
      </c>
    </row>
    <row r="265" spans="1:16" x14ac:dyDescent="0.2">
      <c r="A265" s="1" t="str">
        <f t="shared" si="8"/>
        <v>20201commercialVCC 24724 (NG T7 SWCVng)2019</v>
      </c>
      <c r="B265" s="1" t="str">
        <f t="shared" si="9"/>
        <v>20201commercialVCC 24724 (NG T7 SWCVng)</v>
      </c>
      <c r="C265">
        <f>sales!$B$265</f>
        <v>2020</v>
      </c>
      <c r="D265">
        <f>sales!$C$265</f>
        <v>1</v>
      </c>
      <c r="E265" t="str">
        <f>sales!$D$265</f>
        <v>commercial</v>
      </c>
      <c r="F265" t="str">
        <f>sales!$E$265</f>
        <v>VCC 24724 (NG T7 SWCVng)</v>
      </c>
      <c r="G265">
        <f>sales!$F$265</f>
        <v>2019</v>
      </c>
      <c r="H265" s="1">
        <f>sales!$G265 - VLOOKUP($D265&amp;$G265, 'regional-sales'!$A$2:$D$24, 4, 0) * VLOOKUP($D265&amp;$E265&amp;$F265&amp;$G265, 'market-share'!$A$2:$F$95, 6, 0) * ($C265 = $G265)</f>
        <v>0</v>
      </c>
      <c r="I265" s="1">
        <f>sales!$H265 - IF($C265 &gt;= $G265, VLOOKUP($D265&amp;$G265, 'regional-sales'!$A$2:$D$24, 4, 0) * VLOOKUP($D265&amp;$E265&amp;$F265&amp;$G265, 'market-share'!$A$2:$F$95, 6, 0) * VLOOKUP($C265 - $G265, survival!$A$2:$B$72, 2, 0), 0)</f>
        <v>1.1367040642085158E-10</v>
      </c>
      <c r="J265" s="1">
        <f>sales!$I265 - IF($C265 &gt;= $G265, sales!$H265 *VLOOKUP(E265&amp;($C265-$G265), 'annual-travel'!$A$2:$D$64, 4, 0), 0)</f>
        <v>7.1794202085584402E-6</v>
      </c>
      <c r="K265" s="1">
        <f>sales!$J265 - SUM($M265:$P265)</f>
        <v>1.5128171071410179E-7</v>
      </c>
      <c r="M265" s="1">
        <f>IFERROR(sales!$I265 * VLOOKUP($E265&amp;$F265&amp;"GAS", 'fuel-split'!$A$2:$E$7, 5, 0) / VLOOKUP($F265&amp;$G265&amp;"GAS", 'fuel-efficiency'!$A$2:$E$56, 5, 0), 0)</f>
        <v>0</v>
      </c>
      <c r="N265" s="1">
        <f>IFERROR(sales!$I265 * VLOOKUP($E265&amp;F265&amp;"DSL", 'fuel-split'!$A$2:$E$7, 5, 0) / VLOOKUP($F265&amp;$G265&amp;"DSL", 'fuel-efficiency'!$A$2:$E$56, 5, 0), 0)</f>
        <v>0</v>
      </c>
      <c r="O265" s="1">
        <f>IFERROR(sales!$I265 * VLOOKUP($E265&amp;$F265&amp;"NG", 'fuel-split'!$A$2:$E$7, 5, 0) / VLOOKUP($F265&amp;$G265&amp;"NG", 'fuel-efficiency'!$A$2:$E$56, 5, 0), 0)</f>
        <v>8202.7677709821728</v>
      </c>
      <c r="P265" s="1">
        <f>IFERROR(sales!$I265 * VLOOKUP($E265&amp;$F265&amp;"ELEC", 'fuel-split'!$A$2:$E$7, 5, 0) / VLOOKUP($F265&amp;$G265&amp;"ELEC", 'fuel-efficiency'!$A$2:$E$56, 5, 0), 0)</f>
        <v>9298.3090263424474</v>
      </c>
    </row>
    <row r="266" spans="1:16" x14ac:dyDescent="0.2">
      <c r="A266" s="1" t="str">
        <f t="shared" si="8"/>
        <v>20101commercialVCC 24724 (NG T7 SWCVng)2020</v>
      </c>
      <c r="B266" s="1" t="str">
        <f t="shared" si="9"/>
        <v>20101commercialVCC 24724 (NG T7 SWCVng)</v>
      </c>
      <c r="C266">
        <f>sales!$B$266</f>
        <v>2010</v>
      </c>
      <c r="D266">
        <f>sales!$C$266</f>
        <v>1</v>
      </c>
      <c r="E266" t="str">
        <f>sales!$D$266</f>
        <v>commercial</v>
      </c>
      <c r="F266" t="str">
        <f>sales!$E$266</f>
        <v>VCC 24724 (NG T7 SWCVng)</v>
      </c>
      <c r="G266">
        <f>sales!$F$266</f>
        <v>2020</v>
      </c>
      <c r="H266" s="1">
        <f>sales!$G266 - VLOOKUP($D266&amp;$G266, 'regional-sales'!$A$2:$D$24, 4, 0) * VLOOKUP($D266&amp;$E266&amp;$F266&amp;$G266, 'market-share'!$A$2:$F$95, 6, 0) * ($C266 = $G266)</f>
        <v>0</v>
      </c>
      <c r="I266" s="1">
        <f>sales!$H266 - IF($C266 &gt;= $G266, VLOOKUP($D266&amp;$G266, 'regional-sales'!$A$2:$D$24, 4, 0) * VLOOKUP($D266&amp;$E266&amp;$F266&amp;$G266, 'market-share'!$A$2:$F$95, 6, 0) * VLOOKUP($C266 - $G266, survival!$A$2:$B$72, 2, 0), 0)</f>
        <v>0</v>
      </c>
      <c r="J266" s="1">
        <f>sales!$I266 - IF($C266 &gt;= $G266, sales!$H266 *VLOOKUP(E266&amp;($C266-$G266), 'annual-travel'!$A$2:$D$64, 4, 0), 0)</f>
        <v>0</v>
      </c>
      <c r="K266" s="1">
        <f>sales!$J266 - SUM($M266:$P266)</f>
        <v>0</v>
      </c>
      <c r="M266" s="1">
        <f>IFERROR(sales!$I266 * VLOOKUP($E266&amp;$F266&amp;"GAS", 'fuel-split'!$A$2:$E$7, 5, 0) / VLOOKUP($F266&amp;$G266&amp;"GAS", 'fuel-efficiency'!$A$2:$E$56, 5, 0), 0)</f>
        <v>0</v>
      </c>
      <c r="N266" s="1">
        <f>IFERROR(sales!$I266 * VLOOKUP($E266&amp;F266&amp;"DSL", 'fuel-split'!$A$2:$E$7, 5, 0) / VLOOKUP($F266&amp;$G266&amp;"DSL", 'fuel-efficiency'!$A$2:$E$56, 5, 0), 0)</f>
        <v>0</v>
      </c>
      <c r="O266" s="1">
        <f>IFERROR(sales!$I266 * VLOOKUP($E266&amp;$F266&amp;"NG", 'fuel-split'!$A$2:$E$7, 5, 0) / VLOOKUP($F266&amp;$G266&amp;"NG", 'fuel-efficiency'!$A$2:$E$56, 5, 0), 0)</f>
        <v>0</v>
      </c>
      <c r="P266" s="1">
        <f>IFERROR(sales!$I266 * VLOOKUP($E266&amp;$F266&amp;"ELEC", 'fuel-split'!$A$2:$E$7, 5, 0) / VLOOKUP($F266&amp;$G266&amp;"ELEC", 'fuel-efficiency'!$A$2:$E$56, 5, 0), 0)</f>
        <v>0</v>
      </c>
    </row>
    <row r="267" spans="1:16" x14ac:dyDescent="0.2">
      <c r="A267" s="1" t="str">
        <f t="shared" si="8"/>
        <v>20111commercialVCC 24724 (NG T7 SWCVng)2020</v>
      </c>
      <c r="B267" s="1" t="str">
        <f t="shared" si="9"/>
        <v>20111commercialVCC 24724 (NG T7 SWCVng)</v>
      </c>
      <c r="C267">
        <f>sales!$B$267</f>
        <v>2011</v>
      </c>
      <c r="D267">
        <f>sales!$C$267</f>
        <v>1</v>
      </c>
      <c r="E267" t="str">
        <f>sales!$D$267</f>
        <v>commercial</v>
      </c>
      <c r="F267" t="str">
        <f>sales!$E$267</f>
        <v>VCC 24724 (NG T7 SWCVng)</v>
      </c>
      <c r="G267">
        <f>sales!$F$267</f>
        <v>2020</v>
      </c>
      <c r="H267" s="1">
        <f>sales!$G267 - VLOOKUP($D267&amp;$G267, 'regional-sales'!$A$2:$D$24, 4, 0) * VLOOKUP($D267&amp;$E267&amp;$F267&amp;$G267, 'market-share'!$A$2:$F$95, 6, 0) * ($C267 = $G267)</f>
        <v>0</v>
      </c>
      <c r="I267" s="1">
        <f>sales!$H267 - IF($C267 &gt;= $G267, VLOOKUP($D267&amp;$G267, 'regional-sales'!$A$2:$D$24, 4, 0) * VLOOKUP($D267&amp;$E267&amp;$F267&amp;$G267, 'market-share'!$A$2:$F$95, 6, 0) * VLOOKUP($C267 - $G267, survival!$A$2:$B$72, 2, 0), 0)</f>
        <v>0</v>
      </c>
      <c r="J267" s="1">
        <f>sales!$I267 - IF($C267 &gt;= $G267, sales!$H267 *VLOOKUP(E267&amp;($C267-$G267), 'annual-travel'!$A$2:$D$64, 4, 0), 0)</f>
        <v>0</v>
      </c>
      <c r="K267" s="1">
        <f>sales!$J267 - SUM($M267:$P267)</f>
        <v>0</v>
      </c>
      <c r="M267" s="1">
        <f>IFERROR(sales!$I267 * VLOOKUP($E267&amp;$F267&amp;"GAS", 'fuel-split'!$A$2:$E$7, 5, 0) / VLOOKUP($F267&amp;$G267&amp;"GAS", 'fuel-efficiency'!$A$2:$E$56, 5, 0), 0)</f>
        <v>0</v>
      </c>
      <c r="N267" s="1">
        <f>IFERROR(sales!$I267 * VLOOKUP($E267&amp;F267&amp;"DSL", 'fuel-split'!$A$2:$E$7, 5, 0) / VLOOKUP($F267&amp;$G267&amp;"DSL", 'fuel-efficiency'!$A$2:$E$56, 5, 0), 0)</f>
        <v>0</v>
      </c>
      <c r="O267" s="1">
        <f>IFERROR(sales!$I267 * VLOOKUP($E267&amp;$F267&amp;"NG", 'fuel-split'!$A$2:$E$7, 5, 0) / VLOOKUP($F267&amp;$G267&amp;"NG", 'fuel-efficiency'!$A$2:$E$56, 5, 0), 0)</f>
        <v>0</v>
      </c>
      <c r="P267" s="1">
        <f>IFERROR(sales!$I267 * VLOOKUP($E267&amp;$F267&amp;"ELEC", 'fuel-split'!$A$2:$E$7, 5, 0) / VLOOKUP($F267&amp;$G267&amp;"ELEC", 'fuel-efficiency'!$A$2:$E$56, 5, 0), 0)</f>
        <v>0</v>
      </c>
    </row>
    <row r="268" spans="1:16" x14ac:dyDescent="0.2">
      <c r="A268" s="1" t="str">
        <f t="shared" si="8"/>
        <v>20121commercialVCC 24724 (NG T7 SWCVng)2020</v>
      </c>
      <c r="B268" s="1" t="str">
        <f t="shared" si="9"/>
        <v>20121commercialVCC 24724 (NG T7 SWCVng)</v>
      </c>
      <c r="C268">
        <f>sales!$B$268</f>
        <v>2012</v>
      </c>
      <c r="D268">
        <f>sales!$C$268</f>
        <v>1</v>
      </c>
      <c r="E268" t="str">
        <f>sales!$D$268</f>
        <v>commercial</v>
      </c>
      <c r="F268" t="str">
        <f>sales!$E$268</f>
        <v>VCC 24724 (NG T7 SWCVng)</v>
      </c>
      <c r="G268">
        <f>sales!$F$268</f>
        <v>2020</v>
      </c>
      <c r="H268" s="1">
        <f>sales!$G268 - VLOOKUP($D268&amp;$G268, 'regional-sales'!$A$2:$D$24, 4, 0) * VLOOKUP($D268&amp;$E268&amp;$F268&amp;$G268, 'market-share'!$A$2:$F$95, 6, 0) * ($C268 = $G268)</f>
        <v>0</v>
      </c>
      <c r="I268" s="1">
        <f>sales!$H268 - IF($C268 &gt;= $G268, VLOOKUP($D268&amp;$G268, 'regional-sales'!$A$2:$D$24, 4, 0) * VLOOKUP($D268&amp;$E268&amp;$F268&amp;$G268, 'market-share'!$A$2:$F$95, 6, 0) * VLOOKUP($C268 - $G268, survival!$A$2:$B$72, 2, 0), 0)</f>
        <v>0</v>
      </c>
      <c r="J268" s="1">
        <f>sales!$I268 - IF($C268 &gt;= $G268, sales!$H268 *VLOOKUP(E268&amp;($C268-$G268), 'annual-travel'!$A$2:$D$64, 4, 0), 0)</f>
        <v>0</v>
      </c>
      <c r="K268" s="1">
        <f>sales!$J268 - SUM($M268:$P268)</f>
        <v>0</v>
      </c>
      <c r="M268" s="1">
        <f>IFERROR(sales!$I268 * VLOOKUP($E268&amp;$F268&amp;"GAS", 'fuel-split'!$A$2:$E$7, 5, 0) / VLOOKUP($F268&amp;$G268&amp;"GAS", 'fuel-efficiency'!$A$2:$E$56, 5, 0), 0)</f>
        <v>0</v>
      </c>
      <c r="N268" s="1">
        <f>IFERROR(sales!$I268 * VLOOKUP($E268&amp;F268&amp;"DSL", 'fuel-split'!$A$2:$E$7, 5, 0) / VLOOKUP($F268&amp;$G268&amp;"DSL", 'fuel-efficiency'!$A$2:$E$56, 5, 0), 0)</f>
        <v>0</v>
      </c>
      <c r="O268" s="1">
        <f>IFERROR(sales!$I268 * VLOOKUP($E268&amp;$F268&amp;"NG", 'fuel-split'!$A$2:$E$7, 5, 0) / VLOOKUP($F268&amp;$G268&amp;"NG", 'fuel-efficiency'!$A$2:$E$56, 5, 0), 0)</f>
        <v>0</v>
      </c>
      <c r="P268" s="1">
        <f>IFERROR(sales!$I268 * VLOOKUP($E268&amp;$F268&amp;"ELEC", 'fuel-split'!$A$2:$E$7, 5, 0) / VLOOKUP($F268&amp;$G268&amp;"ELEC", 'fuel-efficiency'!$A$2:$E$56, 5, 0), 0)</f>
        <v>0</v>
      </c>
    </row>
    <row r="269" spans="1:16" x14ac:dyDescent="0.2">
      <c r="A269" s="1" t="str">
        <f t="shared" si="8"/>
        <v>20131commercialVCC 24724 (NG T7 SWCVng)2020</v>
      </c>
      <c r="B269" s="1" t="str">
        <f t="shared" si="9"/>
        <v>20131commercialVCC 24724 (NG T7 SWCVng)</v>
      </c>
      <c r="C269">
        <f>sales!$B$269</f>
        <v>2013</v>
      </c>
      <c r="D269">
        <f>sales!$C$269</f>
        <v>1</v>
      </c>
      <c r="E269" t="str">
        <f>sales!$D$269</f>
        <v>commercial</v>
      </c>
      <c r="F269" t="str">
        <f>sales!$E$269</f>
        <v>VCC 24724 (NG T7 SWCVng)</v>
      </c>
      <c r="G269">
        <f>sales!$F$269</f>
        <v>2020</v>
      </c>
      <c r="H269" s="1">
        <f>sales!$G269 - VLOOKUP($D269&amp;$G269, 'regional-sales'!$A$2:$D$24, 4, 0) * VLOOKUP($D269&amp;$E269&amp;$F269&amp;$G269, 'market-share'!$A$2:$F$95, 6, 0) * ($C269 = $G269)</f>
        <v>0</v>
      </c>
      <c r="I269" s="1">
        <f>sales!$H269 - IF($C269 &gt;= $G269, VLOOKUP($D269&amp;$G269, 'regional-sales'!$A$2:$D$24, 4, 0) * VLOOKUP($D269&amp;$E269&amp;$F269&amp;$G269, 'market-share'!$A$2:$F$95, 6, 0) * VLOOKUP($C269 - $G269, survival!$A$2:$B$72, 2, 0), 0)</f>
        <v>0</v>
      </c>
      <c r="J269" s="1">
        <f>sales!$I269 - IF($C269 &gt;= $G269, sales!$H269 *VLOOKUP(E269&amp;($C269-$G269), 'annual-travel'!$A$2:$D$64, 4, 0), 0)</f>
        <v>0</v>
      </c>
      <c r="K269" s="1">
        <f>sales!$J269 - SUM($M269:$P269)</f>
        <v>0</v>
      </c>
      <c r="M269" s="1">
        <f>IFERROR(sales!$I269 * VLOOKUP($E269&amp;$F269&amp;"GAS", 'fuel-split'!$A$2:$E$7, 5, 0) / VLOOKUP($F269&amp;$G269&amp;"GAS", 'fuel-efficiency'!$A$2:$E$56, 5, 0), 0)</f>
        <v>0</v>
      </c>
      <c r="N269" s="1">
        <f>IFERROR(sales!$I269 * VLOOKUP($E269&amp;F269&amp;"DSL", 'fuel-split'!$A$2:$E$7, 5, 0) / VLOOKUP($F269&amp;$G269&amp;"DSL", 'fuel-efficiency'!$A$2:$E$56, 5, 0), 0)</f>
        <v>0</v>
      </c>
      <c r="O269" s="1">
        <f>IFERROR(sales!$I269 * VLOOKUP($E269&amp;$F269&amp;"NG", 'fuel-split'!$A$2:$E$7, 5, 0) / VLOOKUP($F269&amp;$G269&amp;"NG", 'fuel-efficiency'!$A$2:$E$56, 5, 0), 0)</f>
        <v>0</v>
      </c>
      <c r="P269" s="1">
        <f>IFERROR(sales!$I269 * VLOOKUP($E269&amp;$F269&amp;"ELEC", 'fuel-split'!$A$2:$E$7, 5, 0) / VLOOKUP($F269&amp;$G269&amp;"ELEC", 'fuel-efficiency'!$A$2:$E$56, 5, 0), 0)</f>
        <v>0</v>
      </c>
    </row>
    <row r="270" spans="1:16" x14ac:dyDescent="0.2">
      <c r="A270" s="1" t="str">
        <f t="shared" si="8"/>
        <v>20141commercialVCC 24724 (NG T7 SWCVng)2020</v>
      </c>
      <c r="B270" s="1" t="str">
        <f t="shared" si="9"/>
        <v>20141commercialVCC 24724 (NG T7 SWCVng)</v>
      </c>
      <c r="C270">
        <f>sales!$B$270</f>
        <v>2014</v>
      </c>
      <c r="D270">
        <f>sales!$C$270</f>
        <v>1</v>
      </c>
      <c r="E270" t="str">
        <f>sales!$D$270</f>
        <v>commercial</v>
      </c>
      <c r="F270" t="str">
        <f>sales!$E$270</f>
        <v>VCC 24724 (NG T7 SWCVng)</v>
      </c>
      <c r="G270">
        <f>sales!$F$270</f>
        <v>2020</v>
      </c>
      <c r="H270" s="1">
        <f>sales!$G270 - VLOOKUP($D270&amp;$G270, 'regional-sales'!$A$2:$D$24, 4, 0) * VLOOKUP($D270&amp;$E270&amp;$F270&amp;$G270, 'market-share'!$A$2:$F$95, 6, 0) * ($C270 = $G270)</f>
        <v>0</v>
      </c>
      <c r="I270" s="1">
        <f>sales!$H270 - IF($C270 &gt;= $G270, VLOOKUP($D270&amp;$G270, 'regional-sales'!$A$2:$D$24, 4, 0) * VLOOKUP($D270&amp;$E270&amp;$F270&amp;$G270, 'market-share'!$A$2:$F$95, 6, 0) * VLOOKUP($C270 - $G270, survival!$A$2:$B$72, 2, 0), 0)</f>
        <v>0</v>
      </c>
      <c r="J270" s="1">
        <f>sales!$I270 - IF($C270 &gt;= $G270, sales!$H270 *VLOOKUP(E270&amp;($C270-$G270), 'annual-travel'!$A$2:$D$64, 4, 0), 0)</f>
        <v>0</v>
      </c>
      <c r="K270" s="1">
        <f>sales!$J270 - SUM($M270:$P270)</f>
        <v>0</v>
      </c>
      <c r="M270" s="1">
        <f>IFERROR(sales!$I270 * VLOOKUP($E270&amp;$F270&amp;"GAS", 'fuel-split'!$A$2:$E$7, 5, 0) / VLOOKUP($F270&amp;$G270&amp;"GAS", 'fuel-efficiency'!$A$2:$E$56, 5, 0), 0)</f>
        <v>0</v>
      </c>
      <c r="N270" s="1">
        <f>IFERROR(sales!$I270 * VLOOKUP($E270&amp;F270&amp;"DSL", 'fuel-split'!$A$2:$E$7, 5, 0) / VLOOKUP($F270&amp;$G270&amp;"DSL", 'fuel-efficiency'!$A$2:$E$56, 5, 0), 0)</f>
        <v>0</v>
      </c>
      <c r="O270" s="1">
        <f>IFERROR(sales!$I270 * VLOOKUP($E270&amp;$F270&amp;"NG", 'fuel-split'!$A$2:$E$7, 5, 0) / VLOOKUP($F270&amp;$G270&amp;"NG", 'fuel-efficiency'!$A$2:$E$56, 5, 0), 0)</f>
        <v>0</v>
      </c>
      <c r="P270" s="1">
        <f>IFERROR(sales!$I270 * VLOOKUP($E270&amp;$F270&amp;"ELEC", 'fuel-split'!$A$2:$E$7, 5, 0) / VLOOKUP($F270&amp;$G270&amp;"ELEC", 'fuel-efficiency'!$A$2:$E$56, 5, 0), 0)</f>
        <v>0</v>
      </c>
    </row>
    <row r="271" spans="1:16" x14ac:dyDescent="0.2">
      <c r="A271" s="1" t="str">
        <f t="shared" si="8"/>
        <v>20151commercialVCC 24724 (NG T7 SWCVng)2020</v>
      </c>
      <c r="B271" s="1" t="str">
        <f t="shared" si="9"/>
        <v>20151commercialVCC 24724 (NG T7 SWCVng)</v>
      </c>
      <c r="C271">
        <f>sales!$B$271</f>
        <v>2015</v>
      </c>
      <c r="D271">
        <f>sales!$C$271</f>
        <v>1</v>
      </c>
      <c r="E271" t="str">
        <f>sales!$D$271</f>
        <v>commercial</v>
      </c>
      <c r="F271" t="str">
        <f>sales!$E$271</f>
        <v>VCC 24724 (NG T7 SWCVng)</v>
      </c>
      <c r="G271">
        <f>sales!$F$271</f>
        <v>2020</v>
      </c>
      <c r="H271" s="1">
        <f>sales!$G271 - VLOOKUP($D271&amp;$G271, 'regional-sales'!$A$2:$D$24, 4, 0) * VLOOKUP($D271&amp;$E271&amp;$F271&amp;$G271, 'market-share'!$A$2:$F$95, 6, 0) * ($C271 = $G271)</f>
        <v>0</v>
      </c>
      <c r="I271" s="1">
        <f>sales!$H271 - IF($C271 &gt;= $G271, VLOOKUP($D271&amp;$G271, 'regional-sales'!$A$2:$D$24, 4, 0) * VLOOKUP($D271&amp;$E271&amp;$F271&amp;$G271, 'market-share'!$A$2:$F$95, 6, 0) * VLOOKUP($C271 - $G271, survival!$A$2:$B$72, 2, 0), 0)</f>
        <v>0</v>
      </c>
      <c r="J271" s="1">
        <f>sales!$I271 - IF($C271 &gt;= $G271, sales!$H271 *VLOOKUP(E271&amp;($C271-$G271), 'annual-travel'!$A$2:$D$64, 4, 0), 0)</f>
        <v>0</v>
      </c>
      <c r="K271" s="1">
        <f>sales!$J271 - SUM($M271:$P271)</f>
        <v>0</v>
      </c>
      <c r="M271" s="1">
        <f>IFERROR(sales!$I271 * VLOOKUP($E271&amp;$F271&amp;"GAS", 'fuel-split'!$A$2:$E$7, 5, 0) / VLOOKUP($F271&amp;$G271&amp;"GAS", 'fuel-efficiency'!$A$2:$E$56, 5, 0), 0)</f>
        <v>0</v>
      </c>
      <c r="N271" s="1">
        <f>IFERROR(sales!$I271 * VLOOKUP($E271&amp;F271&amp;"DSL", 'fuel-split'!$A$2:$E$7, 5, 0) / VLOOKUP($F271&amp;$G271&amp;"DSL", 'fuel-efficiency'!$A$2:$E$56, 5, 0), 0)</f>
        <v>0</v>
      </c>
      <c r="O271" s="1">
        <f>IFERROR(sales!$I271 * VLOOKUP($E271&amp;$F271&amp;"NG", 'fuel-split'!$A$2:$E$7, 5, 0) / VLOOKUP($F271&amp;$G271&amp;"NG", 'fuel-efficiency'!$A$2:$E$56, 5, 0), 0)</f>
        <v>0</v>
      </c>
      <c r="P271" s="1">
        <f>IFERROR(sales!$I271 * VLOOKUP($E271&amp;$F271&amp;"ELEC", 'fuel-split'!$A$2:$E$7, 5, 0) / VLOOKUP($F271&amp;$G271&amp;"ELEC", 'fuel-efficiency'!$A$2:$E$56, 5, 0), 0)</f>
        <v>0</v>
      </c>
    </row>
    <row r="272" spans="1:16" x14ac:dyDescent="0.2">
      <c r="A272" s="1" t="str">
        <f t="shared" si="8"/>
        <v>20161commercialVCC 24724 (NG T7 SWCVng)2020</v>
      </c>
      <c r="B272" s="1" t="str">
        <f t="shared" si="9"/>
        <v>20161commercialVCC 24724 (NG T7 SWCVng)</v>
      </c>
      <c r="C272">
        <f>sales!$B$272</f>
        <v>2016</v>
      </c>
      <c r="D272">
        <f>sales!$C$272</f>
        <v>1</v>
      </c>
      <c r="E272" t="str">
        <f>sales!$D$272</f>
        <v>commercial</v>
      </c>
      <c r="F272" t="str">
        <f>sales!$E$272</f>
        <v>VCC 24724 (NG T7 SWCVng)</v>
      </c>
      <c r="G272">
        <f>sales!$F$272</f>
        <v>2020</v>
      </c>
      <c r="H272" s="1">
        <f>sales!$G272 - VLOOKUP($D272&amp;$G272, 'regional-sales'!$A$2:$D$24, 4, 0) * VLOOKUP($D272&amp;$E272&amp;$F272&amp;$G272, 'market-share'!$A$2:$F$95, 6, 0) * ($C272 = $G272)</f>
        <v>0</v>
      </c>
      <c r="I272" s="1">
        <f>sales!$H272 - IF($C272 &gt;= $G272, VLOOKUP($D272&amp;$G272, 'regional-sales'!$A$2:$D$24, 4, 0) * VLOOKUP($D272&amp;$E272&amp;$F272&amp;$G272, 'market-share'!$A$2:$F$95, 6, 0) * VLOOKUP($C272 - $G272, survival!$A$2:$B$72, 2, 0), 0)</f>
        <v>0</v>
      </c>
      <c r="J272" s="1">
        <f>sales!$I272 - IF($C272 &gt;= $G272, sales!$H272 *VLOOKUP(E272&amp;($C272-$G272), 'annual-travel'!$A$2:$D$64, 4, 0), 0)</f>
        <v>0</v>
      </c>
      <c r="K272" s="1">
        <f>sales!$J272 - SUM($M272:$P272)</f>
        <v>0</v>
      </c>
      <c r="M272" s="1">
        <f>IFERROR(sales!$I272 * VLOOKUP($E272&amp;$F272&amp;"GAS", 'fuel-split'!$A$2:$E$7, 5, 0) / VLOOKUP($F272&amp;$G272&amp;"GAS", 'fuel-efficiency'!$A$2:$E$56, 5, 0), 0)</f>
        <v>0</v>
      </c>
      <c r="N272" s="1">
        <f>IFERROR(sales!$I272 * VLOOKUP($E272&amp;F272&amp;"DSL", 'fuel-split'!$A$2:$E$7, 5, 0) / VLOOKUP($F272&amp;$G272&amp;"DSL", 'fuel-efficiency'!$A$2:$E$56, 5, 0), 0)</f>
        <v>0</v>
      </c>
      <c r="O272" s="1">
        <f>IFERROR(sales!$I272 * VLOOKUP($E272&amp;$F272&amp;"NG", 'fuel-split'!$A$2:$E$7, 5, 0) / VLOOKUP($F272&amp;$G272&amp;"NG", 'fuel-efficiency'!$A$2:$E$56, 5, 0), 0)</f>
        <v>0</v>
      </c>
      <c r="P272" s="1">
        <f>IFERROR(sales!$I272 * VLOOKUP($E272&amp;$F272&amp;"ELEC", 'fuel-split'!$A$2:$E$7, 5, 0) / VLOOKUP($F272&amp;$G272&amp;"ELEC", 'fuel-efficiency'!$A$2:$E$56, 5, 0), 0)</f>
        <v>0</v>
      </c>
    </row>
    <row r="273" spans="1:16" x14ac:dyDescent="0.2">
      <c r="A273" s="1" t="str">
        <f t="shared" si="8"/>
        <v>20171commercialVCC 24724 (NG T7 SWCVng)2020</v>
      </c>
      <c r="B273" s="1" t="str">
        <f t="shared" si="9"/>
        <v>20171commercialVCC 24724 (NG T7 SWCVng)</v>
      </c>
      <c r="C273">
        <f>sales!$B$273</f>
        <v>2017</v>
      </c>
      <c r="D273">
        <f>sales!$C$273</f>
        <v>1</v>
      </c>
      <c r="E273" t="str">
        <f>sales!$D$273</f>
        <v>commercial</v>
      </c>
      <c r="F273" t="str">
        <f>sales!$E$273</f>
        <v>VCC 24724 (NG T7 SWCVng)</v>
      </c>
      <c r="G273">
        <f>sales!$F$273</f>
        <v>2020</v>
      </c>
      <c r="H273" s="1">
        <f>sales!$G273 - VLOOKUP($D273&amp;$G273, 'regional-sales'!$A$2:$D$24, 4, 0) * VLOOKUP($D273&amp;$E273&amp;$F273&amp;$G273, 'market-share'!$A$2:$F$95, 6, 0) * ($C273 = $G273)</f>
        <v>0</v>
      </c>
      <c r="I273" s="1">
        <f>sales!$H273 - IF($C273 &gt;= $G273, VLOOKUP($D273&amp;$G273, 'regional-sales'!$A$2:$D$24, 4, 0) * VLOOKUP($D273&amp;$E273&amp;$F273&amp;$G273, 'market-share'!$A$2:$F$95, 6, 0) * VLOOKUP($C273 - $G273, survival!$A$2:$B$72, 2, 0), 0)</f>
        <v>0</v>
      </c>
      <c r="J273" s="1">
        <f>sales!$I273 - IF($C273 &gt;= $G273, sales!$H273 *VLOOKUP(E273&amp;($C273-$G273), 'annual-travel'!$A$2:$D$64, 4, 0), 0)</f>
        <v>0</v>
      </c>
      <c r="K273" s="1">
        <f>sales!$J273 - SUM($M273:$P273)</f>
        <v>0</v>
      </c>
      <c r="M273" s="1">
        <f>IFERROR(sales!$I273 * VLOOKUP($E273&amp;$F273&amp;"GAS", 'fuel-split'!$A$2:$E$7, 5, 0) / VLOOKUP($F273&amp;$G273&amp;"GAS", 'fuel-efficiency'!$A$2:$E$56, 5, 0), 0)</f>
        <v>0</v>
      </c>
      <c r="N273" s="1">
        <f>IFERROR(sales!$I273 * VLOOKUP($E273&amp;F273&amp;"DSL", 'fuel-split'!$A$2:$E$7, 5, 0) / VLOOKUP($F273&amp;$G273&amp;"DSL", 'fuel-efficiency'!$A$2:$E$56, 5, 0), 0)</f>
        <v>0</v>
      </c>
      <c r="O273" s="1">
        <f>IFERROR(sales!$I273 * VLOOKUP($E273&amp;$F273&amp;"NG", 'fuel-split'!$A$2:$E$7, 5, 0) / VLOOKUP($F273&amp;$G273&amp;"NG", 'fuel-efficiency'!$A$2:$E$56, 5, 0), 0)</f>
        <v>0</v>
      </c>
      <c r="P273" s="1">
        <f>IFERROR(sales!$I273 * VLOOKUP($E273&amp;$F273&amp;"ELEC", 'fuel-split'!$A$2:$E$7, 5, 0) / VLOOKUP($F273&amp;$G273&amp;"ELEC", 'fuel-efficiency'!$A$2:$E$56, 5, 0), 0)</f>
        <v>0</v>
      </c>
    </row>
    <row r="274" spans="1:16" x14ac:dyDescent="0.2">
      <c r="A274" s="1" t="str">
        <f t="shared" si="8"/>
        <v>20181commercialVCC 24724 (NG T7 SWCVng)2020</v>
      </c>
      <c r="B274" s="1" t="str">
        <f t="shared" si="9"/>
        <v>20181commercialVCC 24724 (NG T7 SWCVng)</v>
      </c>
      <c r="C274">
        <f>sales!$B$274</f>
        <v>2018</v>
      </c>
      <c r="D274">
        <f>sales!$C$274</f>
        <v>1</v>
      </c>
      <c r="E274" t="str">
        <f>sales!$D$274</f>
        <v>commercial</v>
      </c>
      <c r="F274" t="str">
        <f>sales!$E$274</f>
        <v>VCC 24724 (NG T7 SWCVng)</v>
      </c>
      <c r="G274">
        <f>sales!$F$274</f>
        <v>2020</v>
      </c>
      <c r="H274" s="1">
        <f>sales!$G274 - VLOOKUP($D274&amp;$G274, 'regional-sales'!$A$2:$D$24, 4, 0) * VLOOKUP($D274&amp;$E274&amp;$F274&amp;$G274, 'market-share'!$A$2:$F$95, 6, 0) * ($C274 = $G274)</f>
        <v>0</v>
      </c>
      <c r="I274" s="1">
        <f>sales!$H274 - IF($C274 &gt;= $G274, VLOOKUP($D274&amp;$G274, 'regional-sales'!$A$2:$D$24, 4, 0) * VLOOKUP($D274&amp;$E274&amp;$F274&amp;$G274, 'market-share'!$A$2:$F$95, 6, 0) * VLOOKUP($C274 - $G274, survival!$A$2:$B$72, 2, 0), 0)</f>
        <v>0</v>
      </c>
      <c r="J274" s="1">
        <f>sales!$I274 - IF($C274 &gt;= $G274, sales!$H274 *VLOOKUP(E274&amp;($C274-$G274), 'annual-travel'!$A$2:$D$64, 4, 0), 0)</f>
        <v>0</v>
      </c>
      <c r="K274" s="1">
        <f>sales!$J274 - SUM($M274:$P274)</f>
        <v>0</v>
      </c>
      <c r="M274" s="1">
        <f>IFERROR(sales!$I274 * VLOOKUP($E274&amp;$F274&amp;"GAS", 'fuel-split'!$A$2:$E$7, 5, 0) / VLOOKUP($F274&amp;$G274&amp;"GAS", 'fuel-efficiency'!$A$2:$E$56, 5, 0), 0)</f>
        <v>0</v>
      </c>
      <c r="N274" s="1">
        <f>IFERROR(sales!$I274 * VLOOKUP($E274&amp;F274&amp;"DSL", 'fuel-split'!$A$2:$E$7, 5, 0) / VLOOKUP($F274&amp;$G274&amp;"DSL", 'fuel-efficiency'!$A$2:$E$56, 5, 0), 0)</f>
        <v>0</v>
      </c>
      <c r="O274" s="1">
        <f>IFERROR(sales!$I274 * VLOOKUP($E274&amp;$F274&amp;"NG", 'fuel-split'!$A$2:$E$7, 5, 0) / VLOOKUP($F274&amp;$G274&amp;"NG", 'fuel-efficiency'!$A$2:$E$56, 5, 0), 0)</f>
        <v>0</v>
      </c>
      <c r="P274" s="1">
        <f>IFERROR(sales!$I274 * VLOOKUP($E274&amp;$F274&amp;"ELEC", 'fuel-split'!$A$2:$E$7, 5, 0) / VLOOKUP($F274&amp;$G274&amp;"ELEC", 'fuel-efficiency'!$A$2:$E$56, 5, 0), 0)</f>
        <v>0</v>
      </c>
    </row>
    <row r="275" spans="1:16" x14ac:dyDescent="0.2">
      <c r="A275" s="1" t="str">
        <f t="shared" si="8"/>
        <v>20191commercialVCC 24724 (NG T7 SWCVng)2020</v>
      </c>
      <c r="B275" s="1" t="str">
        <f t="shared" si="9"/>
        <v>20191commercialVCC 24724 (NG T7 SWCVng)</v>
      </c>
      <c r="C275">
        <f>sales!$B$275</f>
        <v>2019</v>
      </c>
      <c r="D275">
        <f>sales!$C$275</f>
        <v>1</v>
      </c>
      <c r="E275" t="str">
        <f>sales!$D$275</f>
        <v>commercial</v>
      </c>
      <c r="F275" t="str">
        <f>sales!$E$275</f>
        <v>VCC 24724 (NG T7 SWCVng)</v>
      </c>
      <c r="G275">
        <f>sales!$F$275</f>
        <v>2020</v>
      </c>
      <c r="H275" s="1">
        <f>sales!$G275 - VLOOKUP($D275&amp;$G275, 'regional-sales'!$A$2:$D$24, 4, 0) * VLOOKUP($D275&amp;$E275&amp;$F275&amp;$G275, 'market-share'!$A$2:$F$95, 6, 0) * ($C275 = $G275)</f>
        <v>0</v>
      </c>
      <c r="I275" s="1">
        <f>sales!$H275 - IF($C275 &gt;= $G275, VLOOKUP($D275&amp;$G275, 'regional-sales'!$A$2:$D$24, 4, 0) * VLOOKUP($D275&amp;$E275&amp;$F275&amp;$G275, 'market-share'!$A$2:$F$95, 6, 0) * VLOOKUP($C275 - $G275, survival!$A$2:$B$72, 2, 0), 0)</f>
        <v>0</v>
      </c>
      <c r="J275" s="1">
        <f>sales!$I275 - IF($C275 &gt;= $G275, sales!$H275 *VLOOKUP(E275&amp;($C275-$G275), 'annual-travel'!$A$2:$D$64, 4, 0), 0)</f>
        <v>0</v>
      </c>
      <c r="K275" s="1">
        <f>sales!$J275 - SUM($M275:$P275)</f>
        <v>0</v>
      </c>
      <c r="M275" s="1">
        <f>IFERROR(sales!$I275 * VLOOKUP($E275&amp;$F275&amp;"GAS", 'fuel-split'!$A$2:$E$7, 5, 0) / VLOOKUP($F275&amp;$G275&amp;"GAS", 'fuel-efficiency'!$A$2:$E$56, 5, 0), 0)</f>
        <v>0</v>
      </c>
      <c r="N275" s="1">
        <f>IFERROR(sales!$I275 * VLOOKUP($E275&amp;F275&amp;"DSL", 'fuel-split'!$A$2:$E$7, 5, 0) / VLOOKUP($F275&amp;$G275&amp;"DSL", 'fuel-efficiency'!$A$2:$E$56, 5, 0), 0)</f>
        <v>0</v>
      </c>
      <c r="O275" s="1">
        <f>IFERROR(sales!$I275 * VLOOKUP($E275&amp;$F275&amp;"NG", 'fuel-split'!$A$2:$E$7, 5, 0) / VLOOKUP($F275&amp;$G275&amp;"NG", 'fuel-efficiency'!$A$2:$E$56, 5, 0), 0)</f>
        <v>0</v>
      </c>
      <c r="P275" s="1">
        <f>IFERROR(sales!$I275 * VLOOKUP($E275&amp;$F275&amp;"ELEC", 'fuel-split'!$A$2:$E$7, 5, 0) / VLOOKUP($F275&amp;$G275&amp;"ELEC", 'fuel-efficiency'!$A$2:$E$56, 5, 0), 0)</f>
        <v>0</v>
      </c>
    </row>
    <row r="276" spans="1:16" x14ac:dyDescent="0.2">
      <c r="A276" s="1" t="str">
        <f t="shared" si="8"/>
        <v>20201commercialVCC 24724 (NG T7 SWCVng)2020</v>
      </c>
      <c r="B276" s="1" t="str">
        <f t="shared" si="9"/>
        <v>20201commercialVCC 24724 (NG T7 SWCVng)</v>
      </c>
      <c r="C276">
        <f>sales!$B$276</f>
        <v>2020</v>
      </c>
      <c r="D276">
        <f>sales!$C$276</f>
        <v>1</v>
      </c>
      <c r="E276" t="str">
        <f>sales!$D$276</f>
        <v>commercial</v>
      </c>
      <c r="F276" t="str">
        <f>sales!$E$276</f>
        <v>VCC 24724 (NG T7 SWCVng)</v>
      </c>
      <c r="G276">
        <f>sales!$F$276</f>
        <v>2020</v>
      </c>
      <c r="H276" s="1">
        <f>sales!$G276 - VLOOKUP($D276&amp;$G276, 'regional-sales'!$A$2:$D$24, 4, 0) * VLOOKUP($D276&amp;$E276&amp;$F276&amp;$G276, 'market-share'!$A$2:$F$95, 6, 0) * ($C276 = $G276)</f>
        <v>-2.4721380498249346E-10</v>
      </c>
      <c r="I276" s="1">
        <f>sales!$H276 - IF($C276 &gt;= $G276, VLOOKUP($D276&amp;$G276, 'regional-sales'!$A$2:$D$24, 4, 0) * VLOOKUP($D276&amp;$E276&amp;$F276&amp;$G276, 'market-share'!$A$2:$F$95, 6, 0) * VLOOKUP($C276 - $G276, survival!$A$2:$B$72, 2, 0), 0)</f>
        <v>-2.4721380498249346E-10</v>
      </c>
      <c r="J276" s="1">
        <f>sales!$I276 - IF($C276 &gt;= $G276, sales!$H276 *VLOOKUP(E276&amp;($C276-$G276), 'annual-travel'!$A$2:$D$64, 4, 0), 0)</f>
        <v>-5.9698882978409529E-5</v>
      </c>
      <c r="K276" s="1">
        <f>sales!$J276 - SUM($M276:$P276)</f>
        <v>5.5501586757600307E-6</v>
      </c>
      <c r="M276" s="1">
        <f>IFERROR(sales!$I276 * VLOOKUP($E276&amp;$F276&amp;"GAS", 'fuel-split'!$A$2:$E$7, 5, 0) / VLOOKUP($F276&amp;$G276&amp;"GAS", 'fuel-efficiency'!$A$2:$E$56, 5, 0), 0)</f>
        <v>0</v>
      </c>
      <c r="N276" s="1">
        <f>IFERROR(sales!$I276 * VLOOKUP($E276&amp;F276&amp;"DSL", 'fuel-split'!$A$2:$E$7, 5, 0) / VLOOKUP($F276&amp;$G276&amp;"DSL", 'fuel-efficiency'!$A$2:$E$56, 5, 0), 0)</f>
        <v>0</v>
      </c>
      <c r="O276" s="1">
        <f>IFERROR(sales!$I276 * VLOOKUP($E276&amp;$F276&amp;"NG", 'fuel-split'!$A$2:$E$7, 5, 0) / VLOOKUP($F276&amp;$G276&amp;"NG", 'fuel-efficiency'!$A$2:$E$56, 5, 0), 0)</f>
        <v>68967.346775538419</v>
      </c>
      <c r="P276" s="1">
        <f>IFERROR(sales!$I276 * VLOOKUP($E276&amp;$F276&amp;"ELEC", 'fuel-split'!$A$2:$E$7, 5, 0) / VLOOKUP($F276&amp;$G276&amp;"ELEC", 'fuel-efficiency'!$A$2:$E$56, 5, 0), 0)</f>
        <v>57281.702993953426</v>
      </c>
    </row>
    <row r="277" spans="1:16" x14ac:dyDescent="0.2">
      <c r="A277" s="1" t="str">
        <f t="shared" si="8"/>
        <v>20101industrialVCC 21400 (GAS LHD1)2010</v>
      </c>
      <c r="B277" s="1" t="str">
        <f t="shared" si="9"/>
        <v>20101industrialVCC 21400 (GAS LHD1)</v>
      </c>
      <c r="C277">
        <f>sales!$B$277</f>
        <v>2010</v>
      </c>
      <c r="D277">
        <f>sales!$C$277</f>
        <v>1</v>
      </c>
      <c r="E277" t="str">
        <f>sales!$D$277</f>
        <v>industrial</v>
      </c>
      <c r="F277" t="str">
        <f>sales!$E$277</f>
        <v>VCC 21400 (GAS LHD1)</v>
      </c>
      <c r="G277">
        <f>sales!$F$277</f>
        <v>2010</v>
      </c>
      <c r="H277" s="1">
        <f>sales!$G277 - VLOOKUP($D277&amp;$G277, 'regional-sales'!$A$2:$D$24, 4, 0) * VLOOKUP($D277&amp;$E277&amp;$F277&amp;$G277, 'market-share'!$A$2:$F$95, 6, 0) * ($C277 = $G277)</f>
        <v>-1.2079226507921703E-10</v>
      </c>
      <c r="I277" s="1">
        <f>sales!$H277 - IF($C277 &gt;= $G277, VLOOKUP($D277&amp;$G277, 'regional-sales'!$A$2:$D$24, 4, 0) * VLOOKUP($D277&amp;$E277&amp;$F277&amp;$G277, 'market-share'!$A$2:$F$95, 6, 0) * VLOOKUP($C277 - $G277, survival!$A$2:$B$72, 2, 0), 0)</f>
        <v>-1.2079226507921703E-10</v>
      </c>
      <c r="J277" s="1">
        <f>sales!$I277 - IF($C277 &gt;= $G277, sales!$H277 *VLOOKUP(E277&amp;($C277-$G277), 'annual-travel'!$A$2:$D$64, 4, 0), 0)</f>
        <v>1.3848475646227598E-4</v>
      </c>
      <c r="K277" s="1">
        <f>sales!$J277 - SUM($M277:$P277)</f>
        <v>-3.2135489163920283E-5</v>
      </c>
      <c r="M277" s="1">
        <f>IFERROR(sales!$I277 * VLOOKUP($E277&amp;$F277&amp;"GAS", 'fuel-split'!$A$2:$E$7, 5, 0) / VLOOKUP($F277&amp;$G277&amp;"GAS", 'fuel-efficiency'!$A$2:$E$56, 5, 0), 0)</f>
        <v>80340.740229285686</v>
      </c>
      <c r="N277" s="1">
        <f>IFERROR(sales!$I277 * VLOOKUP($E277&amp;F277&amp;"DSL", 'fuel-split'!$A$2:$E$7, 5, 0) / VLOOKUP($F277&amp;$G277&amp;"DSL", 'fuel-efficiency'!$A$2:$E$56, 5, 0), 0)</f>
        <v>0</v>
      </c>
      <c r="O277" s="1">
        <f>IFERROR(sales!$I277 * VLOOKUP($E277&amp;$F277&amp;"NG", 'fuel-split'!$A$2:$E$7, 5, 0) / VLOOKUP($F277&amp;$G277&amp;"NG", 'fuel-efficiency'!$A$2:$E$56, 5, 0), 0)</f>
        <v>0</v>
      </c>
      <c r="P277" s="1">
        <f>IFERROR(sales!$I277 * VLOOKUP($E277&amp;$F277&amp;"ELEC", 'fuel-split'!$A$2:$E$7, 5, 0) / VLOOKUP($F277&amp;$G277&amp;"ELEC", 'fuel-efficiency'!$A$2:$E$56, 5, 0), 0)</f>
        <v>0</v>
      </c>
    </row>
    <row r="278" spans="1:16" x14ac:dyDescent="0.2">
      <c r="A278" s="1" t="str">
        <f t="shared" si="8"/>
        <v>20111industrialVCC 21400 (GAS LHD1)2010</v>
      </c>
      <c r="B278" s="1" t="str">
        <f t="shared" si="9"/>
        <v>20111industrialVCC 21400 (GAS LHD1)</v>
      </c>
      <c r="C278">
        <f>sales!$B$278</f>
        <v>2011</v>
      </c>
      <c r="D278">
        <f>sales!$C$278</f>
        <v>1</v>
      </c>
      <c r="E278" t="str">
        <f>sales!$D$278</f>
        <v>industrial</v>
      </c>
      <c r="F278" t="str">
        <f>sales!$E$278</f>
        <v>VCC 21400 (GAS LHD1)</v>
      </c>
      <c r="G278">
        <f>sales!$F$278</f>
        <v>2010</v>
      </c>
      <c r="H278" s="1">
        <f>sales!$G278 - VLOOKUP($D278&amp;$G278, 'regional-sales'!$A$2:$D$24, 4, 0) * VLOOKUP($D278&amp;$E278&amp;$F278&amp;$G278, 'market-share'!$A$2:$F$95, 6, 0) * ($C278 = $G278)</f>
        <v>0</v>
      </c>
      <c r="I278" s="1">
        <f>sales!$H278 - IF($C278 &gt;= $G278, VLOOKUP($D278&amp;$G278, 'regional-sales'!$A$2:$D$24, 4, 0) * VLOOKUP($D278&amp;$E278&amp;$F278&amp;$G278, 'market-share'!$A$2:$F$95, 6, 0) * VLOOKUP($C278 - $G278, survival!$A$2:$B$72, 2, 0), 0)</f>
        <v>-1.1959855328314006E-10</v>
      </c>
      <c r="J278" s="1">
        <f>sales!$I278 - IF($C278 &gt;= $G278, sales!$H278 *VLOOKUP(E278&amp;($C278-$G278), 'annual-travel'!$A$2:$D$64, 4, 0), 0)</f>
        <v>3.9426260627806187E-5</v>
      </c>
      <c r="K278" s="1">
        <f>sales!$J278 - SUM($M278:$P278)</f>
        <v>-3.025704063475132E-5</v>
      </c>
      <c r="M278" s="1">
        <f>IFERROR(sales!$I278 * VLOOKUP($E278&amp;$F278&amp;"GAS", 'fuel-split'!$A$2:$E$7, 5, 0) / VLOOKUP($F278&amp;$G278&amp;"GAS", 'fuel-efficiency'!$A$2:$E$56, 5, 0), 0)</f>
        <v>75644.433323729245</v>
      </c>
      <c r="N278" s="1">
        <f>IFERROR(sales!$I278 * VLOOKUP($E278&amp;F278&amp;"DSL", 'fuel-split'!$A$2:$E$7, 5, 0) / VLOOKUP($F278&amp;$G278&amp;"DSL", 'fuel-efficiency'!$A$2:$E$56, 5, 0), 0)</f>
        <v>0</v>
      </c>
      <c r="O278" s="1">
        <f>IFERROR(sales!$I278 * VLOOKUP($E278&amp;$F278&amp;"NG", 'fuel-split'!$A$2:$E$7, 5, 0) / VLOOKUP($F278&amp;$G278&amp;"NG", 'fuel-efficiency'!$A$2:$E$56, 5, 0), 0)</f>
        <v>0</v>
      </c>
      <c r="P278" s="1">
        <f>IFERROR(sales!$I278 * VLOOKUP($E278&amp;$F278&amp;"ELEC", 'fuel-split'!$A$2:$E$7, 5, 0) / VLOOKUP($F278&amp;$G278&amp;"ELEC", 'fuel-efficiency'!$A$2:$E$56, 5, 0), 0)</f>
        <v>0</v>
      </c>
    </row>
    <row r="279" spans="1:16" x14ac:dyDescent="0.2">
      <c r="A279" s="1" t="str">
        <f t="shared" si="8"/>
        <v>20121industrialVCC 21400 (GAS LHD1)2010</v>
      </c>
      <c r="B279" s="1" t="str">
        <f t="shared" si="9"/>
        <v>20121industrialVCC 21400 (GAS LHD1)</v>
      </c>
      <c r="C279">
        <f>sales!$B$279</f>
        <v>2012</v>
      </c>
      <c r="D279">
        <f>sales!$C$279</f>
        <v>1</v>
      </c>
      <c r="E279" t="str">
        <f>sales!$D$279</f>
        <v>industrial</v>
      </c>
      <c r="F279" t="str">
        <f>sales!$E$279</f>
        <v>VCC 21400 (GAS LHD1)</v>
      </c>
      <c r="G279">
        <f>sales!$F$279</f>
        <v>2010</v>
      </c>
      <c r="H279" s="1">
        <f>sales!$G279 - VLOOKUP($D279&amp;$G279, 'regional-sales'!$A$2:$D$24, 4, 0) * VLOOKUP($D279&amp;$E279&amp;$F279&amp;$G279, 'market-share'!$A$2:$F$95, 6, 0) * ($C279 = $G279)</f>
        <v>0</v>
      </c>
      <c r="I279" s="1">
        <f>sales!$H279 - IF($C279 &gt;= $G279, VLOOKUP($D279&amp;$G279, 'regional-sales'!$A$2:$D$24, 4, 0) * VLOOKUP($D279&amp;$E279&amp;$F279&amp;$G279, 'market-share'!$A$2:$F$95, 6, 0) * VLOOKUP($C279 - $G279, survival!$A$2:$B$72, 2, 0), 0)</f>
        <v>-1.1840484148706309E-10</v>
      </c>
      <c r="J279" s="1">
        <f>sales!$I279 - IF($C279 &gt;= $G279, sales!$H279 *VLOOKUP(E279&amp;($C279-$G279), 'annual-travel'!$A$2:$D$64, 4, 0), 0)</f>
        <v>3.7228455767035484E-5</v>
      </c>
      <c r="K279" s="1">
        <f>sales!$J279 - SUM($M279:$P279)</f>
        <v>-2.9106755391694605E-5</v>
      </c>
      <c r="M279" s="1">
        <f>IFERROR(sales!$I279 * VLOOKUP($E279&amp;$F279&amp;"GAS", 'fuel-split'!$A$2:$E$7, 5, 0) / VLOOKUP($F279&amp;$G279&amp;"GAS", 'fuel-efficiency'!$A$2:$E$56, 5, 0), 0)</f>
        <v>72768.433071140258</v>
      </c>
      <c r="N279" s="1">
        <f>IFERROR(sales!$I279 * VLOOKUP($E279&amp;F279&amp;"DSL", 'fuel-split'!$A$2:$E$7, 5, 0) / VLOOKUP($F279&amp;$G279&amp;"DSL", 'fuel-efficiency'!$A$2:$E$56, 5, 0), 0)</f>
        <v>0</v>
      </c>
      <c r="O279" s="1">
        <f>IFERROR(sales!$I279 * VLOOKUP($E279&amp;$F279&amp;"NG", 'fuel-split'!$A$2:$E$7, 5, 0) / VLOOKUP($F279&amp;$G279&amp;"NG", 'fuel-efficiency'!$A$2:$E$56, 5, 0), 0)</f>
        <v>0</v>
      </c>
      <c r="P279" s="1">
        <f>IFERROR(sales!$I279 * VLOOKUP($E279&amp;$F279&amp;"ELEC", 'fuel-split'!$A$2:$E$7, 5, 0) / VLOOKUP($F279&amp;$G279&amp;"ELEC", 'fuel-efficiency'!$A$2:$E$56, 5, 0), 0)</f>
        <v>0</v>
      </c>
    </row>
    <row r="280" spans="1:16" x14ac:dyDescent="0.2">
      <c r="A280" s="1" t="str">
        <f t="shared" si="8"/>
        <v>20131industrialVCC 21400 (GAS LHD1)2010</v>
      </c>
      <c r="B280" s="1" t="str">
        <f t="shared" si="9"/>
        <v>20131industrialVCC 21400 (GAS LHD1)</v>
      </c>
      <c r="C280">
        <f>sales!$B$280</f>
        <v>2013</v>
      </c>
      <c r="D280">
        <f>sales!$C$280</f>
        <v>1</v>
      </c>
      <c r="E280" t="str">
        <f>sales!$D$280</f>
        <v>industrial</v>
      </c>
      <c r="F280" t="str">
        <f>sales!$E$280</f>
        <v>VCC 21400 (GAS LHD1)</v>
      </c>
      <c r="G280">
        <f>sales!$F$280</f>
        <v>2010</v>
      </c>
      <c r="H280" s="1">
        <f>sales!$G280 - VLOOKUP($D280&amp;$G280, 'regional-sales'!$A$2:$D$24, 4, 0) * VLOOKUP($D280&amp;$E280&amp;$F280&amp;$G280, 'market-share'!$A$2:$F$95, 6, 0) * ($C280 = $G280)</f>
        <v>0</v>
      </c>
      <c r="I280" s="1">
        <f>sales!$H280 - IF($C280 &gt;= $G280, VLOOKUP($D280&amp;$G280, 'regional-sales'!$A$2:$D$24, 4, 0) * VLOOKUP($D280&amp;$E280&amp;$F280&amp;$G280, 'market-share'!$A$2:$F$95, 6, 0) * VLOOKUP($C280 - $G280, survival!$A$2:$B$72, 2, 0), 0)</f>
        <v>-1.1720402426362853E-10</v>
      </c>
      <c r="J280" s="1">
        <f>sales!$I280 - IF($C280 &gt;= $G280, sales!$H280 *VLOOKUP(E280&amp;($C280-$G280), 'annual-travel'!$A$2:$D$64, 4, 0), 0)</f>
        <v>1.4048011507838964E-4</v>
      </c>
      <c r="K280" s="1">
        <f>sales!$J280 - SUM($M280:$P280)</f>
        <v>-2.81773682218045E-5</v>
      </c>
      <c r="M280" s="1">
        <f>IFERROR(sales!$I280 * VLOOKUP($E280&amp;$F280&amp;"GAS", 'fuel-split'!$A$2:$E$7, 5, 0) / VLOOKUP($F280&amp;$G280&amp;"GAS", 'fuel-efficiency'!$A$2:$E$56, 5, 0), 0)</f>
        <v>70445.074629480267</v>
      </c>
      <c r="N280" s="1">
        <f>IFERROR(sales!$I280 * VLOOKUP($E280&amp;F280&amp;"DSL", 'fuel-split'!$A$2:$E$7, 5, 0) / VLOOKUP($F280&amp;$G280&amp;"DSL", 'fuel-efficiency'!$A$2:$E$56, 5, 0), 0)</f>
        <v>0</v>
      </c>
      <c r="O280" s="1">
        <f>IFERROR(sales!$I280 * VLOOKUP($E280&amp;$F280&amp;"NG", 'fuel-split'!$A$2:$E$7, 5, 0) / VLOOKUP($F280&amp;$G280&amp;"NG", 'fuel-efficiency'!$A$2:$E$56, 5, 0), 0)</f>
        <v>0</v>
      </c>
      <c r="P280" s="1">
        <f>IFERROR(sales!$I280 * VLOOKUP($E280&amp;$F280&amp;"ELEC", 'fuel-split'!$A$2:$E$7, 5, 0) / VLOOKUP($F280&amp;$G280&amp;"ELEC", 'fuel-efficiency'!$A$2:$E$56, 5, 0), 0)</f>
        <v>0</v>
      </c>
    </row>
    <row r="281" spans="1:16" x14ac:dyDescent="0.2">
      <c r="A281" s="1" t="str">
        <f t="shared" si="8"/>
        <v>20141industrialVCC 21400 (GAS LHD1)2010</v>
      </c>
      <c r="B281" s="1" t="str">
        <f t="shared" si="9"/>
        <v>20141industrialVCC 21400 (GAS LHD1)</v>
      </c>
      <c r="C281">
        <f>sales!$B$281</f>
        <v>2014</v>
      </c>
      <c r="D281">
        <f>sales!$C$281</f>
        <v>1</v>
      </c>
      <c r="E281" t="str">
        <f>sales!$D$281</f>
        <v>industrial</v>
      </c>
      <c r="F281" t="str">
        <f>sales!$E$281</f>
        <v>VCC 21400 (GAS LHD1)</v>
      </c>
      <c r="G281">
        <f>sales!$F$281</f>
        <v>2010</v>
      </c>
      <c r="H281" s="1">
        <f>sales!$G281 - VLOOKUP($D281&amp;$G281, 'regional-sales'!$A$2:$D$24, 4, 0) * VLOOKUP($D281&amp;$E281&amp;$F281&amp;$G281, 'market-share'!$A$2:$F$95, 6, 0) * ($C281 = $G281)</f>
        <v>0</v>
      </c>
      <c r="I281" s="1">
        <f>sales!$H281 - IF($C281 &gt;= $G281, VLOOKUP($D281&amp;$G281, 'regional-sales'!$A$2:$D$24, 4, 0) * VLOOKUP($D281&amp;$E281&amp;$F281&amp;$G281, 'market-share'!$A$2:$F$95, 6, 0) * VLOOKUP($C281 - $G281, survival!$A$2:$B$72, 2, 0), 0)</f>
        <v>-1.1603162874962436E-10</v>
      </c>
      <c r="J281" s="1">
        <f>sales!$I281 - IF($C281 &gt;= $G281, sales!$H281 *VLOOKUP(E281&amp;($C281-$G281), 'annual-travel'!$A$2:$D$64, 4, 0), 0)</f>
        <v>-1.3009156100451946E-4</v>
      </c>
      <c r="K281" s="1">
        <f>sales!$J281 - SUM($M281:$P281)</f>
        <v>-2.5146953703369945E-5</v>
      </c>
      <c r="M281" s="1">
        <f>IFERROR(sales!$I281 * VLOOKUP($E281&amp;$F281&amp;"GAS", 'fuel-split'!$A$2:$E$7, 5, 0) / VLOOKUP($F281&amp;$G281&amp;"GAS", 'fuel-efficiency'!$A$2:$E$56, 5, 0), 0)</f>
        <v>62868.877832881655</v>
      </c>
      <c r="N281" s="1">
        <f>IFERROR(sales!$I281 * VLOOKUP($E281&amp;F281&amp;"DSL", 'fuel-split'!$A$2:$E$7, 5, 0) / VLOOKUP($F281&amp;$G281&amp;"DSL", 'fuel-efficiency'!$A$2:$E$56, 5, 0), 0)</f>
        <v>0</v>
      </c>
      <c r="O281" s="1">
        <f>IFERROR(sales!$I281 * VLOOKUP($E281&amp;$F281&amp;"NG", 'fuel-split'!$A$2:$E$7, 5, 0) / VLOOKUP($F281&amp;$G281&amp;"NG", 'fuel-efficiency'!$A$2:$E$56, 5, 0), 0)</f>
        <v>0</v>
      </c>
      <c r="P281" s="1">
        <f>IFERROR(sales!$I281 * VLOOKUP($E281&amp;$F281&amp;"ELEC", 'fuel-split'!$A$2:$E$7, 5, 0) / VLOOKUP($F281&amp;$G281&amp;"ELEC", 'fuel-efficiency'!$A$2:$E$56, 5, 0), 0)</f>
        <v>0</v>
      </c>
    </row>
    <row r="282" spans="1:16" x14ac:dyDescent="0.2">
      <c r="A282" s="1" t="str">
        <f t="shared" si="8"/>
        <v>20151industrialVCC 21400 (GAS LHD1)2010</v>
      </c>
      <c r="B282" s="1" t="str">
        <f t="shared" si="9"/>
        <v>20151industrialVCC 21400 (GAS LHD1)</v>
      </c>
      <c r="C282">
        <f>sales!$B$282</f>
        <v>2015</v>
      </c>
      <c r="D282">
        <f>sales!$C$282</f>
        <v>1</v>
      </c>
      <c r="E282" t="str">
        <f>sales!$D$282</f>
        <v>industrial</v>
      </c>
      <c r="F282" t="str">
        <f>sales!$E$282</f>
        <v>VCC 21400 (GAS LHD1)</v>
      </c>
      <c r="G282">
        <f>sales!$F$282</f>
        <v>2010</v>
      </c>
      <c r="H282" s="1">
        <f>sales!$G282 - VLOOKUP($D282&amp;$G282, 'regional-sales'!$A$2:$D$24, 4, 0) * VLOOKUP($D282&amp;$E282&amp;$F282&amp;$G282, 'market-share'!$A$2:$F$95, 6, 0) * ($C282 = $G282)</f>
        <v>0</v>
      </c>
      <c r="I282" s="1">
        <f>sales!$H282 - IF($C282 &gt;= $G282, VLOOKUP($D282&amp;$G282, 'regional-sales'!$A$2:$D$24, 4, 0) * VLOOKUP($D282&amp;$E282&amp;$F282&amp;$G282, 'market-share'!$A$2:$F$95, 6, 0) * VLOOKUP($C282 - $G282, survival!$A$2:$B$72, 2, 0), 0)</f>
        <v>-1.1483791695354739E-10</v>
      </c>
      <c r="J282" s="1">
        <f>sales!$I282 - IF($C282 &gt;= $G282, sales!$H282 *VLOOKUP(E282&amp;($C282-$G282), 'annual-travel'!$A$2:$D$64, 4, 0), 0)</f>
        <v>-1.640276750549674E-4</v>
      </c>
      <c r="K282" s="1">
        <f>sales!$J282 - SUM($M282:$P282)</f>
        <v>-2.3545529984403402E-5</v>
      </c>
      <c r="M282" s="1">
        <f>IFERROR(sales!$I282 * VLOOKUP($E282&amp;$F282&amp;"GAS", 'fuel-split'!$A$2:$E$7, 5, 0) / VLOOKUP($F282&amp;$G282&amp;"GAS", 'fuel-efficiency'!$A$2:$E$56, 5, 0), 0)</f>
        <v>58865.145318324227</v>
      </c>
      <c r="N282" s="1">
        <f>IFERROR(sales!$I282 * VLOOKUP($E282&amp;F282&amp;"DSL", 'fuel-split'!$A$2:$E$7, 5, 0) / VLOOKUP($F282&amp;$G282&amp;"DSL", 'fuel-efficiency'!$A$2:$E$56, 5, 0), 0)</f>
        <v>0</v>
      </c>
      <c r="O282" s="1">
        <f>IFERROR(sales!$I282 * VLOOKUP($E282&amp;$F282&amp;"NG", 'fuel-split'!$A$2:$E$7, 5, 0) / VLOOKUP($F282&amp;$G282&amp;"NG", 'fuel-efficiency'!$A$2:$E$56, 5, 0), 0)</f>
        <v>0</v>
      </c>
      <c r="P282" s="1">
        <f>IFERROR(sales!$I282 * VLOOKUP($E282&amp;$F282&amp;"ELEC", 'fuel-split'!$A$2:$E$7, 5, 0) / VLOOKUP($F282&amp;$G282&amp;"ELEC", 'fuel-efficiency'!$A$2:$E$56, 5, 0), 0)</f>
        <v>0</v>
      </c>
    </row>
    <row r="283" spans="1:16" x14ac:dyDescent="0.2">
      <c r="A283" s="1" t="str">
        <f t="shared" si="8"/>
        <v>20161industrialVCC 21400 (GAS LHD1)2010</v>
      </c>
      <c r="B283" s="1" t="str">
        <f t="shared" si="9"/>
        <v>20161industrialVCC 21400 (GAS LHD1)</v>
      </c>
      <c r="C283">
        <f>sales!$B$283</f>
        <v>2016</v>
      </c>
      <c r="D283">
        <f>sales!$C$283</f>
        <v>1</v>
      </c>
      <c r="E283" t="str">
        <f>sales!$D$283</f>
        <v>industrial</v>
      </c>
      <c r="F283" t="str">
        <f>sales!$E$283</f>
        <v>VCC 21400 (GAS LHD1)</v>
      </c>
      <c r="G283">
        <f>sales!$F$283</f>
        <v>2010</v>
      </c>
      <c r="H283" s="1">
        <f>sales!$G283 - VLOOKUP($D283&amp;$G283, 'regional-sales'!$A$2:$D$24, 4, 0) * VLOOKUP($D283&amp;$E283&amp;$F283&amp;$G283, 'market-share'!$A$2:$F$95, 6, 0) * ($C283 = $G283)</f>
        <v>0</v>
      </c>
      <c r="I283" s="1">
        <f>sales!$H283 - IF($C283 &gt;= $G283, VLOOKUP($D283&amp;$G283, 'regional-sales'!$A$2:$D$24, 4, 0) * VLOOKUP($D283&amp;$E283&amp;$F283&amp;$G283, 'market-share'!$A$2:$F$95, 6, 0) * VLOOKUP($C283 - $G283, survival!$A$2:$B$72, 2, 0), 0)</f>
        <v>-1.1370104857633123E-10</v>
      </c>
      <c r="J283" s="1">
        <f>sales!$I283 - IF($C283 &gt;= $G283, sales!$H283 *VLOOKUP(E283&amp;($C283-$G283), 'annual-travel'!$A$2:$D$64, 4, 0), 0)</f>
        <v>7.0591340772807598E-5</v>
      </c>
      <c r="K283" s="1">
        <f>sales!$J283 - SUM($M283:$P283)</f>
        <v>-2.2629748855251819E-5</v>
      </c>
      <c r="M283" s="1">
        <f>IFERROR(sales!$I283 * VLOOKUP($E283&amp;$F283&amp;"GAS", 'fuel-split'!$A$2:$E$7, 5, 0) / VLOOKUP($F283&amp;$G283&amp;"GAS", 'fuel-efficiency'!$A$2:$E$56, 5, 0), 0)</f>
        <v>56575.814465563846</v>
      </c>
      <c r="N283" s="1">
        <f>IFERROR(sales!$I283 * VLOOKUP($E283&amp;F283&amp;"DSL", 'fuel-split'!$A$2:$E$7, 5, 0) / VLOOKUP($F283&amp;$G283&amp;"DSL", 'fuel-efficiency'!$A$2:$E$56, 5, 0), 0)</f>
        <v>0</v>
      </c>
      <c r="O283" s="1">
        <f>IFERROR(sales!$I283 * VLOOKUP($E283&amp;$F283&amp;"NG", 'fuel-split'!$A$2:$E$7, 5, 0) / VLOOKUP($F283&amp;$G283&amp;"NG", 'fuel-efficiency'!$A$2:$E$56, 5, 0), 0)</f>
        <v>0</v>
      </c>
      <c r="P283" s="1">
        <f>IFERROR(sales!$I283 * VLOOKUP($E283&amp;$F283&amp;"ELEC", 'fuel-split'!$A$2:$E$7, 5, 0) / VLOOKUP($F283&amp;$G283&amp;"ELEC", 'fuel-efficiency'!$A$2:$E$56, 5, 0), 0)</f>
        <v>0</v>
      </c>
    </row>
    <row r="284" spans="1:16" x14ac:dyDescent="0.2">
      <c r="A284" s="1" t="str">
        <f t="shared" si="8"/>
        <v>20171industrialVCC 21400 (GAS LHD1)2010</v>
      </c>
      <c r="B284" s="1" t="str">
        <f t="shared" si="9"/>
        <v>20171industrialVCC 21400 (GAS LHD1)</v>
      </c>
      <c r="C284">
        <f>sales!$B$284</f>
        <v>2017</v>
      </c>
      <c r="D284">
        <f>sales!$C$284</f>
        <v>1</v>
      </c>
      <c r="E284" t="str">
        <f>sales!$D$284</f>
        <v>industrial</v>
      </c>
      <c r="F284" t="str">
        <f>sales!$E$284</f>
        <v>VCC 21400 (GAS LHD1)</v>
      </c>
      <c r="G284">
        <f>sales!$F$284</f>
        <v>2010</v>
      </c>
      <c r="H284" s="1">
        <f>sales!$G284 - VLOOKUP($D284&amp;$G284, 'regional-sales'!$A$2:$D$24, 4, 0) * VLOOKUP($D284&amp;$E284&amp;$F284&amp;$G284, 'market-share'!$A$2:$F$95, 6, 0) * ($C284 = $G284)</f>
        <v>0</v>
      </c>
      <c r="I284" s="1">
        <f>sales!$H284 - IF($C284 &gt;= $G284, VLOOKUP($D284&amp;$G284, 'regional-sales'!$A$2:$D$24, 4, 0) * VLOOKUP($D284&amp;$E284&amp;$F284&amp;$G284, 'market-share'!$A$2:$F$95, 6, 0) * VLOOKUP($C284 - $G284, survival!$A$2:$B$72, 2, 0), 0)</f>
        <v>-1.1257128562647267E-10</v>
      </c>
      <c r="J284" s="1">
        <f>sales!$I284 - IF($C284 &gt;= $G284, sales!$H284 *VLOOKUP(E284&amp;($C284-$G284), 'annual-travel'!$A$2:$D$64, 4, 0), 0)</f>
        <v>-1.1718017049133778E-4</v>
      </c>
      <c r="K284" s="1">
        <f>sales!$J284 - SUM($M284:$P284)</f>
        <v>-2.0622304873540998E-5</v>
      </c>
      <c r="M284" s="1">
        <f>IFERROR(sales!$I284 * VLOOKUP($E284&amp;$F284&amp;"GAS", 'fuel-split'!$A$2:$E$7, 5, 0) / VLOOKUP($F284&amp;$G284&amp;"GAS", 'fuel-efficiency'!$A$2:$E$56, 5, 0), 0)</f>
        <v>51557.230562290904</v>
      </c>
      <c r="N284" s="1">
        <f>IFERROR(sales!$I284 * VLOOKUP($E284&amp;F284&amp;"DSL", 'fuel-split'!$A$2:$E$7, 5, 0) / VLOOKUP($F284&amp;$G284&amp;"DSL", 'fuel-efficiency'!$A$2:$E$56, 5, 0), 0)</f>
        <v>0</v>
      </c>
      <c r="O284" s="1">
        <f>IFERROR(sales!$I284 * VLOOKUP($E284&amp;$F284&amp;"NG", 'fuel-split'!$A$2:$E$7, 5, 0) / VLOOKUP($F284&amp;$G284&amp;"NG", 'fuel-efficiency'!$A$2:$E$56, 5, 0), 0)</f>
        <v>0</v>
      </c>
      <c r="P284" s="1">
        <f>IFERROR(sales!$I284 * VLOOKUP($E284&amp;$F284&amp;"ELEC", 'fuel-split'!$A$2:$E$7, 5, 0) / VLOOKUP($F284&amp;$G284&amp;"ELEC", 'fuel-efficiency'!$A$2:$E$56, 5, 0), 0)</f>
        <v>0</v>
      </c>
    </row>
    <row r="285" spans="1:16" x14ac:dyDescent="0.2">
      <c r="A285" s="1" t="str">
        <f t="shared" si="8"/>
        <v>20181industrialVCC 21400 (GAS LHD1)2010</v>
      </c>
      <c r="B285" s="1" t="str">
        <f t="shared" si="9"/>
        <v>20181industrialVCC 21400 (GAS LHD1)</v>
      </c>
      <c r="C285">
        <f>sales!$B$285</f>
        <v>2018</v>
      </c>
      <c r="D285">
        <f>sales!$C$285</f>
        <v>1</v>
      </c>
      <c r="E285" t="str">
        <f>sales!$D$285</f>
        <v>industrial</v>
      </c>
      <c r="F285" t="str">
        <f>sales!$E$285</f>
        <v>VCC 21400 (GAS LHD1)</v>
      </c>
      <c r="G285">
        <f>sales!$F$285</f>
        <v>2010</v>
      </c>
      <c r="H285" s="1">
        <f>sales!$G285 - VLOOKUP($D285&amp;$G285, 'regional-sales'!$A$2:$D$24, 4, 0) * VLOOKUP($D285&amp;$E285&amp;$F285&amp;$G285, 'market-share'!$A$2:$F$95, 6, 0) * ($C285 = $G285)</f>
        <v>0</v>
      </c>
      <c r="I285" s="1">
        <f>sales!$H285 - IF($C285 &gt;= $G285, VLOOKUP($D285&amp;$G285, 'regional-sales'!$A$2:$D$24, 4, 0) * VLOOKUP($D285&amp;$E285&amp;$F285&amp;$G285, 'market-share'!$A$2:$F$95, 6, 0) * VLOOKUP($C285 - $G285, survival!$A$2:$B$72, 2, 0), 0)</f>
        <v>-1.1146283895868692E-10</v>
      </c>
      <c r="J285" s="1">
        <f>sales!$I285 - IF($C285 &gt;= $G285, sales!$H285 *VLOOKUP(E285&amp;($C285-$G285), 'annual-travel'!$A$2:$D$64, 4, 0), 0)</f>
        <v>1.6163592226803303E-4</v>
      </c>
      <c r="K285" s="1">
        <f>sales!$J285 - SUM($M285:$P285)</f>
        <v>-1.9800463633146137E-5</v>
      </c>
      <c r="M285" s="1">
        <f>IFERROR(sales!$I285 * VLOOKUP($E285&amp;$F285&amp;"GAS", 'fuel-split'!$A$2:$E$7, 5, 0) / VLOOKUP($F285&amp;$G285&amp;"GAS", 'fuel-efficiency'!$A$2:$E$56, 5, 0), 0)</f>
        <v>49502.341326559465</v>
      </c>
      <c r="N285" s="1">
        <f>IFERROR(sales!$I285 * VLOOKUP($E285&amp;F285&amp;"DSL", 'fuel-split'!$A$2:$E$7, 5, 0) / VLOOKUP($F285&amp;$G285&amp;"DSL", 'fuel-efficiency'!$A$2:$E$56, 5, 0), 0)</f>
        <v>0</v>
      </c>
      <c r="O285" s="1">
        <f>IFERROR(sales!$I285 * VLOOKUP($E285&amp;$F285&amp;"NG", 'fuel-split'!$A$2:$E$7, 5, 0) / VLOOKUP($F285&amp;$G285&amp;"NG", 'fuel-efficiency'!$A$2:$E$56, 5, 0), 0)</f>
        <v>0</v>
      </c>
      <c r="P285" s="1">
        <f>IFERROR(sales!$I285 * VLOOKUP($E285&amp;$F285&amp;"ELEC", 'fuel-split'!$A$2:$E$7, 5, 0) / VLOOKUP($F285&amp;$G285&amp;"ELEC", 'fuel-efficiency'!$A$2:$E$56, 5, 0), 0)</f>
        <v>0</v>
      </c>
    </row>
    <row r="286" spans="1:16" x14ac:dyDescent="0.2">
      <c r="A286" s="1" t="str">
        <f t="shared" si="8"/>
        <v>20191industrialVCC 21400 (GAS LHD1)2010</v>
      </c>
      <c r="B286" s="1" t="str">
        <f t="shared" si="9"/>
        <v>20191industrialVCC 21400 (GAS LHD1)</v>
      </c>
      <c r="C286">
        <f>sales!$B$286</f>
        <v>2019</v>
      </c>
      <c r="D286">
        <f>sales!$C$286</f>
        <v>1</v>
      </c>
      <c r="E286" t="str">
        <f>sales!$D$286</f>
        <v>industrial</v>
      </c>
      <c r="F286" t="str">
        <f>sales!$E$286</f>
        <v>VCC 21400 (GAS LHD1)</v>
      </c>
      <c r="G286">
        <f>sales!$F$286</f>
        <v>2010</v>
      </c>
      <c r="H286" s="1">
        <f>sales!$G286 - VLOOKUP($D286&amp;$G286, 'regional-sales'!$A$2:$D$24, 4, 0) * VLOOKUP($D286&amp;$E286&amp;$F286&amp;$G286, 'market-share'!$A$2:$F$95, 6, 0) * ($C286 = $G286)</f>
        <v>0</v>
      </c>
      <c r="I286" s="1">
        <f>sales!$H286 - IF($C286 &gt;= $G286, VLOOKUP($D286&amp;$G286, 'regional-sales'!$A$2:$D$24, 4, 0) * VLOOKUP($D286&amp;$E286&amp;$F286&amp;$G286, 'market-share'!$A$2:$F$95, 6, 0) * VLOOKUP($C286 - $G286, survival!$A$2:$B$72, 2, 0), 0)</f>
        <v>-1.0807355010911124E-10</v>
      </c>
      <c r="J286" s="1">
        <f>sales!$I286 - IF($C286 &gt;= $G286, sales!$H286 *VLOOKUP(E286&amp;($C286-$G286), 'annual-travel'!$A$2:$D$64, 4, 0), 0)</f>
        <v>2.6413064915686846E-5</v>
      </c>
      <c r="K286" s="1">
        <f>sales!$J286 - SUM($M286:$P286)</f>
        <v>-1.917956251418218E-5</v>
      </c>
      <c r="M286" s="1">
        <f>IFERROR(sales!$I286 * VLOOKUP($E286&amp;$F286&amp;"GAS", 'fuel-split'!$A$2:$E$7, 5, 0) / VLOOKUP($F286&amp;$G286&amp;"GAS", 'fuel-efficiency'!$A$2:$E$56, 5, 0), 0)</f>
        <v>47949.962896062163</v>
      </c>
      <c r="N286" s="1">
        <f>IFERROR(sales!$I286 * VLOOKUP($E286&amp;F286&amp;"DSL", 'fuel-split'!$A$2:$E$7, 5, 0) / VLOOKUP($F286&amp;$G286&amp;"DSL", 'fuel-efficiency'!$A$2:$E$56, 5, 0), 0)</f>
        <v>0</v>
      </c>
      <c r="O286" s="1">
        <f>IFERROR(sales!$I286 * VLOOKUP($E286&amp;$F286&amp;"NG", 'fuel-split'!$A$2:$E$7, 5, 0) / VLOOKUP($F286&amp;$G286&amp;"NG", 'fuel-efficiency'!$A$2:$E$56, 5, 0), 0)</f>
        <v>0</v>
      </c>
      <c r="P286" s="1">
        <f>IFERROR(sales!$I286 * VLOOKUP($E286&amp;$F286&amp;"ELEC", 'fuel-split'!$A$2:$E$7, 5, 0) / VLOOKUP($F286&amp;$G286&amp;"ELEC", 'fuel-efficiency'!$A$2:$E$56, 5, 0), 0)</f>
        <v>0</v>
      </c>
    </row>
    <row r="287" spans="1:16" x14ac:dyDescent="0.2">
      <c r="A287" s="1" t="str">
        <f t="shared" si="8"/>
        <v>20201industrialVCC 21400 (GAS LHD1)2010</v>
      </c>
      <c r="B287" s="1" t="str">
        <f t="shared" si="9"/>
        <v>20201industrialVCC 21400 (GAS LHD1)</v>
      </c>
      <c r="C287">
        <f>sales!$B$287</f>
        <v>2020</v>
      </c>
      <c r="D287">
        <f>sales!$C$287</f>
        <v>1</v>
      </c>
      <c r="E287" t="str">
        <f>sales!$D$287</f>
        <v>industrial</v>
      </c>
      <c r="F287" t="str">
        <f>sales!$E$287</f>
        <v>VCC 21400 (GAS LHD1)</v>
      </c>
      <c r="G287">
        <f>sales!$F$287</f>
        <v>2010</v>
      </c>
      <c r="H287" s="1">
        <f>sales!$G287 - VLOOKUP($D287&amp;$G287, 'regional-sales'!$A$2:$D$24, 4, 0) * VLOOKUP($D287&amp;$E287&amp;$F287&amp;$G287, 'market-share'!$A$2:$F$95, 6, 0) * ($C287 = $G287)</f>
        <v>0</v>
      </c>
      <c r="I287" s="1">
        <f>sales!$H287 - IF($C287 &gt;= $G287, VLOOKUP($D287&amp;$G287, 'regional-sales'!$A$2:$D$24, 4, 0) * VLOOKUP($D287&amp;$E287&amp;$F287&amp;$G287, 'market-share'!$A$2:$F$95, 6, 0) * VLOOKUP($C287 - $G287, survival!$A$2:$B$72, 2, 0), 0)</f>
        <v>-1.0491163493497879E-10</v>
      </c>
      <c r="J287" s="1">
        <f>sales!$I287 - IF($C287 &gt;= $G287, sales!$H287 *VLOOKUP(E287&amp;($C287-$G287), 'annual-travel'!$A$2:$D$64, 4, 0), 0)</f>
        <v>-1.3788777869194746E-4</v>
      </c>
      <c r="K287" s="1">
        <f>sales!$J287 - SUM($M287:$P287)</f>
        <v>-1.8174207070842385E-5</v>
      </c>
      <c r="M287" s="1">
        <f>IFERROR(sales!$I287 * VLOOKUP($E287&amp;$F287&amp;"GAS", 'fuel-split'!$A$2:$E$7, 5, 0) / VLOOKUP($F287&amp;$G287&amp;"GAS", 'fuel-efficiency'!$A$2:$E$56, 5, 0), 0)</f>
        <v>45436.603121643508</v>
      </c>
      <c r="N287" s="1">
        <f>IFERROR(sales!$I287 * VLOOKUP($E287&amp;F287&amp;"DSL", 'fuel-split'!$A$2:$E$7, 5, 0) / VLOOKUP($F287&amp;$G287&amp;"DSL", 'fuel-efficiency'!$A$2:$E$56, 5, 0), 0)</f>
        <v>0</v>
      </c>
      <c r="O287" s="1">
        <f>IFERROR(sales!$I287 * VLOOKUP($E287&amp;$F287&amp;"NG", 'fuel-split'!$A$2:$E$7, 5, 0) / VLOOKUP($F287&amp;$G287&amp;"NG", 'fuel-efficiency'!$A$2:$E$56, 5, 0), 0)</f>
        <v>0</v>
      </c>
      <c r="P287" s="1">
        <f>IFERROR(sales!$I287 * VLOOKUP($E287&amp;$F287&amp;"ELEC", 'fuel-split'!$A$2:$E$7, 5, 0) / VLOOKUP($F287&amp;$G287&amp;"ELEC", 'fuel-efficiency'!$A$2:$E$56, 5, 0), 0)</f>
        <v>0</v>
      </c>
    </row>
    <row r="288" spans="1:16" x14ac:dyDescent="0.2">
      <c r="A288" s="1" t="str">
        <f t="shared" si="8"/>
        <v>20101industrialVCC 21400 (GAS LHD1)2011</v>
      </c>
      <c r="B288" s="1" t="str">
        <f t="shared" si="9"/>
        <v>20101industrialVCC 21400 (GAS LHD1)</v>
      </c>
      <c r="C288">
        <f>sales!$B$288</f>
        <v>2010</v>
      </c>
      <c r="D288">
        <f>sales!$C$288</f>
        <v>1</v>
      </c>
      <c r="E288" t="str">
        <f>sales!$D$288</f>
        <v>industrial</v>
      </c>
      <c r="F288" t="str">
        <f>sales!$E$288</f>
        <v>VCC 21400 (GAS LHD1)</v>
      </c>
      <c r="G288">
        <f>sales!$F$288</f>
        <v>2011</v>
      </c>
      <c r="H288" s="1">
        <f>sales!$G288 - VLOOKUP($D288&amp;$G288, 'regional-sales'!$A$2:$D$24, 4, 0) * VLOOKUP($D288&amp;$E288&amp;$F288&amp;$G288, 'market-share'!$A$2:$F$95, 6, 0) * ($C288 = $G288)</f>
        <v>0</v>
      </c>
      <c r="I288" s="1">
        <f>sales!$H288 - IF($C288 &gt;= $G288, VLOOKUP($D288&amp;$G288, 'regional-sales'!$A$2:$D$24, 4, 0) * VLOOKUP($D288&amp;$E288&amp;$F288&amp;$G288, 'market-share'!$A$2:$F$95, 6, 0) * VLOOKUP($C288 - $G288, survival!$A$2:$B$72, 2, 0), 0)</f>
        <v>0</v>
      </c>
      <c r="J288" s="1">
        <f>sales!$I288 - IF($C288 &gt;= $G288, sales!$H288 *VLOOKUP(E288&amp;($C288-$G288), 'annual-travel'!$A$2:$D$64, 4, 0), 0)</f>
        <v>0</v>
      </c>
      <c r="K288" s="1">
        <f>sales!$J288 - SUM($M288:$P288)</f>
        <v>0</v>
      </c>
      <c r="M288" s="1">
        <f>IFERROR(sales!$I288 * VLOOKUP($E288&amp;$F288&amp;"GAS", 'fuel-split'!$A$2:$E$7, 5, 0) / VLOOKUP($F288&amp;$G288&amp;"GAS", 'fuel-efficiency'!$A$2:$E$56, 5, 0), 0)</f>
        <v>0</v>
      </c>
      <c r="N288" s="1">
        <f>IFERROR(sales!$I288 * VLOOKUP($E288&amp;F288&amp;"DSL", 'fuel-split'!$A$2:$E$7, 5, 0) / VLOOKUP($F288&amp;$G288&amp;"DSL", 'fuel-efficiency'!$A$2:$E$56, 5, 0), 0)</f>
        <v>0</v>
      </c>
      <c r="O288" s="1">
        <f>IFERROR(sales!$I288 * VLOOKUP($E288&amp;$F288&amp;"NG", 'fuel-split'!$A$2:$E$7, 5, 0) / VLOOKUP($F288&amp;$G288&amp;"NG", 'fuel-efficiency'!$A$2:$E$56, 5, 0), 0)</f>
        <v>0</v>
      </c>
      <c r="P288" s="1">
        <f>IFERROR(sales!$I288 * VLOOKUP($E288&amp;$F288&amp;"ELEC", 'fuel-split'!$A$2:$E$7, 5, 0) / VLOOKUP($F288&amp;$G288&amp;"ELEC", 'fuel-efficiency'!$A$2:$E$56, 5, 0), 0)</f>
        <v>0</v>
      </c>
    </row>
    <row r="289" spans="1:16" x14ac:dyDescent="0.2">
      <c r="A289" s="1" t="str">
        <f t="shared" si="8"/>
        <v>20111industrialVCC 21400 (GAS LHD1)2011</v>
      </c>
      <c r="B289" s="1" t="str">
        <f t="shared" si="9"/>
        <v>20111industrialVCC 21400 (GAS LHD1)</v>
      </c>
      <c r="C289">
        <f>sales!$B$289</f>
        <v>2011</v>
      </c>
      <c r="D289">
        <f>sales!$C$289</f>
        <v>1</v>
      </c>
      <c r="E289" t="str">
        <f>sales!$D$289</f>
        <v>industrial</v>
      </c>
      <c r="F289" t="str">
        <f>sales!$E$289</f>
        <v>VCC 21400 (GAS LHD1)</v>
      </c>
      <c r="G289">
        <f>sales!$F$289</f>
        <v>2011</v>
      </c>
      <c r="H289" s="1">
        <f>sales!$G289 - VLOOKUP($D289&amp;$G289, 'regional-sales'!$A$2:$D$24, 4, 0) * VLOOKUP($D289&amp;$E289&amp;$F289&amp;$G289, 'market-share'!$A$2:$F$95, 6, 0) * ($C289 = $G289)</f>
        <v>-2.0066472927737777E-9</v>
      </c>
      <c r="I289" s="1">
        <f>sales!$H289 - IF($C289 &gt;= $G289, VLOOKUP($D289&amp;$G289, 'regional-sales'!$A$2:$D$24, 4, 0) * VLOOKUP($D289&amp;$E289&amp;$F289&amp;$G289, 'market-share'!$A$2:$F$95, 6, 0) * VLOOKUP($C289 - $G289, survival!$A$2:$B$72, 2, 0), 0)</f>
        <v>-2.0066472927737777E-9</v>
      </c>
      <c r="J289" s="1">
        <f>sales!$I289 - IF($C289 &gt;= $G289, sales!$H289 *VLOOKUP(E289&amp;($C289-$G289), 'annual-travel'!$A$2:$D$64, 4, 0), 0)</f>
        <v>9.015924297273159E-5</v>
      </c>
      <c r="K289" s="1">
        <f>sales!$J289 - SUM($M289:$P289)</f>
        <v>1.3118355127517134E-5</v>
      </c>
      <c r="M289" s="1">
        <f>IFERROR(sales!$I289 * VLOOKUP($E289&amp;$F289&amp;"GAS", 'fuel-split'!$A$2:$E$7, 5, 0) / VLOOKUP($F289&amp;$G289&amp;"GAS", 'fuel-efficiency'!$A$2:$E$56, 5, 0), 0)</f>
        <v>52880.375854586346</v>
      </c>
      <c r="N289" s="1">
        <f>IFERROR(sales!$I289 * VLOOKUP($E289&amp;F289&amp;"DSL", 'fuel-split'!$A$2:$E$7, 5, 0) / VLOOKUP($F289&amp;$G289&amp;"DSL", 'fuel-efficiency'!$A$2:$E$56, 5, 0), 0)</f>
        <v>0</v>
      </c>
      <c r="O289" s="1">
        <f>IFERROR(sales!$I289 * VLOOKUP($E289&amp;$F289&amp;"NG", 'fuel-split'!$A$2:$E$7, 5, 0) / VLOOKUP($F289&amp;$G289&amp;"NG", 'fuel-efficiency'!$A$2:$E$56, 5, 0), 0)</f>
        <v>0</v>
      </c>
      <c r="P289" s="1">
        <f>IFERROR(sales!$I289 * VLOOKUP($E289&amp;$F289&amp;"ELEC", 'fuel-split'!$A$2:$E$7, 5, 0) / VLOOKUP($F289&amp;$G289&amp;"ELEC", 'fuel-efficiency'!$A$2:$E$56, 5, 0), 0)</f>
        <v>0</v>
      </c>
    </row>
    <row r="290" spans="1:16" x14ac:dyDescent="0.2">
      <c r="A290" s="1" t="str">
        <f t="shared" si="8"/>
        <v>20121industrialVCC 21400 (GAS LHD1)2011</v>
      </c>
      <c r="B290" s="1" t="str">
        <f t="shared" si="9"/>
        <v>20121industrialVCC 21400 (GAS LHD1)</v>
      </c>
      <c r="C290">
        <f>sales!$B$290</f>
        <v>2012</v>
      </c>
      <c r="D290">
        <f>sales!$C$290</f>
        <v>1</v>
      </c>
      <c r="E290" t="str">
        <f>sales!$D$290</f>
        <v>industrial</v>
      </c>
      <c r="F290" t="str">
        <f>sales!$E$290</f>
        <v>VCC 21400 (GAS LHD1)</v>
      </c>
      <c r="G290">
        <f>sales!$F$290</f>
        <v>2011</v>
      </c>
      <c r="H290" s="1">
        <f>sales!$G290 - VLOOKUP($D290&amp;$G290, 'regional-sales'!$A$2:$D$24, 4, 0) * VLOOKUP($D290&amp;$E290&amp;$F290&amp;$G290, 'market-share'!$A$2:$F$95, 6, 0) * ($C290 = $G290)</f>
        <v>0</v>
      </c>
      <c r="I290" s="1">
        <f>sales!$H290 - IF($C290 &gt;= $G290, VLOOKUP($D290&amp;$G290, 'regional-sales'!$A$2:$D$24, 4, 0) * VLOOKUP($D290&amp;$E290&amp;$F290&amp;$G290, 'market-share'!$A$2:$F$95, 6, 0) * VLOOKUP($C290 - $G290, survival!$A$2:$B$72, 2, 0), 0)</f>
        <v>-1.9865922240569489E-9</v>
      </c>
      <c r="J290" s="1">
        <f>sales!$I290 - IF($C290 &gt;= $G290, sales!$H290 *VLOOKUP(E290&amp;($C290-$G290), 'annual-travel'!$A$2:$D$64, 4, 0), 0)</f>
        <v>2.5667250156402588E-5</v>
      </c>
      <c r="K290" s="1">
        <f>sales!$J290 - SUM($M290:$P290)</f>
        <v>1.2351621990092099E-5</v>
      </c>
      <c r="M290" s="1">
        <f>IFERROR(sales!$I290 * VLOOKUP($E290&amp;$F290&amp;"GAS", 'fuel-split'!$A$2:$E$7, 5, 0) / VLOOKUP($F290&amp;$G290&amp;"GAS", 'fuel-efficiency'!$A$2:$E$56, 5, 0), 0)</f>
        <v>49789.260766704778</v>
      </c>
      <c r="N290" s="1">
        <f>IFERROR(sales!$I290 * VLOOKUP($E290&amp;F290&amp;"DSL", 'fuel-split'!$A$2:$E$7, 5, 0) / VLOOKUP($F290&amp;$G290&amp;"DSL", 'fuel-efficiency'!$A$2:$E$56, 5, 0), 0)</f>
        <v>0</v>
      </c>
      <c r="O290" s="1">
        <f>IFERROR(sales!$I290 * VLOOKUP($E290&amp;$F290&amp;"NG", 'fuel-split'!$A$2:$E$7, 5, 0) / VLOOKUP($F290&amp;$G290&amp;"NG", 'fuel-efficiency'!$A$2:$E$56, 5, 0), 0)</f>
        <v>0</v>
      </c>
      <c r="P290" s="1">
        <f>IFERROR(sales!$I290 * VLOOKUP($E290&amp;$F290&amp;"ELEC", 'fuel-split'!$A$2:$E$7, 5, 0) / VLOOKUP($F290&amp;$G290&amp;"ELEC", 'fuel-efficiency'!$A$2:$E$56, 5, 0), 0)</f>
        <v>0</v>
      </c>
    </row>
    <row r="291" spans="1:16" x14ac:dyDescent="0.2">
      <c r="A291" s="1" t="str">
        <f t="shared" si="8"/>
        <v>20131industrialVCC 21400 (GAS LHD1)2011</v>
      </c>
      <c r="B291" s="1" t="str">
        <f t="shared" si="9"/>
        <v>20131industrialVCC 21400 (GAS LHD1)</v>
      </c>
      <c r="C291">
        <f>sales!$B$291</f>
        <v>2013</v>
      </c>
      <c r="D291">
        <f>sales!$C$291</f>
        <v>1</v>
      </c>
      <c r="E291" t="str">
        <f>sales!$D$291</f>
        <v>industrial</v>
      </c>
      <c r="F291" t="str">
        <f>sales!$E$291</f>
        <v>VCC 21400 (GAS LHD1)</v>
      </c>
      <c r="G291">
        <f>sales!$F$291</f>
        <v>2011</v>
      </c>
      <c r="H291" s="1">
        <f>sales!$G291 - VLOOKUP($D291&amp;$G291, 'regional-sales'!$A$2:$D$24, 4, 0) * VLOOKUP($D291&amp;$E291&amp;$F291&amp;$G291, 'market-share'!$A$2:$F$95, 6, 0) * ($C291 = $G291)</f>
        <v>0</v>
      </c>
      <c r="I291" s="1">
        <f>sales!$H291 - IF($C291 &gt;= $G291, VLOOKUP($D291&amp;$G291, 'regional-sales'!$A$2:$D$24, 4, 0) * VLOOKUP($D291&amp;$E291&amp;$F291&amp;$G291, 'market-share'!$A$2:$F$95, 6, 0) * VLOOKUP($C291 - $G291, survival!$A$2:$B$72, 2, 0), 0)</f>
        <v>-1.9667147910240601E-9</v>
      </c>
      <c r="J291" s="1">
        <f>sales!$I291 - IF($C291 &gt;= $G291, sales!$H291 *VLOOKUP(E291&amp;($C291-$G291), 'annual-travel'!$A$2:$D$64, 4, 0), 0)</f>
        <v>2.4236040189862251E-5</v>
      </c>
      <c r="K291" s="1">
        <f>sales!$J291 - SUM($M291:$P291)</f>
        <v>1.1881988029927015E-5</v>
      </c>
      <c r="M291" s="1">
        <f>IFERROR(sales!$I291 * VLOOKUP($E291&amp;$F291&amp;"GAS", 'fuel-split'!$A$2:$E$7, 5, 0) / VLOOKUP($F291&amp;$G291&amp;"GAS", 'fuel-efficiency'!$A$2:$E$56, 5, 0), 0)</f>
        <v>47896.273797942013</v>
      </c>
      <c r="N291" s="1">
        <f>IFERROR(sales!$I291 * VLOOKUP($E291&amp;F291&amp;"DSL", 'fuel-split'!$A$2:$E$7, 5, 0) / VLOOKUP($F291&amp;$G291&amp;"DSL", 'fuel-efficiency'!$A$2:$E$56, 5, 0), 0)</f>
        <v>0</v>
      </c>
      <c r="O291" s="1">
        <f>IFERROR(sales!$I291 * VLOOKUP($E291&amp;$F291&amp;"NG", 'fuel-split'!$A$2:$E$7, 5, 0) / VLOOKUP($F291&amp;$G291&amp;"NG", 'fuel-efficiency'!$A$2:$E$56, 5, 0), 0)</f>
        <v>0</v>
      </c>
      <c r="P291" s="1">
        <f>IFERROR(sales!$I291 * VLOOKUP($E291&amp;$F291&amp;"ELEC", 'fuel-split'!$A$2:$E$7, 5, 0) / VLOOKUP($F291&amp;$G291&amp;"ELEC", 'fuel-efficiency'!$A$2:$E$56, 5, 0), 0)</f>
        <v>0</v>
      </c>
    </row>
    <row r="292" spans="1:16" x14ac:dyDescent="0.2">
      <c r="A292" s="1" t="str">
        <f t="shared" si="8"/>
        <v>20141industrialVCC 21400 (GAS LHD1)2011</v>
      </c>
      <c r="B292" s="1" t="str">
        <f t="shared" si="9"/>
        <v>20141industrialVCC 21400 (GAS LHD1)</v>
      </c>
      <c r="C292">
        <f>sales!$B$292</f>
        <v>2014</v>
      </c>
      <c r="D292">
        <f>sales!$C$292</f>
        <v>1</v>
      </c>
      <c r="E292" t="str">
        <f>sales!$D$292</f>
        <v>industrial</v>
      </c>
      <c r="F292" t="str">
        <f>sales!$E$292</f>
        <v>VCC 21400 (GAS LHD1)</v>
      </c>
      <c r="G292">
        <f>sales!$F$292</f>
        <v>2011</v>
      </c>
      <c r="H292" s="1">
        <f>sales!$G292 - VLOOKUP($D292&amp;$G292, 'regional-sales'!$A$2:$D$24, 4, 0) * VLOOKUP($D292&amp;$E292&amp;$F292&amp;$G292, 'market-share'!$A$2:$F$95, 6, 0) * ($C292 = $G292)</f>
        <v>0</v>
      </c>
      <c r="I292" s="1">
        <f>sales!$H292 - IF($C292 &gt;= $G292, VLOOKUP($D292&amp;$G292, 'regional-sales'!$A$2:$D$24, 4, 0) * VLOOKUP($D292&amp;$E292&amp;$F292&amp;$G292, 'market-share'!$A$2:$F$95, 6, 0) * VLOOKUP($C292 - $G292, survival!$A$2:$B$72, 2, 0), 0)</f>
        <v>-1.9470611789529357E-9</v>
      </c>
      <c r="J292" s="1">
        <f>sales!$I292 - IF($C292 &gt;= $G292, sales!$H292 *VLOOKUP(E292&amp;($C292-$G292), 'annual-travel'!$A$2:$D$64, 4, 0), 0)</f>
        <v>9.1457739472389221E-5</v>
      </c>
      <c r="K292" s="1">
        <f>sales!$J292 - SUM($M292:$P292)</f>
        <v>1.150263415183872E-5</v>
      </c>
      <c r="M292" s="1">
        <f>IFERROR(sales!$I292 * VLOOKUP($E292&amp;$F292&amp;"GAS", 'fuel-split'!$A$2:$E$7, 5, 0) / VLOOKUP($F292&amp;$G292&amp;"GAS", 'fuel-efficiency'!$A$2:$E$56, 5, 0), 0)</f>
        <v>46367.036361377766</v>
      </c>
      <c r="N292" s="1">
        <f>IFERROR(sales!$I292 * VLOOKUP($E292&amp;F292&amp;"DSL", 'fuel-split'!$A$2:$E$7, 5, 0) / VLOOKUP($F292&amp;$G292&amp;"DSL", 'fuel-efficiency'!$A$2:$E$56, 5, 0), 0)</f>
        <v>0</v>
      </c>
      <c r="O292" s="1">
        <f>IFERROR(sales!$I292 * VLOOKUP($E292&amp;$F292&amp;"NG", 'fuel-split'!$A$2:$E$7, 5, 0) / VLOOKUP($F292&amp;$G292&amp;"NG", 'fuel-efficiency'!$A$2:$E$56, 5, 0), 0)</f>
        <v>0</v>
      </c>
      <c r="P292" s="1">
        <f>IFERROR(sales!$I292 * VLOOKUP($E292&amp;$F292&amp;"ELEC", 'fuel-split'!$A$2:$E$7, 5, 0) / VLOOKUP($F292&amp;$G292&amp;"ELEC", 'fuel-efficiency'!$A$2:$E$56, 5, 0), 0)</f>
        <v>0</v>
      </c>
    </row>
    <row r="293" spans="1:16" x14ac:dyDescent="0.2">
      <c r="A293" s="1" t="str">
        <f t="shared" si="8"/>
        <v>20151industrialVCC 21400 (GAS LHD1)2011</v>
      </c>
      <c r="B293" s="1" t="str">
        <f t="shared" si="9"/>
        <v>20151industrialVCC 21400 (GAS LHD1)</v>
      </c>
      <c r="C293">
        <f>sales!$B$293</f>
        <v>2015</v>
      </c>
      <c r="D293">
        <f>sales!$C$293</f>
        <v>1</v>
      </c>
      <c r="E293" t="str">
        <f>sales!$D$293</f>
        <v>industrial</v>
      </c>
      <c r="F293" t="str">
        <f>sales!$E$293</f>
        <v>VCC 21400 (GAS LHD1)</v>
      </c>
      <c r="G293">
        <f>sales!$F$293</f>
        <v>2011</v>
      </c>
      <c r="H293" s="1">
        <f>sales!$G293 - VLOOKUP($D293&amp;$G293, 'regional-sales'!$A$2:$D$24, 4, 0) * VLOOKUP($D293&amp;$E293&amp;$F293&amp;$G293, 'market-share'!$A$2:$F$95, 6, 0) * ($C293 = $G293)</f>
        <v>0</v>
      </c>
      <c r="I293" s="1">
        <f>sales!$H293 - IF($C293 &gt;= $G293, VLOOKUP($D293&amp;$G293, 'regional-sales'!$A$2:$D$24, 4, 0) * VLOOKUP($D293&amp;$E293&amp;$F293&amp;$G293, 'market-share'!$A$2:$F$95, 6, 0) * VLOOKUP($C293 - $G293, survival!$A$2:$B$72, 2, 0), 0)</f>
        <v>-1.9275780971383938E-9</v>
      </c>
      <c r="J293" s="1">
        <f>sales!$I293 - IF($C293 &gt;= $G293, sales!$H293 *VLOOKUP(E293&amp;($C293-$G293), 'annual-travel'!$A$2:$D$64, 4, 0), 0)</f>
        <v>-8.4696162957698107E-5</v>
      </c>
      <c r="K293" s="1">
        <f>sales!$J293 - SUM($M293:$P293)</f>
        <v>1.0265561286360025E-5</v>
      </c>
      <c r="M293" s="1">
        <f>IFERROR(sales!$I293 * VLOOKUP($E293&amp;$F293&amp;"GAS", 'fuel-split'!$A$2:$E$7, 5, 0) / VLOOKUP($F293&amp;$G293&amp;"GAS", 'fuel-efficiency'!$A$2:$E$56, 5, 0), 0)</f>
        <v>41380.374139831438</v>
      </c>
      <c r="N293" s="1">
        <f>IFERROR(sales!$I293 * VLOOKUP($E293&amp;F293&amp;"DSL", 'fuel-split'!$A$2:$E$7, 5, 0) / VLOOKUP($F293&amp;$G293&amp;"DSL", 'fuel-efficiency'!$A$2:$E$56, 5, 0), 0)</f>
        <v>0</v>
      </c>
      <c r="O293" s="1">
        <f>IFERROR(sales!$I293 * VLOOKUP($E293&amp;$F293&amp;"NG", 'fuel-split'!$A$2:$E$7, 5, 0) / VLOOKUP($F293&amp;$G293&amp;"NG", 'fuel-efficiency'!$A$2:$E$56, 5, 0), 0)</f>
        <v>0</v>
      </c>
      <c r="P293" s="1">
        <f>IFERROR(sales!$I293 * VLOOKUP($E293&amp;$F293&amp;"ELEC", 'fuel-split'!$A$2:$E$7, 5, 0) / VLOOKUP($F293&amp;$G293&amp;"ELEC", 'fuel-efficiency'!$A$2:$E$56, 5, 0), 0)</f>
        <v>0</v>
      </c>
    </row>
    <row r="294" spans="1:16" x14ac:dyDescent="0.2">
      <c r="A294" s="1" t="str">
        <f t="shared" si="8"/>
        <v>20161industrialVCC 21400 (GAS LHD1)2011</v>
      </c>
      <c r="B294" s="1" t="str">
        <f t="shared" si="9"/>
        <v>20161industrialVCC 21400 (GAS LHD1)</v>
      </c>
      <c r="C294">
        <f>sales!$B$294</f>
        <v>2016</v>
      </c>
      <c r="D294">
        <f>sales!$C$294</f>
        <v>1</v>
      </c>
      <c r="E294" t="str">
        <f>sales!$D$294</f>
        <v>industrial</v>
      </c>
      <c r="F294" t="str">
        <f>sales!$E$294</f>
        <v>VCC 21400 (GAS LHD1)</v>
      </c>
      <c r="G294">
        <f>sales!$F$294</f>
        <v>2011</v>
      </c>
      <c r="H294" s="1">
        <f>sales!$G294 - VLOOKUP($D294&amp;$G294, 'regional-sales'!$A$2:$D$24, 4, 0) * VLOOKUP($D294&amp;$E294&amp;$F294&amp;$G294, 'market-share'!$A$2:$F$95, 6, 0) * ($C294 = $G294)</f>
        <v>0</v>
      </c>
      <c r="I294" s="1">
        <f>sales!$H294 - IF($C294 &gt;= $G294, VLOOKUP($D294&amp;$G294, 'regional-sales'!$A$2:$D$24, 4, 0) * VLOOKUP($D294&amp;$E294&amp;$F294&amp;$G294, 'market-share'!$A$2:$F$95, 6, 0) * VLOOKUP($C294 - $G294, survival!$A$2:$B$72, 2, 0), 0)</f>
        <v>-1.9083152835719375E-9</v>
      </c>
      <c r="J294" s="1">
        <f>sales!$I294 - IF($C294 &gt;= $G294, sales!$H294 *VLOOKUP(E294&amp;($C294-$G294), 'annual-travel'!$A$2:$D$64, 4, 0), 0)</f>
        <v>-1.0678922990337014E-4</v>
      </c>
      <c r="K294" s="1">
        <f>sales!$J294 - SUM($M294:$P294)</f>
        <v>9.6118164947256446E-6</v>
      </c>
      <c r="M294" s="1">
        <f>IFERROR(sales!$I294 * VLOOKUP($E294&amp;$F294&amp;"GAS", 'fuel-split'!$A$2:$E$7, 5, 0) / VLOOKUP($F294&amp;$G294&amp;"GAS", 'fuel-efficiency'!$A$2:$E$56, 5, 0), 0)</f>
        <v>38745.112383631582</v>
      </c>
      <c r="N294" s="1">
        <f>IFERROR(sales!$I294 * VLOOKUP($E294&amp;F294&amp;"DSL", 'fuel-split'!$A$2:$E$7, 5, 0) / VLOOKUP($F294&amp;$G294&amp;"DSL", 'fuel-efficiency'!$A$2:$E$56, 5, 0), 0)</f>
        <v>0</v>
      </c>
      <c r="O294" s="1">
        <f>IFERROR(sales!$I294 * VLOOKUP($E294&amp;$F294&amp;"NG", 'fuel-split'!$A$2:$E$7, 5, 0) / VLOOKUP($F294&amp;$G294&amp;"NG", 'fuel-efficiency'!$A$2:$E$56, 5, 0), 0)</f>
        <v>0</v>
      </c>
      <c r="P294" s="1">
        <f>IFERROR(sales!$I294 * VLOOKUP($E294&amp;$F294&amp;"ELEC", 'fuel-split'!$A$2:$E$7, 5, 0) / VLOOKUP($F294&amp;$G294&amp;"ELEC", 'fuel-efficiency'!$A$2:$E$56, 5, 0), 0)</f>
        <v>0</v>
      </c>
    </row>
    <row r="295" spans="1:16" x14ac:dyDescent="0.2">
      <c r="A295" s="1" t="str">
        <f t="shared" si="8"/>
        <v>20171industrialVCC 21400 (GAS LHD1)2011</v>
      </c>
      <c r="B295" s="1" t="str">
        <f t="shared" si="9"/>
        <v>20171industrialVCC 21400 (GAS LHD1)</v>
      </c>
      <c r="C295">
        <f>sales!$B$295</f>
        <v>2017</v>
      </c>
      <c r="D295">
        <f>sales!$C$295</f>
        <v>1</v>
      </c>
      <c r="E295" t="str">
        <f>sales!$D$295</f>
        <v>industrial</v>
      </c>
      <c r="F295" t="str">
        <f>sales!$E$295</f>
        <v>VCC 21400 (GAS LHD1)</v>
      </c>
      <c r="G295">
        <f>sales!$F$295</f>
        <v>2011</v>
      </c>
      <c r="H295" s="1">
        <f>sales!$G295 - VLOOKUP($D295&amp;$G295, 'regional-sales'!$A$2:$D$24, 4, 0) * VLOOKUP($D295&amp;$E295&amp;$F295&amp;$G295, 'market-share'!$A$2:$F$95, 6, 0) * ($C295 = $G295)</f>
        <v>0</v>
      </c>
      <c r="I295" s="1">
        <f>sales!$H295 - IF($C295 &gt;= $G295, VLOOKUP($D295&amp;$G295, 'regional-sales'!$A$2:$D$24, 4, 0) * VLOOKUP($D295&amp;$E295&amp;$F295&amp;$G295, 'market-share'!$A$2:$F$95, 6, 0) * VLOOKUP($C295 - $G295, survival!$A$2:$B$72, 2, 0), 0)</f>
        <v>-1.889215894834706E-9</v>
      </c>
      <c r="J295" s="1">
        <f>sales!$I295 - IF($C295 &gt;= $G295, sales!$H295 *VLOOKUP(E295&amp;($C295-$G295), 'annual-travel'!$A$2:$D$64, 4, 0), 0)</f>
        <v>4.5957101974636316E-5</v>
      </c>
      <c r="K295" s="1">
        <f>sales!$J295 - SUM($M295:$P295)</f>
        <v>9.238050552085042E-6</v>
      </c>
      <c r="M295" s="1">
        <f>IFERROR(sales!$I295 * VLOOKUP($E295&amp;$F295&amp;"GAS", 'fuel-split'!$A$2:$E$7, 5, 0) / VLOOKUP($F295&amp;$G295&amp;"GAS", 'fuel-efficiency'!$A$2:$E$56, 5, 0), 0)</f>
        <v>37238.271948704351</v>
      </c>
      <c r="N295" s="1">
        <f>IFERROR(sales!$I295 * VLOOKUP($E295&amp;F295&amp;"DSL", 'fuel-split'!$A$2:$E$7, 5, 0) / VLOOKUP($F295&amp;$G295&amp;"DSL", 'fuel-efficiency'!$A$2:$E$56, 5, 0), 0)</f>
        <v>0</v>
      </c>
      <c r="O295" s="1">
        <f>IFERROR(sales!$I295 * VLOOKUP($E295&amp;$F295&amp;"NG", 'fuel-split'!$A$2:$E$7, 5, 0) / VLOOKUP($F295&amp;$G295&amp;"NG", 'fuel-efficiency'!$A$2:$E$56, 5, 0), 0)</f>
        <v>0</v>
      </c>
      <c r="P295" s="1">
        <f>IFERROR(sales!$I295 * VLOOKUP($E295&amp;$F295&amp;"ELEC", 'fuel-split'!$A$2:$E$7, 5, 0) / VLOOKUP($F295&amp;$G295&amp;"ELEC", 'fuel-efficiency'!$A$2:$E$56, 5, 0), 0)</f>
        <v>0</v>
      </c>
    </row>
    <row r="296" spans="1:16" x14ac:dyDescent="0.2">
      <c r="A296" s="1" t="str">
        <f t="shared" si="8"/>
        <v>20181industrialVCC 21400 (GAS LHD1)2011</v>
      </c>
      <c r="B296" s="1" t="str">
        <f t="shared" si="9"/>
        <v>20181industrialVCC 21400 (GAS LHD1)</v>
      </c>
      <c r="C296">
        <f>sales!$B$296</f>
        <v>2018</v>
      </c>
      <c r="D296">
        <f>sales!$C$296</f>
        <v>1</v>
      </c>
      <c r="E296" t="str">
        <f>sales!$D$296</f>
        <v>industrial</v>
      </c>
      <c r="F296" t="str">
        <f>sales!$E$296</f>
        <v>VCC 21400 (GAS LHD1)</v>
      </c>
      <c r="G296">
        <f>sales!$F$296</f>
        <v>2011</v>
      </c>
      <c r="H296" s="1">
        <f>sales!$G296 - VLOOKUP($D296&amp;$G296, 'regional-sales'!$A$2:$D$24, 4, 0) * VLOOKUP($D296&amp;$E296&amp;$F296&amp;$G296, 'market-share'!$A$2:$F$95, 6, 0) * ($C296 = $G296)</f>
        <v>0</v>
      </c>
      <c r="I296" s="1">
        <f>sales!$H296 - IF($C296 &gt;= $G296, VLOOKUP($D296&amp;$G296, 'regional-sales'!$A$2:$D$24, 4, 0) * VLOOKUP($D296&amp;$E296&amp;$F296&amp;$G296, 'market-share'!$A$2:$F$95, 6, 0) * VLOOKUP($C296 - $G296, survival!$A$2:$B$72, 2, 0), 0)</f>
        <v>-1.8704042759054573E-9</v>
      </c>
      <c r="J296" s="1">
        <f>sales!$I296 - IF($C296 &gt;= $G296, sales!$H296 *VLOOKUP(E296&amp;($C296-$G296), 'annual-travel'!$A$2:$D$64, 4, 0), 0)</f>
        <v>-7.6287891715764999E-5</v>
      </c>
      <c r="K296" s="1">
        <f>sales!$J296 - SUM($M296:$P296)</f>
        <v>8.4184430306777358E-6</v>
      </c>
      <c r="M296" s="1">
        <f>IFERROR(sales!$I296 * VLOOKUP($E296&amp;$F296&amp;"GAS", 'fuel-split'!$A$2:$E$7, 5, 0) / VLOOKUP($F296&amp;$G296&amp;"GAS", 'fuel-efficiency'!$A$2:$E$56, 5, 0), 0)</f>
        <v>33935.033737238358</v>
      </c>
      <c r="N296" s="1">
        <f>IFERROR(sales!$I296 * VLOOKUP($E296&amp;F296&amp;"DSL", 'fuel-split'!$A$2:$E$7, 5, 0) / VLOOKUP($F296&amp;$G296&amp;"DSL", 'fuel-efficiency'!$A$2:$E$56, 5, 0), 0)</f>
        <v>0</v>
      </c>
      <c r="O296" s="1">
        <f>IFERROR(sales!$I296 * VLOOKUP($E296&amp;$F296&amp;"NG", 'fuel-split'!$A$2:$E$7, 5, 0) / VLOOKUP($F296&amp;$G296&amp;"NG", 'fuel-efficiency'!$A$2:$E$56, 5, 0), 0)</f>
        <v>0</v>
      </c>
      <c r="P296" s="1">
        <f>IFERROR(sales!$I296 * VLOOKUP($E296&amp;$F296&amp;"ELEC", 'fuel-split'!$A$2:$E$7, 5, 0) / VLOOKUP($F296&amp;$G296&amp;"ELEC", 'fuel-efficiency'!$A$2:$E$56, 5, 0), 0)</f>
        <v>0</v>
      </c>
    </row>
    <row r="297" spans="1:16" x14ac:dyDescent="0.2">
      <c r="A297" s="1" t="str">
        <f t="shared" si="8"/>
        <v>20191industrialVCC 21400 (GAS LHD1)2011</v>
      </c>
      <c r="B297" s="1" t="str">
        <f t="shared" si="9"/>
        <v>20191industrialVCC 21400 (GAS LHD1)</v>
      </c>
      <c r="C297">
        <f>sales!$B$297</f>
        <v>2019</v>
      </c>
      <c r="D297">
        <f>sales!$C$297</f>
        <v>1</v>
      </c>
      <c r="E297" t="str">
        <f>sales!$D$297</f>
        <v>industrial</v>
      </c>
      <c r="F297" t="str">
        <f>sales!$E$297</f>
        <v>VCC 21400 (GAS LHD1)</v>
      </c>
      <c r="G297">
        <f>sales!$F$297</f>
        <v>2011</v>
      </c>
      <c r="H297" s="1">
        <f>sales!$G297 - VLOOKUP($D297&amp;$G297, 'regional-sales'!$A$2:$D$24, 4, 0) * VLOOKUP($D297&amp;$E297&amp;$F297&amp;$G297, 'market-share'!$A$2:$F$95, 6, 0) * ($C297 = $G297)</f>
        <v>0</v>
      </c>
      <c r="I297" s="1">
        <f>sales!$H297 - IF($C297 &gt;= $G297, VLOOKUP($D297&amp;$G297, 'regional-sales'!$A$2:$D$24, 4, 0) * VLOOKUP($D297&amp;$E297&amp;$F297&amp;$G297, 'market-share'!$A$2:$F$95, 6, 0) * VLOOKUP($C297 - $G297, survival!$A$2:$B$72, 2, 0), 0)</f>
        <v>-1.8516601585361059E-9</v>
      </c>
      <c r="J297" s="1">
        <f>sales!$I297 - IF($C297 &gt;= $G297, sales!$H297 *VLOOKUP(E297&amp;($C297-$G297), 'annual-travel'!$A$2:$D$64, 4, 0), 0)</f>
        <v>1.0523176752030849E-4</v>
      </c>
      <c r="K297" s="1">
        <f>sales!$J297 - SUM($M297:$P297)</f>
        <v>8.0830104707274586E-6</v>
      </c>
      <c r="M297" s="1">
        <f>IFERROR(sales!$I297 * VLOOKUP($E297&amp;$F297&amp;"GAS", 'fuel-split'!$A$2:$E$7, 5, 0) / VLOOKUP($F297&amp;$G297&amp;"GAS", 'fuel-efficiency'!$A$2:$E$56, 5, 0), 0)</f>
        <v>32582.503068303591</v>
      </c>
      <c r="N297" s="1">
        <f>IFERROR(sales!$I297 * VLOOKUP($E297&amp;F297&amp;"DSL", 'fuel-split'!$A$2:$E$7, 5, 0) / VLOOKUP($F297&amp;$G297&amp;"DSL", 'fuel-efficiency'!$A$2:$E$56, 5, 0), 0)</f>
        <v>0</v>
      </c>
      <c r="O297" s="1">
        <f>IFERROR(sales!$I297 * VLOOKUP($E297&amp;$F297&amp;"NG", 'fuel-split'!$A$2:$E$7, 5, 0) / VLOOKUP($F297&amp;$G297&amp;"NG", 'fuel-efficiency'!$A$2:$E$56, 5, 0), 0)</f>
        <v>0</v>
      </c>
      <c r="P297" s="1">
        <f>IFERROR(sales!$I297 * VLOOKUP($E297&amp;$F297&amp;"ELEC", 'fuel-split'!$A$2:$E$7, 5, 0) / VLOOKUP($F297&amp;$G297&amp;"ELEC", 'fuel-efficiency'!$A$2:$E$56, 5, 0), 0)</f>
        <v>0</v>
      </c>
    </row>
    <row r="298" spans="1:16" x14ac:dyDescent="0.2">
      <c r="A298" s="1" t="str">
        <f t="shared" si="8"/>
        <v>20201industrialVCC 21400 (GAS LHD1)2011</v>
      </c>
      <c r="B298" s="1" t="str">
        <f t="shared" si="9"/>
        <v>20201industrialVCC 21400 (GAS LHD1)</v>
      </c>
      <c r="C298">
        <f>sales!$B$298</f>
        <v>2020</v>
      </c>
      <c r="D298">
        <f>sales!$C$298</f>
        <v>1</v>
      </c>
      <c r="E298" t="str">
        <f>sales!$D$298</f>
        <v>industrial</v>
      </c>
      <c r="F298" t="str">
        <f>sales!$E$298</f>
        <v>VCC 21400 (GAS LHD1)</v>
      </c>
      <c r="G298">
        <f>sales!$F$298</f>
        <v>2011</v>
      </c>
      <c r="H298" s="1">
        <f>sales!$G298 - VLOOKUP($D298&amp;$G298, 'regional-sales'!$A$2:$D$24, 4, 0) * VLOOKUP($D298&amp;$E298&amp;$F298&amp;$G298, 'market-share'!$A$2:$F$95, 6, 0) * ($C298 = $G298)</f>
        <v>0</v>
      </c>
      <c r="I298" s="1">
        <f>sales!$H298 - IF($C298 &gt;= $G298, VLOOKUP($D298&amp;$G298, 'regional-sales'!$A$2:$D$24, 4, 0) * VLOOKUP($D298&amp;$E298&amp;$F298&amp;$G298, 'market-share'!$A$2:$F$95, 6, 0) * VLOOKUP($C298 - $G298, survival!$A$2:$B$72, 2, 0), 0)</f>
        <v>-1.796077953031272E-9</v>
      </c>
      <c r="J298" s="1">
        <f>sales!$I298 - IF($C298 &gt;= $G298, sales!$H298 *VLOOKUP(E298&amp;($C298-$G298), 'annual-travel'!$A$2:$D$64, 4, 0), 0)</f>
        <v>1.7195707187056541E-5</v>
      </c>
      <c r="K298" s="1">
        <f>sales!$J298 - SUM($M298:$P298)</f>
        <v>7.8294688137248158E-6</v>
      </c>
      <c r="M298" s="1">
        <f>IFERROR(sales!$I298 * VLOOKUP($E298&amp;$F298&amp;"GAS", 'fuel-split'!$A$2:$E$7, 5, 0) / VLOOKUP($F298&amp;$G298&amp;"GAS", 'fuel-efficiency'!$A$2:$E$56, 5, 0), 0)</f>
        <v>31560.725640824432</v>
      </c>
      <c r="N298" s="1">
        <f>IFERROR(sales!$I298 * VLOOKUP($E298&amp;F298&amp;"DSL", 'fuel-split'!$A$2:$E$7, 5, 0) / VLOOKUP($F298&amp;$G298&amp;"DSL", 'fuel-efficiency'!$A$2:$E$56, 5, 0), 0)</f>
        <v>0</v>
      </c>
      <c r="O298" s="1">
        <f>IFERROR(sales!$I298 * VLOOKUP($E298&amp;$F298&amp;"NG", 'fuel-split'!$A$2:$E$7, 5, 0) / VLOOKUP($F298&amp;$G298&amp;"NG", 'fuel-efficiency'!$A$2:$E$56, 5, 0), 0)</f>
        <v>0</v>
      </c>
      <c r="P298" s="1">
        <f>IFERROR(sales!$I298 * VLOOKUP($E298&amp;$F298&amp;"ELEC", 'fuel-split'!$A$2:$E$7, 5, 0) / VLOOKUP($F298&amp;$G298&amp;"ELEC", 'fuel-efficiency'!$A$2:$E$56, 5, 0), 0)</f>
        <v>0</v>
      </c>
    </row>
    <row r="299" spans="1:16" x14ac:dyDescent="0.2">
      <c r="A299" s="1" t="str">
        <f t="shared" si="8"/>
        <v>20101industrialVCC 21400 (GAS LHD1)2012</v>
      </c>
      <c r="B299" s="1" t="str">
        <f t="shared" si="9"/>
        <v>20101industrialVCC 21400 (GAS LHD1)</v>
      </c>
      <c r="C299">
        <f>sales!$B$299</f>
        <v>2010</v>
      </c>
      <c r="D299">
        <f>sales!$C$299</f>
        <v>1</v>
      </c>
      <c r="E299" t="str">
        <f>sales!$D$299</f>
        <v>industrial</v>
      </c>
      <c r="F299" t="str">
        <f>sales!$E$299</f>
        <v>VCC 21400 (GAS LHD1)</v>
      </c>
      <c r="G299">
        <f>sales!$F$299</f>
        <v>2012</v>
      </c>
      <c r="H299" s="1">
        <f>sales!$G299 - VLOOKUP($D299&amp;$G299, 'regional-sales'!$A$2:$D$24, 4, 0) * VLOOKUP($D299&amp;$E299&amp;$F299&amp;$G299, 'market-share'!$A$2:$F$95, 6, 0) * ($C299 = $G299)</f>
        <v>0</v>
      </c>
      <c r="I299" s="1">
        <f>sales!$H299 - IF($C299 &gt;= $G299, VLOOKUP($D299&amp;$G299, 'regional-sales'!$A$2:$D$24, 4, 0) * VLOOKUP($D299&amp;$E299&amp;$F299&amp;$G299, 'market-share'!$A$2:$F$95, 6, 0) * VLOOKUP($C299 - $G299, survival!$A$2:$B$72, 2, 0), 0)</f>
        <v>0</v>
      </c>
      <c r="J299" s="1">
        <f>sales!$I299 - IF($C299 &gt;= $G299, sales!$H299 *VLOOKUP(E299&amp;($C299-$G299), 'annual-travel'!$A$2:$D$64, 4, 0), 0)</f>
        <v>0</v>
      </c>
      <c r="K299" s="1">
        <f>sales!$J299 - SUM($M299:$P299)</f>
        <v>0</v>
      </c>
      <c r="M299" s="1">
        <f>IFERROR(sales!$I299 * VLOOKUP($E299&amp;$F299&amp;"GAS", 'fuel-split'!$A$2:$E$7, 5, 0) / VLOOKUP($F299&amp;$G299&amp;"GAS", 'fuel-efficiency'!$A$2:$E$56, 5, 0), 0)</f>
        <v>0</v>
      </c>
      <c r="N299" s="1">
        <f>IFERROR(sales!$I299 * VLOOKUP($E299&amp;F299&amp;"DSL", 'fuel-split'!$A$2:$E$7, 5, 0) / VLOOKUP($F299&amp;$G299&amp;"DSL", 'fuel-efficiency'!$A$2:$E$56, 5, 0), 0)</f>
        <v>0</v>
      </c>
      <c r="O299" s="1">
        <f>IFERROR(sales!$I299 * VLOOKUP($E299&amp;$F299&amp;"NG", 'fuel-split'!$A$2:$E$7, 5, 0) / VLOOKUP($F299&amp;$G299&amp;"NG", 'fuel-efficiency'!$A$2:$E$56, 5, 0), 0)</f>
        <v>0</v>
      </c>
      <c r="P299" s="1">
        <f>IFERROR(sales!$I299 * VLOOKUP($E299&amp;$F299&amp;"ELEC", 'fuel-split'!$A$2:$E$7, 5, 0) / VLOOKUP($F299&amp;$G299&amp;"ELEC", 'fuel-efficiency'!$A$2:$E$56, 5, 0), 0)</f>
        <v>0</v>
      </c>
    </row>
    <row r="300" spans="1:16" x14ac:dyDescent="0.2">
      <c r="A300" s="1" t="str">
        <f t="shared" si="8"/>
        <v>20111industrialVCC 21400 (GAS LHD1)2012</v>
      </c>
      <c r="B300" s="1" t="str">
        <f t="shared" si="9"/>
        <v>20111industrialVCC 21400 (GAS LHD1)</v>
      </c>
      <c r="C300">
        <f>sales!$B$300</f>
        <v>2011</v>
      </c>
      <c r="D300">
        <f>sales!$C$300</f>
        <v>1</v>
      </c>
      <c r="E300" t="str">
        <f>sales!$D$300</f>
        <v>industrial</v>
      </c>
      <c r="F300" t="str">
        <f>sales!$E$300</f>
        <v>VCC 21400 (GAS LHD1)</v>
      </c>
      <c r="G300">
        <f>sales!$F$300</f>
        <v>2012</v>
      </c>
      <c r="H300" s="1">
        <f>sales!$G300 - VLOOKUP($D300&amp;$G300, 'regional-sales'!$A$2:$D$24, 4, 0) * VLOOKUP($D300&amp;$E300&amp;$F300&amp;$G300, 'market-share'!$A$2:$F$95, 6, 0) * ($C300 = $G300)</f>
        <v>0</v>
      </c>
      <c r="I300" s="1">
        <f>sales!$H300 - IF($C300 &gt;= $G300, VLOOKUP($D300&amp;$G300, 'regional-sales'!$A$2:$D$24, 4, 0) * VLOOKUP($D300&amp;$E300&amp;$F300&amp;$G300, 'market-share'!$A$2:$F$95, 6, 0) * VLOOKUP($C300 - $G300, survival!$A$2:$B$72, 2, 0), 0)</f>
        <v>0</v>
      </c>
      <c r="J300" s="1">
        <f>sales!$I300 - IF($C300 &gt;= $G300, sales!$H300 *VLOOKUP(E300&amp;($C300-$G300), 'annual-travel'!$A$2:$D$64, 4, 0), 0)</f>
        <v>0</v>
      </c>
      <c r="K300" s="1">
        <f>sales!$J300 - SUM($M300:$P300)</f>
        <v>0</v>
      </c>
      <c r="M300" s="1">
        <f>IFERROR(sales!$I300 * VLOOKUP($E300&amp;$F300&amp;"GAS", 'fuel-split'!$A$2:$E$7, 5, 0) / VLOOKUP($F300&amp;$G300&amp;"GAS", 'fuel-efficiency'!$A$2:$E$56, 5, 0), 0)</f>
        <v>0</v>
      </c>
      <c r="N300" s="1">
        <f>IFERROR(sales!$I300 * VLOOKUP($E300&amp;F300&amp;"DSL", 'fuel-split'!$A$2:$E$7, 5, 0) / VLOOKUP($F300&amp;$G300&amp;"DSL", 'fuel-efficiency'!$A$2:$E$56, 5, 0), 0)</f>
        <v>0</v>
      </c>
      <c r="O300" s="1">
        <f>IFERROR(sales!$I300 * VLOOKUP($E300&amp;$F300&amp;"NG", 'fuel-split'!$A$2:$E$7, 5, 0) / VLOOKUP($F300&amp;$G300&amp;"NG", 'fuel-efficiency'!$A$2:$E$56, 5, 0), 0)</f>
        <v>0</v>
      </c>
      <c r="P300" s="1">
        <f>IFERROR(sales!$I300 * VLOOKUP($E300&amp;$F300&amp;"ELEC", 'fuel-split'!$A$2:$E$7, 5, 0) / VLOOKUP($F300&amp;$G300&amp;"ELEC", 'fuel-efficiency'!$A$2:$E$56, 5, 0), 0)</f>
        <v>0</v>
      </c>
    </row>
    <row r="301" spans="1:16" x14ac:dyDescent="0.2">
      <c r="A301" s="1" t="str">
        <f t="shared" si="8"/>
        <v>20121industrialVCC 21400 (GAS LHD1)2012</v>
      </c>
      <c r="B301" s="1" t="str">
        <f t="shared" si="9"/>
        <v>20121industrialVCC 21400 (GAS LHD1)</v>
      </c>
      <c r="C301">
        <f>sales!$B$301</f>
        <v>2012</v>
      </c>
      <c r="D301">
        <f>sales!$C$301</f>
        <v>1</v>
      </c>
      <c r="E301" t="str">
        <f>sales!$D$301</f>
        <v>industrial</v>
      </c>
      <c r="F301" t="str">
        <f>sales!$E$301</f>
        <v>VCC 21400 (GAS LHD1)</v>
      </c>
      <c r="G301">
        <f>sales!$F$301</f>
        <v>2012</v>
      </c>
      <c r="H301" s="1">
        <f>sales!$G301 - VLOOKUP($D301&amp;$G301, 'regional-sales'!$A$2:$D$24, 4, 0) * VLOOKUP($D301&amp;$E301&amp;$F301&amp;$G301, 'market-share'!$A$2:$F$95, 6, 0) * ($C301 = $G301)</f>
        <v>3.8578065186811727E-9</v>
      </c>
      <c r="I301" s="1">
        <f>sales!$H301 - IF($C301 &gt;= $G301, VLOOKUP($D301&amp;$G301, 'regional-sales'!$A$2:$D$24, 4, 0) * VLOOKUP($D301&amp;$E301&amp;$F301&amp;$G301, 'market-share'!$A$2:$F$95, 6, 0) * VLOOKUP($C301 - $G301, survival!$A$2:$B$72, 2, 0), 0)</f>
        <v>3.8578065186811727E-9</v>
      </c>
      <c r="J301" s="1">
        <f>sales!$I301 - IF($C301 &gt;= $G301, sales!$H301 *VLOOKUP(E301&amp;($C301-$G301), 'annual-travel'!$A$2:$D$64, 4, 0), 0)</f>
        <v>3.9697950705885887E-4</v>
      </c>
      <c r="K301" s="1">
        <f>sales!$J301 - SUM($M301:$P301)</f>
        <v>7.59017129894346E-5</v>
      </c>
      <c r="M301" s="1">
        <f>IFERROR(sales!$I301 * VLOOKUP($E301&amp;$F301&amp;"GAS", 'fuel-split'!$A$2:$E$7, 5, 0) / VLOOKUP($F301&amp;$G301&amp;"GAS", 'fuel-efficiency'!$A$2:$E$56, 5, 0), 0)</f>
        <v>230382.7306933153</v>
      </c>
      <c r="N301" s="1">
        <f>IFERROR(sales!$I301 * VLOOKUP($E301&amp;F301&amp;"DSL", 'fuel-split'!$A$2:$E$7, 5, 0) / VLOOKUP($F301&amp;$G301&amp;"DSL", 'fuel-efficiency'!$A$2:$E$56, 5, 0), 0)</f>
        <v>0</v>
      </c>
      <c r="O301" s="1">
        <f>IFERROR(sales!$I301 * VLOOKUP($E301&amp;$F301&amp;"NG", 'fuel-split'!$A$2:$E$7, 5, 0) / VLOOKUP($F301&amp;$G301&amp;"NG", 'fuel-efficiency'!$A$2:$E$56, 5, 0), 0)</f>
        <v>0</v>
      </c>
      <c r="P301" s="1">
        <f>IFERROR(sales!$I301 * VLOOKUP($E301&amp;$F301&amp;"ELEC", 'fuel-split'!$A$2:$E$7, 5, 0) / VLOOKUP($F301&amp;$G301&amp;"ELEC", 'fuel-efficiency'!$A$2:$E$56, 5, 0), 0)</f>
        <v>0</v>
      </c>
    </row>
    <row r="302" spans="1:16" x14ac:dyDescent="0.2">
      <c r="A302" s="1" t="str">
        <f t="shared" si="8"/>
        <v>20131industrialVCC 21400 (GAS LHD1)2012</v>
      </c>
      <c r="B302" s="1" t="str">
        <f t="shared" si="9"/>
        <v>20131industrialVCC 21400 (GAS LHD1)</v>
      </c>
      <c r="C302">
        <f>sales!$B$302</f>
        <v>2013</v>
      </c>
      <c r="D302">
        <f>sales!$C$302</f>
        <v>1</v>
      </c>
      <c r="E302" t="str">
        <f>sales!$D$302</f>
        <v>industrial</v>
      </c>
      <c r="F302" t="str">
        <f>sales!$E$302</f>
        <v>VCC 21400 (GAS LHD1)</v>
      </c>
      <c r="G302">
        <f>sales!$F$302</f>
        <v>2012</v>
      </c>
      <c r="H302" s="1">
        <f>sales!$G302 - VLOOKUP($D302&amp;$G302, 'regional-sales'!$A$2:$D$24, 4, 0) * VLOOKUP($D302&amp;$E302&amp;$F302&amp;$G302, 'market-share'!$A$2:$F$95, 6, 0) * ($C302 = $G302)</f>
        <v>0</v>
      </c>
      <c r="I302" s="1">
        <f>sales!$H302 - IF($C302 &gt;= $G302, VLOOKUP($D302&amp;$G302, 'regional-sales'!$A$2:$D$24, 4, 0) * VLOOKUP($D302&amp;$E302&amp;$F302&amp;$G302, 'market-share'!$A$2:$F$95, 6, 0) * VLOOKUP($C302 - $G302, survival!$A$2:$B$72, 2, 0), 0)</f>
        <v>3.8189114093256649E-9</v>
      </c>
      <c r="J302" s="1">
        <f>sales!$I302 - IF($C302 &gt;= $G302, sales!$H302 *VLOOKUP(E302&amp;($C302-$G302), 'annual-travel'!$A$2:$D$64, 4, 0), 0)</f>
        <v>1.130211167037487E-4</v>
      </c>
      <c r="K302" s="1">
        <f>sales!$J302 - SUM($M302:$P302)</f>
        <v>7.1465910878032446E-5</v>
      </c>
      <c r="M302" s="1">
        <f>IFERROR(sales!$I302 * VLOOKUP($E302&amp;$F302&amp;"GAS", 'fuel-split'!$A$2:$E$7, 5, 0) / VLOOKUP($F302&amp;$G302&amp;"GAS", 'fuel-efficiency'!$A$2:$E$56, 5, 0), 0)</f>
        <v>216915.73989900309</v>
      </c>
      <c r="N302" s="1">
        <f>IFERROR(sales!$I302 * VLOOKUP($E302&amp;F302&amp;"DSL", 'fuel-split'!$A$2:$E$7, 5, 0) / VLOOKUP($F302&amp;$G302&amp;"DSL", 'fuel-efficiency'!$A$2:$E$56, 5, 0), 0)</f>
        <v>0</v>
      </c>
      <c r="O302" s="1">
        <f>IFERROR(sales!$I302 * VLOOKUP($E302&amp;$F302&amp;"NG", 'fuel-split'!$A$2:$E$7, 5, 0) / VLOOKUP($F302&amp;$G302&amp;"NG", 'fuel-efficiency'!$A$2:$E$56, 5, 0), 0)</f>
        <v>0</v>
      </c>
      <c r="P302" s="1">
        <f>IFERROR(sales!$I302 * VLOOKUP($E302&amp;$F302&amp;"ELEC", 'fuel-split'!$A$2:$E$7, 5, 0) / VLOOKUP($F302&amp;$G302&amp;"ELEC", 'fuel-efficiency'!$A$2:$E$56, 5, 0), 0)</f>
        <v>0</v>
      </c>
    </row>
    <row r="303" spans="1:16" x14ac:dyDescent="0.2">
      <c r="A303" s="1" t="str">
        <f t="shared" si="8"/>
        <v>20141industrialVCC 21400 (GAS LHD1)2012</v>
      </c>
      <c r="B303" s="1" t="str">
        <f t="shared" si="9"/>
        <v>20141industrialVCC 21400 (GAS LHD1)</v>
      </c>
      <c r="C303">
        <f>sales!$B$303</f>
        <v>2014</v>
      </c>
      <c r="D303">
        <f>sales!$C$303</f>
        <v>1</v>
      </c>
      <c r="E303" t="str">
        <f>sales!$D$303</f>
        <v>industrial</v>
      </c>
      <c r="F303" t="str">
        <f>sales!$E$303</f>
        <v>VCC 21400 (GAS LHD1)</v>
      </c>
      <c r="G303">
        <f>sales!$F$303</f>
        <v>2012</v>
      </c>
      <c r="H303" s="1">
        <f>sales!$G303 - VLOOKUP($D303&amp;$G303, 'regional-sales'!$A$2:$D$24, 4, 0) * VLOOKUP($D303&amp;$E303&amp;$F303&amp;$G303, 'market-share'!$A$2:$F$95, 6, 0) * ($C303 = $G303)</f>
        <v>0</v>
      </c>
      <c r="I303" s="1">
        <f>sales!$H303 - IF($C303 &gt;= $G303, VLOOKUP($D303&amp;$G303, 'regional-sales'!$A$2:$D$24, 4, 0) * VLOOKUP($D303&amp;$E303&amp;$F303&amp;$G303, 'market-share'!$A$2:$F$95, 6, 0) * VLOOKUP($C303 - $G303, survival!$A$2:$B$72, 2, 0), 0)</f>
        <v>3.7809968489455059E-9</v>
      </c>
      <c r="J303" s="1">
        <f>sales!$I303 - IF($C303 &gt;= $G303, sales!$H303 *VLOOKUP(E303&amp;($C303-$G303), 'annual-travel'!$A$2:$D$64, 4, 0), 0)</f>
        <v>1.0671466588973999E-4</v>
      </c>
      <c r="K303" s="1">
        <f>sales!$J303 - SUM($M303:$P303)</f>
        <v>6.8748078774660826E-5</v>
      </c>
      <c r="M303" s="1">
        <f>IFERROR(sales!$I303 * VLOOKUP($E303&amp;$F303&amp;"GAS", 'fuel-split'!$A$2:$E$7, 5, 0) / VLOOKUP($F303&amp;$G303&amp;"GAS", 'fuel-efficiency'!$A$2:$E$56, 5, 0), 0)</f>
        <v>208668.60662919292</v>
      </c>
      <c r="N303" s="1">
        <f>IFERROR(sales!$I303 * VLOOKUP($E303&amp;F303&amp;"DSL", 'fuel-split'!$A$2:$E$7, 5, 0) / VLOOKUP($F303&amp;$G303&amp;"DSL", 'fuel-efficiency'!$A$2:$E$56, 5, 0), 0)</f>
        <v>0</v>
      </c>
      <c r="O303" s="1">
        <f>IFERROR(sales!$I303 * VLOOKUP($E303&amp;$F303&amp;"NG", 'fuel-split'!$A$2:$E$7, 5, 0) / VLOOKUP($F303&amp;$G303&amp;"NG", 'fuel-efficiency'!$A$2:$E$56, 5, 0), 0)</f>
        <v>0</v>
      </c>
      <c r="P303" s="1">
        <f>IFERROR(sales!$I303 * VLOOKUP($E303&amp;$F303&amp;"ELEC", 'fuel-split'!$A$2:$E$7, 5, 0) / VLOOKUP($F303&amp;$G303&amp;"ELEC", 'fuel-efficiency'!$A$2:$E$56, 5, 0), 0)</f>
        <v>0</v>
      </c>
    </row>
    <row r="304" spans="1:16" x14ac:dyDescent="0.2">
      <c r="A304" s="1" t="str">
        <f t="shared" si="8"/>
        <v>20151industrialVCC 21400 (GAS LHD1)2012</v>
      </c>
      <c r="B304" s="1" t="str">
        <f t="shared" si="9"/>
        <v>20151industrialVCC 21400 (GAS LHD1)</v>
      </c>
      <c r="C304">
        <f>sales!$B$304</f>
        <v>2015</v>
      </c>
      <c r="D304">
        <f>sales!$C$304</f>
        <v>1</v>
      </c>
      <c r="E304" t="str">
        <f>sales!$D$304</f>
        <v>industrial</v>
      </c>
      <c r="F304" t="str">
        <f>sales!$E$304</f>
        <v>VCC 21400 (GAS LHD1)</v>
      </c>
      <c r="G304">
        <f>sales!$F$304</f>
        <v>2012</v>
      </c>
      <c r="H304" s="1">
        <f>sales!$G304 - VLOOKUP($D304&amp;$G304, 'regional-sales'!$A$2:$D$24, 4, 0) * VLOOKUP($D304&amp;$E304&amp;$F304&amp;$G304, 'market-share'!$A$2:$F$95, 6, 0) * ($C304 = $G304)</f>
        <v>0</v>
      </c>
      <c r="I304" s="1">
        <f>sales!$H304 - IF($C304 &gt;= $G304, VLOOKUP($D304&amp;$G304, 'regional-sales'!$A$2:$D$24, 4, 0) * VLOOKUP($D304&amp;$E304&amp;$F304&amp;$G304, 'market-share'!$A$2:$F$95, 6, 0) * VLOOKUP($C304 - $G304, survival!$A$2:$B$72, 2, 0), 0)</f>
        <v>3.7435654576256638E-9</v>
      </c>
      <c r="J304" s="1">
        <f>sales!$I304 - IF($C304 &gt;= $G304, sales!$H304 *VLOOKUP(E304&amp;($C304-$G304), 'annual-travel'!$A$2:$D$64, 4, 0), 0)</f>
        <v>4.0268478915095329E-4</v>
      </c>
      <c r="K304" s="1">
        <f>sales!$J304 - SUM($M304:$P304)</f>
        <v>6.6553096985444427E-5</v>
      </c>
      <c r="M304" s="1">
        <f>IFERROR(sales!$I304 * VLOOKUP($E304&amp;$F304&amp;"GAS", 'fuel-split'!$A$2:$E$7, 5, 0) / VLOOKUP($F304&amp;$G304&amp;"GAS", 'fuel-efficiency'!$A$2:$E$56, 5, 0), 0)</f>
        <v>202006.21267263489</v>
      </c>
      <c r="N304" s="1">
        <f>IFERROR(sales!$I304 * VLOOKUP($E304&amp;F304&amp;"DSL", 'fuel-split'!$A$2:$E$7, 5, 0) / VLOOKUP($F304&amp;$G304&amp;"DSL", 'fuel-efficiency'!$A$2:$E$56, 5, 0), 0)</f>
        <v>0</v>
      </c>
      <c r="O304" s="1">
        <f>IFERROR(sales!$I304 * VLOOKUP($E304&amp;$F304&amp;"NG", 'fuel-split'!$A$2:$E$7, 5, 0) / VLOOKUP($F304&amp;$G304&amp;"NG", 'fuel-efficiency'!$A$2:$E$56, 5, 0), 0)</f>
        <v>0</v>
      </c>
      <c r="P304" s="1">
        <f>IFERROR(sales!$I304 * VLOOKUP($E304&amp;$F304&amp;"ELEC", 'fuel-split'!$A$2:$E$7, 5, 0) / VLOOKUP($F304&amp;$G304&amp;"ELEC", 'fuel-efficiency'!$A$2:$E$56, 5, 0), 0)</f>
        <v>0</v>
      </c>
    </row>
    <row r="305" spans="1:16" x14ac:dyDescent="0.2">
      <c r="A305" s="1" t="str">
        <f t="shared" si="8"/>
        <v>20161industrialVCC 21400 (GAS LHD1)2012</v>
      </c>
      <c r="B305" s="1" t="str">
        <f t="shared" si="9"/>
        <v>20161industrialVCC 21400 (GAS LHD1)</v>
      </c>
      <c r="C305">
        <f>sales!$B$305</f>
        <v>2016</v>
      </c>
      <c r="D305">
        <f>sales!$C$305</f>
        <v>1</v>
      </c>
      <c r="E305" t="str">
        <f>sales!$D$305</f>
        <v>industrial</v>
      </c>
      <c r="F305" t="str">
        <f>sales!$E$305</f>
        <v>VCC 21400 (GAS LHD1)</v>
      </c>
      <c r="G305">
        <f>sales!$F$305</f>
        <v>2012</v>
      </c>
      <c r="H305" s="1">
        <f>sales!$G305 - VLOOKUP($D305&amp;$G305, 'regional-sales'!$A$2:$D$24, 4, 0) * VLOOKUP($D305&amp;$E305&amp;$F305&amp;$G305, 'market-share'!$A$2:$F$95, 6, 0) * ($C305 = $G305)</f>
        <v>0</v>
      </c>
      <c r="I305" s="1">
        <f>sales!$H305 - IF($C305 &gt;= $G305, VLOOKUP($D305&amp;$G305, 'regional-sales'!$A$2:$D$24, 4, 0) * VLOOKUP($D305&amp;$E305&amp;$F305&amp;$G305, 'market-share'!$A$2:$F$95, 6, 0) * VLOOKUP($C305 - $G305, survival!$A$2:$B$72, 2, 0), 0)</f>
        <v>3.7060630120322458E-9</v>
      </c>
      <c r="J305" s="1">
        <f>sales!$I305 - IF($C305 &gt;= $G305, sales!$H305 *VLOOKUP(E305&amp;($C305-$G305), 'annual-travel'!$A$2:$D$64, 4, 0), 0)</f>
        <v>-3.7292204797267914E-4</v>
      </c>
      <c r="K305" s="1">
        <f>sales!$J305 - SUM($M305:$P305)</f>
        <v>5.939538823440671E-5</v>
      </c>
      <c r="M305" s="1">
        <f>IFERROR(sales!$I305 * VLOOKUP($E305&amp;$F305&amp;"GAS", 'fuel-split'!$A$2:$E$7, 5, 0) / VLOOKUP($F305&amp;$G305&amp;"GAS", 'fuel-efficiency'!$A$2:$E$56, 5, 0), 0)</f>
        <v>180280.93479631661</v>
      </c>
      <c r="N305" s="1">
        <f>IFERROR(sales!$I305 * VLOOKUP($E305&amp;F305&amp;"DSL", 'fuel-split'!$A$2:$E$7, 5, 0) / VLOOKUP($F305&amp;$G305&amp;"DSL", 'fuel-efficiency'!$A$2:$E$56, 5, 0), 0)</f>
        <v>0</v>
      </c>
      <c r="O305" s="1">
        <f>IFERROR(sales!$I305 * VLOOKUP($E305&amp;$F305&amp;"NG", 'fuel-split'!$A$2:$E$7, 5, 0) / VLOOKUP($F305&amp;$G305&amp;"NG", 'fuel-efficiency'!$A$2:$E$56, 5, 0), 0)</f>
        <v>0</v>
      </c>
      <c r="P305" s="1">
        <f>IFERROR(sales!$I305 * VLOOKUP($E305&amp;$F305&amp;"ELEC", 'fuel-split'!$A$2:$E$7, 5, 0) / VLOOKUP($F305&amp;$G305&amp;"ELEC", 'fuel-efficiency'!$A$2:$E$56, 5, 0), 0)</f>
        <v>0</v>
      </c>
    </row>
    <row r="306" spans="1:16" x14ac:dyDescent="0.2">
      <c r="A306" s="1" t="str">
        <f t="shared" si="8"/>
        <v>20171industrialVCC 21400 (GAS LHD1)2012</v>
      </c>
      <c r="B306" s="1" t="str">
        <f t="shared" si="9"/>
        <v>20171industrialVCC 21400 (GAS LHD1)</v>
      </c>
      <c r="C306">
        <f>sales!$B$306</f>
        <v>2017</v>
      </c>
      <c r="D306">
        <f>sales!$C$306</f>
        <v>1</v>
      </c>
      <c r="E306" t="str">
        <f>sales!$D$306</f>
        <v>industrial</v>
      </c>
      <c r="F306" t="str">
        <f>sales!$E$306</f>
        <v>VCC 21400 (GAS LHD1)</v>
      </c>
      <c r="G306">
        <f>sales!$F$306</f>
        <v>2012</v>
      </c>
      <c r="H306" s="1">
        <f>sales!$G306 - VLOOKUP($D306&amp;$G306, 'regional-sales'!$A$2:$D$24, 4, 0) * VLOOKUP($D306&amp;$E306&amp;$F306&amp;$G306, 'market-share'!$A$2:$F$95, 6, 0) * ($C306 = $G306)</f>
        <v>0</v>
      </c>
      <c r="I306" s="1">
        <f>sales!$H306 - IF($C306 &gt;= $G306, VLOOKUP($D306&amp;$G306, 'regional-sales'!$A$2:$D$24, 4, 0) * VLOOKUP($D306&amp;$E306&amp;$F306&amp;$G306, 'market-share'!$A$2:$F$95, 6, 0) * VLOOKUP($C306 - $G306, survival!$A$2:$B$72, 2, 0), 0)</f>
        <v>3.6690295246444293E-9</v>
      </c>
      <c r="J306" s="1">
        <f>sales!$I306 - IF($C306 &gt;= $G306, sales!$H306 *VLOOKUP(E306&amp;($C306-$G306), 'annual-travel'!$A$2:$D$64, 4, 0), 0)</f>
        <v>-4.7020288184285164E-4</v>
      </c>
      <c r="K306" s="1">
        <f>sales!$J306 - SUM($M306:$P306)</f>
        <v>5.5613985750824213E-5</v>
      </c>
      <c r="M306" s="1">
        <f>IFERROR(sales!$I306 * VLOOKUP($E306&amp;$F306&amp;"GAS", 'fuel-split'!$A$2:$E$7, 5, 0) / VLOOKUP($F306&amp;$G306&amp;"GAS", 'fuel-efficiency'!$A$2:$E$56, 5, 0), 0)</f>
        <v>168799.949843515</v>
      </c>
      <c r="N306" s="1">
        <f>IFERROR(sales!$I306 * VLOOKUP($E306&amp;F306&amp;"DSL", 'fuel-split'!$A$2:$E$7, 5, 0) / VLOOKUP($F306&amp;$G306&amp;"DSL", 'fuel-efficiency'!$A$2:$E$56, 5, 0), 0)</f>
        <v>0</v>
      </c>
      <c r="O306" s="1">
        <f>IFERROR(sales!$I306 * VLOOKUP($E306&amp;$F306&amp;"NG", 'fuel-split'!$A$2:$E$7, 5, 0) / VLOOKUP($F306&amp;$G306&amp;"NG", 'fuel-efficiency'!$A$2:$E$56, 5, 0), 0)</f>
        <v>0</v>
      </c>
      <c r="P306" s="1">
        <f>IFERROR(sales!$I306 * VLOOKUP($E306&amp;$F306&amp;"ELEC", 'fuel-split'!$A$2:$E$7, 5, 0) / VLOOKUP($F306&amp;$G306&amp;"ELEC", 'fuel-efficiency'!$A$2:$E$56, 5, 0), 0)</f>
        <v>0</v>
      </c>
    </row>
    <row r="307" spans="1:16" x14ac:dyDescent="0.2">
      <c r="A307" s="1" t="str">
        <f t="shared" si="8"/>
        <v>20181industrialVCC 21400 (GAS LHD1)2012</v>
      </c>
      <c r="B307" s="1" t="str">
        <f t="shared" si="9"/>
        <v>20181industrialVCC 21400 (GAS LHD1)</v>
      </c>
      <c r="C307">
        <f>sales!$B$307</f>
        <v>2018</v>
      </c>
      <c r="D307">
        <f>sales!$C$307</f>
        <v>1</v>
      </c>
      <c r="E307" t="str">
        <f>sales!$D$307</f>
        <v>industrial</v>
      </c>
      <c r="F307" t="str">
        <f>sales!$E$307</f>
        <v>VCC 21400 (GAS LHD1)</v>
      </c>
      <c r="G307">
        <f>sales!$F$307</f>
        <v>2012</v>
      </c>
      <c r="H307" s="1">
        <f>sales!$G307 - VLOOKUP($D307&amp;$G307, 'regional-sales'!$A$2:$D$24, 4, 0) * VLOOKUP($D307&amp;$E307&amp;$F307&amp;$G307, 'market-share'!$A$2:$F$95, 6, 0) * ($C307 = $G307)</f>
        <v>0</v>
      </c>
      <c r="I307" s="1">
        <f>sales!$H307 - IF($C307 &gt;= $G307, VLOOKUP($D307&amp;$G307, 'regional-sales'!$A$2:$D$24, 4, 0) * VLOOKUP($D307&amp;$E307&amp;$F307&amp;$G307, 'market-share'!$A$2:$F$95, 6, 0) * VLOOKUP($C307 - $G307, survival!$A$2:$B$72, 2, 0), 0)</f>
        <v>3.6323086760603474E-9</v>
      </c>
      <c r="J307" s="1">
        <f>sales!$I307 - IF($C307 &gt;= $G307, sales!$H307 *VLOOKUP(E307&amp;($C307-$G307), 'annual-travel'!$A$2:$D$64, 4, 0), 0)</f>
        <v>2.0235148258507252E-4</v>
      </c>
      <c r="K307" s="1">
        <f>sales!$J307 - SUM($M307:$P307)</f>
        <v>5.3450057748705149E-5</v>
      </c>
      <c r="M307" s="1">
        <f>IFERROR(sales!$I307 * VLOOKUP($E307&amp;$F307&amp;"GAS", 'fuel-split'!$A$2:$E$7, 5, 0) / VLOOKUP($F307&amp;$G307&amp;"GAS", 'fuel-efficiency'!$A$2:$E$56, 5, 0), 0)</f>
        <v>162235.13239455794</v>
      </c>
      <c r="N307" s="1">
        <f>IFERROR(sales!$I307 * VLOOKUP($E307&amp;F307&amp;"DSL", 'fuel-split'!$A$2:$E$7, 5, 0) / VLOOKUP($F307&amp;$G307&amp;"DSL", 'fuel-efficiency'!$A$2:$E$56, 5, 0), 0)</f>
        <v>0</v>
      </c>
      <c r="O307" s="1">
        <f>IFERROR(sales!$I307 * VLOOKUP($E307&amp;$F307&amp;"NG", 'fuel-split'!$A$2:$E$7, 5, 0) / VLOOKUP($F307&amp;$G307&amp;"NG", 'fuel-efficiency'!$A$2:$E$56, 5, 0), 0)</f>
        <v>0</v>
      </c>
      <c r="P307" s="1">
        <f>IFERROR(sales!$I307 * VLOOKUP($E307&amp;$F307&amp;"ELEC", 'fuel-split'!$A$2:$E$7, 5, 0) / VLOOKUP($F307&amp;$G307&amp;"ELEC", 'fuel-efficiency'!$A$2:$E$56, 5, 0), 0)</f>
        <v>0</v>
      </c>
    </row>
    <row r="308" spans="1:16" x14ac:dyDescent="0.2">
      <c r="A308" s="1" t="str">
        <f t="shared" si="8"/>
        <v>20191industrialVCC 21400 (GAS LHD1)2012</v>
      </c>
      <c r="B308" s="1" t="str">
        <f t="shared" si="9"/>
        <v>20191industrialVCC 21400 (GAS LHD1)</v>
      </c>
      <c r="C308">
        <f>sales!$B$308</f>
        <v>2019</v>
      </c>
      <c r="D308">
        <f>sales!$C$308</f>
        <v>1</v>
      </c>
      <c r="E308" t="str">
        <f>sales!$D$308</f>
        <v>industrial</v>
      </c>
      <c r="F308" t="str">
        <f>sales!$E$308</f>
        <v>VCC 21400 (GAS LHD1)</v>
      </c>
      <c r="G308">
        <f>sales!$F$308</f>
        <v>2012</v>
      </c>
      <c r="H308" s="1">
        <f>sales!$G308 - VLOOKUP($D308&amp;$G308, 'regional-sales'!$A$2:$D$24, 4, 0) * VLOOKUP($D308&amp;$E308&amp;$F308&amp;$G308, 'market-share'!$A$2:$F$95, 6, 0) * ($C308 = $G308)</f>
        <v>0</v>
      </c>
      <c r="I308" s="1">
        <f>sales!$H308 - IF($C308 &gt;= $G308, VLOOKUP($D308&amp;$G308, 'regional-sales'!$A$2:$D$24, 4, 0) * VLOOKUP($D308&amp;$E308&amp;$F308&amp;$G308, 'market-share'!$A$2:$F$95, 6, 0) * VLOOKUP($C308 - $G308, survival!$A$2:$B$72, 2, 0), 0)</f>
        <v>3.5959999422630062E-9</v>
      </c>
      <c r="J308" s="1">
        <f>sales!$I308 - IF($C308 &gt;= $G308, sales!$H308 *VLOOKUP(E308&amp;($C308-$G308), 'annual-travel'!$A$2:$D$64, 4, 0), 0)</f>
        <v>-3.3590267412364483E-4</v>
      </c>
      <c r="K308" s="1">
        <f>sales!$J308 - SUM($M308:$P308)</f>
        <v>4.8708752728998661E-5</v>
      </c>
      <c r="M308" s="1">
        <f>IFERROR(sales!$I308 * VLOOKUP($E308&amp;$F308&amp;"GAS", 'fuel-split'!$A$2:$E$7, 5, 0) / VLOOKUP($F308&amp;$G308&amp;"GAS", 'fuel-efficiency'!$A$2:$E$56, 5, 0), 0)</f>
        <v>147843.98961257926</v>
      </c>
      <c r="N308" s="1">
        <f>IFERROR(sales!$I308 * VLOOKUP($E308&amp;F308&amp;"DSL", 'fuel-split'!$A$2:$E$7, 5, 0) / VLOOKUP($F308&amp;$G308&amp;"DSL", 'fuel-efficiency'!$A$2:$E$56, 5, 0), 0)</f>
        <v>0</v>
      </c>
      <c r="O308" s="1">
        <f>IFERROR(sales!$I308 * VLOOKUP($E308&amp;$F308&amp;"NG", 'fuel-split'!$A$2:$E$7, 5, 0) / VLOOKUP($F308&amp;$G308&amp;"NG", 'fuel-efficiency'!$A$2:$E$56, 5, 0), 0)</f>
        <v>0</v>
      </c>
      <c r="P308" s="1">
        <f>IFERROR(sales!$I308 * VLOOKUP($E308&amp;$F308&amp;"ELEC", 'fuel-split'!$A$2:$E$7, 5, 0) / VLOOKUP($F308&amp;$G308&amp;"ELEC", 'fuel-efficiency'!$A$2:$E$56, 5, 0), 0)</f>
        <v>0</v>
      </c>
    </row>
    <row r="309" spans="1:16" x14ac:dyDescent="0.2">
      <c r="A309" s="1" t="str">
        <f t="shared" si="8"/>
        <v>20201industrialVCC 21400 (GAS LHD1)2012</v>
      </c>
      <c r="B309" s="1" t="str">
        <f t="shared" si="9"/>
        <v>20201industrialVCC 21400 (GAS LHD1)</v>
      </c>
      <c r="C309">
        <f>sales!$B$309</f>
        <v>2020</v>
      </c>
      <c r="D309">
        <f>sales!$C$309</f>
        <v>1</v>
      </c>
      <c r="E309" t="str">
        <f>sales!$D$309</f>
        <v>industrial</v>
      </c>
      <c r="F309" t="str">
        <f>sales!$E$309</f>
        <v>VCC 21400 (GAS LHD1)</v>
      </c>
      <c r="G309">
        <f>sales!$F$309</f>
        <v>2012</v>
      </c>
      <c r="H309" s="1">
        <f>sales!$G309 - VLOOKUP($D309&amp;$G309, 'regional-sales'!$A$2:$D$24, 4, 0) * VLOOKUP($D309&amp;$E309&amp;$F309&amp;$G309, 'market-share'!$A$2:$F$95, 6, 0) * ($C309 = $G309)</f>
        <v>0</v>
      </c>
      <c r="I309" s="1">
        <f>sales!$H309 - IF($C309 &gt;= $G309, VLOOKUP($D309&amp;$G309, 'regional-sales'!$A$2:$D$24, 4, 0) * VLOOKUP($D309&amp;$E309&amp;$F309&amp;$G309, 'market-share'!$A$2:$F$95, 6, 0) * VLOOKUP($C309 - $G309, survival!$A$2:$B$72, 2, 0), 0)</f>
        <v>3.5600464798335452E-9</v>
      </c>
      <c r="J309" s="1">
        <f>sales!$I309 - IF($C309 &gt;= $G309, sales!$H309 *VLOOKUP(E309&amp;($C309-$G309), 'annual-travel'!$A$2:$D$64, 4, 0), 0)</f>
        <v>4.6333088539540768E-4</v>
      </c>
      <c r="K309" s="1">
        <f>sales!$J309 - SUM($M309:$P309)</f>
        <v>4.6767498133704066E-5</v>
      </c>
      <c r="M309" s="1">
        <f>IFERROR(sales!$I309 * VLOOKUP($E309&amp;$F309&amp;"GAS", 'fuel-split'!$A$2:$E$7, 5, 0) / VLOOKUP($F309&amp;$G309&amp;"GAS", 'fuel-efficiency'!$A$2:$E$56, 5, 0), 0)</f>
        <v>141951.4500112625</v>
      </c>
      <c r="N309" s="1">
        <f>IFERROR(sales!$I309 * VLOOKUP($E309&amp;F309&amp;"DSL", 'fuel-split'!$A$2:$E$7, 5, 0) / VLOOKUP($F309&amp;$G309&amp;"DSL", 'fuel-efficiency'!$A$2:$E$56, 5, 0), 0)</f>
        <v>0</v>
      </c>
      <c r="O309" s="1">
        <f>IFERROR(sales!$I309 * VLOOKUP($E309&amp;$F309&amp;"NG", 'fuel-split'!$A$2:$E$7, 5, 0) / VLOOKUP($F309&amp;$G309&amp;"NG", 'fuel-efficiency'!$A$2:$E$56, 5, 0), 0)</f>
        <v>0</v>
      </c>
      <c r="P309" s="1">
        <f>IFERROR(sales!$I309 * VLOOKUP($E309&amp;$F309&amp;"ELEC", 'fuel-split'!$A$2:$E$7, 5, 0) / VLOOKUP($F309&amp;$G309&amp;"ELEC", 'fuel-efficiency'!$A$2:$E$56, 5, 0), 0)</f>
        <v>0</v>
      </c>
    </row>
    <row r="310" spans="1:16" x14ac:dyDescent="0.2">
      <c r="A310" s="1" t="str">
        <f t="shared" si="8"/>
        <v>20101industrialVCC 21400 (GAS LHD1)2013</v>
      </c>
      <c r="B310" s="1" t="str">
        <f t="shared" si="9"/>
        <v>20101industrialVCC 21400 (GAS LHD1)</v>
      </c>
      <c r="C310">
        <f>sales!$B$310</f>
        <v>2010</v>
      </c>
      <c r="D310">
        <f>sales!$C$310</f>
        <v>1</v>
      </c>
      <c r="E310" t="str">
        <f>sales!$D$310</f>
        <v>industrial</v>
      </c>
      <c r="F310" t="str">
        <f>sales!$E$310</f>
        <v>VCC 21400 (GAS LHD1)</v>
      </c>
      <c r="G310">
        <f>sales!$F$310</f>
        <v>2013</v>
      </c>
      <c r="H310" s="1">
        <f>sales!$G310 - VLOOKUP($D310&amp;$G310, 'regional-sales'!$A$2:$D$24, 4, 0) * VLOOKUP($D310&amp;$E310&amp;$F310&amp;$G310, 'market-share'!$A$2:$F$95, 6, 0) * ($C310 = $G310)</f>
        <v>0</v>
      </c>
      <c r="I310" s="1">
        <f>sales!$H310 - IF($C310 &gt;= $G310, VLOOKUP($D310&amp;$G310, 'regional-sales'!$A$2:$D$24, 4, 0) * VLOOKUP($D310&amp;$E310&amp;$F310&amp;$G310, 'market-share'!$A$2:$F$95, 6, 0) * VLOOKUP($C310 - $G310, survival!$A$2:$B$72, 2, 0), 0)</f>
        <v>0</v>
      </c>
      <c r="J310" s="1">
        <f>sales!$I310 - IF($C310 &gt;= $G310, sales!$H310 *VLOOKUP(E310&amp;($C310-$G310), 'annual-travel'!$A$2:$D$64, 4, 0), 0)</f>
        <v>0</v>
      </c>
      <c r="K310" s="1">
        <f>sales!$J310 - SUM($M310:$P310)</f>
        <v>0</v>
      </c>
      <c r="M310" s="1">
        <f>IFERROR(sales!$I310 * VLOOKUP($E310&amp;$F310&amp;"GAS", 'fuel-split'!$A$2:$E$7, 5, 0) / VLOOKUP($F310&amp;$G310&amp;"GAS", 'fuel-efficiency'!$A$2:$E$56, 5, 0), 0)</f>
        <v>0</v>
      </c>
      <c r="N310" s="1">
        <f>IFERROR(sales!$I310 * VLOOKUP($E310&amp;F310&amp;"DSL", 'fuel-split'!$A$2:$E$7, 5, 0) / VLOOKUP($F310&amp;$G310&amp;"DSL", 'fuel-efficiency'!$A$2:$E$56, 5, 0), 0)</f>
        <v>0</v>
      </c>
      <c r="O310" s="1">
        <f>IFERROR(sales!$I310 * VLOOKUP($E310&amp;$F310&amp;"NG", 'fuel-split'!$A$2:$E$7, 5, 0) / VLOOKUP($F310&amp;$G310&amp;"NG", 'fuel-efficiency'!$A$2:$E$56, 5, 0), 0)</f>
        <v>0</v>
      </c>
      <c r="P310" s="1">
        <f>IFERROR(sales!$I310 * VLOOKUP($E310&amp;$F310&amp;"ELEC", 'fuel-split'!$A$2:$E$7, 5, 0) / VLOOKUP($F310&amp;$G310&amp;"ELEC", 'fuel-efficiency'!$A$2:$E$56, 5, 0), 0)</f>
        <v>0</v>
      </c>
    </row>
    <row r="311" spans="1:16" x14ac:dyDescent="0.2">
      <c r="A311" s="1" t="str">
        <f t="shared" si="8"/>
        <v>20111industrialVCC 21400 (GAS LHD1)2013</v>
      </c>
      <c r="B311" s="1" t="str">
        <f t="shared" si="9"/>
        <v>20111industrialVCC 21400 (GAS LHD1)</v>
      </c>
      <c r="C311">
        <f>sales!$B$311</f>
        <v>2011</v>
      </c>
      <c r="D311">
        <f>sales!$C$311</f>
        <v>1</v>
      </c>
      <c r="E311" t="str">
        <f>sales!$D$311</f>
        <v>industrial</v>
      </c>
      <c r="F311" t="str">
        <f>sales!$E$311</f>
        <v>VCC 21400 (GAS LHD1)</v>
      </c>
      <c r="G311">
        <f>sales!$F$311</f>
        <v>2013</v>
      </c>
      <c r="H311" s="1">
        <f>sales!$G311 - VLOOKUP($D311&amp;$G311, 'regional-sales'!$A$2:$D$24, 4, 0) * VLOOKUP($D311&amp;$E311&amp;$F311&amp;$G311, 'market-share'!$A$2:$F$95, 6, 0) * ($C311 = $G311)</f>
        <v>0</v>
      </c>
      <c r="I311" s="1">
        <f>sales!$H311 - IF($C311 &gt;= $G311, VLOOKUP($D311&amp;$G311, 'regional-sales'!$A$2:$D$24, 4, 0) * VLOOKUP($D311&amp;$E311&amp;$F311&amp;$G311, 'market-share'!$A$2:$F$95, 6, 0) * VLOOKUP($C311 - $G311, survival!$A$2:$B$72, 2, 0), 0)</f>
        <v>0</v>
      </c>
      <c r="J311" s="1">
        <f>sales!$I311 - IF($C311 &gt;= $G311, sales!$H311 *VLOOKUP(E311&amp;($C311-$G311), 'annual-travel'!$A$2:$D$64, 4, 0), 0)</f>
        <v>0</v>
      </c>
      <c r="K311" s="1">
        <f>sales!$J311 - SUM($M311:$P311)</f>
        <v>0</v>
      </c>
      <c r="M311" s="1">
        <f>IFERROR(sales!$I311 * VLOOKUP($E311&amp;$F311&amp;"GAS", 'fuel-split'!$A$2:$E$7, 5, 0) / VLOOKUP($F311&amp;$G311&amp;"GAS", 'fuel-efficiency'!$A$2:$E$56, 5, 0), 0)</f>
        <v>0</v>
      </c>
      <c r="N311" s="1">
        <f>IFERROR(sales!$I311 * VLOOKUP($E311&amp;F311&amp;"DSL", 'fuel-split'!$A$2:$E$7, 5, 0) / VLOOKUP($F311&amp;$G311&amp;"DSL", 'fuel-efficiency'!$A$2:$E$56, 5, 0), 0)</f>
        <v>0</v>
      </c>
      <c r="O311" s="1">
        <f>IFERROR(sales!$I311 * VLOOKUP($E311&amp;$F311&amp;"NG", 'fuel-split'!$A$2:$E$7, 5, 0) / VLOOKUP($F311&amp;$G311&amp;"NG", 'fuel-efficiency'!$A$2:$E$56, 5, 0), 0)</f>
        <v>0</v>
      </c>
      <c r="P311" s="1">
        <f>IFERROR(sales!$I311 * VLOOKUP($E311&amp;$F311&amp;"ELEC", 'fuel-split'!$A$2:$E$7, 5, 0) / VLOOKUP($F311&amp;$G311&amp;"ELEC", 'fuel-efficiency'!$A$2:$E$56, 5, 0), 0)</f>
        <v>0</v>
      </c>
    </row>
    <row r="312" spans="1:16" x14ac:dyDescent="0.2">
      <c r="A312" s="1" t="str">
        <f t="shared" si="8"/>
        <v>20121industrialVCC 21400 (GAS LHD1)2013</v>
      </c>
      <c r="B312" s="1" t="str">
        <f t="shared" si="9"/>
        <v>20121industrialVCC 21400 (GAS LHD1)</v>
      </c>
      <c r="C312">
        <f>sales!$B$312</f>
        <v>2012</v>
      </c>
      <c r="D312">
        <f>sales!$C$312</f>
        <v>1</v>
      </c>
      <c r="E312" t="str">
        <f>sales!$D$312</f>
        <v>industrial</v>
      </c>
      <c r="F312" t="str">
        <f>sales!$E$312</f>
        <v>VCC 21400 (GAS LHD1)</v>
      </c>
      <c r="G312">
        <f>sales!$F$312</f>
        <v>2013</v>
      </c>
      <c r="H312" s="1">
        <f>sales!$G312 - VLOOKUP($D312&amp;$G312, 'regional-sales'!$A$2:$D$24, 4, 0) * VLOOKUP($D312&amp;$E312&amp;$F312&amp;$G312, 'market-share'!$A$2:$F$95, 6, 0) * ($C312 = $G312)</f>
        <v>0</v>
      </c>
      <c r="I312" s="1">
        <f>sales!$H312 - IF($C312 &gt;= $G312, VLOOKUP($D312&amp;$G312, 'regional-sales'!$A$2:$D$24, 4, 0) * VLOOKUP($D312&amp;$E312&amp;$F312&amp;$G312, 'market-share'!$A$2:$F$95, 6, 0) * VLOOKUP($C312 - $G312, survival!$A$2:$B$72, 2, 0), 0)</f>
        <v>0</v>
      </c>
      <c r="J312" s="1">
        <f>sales!$I312 - IF($C312 &gt;= $G312, sales!$H312 *VLOOKUP(E312&amp;($C312-$G312), 'annual-travel'!$A$2:$D$64, 4, 0), 0)</f>
        <v>0</v>
      </c>
      <c r="K312" s="1">
        <f>sales!$J312 - SUM($M312:$P312)</f>
        <v>0</v>
      </c>
      <c r="M312" s="1">
        <f>IFERROR(sales!$I312 * VLOOKUP($E312&amp;$F312&amp;"GAS", 'fuel-split'!$A$2:$E$7, 5, 0) / VLOOKUP($F312&amp;$G312&amp;"GAS", 'fuel-efficiency'!$A$2:$E$56, 5, 0), 0)</f>
        <v>0</v>
      </c>
      <c r="N312" s="1">
        <f>IFERROR(sales!$I312 * VLOOKUP($E312&amp;F312&amp;"DSL", 'fuel-split'!$A$2:$E$7, 5, 0) / VLOOKUP($F312&amp;$G312&amp;"DSL", 'fuel-efficiency'!$A$2:$E$56, 5, 0), 0)</f>
        <v>0</v>
      </c>
      <c r="O312" s="1">
        <f>IFERROR(sales!$I312 * VLOOKUP($E312&amp;$F312&amp;"NG", 'fuel-split'!$A$2:$E$7, 5, 0) / VLOOKUP($F312&amp;$G312&amp;"NG", 'fuel-efficiency'!$A$2:$E$56, 5, 0), 0)</f>
        <v>0</v>
      </c>
      <c r="P312" s="1">
        <f>IFERROR(sales!$I312 * VLOOKUP($E312&amp;$F312&amp;"ELEC", 'fuel-split'!$A$2:$E$7, 5, 0) / VLOOKUP($F312&amp;$G312&amp;"ELEC", 'fuel-efficiency'!$A$2:$E$56, 5, 0), 0)</f>
        <v>0</v>
      </c>
    </row>
    <row r="313" spans="1:16" x14ac:dyDescent="0.2">
      <c r="A313" s="1" t="str">
        <f t="shared" si="8"/>
        <v>20131industrialVCC 21400 (GAS LHD1)2013</v>
      </c>
      <c r="B313" s="1" t="str">
        <f t="shared" si="9"/>
        <v>20131industrialVCC 21400 (GAS LHD1)</v>
      </c>
      <c r="C313">
        <f>sales!$B$313</f>
        <v>2013</v>
      </c>
      <c r="D313">
        <f>sales!$C$313</f>
        <v>1</v>
      </c>
      <c r="E313" t="str">
        <f>sales!$D$313</f>
        <v>industrial</v>
      </c>
      <c r="F313" t="str">
        <f>sales!$E$313</f>
        <v>VCC 21400 (GAS LHD1)</v>
      </c>
      <c r="G313">
        <f>sales!$F$313</f>
        <v>2013</v>
      </c>
      <c r="H313" s="1">
        <f>sales!$G313 - VLOOKUP($D313&amp;$G313, 'regional-sales'!$A$2:$D$24, 4, 0) * VLOOKUP($D313&amp;$E313&amp;$F313&amp;$G313, 'market-share'!$A$2:$F$95, 6, 0) * ($C313 = $G313)</f>
        <v>6.020016485308588E-9</v>
      </c>
      <c r="I313" s="1">
        <f>sales!$H313 - IF($C313 &gt;= $G313, VLOOKUP($D313&amp;$G313, 'regional-sales'!$A$2:$D$24, 4, 0) * VLOOKUP($D313&amp;$E313&amp;$F313&amp;$G313, 'market-share'!$A$2:$F$95, 6, 0) * VLOOKUP($C313 - $G313, survival!$A$2:$B$72, 2, 0), 0)</f>
        <v>6.020016485308588E-9</v>
      </c>
      <c r="J313" s="1">
        <f>sales!$I313 - IF($C313 &gt;= $G313, sales!$H313 *VLOOKUP(E313&amp;($C313-$G313), 'annual-travel'!$A$2:$D$64, 4, 0), 0)</f>
        <v>4.278835840523243E-4</v>
      </c>
      <c r="K313" s="1">
        <f>sales!$J313 - SUM($M313:$P313)</f>
        <v>7.8742246842011809E-5</v>
      </c>
      <c r="M313" s="1">
        <f>IFERROR(sales!$I313 * VLOOKUP($E313&amp;$F313&amp;"GAS", 'fuel-split'!$A$2:$E$7, 5, 0) / VLOOKUP($F313&amp;$G313&amp;"GAS", 'fuel-efficiency'!$A$2:$E$56, 5, 0), 0)</f>
        <v>248817.24744280276</v>
      </c>
      <c r="N313" s="1">
        <f>IFERROR(sales!$I313 * VLOOKUP($E313&amp;F313&amp;"DSL", 'fuel-split'!$A$2:$E$7, 5, 0) / VLOOKUP($F313&amp;$G313&amp;"DSL", 'fuel-efficiency'!$A$2:$E$56, 5, 0), 0)</f>
        <v>0</v>
      </c>
      <c r="O313" s="1">
        <f>IFERROR(sales!$I313 * VLOOKUP($E313&amp;$F313&amp;"NG", 'fuel-split'!$A$2:$E$7, 5, 0) / VLOOKUP($F313&amp;$G313&amp;"NG", 'fuel-efficiency'!$A$2:$E$56, 5, 0), 0)</f>
        <v>0</v>
      </c>
      <c r="P313" s="1">
        <f>IFERROR(sales!$I313 * VLOOKUP($E313&amp;$F313&amp;"ELEC", 'fuel-split'!$A$2:$E$7, 5, 0) / VLOOKUP($F313&amp;$G313&amp;"ELEC", 'fuel-efficiency'!$A$2:$E$56, 5, 0), 0)</f>
        <v>0</v>
      </c>
    </row>
    <row r="314" spans="1:16" x14ac:dyDescent="0.2">
      <c r="A314" s="1" t="str">
        <f t="shared" si="8"/>
        <v>20141industrialVCC 21400 (GAS LHD1)2013</v>
      </c>
      <c r="B314" s="1" t="str">
        <f t="shared" si="9"/>
        <v>20141industrialVCC 21400 (GAS LHD1)</v>
      </c>
      <c r="C314">
        <f>sales!$B$314</f>
        <v>2014</v>
      </c>
      <c r="D314">
        <f>sales!$C$314</f>
        <v>1</v>
      </c>
      <c r="E314" t="str">
        <f>sales!$D$314</f>
        <v>industrial</v>
      </c>
      <c r="F314" t="str">
        <f>sales!$E$314</f>
        <v>VCC 21400 (GAS LHD1)</v>
      </c>
      <c r="G314">
        <f>sales!$F$314</f>
        <v>2013</v>
      </c>
      <c r="H314" s="1">
        <f>sales!$G314 - VLOOKUP($D314&amp;$G314, 'regional-sales'!$A$2:$D$24, 4, 0) * VLOOKUP($D314&amp;$E314&amp;$F314&amp;$G314, 'market-share'!$A$2:$F$95, 6, 0) * ($C314 = $G314)</f>
        <v>0</v>
      </c>
      <c r="I314" s="1">
        <f>sales!$H314 - IF($C314 &gt;= $G314, VLOOKUP($D314&amp;$G314, 'regional-sales'!$A$2:$D$24, 4, 0) * VLOOKUP($D314&amp;$E314&amp;$F314&amp;$G314, 'market-share'!$A$2:$F$95, 6, 0) * VLOOKUP($C314 - $G314, survival!$A$2:$B$72, 2, 0), 0)</f>
        <v>5.9590803402898018E-9</v>
      </c>
      <c r="J314" s="1">
        <f>sales!$I314 - IF($C314 &gt;= $G314, sales!$H314 *VLOOKUP(E314&amp;($C314-$G314), 'annual-travel'!$A$2:$D$64, 4, 0), 0)</f>
        <v>1.2183422222733498E-4</v>
      </c>
      <c r="K314" s="1">
        <f>sales!$J314 - SUM($M314:$P314)</f>
        <v>7.4138835771009326E-5</v>
      </c>
      <c r="M314" s="1">
        <f>IFERROR(sales!$I314 * VLOOKUP($E314&amp;$F314&amp;"GAS", 'fuel-split'!$A$2:$E$7, 5, 0) / VLOOKUP($F314&amp;$G314&amp;"GAS", 'fuel-efficiency'!$A$2:$E$56, 5, 0), 0)</f>
        <v>234272.66951070615</v>
      </c>
      <c r="N314" s="1">
        <f>IFERROR(sales!$I314 * VLOOKUP($E314&amp;F314&amp;"DSL", 'fuel-split'!$A$2:$E$7, 5, 0) / VLOOKUP($F314&amp;$G314&amp;"DSL", 'fuel-efficiency'!$A$2:$E$56, 5, 0), 0)</f>
        <v>0</v>
      </c>
      <c r="O314" s="1">
        <f>IFERROR(sales!$I314 * VLOOKUP($E314&amp;$F314&amp;"NG", 'fuel-split'!$A$2:$E$7, 5, 0) / VLOOKUP($F314&amp;$G314&amp;"NG", 'fuel-efficiency'!$A$2:$E$56, 5, 0), 0)</f>
        <v>0</v>
      </c>
      <c r="P314" s="1">
        <f>IFERROR(sales!$I314 * VLOOKUP($E314&amp;$F314&amp;"ELEC", 'fuel-split'!$A$2:$E$7, 5, 0) / VLOOKUP($F314&amp;$G314&amp;"ELEC", 'fuel-efficiency'!$A$2:$E$56, 5, 0), 0)</f>
        <v>0</v>
      </c>
    </row>
    <row r="315" spans="1:16" x14ac:dyDescent="0.2">
      <c r="A315" s="1" t="str">
        <f t="shared" si="8"/>
        <v>20151industrialVCC 21400 (GAS LHD1)2013</v>
      </c>
      <c r="B315" s="1" t="str">
        <f t="shared" si="9"/>
        <v>20151industrialVCC 21400 (GAS LHD1)</v>
      </c>
      <c r="C315">
        <f>sales!$B$315</f>
        <v>2015</v>
      </c>
      <c r="D315">
        <f>sales!$C$315</f>
        <v>1</v>
      </c>
      <c r="E315" t="str">
        <f>sales!$D$315</f>
        <v>industrial</v>
      </c>
      <c r="F315" t="str">
        <f>sales!$E$315</f>
        <v>VCC 21400 (GAS LHD1)</v>
      </c>
      <c r="G315">
        <f>sales!$F$315</f>
        <v>2013</v>
      </c>
      <c r="H315" s="1">
        <f>sales!$G315 - VLOOKUP($D315&amp;$G315, 'regional-sales'!$A$2:$D$24, 4, 0) * VLOOKUP($D315&amp;$E315&amp;$F315&amp;$G315, 'market-share'!$A$2:$F$95, 6, 0) * ($C315 = $G315)</f>
        <v>0</v>
      </c>
      <c r="I315" s="1">
        <f>sales!$H315 - IF($C315 &gt;= $G315, VLOOKUP($D315&amp;$G315, 'regional-sales'!$A$2:$D$24, 4, 0) * VLOOKUP($D315&amp;$E315&amp;$F315&amp;$G315, 'market-share'!$A$2:$F$95, 6, 0) * VLOOKUP($C315 - $G315, survival!$A$2:$B$72, 2, 0), 0)</f>
        <v>5.9001905583500047E-9</v>
      </c>
      <c r="J315" s="1">
        <f>sales!$I315 - IF($C315 &gt;= $G315, sales!$H315 *VLOOKUP(E315&amp;($C315-$G315), 'annual-travel'!$A$2:$D$64, 4, 0), 0)</f>
        <v>1.150183379650116E-4</v>
      </c>
      <c r="K315" s="1">
        <f>sales!$J315 - SUM($M315:$P315)</f>
        <v>7.1320333518087864E-5</v>
      </c>
      <c r="M315" s="1">
        <f>IFERROR(sales!$I315 * VLOOKUP($E315&amp;$F315&amp;"GAS", 'fuel-split'!$A$2:$E$7, 5, 0) / VLOOKUP($F315&amp;$G315&amp;"GAS", 'fuel-efficiency'!$A$2:$E$56, 5, 0), 0)</f>
        <v>225365.62603000365</v>
      </c>
      <c r="N315" s="1">
        <f>IFERROR(sales!$I315 * VLOOKUP($E315&amp;F315&amp;"DSL", 'fuel-split'!$A$2:$E$7, 5, 0) / VLOOKUP($F315&amp;$G315&amp;"DSL", 'fuel-efficiency'!$A$2:$E$56, 5, 0), 0)</f>
        <v>0</v>
      </c>
      <c r="O315" s="1">
        <f>IFERROR(sales!$I315 * VLOOKUP($E315&amp;$F315&amp;"NG", 'fuel-split'!$A$2:$E$7, 5, 0) / VLOOKUP($F315&amp;$G315&amp;"NG", 'fuel-efficiency'!$A$2:$E$56, 5, 0), 0)</f>
        <v>0</v>
      </c>
      <c r="P315" s="1">
        <f>IFERROR(sales!$I315 * VLOOKUP($E315&amp;$F315&amp;"ELEC", 'fuel-split'!$A$2:$E$7, 5, 0) / VLOOKUP($F315&amp;$G315&amp;"ELEC", 'fuel-efficiency'!$A$2:$E$56, 5, 0), 0)</f>
        <v>0</v>
      </c>
    </row>
    <row r="316" spans="1:16" x14ac:dyDescent="0.2">
      <c r="A316" s="1" t="str">
        <f t="shared" si="8"/>
        <v>20161industrialVCC 21400 (GAS LHD1)2013</v>
      </c>
      <c r="B316" s="1" t="str">
        <f t="shared" si="9"/>
        <v>20161industrialVCC 21400 (GAS LHD1)</v>
      </c>
      <c r="C316">
        <f>sales!$B$316</f>
        <v>2016</v>
      </c>
      <c r="D316">
        <f>sales!$C$316</f>
        <v>1</v>
      </c>
      <c r="E316" t="str">
        <f>sales!$D$316</f>
        <v>industrial</v>
      </c>
      <c r="F316" t="str">
        <f>sales!$E$316</f>
        <v>VCC 21400 (GAS LHD1)</v>
      </c>
      <c r="G316">
        <f>sales!$F$316</f>
        <v>2013</v>
      </c>
      <c r="H316" s="1">
        <f>sales!$G316 - VLOOKUP($D316&amp;$G316, 'regional-sales'!$A$2:$D$24, 4, 0) * VLOOKUP($D316&amp;$E316&amp;$F316&amp;$G316, 'market-share'!$A$2:$F$95, 6, 0) * ($C316 = $G316)</f>
        <v>0</v>
      </c>
      <c r="I316" s="1">
        <f>sales!$H316 - IF($C316 &gt;= $G316, VLOOKUP($D316&amp;$G316, 'regional-sales'!$A$2:$D$24, 4, 0) * VLOOKUP($D316&amp;$E316&amp;$F316&amp;$G316, 'market-share'!$A$2:$F$95, 6, 0) * VLOOKUP($C316 - $G316, survival!$A$2:$B$72, 2, 0), 0)</f>
        <v>5.840831818204606E-9</v>
      </c>
      <c r="J316" s="1">
        <f>sales!$I316 - IF($C316 &gt;= $G316, sales!$H316 *VLOOKUP(E316&amp;($C316-$G316), 'annual-travel'!$A$2:$D$64, 4, 0), 0)</f>
        <v>4.3405592441558838E-4</v>
      </c>
      <c r="K316" s="1">
        <f>sales!$J316 - SUM($M316:$P316)</f>
        <v>6.9042638642713428E-5</v>
      </c>
      <c r="M316" s="1">
        <f>IFERROR(sales!$I316 * VLOOKUP($E316&amp;$F316&amp;"GAS", 'fuel-split'!$A$2:$E$7, 5, 0) / VLOOKUP($F316&amp;$G316&amp;"GAS", 'fuel-efficiency'!$A$2:$E$56, 5, 0), 0)</f>
        <v>218170.12782290537</v>
      </c>
      <c r="N316" s="1">
        <f>IFERROR(sales!$I316 * VLOOKUP($E316&amp;F316&amp;"DSL", 'fuel-split'!$A$2:$E$7, 5, 0) / VLOOKUP($F316&amp;$G316&amp;"DSL", 'fuel-efficiency'!$A$2:$E$56, 5, 0), 0)</f>
        <v>0</v>
      </c>
      <c r="O316" s="1">
        <f>IFERROR(sales!$I316 * VLOOKUP($E316&amp;$F316&amp;"NG", 'fuel-split'!$A$2:$E$7, 5, 0) / VLOOKUP($F316&amp;$G316&amp;"NG", 'fuel-efficiency'!$A$2:$E$56, 5, 0), 0)</f>
        <v>0</v>
      </c>
      <c r="P316" s="1">
        <f>IFERROR(sales!$I316 * VLOOKUP($E316&amp;$F316&amp;"ELEC", 'fuel-split'!$A$2:$E$7, 5, 0) / VLOOKUP($F316&amp;$G316&amp;"ELEC", 'fuel-efficiency'!$A$2:$E$56, 5, 0), 0)</f>
        <v>0</v>
      </c>
    </row>
    <row r="317" spans="1:16" x14ac:dyDescent="0.2">
      <c r="A317" s="1" t="str">
        <f t="shared" si="8"/>
        <v>20171industrialVCC 21400 (GAS LHD1)2013</v>
      </c>
      <c r="B317" s="1" t="str">
        <f t="shared" si="9"/>
        <v>20171industrialVCC 21400 (GAS LHD1)</v>
      </c>
      <c r="C317">
        <f>sales!$B$317</f>
        <v>2017</v>
      </c>
      <c r="D317">
        <f>sales!$C$317</f>
        <v>1</v>
      </c>
      <c r="E317" t="str">
        <f>sales!$D$317</f>
        <v>industrial</v>
      </c>
      <c r="F317" t="str">
        <f>sales!$E$317</f>
        <v>VCC 21400 (GAS LHD1)</v>
      </c>
      <c r="G317">
        <f>sales!$F$317</f>
        <v>2013</v>
      </c>
      <c r="H317" s="1">
        <f>sales!$G317 - VLOOKUP($D317&amp;$G317, 'regional-sales'!$A$2:$D$24, 4, 0) * VLOOKUP($D317&amp;$E317&amp;$F317&amp;$G317, 'market-share'!$A$2:$F$95, 6, 0) * ($C317 = $G317)</f>
        <v>0</v>
      </c>
      <c r="I317" s="1">
        <f>sales!$H317 - IF($C317 &gt;= $G317, VLOOKUP($D317&amp;$G317, 'regional-sales'!$A$2:$D$24, 4, 0) * VLOOKUP($D317&amp;$E317&amp;$F317&amp;$G317, 'market-share'!$A$2:$F$95, 6, 0) * VLOOKUP($C317 - $G317, survival!$A$2:$B$72, 2, 0), 0)</f>
        <v>5.7824394161798409E-9</v>
      </c>
      <c r="J317" s="1">
        <f>sales!$I317 - IF($C317 &gt;= $G317, sales!$H317 *VLOOKUP(E317&amp;($C317-$G317), 'annual-travel'!$A$2:$D$64, 4, 0), 0)</f>
        <v>-4.0194904431700706E-4</v>
      </c>
      <c r="K317" s="1">
        <f>sales!$J317 - SUM($M317:$P317)</f>
        <v>6.1618076870217919E-5</v>
      </c>
      <c r="M317" s="1">
        <f>IFERROR(sales!$I317 * VLOOKUP($E317&amp;$F317&amp;"GAS", 'fuel-split'!$A$2:$E$7, 5, 0) / VLOOKUP($F317&amp;$G317&amp;"GAS", 'fuel-efficiency'!$A$2:$E$56, 5, 0), 0)</f>
        <v>194706.46010420093</v>
      </c>
      <c r="N317" s="1">
        <f>IFERROR(sales!$I317 * VLOOKUP($E317&amp;F317&amp;"DSL", 'fuel-split'!$A$2:$E$7, 5, 0) / VLOOKUP($F317&amp;$G317&amp;"DSL", 'fuel-efficiency'!$A$2:$E$56, 5, 0), 0)</f>
        <v>0</v>
      </c>
      <c r="O317" s="1">
        <f>IFERROR(sales!$I317 * VLOOKUP($E317&amp;$F317&amp;"NG", 'fuel-split'!$A$2:$E$7, 5, 0) / VLOOKUP($F317&amp;$G317&amp;"NG", 'fuel-efficiency'!$A$2:$E$56, 5, 0), 0)</f>
        <v>0</v>
      </c>
      <c r="P317" s="1">
        <f>IFERROR(sales!$I317 * VLOOKUP($E317&amp;$F317&amp;"ELEC", 'fuel-split'!$A$2:$E$7, 5, 0) / VLOOKUP($F317&amp;$G317&amp;"ELEC", 'fuel-efficiency'!$A$2:$E$56, 5, 0), 0)</f>
        <v>0</v>
      </c>
    </row>
    <row r="318" spans="1:16" x14ac:dyDescent="0.2">
      <c r="A318" s="1" t="str">
        <f t="shared" si="8"/>
        <v>20181industrialVCC 21400 (GAS LHD1)2013</v>
      </c>
      <c r="B318" s="1" t="str">
        <f t="shared" si="9"/>
        <v>20181industrialVCC 21400 (GAS LHD1)</v>
      </c>
      <c r="C318">
        <f>sales!$B$318</f>
        <v>2018</v>
      </c>
      <c r="D318">
        <f>sales!$C$318</f>
        <v>1</v>
      </c>
      <c r="E318" t="str">
        <f>sales!$D$318</f>
        <v>industrial</v>
      </c>
      <c r="F318" t="str">
        <f>sales!$E$318</f>
        <v>VCC 21400 (GAS LHD1)</v>
      </c>
      <c r="G318">
        <f>sales!$F$318</f>
        <v>2013</v>
      </c>
      <c r="H318" s="1">
        <f>sales!$G318 - VLOOKUP($D318&amp;$G318, 'regional-sales'!$A$2:$D$24, 4, 0) * VLOOKUP($D318&amp;$E318&amp;$F318&amp;$G318, 'market-share'!$A$2:$F$95, 6, 0) * ($C318 = $G318)</f>
        <v>0</v>
      </c>
      <c r="I318" s="1">
        <f>sales!$H318 - IF($C318 &gt;= $G318, VLOOKUP($D318&amp;$G318, 'regional-sales'!$A$2:$D$24, 4, 0) * VLOOKUP($D318&amp;$E318&amp;$F318&amp;$G318, 'market-share'!$A$2:$F$95, 6, 0) * VLOOKUP($C318 - $G318, survival!$A$2:$B$72, 2, 0), 0)</f>
        <v>5.7251412499681464E-9</v>
      </c>
      <c r="J318" s="1">
        <f>sales!$I318 - IF($C318 &gt;= $G318, sales!$H318 *VLOOKUP(E318&amp;($C318-$G318), 'annual-travel'!$A$2:$D$64, 4, 0), 0)</f>
        <v>-5.0680828280746937E-4</v>
      </c>
      <c r="K318" s="1">
        <f>sales!$J318 - SUM($M318:$P318)</f>
        <v>5.7694531278684735E-5</v>
      </c>
      <c r="M318" s="1">
        <f>IFERROR(sales!$I318 * VLOOKUP($E318&amp;$F318&amp;"GAS", 'fuel-split'!$A$2:$E$7, 5, 0) / VLOOKUP($F318&amp;$G318&amp;"GAS", 'fuel-efficiency'!$A$2:$E$56, 5, 0), 0)</f>
        <v>182306.80208603546</v>
      </c>
      <c r="N318" s="1">
        <f>IFERROR(sales!$I318 * VLOOKUP($E318&amp;F318&amp;"DSL", 'fuel-split'!$A$2:$E$7, 5, 0) / VLOOKUP($F318&amp;$G318&amp;"DSL", 'fuel-efficiency'!$A$2:$E$56, 5, 0), 0)</f>
        <v>0</v>
      </c>
      <c r="O318" s="1">
        <f>IFERROR(sales!$I318 * VLOOKUP($E318&amp;$F318&amp;"NG", 'fuel-split'!$A$2:$E$7, 5, 0) / VLOOKUP($F318&amp;$G318&amp;"NG", 'fuel-efficiency'!$A$2:$E$56, 5, 0), 0)</f>
        <v>0</v>
      </c>
      <c r="P318" s="1">
        <f>IFERROR(sales!$I318 * VLOOKUP($E318&amp;$F318&amp;"ELEC", 'fuel-split'!$A$2:$E$7, 5, 0) / VLOOKUP($F318&amp;$G318&amp;"ELEC", 'fuel-efficiency'!$A$2:$E$56, 5, 0), 0)</f>
        <v>0</v>
      </c>
    </row>
    <row r="319" spans="1:16" x14ac:dyDescent="0.2">
      <c r="A319" s="1" t="str">
        <f t="shared" si="8"/>
        <v>20191industrialVCC 21400 (GAS LHD1)2013</v>
      </c>
      <c r="B319" s="1" t="str">
        <f t="shared" si="9"/>
        <v>20191industrialVCC 21400 (GAS LHD1)</v>
      </c>
      <c r="C319">
        <f>sales!$B$319</f>
        <v>2019</v>
      </c>
      <c r="D319">
        <f>sales!$C$319</f>
        <v>1</v>
      </c>
      <c r="E319" t="str">
        <f>sales!$D$319</f>
        <v>industrial</v>
      </c>
      <c r="F319" t="str">
        <f>sales!$E$319</f>
        <v>VCC 21400 (GAS LHD1)</v>
      </c>
      <c r="G319">
        <f>sales!$F$319</f>
        <v>2013</v>
      </c>
      <c r="H319" s="1">
        <f>sales!$G319 - VLOOKUP($D319&amp;$G319, 'regional-sales'!$A$2:$D$24, 4, 0) * VLOOKUP($D319&amp;$E319&amp;$F319&amp;$G319, 'market-share'!$A$2:$F$95, 6, 0) * ($C319 = $G319)</f>
        <v>0</v>
      </c>
      <c r="I319" s="1">
        <f>sales!$H319 - IF($C319 &gt;= $G319, VLOOKUP($D319&amp;$G319, 'regional-sales'!$A$2:$D$24, 4, 0) * VLOOKUP($D319&amp;$E319&amp;$F319&amp;$G319, 'market-share'!$A$2:$F$95, 6, 0) * VLOOKUP($C319 - $G319, survival!$A$2:$B$72, 2, 0), 0)</f>
        <v>5.6676867643545847E-9</v>
      </c>
      <c r="J319" s="1">
        <f>sales!$I319 - IF($C319 &gt;= $G319, sales!$H319 *VLOOKUP(E319&amp;($C319-$G319), 'annual-travel'!$A$2:$D$64, 4, 0), 0)</f>
        <v>2.1810317412018776E-4</v>
      </c>
      <c r="K319" s="1">
        <f>sales!$J319 - SUM($M319:$P319)</f>
        <v>5.545050953514874E-5</v>
      </c>
      <c r="M319" s="1">
        <f>IFERROR(sales!$I319 * VLOOKUP($E319&amp;$F319&amp;"GAS", 'fuel-split'!$A$2:$E$7, 5, 0) / VLOOKUP($F319&amp;$G319&amp;"GAS", 'fuel-efficiency'!$A$2:$E$56, 5, 0), 0)</f>
        <v>175216.6881582315</v>
      </c>
      <c r="N319" s="1">
        <f>IFERROR(sales!$I319 * VLOOKUP($E319&amp;F319&amp;"DSL", 'fuel-split'!$A$2:$E$7, 5, 0) / VLOOKUP($F319&amp;$G319&amp;"DSL", 'fuel-efficiency'!$A$2:$E$56, 5, 0), 0)</f>
        <v>0</v>
      </c>
      <c r="O319" s="1">
        <f>IFERROR(sales!$I319 * VLOOKUP($E319&amp;$F319&amp;"NG", 'fuel-split'!$A$2:$E$7, 5, 0) / VLOOKUP($F319&amp;$G319&amp;"NG", 'fuel-efficiency'!$A$2:$E$56, 5, 0), 0)</f>
        <v>0</v>
      </c>
      <c r="P319" s="1">
        <f>IFERROR(sales!$I319 * VLOOKUP($E319&amp;$F319&amp;"ELEC", 'fuel-split'!$A$2:$E$7, 5, 0) / VLOOKUP($F319&amp;$G319&amp;"ELEC", 'fuel-efficiency'!$A$2:$E$56, 5, 0), 0)</f>
        <v>0</v>
      </c>
    </row>
    <row r="320" spans="1:16" x14ac:dyDescent="0.2">
      <c r="A320" s="1" t="str">
        <f t="shared" si="8"/>
        <v>20201industrialVCC 21400 (GAS LHD1)2013</v>
      </c>
      <c r="B320" s="1" t="str">
        <f t="shared" si="9"/>
        <v>20201industrialVCC 21400 (GAS LHD1)</v>
      </c>
      <c r="C320">
        <f>sales!$B$320</f>
        <v>2020</v>
      </c>
      <c r="D320">
        <f>sales!$C$320</f>
        <v>1</v>
      </c>
      <c r="E320" t="str">
        <f>sales!$D$320</f>
        <v>industrial</v>
      </c>
      <c r="F320" t="str">
        <f>sales!$E$320</f>
        <v>VCC 21400 (GAS LHD1)</v>
      </c>
      <c r="G320">
        <f>sales!$F$320</f>
        <v>2013</v>
      </c>
      <c r="H320" s="1">
        <f>sales!$G320 - VLOOKUP($D320&amp;$G320, 'regional-sales'!$A$2:$D$24, 4, 0) * VLOOKUP($D320&amp;$E320&amp;$F320&amp;$G320, 'market-share'!$A$2:$F$95, 6, 0) * ($C320 = $G320)</f>
        <v>0</v>
      </c>
      <c r="I320" s="1">
        <f>sales!$H320 - IF($C320 &gt;= $G320, VLOOKUP($D320&amp;$G320, 'regional-sales'!$A$2:$D$24, 4, 0) * VLOOKUP($D320&amp;$E320&amp;$F320&amp;$G320, 'market-share'!$A$2:$F$95, 6, 0) * VLOOKUP($C320 - $G320, survival!$A$2:$B$72, 2, 0), 0)</f>
        <v>5.6111133517333656E-9</v>
      </c>
      <c r="J320" s="1">
        <f>sales!$I320 - IF($C320 &gt;= $G320, sales!$H320 *VLOOKUP(E320&amp;($C320-$G320), 'annual-travel'!$A$2:$D$64, 4, 0), 0)</f>
        <v>-3.6206049844622612E-4</v>
      </c>
      <c r="K320" s="1">
        <f>sales!$J320 - SUM($M320:$P320)</f>
        <v>5.0531700253486633E-5</v>
      </c>
      <c r="M320" s="1">
        <f>IFERROR(sales!$I320 * VLOOKUP($E320&amp;$F320&amp;"GAS", 'fuel-split'!$A$2:$E$7, 5, 0) / VLOOKUP($F320&amp;$G320&amp;"GAS", 'fuel-efficiency'!$A$2:$E$56, 5, 0), 0)</f>
        <v>159674.0104419273</v>
      </c>
      <c r="N320" s="1">
        <f>IFERROR(sales!$I320 * VLOOKUP($E320&amp;F320&amp;"DSL", 'fuel-split'!$A$2:$E$7, 5, 0) / VLOOKUP($F320&amp;$G320&amp;"DSL", 'fuel-efficiency'!$A$2:$E$56, 5, 0), 0)</f>
        <v>0</v>
      </c>
      <c r="O320" s="1">
        <f>IFERROR(sales!$I320 * VLOOKUP($E320&amp;$F320&amp;"NG", 'fuel-split'!$A$2:$E$7, 5, 0) / VLOOKUP($F320&amp;$G320&amp;"NG", 'fuel-efficiency'!$A$2:$E$56, 5, 0), 0)</f>
        <v>0</v>
      </c>
      <c r="P320" s="1">
        <f>IFERROR(sales!$I320 * VLOOKUP($E320&amp;$F320&amp;"ELEC", 'fuel-split'!$A$2:$E$7, 5, 0) / VLOOKUP($F320&amp;$G320&amp;"ELEC", 'fuel-efficiency'!$A$2:$E$56, 5, 0), 0)</f>
        <v>0</v>
      </c>
    </row>
    <row r="321" spans="1:16" x14ac:dyDescent="0.2">
      <c r="A321" s="1" t="str">
        <f t="shared" si="8"/>
        <v>20101industrialVCC 21400 (GAS LHD1)2014</v>
      </c>
      <c r="B321" s="1" t="str">
        <f t="shared" si="9"/>
        <v>20101industrialVCC 21400 (GAS LHD1)</v>
      </c>
      <c r="C321">
        <f>sales!$B$321</f>
        <v>2010</v>
      </c>
      <c r="D321">
        <f>sales!$C$321</f>
        <v>1</v>
      </c>
      <c r="E321" t="str">
        <f>sales!$D$321</f>
        <v>industrial</v>
      </c>
      <c r="F321" t="str">
        <f>sales!$E$321</f>
        <v>VCC 21400 (GAS LHD1)</v>
      </c>
      <c r="G321">
        <f>sales!$F$321</f>
        <v>2014</v>
      </c>
      <c r="H321" s="1">
        <f>sales!$G321 - VLOOKUP($D321&amp;$G321, 'regional-sales'!$A$2:$D$24, 4, 0) * VLOOKUP($D321&amp;$E321&amp;$F321&amp;$G321, 'market-share'!$A$2:$F$95, 6, 0) * ($C321 = $G321)</f>
        <v>0</v>
      </c>
      <c r="I321" s="1">
        <f>sales!$H321 - IF($C321 &gt;= $G321, VLOOKUP($D321&amp;$G321, 'regional-sales'!$A$2:$D$24, 4, 0) * VLOOKUP($D321&amp;$E321&amp;$F321&amp;$G321, 'market-share'!$A$2:$F$95, 6, 0) * VLOOKUP($C321 - $G321, survival!$A$2:$B$72, 2, 0), 0)</f>
        <v>0</v>
      </c>
      <c r="J321" s="1">
        <f>sales!$I321 - IF($C321 &gt;= $G321, sales!$H321 *VLOOKUP(E321&amp;($C321-$G321), 'annual-travel'!$A$2:$D$64, 4, 0), 0)</f>
        <v>0</v>
      </c>
      <c r="K321" s="1">
        <f>sales!$J321 - SUM($M321:$P321)</f>
        <v>0</v>
      </c>
      <c r="M321" s="1">
        <f>IFERROR(sales!$I321 * VLOOKUP($E321&amp;$F321&amp;"GAS", 'fuel-split'!$A$2:$E$7, 5, 0) / VLOOKUP($F321&amp;$G321&amp;"GAS", 'fuel-efficiency'!$A$2:$E$56, 5, 0), 0)</f>
        <v>0</v>
      </c>
      <c r="N321" s="1">
        <f>IFERROR(sales!$I321 * VLOOKUP($E321&amp;F321&amp;"DSL", 'fuel-split'!$A$2:$E$7, 5, 0) / VLOOKUP($F321&amp;$G321&amp;"DSL", 'fuel-efficiency'!$A$2:$E$56, 5, 0), 0)</f>
        <v>0</v>
      </c>
      <c r="O321" s="1">
        <f>IFERROR(sales!$I321 * VLOOKUP($E321&amp;$F321&amp;"NG", 'fuel-split'!$A$2:$E$7, 5, 0) / VLOOKUP($F321&amp;$G321&amp;"NG", 'fuel-efficiency'!$A$2:$E$56, 5, 0), 0)</f>
        <v>0</v>
      </c>
      <c r="P321" s="1">
        <f>IFERROR(sales!$I321 * VLOOKUP($E321&amp;$F321&amp;"ELEC", 'fuel-split'!$A$2:$E$7, 5, 0) / VLOOKUP($F321&amp;$G321&amp;"ELEC", 'fuel-efficiency'!$A$2:$E$56, 5, 0), 0)</f>
        <v>0</v>
      </c>
    </row>
    <row r="322" spans="1:16" x14ac:dyDescent="0.2">
      <c r="A322" s="1" t="str">
        <f t="shared" si="8"/>
        <v>20111industrialVCC 21400 (GAS LHD1)2014</v>
      </c>
      <c r="B322" s="1" t="str">
        <f t="shared" si="9"/>
        <v>20111industrialVCC 21400 (GAS LHD1)</v>
      </c>
      <c r="C322">
        <f>sales!$B$322</f>
        <v>2011</v>
      </c>
      <c r="D322">
        <f>sales!$C$322</f>
        <v>1</v>
      </c>
      <c r="E322" t="str">
        <f>sales!$D$322</f>
        <v>industrial</v>
      </c>
      <c r="F322" t="str">
        <f>sales!$E$322</f>
        <v>VCC 21400 (GAS LHD1)</v>
      </c>
      <c r="G322">
        <f>sales!$F$322</f>
        <v>2014</v>
      </c>
      <c r="H322" s="1">
        <f>sales!$G322 - VLOOKUP($D322&amp;$G322, 'regional-sales'!$A$2:$D$24, 4, 0) * VLOOKUP($D322&amp;$E322&amp;$F322&amp;$G322, 'market-share'!$A$2:$F$95, 6, 0) * ($C322 = $G322)</f>
        <v>0</v>
      </c>
      <c r="I322" s="1">
        <f>sales!$H322 - IF($C322 &gt;= $G322, VLOOKUP($D322&amp;$G322, 'regional-sales'!$A$2:$D$24, 4, 0) * VLOOKUP($D322&amp;$E322&amp;$F322&amp;$G322, 'market-share'!$A$2:$F$95, 6, 0) * VLOOKUP($C322 - $G322, survival!$A$2:$B$72, 2, 0), 0)</f>
        <v>0</v>
      </c>
      <c r="J322" s="1">
        <f>sales!$I322 - IF($C322 &gt;= $G322, sales!$H322 *VLOOKUP(E322&amp;($C322-$G322), 'annual-travel'!$A$2:$D$64, 4, 0), 0)</f>
        <v>0</v>
      </c>
      <c r="K322" s="1">
        <f>sales!$J322 - SUM($M322:$P322)</f>
        <v>0</v>
      </c>
      <c r="M322" s="1">
        <f>IFERROR(sales!$I322 * VLOOKUP($E322&amp;$F322&amp;"GAS", 'fuel-split'!$A$2:$E$7, 5, 0) / VLOOKUP($F322&amp;$G322&amp;"GAS", 'fuel-efficiency'!$A$2:$E$56, 5, 0), 0)</f>
        <v>0</v>
      </c>
      <c r="N322" s="1">
        <f>IFERROR(sales!$I322 * VLOOKUP($E322&amp;F322&amp;"DSL", 'fuel-split'!$A$2:$E$7, 5, 0) / VLOOKUP($F322&amp;$G322&amp;"DSL", 'fuel-efficiency'!$A$2:$E$56, 5, 0), 0)</f>
        <v>0</v>
      </c>
      <c r="O322" s="1">
        <f>IFERROR(sales!$I322 * VLOOKUP($E322&amp;$F322&amp;"NG", 'fuel-split'!$A$2:$E$7, 5, 0) / VLOOKUP($F322&amp;$G322&amp;"NG", 'fuel-efficiency'!$A$2:$E$56, 5, 0), 0)</f>
        <v>0</v>
      </c>
      <c r="P322" s="1">
        <f>IFERROR(sales!$I322 * VLOOKUP($E322&amp;$F322&amp;"ELEC", 'fuel-split'!$A$2:$E$7, 5, 0) / VLOOKUP($F322&amp;$G322&amp;"ELEC", 'fuel-efficiency'!$A$2:$E$56, 5, 0), 0)</f>
        <v>0</v>
      </c>
    </row>
    <row r="323" spans="1:16" x14ac:dyDescent="0.2">
      <c r="A323" s="1" t="str">
        <f t="shared" ref="A323:A386" si="10">$B323&amp;$G323</f>
        <v>20121industrialVCC 21400 (GAS LHD1)2014</v>
      </c>
      <c r="B323" s="1" t="str">
        <f t="shared" ref="B323:B386" si="11">$C323&amp;$D323&amp;$E323&amp;$F323</f>
        <v>20121industrialVCC 21400 (GAS LHD1)</v>
      </c>
      <c r="C323">
        <f>sales!$B$323</f>
        <v>2012</v>
      </c>
      <c r="D323">
        <f>sales!$C$323</f>
        <v>1</v>
      </c>
      <c r="E323" t="str">
        <f>sales!$D$323</f>
        <v>industrial</v>
      </c>
      <c r="F323" t="str">
        <f>sales!$E$323</f>
        <v>VCC 21400 (GAS LHD1)</v>
      </c>
      <c r="G323">
        <f>sales!$F$323</f>
        <v>2014</v>
      </c>
      <c r="H323" s="1">
        <f>sales!$G323 - VLOOKUP($D323&amp;$G323, 'regional-sales'!$A$2:$D$24, 4, 0) * VLOOKUP($D323&amp;$E323&amp;$F323&amp;$G323, 'market-share'!$A$2:$F$95, 6, 0) * ($C323 = $G323)</f>
        <v>0</v>
      </c>
      <c r="I323" s="1">
        <f>sales!$H323 - IF($C323 &gt;= $G323, VLOOKUP($D323&amp;$G323, 'regional-sales'!$A$2:$D$24, 4, 0) * VLOOKUP($D323&amp;$E323&amp;$F323&amp;$G323, 'market-share'!$A$2:$F$95, 6, 0) * VLOOKUP($C323 - $G323, survival!$A$2:$B$72, 2, 0), 0)</f>
        <v>0</v>
      </c>
      <c r="J323" s="1">
        <f>sales!$I323 - IF($C323 &gt;= $G323, sales!$H323 *VLOOKUP(E323&amp;($C323-$G323), 'annual-travel'!$A$2:$D$64, 4, 0), 0)</f>
        <v>0</v>
      </c>
      <c r="K323" s="1">
        <f>sales!$J323 - SUM($M323:$P323)</f>
        <v>0</v>
      </c>
      <c r="M323" s="1">
        <f>IFERROR(sales!$I323 * VLOOKUP($E323&amp;$F323&amp;"GAS", 'fuel-split'!$A$2:$E$7, 5, 0) / VLOOKUP($F323&amp;$G323&amp;"GAS", 'fuel-efficiency'!$A$2:$E$56, 5, 0), 0)</f>
        <v>0</v>
      </c>
      <c r="N323" s="1">
        <f>IFERROR(sales!$I323 * VLOOKUP($E323&amp;F323&amp;"DSL", 'fuel-split'!$A$2:$E$7, 5, 0) / VLOOKUP($F323&amp;$G323&amp;"DSL", 'fuel-efficiency'!$A$2:$E$56, 5, 0), 0)</f>
        <v>0</v>
      </c>
      <c r="O323" s="1">
        <f>IFERROR(sales!$I323 * VLOOKUP($E323&amp;$F323&amp;"NG", 'fuel-split'!$A$2:$E$7, 5, 0) / VLOOKUP($F323&amp;$G323&amp;"NG", 'fuel-efficiency'!$A$2:$E$56, 5, 0), 0)</f>
        <v>0</v>
      </c>
      <c r="P323" s="1">
        <f>IFERROR(sales!$I323 * VLOOKUP($E323&amp;$F323&amp;"ELEC", 'fuel-split'!$A$2:$E$7, 5, 0) / VLOOKUP($F323&amp;$G323&amp;"ELEC", 'fuel-efficiency'!$A$2:$E$56, 5, 0), 0)</f>
        <v>0</v>
      </c>
    </row>
    <row r="324" spans="1:16" x14ac:dyDescent="0.2">
      <c r="A324" s="1" t="str">
        <f t="shared" si="10"/>
        <v>20131industrialVCC 21400 (GAS LHD1)2014</v>
      </c>
      <c r="B324" s="1" t="str">
        <f t="shared" si="11"/>
        <v>20131industrialVCC 21400 (GAS LHD1)</v>
      </c>
      <c r="C324">
        <f>sales!$B$324</f>
        <v>2013</v>
      </c>
      <c r="D324">
        <f>sales!$C$324</f>
        <v>1</v>
      </c>
      <c r="E324" t="str">
        <f>sales!$D$324</f>
        <v>industrial</v>
      </c>
      <c r="F324" t="str">
        <f>sales!$E$324</f>
        <v>VCC 21400 (GAS LHD1)</v>
      </c>
      <c r="G324">
        <f>sales!$F$324</f>
        <v>2014</v>
      </c>
      <c r="H324" s="1">
        <f>sales!$G324 - VLOOKUP($D324&amp;$G324, 'regional-sales'!$A$2:$D$24, 4, 0) * VLOOKUP($D324&amp;$E324&amp;$F324&amp;$G324, 'market-share'!$A$2:$F$95, 6, 0) * ($C324 = $G324)</f>
        <v>0</v>
      </c>
      <c r="I324" s="1">
        <f>sales!$H324 - IF($C324 &gt;= $G324, VLOOKUP($D324&amp;$G324, 'regional-sales'!$A$2:$D$24, 4, 0) * VLOOKUP($D324&amp;$E324&amp;$F324&amp;$G324, 'market-share'!$A$2:$F$95, 6, 0) * VLOOKUP($C324 - $G324, survival!$A$2:$B$72, 2, 0), 0)</f>
        <v>0</v>
      </c>
      <c r="J324" s="1">
        <f>sales!$I324 - IF($C324 &gt;= $G324, sales!$H324 *VLOOKUP(E324&amp;($C324-$G324), 'annual-travel'!$A$2:$D$64, 4, 0), 0)</f>
        <v>0</v>
      </c>
      <c r="K324" s="1">
        <f>sales!$J324 - SUM($M324:$P324)</f>
        <v>0</v>
      </c>
      <c r="M324" s="1">
        <f>IFERROR(sales!$I324 * VLOOKUP($E324&amp;$F324&amp;"GAS", 'fuel-split'!$A$2:$E$7, 5, 0) / VLOOKUP($F324&amp;$G324&amp;"GAS", 'fuel-efficiency'!$A$2:$E$56, 5, 0), 0)</f>
        <v>0</v>
      </c>
      <c r="N324" s="1">
        <f>IFERROR(sales!$I324 * VLOOKUP($E324&amp;F324&amp;"DSL", 'fuel-split'!$A$2:$E$7, 5, 0) / VLOOKUP($F324&amp;$G324&amp;"DSL", 'fuel-efficiency'!$A$2:$E$56, 5, 0), 0)</f>
        <v>0</v>
      </c>
      <c r="O324" s="1">
        <f>IFERROR(sales!$I324 * VLOOKUP($E324&amp;$F324&amp;"NG", 'fuel-split'!$A$2:$E$7, 5, 0) / VLOOKUP($F324&amp;$G324&amp;"NG", 'fuel-efficiency'!$A$2:$E$56, 5, 0), 0)</f>
        <v>0</v>
      </c>
      <c r="P324" s="1">
        <f>IFERROR(sales!$I324 * VLOOKUP($E324&amp;$F324&amp;"ELEC", 'fuel-split'!$A$2:$E$7, 5, 0) / VLOOKUP($F324&amp;$G324&amp;"ELEC", 'fuel-efficiency'!$A$2:$E$56, 5, 0), 0)</f>
        <v>0</v>
      </c>
    </row>
    <row r="325" spans="1:16" x14ac:dyDescent="0.2">
      <c r="A325" s="1" t="str">
        <f t="shared" si="10"/>
        <v>20141industrialVCC 21400 (GAS LHD1)2014</v>
      </c>
      <c r="B325" s="1" t="str">
        <f t="shared" si="11"/>
        <v>20141industrialVCC 21400 (GAS LHD1)</v>
      </c>
      <c r="C325">
        <f>sales!$B$325</f>
        <v>2014</v>
      </c>
      <c r="D325">
        <f>sales!$C$325</f>
        <v>1</v>
      </c>
      <c r="E325" t="str">
        <f>sales!$D$325</f>
        <v>industrial</v>
      </c>
      <c r="F325" t="str">
        <f>sales!$E$325</f>
        <v>VCC 21400 (GAS LHD1)</v>
      </c>
      <c r="G325">
        <f>sales!$F$325</f>
        <v>2014</v>
      </c>
      <c r="H325" s="1">
        <f>sales!$G325 - VLOOKUP($D325&amp;$G325, 'regional-sales'!$A$2:$D$24, 4, 0) * VLOOKUP($D325&amp;$E325&amp;$F325&amp;$G325, 'market-share'!$A$2:$F$95, 6, 0) * ($C325 = $G325)</f>
        <v>6.0847327176816179E-9</v>
      </c>
      <c r="I325" s="1">
        <f>sales!$H325 - IF($C325 &gt;= $G325, VLOOKUP($D325&amp;$G325, 'regional-sales'!$A$2:$D$24, 4, 0) * VLOOKUP($D325&amp;$E325&amp;$F325&amp;$G325, 'market-share'!$A$2:$F$95, 6, 0) * VLOOKUP($C325 - $G325, survival!$A$2:$B$72, 2, 0), 0)</f>
        <v>6.0847327176816179E-9</v>
      </c>
      <c r="J325" s="1">
        <f>sales!$I325 - IF($C325 &gt;= $G325, sales!$H325 *VLOOKUP(E325&amp;($C325-$G325), 'annual-travel'!$A$2:$D$64, 4, 0), 0)</f>
        <v>3.3784238621592522E-4</v>
      </c>
      <c r="K325" s="1">
        <f>sales!$J325 - SUM($M325:$P325)</f>
        <v>-1.3981509255245328E-5</v>
      </c>
      <c r="M325" s="1">
        <f>IFERROR(sales!$I325 * VLOOKUP($E325&amp;$F325&amp;"GAS", 'fuel-split'!$A$2:$E$7, 5, 0) / VLOOKUP($F325&amp;$G325&amp;"GAS", 'fuel-efficiency'!$A$2:$E$56, 5, 0), 0)</f>
        <v>195819.51100617452</v>
      </c>
      <c r="N325" s="1">
        <f>IFERROR(sales!$I325 * VLOOKUP($E325&amp;F325&amp;"DSL", 'fuel-split'!$A$2:$E$7, 5, 0) / VLOOKUP($F325&amp;$G325&amp;"DSL", 'fuel-efficiency'!$A$2:$E$56, 5, 0), 0)</f>
        <v>0</v>
      </c>
      <c r="O325" s="1">
        <f>IFERROR(sales!$I325 * VLOOKUP($E325&amp;$F325&amp;"NG", 'fuel-split'!$A$2:$E$7, 5, 0) / VLOOKUP($F325&amp;$G325&amp;"NG", 'fuel-efficiency'!$A$2:$E$56, 5, 0), 0)</f>
        <v>0</v>
      </c>
      <c r="P325" s="1">
        <f>IFERROR(sales!$I325 * VLOOKUP($E325&amp;$F325&amp;"ELEC", 'fuel-split'!$A$2:$E$7, 5, 0) / VLOOKUP($F325&amp;$G325&amp;"ELEC", 'fuel-efficiency'!$A$2:$E$56, 5, 0), 0)</f>
        <v>0</v>
      </c>
    </row>
    <row r="326" spans="1:16" x14ac:dyDescent="0.2">
      <c r="A326" s="1" t="str">
        <f t="shared" si="10"/>
        <v>20151industrialVCC 21400 (GAS LHD1)2014</v>
      </c>
      <c r="B326" s="1" t="str">
        <f t="shared" si="11"/>
        <v>20151industrialVCC 21400 (GAS LHD1)</v>
      </c>
      <c r="C326">
        <f>sales!$B$326</f>
        <v>2015</v>
      </c>
      <c r="D326">
        <f>sales!$C$326</f>
        <v>1</v>
      </c>
      <c r="E326" t="str">
        <f>sales!$D$326</f>
        <v>industrial</v>
      </c>
      <c r="F326" t="str">
        <f>sales!$E$326</f>
        <v>VCC 21400 (GAS LHD1)</v>
      </c>
      <c r="G326">
        <f>sales!$F$326</f>
        <v>2014</v>
      </c>
      <c r="H326" s="1">
        <f>sales!$G326 - VLOOKUP($D326&amp;$G326, 'regional-sales'!$A$2:$D$24, 4, 0) * VLOOKUP($D326&amp;$E326&amp;$F326&amp;$G326, 'market-share'!$A$2:$F$95, 6, 0) * ($C326 = $G326)</f>
        <v>0</v>
      </c>
      <c r="I326" s="1">
        <f>sales!$H326 - IF($C326 &gt;= $G326, VLOOKUP($D326&amp;$G326, 'regional-sales'!$A$2:$D$24, 4, 0) * VLOOKUP($D326&amp;$E326&amp;$F326&amp;$G326, 'market-share'!$A$2:$F$95, 6, 0) * VLOOKUP($C326 - $G326, survival!$A$2:$B$72, 2, 0), 0)</f>
        <v>6.0239244703552686E-9</v>
      </c>
      <c r="J326" s="1">
        <f>sales!$I326 - IF($C326 &gt;= $G326, sales!$H326 *VLOOKUP(E326&amp;($C326-$G326), 'annual-travel'!$A$2:$D$64, 4, 0), 0)</f>
        <v>9.6182804554700851E-5</v>
      </c>
      <c r="K326" s="1">
        <f>sales!$J326 - SUM($M326:$P326)</f>
        <v>-1.3164331903681159E-5</v>
      </c>
      <c r="M326" s="1">
        <f>IFERROR(sales!$I326 * VLOOKUP($E326&amp;$F326&amp;"GAS", 'fuel-split'!$A$2:$E$7, 5, 0) / VLOOKUP($F326&amp;$G326&amp;"GAS", 'fuel-efficiency'!$A$2:$E$56, 5, 0), 0)</f>
        <v>184372.90845862034</v>
      </c>
      <c r="N326" s="1">
        <f>IFERROR(sales!$I326 * VLOOKUP($E326&amp;F326&amp;"DSL", 'fuel-split'!$A$2:$E$7, 5, 0) / VLOOKUP($F326&amp;$G326&amp;"DSL", 'fuel-efficiency'!$A$2:$E$56, 5, 0), 0)</f>
        <v>0</v>
      </c>
      <c r="O326" s="1">
        <f>IFERROR(sales!$I326 * VLOOKUP($E326&amp;$F326&amp;"NG", 'fuel-split'!$A$2:$E$7, 5, 0) / VLOOKUP($F326&amp;$G326&amp;"NG", 'fuel-efficiency'!$A$2:$E$56, 5, 0), 0)</f>
        <v>0</v>
      </c>
      <c r="P326" s="1">
        <f>IFERROR(sales!$I326 * VLOOKUP($E326&amp;$F326&amp;"ELEC", 'fuel-split'!$A$2:$E$7, 5, 0) / VLOOKUP($F326&amp;$G326&amp;"ELEC", 'fuel-efficiency'!$A$2:$E$56, 5, 0), 0)</f>
        <v>0</v>
      </c>
    </row>
    <row r="327" spans="1:16" x14ac:dyDescent="0.2">
      <c r="A327" s="1" t="str">
        <f t="shared" si="10"/>
        <v>20161industrialVCC 21400 (GAS LHD1)2014</v>
      </c>
      <c r="B327" s="1" t="str">
        <f t="shared" si="11"/>
        <v>20161industrialVCC 21400 (GAS LHD1)</v>
      </c>
      <c r="C327">
        <f>sales!$B$327</f>
        <v>2016</v>
      </c>
      <c r="D327">
        <f>sales!$C$327</f>
        <v>1</v>
      </c>
      <c r="E327" t="str">
        <f>sales!$D$327</f>
        <v>industrial</v>
      </c>
      <c r="F327" t="str">
        <f>sales!$E$327</f>
        <v>VCC 21400 (GAS LHD1)</v>
      </c>
      <c r="G327">
        <f>sales!$F$327</f>
        <v>2014</v>
      </c>
      <c r="H327" s="1">
        <f>sales!$G327 - VLOOKUP($D327&amp;$G327, 'regional-sales'!$A$2:$D$24, 4, 0) * VLOOKUP($D327&amp;$E327&amp;$F327&amp;$G327, 'market-share'!$A$2:$F$95, 6, 0) * ($C327 = $G327)</f>
        <v>0</v>
      </c>
      <c r="I327" s="1">
        <f>sales!$H327 - IF($C327 &gt;= $G327, VLOOKUP($D327&amp;$G327, 'regional-sales'!$A$2:$D$24, 4, 0) * VLOOKUP($D327&amp;$E327&amp;$F327&amp;$G327, 'market-share'!$A$2:$F$95, 6, 0) * VLOOKUP($C327 - $G327, survival!$A$2:$B$72, 2, 0), 0)</f>
        <v>5.9636420246533817E-9</v>
      </c>
      <c r="J327" s="1">
        <f>sales!$I327 - IF($C327 &gt;= $G327, sales!$H327 *VLOOKUP(E327&amp;($C327-$G327), 'annual-travel'!$A$2:$D$64, 4, 0), 0)</f>
        <v>9.082048200070858E-5</v>
      </c>
      <c r="K327" s="1">
        <f>sales!$J327 - SUM($M327:$P327)</f>
        <v>-1.2664211681112647E-5</v>
      </c>
      <c r="M327" s="1">
        <f>IFERROR(sales!$I327 * VLOOKUP($E327&amp;$F327&amp;"GAS", 'fuel-split'!$A$2:$E$7, 5, 0) / VLOOKUP($F327&amp;$G327&amp;"GAS", 'fuel-efficiency'!$A$2:$E$56, 5, 0), 0)</f>
        <v>177363.05316592121</v>
      </c>
      <c r="N327" s="1">
        <f>IFERROR(sales!$I327 * VLOOKUP($E327&amp;F327&amp;"DSL", 'fuel-split'!$A$2:$E$7, 5, 0) / VLOOKUP($F327&amp;$G327&amp;"DSL", 'fuel-efficiency'!$A$2:$E$56, 5, 0), 0)</f>
        <v>0</v>
      </c>
      <c r="O327" s="1">
        <f>IFERROR(sales!$I327 * VLOOKUP($E327&amp;$F327&amp;"NG", 'fuel-split'!$A$2:$E$7, 5, 0) / VLOOKUP($F327&amp;$G327&amp;"NG", 'fuel-efficiency'!$A$2:$E$56, 5, 0), 0)</f>
        <v>0</v>
      </c>
      <c r="P327" s="1">
        <f>IFERROR(sales!$I327 * VLOOKUP($E327&amp;$F327&amp;"ELEC", 'fuel-split'!$A$2:$E$7, 5, 0) / VLOOKUP($F327&amp;$G327&amp;"ELEC", 'fuel-efficiency'!$A$2:$E$56, 5, 0), 0)</f>
        <v>0</v>
      </c>
    </row>
    <row r="328" spans="1:16" x14ac:dyDescent="0.2">
      <c r="A328" s="1" t="str">
        <f t="shared" si="10"/>
        <v>20171industrialVCC 21400 (GAS LHD1)2014</v>
      </c>
      <c r="B328" s="1" t="str">
        <f t="shared" si="11"/>
        <v>20171industrialVCC 21400 (GAS LHD1)</v>
      </c>
      <c r="C328">
        <f>sales!$B$328</f>
        <v>2017</v>
      </c>
      <c r="D328">
        <f>sales!$C$328</f>
        <v>1</v>
      </c>
      <c r="E328" t="str">
        <f>sales!$D$328</f>
        <v>industrial</v>
      </c>
      <c r="F328" t="str">
        <f>sales!$E$328</f>
        <v>VCC 21400 (GAS LHD1)</v>
      </c>
      <c r="G328">
        <f>sales!$F$328</f>
        <v>2014</v>
      </c>
      <c r="H328" s="1">
        <f>sales!$G328 - VLOOKUP($D328&amp;$G328, 'regional-sales'!$A$2:$D$24, 4, 0) * VLOOKUP($D328&amp;$E328&amp;$F328&amp;$G328, 'market-share'!$A$2:$F$95, 6, 0) * ($C328 = $G328)</f>
        <v>0</v>
      </c>
      <c r="I328" s="1">
        <f>sales!$H328 - IF($C328 &gt;= $G328, VLOOKUP($D328&amp;$G328, 'regional-sales'!$A$2:$D$24, 4, 0) * VLOOKUP($D328&amp;$E328&amp;$F328&amp;$G328, 'market-share'!$A$2:$F$95, 6, 0) * VLOOKUP($C328 - $G328, survival!$A$2:$B$72, 2, 0), 0)</f>
        <v>5.9039706457042485E-9</v>
      </c>
      <c r="J328" s="1">
        <f>sales!$I328 - IF($C328 &gt;= $G328, sales!$H328 *VLOOKUP(E328&amp;($C328-$G328), 'annual-travel'!$A$2:$D$64, 4, 0), 0)</f>
        <v>3.4271180629730225E-4</v>
      </c>
      <c r="K328" s="1">
        <f>sales!$J328 - SUM($M328:$P328)</f>
        <v>-1.2259231880307198E-5</v>
      </c>
      <c r="M328" s="1">
        <f>IFERROR(sales!$I328 * VLOOKUP($E328&amp;$F328&amp;"GAS", 'fuel-split'!$A$2:$E$7, 5, 0) / VLOOKUP($F328&amp;$G328&amp;"GAS", 'fuel-efficiency'!$A$2:$E$56, 5, 0), 0)</f>
        <v>171700.18632352524</v>
      </c>
      <c r="N328" s="1">
        <f>IFERROR(sales!$I328 * VLOOKUP($E328&amp;F328&amp;"DSL", 'fuel-split'!$A$2:$E$7, 5, 0) / VLOOKUP($F328&amp;$G328&amp;"DSL", 'fuel-efficiency'!$A$2:$E$56, 5, 0), 0)</f>
        <v>0</v>
      </c>
      <c r="O328" s="1">
        <f>IFERROR(sales!$I328 * VLOOKUP($E328&amp;$F328&amp;"NG", 'fuel-split'!$A$2:$E$7, 5, 0) / VLOOKUP($F328&amp;$G328&amp;"NG", 'fuel-efficiency'!$A$2:$E$56, 5, 0), 0)</f>
        <v>0</v>
      </c>
      <c r="P328" s="1">
        <f>IFERROR(sales!$I328 * VLOOKUP($E328&amp;$F328&amp;"ELEC", 'fuel-split'!$A$2:$E$7, 5, 0) / VLOOKUP($F328&amp;$G328&amp;"ELEC", 'fuel-efficiency'!$A$2:$E$56, 5, 0), 0)</f>
        <v>0</v>
      </c>
    </row>
    <row r="329" spans="1:16" x14ac:dyDescent="0.2">
      <c r="A329" s="1" t="str">
        <f t="shared" si="10"/>
        <v>20181industrialVCC 21400 (GAS LHD1)2014</v>
      </c>
      <c r="B329" s="1" t="str">
        <f t="shared" si="11"/>
        <v>20181industrialVCC 21400 (GAS LHD1)</v>
      </c>
      <c r="C329">
        <f>sales!$B$329</f>
        <v>2018</v>
      </c>
      <c r="D329">
        <f>sales!$C$329</f>
        <v>1</v>
      </c>
      <c r="E329" t="str">
        <f>sales!$D$329</f>
        <v>industrial</v>
      </c>
      <c r="F329" t="str">
        <f>sales!$E$329</f>
        <v>VCC 21400 (GAS LHD1)</v>
      </c>
      <c r="G329">
        <f>sales!$F$329</f>
        <v>2014</v>
      </c>
      <c r="H329" s="1">
        <f>sales!$G329 - VLOOKUP($D329&amp;$G329, 'regional-sales'!$A$2:$D$24, 4, 0) * VLOOKUP($D329&amp;$E329&amp;$F329&amp;$G329, 'market-share'!$A$2:$F$95, 6, 0) * ($C329 = $G329)</f>
        <v>0</v>
      </c>
      <c r="I329" s="1">
        <f>sales!$H329 - IF($C329 &gt;= $G329, VLOOKUP($D329&amp;$G329, 'regional-sales'!$A$2:$D$24, 4, 0) * VLOOKUP($D329&amp;$E329&amp;$F329&amp;$G329, 'market-share'!$A$2:$F$95, 6, 0) * VLOOKUP($C329 - $G329, survival!$A$2:$B$72, 2, 0), 0)</f>
        <v>5.8449387552172993E-9</v>
      </c>
      <c r="J329" s="1">
        <f>sales!$I329 - IF($C329 &gt;= $G329, sales!$H329 *VLOOKUP(E329&amp;($C329-$G329), 'annual-travel'!$A$2:$D$64, 4, 0), 0)</f>
        <v>-3.1737959943711758E-4</v>
      </c>
      <c r="K329" s="1">
        <f>sales!$J329 - SUM($M329:$P329)</f>
        <v>-1.0941294021904469E-5</v>
      </c>
      <c r="M329" s="1">
        <f>IFERROR(sales!$I329 * VLOOKUP($E329&amp;$F329&amp;"GAS", 'fuel-split'!$A$2:$E$7, 5, 0) / VLOOKUP($F329&amp;$G329&amp;"GAS", 'fuel-efficiency'!$A$2:$E$56, 5, 0), 0)</f>
        <v>153234.24802419529</v>
      </c>
      <c r="N329" s="1">
        <f>IFERROR(sales!$I329 * VLOOKUP($E329&amp;F329&amp;"DSL", 'fuel-split'!$A$2:$E$7, 5, 0) / VLOOKUP($F329&amp;$G329&amp;"DSL", 'fuel-efficiency'!$A$2:$E$56, 5, 0), 0)</f>
        <v>0</v>
      </c>
      <c r="O329" s="1">
        <f>IFERROR(sales!$I329 * VLOOKUP($E329&amp;$F329&amp;"NG", 'fuel-split'!$A$2:$E$7, 5, 0) / VLOOKUP($F329&amp;$G329&amp;"NG", 'fuel-efficiency'!$A$2:$E$56, 5, 0), 0)</f>
        <v>0</v>
      </c>
      <c r="P329" s="1">
        <f>IFERROR(sales!$I329 * VLOOKUP($E329&amp;$F329&amp;"ELEC", 'fuel-split'!$A$2:$E$7, 5, 0) / VLOOKUP($F329&amp;$G329&amp;"ELEC", 'fuel-efficiency'!$A$2:$E$56, 5, 0), 0)</f>
        <v>0</v>
      </c>
    </row>
    <row r="330" spans="1:16" x14ac:dyDescent="0.2">
      <c r="A330" s="1" t="str">
        <f t="shared" si="10"/>
        <v>20191industrialVCC 21400 (GAS LHD1)2014</v>
      </c>
      <c r="B330" s="1" t="str">
        <f t="shared" si="11"/>
        <v>20191industrialVCC 21400 (GAS LHD1)</v>
      </c>
      <c r="C330">
        <f>sales!$B$330</f>
        <v>2019</v>
      </c>
      <c r="D330">
        <f>sales!$C$330</f>
        <v>1</v>
      </c>
      <c r="E330" t="str">
        <f>sales!$D$330</f>
        <v>industrial</v>
      </c>
      <c r="F330" t="str">
        <f>sales!$E$330</f>
        <v>VCC 21400 (GAS LHD1)</v>
      </c>
      <c r="G330">
        <f>sales!$F$330</f>
        <v>2014</v>
      </c>
      <c r="H330" s="1">
        <f>sales!$G330 - VLOOKUP($D330&amp;$G330, 'regional-sales'!$A$2:$D$24, 4, 0) * VLOOKUP($D330&amp;$E330&amp;$F330&amp;$G330, 'market-share'!$A$2:$F$95, 6, 0) * ($C330 = $G330)</f>
        <v>0</v>
      </c>
      <c r="I330" s="1">
        <f>sales!$H330 - IF($C330 &gt;= $G330, VLOOKUP($D330&amp;$G330, 'regional-sales'!$A$2:$D$24, 4, 0) * VLOOKUP($D330&amp;$E330&amp;$F330&amp;$G330, 'market-share'!$A$2:$F$95, 6, 0) * VLOOKUP($C330 - $G330, survival!$A$2:$B$72, 2, 0), 0)</f>
        <v>5.7865321423378191E-9</v>
      </c>
      <c r="J330" s="1">
        <f>sales!$I330 - IF($C330 &gt;= $G330, sales!$H330 *VLOOKUP(E330&amp;($C330-$G330), 'annual-travel'!$A$2:$D$64, 4, 0), 0)</f>
        <v>-4.0016882121562958E-4</v>
      </c>
      <c r="K330" s="1">
        <f>sales!$J330 - SUM($M330:$P330)</f>
        <v>-1.0244548320770264E-5</v>
      </c>
      <c r="M330" s="1">
        <f>IFERROR(sales!$I330 * VLOOKUP($E330&amp;$F330&amp;"GAS", 'fuel-split'!$A$2:$E$7, 5, 0) / VLOOKUP($F330&amp;$G330&amp;"GAS", 'fuel-efficiency'!$A$2:$E$56, 5, 0), 0)</f>
        <v>143475.70035631655</v>
      </c>
      <c r="N330" s="1">
        <f>IFERROR(sales!$I330 * VLOOKUP($E330&amp;F330&amp;"DSL", 'fuel-split'!$A$2:$E$7, 5, 0) / VLOOKUP($F330&amp;$G330&amp;"DSL", 'fuel-efficiency'!$A$2:$E$56, 5, 0), 0)</f>
        <v>0</v>
      </c>
      <c r="O330" s="1">
        <f>IFERROR(sales!$I330 * VLOOKUP($E330&amp;$F330&amp;"NG", 'fuel-split'!$A$2:$E$7, 5, 0) / VLOOKUP($F330&amp;$G330&amp;"NG", 'fuel-efficiency'!$A$2:$E$56, 5, 0), 0)</f>
        <v>0</v>
      </c>
      <c r="P330" s="1">
        <f>IFERROR(sales!$I330 * VLOOKUP($E330&amp;$F330&amp;"ELEC", 'fuel-split'!$A$2:$E$7, 5, 0) / VLOOKUP($F330&amp;$G330&amp;"ELEC", 'fuel-efficiency'!$A$2:$E$56, 5, 0), 0)</f>
        <v>0</v>
      </c>
    </row>
    <row r="331" spans="1:16" x14ac:dyDescent="0.2">
      <c r="A331" s="1" t="str">
        <f t="shared" si="10"/>
        <v>20201industrialVCC 21400 (GAS LHD1)2014</v>
      </c>
      <c r="B331" s="1" t="str">
        <f t="shared" si="11"/>
        <v>20201industrialVCC 21400 (GAS LHD1)</v>
      </c>
      <c r="C331">
        <f>sales!$B$331</f>
        <v>2020</v>
      </c>
      <c r="D331">
        <f>sales!$C$331</f>
        <v>1</v>
      </c>
      <c r="E331" t="str">
        <f>sales!$D$331</f>
        <v>industrial</v>
      </c>
      <c r="F331" t="str">
        <f>sales!$E$331</f>
        <v>VCC 21400 (GAS LHD1)</v>
      </c>
      <c r="G331">
        <f>sales!$F$331</f>
        <v>2014</v>
      </c>
      <c r="H331" s="1">
        <f>sales!$G331 - VLOOKUP($D331&amp;$G331, 'regional-sales'!$A$2:$D$24, 4, 0) * VLOOKUP($D331&amp;$E331&amp;$F331&amp;$G331, 'market-share'!$A$2:$F$95, 6, 0) * ($C331 = $G331)</f>
        <v>0</v>
      </c>
      <c r="I331" s="1">
        <f>sales!$H331 - IF($C331 &gt;= $G331, VLOOKUP($D331&amp;$G331, 'regional-sales'!$A$2:$D$24, 4, 0) * VLOOKUP($D331&amp;$E331&amp;$F331&amp;$G331, 'market-share'!$A$2:$F$95, 6, 0) * VLOOKUP($C331 - $G331, survival!$A$2:$B$72, 2, 0), 0)</f>
        <v>5.7286655419375165E-9</v>
      </c>
      <c r="J331" s="1">
        <f>sales!$I331 - IF($C331 &gt;= $G331, sales!$H331 *VLOOKUP(E331&amp;($C331-$G331), 'annual-travel'!$A$2:$D$64, 4, 0), 0)</f>
        <v>1.7221388407051563E-4</v>
      </c>
      <c r="K331" s="1">
        <f>sales!$J331 - SUM($M331:$P331)</f>
        <v>-9.8457967396825552E-6</v>
      </c>
      <c r="M331" s="1">
        <f>IFERROR(sales!$I331 * VLOOKUP($E331&amp;$F331&amp;"GAS", 'fuel-split'!$A$2:$E$7, 5, 0) / VLOOKUP($F331&amp;$G331&amp;"GAS", 'fuel-efficiency'!$A$2:$E$56, 5, 0), 0)</f>
        <v>137895.77108457379</v>
      </c>
      <c r="N331" s="1">
        <f>IFERROR(sales!$I331 * VLOOKUP($E331&amp;F331&amp;"DSL", 'fuel-split'!$A$2:$E$7, 5, 0) / VLOOKUP($F331&amp;$G331&amp;"DSL", 'fuel-efficiency'!$A$2:$E$56, 5, 0), 0)</f>
        <v>0</v>
      </c>
      <c r="O331" s="1">
        <f>IFERROR(sales!$I331 * VLOOKUP($E331&amp;$F331&amp;"NG", 'fuel-split'!$A$2:$E$7, 5, 0) / VLOOKUP($F331&amp;$G331&amp;"NG", 'fuel-efficiency'!$A$2:$E$56, 5, 0), 0)</f>
        <v>0</v>
      </c>
      <c r="P331" s="1">
        <f>IFERROR(sales!$I331 * VLOOKUP($E331&amp;$F331&amp;"ELEC", 'fuel-split'!$A$2:$E$7, 5, 0) / VLOOKUP($F331&amp;$G331&amp;"ELEC", 'fuel-efficiency'!$A$2:$E$56, 5, 0), 0)</f>
        <v>0</v>
      </c>
    </row>
    <row r="332" spans="1:16" x14ac:dyDescent="0.2">
      <c r="A332" s="1" t="str">
        <f t="shared" si="10"/>
        <v>20101industrialVCC 21400 (GAS LHD1)2015</v>
      </c>
      <c r="B332" s="1" t="str">
        <f t="shared" si="11"/>
        <v>20101industrialVCC 21400 (GAS LHD1)</v>
      </c>
      <c r="C332">
        <f>sales!$B$332</f>
        <v>2010</v>
      </c>
      <c r="D332">
        <f>sales!$C$332</f>
        <v>1</v>
      </c>
      <c r="E332" t="str">
        <f>sales!$D$332</f>
        <v>industrial</v>
      </c>
      <c r="F332" t="str">
        <f>sales!$E$332</f>
        <v>VCC 21400 (GAS LHD1)</v>
      </c>
      <c r="G332">
        <f>sales!$F$332</f>
        <v>2015</v>
      </c>
      <c r="H332" s="1">
        <f>sales!$G332 - VLOOKUP($D332&amp;$G332, 'regional-sales'!$A$2:$D$24, 4, 0) * VLOOKUP($D332&amp;$E332&amp;$F332&amp;$G332, 'market-share'!$A$2:$F$95, 6, 0) * ($C332 = $G332)</f>
        <v>0</v>
      </c>
      <c r="I332" s="1">
        <f>sales!$H332 - IF($C332 &gt;= $G332, VLOOKUP($D332&amp;$G332, 'regional-sales'!$A$2:$D$24, 4, 0) * VLOOKUP($D332&amp;$E332&amp;$F332&amp;$G332, 'market-share'!$A$2:$F$95, 6, 0) * VLOOKUP($C332 - $G332, survival!$A$2:$B$72, 2, 0), 0)</f>
        <v>0</v>
      </c>
      <c r="J332" s="1">
        <f>sales!$I332 - IF($C332 &gt;= $G332, sales!$H332 *VLOOKUP(E332&amp;($C332-$G332), 'annual-travel'!$A$2:$D$64, 4, 0), 0)</f>
        <v>0</v>
      </c>
      <c r="K332" s="1">
        <f>sales!$J332 - SUM($M332:$P332)</f>
        <v>0</v>
      </c>
      <c r="M332" s="1">
        <f>IFERROR(sales!$I332 * VLOOKUP($E332&amp;$F332&amp;"GAS", 'fuel-split'!$A$2:$E$7, 5, 0) / VLOOKUP($F332&amp;$G332&amp;"GAS", 'fuel-efficiency'!$A$2:$E$56, 5, 0), 0)</f>
        <v>0</v>
      </c>
      <c r="N332" s="1">
        <f>IFERROR(sales!$I332 * VLOOKUP($E332&amp;F332&amp;"DSL", 'fuel-split'!$A$2:$E$7, 5, 0) / VLOOKUP($F332&amp;$G332&amp;"DSL", 'fuel-efficiency'!$A$2:$E$56, 5, 0), 0)</f>
        <v>0</v>
      </c>
      <c r="O332" s="1">
        <f>IFERROR(sales!$I332 * VLOOKUP($E332&amp;$F332&amp;"NG", 'fuel-split'!$A$2:$E$7, 5, 0) / VLOOKUP($F332&amp;$G332&amp;"NG", 'fuel-efficiency'!$A$2:$E$56, 5, 0), 0)</f>
        <v>0</v>
      </c>
      <c r="P332" s="1">
        <f>IFERROR(sales!$I332 * VLOOKUP($E332&amp;$F332&amp;"ELEC", 'fuel-split'!$A$2:$E$7, 5, 0) / VLOOKUP($F332&amp;$G332&amp;"ELEC", 'fuel-efficiency'!$A$2:$E$56, 5, 0), 0)</f>
        <v>0</v>
      </c>
    </row>
    <row r="333" spans="1:16" x14ac:dyDescent="0.2">
      <c r="A333" s="1" t="str">
        <f t="shared" si="10"/>
        <v>20111industrialVCC 21400 (GAS LHD1)2015</v>
      </c>
      <c r="B333" s="1" t="str">
        <f t="shared" si="11"/>
        <v>20111industrialVCC 21400 (GAS LHD1)</v>
      </c>
      <c r="C333">
        <f>sales!$B$333</f>
        <v>2011</v>
      </c>
      <c r="D333">
        <f>sales!$C$333</f>
        <v>1</v>
      </c>
      <c r="E333" t="str">
        <f>sales!$D$333</f>
        <v>industrial</v>
      </c>
      <c r="F333" t="str">
        <f>sales!$E$333</f>
        <v>VCC 21400 (GAS LHD1)</v>
      </c>
      <c r="G333">
        <f>sales!$F$333</f>
        <v>2015</v>
      </c>
      <c r="H333" s="1">
        <f>sales!$G333 - VLOOKUP($D333&amp;$G333, 'regional-sales'!$A$2:$D$24, 4, 0) * VLOOKUP($D333&amp;$E333&amp;$F333&amp;$G333, 'market-share'!$A$2:$F$95, 6, 0) * ($C333 = $G333)</f>
        <v>0</v>
      </c>
      <c r="I333" s="1">
        <f>sales!$H333 - IF($C333 &gt;= $G333, VLOOKUP($D333&amp;$G333, 'regional-sales'!$A$2:$D$24, 4, 0) * VLOOKUP($D333&amp;$E333&amp;$F333&amp;$G333, 'market-share'!$A$2:$F$95, 6, 0) * VLOOKUP($C333 - $G333, survival!$A$2:$B$72, 2, 0), 0)</f>
        <v>0</v>
      </c>
      <c r="J333" s="1">
        <f>sales!$I333 - IF($C333 &gt;= $G333, sales!$H333 *VLOOKUP(E333&amp;($C333-$G333), 'annual-travel'!$A$2:$D$64, 4, 0), 0)</f>
        <v>0</v>
      </c>
      <c r="K333" s="1">
        <f>sales!$J333 - SUM($M333:$P333)</f>
        <v>0</v>
      </c>
      <c r="M333" s="1">
        <f>IFERROR(sales!$I333 * VLOOKUP($E333&amp;$F333&amp;"GAS", 'fuel-split'!$A$2:$E$7, 5, 0) / VLOOKUP($F333&amp;$G333&amp;"GAS", 'fuel-efficiency'!$A$2:$E$56, 5, 0), 0)</f>
        <v>0</v>
      </c>
      <c r="N333" s="1">
        <f>IFERROR(sales!$I333 * VLOOKUP($E333&amp;F333&amp;"DSL", 'fuel-split'!$A$2:$E$7, 5, 0) / VLOOKUP($F333&amp;$G333&amp;"DSL", 'fuel-efficiency'!$A$2:$E$56, 5, 0), 0)</f>
        <v>0</v>
      </c>
      <c r="O333" s="1">
        <f>IFERROR(sales!$I333 * VLOOKUP($E333&amp;$F333&amp;"NG", 'fuel-split'!$A$2:$E$7, 5, 0) / VLOOKUP($F333&amp;$G333&amp;"NG", 'fuel-efficiency'!$A$2:$E$56, 5, 0), 0)</f>
        <v>0</v>
      </c>
      <c r="P333" s="1">
        <f>IFERROR(sales!$I333 * VLOOKUP($E333&amp;$F333&amp;"ELEC", 'fuel-split'!$A$2:$E$7, 5, 0) / VLOOKUP($F333&amp;$G333&amp;"ELEC", 'fuel-efficiency'!$A$2:$E$56, 5, 0), 0)</f>
        <v>0</v>
      </c>
    </row>
    <row r="334" spans="1:16" x14ac:dyDescent="0.2">
      <c r="A334" s="1" t="str">
        <f t="shared" si="10"/>
        <v>20121industrialVCC 21400 (GAS LHD1)2015</v>
      </c>
      <c r="B334" s="1" t="str">
        <f t="shared" si="11"/>
        <v>20121industrialVCC 21400 (GAS LHD1)</v>
      </c>
      <c r="C334">
        <f>sales!$B$334</f>
        <v>2012</v>
      </c>
      <c r="D334">
        <f>sales!$C$334</f>
        <v>1</v>
      </c>
      <c r="E334" t="str">
        <f>sales!$D$334</f>
        <v>industrial</v>
      </c>
      <c r="F334" t="str">
        <f>sales!$E$334</f>
        <v>VCC 21400 (GAS LHD1)</v>
      </c>
      <c r="G334">
        <f>sales!$F$334</f>
        <v>2015</v>
      </c>
      <c r="H334" s="1">
        <f>sales!$G334 - VLOOKUP($D334&amp;$G334, 'regional-sales'!$A$2:$D$24, 4, 0) * VLOOKUP($D334&amp;$E334&amp;$F334&amp;$G334, 'market-share'!$A$2:$F$95, 6, 0) * ($C334 = $G334)</f>
        <v>0</v>
      </c>
      <c r="I334" s="1">
        <f>sales!$H334 - IF($C334 &gt;= $G334, VLOOKUP($D334&amp;$G334, 'regional-sales'!$A$2:$D$24, 4, 0) * VLOOKUP($D334&amp;$E334&amp;$F334&amp;$G334, 'market-share'!$A$2:$F$95, 6, 0) * VLOOKUP($C334 - $G334, survival!$A$2:$B$72, 2, 0), 0)</f>
        <v>0</v>
      </c>
      <c r="J334" s="1">
        <f>sales!$I334 - IF($C334 &gt;= $G334, sales!$H334 *VLOOKUP(E334&amp;($C334-$G334), 'annual-travel'!$A$2:$D$64, 4, 0), 0)</f>
        <v>0</v>
      </c>
      <c r="K334" s="1">
        <f>sales!$J334 - SUM($M334:$P334)</f>
        <v>0</v>
      </c>
      <c r="M334" s="1">
        <f>IFERROR(sales!$I334 * VLOOKUP($E334&amp;$F334&amp;"GAS", 'fuel-split'!$A$2:$E$7, 5, 0) / VLOOKUP($F334&amp;$G334&amp;"GAS", 'fuel-efficiency'!$A$2:$E$56, 5, 0), 0)</f>
        <v>0</v>
      </c>
      <c r="N334" s="1">
        <f>IFERROR(sales!$I334 * VLOOKUP($E334&amp;F334&amp;"DSL", 'fuel-split'!$A$2:$E$7, 5, 0) / VLOOKUP($F334&amp;$G334&amp;"DSL", 'fuel-efficiency'!$A$2:$E$56, 5, 0), 0)</f>
        <v>0</v>
      </c>
      <c r="O334" s="1">
        <f>IFERROR(sales!$I334 * VLOOKUP($E334&amp;$F334&amp;"NG", 'fuel-split'!$A$2:$E$7, 5, 0) / VLOOKUP($F334&amp;$G334&amp;"NG", 'fuel-efficiency'!$A$2:$E$56, 5, 0), 0)</f>
        <v>0</v>
      </c>
      <c r="P334" s="1">
        <f>IFERROR(sales!$I334 * VLOOKUP($E334&amp;$F334&amp;"ELEC", 'fuel-split'!$A$2:$E$7, 5, 0) / VLOOKUP($F334&amp;$G334&amp;"ELEC", 'fuel-efficiency'!$A$2:$E$56, 5, 0), 0)</f>
        <v>0</v>
      </c>
    </row>
    <row r="335" spans="1:16" x14ac:dyDescent="0.2">
      <c r="A335" s="1" t="str">
        <f t="shared" si="10"/>
        <v>20131industrialVCC 21400 (GAS LHD1)2015</v>
      </c>
      <c r="B335" s="1" t="str">
        <f t="shared" si="11"/>
        <v>20131industrialVCC 21400 (GAS LHD1)</v>
      </c>
      <c r="C335">
        <f>sales!$B$335</f>
        <v>2013</v>
      </c>
      <c r="D335">
        <f>sales!$C$335</f>
        <v>1</v>
      </c>
      <c r="E335" t="str">
        <f>sales!$D$335</f>
        <v>industrial</v>
      </c>
      <c r="F335" t="str">
        <f>sales!$E$335</f>
        <v>VCC 21400 (GAS LHD1)</v>
      </c>
      <c r="G335">
        <f>sales!$F$335</f>
        <v>2015</v>
      </c>
      <c r="H335" s="1">
        <f>sales!$G335 - VLOOKUP($D335&amp;$G335, 'regional-sales'!$A$2:$D$24, 4, 0) * VLOOKUP($D335&amp;$E335&amp;$F335&amp;$G335, 'market-share'!$A$2:$F$95, 6, 0) * ($C335 = $G335)</f>
        <v>0</v>
      </c>
      <c r="I335" s="1">
        <f>sales!$H335 - IF($C335 &gt;= $G335, VLOOKUP($D335&amp;$G335, 'regional-sales'!$A$2:$D$24, 4, 0) * VLOOKUP($D335&amp;$E335&amp;$F335&amp;$G335, 'market-share'!$A$2:$F$95, 6, 0) * VLOOKUP($C335 - $G335, survival!$A$2:$B$72, 2, 0), 0)</f>
        <v>0</v>
      </c>
      <c r="J335" s="1">
        <f>sales!$I335 - IF($C335 &gt;= $G335, sales!$H335 *VLOOKUP(E335&amp;($C335-$G335), 'annual-travel'!$A$2:$D$64, 4, 0), 0)</f>
        <v>0</v>
      </c>
      <c r="K335" s="1">
        <f>sales!$J335 - SUM($M335:$P335)</f>
        <v>0</v>
      </c>
      <c r="M335" s="1">
        <f>IFERROR(sales!$I335 * VLOOKUP($E335&amp;$F335&amp;"GAS", 'fuel-split'!$A$2:$E$7, 5, 0) / VLOOKUP($F335&amp;$G335&amp;"GAS", 'fuel-efficiency'!$A$2:$E$56, 5, 0), 0)</f>
        <v>0</v>
      </c>
      <c r="N335" s="1">
        <f>IFERROR(sales!$I335 * VLOOKUP($E335&amp;F335&amp;"DSL", 'fuel-split'!$A$2:$E$7, 5, 0) / VLOOKUP($F335&amp;$G335&amp;"DSL", 'fuel-efficiency'!$A$2:$E$56, 5, 0), 0)</f>
        <v>0</v>
      </c>
      <c r="O335" s="1">
        <f>IFERROR(sales!$I335 * VLOOKUP($E335&amp;$F335&amp;"NG", 'fuel-split'!$A$2:$E$7, 5, 0) / VLOOKUP($F335&amp;$G335&amp;"NG", 'fuel-efficiency'!$A$2:$E$56, 5, 0), 0)</f>
        <v>0</v>
      </c>
      <c r="P335" s="1">
        <f>IFERROR(sales!$I335 * VLOOKUP($E335&amp;$F335&amp;"ELEC", 'fuel-split'!$A$2:$E$7, 5, 0) / VLOOKUP($F335&amp;$G335&amp;"ELEC", 'fuel-efficiency'!$A$2:$E$56, 5, 0), 0)</f>
        <v>0</v>
      </c>
    </row>
    <row r="336" spans="1:16" x14ac:dyDescent="0.2">
      <c r="A336" s="1" t="str">
        <f t="shared" si="10"/>
        <v>20141industrialVCC 21400 (GAS LHD1)2015</v>
      </c>
      <c r="B336" s="1" t="str">
        <f t="shared" si="11"/>
        <v>20141industrialVCC 21400 (GAS LHD1)</v>
      </c>
      <c r="C336">
        <f>sales!$B$336</f>
        <v>2014</v>
      </c>
      <c r="D336">
        <f>sales!$C$336</f>
        <v>1</v>
      </c>
      <c r="E336" t="str">
        <f>sales!$D$336</f>
        <v>industrial</v>
      </c>
      <c r="F336" t="str">
        <f>sales!$E$336</f>
        <v>VCC 21400 (GAS LHD1)</v>
      </c>
      <c r="G336">
        <f>sales!$F$336</f>
        <v>2015</v>
      </c>
      <c r="H336" s="1">
        <f>sales!$G336 - VLOOKUP($D336&amp;$G336, 'regional-sales'!$A$2:$D$24, 4, 0) * VLOOKUP($D336&amp;$E336&amp;$F336&amp;$G336, 'market-share'!$A$2:$F$95, 6, 0) * ($C336 = $G336)</f>
        <v>0</v>
      </c>
      <c r="I336" s="1">
        <f>sales!$H336 - IF($C336 &gt;= $G336, VLOOKUP($D336&amp;$G336, 'regional-sales'!$A$2:$D$24, 4, 0) * VLOOKUP($D336&amp;$E336&amp;$F336&amp;$G336, 'market-share'!$A$2:$F$95, 6, 0) * VLOOKUP($C336 - $G336, survival!$A$2:$B$72, 2, 0), 0)</f>
        <v>0</v>
      </c>
      <c r="J336" s="1">
        <f>sales!$I336 - IF($C336 &gt;= $G336, sales!$H336 *VLOOKUP(E336&amp;($C336-$G336), 'annual-travel'!$A$2:$D$64, 4, 0), 0)</f>
        <v>0</v>
      </c>
      <c r="K336" s="1">
        <f>sales!$J336 - SUM($M336:$P336)</f>
        <v>0</v>
      </c>
      <c r="M336" s="1">
        <f>IFERROR(sales!$I336 * VLOOKUP($E336&amp;$F336&amp;"GAS", 'fuel-split'!$A$2:$E$7, 5, 0) / VLOOKUP($F336&amp;$G336&amp;"GAS", 'fuel-efficiency'!$A$2:$E$56, 5, 0), 0)</f>
        <v>0</v>
      </c>
      <c r="N336" s="1">
        <f>IFERROR(sales!$I336 * VLOOKUP($E336&amp;F336&amp;"DSL", 'fuel-split'!$A$2:$E$7, 5, 0) / VLOOKUP($F336&amp;$G336&amp;"DSL", 'fuel-efficiency'!$A$2:$E$56, 5, 0), 0)</f>
        <v>0</v>
      </c>
      <c r="O336" s="1">
        <f>IFERROR(sales!$I336 * VLOOKUP($E336&amp;$F336&amp;"NG", 'fuel-split'!$A$2:$E$7, 5, 0) / VLOOKUP($F336&amp;$G336&amp;"NG", 'fuel-efficiency'!$A$2:$E$56, 5, 0), 0)</f>
        <v>0</v>
      </c>
      <c r="P336" s="1">
        <f>IFERROR(sales!$I336 * VLOOKUP($E336&amp;$F336&amp;"ELEC", 'fuel-split'!$A$2:$E$7, 5, 0) / VLOOKUP($F336&amp;$G336&amp;"ELEC", 'fuel-efficiency'!$A$2:$E$56, 5, 0), 0)</f>
        <v>0</v>
      </c>
    </row>
    <row r="337" spans="1:16" x14ac:dyDescent="0.2">
      <c r="A337" s="1" t="str">
        <f t="shared" si="10"/>
        <v>20151industrialVCC 21400 (GAS LHD1)2015</v>
      </c>
      <c r="B337" s="1" t="str">
        <f t="shared" si="11"/>
        <v>20151industrialVCC 21400 (GAS LHD1)</v>
      </c>
      <c r="C337">
        <f>sales!$B$337</f>
        <v>2015</v>
      </c>
      <c r="D337">
        <f>sales!$C$337</f>
        <v>1</v>
      </c>
      <c r="E337" t="str">
        <f>sales!$D$337</f>
        <v>industrial</v>
      </c>
      <c r="F337" t="str">
        <f>sales!$E$337</f>
        <v>VCC 21400 (GAS LHD1)</v>
      </c>
      <c r="G337">
        <f>sales!$F$337</f>
        <v>2015</v>
      </c>
      <c r="H337" s="1">
        <f>sales!$G337 - VLOOKUP($D337&amp;$G337, 'regional-sales'!$A$2:$D$24, 4, 0) * VLOOKUP($D337&amp;$E337&amp;$F337&amp;$G337, 'market-share'!$A$2:$F$95, 6, 0) * ($C337 = $G337)</f>
        <v>4.1359236035987124E-9</v>
      </c>
      <c r="I337" s="1">
        <f>sales!$H337 - IF($C337 &gt;= $G337, VLOOKUP($D337&amp;$G337, 'regional-sales'!$A$2:$D$24, 4, 0) * VLOOKUP($D337&amp;$E337&amp;$F337&amp;$G337, 'market-share'!$A$2:$F$95, 6, 0) * VLOOKUP($C337 - $G337, survival!$A$2:$B$72, 2, 0), 0)</f>
        <v>4.1359236035987124E-9</v>
      </c>
      <c r="J337" s="1">
        <f>sales!$I337 - IF($C337 &gt;= $G337, sales!$H337 *VLOOKUP(E337&amp;($C337-$G337), 'annual-travel'!$A$2:$D$64, 4, 0), 0)</f>
        <v>4.9229245632886887E-5</v>
      </c>
      <c r="K337" s="1">
        <f>sales!$J337 - SUM($M337:$P337)</f>
        <v>-1.1190873919986188E-5</v>
      </c>
      <c r="M337" s="1">
        <f>IFERROR(sales!$I337 * VLOOKUP($E337&amp;$F337&amp;"GAS", 'fuel-split'!$A$2:$E$7, 5, 0) / VLOOKUP($F337&amp;$G337&amp;"GAS", 'fuel-efficiency'!$A$2:$E$56, 5, 0), 0)</f>
        <v>28393.389895083874</v>
      </c>
      <c r="N337" s="1">
        <f>IFERROR(sales!$I337 * VLOOKUP($E337&amp;F337&amp;"DSL", 'fuel-split'!$A$2:$E$7, 5, 0) / VLOOKUP($F337&amp;$G337&amp;"DSL", 'fuel-efficiency'!$A$2:$E$56, 5, 0), 0)</f>
        <v>0</v>
      </c>
      <c r="O337" s="1">
        <f>IFERROR(sales!$I337 * VLOOKUP($E337&amp;$F337&amp;"NG", 'fuel-split'!$A$2:$E$7, 5, 0) / VLOOKUP($F337&amp;$G337&amp;"NG", 'fuel-efficiency'!$A$2:$E$56, 5, 0), 0)</f>
        <v>0</v>
      </c>
      <c r="P337" s="1">
        <f>IFERROR(sales!$I337 * VLOOKUP($E337&amp;$F337&amp;"ELEC", 'fuel-split'!$A$2:$E$7, 5, 0) / VLOOKUP($F337&amp;$G337&amp;"ELEC", 'fuel-efficiency'!$A$2:$E$56, 5, 0), 0)</f>
        <v>0</v>
      </c>
    </row>
    <row r="338" spans="1:16" x14ac:dyDescent="0.2">
      <c r="A338" s="1" t="str">
        <f t="shared" si="10"/>
        <v>20161industrialVCC 21400 (GAS LHD1)2015</v>
      </c>
      <c r="B338" s="1" t="str">
        <f t="shared" si="11"/>
        <v>20161industrialVCC 21400 (GAS LHD1)</v>
      </c>
      <c r="C338">
        <f>sales!$B$338</f>
        <v>2016</v>
      </c>
      <c r="D338">
        <f>sales!$C$338</f>
        <v>1</v>
      </c>
      <c r="E338" t="str">
        <f>sales!$D$338</f>
        <v>industrial</v>
      </c>
      <c r="F338" t="str">
        <f>sales!$E$338</f>
        <v>VCC 21400 (GAS LHD1)</v>
      </c>
      <c r="G338">
        <f>sales!$F$338</f>
        <v>2015</v>
      </c>
      <c r="H338" s="1">
        <f>sales!$G338 - VLOOKUP($D338&amp;$G338, 'regional-sales'!$A$2:$D$24, 4, 0) * VLOOKUP($D338&amp;$E338&amp;$F338&amp;$G338, 'market-share'!$A$2:$F$95, 6, 0) * ($C338 = $G338)</f>
        <v>0</v>
      </c>
      <c r="I338" s="1">
        <f>sales!$H338 - IF($C338 &gt;= $G338, VLOOKUP($D338&amp;$G338, 'regional-sales'!$A$2:$D$24, 4, 0) * VLOOKUP($D338&amp;$E338&amp;$F338&amp;$G338, 'market-share'!$A$2:$F$95, 6, 0) * VLOOKUP($C338 - $G338, survival!$A$2:$B$72, 2, 0), 0)</f>
        <v>4.0945629109501169E-9</v>
      </c>
      <c r="J338" s="1">
        <f>sales!$I338 - IF($C338 &gt;= $G338, sales!$H338 *VLOOKUP(E338&amp;($C338-$G338), 'annual-travel'!$A$2:$D$64, 4, 0), 0)</f>
        <v>1.4015124179422855E-5</v>
      </c>
      <c r="K338" s="1">
        <f>sales!$J338 - SUM($M338:$P338)</f>
        <v>-1.053663800121285E-5</v>
      </c>
      <c r="M338" s="1">
        <f>IFERROR(sales!$I338 * VLOOKUP($E338&amp;$F338&amp;"GAS", 'fuel-split'!$A$2:$E$7, 5, 0) / VLOOKUP($F338&amp;$G338&amp;"GAS", 'fuel-efficiency'!$A$2:$E$56, 5, 0), 0)</f>
        <v>26733.658199111338</v>
      </c>
      <c r="N338" s="1">
        <f>IFERROR(sales!$I338 * VLOOKUP($E338&amp;F338&amp;"DSL", 'fuel-split'!$A$2:$E$7, 5, 0) / VLOOKUP($F338&amp;$G338&amp;"DSL", 'fuel-efficiency'!$A$2:$E$56, 5, 0), 0)</f>
        <v>0</v>
      </c>
      <c r="O338" s="1">
        <f>IFERROR(sales!$I338 * VLOOKUP($E338&amp;$F338&amp;"NG", 'fuel-split'!$A$2:$E$7, 5, 0) / VLOOKUP($F338&amp;$G338&amp;"NG", 'fuel-efficiency'!$A$2:$E$56, 5, 0), 0)</f>
        <v>0</v>
      </c>
      <c r="P338" s="1">
        <f>IFERROR(sales!$I338 * VLOOKUP($E338&amp;$F338&amp;"ELEC", 'fuel-split'!$A$2:$E$7, 5, 0) / VLOOKUP($F338&amp;$G338&amp;"ELEC", 'fuel-efficiency'!$A$2:$E$56, 5, 0), 0)</f>
        <v>0</v>
      </c>
    </row>
    <row r="339" spans="1:16" x14ac:dyDescent="0.2">
      <c r="A339" s="1" t="str">
        <f t="shared" si="10"/>
        <v>20171industrialVCC 21400 (GAS LHD1)2015</v>
      </c>
      <c r="B339" s="1" t="str">
        <f t="shared" si="11"/>
        <v>20171industrialVCC 21400 (GAS LHD1)</v>
      </c>
      <c r="C339">
        <f>sales!$B$339</f>
        <v>2017</v>
      </c>
      <c r="D339">
        <f>sales!$C$339</f>
        <v>1</v>
      </c>
      <c r="E339" t="str">
        <f>sales!$D$339</f>
        <v>industrial</v>
      </c>
      <c r="F339" t="str">
        <f>sales!$E$339</f>
        <v>VCC 21400 (GAS LHD1)</v>
      </c>
      <c r="G339">
        <f>sales!$F$339</f>
        <v>2015</v>
      </c>
      <c r="H339" s="1">
        <f>sales!$G339 - VLOOKUP($D339&amp;$G339, 'regional-sales'!$A$2:$D$24, 4, 0) * VLOOKUP($D339&amp;$E339&amp;$F339&amp;$G339, 'market-share'!$A$2:$F$95, 6, 0) * ($C339 = $G339)</f>
        <v>0</v>
      </c>
      <c r="I339" s="1">
        <f>sales!$H339 - IF($C339 &gt;= $G339, VLOOKUP($D339&amp;$G339, 'regional-sales'!$A$2:$D$24, 4, 0) * VLOOKUP($D339&amp;$E339&amp;$F339&amp;$G339, 'market-share'!$A$2:$F$95, 6, 0) * VLOOKUP($C339 - $G339, survival!$A$2:$B$72, 2, 0), 0)</f>
        <v>4.053630320299817E-9</v>
      </c>
      <c r="J339" s="1">
        <f>sales!$I339 - IF($C339 &gt;= $G339, sales!$H339 *VLOOKUP(E339&amp;($C339-$G339), 'annual-travel'!$A$2:$D$64, 4, 0), 0)</f>
        <v>1.3233628123998642E-5</v>
      </c>
      <c r="K339" s="1">
        <f>sales!$J339 - SUM($M339:$P339)</f>
        <v>-1.0136078344658017E-5</v>
      </c>
      <c r="M339" s="1">
        <f>IFERROR(sales!$I339 * VLOOKUP($E339&amp;$F339&amp;"GAS", 'fuel-split'!$A$2:$E$7, 5, 0) / VLOOKUP($F339&amp;$G339&amp;"GAS", 'fuel-efficiency'!$A$2:$E$56, 5, 0), 0)</f>
        <v>25717.244903975279</v>
      </c>
      <c r="N339" s="1">
        <f>IFERROR(sales!$I339 * VLOOKUP($E339&amp;F339&amp;"DSL", 'fuel-split'!$A$2:$E$7, 5, 0) / VLOOKUP($F339&amp;$G339&amp;"DSL", 'fuel-efficiency'!$A$2:$E$56, 5, 0), 0)</f>
        <v>0</v>
      </c>
      <c r="O339" s="1">
        <f>IFERROR(sales!$I339 * VLOOKUP($E339&amp;$F339&amp;"NG", 'fuel-split'!$A$2:$E$7, 5, 0) / VLOOKUP($F339&amp;$G339&amp;"NG", 'fuel-efficiency'!$A$2:$E$56, 5, 0), 0)</f>
        <v>0</v>
      </c>
      <c r="P339" s="1">
        <f>IFERROR(sales!$I339 * VLOOKUP($E339&amp;$F339&amp;"ELEC", 'fuel-split'!$A$2:$E$7, 5, 0) / VLOOKUP($F339&amp;$G339&amp;"ELEC", 'fuel-efficiency'!$A$2:$E$56, 5, 0), 0)</f>
        <v>0</v>
      </c>
    </row>
    <row r="340" spans="1:16" x14ac:dyDescent="0.2">
      <c r="A340" s="1" t="str">
        <f t="shared" si="10"/>
        <v>20181industrialVCC 21400 (GAS LHD1)2015</v>
      </c>
      <c r="B340" s="1" t="str">
        <f t="shared" si="11"/>
        <v>20181industrialVCC 21400 (GAS LHD1)</v>
      </c>
      <c r="C340">
        <f>sales!$B$340</f>
        <v>2018</v>
      </c>
      <c r="D340">
        <f>sales!$C$340</f>
        <v>1</v>
      </c>
      <c r="E340" t="str">
        <f>sales!$D$340</f>
        <v>industrial</v>
      </c>
      <c r="F340" t="str">
        <f>sales!$E$340</f>
        <v>VCC 21400 (GAS LHD1)</v>
      </c>
      <c r="G340">
        <f>sales!$F$340</f>
        <v>2015</v>
      </c>
      <c r="H340" s="1">
        <f>sales!$G340 - VLOOKUP($D340&amp;$G340, 'regional-sales'!$A$2:$D$24, 4, 0) * VLOOKUP($D340&amp;$E340&amp;$F340&amp;$G340, 'market-share'!$A$2:$F$95, 6, 0) * ($C340 = $G340)</f>
        <v>0</v>
      </c>
      <c r="I340" s="1">
        <f>sales!$H340 - IF($C340 &gt;= $G340, VLOOKUP($D340&amp;$G340, 'regional-sales'!$A$2:$D$24, 4, 0) * VLOOKUP($D340&amp;$E340&amp;$F340&amp;$G340, 'market-share'!$A$2:$F$95, 6, 0) * VLOOKUP($C340 - $G340, survival!$A$2:$B$72, 2, 0), 0)</f>
        <v>4.0130938572247032E-9</v>
      </c>
      <c r="J340" s="1">
        <f>sales!$I340 - IF($C340 &gt;= $G340, sales!$H340 *VLOOKUP(E340&amp;($C340-$G340), 'annual-travel'!$A$2:$D$64, 4, 0), 0)</f>
        <v>4.9937720177695155E-5</v>
      </c>
      <c r="K340" s="1">
        <f>sales!$J340 - SUM($M340:$P340)</f>
        <v>-9.8124510259367526E-6</v>
      </c>
      <c r="M340" s="1">
        <f>IFERROR(sales!$I340 * VLOOKUP($E340&amp;$F340&amp;"GAS", 'fuel-split'!$A$2:$E$7, 5, 0) / VLOOKUP($F340&amp;$G340&amp;"GAS", 'fuel-efficiency'!$A$2:$E$56, 5, 0), 0)</f>
        <v>24896.14191299185</v>
      </c>
      <c r="N340" s="1">
        <f>IFERROR(sales!$I340 * VLOOKUP($E340&amp;F340&amp;"DSL", 'fuel-split'!$A$2:$E$7, 5, 0) / VLOOKUP($F340&amp;$G340&amp;"DSL", 'fuel-efficiency'!$A$2:$E$56, 5, 0), 0)</f>
        <v>0</v>
      </c>
      <c r="O340" s="1">
        <f>IFERROR(sales!$I340 * VLOOKUP($E340&amp;$F340&amp;"NG", 'fuel-split'!$A$2:$E$7, 5, 0) / VLOOKUP($F340&amp;$G340&amp;"NG", 'fuel-efficiency'!$A$2:$E$56, 5, 0), 0)</f>
        <v>0</v>
      </c>
      <c r="P340" s="1">
        <f>IFERROR(sales!$I340 * VLOOKUP($E340&amp;$F340&amp;"ELEC", 'fuel-split'!$A$2:$E$7, 5, 0) / VLOOKUP($F340&amp;$G340&amp;"ELEC", 'fuel-efficiency'!$A$2:$E$56, 5, 0), 0)</f>
        <v>0</v>
      </c>
    </row>
    <row r="341" spans="1:16" x14ac:dyDescent="0.2">
      <c r="A341" s="1" t="str">
        <f t="shared" si="10"/>
        <v>20191industrialVCC 21400 (GAS LHD1)2015</v>
      </c>
      <c r="B341" s="1" t="str">
        <f t="shared" si="11"/>
        <v>20191industrialVCC 21400 (GAS LHD1)</v>
      </c>
      <c r="C341">
        <f>sales!$B$341</f>
        <v>2019</v>
      </c>
      <c r="D341">
        <f>sales!$C$341</f>
        <v>1</v>
      </c>
      <c r="E341" t="str">
        <f>sales!$D$341</f>
        <v>industrial</v>
      </c>
      <c r="F341" t="str">
        <f>sales!$E$341</f>
        <v>VCC 21400 (GAS LHD1)</v>
      </c>
      <c r="G341">
        <f>sales!$F$341</f>
        <v>2015</v>
      </c>
      <c r="H341" s="1">
        <f>sales!$G341 - VLOOKUP($D341&amp;$G341, 'regional-sales'!$A$2:$D$24, 4, 0) * VLOOKUP($D341&amp;$E341&amp;$F341&amp;$G341, 'market-share'!$A$2:$F$95, 6, 0) * ($C341 = $G341)</f>
        <v>0</v>
      </c>
      <c r="I341" s="1">
        <f>sales!$H341 - IF($C341 &gt;= $G341, VLOOKUP($D341&amp;$G341, 'regional-sales'!$A$2:$D$24, 4, 0) * VLOOKUP($D341&amp;$E341&amp;$F341&amp;$G341, 'market-share'!$A$2:$F$95, 6, 0) * VLOOKUP($C341 - $G341, survival!$A$2:$B$72, 2, 0), 0)</f>
        <v>3.9729624035089728E-9</v>
      </c>
      <c r="J341" s="1">
        <f>sales!$I341 - IF($C341 &gt;= $G341, sales!$H341 *VLOOKUP(E341&amp;($C341-$G341), 'annual-travel'!$A$2:$D$64, 4, 0), 0)</f>
        <v>-4.6246248530223966E-5</v>
      </c>
      <c r="K341" s="1">
        <f>sales!$J341 - SUM($M341:$P341)</f>
        <v>-8.7571133917663246E-6</v>
      </c>
      <c r="M341" s="1">
        <f>IFERROR(sales!$I341 * VLOOKUP($E341&amp;$F341&amp;"GAS", 'fuel-split'!$A$2:$E$7, 5, 0) / VLOOKUP($F341&amp;$G341&amp;"GAS", 'fuel-efficiency'!$A$2:$E$56, 5, 0), 0)</f>
        <v>22218.622276580812</v>
      </c>
      <c r="N341" s="1">
        <f>IFERROR(sales!$I341 * VLOOKUP($E341&amp;F341&amp;"DSL", 'fuel-split'!$A$2:$E$7, 5, 0) / VLOOKUP($F341&amp;$G341&amp;"DSL", 'fuel-efficiency'!$A$2:$E$56, 5, 0), 0)</f>
        <v>0</v>
      </c>
      <c r="O341" s="1">
        <f>IFERROR(sales!$I341 * VLOOKUP($E341&amp;$F341&amp;"NG", 'fuel-split'!$A$2:$E$7, 5, 0) / VLOOKUP($F341&amp;$G341&amp;"NG", 'fuel-efficiency'!$A$2:$E$56, 5, 0), 0)</f>
        <v>0</v>
      </c>
      <c r="P341" s="1">
        <f>IFERROR(sales!$I341 * VLOOKUP($E341&amp;$F341&amp;"ELEC", 'fuel-split'!$A$2:$E$7, 5, 0) / VLOOKUP($F341&amp;$G341&amp;"ELEC", 'fuel-efficiency'!$A$2:$E$56, 5, 0), 0)</f>
        <v>0</v>
      </c>
    </row>
    <row r="342" spans="1:16" x14ac:dyDescent="0.2">
      <c r="A342" s="1" t="str">
        <f t="shared" si="10"/>
        <v>20201industrialVCC 21400 (GAS LHD1)2015</v>
      </c>
      <c r="B342" s="1" t="str">
        <f t="shared" si="11"/>
        <v>20201industrialVCC 21400 (GAS LHD1)</v>
      </c>
      <c r="C342">
        <f>sales!$B$342</f>
        <v>2020</v>
      </c>
      <c r="D342">
        <f>sales!$C$342</f>
        <v>1</v>
      </c>
      <c r="E342" t="str">
        <f>sales!$D$342</f>
        <v>industrial</v>
      </c>
      <c r="F342" t="str">
        <f>sales!$E$342</f>
        <v>VCC 21400 (GAS LHD1)</v>
      </c>
      <c r="G342">
        <f>sales!$F$342</f>
        <v>2015</v>
      </c>
      <c r="H342" s="1">
        <f>sales!$G342 - VLOOKUP($D342&amp;$G342, 'regional-sales'!$A$2:$D$24, 4, 0) * VLOOKUP($D342&amp;$E342&amp;$F342&amp;$G342, 'market-share'!$A$2:$F$95, 6, 0) * ($C342 = $G342)</f>
        <v>0</v>
      </c>
      <c r="I342" s="1">
        <f>sales!$H342 - IF($C342 &gt;= $G342, VLOOKUP($D342&amp;$G342, 'regional-sales'!$A$2:$D$24, 4, 0) * VLOOKUP($D342&amp;$E342&amp;$F342&amp;$G342, 'market-share'!$A$2:$F$95, 6, 0) * VLOOKUP($C342 - $G342, survival!$A$2:$B$72, 2, 0), 0)</f>
        <v>3.933175563020086E-9</v>
      </c>
      <c r="J342" s="1">
        <f>sales!$I342 - IF($C342 &gt;= $G342, sales!$H342 *VLOOKUP(E342&amp;($C342-$G342), 'annual-travel'!$A$2:$D$64, 4, 0), 0)</f>
        <v>-5.8308418374508619E-5</v>
      </c>
      <c r="K342" s="1">
        <f>sales!$J342 - SUM($M342:$P342)</f>
        <v>-8.199447620427236E-6</v>
      </c>
      <c r="M342" s="1">
        <f>IFERROR(sales!$I342 * VLOOKUP($E342&amp;$F342&amp;"GAS", 'fuel-split'!$A$2:$E$7, 5, 0) / VLOOKUP($F342&amp;$G342&amp;"GAS", 'fuel-efficiency'!$A$2:$E$56, 5, 0), 0)</f>
        <v>20803.654752046947</v>
      </c>
      <c r="N342" s="1">
        <f>IFERROR(sales!$I342 * VLOOKUP($E342&amp;F342&amp;"DSL", 'fuel-split'!$A$2:$E$7, 5, 0) / VLOOKUP($F342&amp;$G342&amp;"DSL", 'fuel-efficiency'!$A$2:$E$56, 5, 0), 0)</f>
        <v>0</v>
      </c>
      <c r="O342" s="1">
        <f>IFERROR(sales!$I342 * VLOOKUP($E342&amp;$F342&amp;"NG", 'fuel-split'!$A$2:$E$7, 5, 0) / VLOOKUP($F342&amp;$G342&amp;"NG", 'fuel-efficiency'!$A$2:$E$56, 5, 0), 0)</f>
        <v>0</v>
      </c>
      <c r="P342" s="1">
        <f>IFERROR(sales!$I342 * VLOOKUP($E342&amp;$F342&amp;"ELEC", 'fuel-split'!$A$2:$E$7, 5, 0) / VLOOKUP($F342&amp;$G342&amp;"ELEC", 'fuel-efficiency'!$A$2:$E$56, 5, 0), 0)</f>
        <v>0</v>
      </c>
    </row>
    <row r="343" spans="1:16" x14ac:dyDescent="0.2">
      <c r="A343" s="1" t="str">
        <f t="shared" si="10"/>
        <v>20101industrialVCC 21400 (GAS LHD1)2016</v>
      </c>
      <c r="B343" s="1" t="str">
        <f t="shared" si="11"/>
        <v>20101industrialVCC 21400 (GAS LHD1)</v>
      </c>
      <c r="C343">
        <f>sales!$B$343</f>
        <v>2010</v>
      </c>
      <c r="D343">
        <f>sales!$C$343</f>
        <v>1</v>
      </c>
      <c r="E343" t="str">
        <f>sales!$D$343</f>
        <v>industrial</v>
      </c>
      <c r="F343" t="str">
        <f>sales!$E$343</f>
        <v>VCC 21400 (GAS LHD1)</v>
      </c>
      <c r="G343">
        <f>sales!$F$343</f>
        <v>2016</v>
      </c>
      <c r="H343" s="1">
        <f>sales!$G343 - VLOOKUP($D343&amp;$G343, 'regional-sales'!$A$2:$D$24, 4, 0) * VLOOKUP($D343&amp;$E343&amp;$F343&amp;$G343, 'market-share'!$A$2:$F$95, 6, 0) * ($C343 = $G343)</f>
        <v>0</v>
      </c>
      <c r="I343" s="1">
        <f>sales!$H343 - IF($C343 &gt;= $G343, VLOOKUP($D343&amp;$G343, 'regional-sales'!$A$2:$D$24, 4, 0) * VLOOKUP($D343&amp;$E343&amp;$F343&amp;$G343, 'market-share'!$A$2:$F$95, 6, 0) * VLOOKUP($C343 - $G343, survival!$A$2:$B$72, 2, 0), 0)</f>
        <v>0</v>
      </c>
      <c r="J343" s="1">
        <f>sales!$I343 - IF($C343 &gt;= $G343, sales!$H343 *VLOOKUP(E343&amp;($C343-$G343), 'annual-travel'!$A$2:$D$64, 4, 0), 0)</f>
        <v>0</v>
      </c>
      <c r="K343" s="1">
        <f>sales!$J343 - SUM($M343:$P343)</f>
        <v>0</v>
      </c>
      <c r="M343" s="1">
        <f>IFERROR(sales!$I343 * VLOOKUP($E343&amp;$F343&amp;"GAS", 'fuel-split'!$A$2:$E$7, 5, 0) / VLOOKUP($F343&amp;$G343&amp;"GAS", 'fuel-efficiency'!$A$2:$E$56, 5, 0), 0)</f>
        <v>0</v>
      </c>
      <c r="N343" s="1">
        <f>IFERROR(sales!$I343 * VLOOKUP($E343&amp;F343&amp;"DSL", 'fuel-split'!$A$2:$E$7, 5, 0) / VLOOKUP($F343&amp;$G343&amp;"DSL", 'fuel-efficiency'!$A$2:$E$56, 5, 0), 0)</f>
        <v>0</v>
      </c>
      <c r="O343" s="1">
        <f>IFERROR(sales!$I343 * VLOOKUP($E343&amp;$F343&amp;"NG", 'fuel-split'!$A$2:$E$7, 5, 0) / VLOOKUP($F343&amp;$G343&amp;"NG", 'fuel-efficiency'!$A$2:$E$56, 5, 0), 0)</f>
        <v>0</v>
      </c>
      <c r="P343" s="1">
        <f>IFERROR(sales!$I343 * VLOOKUP($E343&amp;$F343&amp;"ELEC", 'fuel-split'!$A$2:$E$7, 5, 0) / VLOOKUP($F343&amp;$G343&amp;"ELEC", 'fuel-efficiency'!$A$2:$E$56, 5, 0), 0)</f>
        <v>0</v>
      </c>
    </row>
    <row r="344" spans="1:16" x14ac:dyDescent="0.2">
      <c r="A344" s="1" t="str">
        <f t="shared" si="10"/>
        <v>20111industrialVCC 21400 (GAS LHD1)2016</v>
      </c>
      <c r="B344" s="1" t="str">
        <f t="shared" si="11"/>
        <v>20111industrialVCC 21400 (GAS LHD1)</v>
      </c>
      <c r="C344">
        <f>sales!$B$344</f>
        <v>2011</v>
      </c>
      <c r="D344">
        <f>sales!$C$344</f>
        <v>1</v>
      </c>
      <c r="E344" t="str">
        <f>sales!$D$344</f>
        <v>industrial</v>
      </c>
      <c r="F344" t="str">
        <f>sales!$E$344</f>
        <v>VCC 21400 (GAS LHD1)</v>
      </c>
      <c r="G344">
        <f>sales!$F$344</f>
        <v>2016</v>
      </c>
      <c r="H344" s="1">
        <f>sales!$G344 - VLOOKUP($D344&amp;$G344, 'regional-sales'!$A$2:$D$24, 4, 0) * VLOOKUP($D344&amp;$E344&amp;$F344&amp;$G344, 'market-share'!$A$2:$F$95, 6, 0) * ($C344 = $G344)</f>
        <v>0</v>
      </c>
      <c r="I344" s="1">
        <f>sales!$H344 - IF($C344 &gt;= $G344, VLOOKUP($D344&amp;$G344, 'regional-sales'!$A$2:$D$24, 4, 0) * VLOOKUP($D344&amp;$E344&amp;$F344&amp;$G344, 'market-share'!$A$2:$F$95, 6, 0) * VLOOKUP($C344 - $G344, survival!$A$2:$B$72, 2, 0), 0)</f>
        <v>0</v>
      </c>
      <c r="J344" s="1">
        <f>sales!$I344 - IF($C344 &gt;= $G344, sales!$H344 *VLOOKUP(E344&amp;($C344-$G344), 'annual-travel'!$A$2:$D$64, 4, 0), 0)</f>
        <v>0</v>
      </c>
      <c r="K344" s="1">
        <f>sales!$J344 - SUM($M344:$P344)</f>
        <v>0</v>
      </c>
      <c r="M344" s="1">
        <f>IFERROR(sales!$I344 * VLOOKUP($E344&amp;$F344&amp;"GAS", 'fuel-split'!$A$2:$E$7, 5, 0) / VLOOKUP($F344&amp;$G344&amp;"GAS", 'fuel-efficiency'!$A$2:$E$56, 5, 0), 0)</f>
        <v>0</v>
      </c>
      <c r="N344" s="1">
        <f>IFERROR(sales!$I344 * VLOOKUP($E344&amp;F344&amp;"DSL", 'fuel-split'!$A$2:$E$7, 5, 0) / VLOOKUP($F344&amp;$G344&amp;"DSL", 'fuel-efficiency'!$A$2:$E$56, 5, 0), 0)</f>
        <v>0</v>
      </c>
      <c r="O344" s="1">
        <f>IFERROR(sales!$I344 * VLOOKUP($E344&amp;$F344&amp;"NG", 'fuel-split'!$A$2:$E$7, 5, 0) / VLOOKUP($F344&amp;$G344&amp;"NG", 'fuel-efficiency'!$A$2:$E$56, 5, 0), 0)</f>
        <v>0</v>
      </c>
      <c r="P344" s="1">
        <f>IFERROR(sales!$I344 * VLOOKUP($E344&amp;$F344&amp;"ELEC", 'fuel-split'!$A$2:$E$7, 5, 0) / VLOOKUP($F344&amp;$G344&amp;"ELEC", 'fuel-efficiency'!$A$2:$E$56, 5, 0), 0)</f>
        <v>0</v>
      </c>
    </row>
    <row r="345" spans="1:16" x14ac:dyDescent="0.2">
      <c r="A345" s="1" t="str">
        <f t="shared" si="10"/>
        <v>20121industrialVCC 21400 (GAS LHD1)2016</v>
      </c>
      <c r="B345" s="1" t="str">
        <f t="shared" si="11"/>
        <v>20121industrialVCC 21400 (GAS LHD1)</v>
      </c>
      <c r="C345">
        <f>sales!$B$345</f>
        <v>2012</v>
      </c>
      <c r="D345">
        <f>sales!$C$345</f>
        <v>1</v>
      </c>
      <c r="E345" t="str">
        <f>sales!$D$345</f>
        <v>industrial</v>
      </c>
      <c r="F345" t="str">
        <f>sales!$E$345</f>
        <v>VCC 21400 (GAS LHD1)</v>
      </c>
      <c r="G345">
        <f>sales!$F$345</f>
        <v>2016</v>
      </c>
      <c r="H345" s="1">
        <f>sales!$G345 - VLOOKUP($D345&amp;$G345, 'regional-sales'!$A$2:$D$24, 4, 0) * VLOOKUP($D345&amp;$E345&amp;$F345&amp;$G345, 'market-share'!$A$2:$F$95, 6, 0) * ($C345 = $G345)</f>
        <v>0</v>
      </c>
      <c r="I345" s="1">
        <f>sales!$H345 - IF($C345 &gt;= $G345, VLOOKUP($D345&amp;$G345, 'regional-sales'!$A$2:$D$24, 4, 0) * VLOOKUP($D345&amp;$E345&amp;$F345&amp;$G345, 'market-share'!$A$2:$F$95, 6, 0) * VLOOKUP($C345 - $G345, survival!$A$2:$B$72, 2, 0), 0)</f>
        <v>0</v>
      </c>
      <c r="J345" s="1">
        <f>sales!$I345 - IF($C345 &gt;= $G345, sales!$H345 *VLOOKUP(E345&amp;($C345-$G345), 'annual-travel'!$A$2:$D$64, 4, 0), 0)</f>
        <v>0</v>
      </c>
      <c r="K345" s="1">
        <f>sales!$J345 - SUM($M345:$P345)</f>
        <v>0</v>
      </c>
      <c r="M345" s="1">
        <f>IFERROR(sales!$I345 * VLOOKUP($E345&amp;$F345&amp;"GAS", 'fuel-split'!$A$2:$E$7, 5, 0) / VLOOKUP($F345&amp;$G345&amp;"GAS", 'fuel-efficiency'!$A$2:$E$56, 5, 0), 0)</f>
        <v>0</v>
      </c>
      <c r="N345" s="1">
        <f>IFERROR(sales!$I345 * VLOOKUP($E345&amp;F345&amp;"DSL", 'fuel-split'!$A$2:$E$7, 5, 0) / VLOOKUP($F345&amp;$G345&amp;"DSL", 'fuel-efficiency'!$A$2:$E$56, 5, 0), 0)</f>
        <v>0</v>
      </c>
      <c r="O345" s="1">
        <f>IFERROR(sales!$I345 * VLOOKUP($E345&amp;$F345&amp;"NG", 'fuel-split'!$A$2:$E$7, 5, 0) / VLOOKUP($F345&amp;$G345&amp;"NG", 'fuel-efficiency'!$A$2:$E$56, 5, 0), 0)</f>
        <v>0</v>
      </c>
      <c r="P345" s="1">
        <f>IFERROR(sales!$I345 * VLOOKUP($E345&amp;$F345&amp;"ELEC", 'fuel-split'!$A$2:$E$7, 5, 0) / VLOOKUP($F345&amp;$G345&amp;"ELEC", 'fuel-efficiency'!$A$2:$E$56, 5, 0), 0)</f>
        <v>0</v>
      </c>
    </row>
    <row r="346" spans="1:16" x14ac:dyDescent="0.2">
      <c r="A346" s="1" t="str">
        <f t="shared" si="10"/>
        <v>20131industrialVCC 21400 (GAS LHD1)2016</v>
      </c>
      <c r="B346" s="1" t="str">
        <f t="shared" si="11"/>
        <v>20131industrialVCC 21400 (GAS LHD1)</v>
      </c>
      <c r="C346">
        <f>sales!$B$346</f>
        <v>2013</v>
      </c>
      <c r="D346">
        <f>sales!$C$346</f>
        <v>1</v>
      </c>
      <c r="E346" t="str">
        <f>sales!$D$346</f>
        <v>industrial</v>
      </c>
      <c r="F346" t="str">
        <f>sales!$E$346</f>
        <v>VCC 21400 (GAS LHD1)</v>
      </c>
      <c r="G346">
        <f>sales!$F$346</f>
        <v>2016</v>
      </c>
      <c r="H346" s="1">
        <f>sales!$G346 - VLOOKUP($D346&amp;$G346, 'regional-sales'!$A$2:$D$24, 4, 0) * VLOOKUP($D346&amp;$E346&amp;$F346&amp;$G346, 'market-share'!$A$2:$F$95, 6, 0) * ($C346 = $G346)</f>
        <v>0</v>
      </c>
      <c r="I346" s="1">
        <f>sales!$H346 - IF($C346 &gt;= $G346, VLOOKUP($D346&amp;$G346, 'regional-sales'!$A$2:$D$24, 4, 0) * VLOOKUP($D346&amp;$E346&amp;$F346&amp;$G346, 'market-share'!$A$2:$F$95, 6, 0) * VLOOKUP($C346 - $G346, survival!$A$2:$B$72, 2, 0), 0)</f>
        <v>0</v>
      </c>
      <c r="J346" s="1">
        <f>sales!$I346 - IF($C346 &gt;= $G346, sales!$H346 *VLOOKUP(E346&amp;($C346-$G346), 'annual-travel'!$A$2:$D$64, 4, 0), 0)</f>
        <v>0</v>
      </c>
      <c r="K346" s="1">
        <f>sales!$J346 - SUM($M346:$P346)</f>
        <v>0</v>
      </c>
      <c r="M346" s="1">
        <f>IFERROR(sales!$I346 * VLOOKUP($E346&amp;$F346&amp;"GAS", 'fuel-split'!$A$2:$E$7, 5, 0) / VLOOKUP($F346&amp;$G346&amp;"GAS", 'fuel-efficiency'!$A$2:$E$56, 5, 0), 0)</f>
        <v>0</v>
      </c>
      <c r="N346" s="1">
        <f>IFERROR(sales!$I346 * VLOOKUP($E346&amp;F346&amp;"DSL", 'fuel-split'!$A$2:$E$7, 5, 0) / VLOOKUP($F346&amp;$G346&amp;"DSL", 'fuel-efficiency'!$A$2:$E$56, 5, 0), 0)</f>
        <v>0</v>
      </c>
      <c r="O346" s="1">
        <f>IFERROR(sales!$I346 * VLOOKUP($E346&amp;$F346&amp;"NG", 'fuel-split'!$A$2:$E$7, 5, 0) / VLOOKUP($F346&amp;$G346&amp;"NG", 'fuel-efficiency'!$A$2:$E$56, 5, 0), 0)</f>
        <v>0</v>
      </c>
      <c r="P346" s="1">
        <f>IFERROR(sales!$I346 * VLOOKUP($E346&amp;$F346&amp;"ELEC", 'fuel-split'!$A$2:$E$7, 5, 0) / VLOOKUP($F346&amp;$G346&amp;"ELEC", 'fuel-efficiency'!$A$2:$E$56, 5, 0), 0)</f>
        <v>0</v>
      </c>
    </row>
    <row r="347" spans="1:16" x14ac:dyDescent="0.2">
      <c r="A347" s="1" t="str">
        <f t="shared" si="10"/>
        <v>20141industrialVCC 21400 (GAS LHD1)2016</v>
      </c>
      <c r="B347" s="1" t="str">
        <f t="shared" si="11"/>
        <v>20141industrialVCC 21400 (GAS LHD1)</v>
      </c>
      <c r="C347">
        <f>sales!$B$347</f>
        <v>2014</v>
      </c>
      <c r="D347">
        <f>sales!$C$347</f>
        <v>1</v>
      </c>
      <c r="E347" t="str">
        <f>sales!$D$347</f>
        <v>industrial</v>
      </c>
      <c r="F347" t="str">
        <f>sales!$E$347</f>
        <v>VCC 21400 (GAS LHD1)</v>
      </c>
      <c r="G347">
        <f>sales!$F$347</f>
        <v>2016</v>
      </c>
      <c r="H347" s="1">
        <f>sales!$G347 - VLOOKUP($D347&amp;$G347, 'regional-sales'!$A$2:$D$24, 4, 0) * VLOOKUP($D347&amp;$E347&amp;$F347&amp;$G347, 'market-share'!$A$2:$F$95, 6, 0) * ($C347 = $G347)</f>
        <v>0</v>
      </c>
      <c r="I347" s="1">
        <f>sales!$H347 - IF($C347 &gt;= $G347, VLOOKUP($D347&amp;$G347, 'regional-sales'!$A$2:$D$24, 4, 0) * VLOOKUP($D347&amp;$E347&amp;$F347&amp;$G347, 'market-share'!$A$2:$F$95, 6, 0) * VLOOKUP($C347 - $G347, survival!$A$2:$B$72, 2, 0), 0)</f>
        <v>0</v>
      </c>
      <c r="J347" s="1">
        <f>sales!$I347 - IF($C347 &gt;= $G347, sales!$H347 *VLOOKUP(E347&amp;($C347-$G347), 'annual-travel'!$A$2:$D$64, 4, 0), 0)</f>
        <v>0</v>
      </c>
      <c r="K347" s="1">
        <f>sales!$J347 - SUM($M347:$P347)</f>
        <v>0</v>
      </c>
      <c r="M347" s="1">
        <f>IFERROR(sales!$I347 * VLOOKUP($E347&amp;$F347&amp;"GAS", 'fuel-split'!$A$2:$E$7, 5, 0) / VLOOKUP($F347&amp;$G347&amp;"GAS", 'fuel-efficiency'!$A$2:$E$56, 5, 0), 0)</f>
        <v>0</v>
      </c>
      <c r="N347" s="1">
        <f>IFERROR(sales!$I347 * VLOOKUP($E347&amp;F347&amp;"DSL", 'fuel-split'!$A$2:$E$7, 5, 0) / VLOOKUP($F347&amp;$G347&amp;"DSL", 'fuel-efficiency'!$A$2:$E$56, 5, 0), 0)</f>
        <v>0</v>
      </c>
      <c r="O347" s="1">
        <f>IFERROR(sales!$I347 * VLOOKUP($E347&amp;$F347&amp;"NG", 'fuel-split'!$A$2:$E$7, 5, 0) / VLOOKUP($F347&amp;$G347&amp;"NG", 'fuel-efficiency'!$A$2:$E$56, 5, 0), 0)</f>
        <v>0</v>
      </c>
      <c r="P347" s="1">
        <f>IFERROR(sales!$I347 * VLOOKUP($E347&amp;$F347&amp;"ELEC", 'fuel-split'!$A$2:$E$7, 5, 0) / VLOOKUP($F347&amp;$G347&amp;"ELEC", 'fuel-efficiency'!$A$2:$E$56, 5, 0), 0)</f>
        <v>0</v>
      </c>
    </row>
    <row r="348" spans="1:16" x14ac:dyDescent="0.2">
      <c r="A348" s="1" t="str">
        <f t="shared" si="10"/>
        <v>20151industrialVCC 21400 (GAS LHD1)2016</v>
      </c>
      <c r="B348" s="1" t="str">
        <f t="shared" si="11"/>
        <v>20151industrialVCC 21400 (GAS LHD1)</v>
      </c>
      <c r="C348">
        <f>sales!$B$348</f>
        <v>2015</v>
      </c>
      <c r="D348">
        <f>sales!$C$348</f>
        <v>1</v>
      </c>
      <c r="E348" t="str">
        <f>sales!$D$348</f>
        <v>industrial</v>
      </c>
      <c r="F348" t="str">
        <f>sales!$E$348</f>
        <v>VCC 21400 (GAS LHD1)</v>
      </c>
      <c r="G348">
        <f>sales!$F$348</f>
        <v>2016</v>
      </c>
      <c r="H348" s="1">
        <f>sales!$G348 - VLOOKUP($D348&amp;$G348, 'regional-sales'!$A$2:$D$24, 4, 0) * VLOOKUP($D348&amp;$E348&amp;$F348&amp;$G348, 'market-share'!$A$2:$F$95, 6, 0) * ($C348 = $G348)</f>
        <v>0</v>
      </c>
      <c r="I348" s="1">
        <f>sales!$H348 - IF($C348 &gt;= $G348, VLOOKUP($D348&amp;$G348, 'regional-sales'!$A$2:$D$24, 4, 0) * VLOOKUP($D348&amp;$E348&amp;$F348&amp;$G348, 'market-share'!$A$2:$F$95, 6, 0) * VLOOKUP($C348 - $G348, survival!$A$2:$B$72, 2, 0), 0)</f>
        <v>0</v>
      </c>
      <c r="J348" s="1">
        <f>sales!$I348 - IF($C348 &gt;= $G348, sales!$H348 *VLOOKUP(E348&amp;($C348-$G348), 'annual-travel'!$A$2:$D$64, 4, 0), 0)</f>
        <v>0</v>
      </c>
      <c r="K348" s="1">
        <f>sales!$J348 - SUM($M348:$P348)</f>
        <v>0</v>
      </c>
      <c r="M348" s="1">
        <f>IFERROR(sales!$I348 * VLOOKUP($E348&amp;$F348&amp;"GAS", 'fuel-split'!$A$2:$E$7, 5, 0) / VLOOKUP($F348&amp;$G348&amp;"GAS", 'fuel-efficiency'!$A$2:$E$56, 5, 0), 0)</f>
        <v>0</v>
      </c>
      <c r="N348" s="1">
        <f>IFERROR(sales!$I348 * VLOOKUP($E348&amp;F348&amp;"DSL", 'fuel-split'!$A$2:$E$7, 5, 0) / VLOOKUP($F348&amp;$G348&amp;"DSL", 'fuel-efficiency'!$A$2:$E$56, 5, 0), 0)</f>
        <v>0</v>
      </c>
      <c r="O348" s="1">
        <f>IFERROR(sales!$I348 * VLOOKUP($E348&amp;$F348&amp;"NG", 'fuel-split'!$A$2:$E$7, 5, 0) / VLOOKUP($F348&amp;$G348&amp;"NG", 'fuel-efficiency'!$A$2:$E$56, 5, 0), 0)</f>
        <v>0</v>
      </c>
      <c r="P348" s="1">
        <f>IFERROR(sales!$I348 * VLOOKUP($E348&amp;$F348&amp;"ELEC", 'fuel-split'!$A$2:$E$7, 5, 0) / VLOOKUP($F348&amp;$G348&amp;"ELEC", 'fuel-efficiency'!$A$2:$E$56, 5, 0), 0)</f>
        <v>0</v>
      </c>
    </row>
    <row r="349" spans="1:16" x14ac:dyDescent="0.2">
      <c r="A349" s="1" t="str">
        <f t="shared" si="10"/>
        <v>20161industrialVCC 21400 (GAS LHD1)2016</v>
      </c>
      <c r="B349" s="1" t="str">
        <f t="shared" si="11"/>
        <v>20161industrialVCC 21400 (GAS LHD1)</v>
      </c>
      <c r="C349">
        <f>sales!$B$349</f>
        <v>2016</v>
      </c>
      <c r="D349">
        <f>sales!$C$349</f>
        <v>1</v>
      </c>
      <c r="E349" t="str">
        <f>sales!$D$349</f>
        <v>industrial</v>
      </c>
      <c r="F349" t="str">
        <f>sales!$E$349</f>
        <v>VCC 21400 (GAS LHD1)</v>
      </c>
      <c r="G349">
        <f>sales!$F$349</f>
        <v>2016</v>
      </c>
      <c r="H349" s="1">
        <f>sales!$G349 - VLOOKUP($D349&amp;$G349, 'regional-sales'!$A$2:$D$24, 4, 0) * VLOOKUP($D349&amp;$E349&amp;$F349&amp;$G349, 'market-share'!$A$2:$F$95, 6, 0) * ($C349 = $G349)</f>
        <v>-2.9046702820778592E-9</v>
      </c>
      <c r="I349" s="1">
        <f>sales!$H349 - IF($C349 &gt;= $G349, VLOOKUP($D349&amp;$G349, 'regional-sales'!$A$2:$D$24, 4, 0) * VLOOKUP($D349&amp;$E349&amp;$F349&amp;$G349, 'market-share'!$A$2:$F$95, 6, 0) * VLOOKUP($C349 - $G349, survival!$A$2:$B$72, 2, 0), 0)</f>
        <v>-2.9046702820778592E-9</v>
      </c>
      <c r="J349" s="1">
        <f>sales!$I349 - IF($C349 &gt;= $G349, sales!$H349 *VLOOKUP(E349&amp;($C349-$G349), 'annual-travel'!$A$2:$D$64, 4, 0), 0)</f>
        <v>2.4645961821079254E-4</v>
      </c>
      <c r="K349" s="1">
        <f>sales!$J349 - SUM($M349:$P349)</f>
        <v>6.1667640693485737E-5</v>
      </c>
      <c r="M349" s="1">
        <f>IFERROR(sales!$I349 * VLOOKUP($E349&amp;$F349&amp;"GAS", 'fuel-split'!$A$2:$E$7, 5, 0) / VLOOKUP($F349&amp;$G349&amp;"GAS", 'fuel-efficiency'!$A$2:$E$56, 5, 0), 0)</f>
        <v>139281.11162577136</v>
      </c>
      <c r="N349" s="1">
        <f>IFERROR(sales!$I349 * VLOOKUP($E349&amp;F349&amp;"DSL", 'fuel-split'!$A$2:$E$7, 5, 0) / VLOOKUP($F349&amp;$G349&amp;"DSL", 'fuel-efficiency'!$A$2:$E$56, 5, 0), 0)</f>
        <v>0</v>
      </c>
      <c r="O349" s="1">
        <f>IFERROR(sales!$I349 * VLOOKUP($E349&amp;$F349&amp;"NG", 'fuel-split'!$A$2:$E$7, 5, 0) / VLOOKUP($F349&amp;$G349&amp;"NG", 'fuel-efficiency'!$A$2:$E$56, 5, 0), 0)</f>
        <v>0</v>
      </c>
      <c r="P349" s="1">
        <f>IFERROR(sales!$I349 * VLOOKUP($E349&amp;$F349&amp;"ELEC", 'fuel-split'!$A$2:$E$7, 5, 0) / VLOOKUP($F349&amp;$G349&amp;"ELEC", 'fuel-efficiency'!$A$2:$E$56, 5, 0), 0)</f>
        <v>0</v>
      </c>
    </row>
    <row r="350" spans="1:16" x14ac:dyDescent="0.2">
      <c r="A350" s="1" t="str">
        <f t="shared" si="10"/>
        <v>20171industrialVCC 21400 (GAS LHD1)2016</v>
      </c>
      <c r="B350" s="1" t="str">
        <f t="shared" si="11"/>
        <v>20171industrialVCC 21400 (GAS LHD1)</v>
      </c>
      <c r="C350">
        <f>sales!$B$350</f>
        <v>2017</v>
      </c>
      <c r="D350">
        <f>sales!$C$350</f>
        <v>1</v>
      </c>
      <c r="E350" t="str">
        <f>sales!$D$350</f>
        <v>industrial</v>
      </c>
      <c r="F350" t="str">
        <f>sales!$E$350</f>
        <v>VCC 21400 (GAS LHD1)</v>
      </c>
      <c r="G350">
        <f>sales!$F$350</f>
        <v>2016</v>
      </c>
      <c r="H350" s="1">
        <f>sales!$G350 - VLOOKUP($D350&amp;$G350, 'regional-sales'!$A$2:$D$24, 4, 0) * VLOOKUP($D350&amp;$E350&amp;$F350&amp;$G350, 'market-share'!$A$2:$F$95, 6, 0) * ($C350 = $G350)</f>
        <v>0</v>
      </c>
      <c r="I350" s="1">
        <f>sales!$H350 - IF($C350 &gt;= $G350, VLOOKUP($D350&amp;$G350, 'regional-sales'!$A$2:$D$24, 4, 0) * VLOOKUP($D350&amp;$E350&amp;$F350&amp;$G350, 'market-share'!$A$2:$F$95, 6, 0) * VLOOKUP($C350 - $G350, survival!$A$2:$B$72, 2, 0), 0)</f>
        <v>-2.8755877679031983E-9</v>
      </c>
      <c r="J350" s="1">
        <f>sales!$I350 - IF($C350 &gt;= $G350, sales!$H350 *VLOOKUP(E350&amp;($C350-$G350), 'annual-travel'!$A$2:$D$64, 4, 0), 0)</f>
        <v>7.0162583142518997E-5</v>
      </c>
      <c r="K350" s="1">
        <f>sales!$J350 - SUM($M350:$P350)</f>
        <v>5.8063451433554292E-5</v>
      </c>
      <c r="M350" s="1">
        <f>IFERROR(sales!$I350 * VLOOKUP($E350&amp;$F350&amp;"GAS", 'fuel-split'!$A$2:$E$7, 5, 0) / VLOOKUP($F350&amp;$G350&amp;"GAS", 'fuel-efficiency'!$A$2:$E$56, 5, 0), 0)</f>
        <v>131139.45342751555</v>
      </c>
      <c r="N350" s="1">
        <f>IFERROR(sales!$I350 * VLOOKUP($E350&amp;F350&amp;"DSL", 'fuel-split'!$A$2:$E$7, 5, 0) / VLOOKUP($F350&amp;$G350&amp;"DSL", 'fuel-efficiency'!$A$2:$E$56, 5, 0), 0)</f>
        <v>0</v>
      </c>
      <c r="O350" s="1">
        <f>IFERROR(sales!$I350 * VLOOKUP($E350&amp;$F350&amp;"NG", 'fuel-split'!$A$2:$E$7, 5, 0) / VLOOKUP($F350&amp;$G350&amp;"NG", 'fuel-efficiency'!$A$2:$E$56, 5, 0), 0)</f>
        <v>0</v>
      </c>
      <c r="P350" s="1">
        <f>IFERROR(sales!$I350 * VLOOKUP($E350&amp;$F350&amp;"ELEC", 'fuel-split'!$A$2:$E$7, 5, 0) / VLOOKUP($F350&amp;$G350&amp;"ELEC", 'fuel-efficiency'!$A$2:$E$56, 5, 0), 0)</f>
        <v>0</v>
      </c>
    </row>
    <row r="351" spans="1:16" x14ac:dyDescent="0.2">
      <c r="A351" s="1" t="str">
        <f t="shared" si="10"/>
        <v>20181industrialVCC 21400 (GAS LHD1)2016</v>
      </c>
      <c r="B351" s="1" t="str">
        <f t="shared" si="11"/>
        <v>20181industrialVCC 21400 (GAS LHD1)</v>
      </c>
      <c r="C351">
        <f>sales!$B$351</f>
        <v>2018</v>
      </c>
      <c r="D351">
        <f>sales!$C$351</f>
        <v>1</v>
      </c>
      <c r="E351" t="str">
        <f>sales!$D$351</f>
        <v>industrial</v>
      </c>
      <c r="F351" t="str">
        <f>sales!$E$351</f>
        <v>VCC 21400 (GAS LHD1)</v>
      </c>
      <c r="G351">
        <f>sales!$F$351</f>
        <v>2016</v>
      </c>
      <c r="H351" s="1">
        <f>sales!$G351 - VLOOKUP($D351&amp;$G351, 'regional-sales'!$A$2:$D$24, 4, 0) * VLOOKUP($D351&amp;$E351&amp;$F351&amp;$G351, 'market-share'!$A$2:$F$95, 6, 0) * ($C351 = $G351)</f>
        <v>0</v>
      </c>
      <c r="I351" s="1">
        <f>sales!$H351 - IF($C351 &gt;= $G351, VLOOKUP($D351&amp;$G351, 'regional-sales'!$A$2:$D$24, 4, 0) * VLOOKUP($D351&amp;$E351&amp;$F351&amp;$G351, 'market-share'!$A$2:$F$95, 6, 0) * VLOOKUP($C351 - $G351, survival!$A$2:$B$72, 2, 0), 0)</f>
        <v>-2.8468605250964174E-9</v>
      </c>
      <c r="J351" s="1">
        <f>sales!$I351 - IF($C351 &gt;= $G351, sales!$H351 *VLOOKUP(E351&amp;($C351-$G351), 'annual-travel'!$A$2:$D$64, 4, 0), 0)</f>
        <v>6.624334491789341E-5</v>
      </c>
      <c r="K351" s="1">
        <f>sales!$J351 - SUM($M351:$P351)</f>
        <v>5.5856842664070427E-5</v>
      </c>
      <c r="M351" s="1">
        <f>IFERROR(sales!$I351 * VLOOKUP($E351&amp;$F351&amp;"GAS", 'fuel-split'!$A$2:$E$7, 5, 0) / VLOOKUP($F351&amp;$G351&amp;"GAS", 'fuel-efficiency'!$A$2:$E$56, 5, 0), 0)</f>
        <v>126153.53331931816</v>
      </c>
      <c r="N351" s="1">
        <f>IFERROR(sales!$I351 * VLOOKUP($E351&amp;F351&amp;"DSL", 'fuel-split'!$A$2:$E$7, 5, 0) / VLOOKUP($F351&amp;$G351&amp;"DSL", 'fuel-efficiency'!$A$2:$E$56, 5, 0), 0)</f>
        <v>0</v>
      </c>
      <c r="O351" s="1">
        <f>IFERROR(sales!$I351 * VLOOKUP($E351&amp;$F351&amp;"NG", 'fuel-split'!$A$2:$E$7, 5, 0) / VLOOKUP($F351&amp;$G351&amp;"NG", 'fuel-efficiency'!$A$2:$E$56, 5, 0), 0)</f>
        <v>0</v>
      </c>
      <c r="P351" s="1">
        <f>IFERROR(sales!$I351 * VLOOKUP($E351&amp;$F351&amp;"ELEC", 'fuel-split'!$A$2:$E$7, 5, 0) / VLOOKUP($F351&amp;$G351&amp;"ELEC", 'fuel-efficiency'!$A$2:$E$56, 5, 0), 0)</f>
        <v>0</v>
      </c>
    </row>
    <row r="352" spans="1:16" x14ac:dyDescent="0.2">
      <c r="A352" s="1" t="str">
        <f t="shared" si="10"/>
        <v>20191industrialVCC 21400 (GAS LHD1)2016</v>
      </c>
      <c r="B352" s="1" t="str">
        <f t="shared" si="11"/>
        <v>20191industrialVCC 21400 (GAS LHD1)</v>
      </c>
      <c r="C352">
        <f>sales!$B$352</f>
        <v>2019</v>
      </c>
      <c r="D352">
        <f>sales!$C$352</f>
        <v>1</v>
      </c>
      <c r="E352" t="str">
        <f>sales!$D$352</f>
        <v>industrial</v>
      </c>
      <c r="F352" t="str">
        <f>sales!$E$352</f>
        <v>VCC 21400 (GAS LHD1)</v>
      </c>
      <c r="G352">
        <f>sales!$F$352</f>
        <v>2016</v>
      </c>
      <c r="H352" s="1">
        <f>sales!$G352 - VLOOKUP($D352&amp;$G352, 'regional-sales'!$A$2:$D$24, 4, 0) * VLOOKUP($D352&amp;$E352&amp;$F352&amp;$G352, 'market-share'!$A$2:$F$95, 6, 0) * ($C352 = $G352)</f>
        <v>0</v>
      </c>
      <c r="I352" s="1">
        <f>sales!$H352 - IF($C352 &gt;= $G352, VLOOKUP($D352&amp;$G352, 'regional-sales'!$A$2:$D$24, 4, 0) * VLOOKUP($D352&amp;$E352&amp;$F352&amp;$G352, 'market-share'!$A$2:$F$95, 6, 0) * VLOOKUP($C352 - $G352, survival!$A$2:$B$72, 2, 0), 0)</f>
        <v>-2.8183606559650798E-9</v>
      </c>
      <c r="J352" s="1">
        <f>sales!$I352 - IF($C352 &gt;= $G352, sales!$H352 *VLOOKUP(E352&amp;($C352-$G352), 'annual-travel'!$A$2:$D$64, 4, 0), 0)</f>
        <v>2.5000004097819328E-4</v>
      </c>
      <c r="K352" s="1">
        <f>sales!$J352 - SUM($M352:$P352)</f>
        <v>5.4072588682174683E-5</v>
      </c>
      <c r="M352" s="1">
        <f>IFERROR(sales!$I352 * VLOOKUP($E352&amp;$F352&amp;"GAS", 'fuel-split'!$A$2:$E$7, 5, 0) / VLOOKUP($F352&amp;$G352&amp;"GAS", 'fuel-efficiency'!$A$2:$E$56, 5, 0), 0)</f>
        <v>122125.68959350741</v>
      </c>
      <c r="N352" s="1">
        <f>IFERROR(sales!$I352 * VLOOKUP($E352&amp;F352&amp;"DSL", 'fuel-split'!$A$2:$E$7, 5, 0) / VLOOKUP($F352&amp;$G352&amp;"DSL", 'fuel-efficiency'!$A$2:$E$56, 5, 0), 0)</f>
        <v>0</v>
      </c>
      <c r="O352" s="1">
        <f>IFERROR(sales!$I352 * VLOOKUP($E352&amp;$F352&amp;"NG", 'fuel-split'!$A$2:$E$7, 5, 0) / VLOOKUP($F352&amp;$G352&amp;"NG", 'fuel-efficiency'!$A$2:$E$56, 5, 0), 0)</f>
        <v>0</v>
      </c>
      <c r="P352" s="1">
        <f>IFERROR(sales!$I352 * VLOOKUP($E352&amp;$F352&amp;"ELEC", 'fuel-split'!$A$2:$E$7, 5, 0) / VLOOKUP($F352&amp;$G352&amp;"ELEC", 'fuel-efficiency'!$A$2:$E$56, 5, 0), 0)</f>
        <v>0</v>
      </c>
    </row>
    <row r="353" spans="1:16" x14ac:dyDescent="0.2">
      <c r="A353" s="1" t="str">
        <f t="shared" si="10"/>
        <v>20201industrialVCC 21400 (GAS LHD1)2016</v>
      </c>
      <c r="B353" s="1" t="str">
        <f t="shared" si="11"/>
        <v>20201industrialVCC 21400 (GAS LHD1)</v>
      </c>
      <c r="C353">
        <f>sales!$B$353</f>
        <v>2020</v>
      </c>
      <c r="D353">
        <f>sales!$C$353</f>
        <v>1</v>
      </c>
      <c r="E353" t="str">
        <f>sales!$D$353</f>
        <v>industrial</v>
      </c>
      <c r="F353" t="str">
        <f>sales!$E$353</f>
        <v>VCC 21400 (GAS LHD1)</v>
      </c>
      <c r="G353">
        <f>sales!$F$353</f>
        <v>2016</v>
      </c>
      <c r="H353" s="1">
        <f>sales!$G353 - VLOOKUP($D353&amp;$G353, 'regional-sales'!$A$2:$D$24, 4, 0) * VLOOKUP($D353&amp;$E353&amp;$F353&amp;$G353, 'market-share'!$A$2:$F$95, 6, 0) * ($C353 = $G353)</f>
        <v>0</v>
      </c>
      <c r="I353" s="1">
        <f>sales!$H353 - IF($C353 &gt;= $G353, VLOOKUP($D353&amp;$G353, 'regional-sales'!$A$2:$D$24, 4, 0) * VLOOKUP($D353&amp;$E353&amp;$F353&amp;$G353, 'market-share'!$A$2:$F$95, 6, 0) * VLOOKUP($C353 - $G353, survival!$A$2:$B$72, 2, 0), 0)</f>
        <v>-2.790272901620483E-9</v>
      </c>
      <c r="J353" s="1">
        <f>sales!$I353 - IF($C353 &gt;= $G353, sales!$H353 *VLOOKUP(E353&amp;($C353-$G353), 'annual-travel'!$A$2:$D$64, 4, 0), 0)</f>
        <v>-2.3152888752520084E-4</v>
      </c>
      <c r="K353" s="1">
        <f>sales!$J353 - SUM($M353:$P353)</f>
        <v>4.8257468733936548E-5</v>
      </c>
      <c r="M353" s="1">
        <f>IFERROR(sales!$I353 * VLOOKUP($E353&amp;$F353&amp;"GAS", 'fuel-split'!$A$2:$E$7, 5, 0) / VLOOKUP($F353&amp;$G353&amp;"GAS", 'fuel-efficiency'!$A$2:$E$56, 5, 0), 0)</f>
        <v>108991.36809342753</v>
      </c>
      <c r="N353" s="1">
        <f>IFERROR(sales!$I353 * VLOOKUP($E353&amp;F353&amp;"DSL", 'fuel-split'!$A$2:$E$7, 5, 0) / VLOOKUP($F353&amp;$G353&amp;"DSL", 'fuel-efficiency'!$A$2:$E$56, 5, 0), 0)</f>
        <v>0</v>
      </c>
      <c r="O353" s="1">
        <f>IFERROR(sales!$I353 * VLOOKUP($E353&amp;$F353&amp;"NG", 'fuel-split'!$A$2:$E$7, 5, 0) / VLOOKUP($F353&amp;$G353&amp;"NG", 'fuel-efficiency'!$A$2:$E$56, 5, 0), 0)</f>
        <v>0</v>
      </c>
      <c r="P353" s="1">
        <f>IFERROR(sales!$I353 * VLOOKUP($E353&amp;$F353&amp;"ELEC", 'fuel-split'!$A$2:$E$7, 5, 0) / VLOOKUP($F353&amp;$G353&amp;"ELEC", 'fuel-efficiency'!$A$2:$E$56, 5, 0), 0)</f>
        <v>0</v>
      </c>
    </row>
    <row r="354" spans="1:16" x14ac:dyDescent="0.2">
      <c r="A354" s="1" t="str">
        <f t="shared" si="10"/>
        <v>20101industrialVCC 21400 (GAS LHD1)2017</v>
      </c>
      <c r="B354" s="1" t="str">
        <f t="shared" si="11"/>
        <v>20101industrialVCC 21400 (GAS LHD1)</v>
      </c>
      <c r="C354">
        <f>sales!$B$354</f>
        <v>2010</v>
      </c>
      <c r="D354">
        <f>sales!$C$354</f>
        <v>1</v>
      </c>
      <c r="E354" t="str">
        <f>sales!$D$354</f>
        <v>industrial</v>
      </c>
      <c r="F354" t="str">
        <f>sales!$E$354</f>
        <v>VCC 21400 (GAS LHD1)</v>
      </c>
      <c r="G354">
        <f>sales!$F$354</f>
        <v>2017</v>
      </c>
      <c r="H354" s="1">
        <f>sales!$G354 - VLOOKUP($D354&amp;$G354, 'regional-sales'!$A$2:$D$24, 4, 0) * VLOOKUP($D354&amp;$E354&amp;$F354&amp;$G354, 'market-share'!$A$2:$F$95, 6, 0) * ($C354 = $G354)</f>
        <v>0</v>
      </c>
      <c r="I354" s="1">
        <f>sales!$H354 - IF($C354 &gt;= $G354, VLOOKUP($D354&amp;$G354, 'regional-sales'!$A$2:$D$24, 4, 0) * VLOOKUP($D354&amp;$E354&amp;$F354&amp;$G354, 'market-share'!$A$2:$F$95, 6, 0) * VLOOKUP($C354 - $G354, survival!$A$2:$B$72, 2, 0), 0)</f>
        <v>0</v>
      </c>
      <c r="J354" s="1">
        <f>sales!$I354 - IF($C354 &gt;= $G354, sales!$H354 *VLOOKUP(E354&amp;($C354-$G354), 'annual-travel'!$A$2:$D$64, 4, 0), 0)</f>
        <v>0</v>
      </c>
      <c r="K354" s="1">
        <f>sales!$J354 - SUM($M354:$P354)</f>
        <v>0</v>
      </c>
      <c r="M354" s="1">
        <f>IFERROR(sales!$I354 * VLOOKUP($E354&amp;$F354&amp;"GAS", 'fuel-split'!$A$2:$E$7, 5, 0) / VLOOKUP($F354&amp;$G354&amp;"GAS", 'fuel-efficiency'!$A$2:$E$56, 5, 0), 0)</f>
        <v>0</v>
      </c>
      <c r="N354" s="1">
        <f>IFERROR(sales!$I354 * VLOOKUP($E354&amp;F354&amp;"DSL", 'fuel-split'!$A$2:$E$7, 5, 0) / VLOOKUP($F354&amp;$G354&amp;"DSL", 'fuel-efficiency'!$A$2:$E$56, 5, 0), 0)</f>
        <v>0</v>
      </c>
      <c r="O354" s="1">
        <f>IFERROR(sales!$I354 * VLOOKUP($E354&amp;$F354&amp;"NG", 'fuel-split'!$A$2:$E$7, 5, 0) / VLOOKUP($F354&amp;$G354&amp;"NG", 'fuel-efficiency'!$A$2:$E$56, 5, 0), 0)</f>
        <v>0</v>
      </c>
      <c r="P354" s="1">
        <f>IFERROR(sales!$I354 * VLOOKUP($E354&amp;$F354&amp;"ELEC", 'fuel-split'!$A$2:$E$7, 5, 0) / VLOOKUP($F354&amp;$G354&amp;"ELEC", 'fuel-efficiency'!$A$2:$E$56, 5, 0), 0)</f>
        <v>0</v>
      </c>
    </row>
    <row r="355" spans="1:16" x14ac:dyDescent="0.2">
      <c r="A355" s="1" t="str">
        <f t="shared" si="10"/>
        <v>20111industrialVCC 21400 (GAS LHD1)2017</v>
      </c>
      <c r="B355" s="1" t="str">
        <f t="shared" si="11"/>
        <v>20111industrialVCC 21400 (GAS LHD1)</v>
      </c>
      <c r="C355">
        <f>sales!$B$355</f>
        <v>2011</v>
      </c>
      <c r="D355">
        <f>sales!$C$355</f>
        <v>1</v>
      </c>
      <c r="E355" t="str">
        <f>sales!$D$355</f>
        <v>industrial</v>
      </c>
      <c r="F355" t="str">
        <f>sales!$E$355</f>
        <v>VCC 21400 (GAS LHD1)</v>
      </c>
      <c r="G355">
        <f>sales!$F$355</f>
        <v>2017</v>
      </c>
      <c r="H355" s="1">
        <f>sales!$G355 - VLOOKUP($D355&amp;$G355, 'regional-sales'!$A$2:$D$24, 4, 0) * VLOOKUP($D355&amp;$E355&amp;$F355&amp;$G355, 'market-share'!$A$2:$F$95, 6, 0) * ($C355 = $G355)</f>
        <v>0</v>
      </c>
      <c r="I355" s="1">
        <f>sales!$H355 - IF($C355 &gt;= $G355, VLOOKUP($D355&amp;$G355, 'regional-sales'!$A$2:$D$24, 4, 0) * VLOOKUP($D355&amp;$E355&amp;$F355&amp;$G355, 'market-share'!$A$2:$F$95, 6, 0) * VLOOKUP($C355 - $G355, survival!$A$2:$B$72, 2, 0), 0)</f>
        <v>0</v>
      </c>
      <c r="J355" s="1">
        <f>sales!$I355 - IF($C355 &gt;= $G355, sales!$H355 *VLOOKUP(E355&amp;($C355-$G355), 'annual-travel'!$A$2:$D$64, 4, 0), 0)</f>
        <v>0</v>
      </c>
      <c r="K355" s="1">
        <f>sales!$J355 - SUM($M355:$P355)</f>
        <v>0</v>
      </c>
      <c r="M355" s="1">
        <f>IFERROR(sales!$I355 * VLOOKUP($E355&amp;$F355&amp;"GAS", 'fuel-split'!$A$2:$E$7, 5, 0) / VLOOKUP($F355&amp;$G355&amp;"GAS", 'fuel-efficiency'!$A$2:$E$56, 5, 0), 0)</f>
        <v>0</v>
      </c>
      <c r="N355" s="1">
        <f>IFERROR(sales!$I355 * VLOOKUP($E355&amp;F355&amp;"DSL", 'fuel-split'!$A$2:$E$7, 5, 0) / VLOOKUP($F355&amp;$G355&amp;"DSL", 'fuel-efficiency'!$A$2:$E$56, 5, 0), 0)</f>
        <v>0</v>
      </c>
      <c r="O355" s="1">
        <f>IFERROR(sales!$I355 * VLOOKUP($E355&amp;$F355&amp;"NG", 'fuel-split'!$A$2:$E$7, 5, 0) / VLOOKUP($F355&amp;$G355&amp;"NG", 'fuel-efficiency'!$A$2:$E$56, 5, 0), 0)</f>
        <v>0</v>
      </c>
      <c r="P355" s="1">
        <f>IFERROR(sales!$I355 * VLOOKUP($E355&amp;$F355&amp;"ELEC", 'fuel-split'!$A$2:$E$7, 5, 0) / VLOOKUP($F355&amp;$G355&amp;"ELEC", 'fuel-efficiency'!$A$2:$E$56, 5, 0), 0)</f>
        <v>0</v>
      </c>
    </row>
    <row r="356" spans="1:16" x14ac:dyDescent="0.2">
      <c r="A356" s="1" t="str">
        <f t="shared" si="10"/>
        <v>20121industrialVCC 21400 (GAS LHD1)2017</v>
      </c>
      <c r="B356" s="1" t="str">
        <f t="shared" si="11"/>
        <v>20121industrialVCC 21400 (GAS LHD1)</v>
      </c>
      <c r="C356">
        <f>sales!$B$356</f>
        <v>2012</v>
      </c>
      <c r="D356">
        <f>sales!$C$356</f>
        <v>1</v>
      </c>
      <c r="E356" t="str">
        <f>sales!$D$356</f>
        <v>industrial</v>
      </c>
      <c r="F356" t="str">
        <f>sales!$E$356</f>
        <v>VCC 21400 (GAS LHD1)</v>
      </c>
      <c r="G356">
        <f>sales!$F$356</f>
        <v>2017</v>
      </c>
      <c r="H356" s="1">
        <f>sales!$G356 - VLOOKUP($D356&amp;$G356, 'regional-sales'!$A$2:$D$24, 4, 0) * VLOOKUP($D356&amp;$E356&amp;$F356&amp;$G356, 'market-share'!$A$2:$F$95, 6, 0) * ($C356 = $G356)</f>
        <v>0</v>
      </c>
      <c r="I356" s="1">
        <f>sales!$H356 - IF($C356 &gt;= $G356, VLOOKUP($D356&amp;$G356, 'regional-sales'!$A$2:$D$24, 4, 0) * VLOOKUP($D356&amp;$E356&amp;$F356&amp;$G356, 'market-share'!$A$2:$F$95, 6, 0) * VLOOKUP($C356 - $G356, survival!$A$2:$B$72, 2, 0), 0)</f>
        <v>0</v>
      </c>
      <c r="J356" s="1">
        <f>sales!$I356 - IF($C356 &gt;= $G356, sales!$H356 *VLOOKUP(E356&amp;($C356-$G356), 'annual-travel'!$A$2:$D$64, 4, 0), 0)</f>
        <v>0</v>
      </c>
      <c r="K356" s="1">
        <f>sales!$J356 - SUM($M356:$P356)</f>
        <v>0</v>
      </c>
      <c r="M356" s="1">
        <f>IFERROR(sales!$I356 * VLOOKUP($E356&amp;$F356&amp;"GAS", 'fuel-split'!$A$2:$E$7, 5, 0) / VLOOKUP($F356&amp;$G356&amp;"GAS", 'fuel-efficiency'!$A$2:$E$56, 5, 0), 0)</f>
        <v>0</v>
      </c>
      <c r="N356" s="1">
        <f>IFERROR(sales!$I356 * VLOOKUP($E356&amp;F356&amp;"DSL", 'fuel-split'!$A$2:$E$7, 5, 0) / VLOOKUP($F356&amp;$G356&amp;"DSL", 'fuel-efficiency'!$A$2:$E$56, 5, 0), 0)</f>
        <v>0</v>
      </c>
      <c r="O356" s="1">
        <f>IFERROR(sales!$I356 * VLOOKUP($E356&amp;$F356&amp;"NG", 'fuel-split'!$A$2:$E$7, 5, 0) / VLOOKUP($F356&amp;$G356&amp;"NG", 'fuel-efficiency'!$A$2:$E$56, 5, 0), 0)</f>
        <v>0</v>
      </c>
      <c r="P356" s="1">
        <f>IFERROR(sales!$I356 * VLOOKUP($E356&amp;$F356&amp;"ELEC", 'fuel-split'!$A$2:$E$7, 5, 0) / VLOOKUP($F356&amp;$G356&amp;"ELEC", 'fuel-efficiency'!$A$2:$E$56, 5, 0), 0)</f>
        <v>0</v>
      </c>
    </row>
    <row r="357" spans="1:16" x14ac:dyDescent="0.2">
      <c r="A357" s="1" t="str">
        <f t="shared" si="10"/>
        <v>20131industrialVCC 21400 (GAS LHD1)2017</v>
      </c>
      <c r="B357" s="1" t="str">
        <f t="shared" si="11"/>
        <v>20131industrialVCC 21400 (GAS LHD1)</v>
      </c>
      <c r="C357">
        <f>sales!$B$357</f>
        <v>2013</v>
      </c>
      <c r="D357">
        <f>sales!$C$357</f>
        <v>1</v>
      </c>
      <c r="E357" t="str">
        <f>sales!$D$357</f>
        <v>industrial</v>
      </c>
      <c r="F357" t="str">
        <f>sales!$E$357</f>
        <v>VCC 21400 (GAS LHD1)</v>
      </c>
      <c r="G357">
        <f>sales!$F$357</f>
        <v>2017</v>
      </c>
      <c r="H357" s="1">
        <f>sales!$G357 - VLOOKUP($D357&amp;$G357, 'regional-sales'!$A$2:$D$24, 4, 0) * VLOOKUP($D357&amp;$E357&amp;$F357&amp;$G357, 'market-share'!$A$2:$F$95, 6, 0) * ($C357 = $G357)</f>
        <v>0</v>
      </c>
      <c r="I357" s="1">
        <f>sales!$H357 - IF($C357 &gt;= $G357, VLOOKUP($D357&amp;$G357, 'regional-sales'!$A$2:$D$24, 4, 0) * VLOOKUP($D357&amp;$E357&amp;$F357&amp;$G357, 'market-share'!$A$2:$F$95, 6, 0) * VLOOKUP($C357 - $G357, survival!$A$2:$B$72, 2, 0), 0)</f>
        <v>0</v>
      </c>
      <c r="J357" s="1">
        <f>sales!$I357 - IF($C357 &gt;= $G357, sales!$H357 *VLOOKUP(E357&amp;($C357-$G357), 'annual-travel'!$A$2:$D$64, 4, 0), 0)</f>
        <v>0</v>
      </c>
      <c r="K357" s="1">
        <f>sales!$J357 - SUM($M357:$P357)</f>
        <v>0</v>
      </c>
      <c r="M357" s="1">
        <f>IFERROR(sales!$I357 * VLOOKUP($E357&amp;$F357&amp;"GAS", 'fuel-split'!$A$2:$E$7, 5, 0) / VLOOKUP($F357&amp;$G357&amp;"GAS", 'fuel-efficiency'!$A$2:$E$56, 5, 0), 0)</f>
        <v>0</v>
      </c>
      <c r="N357" s="1">
        <f>IFERROR(sales!$I357 * VLOOKUP($E357&amp;F357&amp;"DSL", 'fuel-split'!$A$2:$E$7, 5, 0) / VLOOKUP($F357&amp;$G357&amp;"DSL", 'fuel-efficiency'!$A$2:$E$56, 5, 0), 0)</f>
        <v>0</v>
      </c>
      <c r="O357" s="1">
        <f>IFERROR(sales!$I357 * VLOOKUP($E357&amp;$F357&amp;"NG", 'fuel-split'!$A$2:$E$7, 5, 0) / VLOOKUP($F357&amp;$G357&amp;"NG", 'fuel-efficiency'!$A$2:$E$56, 5, 0), 0)</f>
        <v>0</v>
      </c>
      <c r="P357" s="1">
        <f>IFERROR(sales!$I357 * VLOOKUP($E357&amp;$F357&amp;"ELEC", 'fuel-split'!$A$2:$E$7, 5, 0) / VLOOKUP($F357&amp;$G357&amp;"ELEC", 'fuel-efficiency'!$A$2:$E$56, 5, 0), 0)</f>
        <v>0</v>
      </c>
    </row>
    <row r="358" spans="1:16" x14ac:dyDescent="0.2">
      <c r="A358" s="1" t="str">
        <f t="shared" si="10"/>
        <v>20141industrialVCC 21400 (GAS LHD1)2017</v>
      </c>
      <c r="B358" s="1" t="str">
        <f t="shared" si="11"/>
        <v>20141industrialVCC 21400 (GAS LHD1)</v>
      </c>
      <c r="C358">
        <f>sales!$B$358</f>
        <v>2014</v>
      </c>
      <c r="D358">
        <f>sales!$C$358</f>
        <v>1</v>
      </c>
      <c r="E358" t="str">
        <f>sales!$D$358</f>
        <v>industrial</v>
      </c>
      <c r="F358" t="str">
        <f>sales!$E$358</f>
        <v>VCC 21400 (GAS LHD1)</v>
      </c>
      <c r="G358">
        <f>sales!$F$358</f>
        <v>2017</v>
      </c>
      <c r="H358" s="1">
        <f>sales!$G358 - VLOOKUP($D358&amp;$G358, 'regional-sales'!$A$2:$D$24, 4, 0) * VLOOKUP($D358&amp;$E358&amp;$F358&amp;$G358, 'market-share'!$A$2:$F$95, 6, 0) * ($C358 = $G358)</f>
        <v>0</v>
      </c>
      <c r="I358" s="1">
        <f>sales!$H358 - IF($C358 &gt;= $G358, VLOOKUP($D358&amp;$G358, 'regional-sales'!$A$2:$D$24, 4, 0) * VLOOKUP($D358&amp;$E358&amp;$F358&amp;$G358, 'market-share'!$A$2:$F$95, 6, 0) * VLOOKUP($C358 - $G358, survival!$A$2:$B$72, 2, 0), 0)</f>
        <v>0</v>
      </c>
      <c r="J358" s="1">
        <f>sales!$I358 - IF($C358 &gt;= $G358, sales!$H358 *VLOOKUP(E358&amp;($C358-$G358), 'annual-travel'!$A$2:$D$64, 4, 0), 0)</f>
        <v>0</v>
      </c>
      <c r="K358" s="1">
        <f>sales!$J358 - SUM($M358:$P358)</f>
        <v>0</v>
      </c>
      <c r="M358" s="1">
        <f>IFERROR(sales!$I358 * VLOOKUP($E358&amp;$F358&amp;"GAS", 'fuel-split'!$A$2:$E$7, 5, 0) / VLOOKUP($F358&amp;$G358&amp;"GAS", 'fuel-efficiency'!$A$2:$E$56, 5, 0), 0)</f>
        <v>0</v>
      </c>
      <c r="N358" s="1">
        <f>IFERROR(sales!$I358 * VLOOKUP($E358&amp;F358&amp;"DSL", 'fuel-split'!$A$2:$E$7, 5, 0) / VLOOKUP($F358&amp;$G358&amp;"DSL", 'fuel-efficiency'!$A$2:$E$56, 5, 0), 0)</f>
        <v>0</v>
      </c>
      <c r="O358" s="1">
        <f>IFERROR(sales!$I358 * VLOOKUP($E358&amp;$F358&amp;"NG", 'fuel-split'!$A$2:$E$7, 5, 0) / VLOOKUP($F358&amp;$G358&amp;"NG", 'fuel-efficiency'!$A$2:$E$56, 5, 0), 0)</f>
        <v>0</v>
      </c>
      <c r="P358" s="1">
        <f>IFERROR(sales!$I358 * VLOOKUP($E358&amp;$F358&amp;"ELEC", 'fuel-split'!$A$2:$E$7, 5, 0) / VLOOKUP($F358&amp;$G358&amp;"ELEC", 'fuel-efficiency'!$A$2:$E$56, 5, 0), 0)</f>
        <v>0</v>
      </c>
    </row>
    <row r="359" spans="1:16" x14ac:dyDescent="0.2">
      <c r="A359" s="1" t="str">
        <f t="shared" si="10"/>
        <v>20151industrialVCC 21400 (GAS LHD1)2017</v>
      </c>
      <c r="B359" s="1" t="str">
        <f t="shared" si="11"/>
        <v>20151industrialVCC 21400 (GAS LHD1)</v>
      </c>
      <c r="C359">
        <f>sales!$B$359</f>
        <v>2015</v>
      </c>
      <c r="D359">
        <f>sales!$C$359</f>
        <v>1</v>
      </c>
      <c r="E359" t="str">
        <f>sales!$D$359</f>
        <v>industrial</v>
      </c>
      <c r="F359" t="str">
        <f>sales!$E$359</f>
        <v>VCC 21400 (GAS LHD1)</v>
      </c>
      <c r="G359">
        <f>sales!$F$359</f>
        <v>2017</v>
      </c>
      <c r="H359" s="1">
        <f>sales!$G359 - VLOOKUP($D359&amp;$G359, 'regional-sales'!$A$2:$D$24, 4, 0) * VLOOKUP($D359&amp;$E359&amp;$F359&amp;$G359, 'market-share'!$A$2:$F$95, 6, 0) * ($C359 = $G359)</f>
        <v>0</v>
      </c>
      <c r="I359" s="1">
        <f>sales!$H359 - IF($C359 &gt;= $G359, VLOOKUP($D359&amp;$G359, 'regional-sales'!$A$2:$D$24, 4, 0) * VLOOKUP($D359&amp;$E359&amp;$F359&amp;$G359, 'market-share'!$A$2:$F$95, 6, 0) * VLOOKUP($C359 - $G359, survival!$A$2:$B$72, 2, 0), 0)</f>
        <v>0</v>
      </c>
      <c r="J359" s="1">
        <f>sales!$I359 - IF($C359 &gt;= $G359, sales!$H359 *VLOOKUP(E359&amp;($C359-$G359), 'annual-travel'!$A$2:$D$64, 4, 0), 0)</f>
        <v>0</v>
      </c>
      <c r="K359" s="1">
        <f>sales!$J359 - SUM($M359:$P359)</f>
        <v>0</v>
      </c>
      <c r="M359" s="1">
        <f>IFERROR(sales!$I359 * VLOOKUP($E359&amp;$F359&amp;"GAS", 'fuel-split'!$A$2:$E$7, 5, 0) / VLOOKUP($F359&amp;$G359&amp;"GAS", 'fuel-efficiency'!$A$2:$E$56, 5, 0), 0)</f>
        <v>0</v>
      </c>
      <c r="N359" s="1">
        <f>IFERROR(sales!$I359 * VLOOKUP($E359&amp;F359&amp;"DSL", 'fuel-split'!$A$2:$E$7, 5, 0) / VLOOKUP($F359&amp;$G359&amp;"DSL", 'fuel-efficiency'!$A$2:$E$56, 5, 0), 0)</f>
        <v>0</v>
      </c>
      <c r="O359" s="1">
        <f>IFERROR(sales!$I359 * VLOOKUP($E359&amp;$F359&amp;"NG", 'fuel-split'!$A$2:$E$7, 5, 0) / VLOOKUP($F359&amp;$G359&amp;"NG", 'fuel-efficiency'!$A$2:$E$56, 5, 0), 0)</f>
        <v>0</v>
      </c>
      <c r="P359" s="1">
        <f>IFERROR(sales!$I359 * VLOOKUP($E359&amp;$F359&amp;"ELEC", 'fuel-split'!$A$2:$E$7, 5, 0) / VLOOKUP($F359&amp;$G359&amp;"ELEC", 'fuel-efficiency'!$A$2:$E$56, 5, 0), 0)</f>
        <v>0</v>
      </c>
    </row>
    <row r="360" spans="1:16" x14ac:dyDescent="0.2">
      <c r="A360" s="1" t="str">
        <f t="shared" si="10"/>
        <v>20161industrialVCC 21400 (GAS LHD1)2017</v>
      </c>
      <c r="B360" s="1" t="str">
        <f t="shared" si="11"/>
        <v>20161industrialVCC 21400 (GAS LHD1)</v>
      </c>
      <c r="C360">
        <f>sales!$B$360</f>
        <v>2016</v>
      </c>
      <c r="D360">
        <f>sales!$C$360</f>
        <v>1</v>
      </c>
      <c r="E360" t="str">
        <f>sales!$D$360</f>
        <v>industrial</v>
      </c>
      <c r="F360" t="str">
        <f>sales!$E$360</f>
        <v>VCC 21400 (GAS LHD1)</v>
      </c>
      <c r="G360">
        <f>sales!$F$360</f>
        <v>2017</v>
      </c>
      <c r="H360" s="1">
        <f>sales!$G360 - VLOOKUP($D360&amp;$G360, 'regional-sales'!$A$2:$D$24, 4, 0) * VLOOKUP($D360&amp;$E360&amp;$F360&amp;$G360, 'market-share'!$A$2:$F$95, 6, 0) * ($C360 = $G360)</f>
        <v>0</v>
      </c>
      <c r="I360" s="1">
        <f>sales!$H360 - IF($C360 &gt;= $G360, VLOOKUP($D360&amp;$G360, 'regional-sales'!$A$2:$D$24, 4, 0) * VLOOKUP($D360&amp;$E360&amp;$F360&amp;$G360, 'market-share'!$A$2:$F$95, 6, 0) * VLOOKUP($C360 - $G360, survival!$A$2:$B$72, 2, 0), 0)</f>
        <v>0</v>
      </c>
      <c r="J360" s="1">
        <f>sales!$I360 - IF($C360 &gt;= $G360, sales!$H360 *VLOOKUP(E360&amp;($C360-$G360), 'annual-travel'!$A$2:$D$64, 4, 0), 0)</f>
        <v>0</v>
      </c>
      <c r="K360" s="1">
        <f>sales!$J360 - SUM($M360:$P360)</f>
        <v>0</v>
      </c>
      <c r="M360" s="1">
        <f>IFERROR(sales!$I360 * VLOOKUP($E360&amp;$F360&amp;"GAS", 'fuel-split'!$A$2:$E$7, 5, 0) / VLOOKUP($F360&amp;$G360&amp;"GAS", 'fuel-efficiency'!$A$2:$E$56, 5, 0), 0)</f>
        <v>0</v>
      </c>
      <c r="N360" s="1">
        <f>IFERROR(sales!$I360 * VLOOKUP($E360&amp;F360&amp;"DSL", 'fuel-split'!$A$2:$E$7, 5, 0) / VLOOKUP($F360&amp;$G360&amp;"DSL", 'fuel-efficiency'!$A$2:$E$56, 5, 0), 0)</f>
        <v>0</v>
      </c>
      <c r="O360" s="1">
        <f>IFERROR(sales!$I360 * VLOOKUP($E360&amp;$F360&amp;"NG", 'fuel-split'!$A$2:$E$7, 5, 0) / VLOOKUP($F360&amp;$G360&amp;"NG", 'fuel-efficiency'!$A$2:$E$56, 5, 0), 0)</f>
        <v>0</v>
      </c>
      <c r="P360" s="1">
        <f>IFERROR(sales!$I360 * VLOOKUP($E360&amp;$F360&amp;"ELEC", 'fuel-split'!$A$2:$E$7, 5, 0) / VLOOKUP($F360&amp;$G360&amp;"ELEC", 'fuel-efficiency'!$A$2:$E$56, 5, 0), 0)</f>
        <v>0</v>
      </c>
    </row>
    <row r="361" spans="1:16" x14ac:dyDescent="0.2">
      <c r="A361" s="1" t="str">
        <f t="shared" si="10"/>
        <v>20171industrialVCC 21400 (GAS LHD1)2017</v>
      </c>
      <c r="B361" s="1" t="str">
        <f t="shared" si="11"/>
        <v>20171industrialVCC 21400 (GAS LHD1)</v>
      </c>
      <c r="C361">
        <f>sales!$B$361</f>
        <v>2017</v>
      </c>
      <c r="D361">
        <f>sales!$C$361</f>
        <v>1</v>
      </c>
      <c r="E361" t="str">
        <f>sales!$D$361</f>
        <v>industrial</v>
      </c>
      <c r="F361" t="str">
        <f>sales!$E$361</f>
        <v>VCC 21400 (GAS LHD1)</v>
      </c>
      <c r="G361">
        <f>sales!$F$361</f>
        <v>2017</v>
      </c>
      <c r="H361" s="1">
        <f>sales!$G361 - VLOOKUP($D361&amp;$G361, 'regional-sales'!$A$2:$D$24, 4, 0) * VLOOKUP($D361&amp;$E361&amp;$F361&amp;$G361, 'market-share'!$A$2:$F$95, 6, 0) * ($C361 = $G361)</f>
        <v>-4.0982257587529602E-9</v>
      </c>
      <c r="I361" s="1">
        <f>sales!$H361 - IF($C361 &gt;= $G361, VLOOKUP($D361&amp;$G361, 'regional-sales'!$A$2:$D$24, 4, 0) * VLOOKUP($D361&amp;$E361&amp;$F361&amp;$G361, 'market-share'!$A$2:$F$95, 6, 0) * VLOOKUP($C361 - $G361, survival!$A$2:$B$72, 2, 0), 0)</f>
        <v>-4.0982257587529602E-9</v>
      </c>
      <c r="J361" s="1">
        <f>sales!$I361 - IF($C361 &gt;= $G361, sales!$H361 *VLOOKUP(E361&amp;($C361-$G361), 'annual-travel'!$A$2:$D$64, 4, 0), 0)</f>
        <v>2.5972654111683369E-4</v>
      </c>
      <c r="K361" s="1">
        <f>sales!$J361 - SUM($M361:$P361)</f>
        <v>5.3008756367489696E-5</v>
      </c>
      <c r="M361" s="1">
        <f>IFERROR(sales!$I361 * VLOOKUP($E361&amp;$F361&amp;"GAS", 'fuel-split'!$A$2:$E$7, 5, 0) / VLOOKUP($F361&amp;$G361&amp;"GAS", 'fuel-efficiency'!$A$2:$E$56, 5, 0), 0)</f>
        <v>143760.82687601526</v>
      </c>
      <c r="N361" s="1">
        <f>IFERROR(sales!$I361 * VLOOKUP($E361&amp;F361&amp;"DSL", 'fuel-split'!$A$2:$E$7, 5, 0) / VLOOKUP($F361&amp;$G361&amp;"DSL", 'fuel-efficiency'!$A$2:$E$56, 5, 0), 0)</f>
        <v>0</v>
      </c>
      <c r="O361" s="1">
        <f>IFERROR(sales!$I361 * VLOOKUP($E361&amp;$F361&amp;"NG", 'fuel-split'!$A$2:$E$7, 5, 0) / VLOOKUP($F361&amp;$G361&amp;"NG", 'fuel-efficiency'!$A$2:$E$56, 5, 0), 0)</f>
        <v>0</v>
      </c>
      <c r="P361" s="1">
        <f>IFERROR(sales!$I361 * VLOOKUP($E361&amp;$F361&amp;"ELEC", 'fuel-split'!$A$2:$E$7, 5, 0) / VLOOKUP($F361&amp;$G361&amp;"ELEC", 'fuel-efficiency'!$A$2:$E$56, 5, 0), 0)</f>
        <v>0</v>
      </c>
    </row>
    <row r="362" spans="1:16" x14ac:dyDescent="0.2">
      <c r="A362" s="1" t="str">
        <f t="shared" si="10"/>
        <v>20181industrialVCC 21400 (GAS LHD1)2017</v>
      </c>
      <c r="B362" s="1" t="str">
        <f t="shared" si="11"/>
        <v>20181industrialVCC 21400 (GAS LHD1)</v>
      </c>
      <c r="C362">
        <f>sales!$B$362</f>
        <v>2018</v>
      </c>
      <c r="D362">
        <f>sales!$C$362</f>
        <v>1</v>
      </c>
      <c r="E362" t="str">
        <f>sales!$D$362</f>
        <v>industrial</v>
      </c>
      <c r="F362" t="str">
        <f>sales!$E$362</f>
        <v>VCC 21400 (GAS LHD1)</v>
      </c>
      <c r="G362">
        <f>sales!$F$362</f>
        <v>2017</v>
      </c>
      <c r="H362" s="1">
        <f>sales!$G362 - VLOOKUP($D362&amp;$G362, 'regional-sales'!$A$2:$D$24, 4, 0) * VLOOKUP($D362&amp;$E362&amp;$F362&amp;$G362, 'market-share'!$A$2:$F$95, 6, 0) * ($C362 = $G362)</f>
        <v>0</v>
      </c>
      <c r="I362" s="1">
        <f>sales!$H362 - IF($C362 &gt;= $G362, VLOOKUP($D362&amp;$G362, 'regional-sales'!$A$2:$D$24, 4, 0) * VLOOKUP($D362&amp;$E362&amp;$F362&amp;$G362, 'market-share'!$A$2:$F$95, 6, 0) * VLOOKUP($C362 - $G362, survival!$A$2:$B$72, 2, 0), 0)</f>
        <v>-4.0572984971731785E-9</v>
      </c>
      <c r="J362" s="1">
        <f>sales!$I362 - IF($C362 &gt;= $G362, sales!$H362 *VLOOKUP(E362&amp;($C362-$G362), 'annual-travel'!$A$2:$D$64, 4, 0), 0)</f>
        <v>7.3935138061642647E-5</v>
      </c>
      <c r="K362" s="1">
        <f>sales!$J362 - SUM($M362:$P362)</f>
        <v>4.9910624511539936E-5</v>
      </c>
      <c r="M362" s="1">
        <f>IFERROR(sales!$I362 * VLOOKUP($E362&amp;$F362&amp;"GAS", 'fuel-split'!$A$2:$E$7, 5, 0) / VLOOKUP($F362&amp;$G362&amp;"GAS", 'fuel-efficiency'!$A$2:$E$56, 5, 0), 0)</f>
        <v>135357.30753975338</v>
      </c>
      <c r="N362" s="1">
        <f>IFERROR(sales!$I362 * VLOOKUP($E362&amp;F362&amp;"DSL", 'fuel-split'!$A$2:$E$7, 5, 0) / VLOOKUP($F362&amp;$G362&amp;"DSL", 'fuel-efficiency'!$A$2:$E$56, 5, 0), 0)</f>
        <v>0</v>
      </c>
      <c r="O362" s="1">
        <f>IFERROR(sales!$I362 * VLOOKUP($E362&amp;$F362&amp;"NG", 'fuel-split'!$A$2:$E$7, 5, 0) / VLOOKUP($F362&amp;$G362&amp;"NG", 'fuel-efficiency'!$A$2:$E$56, 5, 0), 0)</f>
        <v>0</v>
      </c>
      <c r="P362" s="1">
        <f>IFERROR(sales!$I362 * VLOOKUP($E362&amp;$F362&amp;"ELEC", 'fuel-split'!$A$2:$E$7, 5, 0) / VLOOKUP($F362&amp;$G362&amp;"ELEC", 'fuel-efficiency'!$A$2:$E$56, 5, 0), 0)</f>
        <v>0</v>
      </c>
    </row>
    <row r="363" spans="1:16" x14ac:dyDescent="0.2">
      <c r="A363" s="1" t="str">
        <f t="shared" si="10"/>
        <v>20191industrialVCC 21400 (GAS LHD1)2017</v>
      </c>
      <c r="B363" s="1" t="str">
        <f t="shared" si="11"/>
        <v>20191industrialVCC 21400 (GAS LHD1)</v>
      </c>
      <c r="C363">
        <f>sales!$B$363</f>
        <v>2019</v>
      </c>
      <c r="D363">
        <f>sales!$C$363</f>
        <v>1</v>
      </c>
      <c r="E363" t="str">
        <f>sales!$D$363</f>
        <v>industrial</v>
      </c>
      <c r="F363" t="str">
        <f>sales!$E$363</f>
        <v>VCC 21400 (GAS LHD1)</v>
      </c>
      <c r="G363">
        <f>sales!$F$363</f>
        <v>2017</v>
      </c>
      <c r="H363" s="1">
        <f>sales!$G363 - VLOOKUP($D363&amp;$G363, 'regional-sales'!$A$2:$D$24, 4, 0) * VLOOKUP($D363&amp;$E363&amp;$F363&amp;$G363, 'market-share'!$A$2:$F$95, 6, 0) * ($C363 = $G363)</f>
        <v>0</v>
      </c>
      <c r="I363" s="1">
        <f>sales!$H363 - IF($C363 &gt;= $G363, VLOOKUP($D363&amp;$G363, 'regional-sales'!$A$2:$D$24, 4, 0) * VLOOKUP($D363&amp;$E363&amp;$F363&amp;$G363, 'market-share'!$A$2:$F$95, 6, 0) * VLOOKUP($C363 - $G363, survival!$A$2:$B$72, 2, 0), 0)</f>
        <v>-4.0166696635424159E-9</v>
      </c>
      <c r="J363" s="1">
        <f>sales!$I363 - IF($C363 &gt;= $G363, sales!$H363 *VLOOKUP(E363&amp;($C363-$G363), 'annual-travel'!$A$2:$D$64, 4, 0), 0)</f>
        <v>6.98138028383255E-5</v>
      </c>
      <c r="K363" s="1">
        <f>sales!$J363 - SUM($M363:$P363)</f>
        <v>4.8012807383202016E-5</v>
      </c>
      <c r="M363" s="1">
        <f>IFERROR(sales!$I363 * VLOOKUP($E363&amp;$F363&amp;"GAS", 'fuel-split'!$A$2:$E$7, 5, 0) / VLOOKUP($F363&amp;$G363&amp;"GAS", 'fuel-efficiency'!$A$2:$E$56, 5, 0), 0)</f>
        <v>130211.0246796772</v>
      </c>
      <c r="N363" s="1">
        <f>IFERROR(sales!$I363 * VLOOKUP($E363&amp;F363&amp;"DSL", 'fuel-split'!$A$2:$E$7, 5, 0) / VLOOKUP($F363&amp;$G363&amp;"DSL", 'fuel-efficiency'!$A$2:$E$56, 5, 0), 0)</f>
        <v>0</v>
      </c>
      <c r="O363" s="1">
        <f>IFERROR(sales!$I363 * VLOOKUP($E363&amp;$F363&amp;"NG", 'fuel-split'!$A$2:$E$7, 5, 0) / VLOOKUP($F363&amp;$G363&amp;"NG", 'fuel-efficiency'!$A$2:$E$56, 5, 0), 0)</f>
        <v>0</v>
      </c>
      <c r="P363" s="1">
        <f>IFERROR(sales!$I363 * VLOOKUP($E363&amp;$F363&amp;"ELEC", 'fuel-split'!$A$2:$E$7, 5, 0) / VLOOKUP($F363&amp;$G363&amp;"ELEC", 'fuel-efficiency'!$A$2:$E$56, 5, 0), 0)</f>
        <v>0</v>
      </c>
    </row>
    <row r="364" spans="1:16" x14ac:dyDescent="0.2">
      <c r="A364" s="1" t="str">
        <f t="shared" si="10"/>
        <v>20201industrialVCC 21400 (GAS LHD1)2017</v>
      </c>
      <c r="B364" s="1" t="str">
        <f t="shared" si="11"/>
        <v>20201industrialVCC 21400 (GAS LHD1)</v>
      </c>
      <c r="C364">
        <f>sales!$B$364</f>
        <v>2020</v>
      </c>
      <c r="D364">
        <f>sales!$C$364</f>
        <v>1</v>
      </c>
      <c r="E364" t="str">
        <f>sales!$D$364</f>
        <v>industrial</v>
      </c>
      <c r="F364" t="str">
        <f>sales!$E$364</f>
        <v>VCC 21400 (GAS LHD1)</v>
      </c>
      <c r="G364">
        <f>sales!$F$364</f>
        <v>2017</v>
      </c>
      <c r="H364" s="1">
        <f>sales!$G364 - VLOOKUP($D364&amp;$G364, 'regional-sales'!$A$2:$D$24, 4, 0) * VLOOKUP($D364&amp;$E364&amp;$F364&amp;$G364, 'market-share'!$A$2:$F$95, 6, 0) * ($C364 = $G364)</f>
        <v>0</v>
      </c>
      <c r="I364" s="1">
        <f>sales!$H364 - IF($C364 &gt;= $G364, VLOOKUP($D364&amp;$G364, 'regional-sales'!$A$2:$D$24, 4, 0) * VLOOKUP($D364&amp;$E364&amp;$F364&amp;$G364, 'market-share'!$A$2:$F$95, 6, 0) * VLOOKUP($C364 - $G364, survival!$A$2:$B$72, 2, 0), 0)</f>
        <v>-3.9765239989719703E-9</v>
      </c>
      <c r="J364" s="1">
        <f>sales!$I364 - IF($C364 &gt;= $G364, sales!$H364 *VLOOKUP(E364&amp;($C364-$G364), 'annual-travel'!$A$2:$D$64, 4, 0), 0)</f>
        <v>2.6346649974584579E-4</v>
      </c>
      <c r="K364" s="1">
        <f>sales!$J364 - SUM($M364:$P364)</f>
        <v>4.6479632146656513E-5</v>
      </c>
      <c r="M364" s="1">
        <f>IFERROR(sales!$I364 * VLOOKUP($E364&amp;$F364&amp;"GAS", 'fuel-split'!$A$2:$E$7, 5, 0) / VLOOKUP($F364&amp;$G364&amp;"GAS", 'fuel-efficiency'!$A$2:$E$56, 5, 0), 0)</f>
        <v>126053.63292862837</v>
      </c>
      <c r="N364" s="1">
        <f>IFERROR(sales!$I364 * VLOOKUP($E364&amp;F364&amp;"DSL", 'fuel-split'!$A$2:$E$7, 5, 0) / VLOOKUP($F364&amp;$G364&amp;"DSL", 'fuel-efficiency'!$A$2:$E$56, 5, 0), 0)</f>
        <v>0</v>
      </c>
      <c r="O364" s="1">
        <f>IFERROR(sales!$I364 * VLOOKUP($E364&amp;$F364&amp;"NG", 'fuel-split'!$A$2:$E$7, 5, 0) / VLOOKUP($F364&amp;$G364&amp;"NG", 'fuel-efficiency'!$A$2:$E$56, 5, 0), 0)</f>
        <v>0</v>
      </c>
      <c r="P364" s="1">
        <f>IFERROR(sales!$I364 * VLOOKUP($E364&amp;$F364&amp;"ELEC", 'fuel-split'!$A$2:$E$7, 5, 0) / VLOOKUP($F364&amp;$G364&amp;"ELEC", 'fuel-efficiency'!$A$2:$E$56, 5, 0), 0)</f>
        <v>0</v>
      </c>
    </row>
    <row r="365" spans="1:16" x14ac:dyDescent="0.2">
      <c r="A365" s="1" t="str">
        <f t="shared" si="10"/>
        <v>20101industrialVCC 21400 (GAS LHD1)2018</v>
      </c>
      <c r="B365" s="1" t="str">
        <f t="shared" si="11"/>
        <v>20101industrialVCC 21400 (GAS LHD1)</v>
      </c>
      <c r="C365">
        <f>sales!$B$365</f>
        <v>2010</v>
      </c>
      <c r="D365">
        <f>sales!$C$365</f>
        <v>1</v>
      </c>
      <c r="E365" t="str">
        <f>sales!$D$365</f>
        <v>industrial</v>
      </c>
      <c r="F365" t="str">
        <f>sales!$E$365</f>
        <v>VCC 21400 (GAS LHD1)</v>
      </c>
      <c r="G365">
        <f>sales!$F$365</f>
        <v>2018</v>
      </c>
      <c r="H365" s="1">
        <f>sales!$G365 - VLOOKUP($D365&amp;$G365, 'regional-sales'!$A$2:$D$24, 4, 0) * VLOOKUP($D365&amp;$E365&amp;$F365&amp;$G365, 'market-share'!$A$2:$F$95, 6, 0) * ($C365 = $G365)</f>
        <v>0</v>
      </c>
      <c r="I365" s="1">
        <f>sales!$H365 - IF($C365 &gt;= $G365, VLOOKUP($D365&amp;$G365, 'regional-sales'!$A$2:$D$24, 4, 0) * VLOOKUP($D365&amp;$E365&amp;$F365&amp;$G365, 'market-share'!$A$2:$F$95, 6, 0) * VLOOKUP($C365 - $G365, survival!$A$2:$B$72, 2, 0), 0)</f>
        <v>0</v>
      </c>
      <c r="J365" s="1">
        <f>sales!$I365 - IF($C365 &gt;= $G365, sales!$H365 *VLOOKUP(E365&amp;($C365-$G365), 'annual-travel'!$A$2:$D$64, 4, 0), 0)</f>
        <v>0</v>
      </c>
      <c r="K365" s="1">
        <f>sales!$J365 - SUM($M365:$P365)</f>
        <v>0</v>
      </c>
      <c r="M365" s="1">
        <f>IFERROR(sales!$I365 * VLOOKUP($E365&amp;$F365&amp;"GAS", 'fuel-split'!$A$2:$E$7, 5, 0) / VLOOKUP($F365&amp;$G365&amp;"GAS", 'fuel-efficiency'!$A$2:$E$56, 5, 0), 0)</f>
        <v>0</v>
      </c>
      <c r="N365" s="1">
        <f>IFERROR(sales!$I365 * VLOOKUP($E365&amp;F365&amp;"DSL", 'fuel-split'!$A$2:$E$7, 5, 0) / VLOOKUP($F365&amp;$G365&amp;"DSL", 'fuel-efficiency'!$A$2:$E$56, 5, 0), 0)</f>
        <v>0</v>
      </c>
      <c r="O365" s="1">
        <f>IFERROR(sales!$I365 * VLOOKUP($E365&amp;$F365&amp;"NG", 'fuel-split'!$A$2:$E$7, 5, 0) / VLOOKUP($F365&amp;$G365&amp;"NG", 'fuel-efficiency'!$A$2:$E$56, 5, 0), 0)</f>
        <v>0</v>
      </c>
      <c r="P365" s="1">
        <f>IFERROR(sales!$I365 * VLOOKUP($E365&amp;$F365&amp;"ELEC", 'fuel-split'!$A$2:$E$7, 5, 0) / VLOOKUP($F365&amp;$G365&amp;"ELEC", 'fuel-efficiency'!$A$2:$E$56, 5, 0), 0)</f>
        <v>0</v>
      </c>
    </row>
    <row r="366" spans="1:16" x14ac:dyDescent="0.2">
      <c r="A366" s="1" t="str">
        <f t="shared" si="10"/>
        <v>20111industrialVCC 21400 (GAS LHD1)2018</v>
      </c>
      <c r="B366" s="1" t="str">
        <f t="shared" si="11"/>
        <v>20111industrialVCC 21400 (GAS LHD1)</v>
      </c>
      <c r="C366">
        <f>sales!$B$366</f>
        <v>2011</v>
      </c>
      <c r="D366">
        <f>sales!$C$366</f>
        <v>1</v>
      </c>
      <c r="E366" t="str">
        <f>sales!$D$366</f>
        <v>industrial</v>
      </c>
      <c r="F366" t="str">
        <f>sales!$E$366</f>
        <v>VCC 21400 (GAS LHD1)</v>
      </c>
      <c r="G366">
        <f>sales!$F$366</f>
        <v>2018</v>
      </c>
      <c r="H366" s="1">
        <f>sales!$G366 - VLOOKUP($D366&amp;$G366, 'regional-sales'!$A$2:$D$24, 4, 0) * VLOOKUP($D366&amp;$E366&amp;$F366&amp;$G366, 'market-share'!$A$2:$F$95, 6, 0) * ($C366 = $G366)</f>
        <v>0</v>
      </c>
      <c r="I366" s="1">
        <f>sales!$H366 - IF($C366 &gt;= $G366, VLOOKUP($D366&amp;$G366, 'regional-sales'!$A$2:$D$24, 4, 0) * VLOOKUP($D366&amp;$E366&amp;$F366&amp;$G366, 'market-share'!$A$2:$F$95, 6, 0) * VLOOKUP($C366 - $G366, survival!$A$2:$B$72, 2, 0), 0)</f>
        <v>0</v>
      </c>
      <c r="J366" s="1">
        <f>sales!$I366 - IF($C366 &gt;= $G366, sales!$H366 *VLOOKUP(E366&amp;($C366-$G366), 'annual-travel'!$A$2:$D$64, 4, 0), 0)</f>
        <v>0</v>
      </c>
      <c r="K366" s="1">
        <f>sales!$J366 - SUM($M366:$P366)</f>
        <v>0</v>
      </c>
      <c r="M366" s="1">
        <f>IFERROR(sales!$I366 * VLOOKUP($E366&amp;$F366&amp;"GAS", 'fuel-split'!$A$2:$E$7, 5, 0) / VLOOKUP($F366&amp;$G366&amp;"GAS", 'fuel-efficiency'!$A$2:$E$56, 5, 0), 0)</f>
        <v>0</v>
      </c>
      <c r="N366" s="1">
        <f>IFERROR(sales!$I366 * VLOOKUP($E366&amp;F366&amp;"DSL", 'fuel-split'!$A$2:$E$7, 5, 0) / VLOOKUP($F366&amp;$G366&amp;"DSL", 'fuel-efficiency'!$A$2:$E$56, 5, 0), 0)</f>
        <v>0</v>
      </c>
      <c r="O366" s="1">
        <f>IFERROR(sales!$I366 * VLOOKUP($E366&amp;$F366&amp;"NG", 'fuel-split'!$A$2:$E$7, 5, 0) / VLOOKUP($F366&amp;$G366&amp;"NG", 'fuel-efficiency'!$A$2:$E$56, 5, 0), 0)</f>
        <v>0</v>
      </c>
      <c r="P366" s="1">
        <f>IFERROR(sales!$I366 * VLOOKUP($E366&amp;$F366&amp;"ELEC", 'fuel-split'!$A$2:$E$7, 5, 0) / VLOOKUP($F366&amp;$G366&amp;"ELEC", 'fuel-efficiency'!$A$2:$E$56, 5, 0), 0)</f>
        <v>0</v>
      </c>
    </row>
    <row r="367" spans="1:16" x14ac:dyDescent="0.2">
      <c r="A367" s="1" t="str">
        <f t="shared" si="10"/>
        <v>20121industrialVCC 21400 (GAS LHD1)2018</v>
      </c>
      <c r="B367" s="1" t="str">
        <f t="shared" si="11"/>
        <v>20121industrialVCC 21400 (GAS LHD1)</v>
      </c>
      <c r="C367">
        <f>sales!$B$367</f>
        <v>2012</v>
      </c>
      <c r="D367">
        <f>sales!$C$367</f>
        <v>1</v>
      </c>
      <c r="E367" t="str">
        <f>sales!$D$367</f>
        <v>industrial</v>
      </c>
      <c r="F367" t="str">
        <f>sales!$E$367</f>
        <v>VCC 21400 (GAS LHD1)</v>
      </c>
      <c r="G367">
        <f>sales!$F$367</f>
        <v>2018</v>
      </c>
      <c r="H367" s="1">
        <f>sales!$G367 - VLOOKUP($D367&amp;$G367, 'regional-sales'!$A$2:$D$24, 4, 0) * VLOOKUP($D367&amp;$E367&amp;$F367&amp;$G367, 'market-share'!$A$2:$F$95, 6, 0) * ($C367 = $G367)</f>
        <v>0</v>
      </c>
      <c r="I367" s="1">
        <f>sales!$H367 - IF($C367 &gt;= $G367, VLOOKUP($D367&amp;$G367, 'regional-sales'!$A$2:$D$24, 4, 0) * VLOOKUP($D367&amp;$E367&amp;$F367&amp;$G367, 'market-share'!$A$2:$F$95, 6, 0) * VLOOKUP($C367 - $G367, survival!$A$2:$B$72, 2, 0), 0)</f>
        <v>0</v>
      </c>
      <c r="J367" s="1">
        <f>sales!$I367 - IF($C367 &gt;= $G367, sales!$H367 *VLOOKUP(E367&amp;($C367-$G367), 'annual-travel'!$A$2:$D$64, 4, 0), 0)</f>
        <v>0</v>
      </c>
      <c r="K367" s="1">
        <f>sales!$J367 - SUM($M367:$P367)</f>
        <v>0</v>
      </c>
      <c r="M367" s="1">
        <f>IFERROR(sales!$I367 * VLOOKUP($E367&amp;$F367&amp;"GAS", 'fuel-split'!$A$2:$E$7, 5, 0) / VLOOKUP($F367&amp;$G367&amp;"GAS", 'fuel-efficiency'!$A$2:$E$56, 5, 0), 0)</f>
        <v>0</v>
      </c>
      <c r="N367" s="1">
        <f>IFERROR(sales!$I367 * VLOOKUP($E367&amp;F367&amp;"DSL", 'fuel-split'!$A$2:$E$7, 5, 0) / VLOOKUP($F367&amp;$G367&amp;"DSL", 'fuel-efficiency'!$A$2:$E$56, 5, 0), 0)</f>
        <v>0</v>
      </c>
      <c r="O367" s="1">
        <f>IFERROR(sales!$I367 * VLOOKUP($E367&amp;$F367&amp;"NG", 'fuel-split'!$A$2:$E$7, 5, 0) / VLOOKUP($F367&amp;$G367&amp;"NG", 'fuel-efficiency'!$A$2:$E$56, 5, 0), 0)</f>
        <v>0</v>
      </c>
      <c r="P367" s="1">
        <f>IFERROR(sales!$I367 * VLOOKUP($E367&amp;$F367&amp;"ELEC", 'fuel-split'!$A$2:$E$7, 5, 0) / VLOOKUP($F367&amp;$G367&amp;"ELEC", 'fuel-efficiency'!$A$2:$E$56, 5, 0), 0)</f>
        <v>0</v>
      </c>
    </row>
    <row r="368" spans="1:16" x14ac:dyDescent="0.2">
      <c r="A368" s="1" t="str">
        <f t="shared" si="10"/>
        <v>20131industrialVCC 21400 (GAS LHD1)2018</v>
      </c>
      <c r="B368" s="1" t="str">
        <f t="shared" si="11"/>
        <v>20131industrialVCC 21400 (GAS LHD1)</v>
      </c>
      <c r="C368">
        <f>sales!$B$368</f>
        <v>2013</v>
      </c>
      <c r="D368">
        <f>sales!$C$368</f>
        <v>1</v>
      </c>
      <c r="E368" t="str">
        <f>sales!$D$368</f>
        <v>industrial</v>
      </c>
      <c r="F368" t="str">
        <f>sales!$E$368</f>
        <v>VCC 21400 (GAS LHD1)</v>
      </c>
      <c r="G368">
        <f>sales!$F$368</f>
        <v>2018</v>
      </c>
      <c r="H368" s="1">
        <f>sales!$G368 - VLOOKUP($D368&amp;$G368, 'regional-sales'!$A$2:$D$24, 4, 0) * VLOOKUP($D368&amp;$E368&amp;$F368&amp;$G368, 'market-share'!$A$2:$F$95, 6, 0) * ($C368 = $G368)</f>
        <v>0</v>
      </c>
      <c r="I368" s="1">
        <f>sales!$H368 - IF($C368 &gt;= $G368, VLOOKUP($D368&amp;$G368, 'regional-sales'!$A$2:$D$24, 4, 0) * VLOOKUP($D368&amp;$E368&amp;$F368&amp;$G368, 'market-share'!$A$2:$F$95, 6, 0) * VLOOKUP($C368 - $G368, survival!$A$2:$B$72, 2, 0), 0)</f>
        <v>0</v>
      </c>
      <c r="J368" s="1">
        <f>sales!$I368 - IF($C368 &gt;= $G368, sales!$H368 *VLOOKUP(E368&amp;($C368-$G368), 'annual-travel'!$A$2:$D$64, 4, 0), 0)</f>
        <v>0</v>
      </c>
      <c r="K368" s="1">
        <f>sales!$J368 - SUM($M368:$P368)</f>
        <v>0</v>
      </c>
      <c r="M368" s="1">
        <f>IFERROR(sales!$I368 * VLOOKUP($E368&amp;$F368&amp;"GAS", 'fuel-split'!$A$2:$E$7, 5, 0) / VLOOKUP($F368&amp;$G368&amp;"GAS", 'fuel-efficiency'!$A$2:$E$56, 5, 0), 0)</f>
        <v>0</v>
      </c>
      <c r="N368" s="1">
        <f>IFERROR(sales!$I368 * VLOOKUP($E368&amp;F368&amp;"DSL", 'fuel-split'!$A$2:$E$7, 5, 0) / VLOOKUP($F368&amp;$G368&amp;"DSL", 'fuel-efficiency'!$A$2:$E$56, 5, 0), 0)</f>
        <v>0</v>
      </c>
      <c r="O368" s="1">
        <f>IFERROR(sales!$I368 * VLOOKUP($E368&amp;$F368&amp;"NG", 'fuel-split'!$A$2:$E$7, 5, 0) / VLOOKUP($F368&amp;$G368&amp;"NG", 'fuel-efficiency'!$A$2:$E$56, 5, 0), 0)</f>
        <v>0</v>
      </c>
      <c r="P368" s="1">
        <f>IFERROR(sales!$I368 * VLOOKUP($E368&amp;$F368&amp;"ELEC", 'fuel-split'!$A$2:$E$7, 5, 0) / VLOOKUP($F368&amp;$G368&amp;"ELEC", 'fuel-efficiency'!$A$2:$E$56, 5, 0), 0)</f>
        <v>0</v>
      </c>
    </row>
    <row r="369" spans="1:16" x14ac:dyDescent="0.2">
      <c r="A369" s="1" t="str">
        <f t="shared" si="10"/>
        <v>20141industrialVCC 21400 (GAS LHD1)2018</v>
      </c>
      <c r="B369" s="1" t="str">
        <f t="shared" si="11"/>
        <v>20141industrialVCC 21400 (GAS LHD1)</v>
      </c>
      <c r="C369">
        <f>sales!$B$369</f>
        <v>2014</v>
      </c>
      <c r="D369">
        <f>sales!$C$369</f>
        <v>1</v>
      </c>
      <c r="E369" t="str">
        <f>sales!$D$369</f>
        <v>industrial</v>
      </c>
      <c r="F369" t="str">
        <f>sales!$E$369</f>
        <v>VCC 21400 (GAS LHD1)</v>
      </c>
      <c r="G369">
        <f>sales!$F$369</f>
        <v>2018</v>
      </c>
      <c r="H369" s="1">
        <f>sales!$G369 - VLOOKUP($D369&amp;$G369, 'regional-sales'!$A$2:$D$24, 4, 0) * VLOOKUP($D369&amp;$E369&amp;$F369&amp;$G369, 'market-share'!$A$2:$F$95, 6, 0) * ($C369 = $G369)</f>
        <v>0</v>
      </c>
      <c r="I369" s="1">
        <f>sales!$H369 - IF($C369 &gt;= $G369, VLOOKUP($D369&amp;$G369, 'regional-sales'!$A$2:$D$24, 4, 0) * VLOOKUP($D369&amp;$E369&amp;$F369&amp;$G369, 'market-share'!$A$2:$F$95, 6, 0) * VLOOKUP($C369 - $G369, survival!$A$2:$B$72, 2, 0), 0)</f>
        <v>0</v>
      </c>
      <c r="J369" s="1">
        <f>sales!$I369 - IF($C369 &gt;= $G369, sales!$H369 *VLOOKUP(E369&amp;($C369-$G369), 'annual-travel'!$A$2:$D$64, 4, 0), 0)</f>
        <v>0</v>
      </c>
      <c r="K369" s="1">
        <f>sales!$J369 - SUM($M369:$P369)</f>
        <v>0</v>
      </c>
      <c r="M369" s="1">
        <f>IFERROR(sales!$I369 * VLOOKUP($E369&amp;$F369&amp;"GAS", 'fuel-split'!$A$2:$E$7, 5, 0) / VLOOKUP($F369&amp;$G369&amp;"GAS", 'fuel-efficiency'!$A$2:$E$56, 5, 0), 0)</f>
        <v>0</v>
      </c>
      <c r="N369" s="1">
        <f>IFERROR(sales!$I369 * VLOOKUP($E369&amp;F369&amp;"DSL", 'fuel-split'!$A$2:$E$7, 5, 0) / VLOOKUP($F369&amp;$G369&amp;"DSL", 'fuel-efficiency'!$A$2:$E$56, 5, 0), 0)</f>
        <v>0</v>
      </c>
      <c r="O369" s="1">
        <f>IFERROR(sales!$I369 * VLOOKUP($E369&amp;$F369&amp;"NG", 'fuel-split'!$A$2:$E$7, 5, 0) / VLOOKUP($F369&amp;$G369&amp;"NG", 'fuel-efficiency'!$A$2:$E$56, 5, 0), 0)</f>
        <v>0</v>
      </c>
      <c r="P369" s="1">
        <f>IFERROR(sales!$I369 * VLOOKUP($E369&amp;$F369&amp;"ELEC", 'fuel-split'!$A$2:$E$7, 5, 0) / VLOOKUP($F369&amp;$G369&amp;"ELEC", 'fuel-efficiency'!$A$2:$E$56, 5, 0), 0)</f>
        <v>0</v>
      </c>
    </row>
    <row r="370" spans="1:16" x14ac:dyDescent="0.2">
      <c r="A370" s="1" t="str">
        <f t="shared" si="10"/>
        <v>20151industrialVCC 21400 (GAS LHD1)2018</v>
      </c>
      <c r="B370" s="1" t="str">
        <f t="shared" si="11"/>
        <v>20151industrialVCC 21400 (GAS LHD1)</v>
      </c>
      <c r="C370">
        <f>sales!$B$370</f>
        <v>2015</v>
      </c>
      <c r="D370">
        <f>sales!$C$370</f>
        <v>1</v>
      </c>
      <c r="E370" t="str">
        <f>sales!$D$370</f>
        <v>industrial</v>
      </c>
      <c r="F370" t="str">
        <f>sales!$E$370</f>
        <v>VCC 21400 (GAS LHD1)</v>
      </c>
      <c r="G370">
        <f>sales!$F$370</f>
        <v>2018</v>
      </c>
      <c r="H370" s="1">
        <f>sales!$G370 - VLOOKUP($D370&amp;$G370, 'regional-sales'!$A$2:$D$24, 4, 0) * VLOOKUP($D370&amp;$E370&amp;$F370&amp;$G370, 'market-share'!$A$2:$F$95, 6, 0) * ($C370 = $G370)</f>
        <v>0</v>
      </c>
      <c r="I370" s="1">
        <f>sales!$H370 - IF($C370 &gt;= $G370, VLOOKUP($D370&amp;$G370, 'regional-sales'!$A$2:$D$24, 4, 0) * VLOOKUP($D370&amp;$E370&amp;$F370&amp;$G370, 'market-share'!$A$2:$F$95, 6, 0) * VLOOKUP($C370 - $G370, survival!$A$2:$B$72, 2, 0), 0)</f>
        <v>0</v>
      </c>
      <c r="J370" s="1">
        <f>sales!$I370 - IF($C370 &gt;= $G370, sales!$H370 *VLOOKUP(E370&amp;($C370-$G370), 'annual-travel'!$A$2:$D$64, 4, 0), 0)</f>
        <v>0</v>
      </c>
      <c r="K370" s="1">
        <f>sales!$J370 - SUM($M370:$P370)</f>
        <v>0</v>
      </c>
      <c r="M370" s="1">
        <f>IFERROR(sales!$I370 * VLOOKUP($E370&amp;$F370&amp;"GAS", 'fuel-split'!$A$2:$E$7, 5, 0) / VLOOKUP($F370&amp;$G370&amp;"GAS", 'fuel-efficiency'!$A$2:$E$56, 5, 0), 0)</f>
        <v>0</v>
      </c>
      <c r="N370" s="1">
        <f>IFERROR(sales!$I370 * VLOOKUP($E370&amp;F370&amp;"DSL", 'fuel-split'!$A$2:$E$7, 5, 0) / VLOOKUP($F370&amp;$G370&amp;"DSL", 'fuel-efficiency'!$A$2:$E$56, 5, 0), 0)</f>
        <v>0</v>
      </c>
      <c r="O370" s="1">
        <f>IFERROR(sales!$I370 * VLOOKUP($E370&amp;$F370&amp;"NG", 'fuel-split'!$A$2:$E$7, 5, 0) / VLOOKUP($F370&amp;$G370&amp;"NG", 'fuel-efficiency'!$A$2:$E$56, 5, 0), 0)</f>
        <v>0</v>
      </c>
      <c r="P370" s="1">
        <f>IFERROR(sales!$I370 * VLOOKUP($E370&amp;$F370&amp;"ELEC", 'fuel-split'!$A$2:$E$7, 5, 0) / VLOOKUP($F370&amp;$G370&amp;"ELEC", 'fuel-efficiency'!$A$2:$E$56, 5, 0), 0)</f>
        <v>0</v>
      </c>
    </row>
    <row r="371" spans="1:16" x14ac:dyDescent="0.2">
      <c r="A371" s="1" t="str">
        <f t="shared" si="10"/>
        <v>20161industrialVCC 21400 (GAS LHD1)2018</v>
      </c>
      <c r="B371" s="1" t="str">
        <f t="shared" si="11"/>
        <v>20161industrialVCC 21400 (GAS LHD1)</v>
      </c>
      <c r="C371">
        <f>sales!$B$371</f>
        <v>2016</v>
      </c>
      <c r="D371">
        <f>sales!$C$371</f>
        <v>1</v>
      </c>
      <c r="E371" t="str">
        <f>sales!$D$371</f>
        <v>industrial</v>
      </c>
      <c r="F371" t="str">
        <f>sales!$E$371</f>
        <v>VCC 21400 (GAS LHD1)</v>
      </c>
      <c r="G371">
        <f>sales!$F$371</f>
        <v>2018</v>
      </c>
      <c r="H371" s="1">
        <f>sales!$G371 - VLOOKUP($D371&amp;$G371, 'regional-sales'!$A$2:$D$24, 4, 0) * VLOOKUP($D371&amp;$E371&amp;$F371&amp;$G371, 'market-share'!$A$2:$F$95, 6, 0) * ($C371 = $G371)</f>
        <v>0</v>
      </c>
      <c r="I371" s="1">
        <f>sales!$H371 - IF($C371 &gt;= $G371, VLOOKUP($D371&amp;$G371, 'regional-sales'!$A$2:$D$24, 4, 0) * VLOOKUP($D371&amp;$E371&amp;$F371&amp;$G371, 'market-share'!$A$2:$F$95, 6, 0) * VLOOKUP($C371 - $G371, survival!$A$2:$B$72, 2, 0), 0)</f>
        <v>0</v>
      </c>
      <c r="J371" s="1">
        <f>sales!$I371 - IF($C371 &gt;= $G371, sales!$H371 *VLOOKUP(E371&amp;($C371-$G371), 'annual-travel'!$A$2:$D$64, 4, 0), 0)</f>
        <v>0</v>
      </c>
      <c r="K371" s="1">
        <f>sales!$J371 - SUM($M371:$P371)</f>
        <v>0</v>
      </c>
      <c r="M371" s="1">
        <f>IFERROR(sales!$I371 * VLOOKUP($E371&amp;$F371&amp;"GAS", 'fuel-split'!$A$2:$E$7, 5, 0) / VLOOKUP($F371&amp;$G371&amp;"GAS", 'fuel-efficiency'!$A$2:$E$56, 5, 0), 0)</f>
        <v>0</v>
      </c>
      <c r="N371" s="1">
        <f>IFERROR(sales!$I371 * VLOOKUP($E371&amp;F371&amp;"DSL", 'fuel-split'!$A$2:$E$7, 5, 0) / VLOOKUP($F371&amp;$G371&amp;"DSL", 'fuel-efficiency'!$A$2:$E$56, 5, 0), 0)</f>
        <v>0</v>
      </c>
      <c r="O371" s="1">
        <f>IFERROR(sales!$I371 * VLOOKUP($E371&amp;$F371&amp;"NG", 'fuel-split'!$A$2:$E$7, 5, 0) / VLOOKUP($F371&amp;$G371&amp;"NG", 'fuel-efficiency'!$A$2:$E$56, 5, 0), 0)</f>
        <v>0</v>
      </c>
      <c r="P371" s="1">
        <f>IFERROR(sales!$I371 * VLOOKUP($E371&amp;$F371&amp;"ELEC", 'fuel-split'!$A$2:$E$7, 5, 0) / VLOOKUP($F371&amp;$G371&amp;"ELEC", 'fuel-efficiency'!$A$2:$E$56, 5, 0), 0)</f>
        <v>0</v>
      </c>
    </row>
    <row r="372" spans="1:16" x14ac:dyDescent="0.2">
      <c r="A372" s="1" t="str">
        <f t="shared" si="10"/>
        <v>20171industrialVCC 21400 (GAS LHD1)2018</v>
      </c>
      <c r="B372" s="1" t="str">
        <f t="shared" si="11"/>
        <v>20171industrialVCC 21400 (GAS LHD1)</v>
      </c>
      <c r="C372">
        <f>sales!$B$372</f>
        <v>2017</v>
      </c>
      <c r="D372">
        <f>sales!$C$372</f>
        <v>1</v>
      </c>
      <c r="E372" t="str">
        <f>sales!$D$372</f>
        <v>industrial</v>
      </c>
      <c r="F372" t="str">
        <f>sales!$E$372</f>
        <v>VCC 21400 (GAS LHD1)</v>
      </c>
      <c r="G372">
        <f>sales!$F$372</f>
        <v>2018</v>
      </c>
      <c r="H372" s="1">
        <f>sales!$G372 - VLOOKUP($D372&amp;$G372, 'regional-sales'!$A$2:$D$24, 4, 0) * VLOOKUP($D372&amp;$E372&amp;$F372&amp;$G372, 'market-share'!$A$2:$F$95, 6, 0) * ($C372 = $G372)</f>
        <v>0</v>
      </c>
      <c r="I372" s="1">
        <f>sales!$H372 - IF($C372 &gt;= $G372, VLOOKUP($D372&amp;$G372, 'regional-sales'!$A$2:$D$24, 4, 0) * VLOOKUP($D372&amp;$E372&amp;$F372&amp;$G372, 'market-share'!$A$2:$F$95, 6, 0) * VLOOKUP($C372 - $G372, survival!$A$2:$B$72, 2, 0), 0)</f>
        <v>0</v>
      </c>
      <c r="J372" s="1">
        <f>sales!$I372 - IF($C372 &gt;= $G372, sales!$H372 *VLOOKUP(E372&amp;($C372-$G372), 'annual-travel'!$A$2:$D$64, 4, 0), 0)</f>
        <v>0</v>
      </c>
      <c r="K372" s="1">
        <f>sales!$J372 - SUM($M372:$P372)</f>
        <v>0</v>
      </c>
      <c r="M372" s="1">
        <f>IFERROR(sales!$I372 * VLOOKUP($E372&amp;$F372&amp;"GAS", 'fuel-split'!$A$2:$E$7, 5, 0) / VLOOKUP($F372&amp;$G372&amp;"GAS", 'fuel-efficiency'!$A$2:$E$56, 5, 0), 0)</f>
        <v>0</v>
      </c>
      <c r="N372" s="1">
        <f>IFERROR(sales!$I372 * VLOOKUP($E372&amp;F372&amp;"DSL", 'fuel-split'!$A$2:$E$7, 5, 0) / VLOOKUP($F372&amp;$G372&amp;"DSL", 'fuel-efficiency'!$A$2:$E$56, 5, 0), 0)</f>
        <v>0</v>
      </c>
      <c r="O372" s="1">
        <f>IFERROR(sales!$I372 * VLOOKUP($E372&amp;$F372&amp;"NG", 'fuel-split'!$A$2:$E$7, 5, 0) / VLOOKUP($F372&amp;$G372&amp;"NG", 'fuel-efficiency'!$A$2:$E$56, 5, 0), 0)</f>
        <v>0</v>
      </c>
      <c r="P372" s="1">
        <f>IFERROR(sales!$I372 * VLOOKUP($E372&amp;$F372&amp;"ELEC", 'fuel-split'!$A$2:$E$7, 5, 0) / VLOOKUP($F372&amp;$G372&amp;"ELEC", 'fuel-efficiency'!$A$2:$E$56, 5, 0), 0)</f>
        <v>0</v>
      </c>
    </row>
    <row r="373" spans="1:16" x14ac:dyDescent="0.2">
      <c r="A373" s="1" t="str">
        <f t="shared" si="10"/>
        <v>20181industrialVCC 21400 (GAS LHD1)2018</v>
      </c>
      <c r="B373" s="1" t="str">
        <f t="shared" si="11"/>
        <v>20181industrialVCC 21400 (GAS LHD1)</v>
      </c>
      <c r="C373">
        <f>sales!$B$373</f>
        <v>2018</v>
      </c>
      <c r="D373">
        <f>sales!$C$373</f>
        <v>1</v>
      </c>
      <c r="E373" t="str">
        <f>sales!$D$373</f>
        <v>industrial</v>
      </c>
      <c r="F373" t="str">
        <f>sales!$E$373</f>
        <v>VCC 21400 (GAS LHD1)</v>
      </c>
      <c r="G373">
        <f>sales!$F$373</f>
        <v>2018</v>
      </c>
      <c r="H373" s="1">
        <f>sales!$G373 - VLOOKUP($D373&amp;$G373, 'regional-sales'!$A$2:$D$24, 4, 0) * VLOOKUP($D373&amp;$E373&amp;$F373&amp;$G373, 'market-share'!$A$2:$F$95, 6, 0) * ($C373 = $G373)</f>
        <v>-1.7438139821024379E-9</v>
      </c>
      <c r="I373" s="1">
        <f>sales!$H373 - IF($C373 &gt;= $G373, VLOOKUP($D373&amp;$G373, 'regional-sales'!$A$2:$D$24, 4, 0) * VLOOKUP($D373&amp;$E373&amp;$F373&amp;$G373, 'market-share'!$A$2:$F$95, 6, 0) * VLOOKUP($C373 - $G373, survival!$A$2:$B$72, 2, 0), 0)</f>
        <v>-1.7438139821024379E-9</v>
      </c>
      <c r="J373" s="1">
        <f>sales!$I373 - IF($C373 &gt;= $G373, sales!$H373 *VLOOKUP(E373&amp;($C373-$G373), 'annual-travel'!$A$2:$D$64, 4, 0), 0)</f>
        <v>4.4868327677249908E-4</v>
      </c>
      <c r="K373" s="1">
        <f>sales!$J373 - SUM($M373:$P373)</f>
        <v>-7.1940216002985835E-5</v>
      </c>
      <c r="M373" s="1">
        <f>IFERROR(sales!$I373 * VLOOKUP($E373&amp;$F373&amp;"GAS", 'fuel-split'!$A$2:$E$7, 5, 0) / VLOOKUP($F373&amp;$G373&amp;"GAS", 'fuel-efficiency'!$A$2:$E$56, 5, 0), 0)</f>
        <v>237872.86062857721</v>
      </c>
      <c r="N373" s="1">
        <f>IFERROR(sales!$I373 * VLOOKUP($E373&amp;F373&amp;"DSL", 'fuel-split'!$A$2:$E$7, 5, 0) / VLOOKUP($F373&amp;$G373&amp;"DSL", 'fuel-efficiency'!$A$2:$E$56, 5, 0), 0)</f>
        <v>0</v>
      </c>
      <c r="O373" s="1">
        <f>IFERROR(sales!$I373 * VLOOKUP($E373&amp;$F373&amp;"NG", 'fuel-split'!$A$2:$E$7, 5, 0) / VLOOKUP($F373&amp;$G373&amp;"NG", 'fuel-efficiency'!$A$2:$E$56, 5, 0), 0)</f>
        <v>0</v>
      </c>
      <c r="P373" s="1">
        <f>IFERROR(sales!$I373 * VLOOKUP($E373&amp;$F373&amp;"ELEC", 'fuel-split'!$A$2:$E$7, 5, 0) / VLOOKUP($F373&amp;$G373&amp;"ELEC", 'fuel-efficiency'!$A$2:$E$56, 5, 0), 0)</f>
        <v>0</v>
      </c>
    </row>
    <row r="374" spans="1:16" x14ac:dyDescent="0.2">
      <c r="A374" s="1" t="str">
        <f t="shared" si="10"/>
        <v>20191industrialVCC 21400 (GAS LHD1)2018</v>
      </c>
      <c r="B374" s="1" t="str">
        <f t="shared" si="11"/>
        <v>20191industrialVCC 21400 (GAS LHD1)</v>
      </c>
      <c r="C374">
        <f>sales!$B$374</f>
        <v>2019</v>
      </c>
      <c r="D374">
        <f>sales!$C$374</f>
        <v>1</v>
      </c>
      <c r="E374" t="str">
        <f>sales!$D$374</f>
        <v>industrial</v>
      </c>
      <c r="F374" t="str">
        <f>sales!$E$374</f>
        <v>VCC 21400 (GAS LHD1)</v>
      </c>
      <c r="G374">
        <f>sales!$F$374</f>
        <v>2018</v>
      </c>
      <c r="H374" s="1">
        <f>sales!$G374 - VLOOKUP($D374&amp;$G374, 'regional-sales'!$A$2:$D$24, 4, 0) * VLOOKUP($D374&amp;$E374&amp;$F374&amp;$G374, 'market-share'!$A$2:$F$95, 6, 0) * ($C374 = $G374)</f>
        <v>0</v>
      </c>
      <c r="I374" s="1">
        <f>sales!$H374 - IF($C374 &gt;= $G374, VLOOKUP($D374&amp;$G374, 'regional-sales'!$A$2:$D$24, 4, 0) * VLOOKUP($D374&amp;$E374&amp;$F374&amp;$G374, 'market-share'!$A$2:$F$95, 6, 0) * VLOOKUP($C374 - $G374, survival!$A$2:$B$72, 2, 0), 0)</f>
        <v>-1.7259367268707138E-9</v>
      </c>
      <c r="J374" s="1">
        <f>sales!$I374 - IF($C374 &gt;= $G374, sales!$H374 *VLOOKUP(E374&amp;($C374-$G374), 'annual-travel'!$A$2:$D$64, 4, 0), 0)</f>
        <v>1.2773508206009865E-4</v>
      </c>
      <c r="K374" s="1">
        <f>sales!$J374 - SUM($M374:$P374)</f>
        <v>-6.7734683398157358E-5</v>
      </c>
      <c r="M374" s="1">
        <f>IFERROR(sales!$I374 * VLOOKUP($E374&amp;$F374&amp;"GAS", 'fuel-split'!$A$2:$E$7, 5, 0) / VLOOKUP($F374&amp;$G374&amp;"GAS", 'fuel-efficiency'!$A$2:$E$56, 5, 0), 0)</f>
        <v>223968.03532044269</v>
      </c>
      <c r="N374" s="1">
        <f>IFERROR(sales!$I374 * VLOOKUP($E374&amp;F374&amp;"DSL", 'fuel-split'!$A$2:$E$7, 5, 0) / VLOOKUP($F374&amp;$G374&amp;"DSL", 'fuel-efficiency'!$A$2:$E$56, 5, 0), 0)</f>
        <v>0</v>
      </c>
      <c r="O374" s="1">
        <f>IFERROR(sales!$I374 * VLOOKUP($E374&amp;$F374&amp;"NG", 'fuel-split'!$A$2:$E$7, 5, 0) / VLOOKUP($F374&amp;$G374&amp;"NG", 'fuel-efficiency'!$A$2:$E$56, 5, 0), 0)</f>
        <v>0</v>
      </c>
      <c r="P374" s="1">
        <f>IFERROR(sales!$I374 * VLOOKUP($E374&amp;$F374&amp;"ELEC", 'fuel-split'!$A$2:$E$7, 5, 0) / VLOOKUP($F374&amp;$G374&amp;"ELEC", 'fuel-efficiency'!$A$2:$E$56, 5, 0), 0)</f>
        <v>0</v>
      </c>
    </row>
    <row r="375" spans="1:16" x14ac:dyDescent="0.2">
      <c r="A375" s="1" t="str">
        <f t="shared" si="10"/>
        <v>20201industrialVCC 21400 (GAS LHD1)2018</v>
      </c>
      <c r="B375" s="1" t="str">
        <f t="shared" si="11"/>
        <v>20201industrialVCC 21400 (GAS LHD1)</v>
      </c>
      <c r="C375">
        <f>sales!$B$375</f>
        <v>2020</v>
      </c>
      <c r="D375">
        <f>sales!$C$375</f>
        <v>1</v>
      </c>
      <c r="E375" t="str">
        <f>sales!$D$375</f>
        <v>industrial</v>
      </c>
      <c r="F375" t="str">
        <f>sales!$E$375</f>
        <v>VCC 21400 (GAS LHD1)</v>
      </c>
      <c r="G375">
        <f>sales!$F$375</f>
        <v>2018</v>
      </c>
      <c r="H375" s="1">
        <f>sales!$G375 - VLOOKUP($D375&amp;$G375, 'regional-sales'!$A$2:$D$24, 4, 0) * VLOOKUP($D375&amp;$E375&amp;$F375&amp;$G375, 'market-share'!$A$2:$F$95, 6, 0) * ($C375 = $G375)</f>
        <v>0</v>
      </c>
      <c r="I375" s="1">
        <f>sales!$H375 - IF($C375 &gt;= $G375, VLOOKUP($D375&amp;$G375, 'regional-sales'!$A$2:$D$24, 4, 0) * VLOOKUP($D375&amp;$E375&amp;$F375&amp;$G375, 'market-share'!$A$2:$F$95, 6, 0) * VLOOKUP($C375 - $G375, survival!$A$2:$B$72, 2, 0), 0)</f>
        <v>-1.7088410686483257E-9</v>
      </c>
      <c r="J375" s="1">
        <f>sales!$I375 - IF($C375 &gt;= $G375, sales!$H375 *VLOOKUP(E375&amp;($C375-$G375), 'annual-travel'!$A$2:$D$64, 4, 0), 0)</f>
        <v>1.2061977759003639E-4</v>
      </c>
      <c r="K375" s="1">
        <f>sales!$J375 - SUM($M375:$P375)</f>
        <v>-6.5159896621480584E-5</v>
      </c>
      <c r="M375" s="1">
        <f>IFERROR(sales!$I375 * VLOOKUP($E375&amp;$F375&amp;"GAS", 'fuel-split'!$A$2:$E$7, 5, 0) / VLOOKUP($F375&amp;$G375&amp;"GAS", 'fuel-efficiency'!$A$2:$E$56, 5, 0), 0)</f>
        <v>215452.77388148391</v>
      </c>
      <c r="N375" s="1">
        <f>IFERROR(sales!$I375 * VLOOKUP($E375&amp;F375&amp;"DSL", 'fuel-split'!$A$2:$E$7, 5, 0) / VLOOKUP($F375&amp;$G375&amp;"DSL", 'fuel-efficiency'!$A$2:$E$56, 5, 0), 0)</f>
        <v>0</v>
      </c>
      <c r="O375" s="1">
        <f>IFERROR(sales!$I375 * VLOOKUP($E375&amp;$F375&amp;"NG", 'fuel-split'!$A$2:$E$7, 5, 0) / VLOOKUP($F375&amp;$G375&amp;"NG", 'fuel-efficiency'!$A$2:$E$56, 5, 0), 0)</f>
        <v>0</v>
      </c>
      <c r="P375" s="1">
        <f>IFERROR(sales!$I375 * VLOOKUP($E375&amp;$F375&amp;"ELEC", 'fuel-split'!$A$2:$E$7, 5, 0) / VLOOKUP($F375&amp;$G375&amp;"ELEC", 'fuel-efficiency'!$A$2:$E$56, 5, 0), 0)</f>
        <v>0</v>
      </c>
    </row>
    <row r="376" spans="1:16" x14ac:dyDescent="0.2">
      <c r="A376" s="1" t="str">
        <f t="shared" si="10"/>
        <v>20101industrialVCC 21400 (GAS LHD1)2019</v>
      </c>
      <c r="B376" s="1" t="str">
        <f t="shared" si="11"/>
        <v>20101industrialVCC 21400 (GAS LHD1)</v>
      </c>
      <c r="C376">
        <f>sales!$B$376</f>
        <v>2010</v>
      </c>
      <c r="D376">
        <f>sales!$C$376</f>
        <v>1</v>
      </c>
      <c r="E376" t="str">
        <f>sales!$D$376</f>
        <v>industrial</v>
      </c>
      <c r="F376" t="str">
        <f>sales!$E$376</f>
        <v>VCC 21400 (GAS LHD1)</v>
      </c>
      <c r="G376">
        <f>sales!$F$376</f>
        <v>2019</v>
      </c>
      <c r="H376" s="1">
        <f>sales!$G376 - VLOOKUP($D376&amp;$G376, 'regional-sales'!$A$2:$D$24, 4, 0) * VLOOKUP($D376&amp;$E376&amp;$F376&amp;$G376, 'market-share'!$A$2:$F$95, 6, 0) * ($C376 = $G376)</f>
        <v>0</v>
      </c>
      <c r="I376" s="1">
        <f>sales!$H376 - IF($C376 &gt;= $G376, VLOOKUP($D376&amp;$G376, 'regional-sales'!$A$2:$D$24, 4, 0) * VLOOKUP($D376&amp;$E376&amp;$F376&amp;$G376, 'market-share'!$A$2:$F$95, 6, 0) * VLOOKUP($C376 - $G376, survival!$A$2:$B$72, 2, 0), 0)</f>
        <v>0</v>
      </c>
      <c r="J376" s="1">
        <f>sales!$I376 - IF($C376 &gt;= $G376, sales!$H376 *VLOOKUP(E376&amp;($C376-$G376), 'annual-travel'!$A$2:$D$64, 4, 0), 0)</f>
        <v>0</v>
      </c>
      <c r="K376" s="1">
        <f>sales!$J376 - SUM($M376:$P376)</f>
        <v>0</v>
      </c>
      <c r="M376" s="1">
        <f>IFERROR(sales!$I376 * VLOOKUP($E376&amp;$F376&amp;"GAS", 'fuel-split'!$A$2:$E$7, 5, 0) / VLOOKUP($F376&amp;$G376&amp;"GAS", 'fuel-efficiency'!$A$2:$E$56, 5, 0), 0)</f>
        <v>0</v>
      </c>
      <c r="N376" s="1">
        <f>IFERROR(sales!$I376 * VLOOKUP($E376&amp;F376&amp;"DSL", 'fuel-split'!$A$2:$E$7, 5, 0) / VLOOKUP($F376&amp;$G376&amp;"DSL", 'fuel-efficiency'!$A$2:$E$56, 5, 0), 0)</f>
        <v>0</v>
      </c>
      <c r="O376" s="1">
        <f>IFERROR(sales!$I376 * VLOOKUP($E376&amp;$F376&amp;"NG", 'fuel-split'!$A$2:$E$7, 5, 0) / VLOOKUP($F376&amp;$G376&amp;"NG", 'fuel-efficiency'!$A$2:$E$56, 5, 0), 0)</f>
        <v>0</v>
      </c>
      <c r="P376" s="1">
        <f>IFERROR(sales!$I376 * VLOOKUP($E376&amp;$F376&amp;"ELEC", 'fuel-split'!$A$2:$E$7, 5, 0) / VLOOKUP($F376&amp;$G376&amp;"ELEC", 'fuel-efficiency'!$A$2:$E$56, 5, 0), 0)</f>
        <v>0</v>
      </c>
    </row>
    <row r="377" spans="1:16" x14ac:dyDescent="0.2">
      <c r="A377" s="1" t="str">
        <f t="shared" si="10"/>
        <v>20111industrialVCC 21400 (GAS LHD1)2019</v>
      </c>
      <c r="B377" s="1" t="str">
        <f t="shared" si="11"/>
        <v>20111industrialVCC 21400 (GAS LHD1)</v>
      </c>
      <c r="C377">
        <f>sales!$B$377</f>
        <v>2011</v>
      </c>
      <c r="D377">
        <f>sales!$C$377</f>
        <v>1</v>
      </c>
      <c r="E377" t="str">
        <f>sales!$D$377</f>
        <v>industrial</v>
      </c>
      <c r="F377" t="str">
        <f>sales!$E$377</f>
        <v>VCC 21400 (GAS LHD1)</v>
      </c>
      <c r="G377">
        <f>sales!$F$377</f>
        <v>2019</v>
      </c>
      <c r="H377" s="1">
        <f>sales!$G377 - VLOOKUP($D377&amp;$G377, 'regional-sales'!$A$2:$D$24, 4, 0) * VLOOKUP($D377&amp;$E377&amp;$F377&amp;$G377, 'market-share'!$A$2:$F$95, 6, 0) * ($C377 = $G377)</f>
        <v>0</v>
      </c>
      <c r="I377" s="1">
        <f>sales!$H377 - IF($C377 &gt;= $G377, VLOOKUP($D377&amp;$G377, 'regional-sales'!$A$2:$D$24, 4, 0) * VLOOKUP($D377&amp;$E377&amp;$F377&amp;$G377, 'market-share'!$A$2:$F$95, 6, 0) * VLOOKUP($C377 - $G377, survival!$A$2:$B$72, 2, 0), 0)</f>
        <v>0</v>
      </c>
      <c r="J377" s="1">
        <f>sales!$I377 - IF($C377 &gt;= $G377, sales!$H377 *VLOOKUP(E377&amp;($C377-$G377), 'annual-travel'!$A$2:$D$64, 4, 0), 0)</f>
        <v>0</v>
      </c>
      <c r="K377" s="1">
        <f>sales!$J377 - SUM($M377:$P377)</f>
        <v>0</v>
      </c>
      <c r="M377" s="1">
        <f>IFERROR(sales!$I377 * VLOOKUP($E377&amp;$F377&amp;"GAS", 'fuel-split'!$A$2:$E$7, 5, 0) / VLOOKUP($F377&amp;$G377&amp;"GAS", 'fuel-efficiency'!$A$2:$E$56, 5, 0), 0)</f>
        <v>0</v>
      </c>
      <c r="N377" s="1">
        <f>IFERROR(sales!$I377 * VLOOKUP($E377&amp;F377&amp;"DSL", 'fuel-split'!$A$2:$E$7, 5, 0) / VLOOKUP($F377&amp;$G377&amp;"DSL", 'fuel-efficiency'!$A$2:$E$56, 5, 0), 0)</f>
        <v>0</v>
      </c>
      <c r="O377" s="1">
        <f>IFERROR(sales!$I377 * VLOOKUP($E377&amp;$F377&amp;"NG", 'fuel-split'!$A$2:$E$7, 5, 0) / VLOOKUP($F377&amp;$G377&amp;"NG", 'fuel-efficiency'!$A$2:$E$56, 5, 0), 0)</f>
        <v>0</v>
      </c>
      <c r="P377" s="1">
        <f>IFERROR(sales!$I377 * VLOOKUP($E377&amp;$F377&amp;"ELEC", 'fuel-split'!$A$2:$E$7, 5, 0) / VLOOKUP($F377&amp;$G377&amp;"ELEC", 'fuel-efficiency'!$A$2:$E$56, 5, 0), 0)</f>
        <v>0</v>
      </c>
    </row>
    <row r="378" spans="1:16" x14ac:dyDescent="0.2">
      <c r="A378" s="1" t="str">
        <f t="shared" si="10"/>
        <v>20121industrialVCC 21400 (GAS LHD1)2019</v>
      </c>
      <c r="B378" s="1" t="str">
        <f t="shared" si="11"/>
        <v>20121industrialVCC 21400 (GAS LHD1)</v>
      </c>
      <c r="C378">
        <f>sales!$B$378</f>
        <v>2012</v>
      </c>
      <c r="D378">
        <f>sales!$C$378</f>
        <v>1</v>
      </c>
      <c r="E378" t="str">
        <f>sales!$D$378</f>
        <v>industrial</v>
      </c>
      <c r="F378" t="str">
        <f>sales!$E$378</f>
        <v>VCC 21400 (GAS LHD1)</v>
      </c>
      <c r="G378">
        <f>sales!$F$378</f>
        <v>2019</v>
      </c>
      <c r="H378" s="1">
        <f>sales!$G378 - VLOOKUP($D378&amp;$G378, 'regional-sales'!$A$2:$D$24, 4, 0) * VLOOKUP($D378&amp;$E378&amp;$F378&amp;$G378, 'market-share'!$A$2:$F$95, 6, 0) * ($C378 = $G378)</f>
        <v>0</v>
      </c>
      <c r="I378" s="1">
        <f>sales!$H378 - IF($C378 &gt;= $G378, VLOOKUP($D378&amp;$G378, 'regional-sales'!$A$2:$D$24, 4, 0) * VLOOKUP($D378&amp;$E378&amp;$F378&amp;$G378, 'market-share'!$A$2:$F$95, 6, 0) * VLOOKUP($C378 - $G378, survival!$A$2:$B$72, 2, 0), 0)</f>
        <v>0</v>
      </c>
      <c r="J378" s="1">
        <f>sales!$I378 - IF($C378 &gt;= $G378, sales!$H378 *VLOOKUP(E378&amp;($C378-$G378), 'annual-travel'!$A$2:$D$64, 4, 0), 0)</f>
        <v>0</v>
      </c>
      <c r="K378" s="1">
        <f>sales!$J378 - SUM($M378:$P378)</f>
        <v>0</v>
      </c>
      <c r="M378" s="1">
        <f>IFERROR(sales!$I378 * VLOOKUP($E378&amp;$F378&amp;"GAS", 'fuel-split'!$A$2:$E$7, 5, 0) / VLOOKUP($F378&amp;$G378&amp;"GAS", 'fuel-efficiency'!$A$2:$E$56, 5, 0), 0)</f>
        <v>0</v>
      </c>
      <c r="N378" s="1">
        <f>IFERROR(sales!$I378 * VLOOKUP($E378&amp;F378&amp;"DSL", 'fuel-split'!$A$2:$E$7, 5, 0) / VLOOKUP($F378&amp;$G378&amp;"DSL", 'fuel-efficiency'!$A$2:$E$56, 5, 0), 0)</f>
        <v>0</v>
      </c>
      <c r="O378" s="1">
        <f>IFERROR(sales!$I378 * VLOOKUP($E378&amp;$F378&amp;"NG", 'fuel-split'!$A$2:$E$7, 5, 0) / VLOOKUP($F378&amp;$G378&amp;"NG", 'fuel-efficiency'!$A$2:$E$56, 5, 0), 0)</f>
        <v>0</v>
      </c>
      <c r="P378" s="1">
        <f>IFERROR(sales!$I378 * VLOOKUP($E378&amp;$F378&amp;"ELEC", 'fuel-split'!$A$2:$E$7, 5, 0) / VLOOKUP($F378&amp;$G378&amp;"ELEC", 'fuel-efficiency'!$A$2:$E$56, 5, 0), 0)</f>
        <v>0</v>
      </c>
    </row>
    <row r="379" spans="1:16" x14ac:dyDescent="0.2">
      <c r="A379" s="1" t="str">
        <f t="shared" si="10"/>
        <v>20131industrialVCC 21400 (GAS LHD1)2019</v>
      </c>
      <c r="B379" s="1" t="str">
        <f t="shared" si="11"/>
        <v>20131industrialVCC 21400 (GAS LHD1)</v>
      </c>
      <c r="C379">
        <f>sales!$B$379</f>
        <v>2013</v>
      </c>
      <c r="D379">
        <f>sales!$C$379</f>
        <v>1</v>
      </c>
      <c r="E379" t="str">
        <f>sales!$D$379</f>
        <v>industrial</v>
      </c>
      <c r="F379" t="str">
        <f>sales!$E$379</f>
        <v>VCC 21400 (GAS LHD1)</v>
      </c>
      <c r="G379">
        <f>sales!$F$379</f>
        <v>2019</v>
      </c>
      <c r="H379" s="1">
        <f>sales!$G379 - VLOOKUP($D379&amp;$G379, 'regional-sales'!$A$2:$D$24, 4, 0) * VLOOKUP($D379&amp;$E379&amp;$F379&amp;$G379, 'market-share'!$A$2:$F$95, 6, 0) * ($C379 = $G379)</f>
        <v>0</v>
      </c>
      <c r="I379" s="1">
        <f>sales!$H379 - IF($C379 &gt;= $G379, VLOOKUP($D379&amp;$G379, 'regional-sales'!$A$2:$D$24, 4, 0) * VLOOKUP($D379&amp;$E379&amp;$F379&amp;$G379, 'market-share'!$A$2:$F$95, 6, 0) * VLOOKUP($C379 - $G379, survival!$A$2:$B$72, 2, 0), 0)</f>
        <v>0</v>
      </c>
      <c r="J379" s="1">
        <f>sales!$I379 - IF($C379 &gt;= $G379, sales!$H379 *VLOOKUP(E379&amp;($C379-$G379), 'annual-travel'!$A$2:$D$64, 4, 0), 0)</f>
        <v>0</v>
      </c>
      <c r="K379" s="1">
        <f>sales!$J379 - SUM($M379:$P379)</f>
        <v>0</v>
      </c>
      <c r="M379" s="1">
        <f>IFERROR(sales!$I379 * VLOOKUP($E379&amp;$F379&amp;"GAS", 'fuel-split'!$A$2:$E$7, 5, 0) / VLOOKUP($F379&amp;$G379&amp;"GAS", 'fuel-efficiency'!$A$2:$E$56, 5, 0), 0)</f>
        <v>0</v>
      </c>
      <c r="N379" s="1">
        <f>IFERROR(sales!$I379 * VLOOKUP($E379&amp;F379&amp;"DSL", 'fuel-split'!$A$2:$E$7, 5, 0) / VLOOKUP($F379&amp;$G379&amp;"DSL", 'fuel-efficiency'!$A$2:$E$56, 5, 0), 0)</f>
        <v>0</v>
      </c>
      <c r="O379" s="1">
        <f>IFERROR(sales!$I379 * VLOOKUP($E379&amp;$F379&amp;"NG", 'fuel-split'!$A$2:$E$7, 5, 0) / VLOOKUP($F379&amp;$G379&amp;"NG", 'fuel-efficiency'!$A$2:$E$56, 5, 0), 0)</f>
        <v>0</v>
      </c>
      <c r="P379" s="1">
        <f>IFERROR(sales!$I379 * VLOOKUP($E379&amp;$F379&amp;"ELEC", 'fuel-split'!$A$2:$E$7, 5, 0) / VLOOKUP($F379&amp;$G379&amp;"ELEC", 'fuel-efficiency'!$A$2:$E$56, 5, 0), 0)</f>
        <v>0</v>
      </c>
    </row>
    <row r="380" spans="1:16" x14ac:dyDescent="0.2">
      <c r="A380" s="1" t="str">
        <f t="shared" si="10"/>
        <v>20141industrialVCC 21400 (GAS LHD1)2019</v>
      </c>
      <c r="B380" s="1" t="str">
        <f t="shared" si="11"/>
        <v>20141industrialVCC 21400 (GAS LHD1)</v>
      </c>
      <c r="C380">
        <f>sales!$B$380</f>
        <v>2014</v>
      </c>
      <c r="D380">
        <f>sales!$C$380</f>
        <v>1</v>
      </c>
      <c r="E380" t="str">
        <f>sales!$D$380</f>
        <v>industrial</v>
      </c>
      <c r="F380" t="str">
        <f>sales!$E$380</f>
        <v>VCC 21400 (GAS LHD1)</v>
      </c>
      <c r="G380">
        <f>sales!$F$380</f>
        <v>2019</v>
      </c>
      <c r="H380" s="1">
        <f>sales!$G380 - VLOOKUP($D380&amp;$G380, 'regional-sales'!$A$2:$D$24, 4, 0) * VLOOKUP($D380&amp;$E380&amp;$F380&amp;$G380, 'market-share'!$A$2:$F$95, 6, 0) * ($C380 = $G380)</f>
        <v>0</v>
      </c>
      <c r="I380" s="1">
        <f>sales!$H380 - IF($C380 &gt;= $G380, VLOOKUP($D380&amp;$G380, 'regional-sales'!$A$2:$D$24, 4, 0) * VLOOKUP($D380&amp;$E380&amp;$F380&amp;$G380, 'market-share'!$A$2:$F$95, 6, 0) * VLOOKUP($C380 - $G380, survival!$A$2:$B$72, 2, 0), 0)</f>
        <v>0</v>
      </c>
      <c r="J380" s="1">
        <f>sales!$I380 - IF($C380 &gt;= $G380, sales!$H380 *VLOOKUP(E380&amp;($C380-$G380), 'annual-travel'!$A$2:$D$64, 4, 0), 0)</f>
        <v>0</v>
      </c>
      <c r="K380" s="1">
        <f>sales!$J380 - SUM($M380:$P380)</f>
        <v>0</v>
      </c>
      <c r="M380" s="1">
        <f>IFERROR(sales!$I380 * VLOOKUP($E380&amp;$F380&amp;"GAS", 'fuel-split'!$A$2:$E$7, 5, 0) / VLOOKUP($F380&amp;$G380&amp;"GAS", 'fuel-efficiency'!$A$2:$E$56, 5, 0), 0)</f>
        <v>0</v>
      </c>
      <c r="N380" s="1">
        <f>IFERROR(sales!$I380 * VLOOKUP($E380&amp;F380&amp;"DSL", 'fuel-split'!$A$2:$E$7, 5, 0) / VLOOKUP($F380&amp;$G380&amp;"DSL", 'fuel-efficiency'!$A$2:$E$56, 5, 0), 0)</f>
        <v>0</v>
      </c>
      <c r="O380" s="1">
        <f>IFERROR(sales!$I380 * VLOOKUP($E380&amp;$F380&amp;"NG", 'fuel-split'!$A$2:$E$7, 5, 0) / VLOOKUP($F380&amp;$G380&amp;"NG", 'fuel-efficiency'!$A$2:$E$56, 5, 0), 0)</f>
        <v>0</v>
      </c>
      <c r="P380" s="1">
        <f>IFERROR(sales!$I380 * VLOOKUP($E380&amp;$F380&amp;"ELEC", 'fuel-split'!$A$2:$E$7, 5, 0) / VLOOKUP($F380&amp;$G380&amp;"ELEC", 'fuel-efficiency'!$A$2:$E$56, 5, 0), 0)</f>
        <v>0</v>
      </c>
    </row>
    <row r="381" spans="1:16" x14ac:dyDescent="0.2">
      <c r="A381" s="1" t="str">
        <f t="shared" si="10"/>
        <v>20151industrialVCC 21400 (GAS LHD1)2019</v>
      </c>
      <c r="B381" s="1" t="str">
        <f t="shared" si="11"/>
        <v>20151industrialVCC 21400 (GAS LHD1)</v>
      </c>
      <c r="C381">
        <f>sales!$B$381</f>
        <v>2015</v>
      </c>
      <c r="D381">
        <f>sales!$C$381</f>
        <v>1</v>
      </c>
      <c r="E381" t="str">
        <f>sales!$D$381</f>
        <v>industrial</v>
      </c>
      <c r="F381" t="str">
        <f>sales!$E$381</f>
        <v>VCC 21400 (GAS LHD1)</v>
      </c>
      <c r="G381">
        <f>sales!$F$381</f>
        <v>2019</v>
      </c>
      <c r="H381" s="1">
        <f>sales!$G381 - VLOOKUP($D381&amp;$G381, 'regional-sales'!$A$2:$D$24, 4, 0) * VLOOKUP($D381&amp;$E381&amp;$F381&amp;$G381, 'market-share'!$A$2:$F$95, 6, 0) * ($C381 = $G381)</f>
        <v>0</v>
      </c>
      <c r="I381" s="1">
        <f>sales!$H381 - IF($C381 &gt;= $G381, VLOOKUP($D381&amp;$G381, 'regional-sales'!$A$2:$D$24, 4, 0) * VLOOKUP($D381&amp;$E381&amp;$F381&amp;$G381, 'market-share'!$A$2:$F$95, 6, 0) * VLOOKUP($C381 - $G381, survival!$A$2:$B$72, 2, 0), 0)</f>
        <v>0</v>
      </c>
      <c r="J381" s="1">
        <f>sales!$I381 - IF($C381 &gt;= $G381, sales!$H381 *VLOOKUP(E381&amp;($C381-$G381), 'annual-travel'!$A$2:$D$64, 4, 0), 0)</f>
        <v>0</v>
      </c>
      <c r="K381" s="1">
        <f>sales!$J381 - SUM($M381:$P381)</f>
        <v>0</v>
      </c>
      <c r="M381" s="1">
        <f>IFERROR(sales!$I381 * VLOOKUP($E381&amp;$F381&amp;"GAS", 'fuel-split'!$A$2:$E$7, 5, 0) / VLOOKUP($F381&amp;$G381&amp;"GAS", 'fuel-efficiency'!$A$2:$E$56, 5, 0), 0)</f>
        <v>0</v>
      </c>
      <c r="N381" s="1">
        <f>IFERROR(sales!$I381 * VLOOKUP($E381&amp;F381&amp;"DSL", 'fuel-split'!$A$2:$E$7, 5, 0) / VLOOKUP($F381&amp;$G381&amp;"DSL", 'fuel-efficiency'!$A$2:$E$56, 5, 0), 0)</f>
        <v>0</v>
      </c>
      <c r="O381" s="1">
        <f>IFERROR(sales!$I381 * VLOOKUP($E381&amp;$F381&amp;"NG", 'fuel-split'!$A$2:$E$7, 5, 0) / VLOOKUP($F381&amp;$G381&amp;"NG", 'fuel-efficiency'!$A$2:$E$56, 5, 0), 0)</f>
        <v>0</v>
      </c>
      <c r="P381" s="1">
        <f>IFERROR(sales!$I381 * VLOOKUP($E381&amp;$F381&amp;"ELEC", 'fuel-split'!$A$2:$E$7, 5, 0) / VLOOKUP($F381&amp;$G381&amp;"ELEC", 'fuel-efficiency'!$A$2:$E$56, 5, 0), 0)</f>
        <v>0</v>
      </c>
    </row>
    <row r="382" spans="1:16" x14ac:dyDescent="0.2">
      <c r="A382" s="1" t="str">
        <f t="shared" si="10"/>
        <v>20161industrialVCC 21400 (GAS LHD1)2019</v>
      </c>
      <c r="B382" s="1" t="str">
        <f t="shared" si="11"/>
        <v>20161industrialVCC 21400 (GAS LHD1)</v>
      </c>
      <c r="C382">
        <f>sales!$B$382</f>
        <v>2016</v>
      </c>
      <c r="D382">
        <f>sales!$C$382</f>
        <v>1</v>
      </c>
      <c r="E382" t="str">
        <f>sales!$D$382</f>
        <v>industrial</v>
      </c>
      <c r="F382" t="str">
        <f>sales!$E$382</f>
        <v>VCC 21400 (GAS LHD1)</v>
      </c>
      <c r="G382">
        <f>sales!$F$382</f>
        <v>2019</v>
      </c>
      <c r="H382" s="1">
        <f>sales!$G382 - VLOOKUP($D382&amp;$G382, 'regional-sales'!$A$2:$D$24, 4, 0) * VLOOKUP($D382&amp;$E382&amp;$F382&amp;$G382, 'market-share'!$A$2:$F$95, 6, 0) * ($C382 = $G382)</f>
        <v>0</v>
      </c>
      <c r="I382" s="1">
        <f>sales!$H382 - IF($C382 &gt;= $G382, VLOOKUP($D382&amp;$G382, 'regional-sales'!$A$2:$D$24, 4, 0) * VLOOKUP($D382&amp;$E382&amp;$F382&amp;$G382, 'market-share'!$A$2:$F$95, 6, 0) * VLOOKUP($C382 - $G382, survival!$A$2:$B$72, 2, 0), 0)</f>
        <v>0</v>
      </c>
      <c r="J382" s="1">
        <f>sales!$I382 - IF($C382 &gt;= $G382, sales!$H382 *VLOOKUP(E382&amp;($C382-$G382), 'annual-travel'!$A$2:$D$64, 4, 0), 0)</f>
        <v>0</v>
      </c>
      <c r="K382" s="1">
        <f>sales!$J382 - SUM($M382:$P382)</f>
        <v>0</v>
      </c>
      <c r="M382" s="1">
        <f>IFERROR(sales!$I382 * VLOOKUP($E382&amp;$F382&amp;"GAS", 'fuel-split'!$A$2:$E$7, 5, 0) / VLOOKUP($F382&amp;$G382&amp;"GAS", 'fuel-efficiency'!$A$2:$E$56, 5, 0), 0)</f>
        <v>0</v>
      </c>
      <c r="N382" s="1">
        <f>IFERROR(sales!$I382 * VLOOKUP($E382&amp;F382&amp;"DSL", 'fuel-split'!$A$2:$E$7, 5, 0) / VLOOKUP($F382&amp;$G382&amp;"DSL", 'fuel-efficiency'!$A$2:$E$56, 5, 0), 0)</f>
        <v>0</v>
      </c>
      <c r="O382" s="1">
        <f>IFERROR(sales!$I382 * VLOOKUP($E382&amp;$F382&amp;"NG", 'fuel-split'!$A$2:$E$7, 5, 0) / VLOOKUP($F382&amp;$G382&amp;"NG", 'fuel-efficiency'!$A$2:$E$56, 5, 0), 0)</f>
        <v>0</v>
      </c>
      <c r="P382" s="1">
        <f>IFERROR(sales!$I382 * VLOOKUP($E382&amp;$F382&amp;"ELEC", 'fuel-split'!$A$2:$E$7, 5, 0) / VLOOKUP($F382&amp;$G382&amp;"ELEC", 'fuel-efficiency'!$A$2:$E$56, 5, 0), 0)</f>
        <v>0</v>
      </c>
    </row>
    <row r="383" spans="1:16" x14ac:dyDescent="0.2">
      <c r="A383" s="1" t="str">
        <f t="shared" si="10"/>
        <v>20171industrialVCC 21400 (GAS LHD1)2019</v>
      </c>
      <c r="B383" s="1" t="str">
        <f t="shared" si="11"/>
        <v>20171industrialVCC 21400 (GAS LHD1)</v>
      </c>
      <c r="C383">
        <f>sales!$B$383</f>
        <v>2017</v>
      </c>
      <c r="D383">
        <f>sales!$C$383</f>
        <v>1</v>
      </c>
      <c r="E383" t="str">
        <f>sales!$D$383</f>
        <v>industrial</v>
      </c>
      <c r="F383" t="str">
        <f>sales!$E$383</f>
        <v>VCC 21400 (GAS LHD1)</v>
      </c>
      <c r="G383">
        <f>sales!$F$383</f>
        <v>2019</v>
      </c>
      <c r="H383" s="1">
        <f>sales!$G383 - VLOOKUP($D383&amp;$G383, 'regional-sales'!$A$2:$D$24, 4, 0) * VLOOKUP($D383&amp;$E383&amp;$F383&amp;$G383, 'market-share'!$A$2:$F$95, 6, 0) * ($C383 = $G383)</f>
        <v>0</v>
      </c>
      <c r="I383" s="1">
        <f>sales!$H383 - IF($C383 &gt;= $G383, VLOOKUP($D383&amp;$G383, 'regional-sales'!$A$2:$D$24, 4, 0) * VLOOKUP($D383&amp;$E383&amp;$F383&amp;$G383, 'market-share'!$A$2:$F$95, 6, 0) * VLOOKUP($C383 - $G383, survival!$A$2:$B$72, 2, 0), 0)</f>
        <v>0</v>
      </c>
      <c r="J383" s="1">
        <f>sales!$I383 - IF($C383 &gt;= $G383, sales!$H383 *VLOOKUP(E383&amp;($C383-$G383), 'annual-travel'!$A$2:$D$64, 4, 0), 0)</f>
        <v>0</v>
      </c>
      <c r="K383" s="1">
        <f>sales!$J383 - SUM($M383:$P383)</f>
        <v>0</v>
      </c>
      <c r="M383" s="1">
        <f>IFERROR(sales!$I383 * VLOOKUP($E383&amp;$F383&amp;"GAS", 'fuel-split'!$A$2:$E$7, 5, 0) / VLOOKUP($F383&amp;$G383&amp;"GAS", 'fuel-efficiency'!$A$2:$E$56, 5, 0), 0)</f>
        <v>0</v>
      </c>
      <c r="N383" s="1">
        <f>IFERROR(sales!$I383 * VLOOKUP($E383&amp;F383&amp;"DSL", 'fuel-split'!$A$2:$E$7, 5, 0) / VLOOKUP($F383&amp;$G383&amp;"DSL", 'fuel-efficiency'!$A$2:$E$56, 5, 0), 0)</f>
        <v>0</v>
      </c>
      <c r="O383" s="1">
        <f>IFERROR(sales!$I383 * VLOOKUP($E383&amp;$F383&amp;"NG", 'fuel-split'!$A$2:$E$7, 5, 0) / VLOOKUP($F383&amp;$G383&amp;"NG", 'fuel-efficiency'!$A$2:$E$56, 5, 0), 0)</f>
        <v>0</v>
      </c>
      <c r="P383" s="1">
        <f>IFERROR(sales!$I383 * VLOOKUP($E383&amp;$F383&amp;"ELEC", 'fuel-split'!$A$2:$E$7, 5, 0) / VLOOKUP($F383&amp;$G383&amp;"ELEC", 'fuel-efficiency'!$A$2:$E$56, 5, 0), 0)</f>
        <v>0</v>
      </c>
    </row>
    <row r="384" spans="1:16" x14ac:dyDescent="0.2">
      <c r="A384" s="1" t="str">
        <f t="shared" si="10"/>
        <v>20181industrialVCC 21400 (GAS LHD1)2019</v>
      </c>
      <c r="B384" s="1" t="str">
        <f t="shared" si="11"/>
        <v>20181industrialVCC 21400 (GAS LHD1)</v>
      </c>
      <c r="C384">
        <f>sales!$B$384</f>
        <v>2018</v>
      </c>
      <c r="D384">
        <f>sales!$C$384</f>
        <v>1</v>
      </c>
      <c r="E384" t="str">
        <f>sales!$D$384</f>
        <v>industrial</v>
      </c>
      <c r="F384" t="str">
        <f>sales!$E$384</f>
        <v>VCC 21400 (GAS LHD1)</v>
      </c>
      <c r="G384">
        <f>sales!$F$384</f>
        <v>2019</v>
      </c>
      <c r="H384" s="1">
        <f>sales!$G384 - VLOOKUP($D384&amp;$G384, 'regional-sales'!$A$2:$D$24, 4, 0) * VLOOKUP($D384&amp;$E384&amp;$F384&amp;$G384, 'market-share'!$A$2:$F$95, 6, 0) * ($C384 = $G384)</f>
        <v>0</v>
      </c>
      <c r="I384" s="1">
        <f>sales!$H384 - IF($C384 &gt;= $G384, VLOOKUP($D384&amp;$G384, 'regional-sales'!$A$2:$D$24, 4, 0) * VLOOKUP($D384&amp;$E384&amp;$F384&amp;$G384, 'market-share'!$A$2:$F$95, 6, 0) * VLOOKUP($C384 - $G384, survival!$A$2:$B$72, 2, 0), 0)</f>
        <v>0</v>
      </c>
      <c r="J384" s="1">
        <f>sales!$I384 - IF($C384 &gt;= $G384, sales!$H384 *VLOOKUP(E384&amp;($C384-$G384), 'annual-travel'!$A$2:$D$64, 4, 0), 0)</f>
        <v>0</v>
      </c>
      <c r="K384" s="1">
        <f>sales!$J384 - SUM($M384:$P384)</f>
        <v>0</v>
      </c>
      <c r="M384" s="1">
        <f>IFERROR(sales!$I384 * VLOOKUP($E384&amp;$F384&amp;"GAS", 'fuel-split'!$A$2:$E$7, 5, 0) / VLOOKUP($F384&amp;$G384&amp;"GAS", 'fuel-efficiency'!$A$2:$E$56, 5, 0), 0)</f>
        <v>0</v>
      </c>
      <c r="N384" s="1">
        <f>IFERROR(sales!$I384 * VLOOKUP($E384&amp;F384&amp;"DSL", 'fuel-split'!$A$2:$E$7, 5, 0) / VLOOKUP($F384&amp;$G384&amp;"DSL", 'fuel-efficiency'!$A$2:$E$56, 5, 0), 0)</f>
        <v>0</v>
      </c>
      <c r="O384" s="1">
        <f>IFERROR(sales!$I384 * VLOOKUP($E384&amp;$F384&amp;"NG", 'fuel-split'!$A$2:$E$7, 5, 0) / VLOOKUP($F384&amp;$G384&amp;"NG", 'fuel-efficiency'!$A$2:$E$56, 5, 0), 0)</f>
        <v>0</v>
      </c>
      <c r="P384" s="1">
        <f>IFERROR(sales!$I384 * VLOOKUP($E384&amp;$F384&amp;"ELEC", 'fuel-split'!$A$2:$E$7, 5, 0) / VLOOKUP($F384&amp;$G384&amp;"ELEC", 'fuel-efficiency'!$A$2:$E$56, 5, 0), 0)</f>
        <v>0</v>
      </c>
    </row>
    <row r="385" spans="1:16" x14ac:dyDescent="0.2">
      <c r="A385" s="1" t="str">
        <f t="shared" si="10"/>
        <v>20191industrialVCC 21400 (GAS LHD1)2019</v>
      </c>
      <c r="B385" s="1" t="str">
        <f t="shared" si="11"/>
        <v>20191industrialVCC 21400 (GAS LHD1)</v>
      </c>
      <c r="C385">
        <f>sales!$B$385</f>
        <v>2019</v>
      </c>
      <c r="D385">
        <f>sales!$C$385</f>
        <v>1</v>
      </c>
      <c r="E385" t="str">
        <f>sales!$D$385</f>
        <v>industrial</v>
      </c>
      <c r="F385" t="str">
        <f>sales!$E$385</f>
        <v>VCC 21400 (GAS LHD1)</v>
      </c>
      <c r="G385">
        <f>sales!$F$385</f>
        <v>2019</v>
      </c>
      <c r="H385" s="1">
        <f>sales!$G385 - VLOOKUP($D385&amp;$G385, 'regional-sales'!$A$2:$D$24, 4, 0) * VLOOKUP($D385&amp;$E385&amp;$F385&amp;$G385, 'market-share'!$A$2:$F$95, 6, 0) * ($C385 = $G385)</f>
        <v>5.6353499644501426E-10</v>
      </c>
      <c r="I385" s="1">
        <f>sales!$H385 - IF($C385 &gt;= $G385, VLOOKUP($D385&amp;$G385, 'regional-sales'!$A$2:$D$24, 4, 0) * VLOOKUP($D385&amp;$E385&amp;$F385&amp;$G385, 'market-share'!$A$2:$F$95, 6, 0) * VLOOKUP($C385 - $G385, survival!$A$2:$B$72, 2, 0), 0)</f>
        <v>5.6353499644501426E-10</v>
      </c>
      <c r="J385" s="1">
        <f>sales!$I385 - IF($C385 &gt;= $G385, sales!$H385 *VLOOKUP(E385&amp;($C385-$G385), 'annual-travel'!$A$2:$D$64, 4, 0), 0)</f>
        <v>3.8906320696696639E-5</v>
      </c>
      <c r="K385" s="1">
        <f>sales!$J385 - SUM($M385:$P385)</f>
        <v>-4.5143679017201066E-7</v>
      </c>
      <c r="M385" s="1">
        <f>IFERROR(sales!$I385 * VLOOKUP($E385&amp;$F385&amp;"GAS", 'fuel-split'!$A$2:$E$7, 5, 0) / VLOOKUP($F385&amp;$G385&amp;"GAS", 'fuel-efficiency'!$A$2:$E$56, 5, 0), 0)</f>
        <v>20627.972386966136</v>
      </c>
      <c r="N385" s="1">
        <f>IFERROR(sales!$I385 * VLOOKUP($E385&amp;F385&amp;"DSL", 'fuel-split'!$A$2:$E$7, 5, 0) / VLOOKUP($F385&amp;$G385&amp;"DSL", 'fuel-efficiency'!$A$2:$E$56, 5, 0), 0)</f>
        <v>0</v>
      </c>
      <c r="O385" s="1">
        <f>IFERROR(sales!$I385 * VLOOKUP($E385&amp;$F385&amp;"NG", 'fuel-split'!$A$2:$E$7, 5, 0) / VLOOKUP($F385&amp;$G385&amp;"NG", 'fuel-efficiency'!$A$2:$E$56, 5, 0), 0)</f>
        <v>0</v>
      </c>
      <c r="P385" s="1">
        <f>IFERROR(sales!$I385 * VLOOKUP($E385&amp;$F385&amp;"ELEC", 'fuel-split'!$A$2:$E$7, 5, 0) / VLOOKUP($F385&amp;$G385&amp;"ELEC", 'fuel-efficiency'!$A$2:$E$56, 5, 0), 0)</f>
        <v>0</v>
      </c>
    </row>
    <row r="386" spans="1:16" x14ac:dyDescent="0.2">
      <c r="A386" s="1" t="str">
        <f t="shared" si="10"/>
        <v>20201industrialVCC 21400 (GAS LHD1)2019</v>
      </c>
      <c r="B386" s="1" t="str">
        <f t="shared" si="11"/>
        <v>20201industrialVCC 21400 (GAS LHD1)</v>
      </c>
      <c r="C386">
        <f>sales!$B$386</f>
        <v>2020</v>
      </c>
      <c r="D386">
        <f>sales!$C$386</f>
        <v>1</v>
      </c>
      <c r="E386" t="str">
        <f>sales!$D$386</f>
        <v>industrial</v>
      </c>
      <c r="F386" t="str">
        <f>sales!$E$386</f>
        <v>VCC 21400 (GAS LHD1)</v>
      </c>
      <c r="G386">
        <f>sales!$F$386</f>
        <v>2019</v>
      </c>
      <c r="H386" s="1">
        <f>sales!$G386 - VLOOKUP($D386&amp;$G386, 'regional-sales'!$A$2:$D$24, 4, 0) * VLOOKUP($D386&amp;$E386&amp;$F386&amp;$G386, 'market-share'!$A$2:$F$95, 6, 0) * ($C386 = $G386)</f>
        <v>0</v>
      </c>
      <c r="I386" s="1">
        <f>sales!$H386 - IF($C386 &gt;= $G386, VLOOKUP($D386&amp;$G386, 'regional-sales'!$A$2:$D$24, 4, 0) * VLOOKUP($D386&amp;$E386&amp;$F386&amp;$G386, 'market-share'!$A$2:$F$95, 6, 0) * VLOOKUP($C386 - $G386, survival!$A$2:$B$72, 2, 0), 0)</f>
        <v>5.5796789411033387E-10</v>
      </c>
      <c r="J386" s="1">
        <f>sales!$I386 - IF($C386 &gt;= $G386, sales!$H386 *VLOOKUP(E386&amp;($C386-$G386), 'annual-travel'!$A$2:$D$64, 4, 0), 0)</f>
        <v>1.1075753718614578E-5</v>
      </c>
      <c r="K386" s="1">
        <f>sales!$J386 - SUM($M386:$P386)</f>
        <v>-4.2502506403252482E-7</v>
      </c>
      <c r="M386" s="1">
        <f>IFERROR(sales!$I386 * VLOOKUP($E386&amp;$F386&amp;"GAS", 'fuel-split'!$A$2:$E$7, 5, 0) / VLOOKUP($F386&amp;$G386&amp;"GAS", 'fuel-efficiency'!$A$2:$E$56, 5, 0), 0)</f>
        <v>19422.167101975425</v>
      </c>
      <c r="N386" s="1">
        <f>IFERROR(sales!$I386 * VLOOKUP($E386&amp;F386&amp;"DSL", 'fuel-split'!$A$2:$E$7, 5, 0) / VLOOKUP($F386&amp;$G386&amp;"DSL", 'fuel-efficiency'!$A$2:$E$56, 5, 0), 0)</f>
        <v>0</v>
      </c>
      <c r="O386" s="1">
        <f>IFERROR(sales!$I386 * VLOOKUP($E386&amp;$F386&amp;"NG", 'fuel-split'!$A$2:$E$7, 5, 0) / VLOOKUP($F386&amp;$G386&amp;"NG", 'fuel-efficiency'!$A$2:$E$56, 5, 0), 0)</f>
        <v>0</v>
      </c>
      <c r="P386" s="1">
        <f>IFERROR(sales!$I386 * VLOOKUP($E386&amp;$F386&amp;"ELEC", 'fuel-split'!$A$2:$E$7, 5, 0) / VLOOKUP($F386&amp;$G386&amp;"ELEC", 'fuel-efficiency'!$A$2:$E$56, 5, 0), 0)</f>
        <v>0</v>
      </c>
    </row>
    <row r="387" spans="1:16" x14ac:dyDescent="0.2">
      <c r="A387" s="1" t="str">
        <f t="shared" ref="A387:A450" si="12">$B387&amp;$G387</f>
        <v>20101industrialVCC 21400 (GAS LHD1)2020</v>
      </c>
      <c r="B387" s="1" t="str">
        <f t="shared" ref="B387:B450" si="13">$C387&amp;$D387&amp;$E387&amp;$F387</f>
        <v>20101industrialVCC 21400 (GAS LHD1)</v>
      </c>
      <c r="C387">
        <f>sales!$B$387</f>
        <v>2010</v>
      </c>
      <c r="D387">
        <f>sales!$C$387</f>
        <v>1</v>
      </c>
      <c r="E387" t="str">
        <f>sales!$D$387</f>
        <v>industrial</v>
      </c>
      <c r="F387" t="str">
        <f>sales!$E$387</f>
        <v>VCC 21400 (GAS LHD1)</v>
      </c>
      <c r="G387">
        <f>sales!$F$387</f>
        <v>2020</v>
      </c>
      <c r="H387" s="1">
        <f>sales!$G387 - VLOOKUP($D387&amp;$G387, 'regional-sales'!$A$2:$D$24, 4, 0) * VLOOKUP($D387&amp;$E387&amp;$F387&amp;$G387, 'market-share'!$A$2:$F$95, 6, 0) * ($C387 = $G387)</f>
        <v>0</v>
      </c>
      <c r="I387" s="1">
        <f>sales!$H387 - IF($C387 &gt;= $G387, VLOOKUP($D387&amp;$G387, 'regional-sales'!$A$2:$D$24, 4, 0) * VLOOKUP($D387&amp;$E387&amp;$F387&amp;$G387, 'market-share'!$A$2:$F$95, 6, 0) * VLOOKUP($C387 - $G387, survival!$A$2:$B$72, 2, 0), 0)</f>
        <v>0</v>
      </c>
      <c r="J387" s="1">
        <f>sales!$I387 - IF($C387 &gt;= $G387, sales!$H387 *VLOOKUP(E387&amp;($C387-$G387), 'annual-travel'!$A$2:$D$64, 4, 0), 0)</f>
        <v>0</v>
      </c>
      <c r="K387" s="1">
        <f>sales!$J387 - SUM($M387:$P387)</f>
        <v>0</v>
      </c>
      <c r="M387" s="1">
        <f>IFERROR(sales!$I387 * VLOOKUP($E387&amp;$F387&amp;"GAS", 'fuel-split'!$A$2:$E$7, 5, 0) / VLOOKUP($F387&amp;$G387&amp;"GAS", 'fuel-efficiency'!$A$2:$E$56, 5, 0), 0)</f>
        <v>0</v>
      </c>
      <c r="N387" s="1">
        <f>IFERROR(sales!$I387 * VLOOKUP($E387&amp;F387&amp;"DSL", 'fuel-split'!$A$2:$E$7, 5, 0) / VLOOKUP($F387&amp;$G387&amp;"DSL", 'fuel-efficiency'!$A$2:$E$56, 5, 0), 0)</f>
        <v>0</v>
      </c>
      <c r="O387" s="1">
        <f>IFERROR(sales!$I387 * VLOOKUP($E387&amp;$F387&amp;"NG", 'fuel-split'!$A$2:$E$7, 5, 0) / VLOOKUP($F387&amp;$G387&amp;"NG", 'fuel-efficiency'!$A$2:$E$56, 5, 0), 0)</f>
        <v>0</v>
      </c>
      <c r="P387" s="1">
        <f>IFERROR(sales!$I387 * VLOOKUP($E387&amp;$F387&amp;"ELEC", 'fuel-split'!$A$2:$E$7, 5, 0) / VLOOKUP($F387&amp;$G387&amp;"ELEC", 'fuel-efficiency'!$A$2:$E$56, 5, 0), 0)</f>
        <v>0</v>
      </c>
    </row>
    <row r="388" spans="1:16" x14ac:dyDescent="0.2">
      <c r="A388" s="1" t="str">
        <f t="shared" si="12"/>
        <v>20111industrialVCC 21400 (GAS LHD1)2020</v>
      </c>
      <c r="B388" s="1" t="str">
        <f t="shared" si="13"/>
        <v>20111industrialVCC 21400 (GAS LHD1)</v>
      </c>
      <c r="C388">
        <f>sales!$B$388</f>
        <v>2011</v>
      </c>
      <c r="D388">
        <f>sales!$C$388</f>
        <v>1</v>
      </c>
      <c r="E388" t="str">
        <f>sales!$D$388</f>
        <v>industrial</v>
      </c>
      <c r="F388" t="str">
        <f>sales!$E$388</f>
        <v>VCC 21400 (GAS LHD1)</v>
      </c>
      <c r="G388">
        <f>sales!$F$388</f>
        <v>2020</v>
      </c>
      <c r="H388" s="1">
        <f>sales!$G388 - VLOOKUP($D388&amp;$G388, 'regional-sales'!$A$2:$D$24, 4, 0) * VLOOKUP($D388&amp;$E388&amp;$F388&amp;$G388, 'market-share'!$A$2:$F$95, 6, 0) * ($C388 = $G388)</f>
        <v>0</v>
      </c>
      <c r="I388" s="1">
        <f>sales!$H388 - IF($C388 &gt;= $G388, VLOOKUP($D388&amp;$G388, 'regional-sales'!$A$2:$D$24, 4, 0) * VLOOKUP($D388&amp;$E388&amp;$F388&amp;$G388, 'market-share'!$A$2:$F$95, 6, 0) * VLOOKUP($C388 - $G388, survival!$A$2:$B$72, 2, 0), 0)</f>
        <v>0</v>
      </c>
      <c r="J388" s="1">
        <f>sales!$I388 - IF($C388 &gt;= $G388, sales!$H388 *VLOOKUP(E388&amp;($C388-$G388), 'annual-travel'!$A$2:$D$64, 4, 0), 0)</f>
        <v>0</v>
      </c>
      <c r="K388" s="1">
        <f>sales!$J388 - SUM($M388:$P388)</f>
        <v>0</v>
      </c>
      <c r="M388" s="1">
        <f>IFERROR(sales!$I388 * VLOOKUP($E388&amp;$F388&amp;"GAS", 'fuel-split'!$A$2:$E$7, 5, 0) / VLOOKUP($F388&amp;$G388&amp;"GAS", 'fuel-efficiency'!$A$2:$E$56, 5, 0), 0)</f>
        <v>0</v>
      </c>
      <c r="N388" s="1">
        <f>IFERROR(sales!$I388 * VLOOKUP($E388&amp;F388&amp;"DSL", 'fuel-split'!$A$2:$E$7, 5, 0) / VLOOKUP($F388&amp;$G388&amp;"DSL", 'fuel-efficiency'!$A$2:$E$56, 5, 0), 0)</f>
        <v>0</v>
      </c>
      <c r="O388" s="1">
        <f>IFERROR(sales!$I388 * VLOOKUP($E388&amp;$F388&amp;"NG", 'fuel-split'!$A$2:$E$7, 5, 0) / VLOOKUP($F388&amp;$G388&amp;"NG", 'fuel-efficiency'!$A$2:$E$56, 5, 0), 0)</f>
        <v>0</v>
      </c>
      <c r="P388" s="1">
        <f>IFERROR(sales!$I388 * VLOOKUP($E388&amp;$F388&amp;"ELEC", 'fuel-split'!$A$2:$E$7, 5, 0) / VLOOKUP($F388&amp;$G388&amp;"ELEC", 'fuel-efficiency'!$A$2:$E$56, 5, 0), 0)</f>
        <v>0</v>
      </c>
    </row>
    <row r="389" spans="1:16" x14ac:dyDescent="0.2">
      <c r="A389" s="1" t="str">
        <f t="shared" si="12"/>
        <v>20121industrialVCC 21400 (GAS LHD1)2020</v>
      </c>
      <c r="B389" s="1" t="str">
        <f t="shared" si="13"/>
        <v>20121industrialVCC 21400 (GAS LHD1)</v>
      </c>
      <c r="C389">
        <f>sales!$B$389</f>
        <v>2012</v>
      </c>
      <c r="D389">
        <f>sales!$C$389</f>
        <v>1</v>
      </c>
      <c r="E389" t="str">
        <f>sales!$D$389</f>
        <v>industrial</v>
      </c>
      <c r="F389" t="str">
        <f>sales!$E$389</f>
        <v>VCC 21400 (GAS LHD1)</v>
      </c>
      <c r="G389">
        <f>sales!$F$389</f>
        <v>2020</v>
      </c>
      <c r="H389" s="1">
        <f>sales!$G389 - VLOOKUP($D389&amp;$G389, 'regional-sales'!$A$2:$D$24, 4, 0) * VLOOKUP($D389&amp;$E389&amp;$F389&amp;$G389, 'market-share'!$A$2:$F$95, 6, 0) * ($C389 = $G389)</f>
        <v>0</v>
      </c>
      <c r="I389" s="1">
        <f>sales!$H389 - IF($C389 &gt;= $G389, VLOOKUP($D389&amp;$G389, 'regional-sales'!$A$2:$D$24, 4, 0) * VLOOKUP($D389&amp;$E389&amp;$F389&amp;$G389, 'market-share'!$A$2:$F$95, 6, 0) * VLOOKUP($C389 - $G389, survival!$A$2:$B$72, 2, 0), 0)</f>
        <v>0</v>
      </c>
      <c r="J389" s="1">
        <f>sales!$I389 - IF($C389 &gt;= $G389, sales!$H389 *VLOOKUP(E389&amp;($C389-$G389), 'annual-travel'!$A$2:$D$64, 4, 0), 0)</f>
        <v>0</v>
      </c>
      <c r="K389" s="1">
        <f>sales!$J389 - SUM($M389:$P389)</f>
        <v>0</v>
      </c>
      <c r="M389" s="1">
        <f>IFERROR(sales!$I389 * VLOOKUP($E389&amp;$F389&amp;"GAS", 'fuel-split'!$A$2:$E$7, 5, 0) / VLOOKUP($F389&amp;$G389&amp;"GAS", 'fuel-efficiency'!$A$2:$E$56, 5, 0), 0)</f>
        <v>0</v>
      </c>
      <c r="N389" s="1">
        <f>IFERROR(sales!$I389 * VLOOKUP($E389&amp;F389&amp;"DSL", 'fuel-split'!$A$2:$E$7, 5, 0) / VLOOKUP($F389&amp;$G389&amp;"DSL", 'fuel-efficiency'!$A$2:$E$56, 5, 0), 0)</f>
        <v>0</v>
      </c>
      <c r="O389" s="1">
        <f>IFERROR(sales!$I389 * VLOOKUP($E389&amp;$F389&amp;"NG", 'fuel-split'!$A$2:$E$7, 5, 0) / VLOOKUP($F389&amp;$G389&amp;"NG", 'fuel-efficiency'!$A$2:$E$56, 5, 0), 0)</f>
        <v>0</v>
      </c>
      <c r="P389" s="1">
        <f>IFERROR(sales!$I389 * VLOOKUP($E389&amp;$F389&amp;"ELEC", 'fuel-split'!$A$2:$E$7, 5, 0) / VLOOKUP($F389&amp;$G389&amp;"ELEC", 'fuel-efficiency'!$A$2:$E$56, 5, 0), 0)</f>
        <v>0</v>
      </c>
    </row>
    <row r="390" spans="1:16" x14ac:dyDescent="0.2">
      <c r="A390" s="1" t="str">
        <f t="shared" si="12"/>
        <v>20131industrialVCC 21400 (GAS LHD1)2020</v>
      </c>
      <c r="B390" s="1" t="str">
        <f t="shared" si="13"/>
        <v>20131industrialVCC 21400 (GAS LHD1)</v>
      </c>
      <c r="C390">
        <f>sales!$B$390</f>
        <v>2013</v>
      </c>
      <c r="D390">
        <f>sales!$C$390</f>
        <v>1</v>
      </c>
      <c r="E390" t="str">
        <f>sales!$D$390</f>
        <v>industrial</v>
      </c>
      <c r="F390" t="str">
        <f>sales!$E$390</f>
        <v>VCC 21400 (GAS LHD1)</v>
      </c>
      <c r="G390">
        <f>sales!$F$390</f>
        <v>2020</v>
      </c>
      <c r="H390" s="1">
        <f>sales!$G390 - VLOOKUP($D390&amp;$G390, 'regional-sales'!$A$2:$D$24, 4, 0) * VLOOKUP($D390&amp;$E390&amp;$F390&amp;$G390, 'market-share'!$A$2:$F$95, 6, 0) * ($C390 = $G390)</f>
        <v>0</v>
      </c>
      <c r="I390" s="1">
        <f>sales!$H390 - IF($C390 &gt;= $G390, VLOOKUP($D390&amp;$G390, 'regional-sales'!$A$2:$D$24, 4, 0) * VLOOKUP($D390&amp;$E390&amp;$F390&amp;$G390, 'market-share'!$A$2:$F$95, 6, 0) * VLOOKUP($C390 - $G390, survival!$A$2:$B$72, 2, 0), 0)</f>
        <v>0</v>
      </c>
      <c r="J390" s="1">
        <f>sales!$I390 - IF($C390 &gt;= $G390, sales!$H390 *VLOOKUP(E390&amp;($C390-$G390), 'annual-travel'!$A$2:$D$64, 4, 0), 0)</f>
        <v>0</v>
      </c>
      <c r="K390" s="1">
        <f>sales!$J390 - SUM($M390:$P390)</f>
        <v>0</v>
      </c>
      <c r="M390" s="1">
        <f>IFERROR(sales!$I390 * VLOOKUP($E390&amp;$F390&amp;"GAS", 'fuel-split'!$A$2:$E$7, 5, 0) / VLOOKUP($F390&amp;$G390&amp;"GAS", 'fuel-efficiency'!$A$2:$E$56, 5, 0), 0)</f>
        <v>0</v>
      </c>
      <c r="N390" s="1">
        <f>IFERROR(sales!$I390 * VLOOKUP($E390&amp;F390&amp;"DSL", 'fuel-split'!$A$2:$E$7, 5, 0) / VLOOKUP($F390&amp;$G390&amp;"DSL", 'fuel-efficiency'!$A$2:$E$56, 5, 0), 0)</f>
        <v>0</v>
      </c>
      <c r="O390" s="1">
        <f>IFERROR(sales!$I390 * VLOOKUP($E390&amp;$F390&amp;"NG", 'fuel-split'!$A$2:$E$7, 5, 0) / VLOOKUP($F390&amp;$G390&amp;"NG", 'fuel-efficiency'!$A$2:$E$56, 5, 0), 0)</f>
        <v>0</v>
      </c>
      <c r="P390" s="1">
        <f>IFERROR(sales!$I390 * VLOOKUP($E390&amp;$F390&amp;"ELEC", 'fuel-split'!$A$2:$E$7, 5, 0) / VLOOKUP($F390&amp;$G390&amp;"ELEC", 'fuel-efficiency'!$A$2:$E$56, 5, 0), 0)</f>
        <v>0</v>
      </c>
    </row>
    <row r="391" spans="1:16" x14ac:dyDescent="0.2">
      <c r="A391" s="1" t="str">
        <f t="shared" si="12"/>
        <v>20141industrialVCC 21400 (GAS LHD1)2020</v>
      </c>
      <c r="B391" s="1" t="str">
        <f t="shared" si="13"/>
        <v>20141industrialVCC 21400 (GAS LHD1)</v>
      </c>
      <c r="C391">
        <f>sales!$B$391</f>
        <v>2014</v>
      </c>
      <c r="D391">
        <f>sales!$C$391</f>
        <v>1</v>
      </c>
      <c r="E391" t="str">
        <f>sales!$D$391</f>
        <v>industrial</v>
      </c>
      <c r="F391" t="str">
        <f>sales!$E$391</f>
        <v>VCC 21400 (GAS LHD1)</v>
      </c>
      <c r="G391">
        <f>sales!$F$391</f>
        <v>2020</v>
      </c>
      <c r="H391" s="1">
        <f>sales!$G391 - VLOOKUP($D391&amp;$G391, 'regional-sales'!$A$2:$D$24, 4, 0) * VLOOKUP($D391&amp;$E391&amp;$F391&amp;$G391, 'market-share'!$A$2:$F$95, 6, 0) * ($C391 = $G391)</f>
        <v>0</v>
      </c>
      <c r="I391" s="1">
        <f>sales!$H391 - IF($C391 &gt;= $G391, VLOOKUP($D391&amp;$G391, 'regional-sales'!$A$2:$D$24, 4, 0) * VLOOKUP($D391&amp;$E391&amp;$F391&amp;$G391, 'market-share'!$A$2:$F$95, 6, 0) * VLOOKUP($C391 - $G391, survival!$A$2:$B$72, 2, 0), 0)</f>
        <v>0</v>
      </c>
      <c r="J391" s="1">
        <f>sales!$I391 - IF($C391 &gt;= $G391, sales!$H391 *VLOOKUP(E391&amp;($C391-$G391), 'annual-travel'!$A$2:$D$64, 4, 0), 0)</f>
        <v>0</v>
      </c>
      <c r="K391" s="1">
        <f>sales!$J391 - SUM($M391:$P391)</f>
        <v>0</v>
      </c>
      <c r="M391" s="1">
        <f>IFERROR(sales!$I391 * VLOOKUP($E391&amp;$F391&amp;"GAS", 'fuel-split'!$A$2:$E$7, 5, 0) / VLOOKUP($F391&amp;$G391&amp;"GAS", 'fuel-efficiency'!$A$2:$E$56, 5, 0), 0)</f>
        <v>0</v>
      </c>
      <c r="N391" s="1">
        <f>IFERROR(sales!$I391 * VLOOKUP($E391&amp;F391&amp;"DSL", 'fuel-split'!$A$2:$E$7, 5, 0) / VLOOKUP($F391&amp;$G391&amp;"DSL", 'fuel-efficiency'!$A$2:$E$56, 5, 0), 0)</f>
        <v>0</v>
      </c>
      <c r="O391" s="1">
        <f>IFERROR(sales!$I391 * VLOOKUP($E391&amp;$F391&amp;"NG", 'fuel-split'!$A$2:$E$7, 5, 0) / VLOOKUP($F391&amp;$G391&amp;"NG", 'fuel-efficiency'!$A$2:$E$56, 5, 0), 0)</f>
        <v>0</v>
      </c>
      <c r="P391" s="1">
        <f>IFERROR(sales!$I391 * VLOOKUP($E391&amp;$F391&amp;"ELEC", 'fuel-split'!$A$2:$E$7, 5, 0) / VLOOKUP($F391&amp;$G391&amp;"ELEC", 'fuel-efficiency'!$A$2:$E$56, 5, 0), 0)</f>
        <v>0</v>
      </c>
    </row>
    <row r="392" spans="1:16" x14ac:dyDescent="0.2">
      <c r="A392" s="1" t="str">
        <f t="shared" si="12"/>
        <v>20151industrialVCC 21400 (GAS LHD1)2020</v>
      </c>
      <c r="B392" s="1" t="str">
        <f t="shared" si="13"/>
        <v>20151industrialVCC 21400 (GAS LHD1)</v>
      </c>
      <c r="C392">
        <f>sales!$B$392</f>
        <v>2015</v>
      </c>
      <c r="D392">
        <f>sales!$C$392</f>
        <v>1</v>
      </c>
      <c r="E392" t="str">
        <f>sales!$D$392</f>
        <v>industrial</v>
      </c>
      <c r="F392" t="str">
        <f>sales!$E$392</f>
        <v>VCC 21400 (GAS LHD1)</v>
      </c>
      <c r="G392">
        <f>sales!$F$392</f>
        <v>2020</v>
      </c>
      <c r="H392" s="1">
        <f>sales!$G392 - VLOOKUP($D392&amp;$G392, 'regional-sales'!$A$2:$D$24, 4, 0) * VLOOKUP($D392&amp;$E392&amp;$F392&amp;$G392, 'market-share'!$A$2:$F$95, 6, 0) * ($C392 = $G392)</f>
        <v>0</v>
      </c>
      <c r="I392" s="1">
        <f>sales!$H392 - IF($C392 &gt;= $G392, VLOOKUP($D392&amp;$G392, 'regional-sales'!$A$2:$D$24, 4, 0) * VLOOKUP($D392&amp;$E392&amp;$F392&amp;$G392, 'market-share'!$A$2:$F$95, 6, 0) * VLOOKUP($C392 - $G392, survival!$A$2:$B$72, 2, 0), 0)</f>
        <v>0</v>
      </c>
      <c r="J392" s="1">
        <f>sales!$I392 - IF($C392 &gt;= $G392, sales!$H392 *VLOOKUP(E392&amp;($C392-$G392), 'annual-travel'!$A$2:$D$64, 4, 0), 0)</f>
        <v>0</v>
      </c>
      <c r="K392" s="1">
        <f>sales!$J392 - SUM($M392:$P392)</f>
        <v>0</v>
      </c>
      <c r="M392" s="1">
        <f>IFERROR(sales!$I392 * VLOOKUP($E392&amp;$F392&amp;"GAS", 'fuel-split'!$A$2:$E$7, 5, 0) / VLOOKUP($F392&amp;$G392&amp;"GAS", 'fuel-efficiency'!$A$2:$E$56, 5, 0), 0)</f>
        <v>0</v>
      </c>
      <c r="N392" s="1">
        <f>IFERROR(sales!$I392 * VLOOKUP($E392&amp;F392&amp;"DSL", 'fuel-split'!$A$2:$E$7, 5, 0) / VLOOKUP($F392&amp;$G392&amp;"DSL", 'fuel-efficiency'!$A$2:$E$56, 5, 0), 0)</f>
        <v>0</v>
      </c>
      <c r="O392" s="1">
        <f>IFERROR(sales!$I392 * VLOOKUP($E392&amp;$F392&amp;"NG", 'fuel-split'!$A$2:$E$7, 5, 0) / VLOOKUP($F392&amp;$G392&amp;"NG", 'fuel-efficiency'!$A$2:$E$56, 5, 0), 0)</f>
        <v>0</v>
      </c>
      <c r="P392" s="1">
        <f>IFERROR(sales!$I392 * VLOOKUP($E392&amp;$F392&amp;"ELEC", 'fuel-split'!$A$2:$E$7, 5, 0) / VLOOKUP($F392&amp;$G392&amp;"ELEC", 'fuel-efficiency'!$A$2:$E$56, 5, 0), 0)</f>
        <v>0</v>
      </c>
    </row>
    <row r="393" spans="1:16" x14ac:dyDescent="0.2">
      <c r="A393" s="1" t="str">
        <f t="shared" si="12"/>
        <v>20161industrialVCC 21400 (GAS LHD1)2020</v>
      </c>
      <c r="B393" s="1" t="str">
        <f t="shared" si="13"/>
        <v>20161industrialVCC 21400 (GAS LHD1)</v>
      </c>
      <c r="C393">
        <f>sales!$B$393</f>
        <v>2016</v>
      </c>
      <c r="D393">
        <f>sales!$C$393</f>
        <v>1</v>
      </c>
      <c r="E393" t="str">
        <f>sales!$D$393</f>
        <v>industrial</v>
      </c>
      <c r="F393" t="str">
        <f>sales!$E$393</f>
        <v>VCC 21400 (GAS LHD1)</v>
      </c>
      <c r="G393">
        <f>sales!$F$393</f>
        <v>2020</v>
      </c>
      <c r="H393" s="1">
        <f>sales!$G393 - VLOOKUP($D393&amp;$G393, 'regional-sales'!$A$2:$D$24, 4, 0) * VLOOKUP($D393&amp;$E393&amp;$F393&amp;$G393, 'market-share'!$A$2:$F$95, 6, 0) * ($C393 = $G393)</f>
        <v>0</v>
      </c>
      <c r="I393" s="1">
        <f>sales!$H393 - IF($C393 &gt;= $G393, VLOOKUP($D393&amp;$G393, 'regional-sales'!$A$2:$D$24, 4, 0) * VLOOKUP($D393&amp;$E393&amp;$F393&amp;$G393, 'market-share'!$A$2:$F$95, 6, 0) * VLOOKUP($C393 - $G393, survival!$A$2:$B$72, 2, 0), 0)</f>
        <v>0</v>
      </c>
      <c r="J393" s="1">
        <f>sales!$I393 - IF($C393 &gt;= $G393, sales!$H393 *VLOOKUP(E393&amp;($C393-$G393), 'annual-travel'!$A$2:$D$64, 4, 0), 0)</f>
        <v>0</v>
      </c>
      <c r="K393" s="1">
        <f>sales!$J393 - SUM($M393:$P393)</f>
        <v>0</v>
      </c>
      <c r="M393" s="1">
        <f>IFERROR(sales!$I393 * VLOOKUP($E393&amp;$F393&amp;"GAS", 'fuel-split'!$A$2:$E$7, 5, 0) / VLOOKUP($F393&amp;$G393&amp;"GAS", 'fuel-efficiency'!$A$2:$E$56, 5, 0), 0)</f>
        <v>0</v>
      </c>
      <c r="N393" s="1">
        <f>IFERROR(sales!$I393 * VLOOKUP($E393&amp;F393&amp;"DSL", 'fuel-split'!$A$2:$E$7, 5, 0) / VLOOKUP($F393&amp;$G393&amp;"DSL", 'fuel-efficiency'!$A$2:$E$56, 5, 0), 0)</f>
        <v>0</v>
      </c>
      <c r="O393" s="1">
        <f>IFERROR(sales!$I393 * VLOOKUP($E393&amp;$F393&amp;"NG", 'fuel-split'!$A$2:$E$7, 5, 0) / VLOOKUP($F393&amp;$G393&amp;"NG", 'fuel-efficiency'!$A$2:$E$56, 5, 0), 0)</f>
        <v>0</v>
      </c>
      <c r="P393" s="1">
        <f>IFERROR(sales!$I393 * VLOOKUP($E393&amp;$F393&amp;"ELEC", 'fuel-split'!$A$2:$E$7, 5, 0) / VLOOKUP($F393&amp;$G393&amp;"ELEC", 'fuel-efficiency'!$A$2:$E$56, 5, 0), 0)</f>
        <v>0</v>
      </c>
    </row>
    <row r="394" spans="1:16" x14ac:dyDescent="0.2">
      <c r="A394" s="1" t="str">
        <f t="shared" si="12"/>
        <v>20171industrialVCC 21400 (GAS LHD1)2020</v>
      </c>
      <c r="B394" s="1" t="str">
        <f t="shared" si="13"/>
        <v>20171industrialVCC 21400 (GAS LHD1)</v>
      </c>
      <c r="C394">
        <f>sales!$B$394</f>
        <v>2017</v>
      </c>
      <c r="D394">
        <f>sales!$C$394</f>
        <v>1</v>
      </c>
      <c r="E394" t="str">
        <f>sales!$D$394</f>
        <v>industrial</v>
      </c>
      <c r="F394" t="str">
        <f>sales!$E$394</f>
        <v>VCC 21400 (GAS LHD1)</v>
      </c>
      <c r="G394">
        <f>sales!$F$394</f>
        <v>2020</v>
      </c>
      <c r="H394" s="1">
        <f>sales!$G394 - VLOOKUP($D394&amp;$G394, 'regional-sales'!$A$2:$D$24, 4, 0) * VLOOKUP($D394&amp;$E394&amp;$F394&amp;$G394, 'market-share'!$A$2:$F$95, 6, 0) * ($C394 = $G394)</f>
        <v>0</v>
      </c>
      <c r="I394" s="1">
        <f>sales!$H394 - IF($C394 &gt;= $G394, VLOOKUP($D394&amp;$G394, 'regional-sales'!$A$2:$D$24, 4, 0) * VLOOKUP($D394&amp;$E394&amp;$F394&amp;$G394, 'market-share'!$A$2:$F$95, 6, 0) * VLOOKUP($C394 - $G394, survival!$A$2:$B$72, 2, 0), 0)</f>
        <v>0</v>
      </c>
      <c r="J394" s="1">
        <f>sales!$I394 - IF($C394 &gt;= $G394, sales!$H394 *VLOOKUP(E394&amp;($C394-$G394), 'annual-travel'!$A$2:$D$64, 4, 0), 0)</f>
        <v>0</v>
      </c>
      <c r="K394" s="1">
        <f>sales!$J394 - SUM($M394:$P394)</f>
        <v>0</v>
      </c>
      <c r="M394" s="1">
        <f>IFERROR(sales!$I394 * VLOOKUP($E394&amp;$F394&amp;"GAS", 'fuel-split'!$A$2:$E$7, 5, 0) / VLOOKUP($F394&amp;$G394&amp;"GAS", 'fuel-efficiency'!$A$2:$E$56, 5, 0), 0)</f>
        <v>0</v>
      </c>
      <c r="N394" s="1">
        <f>IFERROR(sales!$I394 * VLOOKUP($E394&amp;F394&amp;"DSL", 'fuel-split'!$A$2:$E$7, 5, 0) / VLOOKUP($F394&amp;$G394&amp;"DSL", 'fuel-efficiency'!$A$2:$E$56, 5, 0), 0)</f>
        <v>0</v>
      </c>
      <c r="O394" s="1">
        <f>IFERROR(sales!$I394 * VLOOKUP($E394&amp;$F394&amp;"NG", 'fuel-split'!$A$2:$E$7, 5, 0) / VLOOKUP($F394&amp;$G394&amp;"NG", 'fuel-efficiency'!$A$2:$E$56, 5, 0), 0)</f>
        <v>0</v>
      </c>
      <c r="P394" s="1">
        <f>IFERROR(sales!$I394 * VLOOKUP($E394&amp;$F394&amp;"ELEC", 'fuel-split'!$A$2:$E$7, 5, 0) / VLOOKUP($F394&amp;$G394&amp;"ELEC", 'fuel-efficiency'!$A$2:$E$56, 5, 0), 0)</f>
        <v>0</v>
      </c>
    </row>
    <row r="395" spans="1:16" x14ac:dyDescent="0.2">
      <c r="A395" s="1" t="str">
        <f t="shared" si="12"/>
        <v>20181industrialVCC 21400 (GAS LHD1)2020</v>
      </c>
      <c r="B395" s="1" t="str">
        <f t="shared" si="13"/>
        <v>20181industrialVCC 21400 (GAS LHD1)</v>
      </c>
      <c r="C395">
        <f>sales!$B$395</f>
        <v>2018</v>
      </c>
      <c r="D395">
        <f>sales!$C$395</f>
        <v>1</v>
      </c>
      <c r="E395" t="str">
        <f>sales!$D$395</f>
        <v>industrial</v>
      </c>
      <c r="F395" t="str">
        <f>sales!$E$395</f>
        <v>VCC 21400 (GAS LHD1)</v>
      </c>
      <c r="G395">
        <f>sales!$F$395</f>
        <v>2020</v>
      </c>
      <c r="H395" s="1">
        <f>sales!$G395 - VLOOKUP($D395&amp;$G395, 'regional-sales'!$A$2:$D$24, 4, 0) * VLOOKUP($D395&amp;$E395&amp;$F395&amp;$G395, 'market-share'!$A$2:$F$95, 6, 0) * ($C395 = $G395)</f>
        <v>0</v>
      </c>
      <c r="I395" s="1">
        <f>sales!$H395 - IF($C395 &gt;= $G395, VLOOKUP($D395&amp;$G395, 'regional-sales'!$A$2:$D$24, 4, 0) * VLOOKUP($D395&amp;$E395&amp;$F395&amp;$G395, 'market-share'!$A$2:$F$95, 6, 0) * VLOOKUP($C395 - $G395, survival!$A$2:$B$72, 2, 0), 0)</f>
        <v>0</v>
      </c>
      <c r="J395" s="1">
        <f>sales!$I395 - IF($C395 &gt;= $G395, sales!$H395 *VLOOKUP(E395&amp;($C395-$G395), 'annual-travel'!$A$2:$D$64, 4, 0), 0)</f>
        <v>0</v>
      </c>
      <c r="K395" s="1">
        <f>sales!$J395 - SUM($M395:$P395)</f>
        <v>0</v>
      </c>
      <c r="M395" s="1">
        <f>IFERROR(sales!$I395 * VLOOKUP($E395&amp;$F395&amp;"GAS", 'fuel-split'!$A$2:$E$7, 5, 0) / VLOOKUP($F395&amp;$G395&amp;"GAS", 'fuel-efficiency'!$A$2:$E$56, 5, 0), 0)</f>
        <v>0</v>
      </c>
      <c r="N395" s="1">
        <f>IFERROR(sales!$I395 * VLOOKUP($E395&amp;F395&amp;"DSL", 'fuel-split'!$A$2:$E$7, 5, 0) / VLOOKUP($F395&amp;$G395&amp;"DSL", 'fuel-efficiency'!$A$2:$E$56, 5, 0), 0)</f>
        <v>0</v>
      </c>
      <c r="O395" s="1">
        <f>IFERROR(sales!$I395 * VLOOKUP($E395&amp;$F395&amp;"NG", 'fuel-split'!$A$2:$E$7, 5, 0) / VLOOKUP($F395&amp;$G395&amp;"NG", 'fuel-efficiency'!$A$2:$E$56, 5, 0), 0)</f>
        <v>0</v>
      </c>
      <c r="P395" s="1">
        <f>IFERROR(sales!$I395 * VLOOKUP($E395&amp;$F395&amp;"ELEC", 'fuel-split'!$A$2:$E$7, 5, 0) / VLOOKUP($F395&amp;$G395&amp;"ELEC", 'fuel-efficiency'!$A$2:$E$56, 5, 0), 0)</f>
        <v>0</v>
      </c>
    </row>
    <row r="396" spans="1:16" x14ac:dyDescent="0.2">
      <c r="A396" s="1" t="str">
        <f t="shared" si="12"/>
        <v>20191industrialVCC 21400 (GAS LHD1)2020</v>
      </c>
      <c r="B396" s="1" t="str">
        <f t="shared" si="13"/>
        <v>20191industrialVCC 21400 (GAS LHD1)</v>
      </c>
      <c r="C396">
        <f>sales!$B$396</f>
        <v>2019</v>
      </c>
      <c r="D396">
        <f>sales!$C$396</f>
        <v>1</v>
      </c>
      <c r="E396" t="str">
        <f>sales!$D$396</f>
        <v>industrial</v>
      </c>
      <c r="F396" t="str">
        <f>sales!$E$396</f>
        <v>VCC 21400 (GAS LHD1)</v>
      </c>
      <c r="G396">
        <f>sales!$F$396</f>
        <v>2020</v>
      </c>
      <c r="H396" s="1">
        <f>sales!$G396 - VLOOKUP($D396&amp;$G396, 'regional-sales'!$A$2:$D$24, 4, 0) * VLOOKUP($D396&amp;$E396&amp;$F396&amp;$G396, 'market-share'!$A$2:$F$95, 6, 0) * ($C396 = $G396)</f>
        <v>0</v>
      </c>
      <c r="I396" s="1">
        <f>sales!$H396 - IF($C396 &gt;= $G396, VLOOKUP($D396&amp;$G396, 'regional-sales'!$A$2:$D$24, 4, 0) * VLOOKUP($D396&amp;$E396&amp;$F396&amp;$G396, 'market-share'!$A$2:$F$95, 6, 0) * VLOOKUP($C396 - $G396, survival!$A$2:$B$72, 2, 0), 0)</f>
        <v>0</v>
      </c>
      <c r="J396" s="1">
        <f>sales!$I396 - IF($C396 &gt;= $G396, sales!$H396 *VLOOKUP(E396&amp;($C396-$G396), 'annual-travel'!$A$2:$D$64, 4, 0), 0)</f>
        <v>0</v>
      </c>
      <c r="K396" s="1">
        <f>sales!$J396 - SUM($M396:$P396)</f>
        <v>0</v>
      </c>
      <c r="M396" s="1">
        <f>IFERROR(sales!$I396 * VLOOKUP($E396&amp;$F396&amp;"GAS", 'fuel-split'!$A$2:$E$7, 5, 0) / VLOOKUP($F396&amp;$G396&amp;"GAS", 'fuel-efficiency'!$A$2:$E$56, 5, 0), 0)</f>
        <v>0</v>
      </c>
      <c r="N396" s="1">
        <f>IFERROR(sales!$I396 * VLOOKUP($E396&amp;F396&amp;"DSL", 'fuel-split'!$A$2:$E$7, 5, 0) / VLOOKUP($F396&amp;$G396&amp;"DSL", 'fuel-efficiency'!$A$2:$E$56, 5, 0), 0)</f>
        <v>0</v>
      </c>
      <c r="O396" s="1">
        <f>IFERROR(sales!$I396 * VLOOKUP($E396&amp;$F396&amp;"NG", 'fuel-split'!$A$2:$E$7, 5, 0) / VLOOKUP($F396&amp;$G396&amp;"NG", 'fuel-efficiency'!$A$2:$E$56, 5, 0), 0)</f>
        <v>0</v>
      </c>
      <c r="P396" s="1">
        <f>IFERROR(sales!$I396 * VLOOKUP($E396&amp;$F396&amp;"ELEC", 'fuel-split'!$A$2:$E$7, 5, 0) / VLOOKUP($F396&amp;$G396&amp;"ELEC", 'fuel-efficiency'!$A$2:$E$56, 5, 0), 0)</f>
        <v>0</v>
      </c>
    </row>
    <row r="397" spans="1:16" x14ac:dyDescent="0.2">
      <c r="A397" s="1" t="str">
        <f t="shared" si="12"/>
        <v>20201industrialVCC 21400 (GAS LHD1)2020</v>
      </c>
      <c r="B397" s="1" t="str">
        <f t="shared" si="13"/>
        <v>20201industrialVCC 21400 (GAS LHD1)</v>
      </c>
      <c r="C397">
        <f>sales!$B$397</f>
        <v>2020</v>
      </c>
      <c r="D397">
        <f>sales!$C$397</f>
        <v>1</v>
      </c>
      <c r="E397" t="str">
        <f>sales!$D$397</f>
        <v>industrial</v>
      </c>
      <c r="F397" t="str">
        <f>sales!$E$397</f>
        <v>VCC 21400 (GAS LHD1)</v>
      </c>
      <c r="G397">
        <f>sales!$F$397</f>
        <v>2020</v>
      </c>
      <c r="H397" s="1">
        <f>sales!$G397 - VLOOKUP($D397&amp;$G397, 'regional-sales'!$A$2:$D$24, 4, 0) * VLOOKUP($D397&amp;$E397&amp;$F397&amp;$G397, 'market-share'!$A$2:$F$95, 6, 0) * ($C397 = $G397)</f>
        <v>-1.2145733307988849E-9</v>
      </c>
      <c r="I397" s="1">
        <f>sales!$H397 - IF($C397 &gt;= $G397, VLOOKUP($D397&amp;$G397, 'regional-sales'!$A$2:$D$24, 4, 0) * VLOOKUP($D397&amp;$E397&amp;$F397&amp;$G397, 'market-share'!$A$2:$F$95, 6, 0) * VLOOKUP($C397 - $G397, survival!$A$2:$B$72, 2, 0), 0)</f>
        <v>-1.2145733307988849E-9</v>
      </c>
      <c r="J397" s="1">
        <f>sales!$I397 - IF($C397 &gt;= $G397, sales!$H397 *VLOOKUP(E397&amp;($C397-$G397), 'annual-travel'!$A$2:$D$64, 4, 0), 0)</f>
        <v>2.7767964638769627E-4</v>
      </c>
      <c r="K397" s="1">
        <f>sales!$J397 - SUM($M397:$P397)</f>
        <v>1.7565616872161627E-6</v>
      </c>
      <c r="M397" s="1">
        <f>IFERROR(sales!$I397 * VLOOKUP($E397&amp;$F397&amp;"GAS", 'fuel-split'!$A$2:$E$7, 5, 0) / VLOOKUP($F397&amp;$G397&amp;"GAS", 'fuel-efficiency'!$A$2:$E$56, 5, 0), 0)</f>
        <v>147248.99976263742</v>
      </c>
      <c r="N397" s="1">
        <f>IFERROR(sales!$I397 * VLOOKUP($E397&amp;F397&amp;"DSL", 'fuel-split'!$A$2:$E$7, 5, 0) / VLOOKUP($F397&amp;$G397&amp;"DSL", 'fuel-efficiency'!$A$2:$E$56, 5, 0), 0)</f>
        <v>0</v>
      </c>
      <c r="O397" s="1">
        <f>IFERROR(sales!$I397 * VLOOKUP($E397&amp;$F397&amp;"NG", 'fuel-split'!$A$2:$E$7, 5, 0) / VLOOKUP($F397&amp;$G397&amp;"NG", 'fuel-efficiency'!$A$2:$E$56, 5, 0), 0)</f>
        <v>0</v>
      </c>
      <c r="P397" s="1">
        <f>IFERROR(sales!$I397 * VLOOKUP($E397&amp;$F397&amp;"ELEC", 'fuel-split'!$A$2:$E$7, 5, 0) / VLOOKUP($F397&amp;$G397&amp;"ELEC", 'fuel-efficiency'!$A$2:$E$56, 5, 0), 0)</f>
        <v>0</v>
      </c>
    </row>
    <row r="398" spans="1:16" x14ac:dyDescent="0.2">
      <c r="A398" s="1" t="str">
        <f t="shared" si="12"/>
        <v>20101industrialVCC 22400 (DSL LHD1)2010</v>
      </c>
      <c r="B398" s="1" t="str">
        <f t="shared" si="13"/>
        <v>20101industrialVCC 22400 (DSL LHD1)</v>
      </c>
      <c r="C398">
        <f>sales!$B$398</f>
        <v>2010</v>
      </c>
      <c r="D398">
        <f>sales!$C$398</f>
        <v>1</v>
      </c>
      <c r="E398" t="str">
        <f>sales!$D$398</f>
        <v>industrial</v>
      </c>
      <c r="F398" t="str">
        <f>sales!$E$398</f>
        <v>VCC 22400 (DSL LHD1)</v>
      </c>
      <c r="G398">
        <f>sales!$F$398</f>
        <v>2010</v>
      </c>
      <c r="H398" s="1">
        <f>sales!$G398 - VLOOKUP($D398&amp;$G398, 'regional-sales'!$A$2:$D$24, 4, 0) * VLOOKUP($D398&amp;$E398&amp;$F398&amp;$G398, 'market-share'!$A$2:$F$95, 6, 0) * ($C398 = $G398)</f>
        <v>-1.4101715350989252E-9</v>
      </c>
      <c r="I398" s="1">
        <f>sales!$H398 - IF($C398 &gt;= $G398, VLOOKUP($D398&amp;$G398, 'regional-sales'!$A$2:$D$24, 4, 0) * VLOOKUP($D398&amp;$E398&amp;$F398&amp;$G398, 'market-share'!$A$2:$F$95, 6, 0) * VLOOKUP($C398 - $G398, survival!$A$2:$B$72, 2, 0), 0)</f>
        <v>-1.4101715350989252E-9</v>
      </c>
      <c r="J398" s="1">
        <f>sales!$I398 - IF($C398 &gt;= $G398, sales!$H398 *VLOOKUP(E398&amp;($C398-$G398), 'annual-travel'!$A$2:$D$64, 4, 0), 0)</f>
        <v>1.6163568943738937E-3</v>
      </c>
      <c r="K398" s="1">
        <f>sales!$J398 - SUM($M398:$P398)</f>
        <v>-2.9608374461531639E-5</v>
      </c>
      <c r="M398" s="1">
        <f>IFERROR(sales!$I398 * VLOOKUP($E398&amp;$F398&amp;"GAS", 'fuel-split'!$A$2:$E$7, 5, 0) / VLOOKUP($F398&amp;$G398&amp;"GAS", 'fuel-efficiency'!$A$2:$E$56, 5, 0), 0)</f>
        <v>0</v>
      </c>
      <c r="N398" s="1">
        <f>IFERROR(sales!$I398 * VLOOKUP($E398&amp;F398&amp;"DSL", 'fuel-split'!$A$2:$E$7, 5, 0) / VLOOKUP($F398&amp;$G398&amp;"DSL", 'fuel-efficiency'!$A$2:$E$56, 5, 0), 0)</f>
        <v>478098.9128126154</v>
      </c>
      <c r="O398" s="1">
        <f>IFERROR(sales!$I398 * VLOOKUP($E398&amp;$F398&amp;"NG", 'fuel-split'!$A$2:$E$7, 5, 0) / VLOOKUP($F398&amp;$G398&amp;"NG", 'fuel-efficiency'!$A$2:$E$56, 5, 0), 0)</f>
        <v>0</v>
      </c>
      <c r="P398" s="1">
        <f>IFERROR(sales!$I398 * VLOOKUP($E398&amp;$F398&amp;"ELEC", 'fuel-split'!$A$2:$E$7, 5, 0) / VLOOKUP($F398&amp;$G398&amp;"ELEC", 'fuel-efficiency'!$A$2:$E$56, 5, 0), 0)</f>
        <v>0</v>
      </c>
    </row>
    <row r="399" spans="1:16" x14ac:dyDescent="0.2">
      <c r="A399" s="1" t="str">
        <f t="shared" si="12"/>
        <v>20111industrialVCC 22400 (DSL LHD1)2010</v>
      </c>
      <c r="B399" s="1" t="str">
        <f t="shared" si="13"/>
        <v>20111industrialVCC 22400 (DSL LHD1)</v>
      </c>
      <c r="C399">
        <f>sales!$B$399</f>
        <v>2011</v>
      </c>
      <c r="D399">
        <f>sales!$C$399</f>
        <v>1</v>
      </c>
      <c r="E399" t="str">
        <f>sales!$D$399</f>
        <v>industrial</v>
      </c>
      <c r="F399" t="str">
        <f>sales!$E$399</f>
        <v>VCC 22400 (DSL LHD1)</v>
      </c>
      <c r="G399">
        <f>sales!$F$399</f>
        <v>2010</v>
      </c>
      <c r="H399" s="1">
        <f>sales!$G399 - VLOOKUP($D399&amp;$G399, 'regional-sales'!$A$2:$D$24, 4, 0) * VLOOKUP($D399&amp;$E399&amp;$F399&amp;$G399, 'market-share'!$A$2:$F$95, 6, 0) * ($C399 = $G399)</f>
        <v>0</v>
      </c>
      <c r="I399" s="1">
        <f>sales!$H399 - IF($C399 &gt;= $G399, VLOOKUP($D399&amp;$G399, 'regional-sales'!$A$2:$D$24, 4, 0) * VLOOKUP($D399&amp;$E399&amp;$F399&amp;$G399, 'market-share'!$A$2:$F$95, 6, 0) * VLOOKUP($C399 - $G399, survival!$A$2:$B$72, 2, 0), 0)</f>
        <v>-1.3956196198705584E-9</v>
      </c>
      <c r="J399" s="1">
        <f>sales!$I399 - IF($C399 &gt;= $G399, sales!$H399 *VLOOKUP(E399&amp;($C399-$G399), 'annual-travel'!$A$2:$D$64, 4, 0), 0)</f>
        <v>4.6017207205295563E-4</v>
      </c>
      <c r="K399" s="1">
        <f>sales!$J399 - SUM($M399:$P399)</f>
        <v>-2.7877744287252426E-5</v>
      </c>
      <c r="M399" s="1">
        <f>IFERROR(sales!$I399 * VLOOKUP($E399&amp;$F399&amp;"GAS", 'fuel-split'!$A$2:$E$7, 5, 0) / VLOOKUP($F399&amp;$G399&amp;"GAS", 'fuel-efficiency'!$A$2:$E$56, 5, 0), 0)</f>
        <v>0</v>
      </c>
      <c r="N399" s="1">
        <f>IFERROR(sales!$I399 * VLOOKUP($E399&amp;F399&amp;"DSL", 'fuel-split'!$A$2:$E$7, 5, 0) / VLOOKUP($F399&amp;$G399&amp;"DSL", 'fuel-efficiency'!$A$2:$E$56, 5, 0), 0)</f>
        <v>450151.70670805377</v>
      </c>
      <c r="O399" s="1">
        <f>IFERROR(sales!$I399 * VLOOKUP($E399&amp;$F399&amp;"NG", 'fuel-split'!$A$2:$E$7, 5, 0) / VLOOKUP($F399&amp;$G399&amp;"NG", 'fuel-efficiency'!$A$2:$E$56, 5, 0), 0)</f>
        <v>0</v>
      </c>
      <c r="P399" s="1">
        <f>IFERROR(sales!$I399 * VLOOKUP($E399&amp;$F399&amp;"ELEC", 'fuel-split'!$A$2:$E$7, 5, 0) / VLOOKUP($F399&amp;$G399&amp;"ELEC", 'fuel-efficiency'!$A$2:$E$56, 5, 0), 0)</f>
        <v>0</v>
      </c>
    </row>
    <row r="400" spans="1:16" x14ac:dyDescent="0.2">
      <c r="A400" s="1" t="str">
        <f t="shared" si="12"/>
        <v>20121industrialVCC 22400 (DSL LHD1)2010</v>
      </c>
      <c r="B400" s="1" t="str">
        <f t="shared" si="13"/>
        <v>20121industrialVCC 22400 (DSL LHD1)</v>
      </c>
      <c r="C400">
        <f>sales!$B$400</f>
        <v>2012</v>
      </c>
      <c r="D400">
        <f>sales!$C$400</f>
        <v>1</v>
      </c>
      <c r="E400" t="str">
        <f>sales!$D$400</f>
        <v>industrial</v>
      </c>
      <c r="F400" t="str">
        <f>sales!$E$400</f>
        <v>VCC 22400 (DSL LHD1)</v>
      </c>
      <c r="G400">
        <f>sales!$F$400</f>
        <v>2010</v>
      </c>
      <c r="H400" s="1">
        <f>sales!$G400 - VLOOKUP($D400&amp;$G400, 'regional-sales'!$A$2:$D$24, 4, 0) * VLOOKUP($D400&amp;$E400&amp;$F400&amp;$G400, 'market-share'!$A$2:$F$95, 6, 0) * ($C400 = $G400)</f>
        <v>0</v>
      </c>
      <c r="I400" s="1">
        <f>sales!$H400 - IF($C400 &gt;= $G400, VLOOKUP($D400&amp;$G400, 'regional-sales'!$A$2:$D$24, 4, 0) * VLOOKUP($D400&amp;$E400&amp;$F400&amp;$G400, 'market-share'!$A$2:$F$95, 6, 0) * VLOOKUP($C400 - $G400, survival!$A$2:$B$72, 2, 0), 0)</f>
        <v>-1.3813519217364956E-9</v>
      </c>
      <c r="J400" s="1">
        <f>sales!$I400 - IF($C400 &gt;= $G400, sales!$H400 *VLOOKUP(E400&amp;($C400-$G400), 'annual-travel'!$A$2:$D$64, 4, 0), 0)</f>
        <v>4.3450482189655304E-4</v>
      </c>
      <c r="K400" s="1">
        <f>sales!$J400 - SUM($M400:$P400)</f>
        <v>-2.6817433536052704E-5</v>
      </c>
      <c r="M400" s="1">
        <f>IFERROR(sales!$I400 * VLOOKUP($E400&amp;$F400&amp;"GAS", 'fuel-split'!$A$2:$E$7, 5, 0) / VLOOKUP($F400&amp;$G400&amp;"GAS", 'fuel-efficiency'!$A$2:$E$56, 5, 0), 0)</f>
        <v>0</v>
      </c>
      <c r="N400" s="1">
        <f>IFERROR(sales!$I400 * VLOOKUP($E400&amp;F400&amp;"DSL", 'fuel-split'!$A$2:$E$7, 5, 0) / VLOOKUP($F400&amp;$G400&amp;"DSL", 'fuel-efficiency'!$A$2:$E$56, 5, 0), 0)</f>
        <v>433036.94537915045</v>
      </c>
      <c r="O400" s="1">
        <f>IFERROR(sales!$I400 * VLOOKUP($E400&amp;$F400&amp;"NG", 'fuel-split'!$A$2:$E$7, 5, 0) / VLOOKUP($F400&amp;$G400&amp;"NG", 'fuel-efficiency'!$A$2:$E$56, 5, 0), 0)</f>
        <v>0</v>
      </c>
      <c r="P400" s="1">
        <f>IFERROR(sales!$I400 * VLOOKUP($E400&amp;$F400&amp;"ELEC", 'fuel-split'!$A$2:$E$7, 5, 0) / VLOOKUP($F400&amp;$G400&amp;"ELEC", 'fuel-efficiency'!$A$2:$E$56, 5, 0), 0)</f>
        <v>0</v>
      </c>
    </row>
    <row r="401" spans="1:16" x14ac:dyDescent="0.2">
      <c r="A401" s="1" t="str">
        <f t="shared" si="12"/>
        <v>20131industrialVCC 22400 (DSL LHD1)2010</v>
      </c>
      <c r="B401" s="1" t="str">
        <f t="shared" si="13"/>
        <v>20131industrialVCC 22400 (DSL LHD1)</v>
      </c>
      <c r="C401">
        <f>sales!$B$401</f>
        <v>2013</v>
      </c>
      <c r="D401">
        <f>sales!$C$401</f>
        <v>1</v>
      </c>
      <c r="E401" t="str">
        <f>sales!$D$401</f>
        <v>industrial</v>
      </c>
      <c r="F401" t="str">
        <f>sales!$E$401</f>
        <v>VCC 22400 (DSL LHD1)</v>
      </c>
      <c r="G401">
        <f>sales!$F$401</f>
        <v>2010</v>
      </c>
      <c r="H401" s="1">
        <f>sales!$G401 - VLOOKUP($D401&amp;$G401, 'regional-sales'!$A$2:$D$24, 4, 0) * VLOOKUP($D401&amp;$E401&amp;$F401&amp;$G401, 'market-share'!$A$2:$F$95, 6, 0) * ($C401 = $G401)</f>
        <v>0</v>
      </c>
      <c r="I401" s="1">
        <f>sales!$H401 - IF($C401 &gt;= $G401, VLOOKUP($D401&amp;$G401, 'regional-sales'!$A$2:$D$24, 4, 0) * VLOOKUP($D401&amp;$E401&amp;$F401&amp;$G401, 'market-share'!$A$2:$F$95, 6, 0) * VLOOKUP($C401 - $G401, survival!$A$2:$B$72, 2, 0), 0)</f>
        <v>-1.3674252841155976E-9</v>
      </c>
      <c r="J401" s="1">
        <f>sales!$I401 - IF($C401 &gt;= $G401, sales!$H401 *VLOOKUP(E401&amp;($C401-$G401), 'annual-travel'!$A$2:$D$64, 4, 0), 0)</f>
        <v>1.6396176069974899E-3</v>
      </c>
      <c r="K401" s="1">
        <f>sales!$J401 - SUM($M401:$P401)</f>
        <v>-2.5961373466998339E-5</v>
      </c>
      <c r="M401" s="1">
        <f>IFERROR(sales!$I401 * VLOOKUP($E401&amp;$F401&amp;"GAS", 'fuel-split'!$A$2:$E$7, 5, 0) / VLOOKUP($F401&amp;$G401&amp;"GAS", 'fuel-efficiency'!$A$2:$E$56, 5, 0), 0)</f>
        <v>0</v>
      </c>
      <c r="N401" s="1">
        <f>IFERROR(sales!$I401 * VLOOKUP($E401&amp;F401&amp;"DSL", 'fuel-split'!$A$2:$E$7, 5, 0) / VLOOKUP($F401&amp;$G401&amp;"DSL", 'fuel-efficiency'!$A$2:$E$56, 5, 0), 0)</f>
        <v>419210.89471218438</v>
      </c>
      <c r="O401" s="1">
        <f>IFERROR(sales!$I401 * VLOOKUP($E401&amp;$F401&amp;"NG", 'fuel-split'!$A$2:$E$7, 5, 0) / VLOOKUP($F401&amp;$G401&amp;"NG", 'fuel-efficiency'!$A$2:$E$56, 5, 0), 0)</f>
        <v>0</v>
      </c>
      <c r="P401" s="1">
        <f>IFERROR(sales!$I401 * VLOOKUP($E401&amp;$F401&amp;"ELEC", 'fuel-split'!$A$2:$E$7, 5, 0) / VLOOKUP($F401&amp;$G401&amp;"ELEC", 'fuel-efficiency'!$A$2:$E$56, 5, 0), 0)</f>
        <v>0</v>
      </c>
    </row>
    <row r="402" spans="1:16" x14ac:dyDescent="0.2">
      <c r="A402" s="1" t="str">
        <f t="shared" si="12"/>
        <v>20141industrialVCC 22400 (DSL LHD1)2010</v>
      </c>
      <c r="B402" s="1" t="str">
        <f t="shared" si="13"/>
        <v>20141industrialVCC 22400 (DSL LHD1)</v>
      </c>
      <c r="C402">
        <f>sales!$B$402</f>
        <v>2014</v>
      </c>
      <c r="D402">
        <f>sales!$C$402</f>
        <v>1</v>
      </c>
      <c r="E402" t="str">
        <f>sales!$D$402</f>
        <v>industrial</v>
      </c>
      <c r="F402" t="str">
        <f>sales!$E$402</f>
        <v>VCC 22400 (DSL LHD1)</v>
      </c>
      <c r="G402">
        <f>sales!$F$402</f>
        <v>2010</v>
      </c>
      <c r="H402" s="1">
        <f>sales!$G402 - VLOOKUP($D402&amp;$G402, 'regional-sales'!$A$2:$D$24, 4, 0) * VLOOKUP($D402&amp;$E402&amp;$F402&amp;$G402, 'market-share'!$A$2:$F$95, 6, 0) * ($C402 = $G402)</f>
        <v>0</v>
      </c>
      <c r="I402" s="1">
        <f>sales!$H402 - IF($C402 &gt;= $G402, VLOOKUP($D402&amp;$G402, 'regional-sales'!$A$2:$D$24, 4, 0) * VLOOKUP($D402&amp;$E402&amp;$F402&amp;$G402, 'market-share'!$A$2:$F$95, 6, 0) * VLOOKUP($C402 - $G402, survival!$A$2:$B$72, 2, 0), 0)</f>
        <v>-1.3544081411964726E-9</v>
      </c>
      <c r="J402" s="1">
        <f>sales!$I402 - IF($C402 &gt;= $G402, sales!$H402 *VLOOKUP(E402&amp;($C402-$G402), 'annual-travel'!$A$2:$D$64, 4, 0), 0)</f>
        <v>-1.5183845534920692E-3</v>
      </c>
      <c r="K402" s="1">
        <f>sales!$J402 - SUM($M402:$P402)</f>
        <v>-2.3168511688709259E-5</v>
      </c>
      <c r="M402" s="1">
        <f>IFERROR(sales!$I402 * VLOOKUP($E402&amp;$F402&amp;"GAS", 'fuel-split'!$A$2:$E$7, 5, 0) / VLOOKUP($F402&amp;$G402&amp;"GAS", 'fuel-efficiency'!$A$2:$E$56, 5, 0), 0)</f>
        <v>0</v>
      </c>
      <c r="N402" s="1">
        <f>IFERROR(sales!$I402 * VLOOKUP($E402&amp;F402&amp;"DSL", 'fuel-split'!$A$2:$E$7, 5, 0) / VLOOKUP($F402&amp;$G402&amp;"DSL", 'fuel-efficiency'!$A$2:$E$56, 5, 0), 0)</f>
        <v>374125.78046789352</v>
      </c>
      <c r="O402" s="1">
        <f>IFERROR(sales!$I402 * VLOOKUP($E402&amp;$F402&amp;"NG", 'fuel-split'!$A$2:$E$7, 5, 0) / VLOOKUP($F402&amp;$G402&amp;"NG", 'fuel-efficiency'!$A$2:$E$56, 5, 0), 0)</f>
        <v>0</v>
      </c>
      <c r="P402" s="1">
        <f>IFERROR(sales!$I402 * VLOOKUP($E402&amp;$F402&amp;"ELEC", 'fuel-split'!$A$2:$E$7, 5, 0) / VLOOKUP($F402&amp;$G402&amp;"ELEC", 'fuel-efficiency'!$A$2:$E$56, 5, 0), 0)</f>
        <v>0</v>
      </c>
    </row>
    <row r="403" spans="1:16" x14ac:dyDescent="0.2">
      <c r="A403" s="1" t="str">
        <f t="shared" si="12"/>
        <v>20151industrialVCC 22400 (DSL LHD1)2010</v>
      </c>
      <c r="B403" s="1" t="str">
        <f t="shared" si="13"/>
        <v>20151industrialVCC 22400 (DSL LHD1)</v>
      </c>
      <c r="C403">
        <f>sales!$B$403</f>
        <v>2015</v>
      </c>
      <c r="D403">
        <f>sales!$C$403</f>
        <v>1</v>
      </c>
      <c r="E403" t="str">
        <f>sales!$D$403</f>
        <v>industrial</v>
      </c>
      <c r="F403" t="str">
        <f>sales!$E$403</f>
        <v>VCC 22400 (DSL LHD1)</v>
      </c>
      <c r="G403">
        <f>sales!$F$403</f>
        <v>2010</v>
      </c>
      <c r="H403" s="1">
        <f>sales!$G403 - VLOOKUP($D403&amp;$G403, 'regional-sales'!$A$2:$D$24, 4, 0) * VLOOKUP($D403&amp;$E403&amp;$F403&amp;$G403, 'market-share'!$A$2:$F$95, 6, 0) * ($C403 = $G403)</f>
        <v>0</v>
      </c>
      <c r="I403" s="1">
        <f>sales!$H403 - IF($C403 &gt;= $G403, VLOOKUP($D403&amp;$G403, 'regional-sales'!$A$2:$D$24, 4, 0) * VLOOKUP($D403&amp;$E403&amp;$F403&amp;$G403, 'market-share'!$A$2:$F$95, 6, 0) * VLOOKUP($C403 - $G403, survival!$A$2:$B$72, 2, 0), 0)</f>
        <v>-1.3409930943453219E-9</v>
      </c>
      <c r="J403" s="1">
        <f>sales!$I403 - IF($C403 &gt;= $G403, sales!$H403 *VLOOKUP(E403&amp;($C403-$G403), 'annual-travel'!$A$2:$D$64, 4, 0), 0)</f>
        <v>-1.9144574180245399E-3</v>
      </c>
      <c r="K403" s="1">
        <f>sales!$J403 - SUM($M403:$P403)</f>
        <v>-2.1693587768822908E-5</v>
      </c>
      <c r="M403" s="1">
        <f>IFERROR(sales!$I403 * VLOOKUP($E403&amp;$F403&amp;"GAS", 'fuel-split'!$A$2:$E$7, 5, 0) / VLOOKUP($F403&amp;$G403&amp;"GAS", 'fuel-efficiency'!$A$2:$E$56, 5, 0), 0)</f>
        <v>0</v>
      </c>
      <c r="N403" s="1">
        <f>IFERROR(sales!$I403 * VLOOKUP($E403&amp;F403&amp;"DSL", 'fuel-split'!$A$2:$E$7, 5, 0) / VLOOKUP($F403&amp;$G403&amp;"DSL", 'fuel-efficiency'!$A$2:$E$56, 5, 0), 0)</f>
        <v>350300.00842572056</v>
      </c>
      <c r="O403" s="1">
        <f>IFERROR(sales!$I403 * VLOOKUP($E403&amp;$F403&amp;"NG", 'fuel-split'!$A$2:$E$7, 5, 0) / VLOOKUP($F403&amp;$G403&amp;"NG", 'fuel-efficiency'!$A$2:$E$56, 5, 0), 0)</f>
        <v>0</v>
      </c>
      <c r="P403" s="1">
        <f>IFERROR(sales!$I403 * VLOOKUP($E403&amp;$F403&amp;"ELEC", 'fuel-split'!$A$2:$E$7, 5, 0) / VLOOKUP($F403&amp;$G403&amp;"ELEC", 'fuel-efficiency'!$A$2:$E$56, 5, 0), 0)</f>
        <v>0</v>
      </c>
    </row>
    <row r="404" spans="1:16" x14ac:dyDescent="0.2">
      <c r="A404" s="1" t="str">
        <f t="shared" si="12"/>
        <v>20161industrialVCC 22400 (DSL LHD1)2010</v>
      </c>
      <c r="B404" s="1" t="str">
        <f t="shared" si="13"/>
        <v>20161industrialVCC 22400 (DSL LHD1)</v>
      </c>
      <c r="C404">
        <f>sales!$B$404</f>
        <v>2016</v>
      </c>
      <c r="D404">
        <f>sales!$C$404</f>
        <v>1</v>
      </c>
      <c r="E404" t="str">
        <f>sales!$D$404</f>
        <v>industrial</v>
      </c>
      <c r="F404" t="str">
        <f>sales!$E$404</f>
        <v>VCC 22400 (DSL LHD1)</v>
      </c>
      <c r="G404">
        <f>sales!$F$404</f>
        <v>2010</v>
      </c>
      <c r="H404" s="1">
        <f>sales!$G404 - VLOOKUP($D404&amp;$G404, 'regional-sales'!$A$2:$D$24, 4, 0) * VLOOKUP($D404&amp;$E404&amp;$F404&amp;$G404, 'market-share'!$A$2:$F$95, 6, 0) * ($C404 = $G404)</f>
        <v>0</v>
      </c>
      <c r="I404" s="1">
        <f>sales!$H404 - IF($C404 &gt;= $G404, VLOOKUP($D404&amp;$G404, 'regional-sales'!$A$2:$D$24, 4, 0) * VLOOKUP($D404&amp;$E404&amp;$F404&amp;$G404, 'market-share'!$A$2:$F$95, 6, 0) * VLOOKUP($C404 - $G404, survival!$A$2:$B$72, 2, 0), 0)</f>
        <v>-1.3272938303998671E-9</v>
      </c>
      <c r="J404" s="1">
        <f>sales!$I404 - IF($C404 &gt;= $G404, sales!$H404 *VLOOKUP(E404&amp;($C404-$G404), 'annual-travel'!$A$2:$D$64, 4, 0), 0)</f>
        <v>8.239205926656723E-4</v>
      </c>
      <c r="K404" s="1">
        <f>sales!$J404 - SUM($M404:$P404)</f>
        <v>-2.0850682631134987E-5</v>
      </c>
      <c r="M404" s="1">
        <f>IFERROR(sales!$I404 * VLOOKUP($E404&amp;$F404&amp;"GAS", 'fuel-split'!$A$2:$E$7, 5, 0) / VLOOKUP($F404&amp;$G404&amp;"GAS", 'fuel-efficiency'!$A$2:$E$56, 5, 0), 0)</f>
        <v>0</v>
      </c>
      <c r="N404" s="1">
        <f>IFERROR(sales!$I404 * VLOOKUP($E404&amp;F404&amp;"DSL", 'fuel-split'!$A$2:$E$7, 5, 0) / VLOOKUP($F404&amp;$G404&amp;"DSL", 'fuel-efficiency'!$A$2:$E$56, 5, 0), 0)</f>
        <v>336676.45219945966</v>
      </c>
      <c r="O404" s="1">
        <f>IFERROR(sales!$I404 * VLOOKUP($E404&amp;$F404&amp;"NG", 'fuel-split'!$A$2:$E$7, 5, 0) / VLOOKUP($F404&amp;$G404&amp;"NG", 'fuel-efficiency'!$A$2:$E$56, 5, 0), 0)</f>
        <v>0</v>
      </c>
      <c r="P404" s="1">
        <f>IFERROR(sales!$I404 * VLOOKUP($E404&amp;$F404&amp;"ELEC", 'fuel-split'!$A$2:$E$7, 5, 0) / VLOOKUP($F404&amp;$G404&amp;"ELEC", 'fuel-efficiency'!$A$2:$E$56, 5, 0), 0)</f>
        <v>0</v>
      </c>
    </row>
    <row r="405" spans="1:16" x14ac:dyDescent="0.2">
      <c r="A405" s="1" t="str">
        <f t="shared" si="12"/>
        <v>20171industrialVCC 22400 (DSL LHD1)2010</v>
      </c>
      <c r="B405" s="1" t="str">
        <f t="shared" si="13"/>
        <v>20171industrialVCC 22400 (DSL LHD1)</v>
      </c>
      <c r="C405">
        <f>sales!$B$405</f>
        <v>2017</v>
      </c>
      <c r="D405">
        <f>sales!$C$405</f>
        <v>1</v>
      </c>
      <c r="E405" t="str">
        <f>sales!$D$405</f>
        <v>industrial</v>
      </c>
      <c r="F405" t="str">
        <f>sales!$E$405</f>
        <v>VCC 22400 (DSL LHD1)</v>
      </c>
      <c r="G405">
        <f>sales!$F$405</f>
        <v>2010</v>
      </c>
      <c r="H405" s="1">
        <f>sales!$G405 - VLOOKUP($D405&amp;$G405, 'regional-sales'!$A$2:$D$24, 4, 0) * VLOOKUP($D405&amp;$E405&amp;$F405&amp;$G405, 'market-share'!$A$2:$F$95, 6, 0) * ($C405 = $G405)</f>
        <v>0</v>
      </c>
      <c r="I405" s="1">
        <f>sales!$H405 - IF($C405 &gt;= $G405, VLOOKUP($D405&amp;$G405, 'regional-sales'!$A$2:$D$24, 4, 0) * VLOOKUP($D405&amp;$E405&amp;$F405&amp;$G405, 'market-share'!$A$2:$F$95, 6, 0) * VLOOKUP($C405 - $G405, survival!$A$2:$B$72, 2, 0), 0)</f>
        <v>-1.313708253292134E-9</v>
      </c>
      <c r="J405" s="1">
        <f>sales!$I405 - IF($C405 &gt;= $G405, sales!$H405 *VLOOKUP(E405&amp;($C405-$G405), 'annual-travel'!$A$2:$D$64, 4, 0), 0)</f>
        <v>-1.3676760718226433E-3</v>
      </c>
      <c r="K405" s="1">
        <f>sales!$J405 - SUM($M405:$P405)</f>
        <v>-1.9000668544322252E-5</v>
      </c>
      <c r="M405" s="1">
        <f>IFERROR(sales!$I405 * VLOOKUP($E405&amp;$F405&amp;"GAS", 'fuel-split'!$A$2:$E$7, 5, 0) / VLOOKUP($F405&amp;$G405&amp;"GAS", 'fuel-efficiency'!$A$2:$E$56, 5, 0), 0)</f>
        <v>0</v>
      </c>
      <c r="N405" s="1">
        <f>IFERROR(sales!$I405 * VLOOKUP($E405&amp;F405&amp;"DSL", 'fuel-split'!$A$2:$E$7, 5, 0) / VLOOKUP($F405&amp;$G405&amp;"DSL", 'fuel-efficiency'!$A$2:$E$56, 5, 0), 0)</f>
        <v>306811.41111113969</v>
      </c>
      <c r="O405" s="1">
        <f>IFERROR(sales!$I405 * VLOOKUP($E405&amp;$F405&amp;"NG", 'fuel-split'!$A$2:$E$7, 5, 0) / VLOOKUP($F405&amp;$G405&amp;"NG", 'fuel-efficiency'!$A$2:$E$56, 5, 0), 0)</f>
        <v>0</v>
      </c>
      <c r="P405" s="1">
        <f>IFERROR(sales!$I405 * VLOOKUP($E405&amp;$F405&amp;"ELEC", 'fuel-split'!$A$2:$E$7, 5, 0) / VLOOKUP($F405&amp;$G405&amp;"ELEC", 'fuel-efficiency'!$A$2:$E$56, 5, 0), 0)</f>
        <v>0</v>
      </c>
    </row>
    <row r="406" spans="1:16" x14ac:dyDescent="0.2">
      <c r="A406" s="1" t="str">
        <f t="shared" si="12"/>
        <v>20181industrialVCC 22400 (DSL LHD1)2010</v>
      </c>
      <c r="B406" s="1" t="str">
        <f t="shared" si="13"/>
        <v>20181industrialVCC 22400 (DSL LHD1)</v>
      </c>
      <c r="C406">
        <f>sales!$B$406</f>
        <v>2018</v>
      </c>
      <c r="D406">
        <f>sales!$C$406</f>
        <v>1</v>
      </c>
      <c r="E406" t="str">
        <f>sales!$D$406</f>
        <v>industrial</v>
      </c>
      <c r="F406" t="str">
        <f>sales!$E$406</f>
        <v>VCC 22400 (DSL LHD1)</v>
      </c>
      <c r="G406">
        <f>sales!$F$406</f>
        <v>2010</v>
      </c>
      <c r="H406" s="1">
        <f>sales!$G406 - VLOOKUP($D406&amp;$G406, 'regional-sales'!$A$2:$D$24, 4, 0) * VLOOKUP($D406&amp;$E406&amp;$F406&amp;$G406, 'market-share'!$A$2:$F$95, 6, 0) * ($C406 = $G406)</f>
        <v>0</v>
      </c>
      <c r="I406" s="1">
        <f>sales!$H406 - IF($C406 &gt;= $G406, VLOOKUP($D406&amp;$G406, 'regional-sales'!$A$2:$D$24, 4, 0) * VLOOKUP($D406&amp;$E406&amp;$F406&amp;$G406, 'market-share'!$A$2:$F$95, 6, 0) * VLOOKUP($C406 - $G406, survival!$A$2:$B$72, 2, 0), 0)</f>
        <v>-1.3011458577238955E-9</v>
      </c>
      <c r="J406" s="1">
        <f>sales!$I406 - IF($C406 &gt;= $G406, sales!$H406 *VLOOKUP(E406&amp;($C406-$G406), 'annual-travel'!$A$2:$D$64, 4, 0), 0)</f>
        <v>1.886553131043911E-3</v>
      </c>
      <c r="K406" s="1">
        <f>sales!$J406 - SUM($M406:$P406)</f>
        <v>-1.8242921214550734E-5</v>
      </c>
      <c r="M406" s="1">
        <f>IFERROR(sales!$I406 * VLOOKUP($E406&amp;$F406&amp;"GAS", 'fuel-split'!$A$2:$E$7, 5, 0) / VLOOKUP($F406&amp;$G406&amp;"GAS", 'fuel-efficiency'!$A$2:$E$56, 5, 0), 0)</f>
        <v>0</v>
      </c>
      <c r="N406" s="1">
        <f>IFERROR(sales!$I406 * VLOOKUP($E406&amp;F406&amp;"DSL", 'fuel-split'!$A$2:$E$7, 5, 0) / VLOOKUP($F406&amp;$G406&amp;"DSL", 'fuel-efficiency'!$A$2:$E$56, 5, 0), 0)</f>
        <v>294582.99117438291</v>
      </c>
      <c r="O406" s="1">
        <f>IFERROR(sales!$I406 * VLOOKUP($E406&amp;$F406&amp;"NG", 'fuel-split'!$A$2:$E$7, 5, 0) / VLOOKUP($F406&amp;$G406&amp;"NG", 'fuel-efficiency'!$A$2:$E$56, 5, 0), 0)</f>
        <v>0</v>
      </c>
      <c r="P406" s="1">
        <f>IFERROR(sales!$I406 * VLOOKUP($E406&amp;$F406&amp;"ELEC", 'fuel-split'!$A$2:$E$7, 5, 0) / VLOOKUP($F406&amp;$G406&amp;"ELEC", 'fuel-efficiency'!$A$2:$E$56, 5, 0), 0)</f>
        <v>0</v>
      </c>
    </row>
    <row r="407" spans="1:16" x14ac:dyDescent="0.2">
      <c r="A407" s="1" t="str">
        <f t="shared" si="12"/>
        <v>20191industrialVCC 22400 (DSL LHD1)2010</v>
      </c>
      <c r="B407" s="1" t="str">
        <f t="shared" si="13"/>
        <v>20191industrialVCC 22400 (DSL LHD1)</v>
      </c>
      <c r="C407">
        <f>sales!$B$407</f>
        <v>2019</v>
      </c>
      <c r="D407">
        <f>sales!$C$407</f>
        <v>1</v>
      </c>
      <c r="E407" t="str">
        <f>sales!$D$407</f>
        <v>industrial</v>
      </c>
      <c r="F407" t="str">
        <f>sales!$E$407</f>
        <v>VCC 22400 (DSL LHD1)</v>
      </c>
      <c r="G407">
        <f>sales!$F$407</f>
        <v>2010</v>
      </c>
      <c r="H407" s="1">
        <f>sales!$G407 - VLOOKUP($D407&amp;$G407, 'regional-sales'!$A$2:$D$24, 4, 0) * VLOOKUP($D407&amp;$E407&amp;$F407&amp;$G407, 'market-share'!$A$2:$F$95, 6, 0) * ($C407 = $G407)</f>
        <v>0</v>
      </c>
      <c r="I407" s="1">
        <f>sales!$H407 - IF($C407 &gt;= $G407, VLOOKUP($D407&amp;$G407, 'regional-sales'!$A$2:$D$24, 4, 0) * VLOOKUP($D407&amp;$E407&amp;$F407&amp;$G407, 'market-share'!$A$2:$F$95, 6, 0) * VLOOKUP($C407 - $G407, survival!$A$2:$B$72, 2, 0), 0)</f>
        <v>-1.2615259947779123E-9</v>
      </c>
      <c r="J407" s="1">
        <f>sales!$I407 - IF($C407 &gt;= $G407, sales!$H407 *VLOOKUP(E407&amp;($C407-$G407), 'annual-travel'!$A$2:$D$64, 4, 0), 0)</f>
        <v>3.0828453600406647E-4</v>
      </c>
      <c r="K407" s="1">
        <f>sales!$J407 - SUM($M407:$P407)</f>
        <v>-1.7670972738415003E-5</v>
      </c>
      <c r="M407" s="1">
        <f>IFERROR(sales!$I407 * VLOOKUP($E407&amp;$F407&amp;"GAS", 'fuel-split'!$A$2:$E$7, 5, 0) / VLOOKUP($F407&amp;$G407&amp;"GAS", 'fuel-efficiency'!$A$2:$E$56, 5, 0), 0)</f>
        <v>0</v>
      </c>
      <c r="N407" s="1">
        <f>IFERROR(sales!$I407 * VLOOKUP($E407&amp;F407&amp;"DSL", 'fuel-split'!$A$2:$E$7, 5, 0) / VLOOKUP($F407&amp;$G407&amp;"DSL", 'fuel-efficiency'!$A$2:$E$56, 5, 0), 0)</f>
        <v>285344.95779584598</v>
      </c>
      <c r="O407" s="1">
        <f>IFERROR(sales!$I407 * VLOOKUP($E407&amp;$F407&amp;"NG", 'fuel-split'!$A$2:$E$7, 5, 0) / VLOOKUP($F407&amp;$G407&amp;"NG", 'fuel-efficiency'!$A$2:$E$56, 5, 0), 0)</f>
        <v>0</v>
      </c>
      <c r="P407" s="1">
        <f>IFERROR(sales!$I407 * VLOOKUP($E407&amp;$F407&amp;"ELEC", 'fuel-split'!$A$2:$E$7, 5, 0) / VLOOKUP($F407&amp;$G407&amp;"ELEC", 'fuel-efficiency'!$A$2:$E$56, 5, 0), 0)</f>
        <v>0</v>
      </c>
    </row>
    <row r="408" spans="1:16" x14ac:dyDescent="0.2">
      <c r="A408" s="1" t="str">
        <f t="shared" si="12"/>
        <v>20201industrialVCC 22400 (DSL LHD1)2010</v>
      </c>
      <c r="B408" s="1" t="str">
        <f t="shared" si="13"/>
        <v>20201industrialVCC 22400 (DSL LHD1)</v>
      </c>
      <c r="C408">
        <f>sales!$B$408</f>
        <v>2020</v>
      </c>
      <c r="D408">
        <f>sales!$C$408</f>
        <v>1</v>
      </c>
      <c r="E408" t="str">
        <f>sales!$D$408</f>
        <v>industrial</v>
      </c>
      <c r="F408" t="str">
        <f>sales!$E$408</f>
        <v>VCC 22400 (DSL LHD1)</v>
      </c>
      <c r="G408">
        <f>sales!$F$408</f>
        <v>2010</v>
      </c>
      <c r="H408" s="1">
        <f>sales!$G408 - VLOOKUP($D408&amp;$G408, 'regional-sales'!$A$2:$D$24, 4, 0) * VLOOKUP($D408&amp;$E408&amp;$F408&amp;$G408, 'market-share'!$A$2:$F$95, 6, 0) * ($C408 = $G408)</f>
        <v>0</v>
      </c>
      <c r="I408" s="1">
        <f>sales!$H408 - IF($C408 &gt;= $G408, VLOOKUP($D408&amp;$G408, 'regional-sales'!$A$2:$D$24, 4, 0) * VLOOKUP($D408&amp;$E408&amp;$F408&amp;$G408, 'market-share'!$A$2:$F$95, 6, 0) * VLOOKUP($C408 - $G408, survival!$A$2:$B$72, 2, 0), 0)</f>
        <v>-1.2236114343977533E-9</v>
      </c>
      <c r="J408" s="1">
        <f>sales!$I408 - IF($C408 &gt;= $G408, sales!$H408 *VLOOKUP(E408&amp;($C408-$G408), 'annual-travel'!$A$2:$D$64, 4, 0), 0)</f>
        <v>-1.6093812882900238E-3</v>
      </c>
      <c r="K408" s="1">
        <f>sales!$J408 - SUM($M408:$P408)</f>
        <v>-1.674512168392539E-5</v>
      </c>
      <c r="M408" s="1">
        <f>IFERROR(sales!$I408 * VLOOKUP($E408&amp;$F408&amp;"GAS", 'fuel-split'!$A$2:$E$7, 5, 0) / VLOOKUP($F408&amp;$G408&amp;"GAS", 'fuel-efficiency'!$A$2:$E$56, 5, 0), 0)</f>
        <v>0</v>
      </c>
      <c r="N408" s="1">
        <f>IFERROR(sales!$I408 * VLOOKUP($E408&amp;F408&amp;"DSL", 'fuel-split'!$A$2:$E$7, 5, 0) / VLOOKUP($F408&amp;$G408&amp;"DSL", 'fuel-efficiency'!$A$2:$E$56, 5, 0), 0)</f>
        <v>270388.23008550709</v>
      </c>
      <c r="O408" s="1">
        <f>IFERROR(sales!$I408 * VLOOKUP($E408&amp;$F408&amp;"NG", 'fuel-split'!$A$2:$E$7, 5, 0) / VLOOKUP($F408&amp;$G408&amp;"NG", 'fuel-efficiency'!$A$2:$E$56, 5, 0), 0)</f>
        <v>0</v>
      </c>
      <c r="P408" s="1">
        <f>IFERROR(sales!$I408 * VLOOKUP($E408&amp;$F408&amp;"ELEC", 'fuel-split'!$A$2:$E$7, 5, 0) / VLOOKUP($F408&amp;$G408&amp;"ELEC", 'fuel-efficiency'!$A$2:$E$56, 5, 0), 0)</f>
        <v>0</v>
      </c>
    </row>
    <row r="409" spans="1:16" x14ac:dyDescent="0.2">
      <c r="A409" s="1" t="str">
        <f t="shared" si="12"/>
        <v>20101industrialVCC 22400 (DSL LHD1)2011</v>
      </c>
      <c r="B409" s="1" t="str">
        <f t="shared" si="13"/>
        <v>20101industrialVCC 22400 (DSL LHD1)</v>
      </c>
      <c r="C409">
        <f>sales!$B$409</f>
        <v>2010</v>
      </c>
      <c r="D409">
        <f>sales!$C$409</f>
        <v>1</v>
      </c>
      <c r="E409" t="str">
        <f>sales!$D$409</f>
        <v>industrial</v>
      </c>
      <c r="F409" t="str">
        <f>sales!$E$409</f>
        <v>VCC 22400 (DSL LHD1)</v>
      </c>
      <c r="G409">
        <f>sales!$F$409</f>
        <v>2011</v>
      </c>
      <c r="H409" s="1">
        <f>sales!$G409 - VLOOKUP($D409&amp;$G409, 'regional-sales'!$A$2:$D$24, 4, 0) * VLOOKUP($D409&amp;$E409&amp;$F409&amp;$G409, 'market-share'!$A$2:$F$95, 6, 0) * ($C409 = $G409)</f>
        <v>0</v>
      </c>
      <c r="I409" s="1">
        <f>sales!$H409 - IF($C409 &gt;= $G409, VLOOKUP($D409&amp;$G409, 'regional-sales'!$A$2:$D$24, 4, 0) * VLOOKUP($D409&amp;$E409&amp;$F409&amp;$G409, 'market-share'!$A$2:$F$95, 6, 0) * VLOOKUP($C409 - $G409, survival!$A$2:$B$72, 2, 0), 0)</f>
        <v>0</v>
      </c>
      <c r="J409" s="1">
        <f>sales!$I409 - IF($C409 &gt;= $G409, sales!$H409 *VLOOKUP(E409&amp;($C409-$G409), 'annual-travel'!$A$2:$D$64, 4, 0), 0)</f>
        <v>0</v>
      </c>
      <c r="K409" s="1">
        <f>sales!$J409 - SUM($M409:$P409)</f>
        <v>0</v>
      </c>
      <c r="M409" s="1">
        <f>IFERROR(sales!$I409 * VLOOKUP($E409&amp;$F409&amp;"GAS", 'fuel-split'!$A$2:$E$7, 5, 0) / VLOOKUP($F409&amp;$G409&amp;"GAS", 'fuel-efficiency'!$A$2:$E$56, 5, 0), 0)</f>
        <v>0</v>
      </c>
      <c r="N409" s="1">
        <f>IFERROR(sales!$I409 * VLOOKUP($E409&amp;F409&amp;"DSL", 'fuel-split'!$A$2:$E$7, 5, 0) / VLOOKUP($F409&amp;$G409&amp;"DSL", 'fuel-efficiency'!$A$2:$E$56, 5, 0), 0)</f>
        <v>0</v>
      </c>
      <c r="O409" s="1">
        <f>IFERROR(sales!$I409 * VLOOKUP($E409&amp;$F409&amp;"NG", 'fuel-split'!$A$2:$E$7, 5, 0) / VLOOKUP($F409&amp;$G409&amp;"NG", 'fuel-efficiency'!$A$2:$E$56, 5, 0), 0)</f>
        <v>0</v>
      </c>
      <c r="P409" s="1">
        <f>IFERROR(sales!$I409 * VLOOKUP($E409&amp;$F409&amp;"ELEC", 'fuel-split'!$A$2:$E$7, 5, 0) / VLOOKUP($F409&amp;$G409&amp;"ELEC", 'fuel-efficiency'!$A$2:$E$56, 5, 0), 0)</f>
        <v>0</v>
      </c>
    </row>
    <row r="410" spans="1:16" x14ac:dyDescent="0.2">
      <c r="A410" s="1" t="str">
        <f t="shared" si="12"/>
        <v>20111industrialVCC 22400 (DSL LHD1)2011</v>
      </c>
      <c r="B410" s="1" t="str">
        <f t="shared" si="13"/>
        <v>20111industrialVCC 22400 (DSL LHD1)</v>
      </c>
      <c r="C410">
        <f>sales!$B$410</f>
        <v>2011</v>
      </c>
      <c r="D410">
        <f>sales!$C$410</f>
        <v>1</v>
      </c>
      <c r="E410" t="str">
        <f>sales!$D$410</f>
        <v>industrial</v>
      </c>
      <c r="F410" t="str">
        <f>sales!$E$410</f>
        <v>VCC 22400 (DSL LHD1)</v>
      </c>
      <c r="G410">
        <f>sales!$F$410</f>
        <v>2011</v>
      </c>
      <c r="H410" s="1">
        <f>sales!$G410 - VLOOKUP($D410&amp;$G410, 'regional-sales'!$A$2:$D$24, 4, 0) * VLOOKUP($D410&amp;$E410&amp;$F410&amp;$G410, 'market-share'!$A$2:$F$95, 6, 0) * ($C410 = $G410)</f>
        <v>-1.8866558093577623E-8</v>
      </c>
      <c r="I410" s="1">
        <f>sales!$H410 - IF($C410 &gt;= $G410, VLOOKUP($D410&amp;$G410, 'regional-sales'!$A$2:$D$24, 4, 0) * VLOOKUP($D410&amp;$E410&amp;$F410&amp;$G410, 'market-share'!$A$2:$F$95, 6, 0) * VLOOKUP($C410 - $G410, survival!$A$2:$B$72, 2, 0), 0)</f>
        <v>-1.8866558093577623E-8</v>
      </c>
      <c r="J410" s="1">
        <f>sales!$I410 - IF($C410 &gt;= $G410, sales!$H410 *VLOOKUP(E410&amp;($C410-$G410), 'annual-travel'!$A$2:$D$64, 4, 0), 0)</f>
        <v>8.4766838699579239E-4</v>
      </c>
      <c r="K410" s="1">
        <f>sales!$J410 - SUM($M410:$P410)</f>
        <v>1.1132680810987949E-5</v>
      </c>
      <c r="M410" s="1">
        <f>IFERROR(sales!$I410 * VLOOKUP($E410&amp;$F410&amp;"GAS", 'fuel-split'!$A$2:$E$7, 5, 0) / VLOOKUP($F410&amp;$G410&amp;"GAS", 'fuel-efficiency'!$A$2:$E$56, 5, 0), 0)</f>
        <v>0</v>
      </c>
      <c r="N410" s="1">
        <f>IFERROR(sales!$I410 * VLOOKUP($E410&amp;F410&amp;"DSL", 'fuel-split'!$A$2:$E$7, 5, 0) / VLOOKUP($F410&amp;$G410&amp;"DSL", 'fuel-efficiency'!$A$2:$E$56, 5, 0), 0)</f>
        <v>250151.98005834932</v>
      </c>
      <c r="O410" s="1">
        <f>IFERROR(sales!$I410 * VLOOKUP($E410&amp;$F410&amp;"NG", 'fuel-split'!$A$2:$E$7, 5, 0) / VLOOKUP($F410&amp;$G410&amp;"NG", 'fuel-efficiency'!$A$2:$E$56, 5, 0), 0)</f>
        <v>0</v>
      </c>
      <c r="P410" s="1">
        <f>IFERROR(sales!$I410 * VLOOKUP($E410&amp;$F410&amp;"ELEC", 'fuel-split'!$A$2:$E$7, 5, 0) / VLOOKUP($F410&amp;$G410&amp;"ELEC", 'fuel-efficiency'!$A$2:$E$56, 5, 0), 0)</f>
        <v>0</v>
      </c>
    </row>
    <row r="411" spans="1:16" x14ac:dyDescent="0.2">
      <c r="A411" s="1" t="str">
        <f t="shared" si="12"/>
        <v>20121industrialVCC 22400 (DSL LHD1)2011</v>
      </c>
      <c r="B411" s="1" t="str">
        <f t="shared" si="13"/>
        <v>20121industrialVCC 22400 (DSL LHD1)</v>
      </c>
      <c r="C411">
        <f>sales!$B$411</f>
        <v>2012</v>
      </c>
      <c r="D411">
        <f>sales!$C$411</f>
        <v>1</v>
      </c>
      <c r="E411" t="str">
        <f>sales!$D$411</f>
        <v>industrial</v>
      </c>
      <c r="F411" t="str">
        <f>sales!$E$411</f>
        <v>VCC 22400 (DSL LHD1)</v>
      </c>
      <c r="G411">
        <f>sales!$F$411</f>
        <v>2011</v>
      </c>
      <c r="H411" s="1">
        <f>sales!$G411 - VLOOKUP($D411&amp;$G411, 'regional-sales'!$A$2:$D$24, 4, 0) * VLOOKUP($D411&amp;$E411&amp;$F411&amp;$G411, 'market-share'!$A$2:$F$95, 6, 0) * ($C411 = $G411)</f>
        <v>0</v>
      </c>
      <c r="I411" s="1">
        <f>sales!$H411 - IF($C411 &gt;= $G411, VLOOKUP($D411&amp;$G411, 'regional-sales'!$A$2:$D$24, 4, 0) * VLOOKUP($D411&amp;$E411&amp;$F411&amp;$G411, 'market-share'!$A$2:$F$95, 6, 0) * VLOOKUP($C411 - $G411, survival!$A$2:$B$72, 2, 0), 0)</f>
        <v>-1.8677695834412589E-8</v>
      </c>
      <c r="J411" s="1">
        <f>sales!$I411 - IF($C411 &gt;= $G411, sales!$H411 *VLOOKUP(E411&amp;($C411-$G411), 'annual-travel'!$A$2:$D$64, 4, 0), 0)</f>
        <v>2.4132244288921356E-4</v>
      </c>
      <c r="K411" s="1">
        <f>sales!$J411 - SUM($M411:$P411)</f>
        <v>1.0482210200279951E-5</v>
      </c>
      <c r="M411" s="1">
        <f>IFERROR(sales!$I411 * VLOOKUP($E411&amp;$F411&amp;"GAS", 'fuel-split'!$A$2:$E$7, 5, 0) / VLOOKUP($F411&amp;$G411&amp;"GAS", 'fuel-efficiency'!$A$2:$E$56, 5, 0), 0)</f>
        <v>0</v>
      </c>
      <c r="N411" s="1">
        <f>IFERROR(sales!$I411 * VLOOKUP($E411&amp;F411&amp;"DSL", 'fuel-split'!$A$2:$E$7, 5, 0) / VLOOKUP($F411&amp;$G411&amp;"DSL", 'fuel-efficiency'!$A$2:$E$56, 5, 0), 0)</f>
        <v>235529.38051503079</v>
      </c>
      <c r="O411" s="1">
        <f>IFERROR(sales!$I411 * VLOOKUP($E411&amp;$F411&amp;"NG", 'fuel-split'!$A$2:$E$7, 5, 0) / VLOOKUP($F411&amp;$G411&amp;"NG", 'fuel-efficiency'!$A$2:$E$56, 5, 0), 0)</f>
        <v>0</v>
      </c>
      <c r="P411" s="1">
        <f>IFERROR(sales!$I411 * VLOOKUP($E411&amp;$F411&amp;"ELEC", 'fuel-split'!$A$2:$E$7, 5, 0) / VLOOKUP($F411&amp;$G411&amp;"ELEC", 'fuel-efficiency'!$A$2:$E$56, 5, 0), 0)</f>
        <v>0</v>
      </c>
    </row>
    <row r="412" spans="1:16" x14ac:dyDescent="0.2">
      <c r="A412" s="1" t="str">
        <f t="shared" si="12"/>
        <v>20131industrialVCC 22400 (DSL LHD1)2011</v>
      </c>
      <c r="B412" s="1" t="str">
        <f t="shared" si="13"/>
        <v>20131industrialVCC 22400 (DSL LHD1)</v>
      </c>
      <c r="C412">
        <f>sales!$B$412</f>
        <v>2013</v>
      </c>
      <c r="D412">
        <f>sales!$C$412</f>
        <v>1</v>
      </c>
      <c r="E412" t="str">
        <f>sales!$D$412</f>
        <v>industrial</v>
      </c>
      <c r="F412" t="str">
        <f>sales!$E$412</f>
        <v>VCC 22400 (DSL LHD1)</v>
      </c>
      <c r="G412">
        <f>sales!$F$412</f>
        <v>2011</v>
      </c>
      <c r="H412" s="1">
        <f>sales!$G412 - VLOOKUP($D412&amp;$G412, 'regional-sales'!$A$2:$D$24, 4, 0) * VLOOKUP($D412&amp;$E412&amp;$F412&amp;$G412, 'market-share'!$A$2:$F$95, 6, 0) * ($C412 = $G412)</f>
        <v>0</v>
      </c>
      <c r="I412" s="1">
        <f>sales!$H412 - IF($C412 &gt;= $G412, VLOOKUP($D412&amp;$G412, 'regional-sales'!$A$2:$D$24, 4, 0) * VLOOKUP($D412&amp;$E412&amp;$F412&amp;$G412, 'market-share'!$A$2:$F$95, 6, 0) * VLOOKUP($C412 - $G412, survival!$A$2:$B$72, 2, 0), 0)</f>
        <v>-1.849139152909629E-8</v>
      </c>
      <c r="J412" s="1">
        <f>sales!$I412 - IF($C412 &gt;= $G412, sales!$H412 *VLOOKUP(E412&amp;($C412-$G412), 'annual-travel'!$A$2:$D$64, 4, 0), 0)</f>
        <v>2.2787600755691528E-4</v>
      </c>
      <c r="K412" s="1">
        <f>sales!$J412 - SUM($M412:$P412)</f>
        <v>1.0083167580887675E-5</v>
      </c>
      <c r="M412" s="1">
        <f>IFERROR(sales!$I412 * VLOOKUP($E412&amp;$F412&amp;"GAS", 'fuel-split'!$A$2:$E$7, 5, 0) / VLOOKUP($F412&amp;$G412&amp;"GAS", 'fuel-efficiency'!$A$2:$E$56, 5, 0), 0)</f>
        <v>0</v>
      </c>
      <c r="N412" s="1">
        <f>IFERROR(sales!$I412 * VLOOKUP($E412&amp;F412&amp;"DSL", 'fuel-split'!$A$2:$E$7, 5, 0) / VLOOKUP($F412&amp;$G412&amp;"DSL", 'fuel-efficiency'!$A$2:$E$56, 5, 0), 0)</f>
        <v>226574.55690025885</v>
      </c>
      <c r="O412" s="1">
        <f>IFERROR(sales!$I412 * VLOOKUP($E412&amp;$F412&amp;"NG", 'fuel-split'!$A$2:$E$7, 5, 0) / VLOOKUP($F412&amp;$G412&amp;"NG", 'fuel-efficiency'!$A$2:$E$56, 5, 0), 0)</f>
        <v>0</v>
      </c>
      <c r="P412" s="1">
        <f>IFERROR(sales!$I412 * VLOOKUP($E412&amp;$F412&amp;"ELEC", 'fuel-split'!$A$2:$E$7, 5, 0) / VLOOKUP($F412&amp;$G412&amp;"ELEC", 'fuel-efficiency'!$A$2:$E$56, 5, 0), 0)</f>
        <v>0</v>
      </c>
    </row>
    <row r="413" spans="1:16" x14ac:dyDescent="0.2">
      <c r="A413" s="1" t="str">
        <f t="shared" si="12"/>
        <v>20141industrialVCC 22400 (DSL LHD1)2011</v>
      </c>
      <c r="B413" s="1" t="str">
        <f t="shared" si="13"/>
        <v>20141industrialVCC 22400 (DSL LHD1)</v>
      </c>
      <c r="C413">
        <f>sales!$B$413</f>
        <v>2014</v>
      </c>
      <c r="D413">
        <f>sales!$C$413</f>
        <v>1</v>
      </c>
      <c r="E413" t="str">
        <f>sales!$D$413</f>
        <v>industrial</v>
      </c>
      <c r="F413" t="str">
        <f>sales!$E$413</f>
        <v>VCC 22400 (DSL LHD1)</v>
      </c>
      <c r="G413">
        <f>sales!$F$413</f>
        <v>2011</v>
      </c>
      <c r="H413" s="1">
        <f>sales!$G413 - VLOOKUP($D413&amp;$G413, 'regional-sales'!$A$2:$D$24, 4, 0) * VLOOKUP($D413&amp;$E413&amp;$F413&amp;$G413, 'market-share'!$A$2:$F$95, 6, 0) * ($C413 = $G413)</f>
        <v>0</v>
      </c>
      <c r="I413" s="1">
        <f>sales!$H413 - IF($C413 &gt;= $G413, VLOOKUP($D413&amp;$G413, 'regional-sales'!$A$2:$D$24, 4, 0) * VLOOKUP($D413&amp;$E413&amp;$F413&amp;$G413, 'market-share'!$A$2:$F$95, 6, 0) * VLOOKUP($C413 - $G413, survival!$A$2:$B$72, 2, 0), 0)</f>
        <v>-1.8306934634892968E-8</v>
      </c>
      <c r="J413" s="1">
        <f>sales!$I413 - IF($C413 &gt;= $G413, sales!$H413 *VLOOKUP(E413&amp;($C413-$G413), 'annual-travel'!$A$2:$D$64, 4, 0), 0)</f>
        <v>8.5989572107791901E-4</v>
      </c>
      <c r="K413" s="1">
        <f>sales!$J413 - SUM($M413:$P413)</f>
        <v>9.7611628007143736E-6</v>
      </c>
      <c r="M413" s="1">
        <f>IFERROR(sales!$I413 * VLOOKUP($E413&amp;$F413&amp;"GAS", 'fuel-split'!$A$2:$E$7, 5, 0) / VLOOKUP($F413&amp;$G413&amp;"GAS", 'fuel-efficiency'!$A$2:$E$56, 5, 0), 0)</f>
        <v>0</v>
      </c>
      <c r="N413" s="1">
        <f>IFERROR(sales!$I413 * VLOOKUP($E413&amp;F413&amp;"DSL", 'fuel-split'!$A$2:$E$7, 5, 0) / VLOOKUP($F413&amp;$G413&amp;"DSL", 'fuel-efficiency'!$A$2:$E$56, 5, 0), 0)</f>
        <v>219340.45981691283</v>
      </c>
      <c r="O413" s="1">
        <f>IFERROR(sales!$I413 * VLOOKUP($E413&amp;$F413&amp;"NG", 'fuel-split'!$A$2:$E$7, 5, 0) / VLOOKUP($F413&amp;$G413&amp;"NG", 'fuel-efficiency'!$A$2:$E$56, 5, 0), 0)</f>
        <v>0</v>
      </c>
      <c r="P413" s="1">
        <f>IFERROR(sales!$I413 * VLOOKUP($E413&amp;$F413&amp;"ELEC", 'fuel-split'!$A$2:$E$7, 5, 0) / VLOOKUP($F413&amp;$G413&amp;"ELEC", 'fuel-efficiency'!$A$2:$E$56, 5, 0), 0)</f>
        <v>0</v>
      </c>
    </row>
    <row r="414" spans="1:16" x14ac:dyDescent="0.2">
      <c r="A414" s="1" t="str">
        <f t="shared" si="12"/>
        <v>20151industrialVCC 22400 (DSL LHD1)2011</v>
      </c>
      <c r="B414" s="1" t="str">
        <f t="shared" si="13"/>
        <v>20151industrialVCC 22400 (DSL LHD1)</v>
      </c>
      <c r="C414">
        <f>sales!$B$414</f>
        <v>2015</v>
      </c>
      <c r="D414">
        <f>sales!$C$414</f>
        <v>1</v>
      </c>
      <c r="E414" t="str">
        <f>sales!$D$414</f>
        <v>industrial</v>
      </c>
      <c r="F414" t="str">
        <f>sales!$E$414</f>
        <v>VCC 22400 (DSL LHD1)</v>
      </c>
      <c r="G414">
        <f>sales!$F$414</f>
        <v>2011</v>
      </c>
      <c r="H414" s="1">
        <f>sales!$G414 - VLOOKUP($D414&amp;$G414, 'regional-sales'!$A$2:$D$24, 4, 0) * VLOOKUP($D414&amp;$E414&amp;$F414&amp;$G414, 'market-share'!$A$2:$F$95, 6, 0) * ($C414 = $G414)</f>
        <v>0</v>
      </c>
      <c r="I414" s="1">
        <f>sales!$H414 - IF($C414 &gt;= $G414, VLOOKUP($D414&amp;$G414, 'regional-sales'!$A$2:$D$24, 4, 0) * VLOOKUP($D414&amp;$E414&amp;$F414&amp;$G414, 'market-share'!$A$2:$F$95, 6, 0) * VLOOKUP($C414 - $G414, survival!$A$2:$B$72, 2, 0), 0)</f>
        <v>-1.8123586187357432E-8</v>
      </c>
      <c r="J414" s="1">
        <f>sales!$I414 - IF($C414 &gt;= $G414, sales!$H414 *VLOOKUP(E414&amp;($C414-$G414), 'annual-travel'!$A$2:$D$64, 4, 0), 0)</f>
        <v>-7.9629337415099144E-4</v>
      </c>
      <c r="K414" s="1">
        <f>sales!$J414 - SUM($M414:$P414)</f>
        <v>8.7108637671917677E-6</v>
      </c>
      <c r="M414" s="1">
        <f>IFERROR(sales!$I414 * VLOOKUP($E414&amp;$F414&amp;"GAS", 'fuel-split'!$A$2:$E$7, 5, 0) / VLOOKUP($F414&amp;$G414&amp;"GAS", 'fuel-efficiency'!$A$2:$E$56, 5, 0), 0)</f>
        <v>0</v>
      </c>
      <c r="N414" s="1">
        <f>IFERROR(sales!$I414 * VLOOKUP($E414&amp;F414&amp;"DSL", 'fuel-split'!$A$2:$E$7, 5, 0) / VLOOKUP($F414&amp;$G414&amp;"DSL", 'fuel-efficiency'!$A$2:$E$56, 5, 0), 0)</f>
        <v>195750.92573280915</v>
      </c>
      <c r="O414" s="1">
        <f>IFERROR(sales!$I414 * VLOOKUP($E414&amp;$F414&amp;"NG", 'fuel-split'!$A$2:$E$7, 5, 0) / VLOOKUP($F414&amp;$G414&amp;"NG", 'fuel-efficiency'!$A$2:$E$56, 5, 0), 0)</f>
        <v>0</v>
      </c>
      <c r="P414" s="1">
        <f>IFERROR(sales!$I414 * VLOOKUP($E414&amp;$F414&amp;"ELEC", 'fuel-split'!$A$2:$E$7, 5, 0) / VLOOKUP($F414&amp;$G414&amp;"ELEC", 'fuel-efficiency'!$A$2:$E$56, 5, 0), 0)</f>
        <v>0</v>
      </c>
    </row>
    <row r="415" spans="1:16" x14ac:dyDescent="0.2">
      <c r="A415" s="1" t="str">
        <f t="shared" si="12"/>
        <v>20161industrialVCC 22400 (DSL LHD1)2011</v>
      </c>
      <c r="B415" s="1" t="str">
        <f t="shared" si="13"/>
        <v>20161industrialVCC 22400 (DSL LHD1)</v>
      </c>
      <c r="C415">
        <f>sales!$B$415</f>
        <v>2016</v>
      </c>
      <c r="D415">
        <f>sales!$C$415</f>
        <v>1</v>
      </c>
      <c r="E415" t="str">
        <f>sales!$D$415</f>
        <v>industrial</v>
      </c>
      <c r="F415" t="str">
        <f>sales!$E$415</f>
        <v>VCC 22400 (DSL LHD1)</v>
      </c>
      <c r="G415">
        <f>sales!$F$415</f>
        <v>2011</v>
      </c>
      <c r="H415" s="1">
        <f>sales!$G415 - VLOOKUP($D415&amp;$G415, 'regional-sales'!$A$2:$D$24, 4, 0) * VLOOKUP($D415&amp;$E415&amp;$F415&amp;$G415, 'market-share'!$A$2:$F$95, 6, 0) * ($C415 = $G415)</f>
        <v>0</v>
      </c>
      <c r="I415" s="1">
        <f>sales!$H415 - IF($C415 &gt;= $G415, VLOOKUP($D415&amp;$G415, 'regional-sales'!$A$2:$D$24, 4, 0) * VLOOKUP($D415&amp;$E415&amp;$F415&amp;$G415, 'market-share'!$A$2:$F$95, 6, 0) * VLOOKUP($C415 - $G415, survival!$A$2:$B$72, 2, 0), 0)</f>
        <v>-1.7942397789738607E-8</v>
      </c>
      <c r="J415" s="1">
        <f>sales!$I415 - IF($C415 &gt;= $G415, sales!$H415 *VLOOKUP(E415&amp;($C415-$G415), 'annual-travel'!$A$2:$D$64, 4, 0), 0)</f>
        <v>-1.0040123015642166E-3</v>
      </c>
      <c r="K415" s="1">
        <f>sales!$J415 - SUM($M415:$P415)</f>
        <v>8.1562611740082502E-6</v>
      </c>
      <c r="M415" s="1">
        <f>IFERROR(sales!$I415 * VLOOKUP($E415&amp;$F415&amp;"GAS", 'fuel-split'!$A$2:$E$7, 5, 0) / VLOOKUP($F415&amp;$G415&amp;"GAS", 'fuel-efficiency'!$A$2:$E$56, 5, 0), 0)</f>
        <v>0</v>
      </c>
      <c r="N415" s="1">
        <f>IFERROR(sales!$I415 * VLOOKUP($E415&amp;F415&amp;"DSL", 'fuel-split'!$A$2:$E$7, 5, 0) / VLOOKUP($F415&amp;$G415&amp;"DSL", 'fuel-efficiency'!$A$2:$E$56, 5, 0), 0)</f>
        <v>183284.75211675573</v>
      </c>
      <c r="O415" s="1">
        <f>IFERROR(sales!$I415 * VLOOKUP($E415&amp;$F415&amp;"NG", 'fuel-split'!$A$2:$E$7, 5, 0) / VLOOKUP($F415&amp;$G415&amp;"NG", 'fuel-efficiency'!$A$2:$E$56, 5, 0), 0)</f>
        <v>0</v>
      </c>
      <c r="P415" s="1">
        <f>IFERROR(sales!$I415 * VLOOKUP($E415&amp;$F415&amp;"ELEC", 'fuel-split'!$A$2:$E$7, 5, 0) / VLOOKUP($F415&amp;$G415&amp;"ELEC", 'fuel-efficiency'!$A$2:$E$56, 5, 0), 0)</f>
        <v>0</v>
      </c>
    </row>
    <row r="416" spans="1:16" x14ac:dyDescent="0.2">
      <c r="A416" s="1" t="str">
        <f t="shared" si="12"/>
        <v>20171industrialVCC 22400 (DSL LHD1)2011</v>
      </c>
      <c r="B416" s="1" t="str">
        <f t="shared" si="13"/>
        <v>20171industrialVCC 22400 (DSL LHD1)</v>
      </c>
      <c r="C416">
        <f>sales!$B$416</f>
        <v>2017</v>
      </c>
      <c r="D416">
        <f>sales!$C$416</f>
        <v>1</v>
      </c>
      <c r="E416" t="str">
        <f>sales!$D$416</f>
        <v>industrial</v>
      </c>
      <c r="F416" t="str">
        <f>sales!$E$416</f>
        <v>VCC 22400 (DSL LHD1)</v>
      </c>
      <c r="G416">
        <f>sales!$F$416</f>
        <v>2011</v>
      </c>
      <c r="H416" s="1">
        <f>sales!$G416 - VLOOKUP($D416&amp;$G416, 'regional-sales'!$A$2:$D$24, 4, 0) * VLOOKUP($D416&amp;$E416&amp;$F416&amp;$G416, 'market-share'!$A$2:$F$95, 6, 0) * ($C416 = $G416)</f>
        <v>0</v>
      </c>
      <c r="I416" s="1">
        <f>sales!$H416 - IF($C416 &gt;= $G416, VLOOKUP($D416&amp;$G416, 'regional-sales'!$A$2:$D$24, 4, 0) * VLOOKUP($D416&amp;$E416&amp;$F416&amp;$G416, 'market-share'!$A$2:$F$95, 6, 0) * VLOOKUP($C416 - $G416, survival!$A$2:$B$72, 2, 0), 0)</f>
        <v>-1.7763028381523327E-8</v>
      </c>
      <c r="J416" s="1">
        <f>sales!$I416 - IF($C416 &gt;= $G416, sales!$H416 *VLOOKUP(E416&amp;($C416-$G416), 'annual-travel'!$A$2:$D$64, 4, 0), 0)</f>
        <v>4.3209828436374664E-4</v>
      </c>
      <c r="K416" s="1">
        <f>sales!$J416 - SUM($M416:$P416)</f>
        <v>7.8396406024694443E-6</v>
      </c>
      <c r="M416" s="1">
        <f>IFERROR(sales!$I416 * VLOOKUP($E416&amp;$F416&amp;"GAS", 'fuel-split'!$A$2:$E$7, 5, 0) / VLOOKUP($F416&amp;$G416&amp;"GAS", 'fuel-efficiency'!$A$2:$E$56, 5, 0), 0)</f>
        <v>0</v>
      </c>
      <c r="N416" s="1">
        <f>IFERROR(sales!$I416 * VLOOKUP($E416&amp;F416&amp;"DSL", 'fuel-split'!$A$2:$E$7, 5, 0) / VLOOKUP($F416&amp;$G416&amp;"DSL", 'fuel-efficiency'!$A$2:$E$56, 5, 0), 0)</f>
        <v>176156.60462654935</v>
      </c>
      <c r="O416" s="1">
        <f>IFERROR(sales!$I416 * VLOOKUP($E416&amp;$F416&amp;"NG", 'fuel-split'!$A$2:$E$7, 5, 0) / VLOOKUP($F416&amp;$G416&amp;"NG", 'fuel-efficiency'!$A$2:$E$56, 5, 0), 0)</f>
        <v>0</v>
      </c>
      <c r="P416" s="1">
        <f>IFERROR(sales!$I416 * VLOOKUP($E416&amp;$F416&amp;"ELEC", 'fuel-split'!$A$2:$E$7, 5, 0) / VLOOKUP($F416&amp;$G416&amp;"ELEC", 'fuel-efficiency'!$A$2:$E$56, 5, 0), 0)</f>
        <v>0</v>
      </c>
    </row>
    <row r="417" spans="1:16" x14ac:dyDescent="0.2">
      <c r="A417" s="1" t="str">
        <f t="shared" si="12"/>
        <v>20181industrialVCC 22400 (DSL LHD1)2011</v>
      </c>
      <c r="B417" s="1" t="str">
        <f t="shared" si="13"/>
        <v>20181industrialVCC 22400 (DSL LHD1)</v>
      </c>
      <c r="C417">
        <f>sales!$B$417</f>
        <v>2018</v>
      </c>
      <c r="D417">
        <f>sales!$C$417</f>
        <v>1</v>
      </c>
      <c r="E417" t="str">
        <f>sales!$D$417</f>
        <v>industrial</v>
      </c>
      <c r="F417" t="str">
        <f>sales!$E$417</f>
        <v>VCC 22400 (DSL LHD1)</v>
      </c>
      <c r="G417">
        <f>sales!$F$417</f>
        <v>2011</v>
      </c>
      <c r="H417" s="1">
        <f>sales!$G417 - VLOOKUP($D417&amp;$G417, 'regional-sales'!$A$2:$D$24, 4, 0) * VLOOKUP($D417&amp;$E417&amp;$F417&amp;$G417, 'market-share'!$A$2:$F$95, 6, 0) * ($C417 = $G417)</f>
        <v>0</v>
      </c>
      <c r="I417" s="1">
        <f>sales!$H417 - IF($C417 &gt;= $G417, VLOOKUP($D417&amp;$G417, 'regional-sales'!$A$2:$D$24, 4, 0) * VLOOKUP($D417&amp;$E417&amp;$F417&amp;$G417, 'market-share'!$A$2:$F$95, 6, 0) * VLOOKUP($C417 - $G417, survival!$A$2:$B$72, 2, 0), 0)</f>
        <v>-1.7584852685104124E-8</v>
      </c>
      <c r="J417" s="1">
        <f>sales!$I417 - IF($C417 &gt;= $G417, sales!$H417 *VLOOKUP(E417&amp;($C417-$G417), 'annual-travel'!$A$2:$D$64, 4, 0), 0)</f>
        <v>-7.1727065369486809E-4</v>
      </c>
      <c r="K417" s="1">
        <f>sales!$J417 - SUM($M417:$P417)</f>
        <v>7.14458292350173E-6</v>
      </c>
      <c r="M417" s="1">
        <f>IFERROR(sales!$I417 * VLOOKUP($E417&amp;$F417&amp;"GAS", 'fuel-split'!$A$2:$E$7, 5, 0) / VLOOKUP($F417&amp;$G417&amp;"GAS", 'fuel-efficiency'!$A$2:$E$56, 5, 0), 0)</f>
        <v>0</v>
      </c>
      <c r="N417" s="1">
        <f>IFERROR(sales!$I417 * VLOOKUP($E417&amp;F417&amp;"DSL", 'fuel-split'!$A$2:$E$7, 5, 0) / VLOOKUP($F417&amp;$G417&amp;"DSL", 'fuel-efficiency'!$A$2:$E$56, 5, 0), 0)</f>
        <v>160530.55118330443</v>
      </c>
      <c r="O417" s="1">
        <f>IFERROR(sales!$I417 * VLOOKUP($E417&amp;$F417&amp;"NG", 'fuel-split'!$A$2:$E$7, 5, 0) / VLOOKUP($F417&amp;$G417&amp;"NG", 'fuel-efficiency'!$A$2:$E$56, 5, 0), 0)</f>
        <v>0</v>
      </c>
      <c r="P417" s="1">
        <f>IFERROR(sales!$I417 * VLOOKUP($E417&amp;$F417&amp;"ELEC", 'fuel-split'!$A$2:$E$7, 5, 0) / VLOOKUP($F417&amp;$G417&amp;"ELEC", 'fuel-efficiency'!$A$2:$E$56, 5, 0), 0)</f>
        <v>0</v>
      </c>
    </row>
    <row r="418" spans="1:16" x14ac:dyDescent="0.2">
      <c r="A418" s="1" t="str">
        <f t="shared" si="12"/>
        <v>20191industrialVCC 22400 (DSL LHD1)2011</v>
      </c>
      <c r="B418" s="1" t="str">
        <f t="shared" si="13"/>
        <v>20191industrialVCC 22400 (DSL LHD1)</v>
      </c>
      <c r="C418">
        <f>sales!$B$418</f>
        <v>2019</v>
      </c>
      <c r="D418">
        <f>sales!$C$418</f>
        <v>1</v>
      </c>
      <c r="E418" t="str">
        <f>sales!$D$418</f>
        <v>industrial</v>
      </c>
      <c r="F418" t="str">
        <f>sales!$E$418</f>
        <v>VCC 22400 (DSL LHD1)</v>
      </c>
      <c r="G418">
        <f>sales!$F$418</f>
        <v>2011</v>
      </c>
      <c r="H418" s="1">
        <f>sales!$G418 - VLOOKUP($D418&amp;$G418, 'regional-sales'!$A$2:$D$24, 4, 0) * VLOOKUP($D418&amp;$E418&amp;$F418&amp;$G418, 'market-share'!$A$2:$F$95, 6, 0) * ($C418 = $G418)</f>
        <v>0</v>
      </c>
      <c r="I418" s="1">
        <f>sales!$H418 - IF($C418 &gt;= $G418, VLOOKUP($D418&amp;$G418, 'regional-sales'!$A$2:$D$24, 4, 0) * VLOOKUP($D418&amp;$E418&amp;$F418&amp;$G418, 'market-share'!$A$2:$F$95, 6, 0) * VLOOKUP($C418 - $G418, survival!$A$2:$B$72, 2, 0), 0)</f>
        <v>-1.7409234942533658E-8</v>
      </c>
      <c r="J418" s="1">
        <f>sales!$I418 - IF($C418 &gt;= $G418, sales!$H418 *VLOOKUP(E418&amp;($C418-$G418), 'annual-travel'!$A$2:$D$64, 4, 0), 0)</f>
        <v>9.8938820883631706E-4</v>
      </c>
      <c r="K418" s="1">
        <f>sales!$J418 - SUM($M418:$P418)</f>
        <v>6.8590743467211723E-6</v>
      </c>
      <c r="M418" s="1">
        <f>IFERROR(sales!$I418 * VLOOKUP($E418&amp;$F418&amp;"GAS", 'fuel-split'!$A$2:$E$7, 5, 0) / VLOOKUP($F418&amp;$G418&amp;"GAS", 'fuel-efficiency'!$A$2:$E$56, 5, 0), 0)</f>
        <v>0</v>
      </c>
      <c r="N418" s="1">
        <f>IFERROR(sales!$I418 * VLOOKUP($E418&amp;F418&amp;"DSL", 'fuel-split'!$A$2:$E$7, 5, 0) / VLOOKUP($F418&amp;$G418&amp;"DSL", 'fuel-efficiency'!$A$2:$E$56, 5, 0), 0)</f>
        <v>154132.37001579494</v>
      </c>
      <c r="O418" s="1">
        <f>IFERROR(sales!$I418 * VLOOKUP($E418&amp;$F418&amp;"NG", 'fuel-split'!$A$2:$E$7, 5, 0) / VLOOKUP($F418&amp;$G418&amp;"NG", 'fuel-efficiency'!$A$2:$E$56, 5, 0), 0)</f>
        <v>0</v>
      </c>
      <c r="P418" s="1">
        <f>IFERROR(sales!$I418 * VLOOKUP($E418&amp;$F418&amp;"ELEC", 'fuel-split'!$A$2:$E$7, 5, 0) / VLOOKUP($F418&amp;$G418&amp;"ELEC", 'fuel-efficiency'!$A$2:$E$56, 5, 0), 0)</f>
        <v>0</v>
      </c>
    </row>
    <row r="419" spans="1:16" x14ac:dyDescent="0.2">
      <c r="A419" s="1" t="str">
        <f t="shared" si="12"/>
        <v>20201industrialVCC 22400 (DSL LHD1)2011</v>
      </c>
      <c r="B419" s="1" t="str">
        <f t="shared" si="13"/>
        <v>20201industrialVCC 22400 (DSL LHD1)</v>
      </c>
      <c r="C419">
        <f>sales!$B$419</f>
        <v>2020</v>
      </c>
      <c r="D419">
        <f>sales!$C$419</f>
        <v>1</v>
      </c>
      <c r="E419" t="str">
        <f>sales!$D$419</f>
        <v>industrial</v>
      </c>
      <c r="F419" t="str">
        <f>sales!$E$419</f>
        <v>VCC 22400 (DSL LHD1)</v>
      </c>
      <c r="G419">
        <f>sales!$F$419</f>
        <v>2011</v>
      </c>
      <c r="H419" s="1">
        <f>sales!$G419 - VLOOKUP($D419&amp;$G419, 'regional-sales'!$A$2:$D$24, 4, 0) * VLOOKUP($D419&amp;$E419&amp;$F419&amp;$G419, 'market-share'!$A$2:$F$95, 6, 0) * ($C419 = $G419)</f>
        <v>0</v>
      </c>
      <c r="I419" s="1">
        <f>sales!$H419 - IF($C419 &gt;= $G419, VLOOKUP($D419&amp;$G419, 'regional-sales'!$A$2:$D$24, 4, 0) * VLOOKUP($D419&amp;$E419&amp;$F419&amp;$G419, 'market-share'!$A$2:$F$95, 6, 0) * VLOOKUP($C419 - $G419, survival!$A$2:$B$72, 2, 0), 0)</f>
        <v>-1.688670181465568E-8</v>
      </c>
      <c r="J419" s="1">
        <f>sales!$I419 - IF($C419 &gt;= $G419, sales!$H419 *VLOOKUP(E419&amp;($C419-$G419), 'annual-travel'!$A$2:$D$64, 4, 0), 0)</f>
        <v>1.6167759895324707E-4</v>
      </c>
      <c r="K419" s="1">
        <f>sales!$J419 - SUM($M419:$P419)</f>
        <v>6.6442880779504776E-6</v>
      </c>
      <c r="M419" s="1">
        <f>IFERROR(sales!$I419 * VLOOKUP($E419&amp;$F419&amp;"GAS", 'fuel-split'!$A$2:$E$7, 5, 0) / VLOOKUP($F419&amp;$G419&amp;"GAS", 'fuel-efficiency'!$A$2:$E$56, 5, 0), 0)</f>
        <v>0</v>
      </c>
      <c r="N419" s="1">
        <f>IFERROR(sales!$I419 * VLOOKUP($E419&amp;F419&amp;"DSL", 'fuel-split'!$A$2:$E$7, 5, 0) / VLOOKUP($F419&amp;$G419&amp;"DSL", 'fuel-efficiency'!$A$2:$E$56, 5, 0), 0)</f>
        <v>149298.82557644171</v>
      </c>
      <c r="O419" s="1">
        <f>IFERROR(sales!$I419 * VLOOKUP($E419&amp;$F419&amp;"NG", 'fuel-split'!$A$2:$E$7, 5, 0) / VLOOKUP($F419&amp;$G419&amp;"NG", 'fuel-efficiency'!$A$2:$E$56, 5, 0), 0)</f>
        <v>0</v>
      </c>
      <c r="P419" s="1">
        <f>IFERROR(sales!$I419 * VLOOKUP($E419&amp;$F419&amp;"ELEC", 'fuel-split'!$A$2:$E$7, 5, 0) / VLOOKUP($F419&amp;$G419&amp;"ELEC", 'fuel-efficiency'!$A$2:$E$56, 5, 0), 0)</f>
        <v>0</v>
      </c>
    </row>
    <row r="420" spans="1:16" x14ac:dyDescent="0.2">
      <c r="A420" s="1" t="str">
        <f t="shared" si="12"/>
        <v>20101industrialVCC 22400 (DSL LHD1)2012</v>
      </c>
      <c r="B420" s="1" t="str">
        <f t="shared" si="13"/>
        <v>20101industrialVCC 22400 (DSL LHD1)</v>
      </c>
      <c r="C420">
        <f>sales!$B$420</f>
        <v>2010</v>
      </c>
      <c r="D420">
        <f>sales!$C$420</f>
        <v>1</v>
      </c>
      <c r="E420" t="str">
        <f>sales!$D$420</f>
        <v>industrial</v>
      </c>
      <c r="F420" t="str">
        <f>sales!$E$420</f>
        <v>VCC 22400 (DSL LHD1)</v>
      </c>
      <c r="G420">
        <f>sales!$F$420</f>
        <v>2012</v>
      </c>
      <c r="H420" s="1">
        <f>sales!$G420 - VLOOKUP($D420&amp;$G420, 'regional-sales'!$A$2:$D$24, 4, 0) * VLOOKUP($D420&amp;$E420&amp;$F420&amp;$G420, 'market-share'!$A$2:$F$95, 6, 0) * ($C420 = $G420)</f>
        <v>0</v>
      </c>
      <c r="I420" s="1">
        <f>sales!$H420 - IF($C420 &gt;= $G420, VLOOKUP($D420&amp;$G420, 'regional-sales'!$A$2:$D$24, 4, 0) * VLOOKUP($D420&amp;$E420&amp;$F420&amp;$G420, 'market-share'!$A$2:$F$95, 6, 0) * VLOOKUP($C420 - $G420, survival!$A$2:$B$72, 2, 0), 0)</f>
        <v>0</v>
      </c>
      <c r="J420" s="1">
        <f>sales!$I420 - IF($C420 &gt;= $G420, sales!$H420 *VLOOKUP(E420&amp;($C420-$G420), 'annual-travel'!$A$2:$D$64, 4, 0), 0)</f>
        <v>0</v>
      </c>
      <c r="K420" s="1">
        <f>sales!$J420 - SUM($M420:$P420)</f>
        <v>0</v>
      </c>
      <c r="M420" s="1">
        <f>IFERROR(sales!$I420 * VLOOKUP($E420&amp;$F420&amp;"GAS", 'fuel-split'!$A$2:$E$7, 5, 0) / VLOOKUP($F420&amp;$G420&amp;"GAS", 'fuel-efficiency'!$A$2:$E$56, 5, 0), 0)</f>
        <v>0</v>
      </c>
      <c r="N420" s="1">
        <f>IFERROR(sales!$I420 * VLOOKUP($E420&amp;F420&amp;"DSL", 'fuel-split'!$A$2:$E$7, 5, 0) / VLOOKUP($F420&amp;$G420&amp;"DSL", 'fuel-efficiency'!$A$2:$E$56, 5, 0), 0)</f>
        <v>0</v>
      </c>
      <c r="O420" s="1">
        <f>IFERROR(sales!$I420 * VLOOKUP($E420&amp;$F420&amp;"NG", 'fuel-split'!$A$2:$E$7, 5, 0) / VLOOKUP($F420&amp;$G420&amp;"NG", 'fuel-efficiency'!$A$2:$E$56, 5, 0), 0)</f>
        <v>0</v>
      </c>
      <c r="P420" s="1">
        <f>IFERROR(sales!$I420 * VLOOKUP($E420&amp;$F420&amp;"ELEC", 'fuel-split'!$A$2:$E$7, 5, 0) / VLOOKUP($F420&amp;$G420&amp;"ELEC", 'fuel-efficiency'!$A$2:$E$56, 5, 0), 0)</f>
        <v>0</v>
      </c>
    </row>
    <row r="421" spans="1:16" x14ac:dyDescent="0.2">
      <c r="A421" s="1" t="str">
        <f t="shared" si="12"/>
        <v>20111industrialVCC 22400 (DSL LHD1)2012</v>
      </c>
      <c r="B421" s="1" t="str">
        <f t="shared" si="13"/>
        <v>20111industrialVCC 22400 (DSL LHD1)</v>
      </c>
      <c r="C421">
        <f>sales!$B$421</f>
        <v>2011</v>
      </c>
      <c r="D421">
        <f>sales!$C$421</f>
        <v>1</v>
      </c>
      <c r="E421" t="str">
        <f>sales!$D$421</f>
        <v>industrial</v>
      </c>
      <c r="F421" t="str">
        <f>sales!$E$421</f>
        <v>VCC 22400 (DSL LHD1)</v>
      </c>
      <c r="G421">
        <f>sales!$F$421</f>
        <v>2012</v>
      </c>
      <c r="H421" s="1">
        <f>sales!$G421 - VLOOKUP($D421&amp;$G421, 'regional-sales'!$A$2:$D$24, 4, 0) * VLOOKUP($D421&amp;$E421&amp;$F421&amp;$G421, 'market-share'!$A$2:$F$95, 6, 0) * ($C421 = $G421)</f>
        <v>0</v>
      </c>
      <c r="I421" s="1">
        <f>sales!$H421 - IF($C421 &gt;= $G421, VLOOKUP($D421&amp;$G421, 'regional-sales'!$A$2:$D$24, 4, 0) * VLOOKUP($D421&amp;$E421&amp;$F421&amp;$G421, 'market-share'!$A$2:$F$95, 6, 0) * VLOOKUP($C421 - $G421, survival!$A$2:$B$72, 2, 0), 0)</f>
        <v>0</v>
      </c>
      <c r="J421" s="1">
        <f>sales!$I421 - IF($C421 &gt;= $G421, sales!$H421 *VLOOKUP(E421&amp;($C421-$G421), 'annual-travel'!$A$2:$D$64, 4, 0), 0)</f>
        <v>0</v>
      </c>
      <c r="K421" s="1">
        <f>sales!$J421 - SUM($M421:$P421)</f>
        <v>0</v>
      </c>
      <c r="M421" s="1">
        <f>IFERROR(sales!$I421 * VLOOKUP($E421&amp;$F421&amp;"GAS", 'fuel-split'!$A$2:$E$7, 5, 0) / VLOOKUP($F421&amp;$G421&amp;"GAS", 'fuel-efficiency'!$A$2:$E$56, 5, 0), 0)</f>
        <v>0</v>
      </c>
      <c r="N421" s="1">
        <f>IFERROR(sales!$I421 * VLOOKUP($E421&amp;F421&amp;"DSL", 'fuel-split'!$A$2:$E$7, 5, 0) / VLOOKUP($F421&amp;$G421&amp;"DSL", 'fuel-efficiency'!$A$2:$E$56, 5, 0), 0)</f>
        <v>0</v>
      </c>
      <c r="O421" s="1">
        <f>IFERROR(sales!$I421 * VLOOKUP($E421&amp;$F421&amp;"NG", 'fuel-split'!$A$2:$E$7, 5, 0) / VLOOKUP($F421&amp;$G421&amp;"NG", 'fuel-efficiency'!$A$2:$E$56, 5, 0), 0)</f>
        <v>0</v>
      </c>
      <c r="P421" s="1">
        <f>IFERROR(sales!$I421 * VLOOKUP($E421&amp;$F421&amp;"ELEC", 'fuel-split'!$A$2:$E$7, 5, 0) / VLOOKUP($F421&amp;$G421&amp;"ELEC", 'fuel-efficiency'!$A$2:$E$56, 5, 0), 0)</f>
        <v>0</v>
      </c>
    </row>
    <row r="422" spans="1:16" x14ac:dyDescent="0.2">
      <c r="A422" s="1" t="str">
        <f t="shared" si="12"/>
        <v>20121industrialVCC 22400 (DSL LHD1)2012</v>
      </c>
      <c r="B422" s="1" t="str">
        <f t="shared" si="13"/>
        <v>20121industrialVCC 22400 (DSL LHD1)</v>
      </c>
      <c r="C422">
        <f>sales!$B$422</f>
        <v>2012</v>
      </c>
      <c r="D422">
        <f>sales!$C$422</f>
        <v>1</v>
      </c>
      <c r="E422" t="str">
        <f>sales!$D$422</f>
        <v>industrial</v>
      </c>
      <c r="F422" t="str">
        <f>sales!$E$422</f>
        <v>VCC 22400 (DSL LHD1)</v>
      </c>
      <c r="G422">
        <f>sales!$F$422</f>
        <v>2012</v>
      </c>
      <c r="H422" s="1">
        <f>sales!$G422 - VLOOKUP($D422&amp;$G422, 'regional-sales'!$A$2:$D$24, 4, 0) * VLOOKUP($D422&amp;$E422&amp;$F422&amp;$G422, 'market-share'!$A$2:$F$95, 6, 0) * ($C422 = $G422)</f>
        <v>2.5202439246641006E-8</v>
      </c>
      <c r="I422" s="1">
        <f>sales!$H422 - IF($C422 &gt;= $G422, VLOOKUP($D422&amp;$G422, 'regional-sales'!$A$2:$D$24, 4, 0) * VLOOKUP($D422&amp;$E422&amp;$F422&amp;$G422, 'market-share'!$A$2:$F$95, 6, 0) * VLOOKUP($C422 - $G422, survival!$A$2:$B$72, 2, 0), 0)</f>
        <v>2.5202439246641006E-8</v>
      </c>
      <c r="J422" s="1">
        <f>sales!$I422 - IF($C422 &gt;= $G422, sales!$H422 *VLOOKUP(E422&amp;($C422-$G422), 'annual-travel'!$A$2:$D$64, 4, 0), 0)</f>
        <v>2.5932211428880692E-3</v>
      </c>
      <c r="K422" s="1">
        <f>sales!$J422 - SUM($M422:$P422)</f>
        <v>5.8370991609990597E-5</v>
      </c>
      <c r="M422" s="1">
        <f>IFERROR(sales!$I422 * VLOOKUP($E422&amp;$F422&amp;"GAS", 'fuel-split'!$A$2:$E$7, 5, 0) / VLOOKUP($F422&amp;$G422&amp;"GAS", 'fuel-efficiency'!$A$2:$E$56, 5, 0), 0)</f>
        <v>0</v>
      </c>
      <c r="N422" s="1">
        <f>IFERROR(sales!$I422 * VLOOKUP($E422&amp;F422&amp;"DSL", 'fuel-split'!$A$2:$E$7, 5, 0) / VLOOKUP($F422&amp;$G422&amp;"DSL", 'fuel-efficiency'!$A$2:$E$56, 5, 0), 0)</f>
        <v>766337.56511012197</v>
      </c>
      <c r="O422" s="1">
        <f>IFERROR(sales!$I422 * VLOOKUP($E422&amp;$F422&amp;"NG", 'fuel-split'!$A$2:$E$7, 5, 0) / VLOOKUP($F422&amp;$G422&amp;"NG", 'fuel-efficiency'!$A$2:$E$56, 5, 0), 0)</f>
        <v>0</v>
      </c>
      <c r="P422" s="1">
        <f>IFERROR(sales!$I422 * VLOOKUP($E422&amp;$F422&amp;"ELEC", 'fuel-split'!$A$2:$E$7, 5, 0) / VLOOKUP($F422&amp;$G422&amp;"ELEC", 'fuel-efficiency'!$A$2:$E$56, 5, 0), 0)</f>
        <v>0</v>
      </c>
    </row>
    <row r="423" spans="1:16" x14ac:dyDescent="0.2">
      <c r="A423" s="1" t="str">
        <f t="shared" si="12"/>
        <v>20131industrialVCC 22400 (DSL LHD1)2012</v>
      </c>
      <c r="B423" s="1" t="str">
        <f t="shared" si="13"/>
        <v>20131industrialVCC 22400 (DSL LHD1)</v>
      </c>
      <c r="C423">
        <f>sales!$B$423</f>
        <v>2013</v>
      </c>
      <c r="D423">
        <f>sales!$C$423</f>
        <v>1</v>
      </c>
      <c r="E423" t="str">
        <f>sales!$D$423</f>
        <v>industrial</v>
      </c>
      <c r="F423" t="str">
        <f>sales!$E$423</f>
        <v>VCC 22400 (DSL LHD1)</v>
      </c>
      <c r="G423">
        <f>sales!$F$423</f>
        <v>2012</v>
      </c>
      <c r="H423" s="1">
        <f>sales!$G423 - VLOOKUP($D423&amp;$G423, 'regional-sales'!$A$2:$D$24, 4, 0) * VLOOKUP($D423&amp;$E423&amp;$F423&amp;$G423, 'market-share'!$A$2:$F$95, 6, 0) * ($C423 = $G423)</f>
        <v>0</v>
      </c>
      <c r="I423" s="1">
        <f>sales!$H423 - IF($C423 &gt;= $G423, VLOOKUP($D423&amp;$G423, 'regional-sales'!$A$2:$D$24, 4, 0) * VLOOKUP($D423&amp;$E423&amp;$F423&amp;$G423, 'market-share'!$A$2:$F$95, 6, 0) * VLOOKUP($C423 - $G423, survival!$A$2:$B$72, 2, 0), 0)</f>
        <v>2.4950509214249905E-8</v>
      </c>
      <c r="J423" s="1">
        <f>sales!$I423 - IF($C423 &gt;= $G423, sales!$H423 *VLOOKUP(E423&amp;($C423-$G423), 'annual-travel'!$A$2:$D$64, 4, 0), 0)</f>
        <v>7.3820352554321289E-4</v>
      </c>
      <c r="K423" s="1">
        <f>sales!$J423 - SUM($M423:$P423)</f>
        <v>5.4963398724794388E-5</v>
      </c>
      <c r="M423" s="1">
        <f>IFERROR(sales!$I423 * VLOOKUP($E423&amp;$F423&amp;"GAS", 'fuel-split'!$A$2:$E$7, 5, 0) / VLOOKUP($F423&amp;$G423&amp;"GAS", 'fuel-efficiency'!$A$2:$E$56, 5, 0), 0)</f>
        <v>0</v>
      </c>
      <c r="N423" s="1">
        <f>IFERROR(sales!$I423 * VLOOKUP($E423&amp;F423&amp;"DSL", 'fuel-split'!$A$2:$E$7, 5, 0) / VLOOKUP($F423&amp;$G423&amp;"DSL", 'fuel-efficiency'!$A$2:$E$56, 5, 0), 0)</f>
        <v>721541.4082818036</v>
      </c>
      <c r="O423" s="1">
        <f>IFERROR(sales!$I423 * VLOOKUP($E423&amp;$F423&amp;"NG", 'fuel-split'!$A$2:$E$7, 5, 0) / VLOOKUP($F423&amp;$G423&amp;"NG", 'fuel-efficiency'!$A$2:$E$56, 5, 0), 0)</f>
        <v>0</v>
      </c>
      <c r="P423" s="1">
        <f>IFERROR(sales!$I423 * VLOOKUP($E423&amp;$F423&amp;"ELEC", 'fuel-split'!$A$2:$E$7, 5, 0) / VLOOKUP($F423&amp;$G423&amp;"ELEC", 'fuel-efficiency'!$A$2:$E$56, 5, 0), 0)</f>
        <v>0</v>
      </c>
    </row>
    <row r="424" spans="1:16" x14ac:dyDescent="0.2">
      <c r="A424" s="1" t="str">
        <f t="shared" si="12"/>
        <v>20141industrialVCC 22400 (DSL LHD1)2012</v>
      </c>
      <c r="B424" s="1" t="str">
        <f t="shared" si="13"/>
        <v>20141industrialVCC 22400 (DSL LHD1)</v>
      </c>
      <c r="C424">
        <f>sales!$B$424</f>
        <v>2014</v>
      </c>
      <c r="D424">
        <f>sales!$C$424</f>
        <v>1</v>
      </c>
      <c r="E424" t="str">
        <f>sales!$D$424</f>
        <v>industrial</v>
      </c>
      <c r="F424" t="str">
        <f>sales!$E$424</f>
        <v>VCC 22400 (DSL LHD1)</v>
      </c>
      <c r="G424">
        <f>sales!$F$424</f>
        <v>2012</v>
      </c>
      <c r="H424" s="1">
        <f>sales!$G424 - VLOOKUP($D424&amp;$G424, 'regional-sales'!$A$2:$D$24, 4, 0) * VLOOKUP($D424&amp;$E424&amp;$F424&amp;$G424, 'market-share'!$A$2:$F$95, 6, 0) * ($C424 = $G424)</f>
        <v>0</v>
      </c>
      <c r="I424" s="1">
        <f>sales!$H424 - IF($C424 &gt;= $G424, VLOOKUP($D424&amp;$G424, 'regional-sales'!$A$2:$D$24, 4, 0) * VLOOKUP($D424&amp;$E424&amp;$F424&amp;$G424, 'market-share'!$A$2:$F$95, 6, 0) * VLOOKUP($C424 - $G424, survival!$A$2:$B$72, 2, 0), 0)</f>
        <v>2.4701193979126401E-8</v>
      </c>
      <c r="J424" s="1">
        <f>sales!$I424 - IF($C424 &gt;= $G424, sales!$H424 *VLOOKUP(E424&amp;($C424-$G424), 'annual-travel'!$A$2:$D$64, 4, 0), 0)</f>
        <v>6.9709122180938721E-4</v>
      </c>
      <c r="K424" s="1">
        <f>sales!$J424 - SUM($M424:$P424)</f>
        <v>5.2870600484311581E-5</v>
      </c>
      <c r="M424" s="1">
        <f>IFERROR(sales!$I424 * VLOOKUP($E424&amp;$F424&amp;"GAS", 'fuel-split'!$A$2:$E$7, 5, 0) / VLOOKUP($F424&amp;$G424&amp;"GAS", 'fuel-efficiency'!$A$2:$E$56, 5, 0), 0)</f>
        <v>0</v>
      </c>
      <c r="N424" s="1">
        <f>IFERROR(sales!$I424 * VLOOKUP($E424&amp;F424&amp;"DSL", 'fuel-split'!$A$2:$E$7, 5, 0) / VLOOKUP($F424&amp;$G424&amp;"DSL", 'fuel-efficiency'!$A$2:$E$56, 5, 0), 0)</f>
        <v>694108.41445407737</v>
      </c>
      <c r="O424" s="1">
        <f>IFERROR(sales!$I424 * VLOOKUP($E424&amp;$F424&amp;"NG", 'fuel-split'!$A$2:$E$7, 5, 0) / VLOOKUP($F424&amp;$G424&amp;"NG", 'fuel-efficiency'!$A$2:$E$56, 5, 0), 0)</f>
        <v>0</v>
      </c>
      <c r="P424" s="1">
        <f>IFERROR(sales!$I424 * VLOOKUP($E424&amp;$F424&amp;"ELEC", 'fuel-split'!$A$2:$E$7, 5, 0) / VLOOKUP($F424&amp;$G424&amp;"ELEC", 'fuel-efficiency'!$A$2:$E$56, 5, 0), 0)</f>
        <v>0</v>
      </c>
    </row>
    <row r="425" spans="1:16" x14ac:dyDescent="0.2">
      <c r="A425" s="1" t="str">
        <f t="shared" si="12"/>
        <v>20151industrialVCC 22400 (DSL LHD1)2012</v>
      </c>
      <c r="B425" s="1" t="str">
        <f t="shared" si="13"/>
        <v>20151industrialVCC 22400 (DSL LHD1)</v>
      </c>
      <c r="C425">
        <f>sales!$B$425</f>
        <v>2015</v>
      </c>
      <c r="D425">
        <f>sales!$C$425</f>
        <v>1</v>
      </c>
      <c r="E425" t="str">
        <f>sales!$D$425</f>
        <v>industrial</v>
      </c>
      <c r="F425" t="str">
        <f>sales!$E$425</f>
        <v>VCC 22400 (DSL LHD1)</v>
      </c>
      <c r="G425">
        <f>sales!$F$425</f>
        <v>2012</v>
      </c>
      <c r="H425" s="1">
        <f>sales!$G425 - VLOOKUP($D425&amp;$G425, 'regional-sales'!$A$2:$D$24, 4, 0) * VLOOKUP($D425&amp;$E425&amp;$F425&amp;$G425, 'market-share'!$A$2:$F$95, 6, 0) * ($C425 = $G425)</f>
        <v>0</v>
      </c>
      <c r="I425" s="1">
        <f>sales!$H425 - IF($C425 &gt;= $G425, VLOOKUP($D425&amp;$G425, 'regional-sales'!$A$2:$D$24, 4, 0) * VLOOKUP($D425&amp;$E425&amp;$F425&amp;$G425, 'market-share'!$A$2:$F$95, 6, 0) * VLOOKUP($C425 - $G425, survival!$A$2:$B$72, 2, 0), 0)</f>
        <v>2.4454834601783659E-8</v>
      </c>
      <c r="J425" s="1">
        <f>sales!$I425 - IF($C425 &gt;= $G425, sales!$H425 *VLOOKUP(E425&amp;($C425-$G425), 'annual-travel'!$A$2:$D$64, 4, 0), 0)</f>
        <v>2.6305187493562698E-3</v>
      </c>
      <c r="K425" s="1">
        <f>sales!$J425 - SUM($M425:$P425)</f>
        <v>5.1183276809751987E-5</v>
      </c>
      <c r="M425" s="1">
        <f>IFERROR(sales!$I425 * VLOOKUP($E425&amp;$F425&amp;"GAS", 'fuel-split'!$A$2:$E$7, 5, 0) / VLOOKUP($F425&amp;$G425&amp;"GAS", 'fuel-efficiency'!$A$2:$E$56, 5, 0), 0)</f>
        <v>0</v>
      </c>
      <c r="N425" s="1">
        <f>IFERROR(sales!$I425 * VLOOKUP($E425&amp;F425&amp;"DSL", 'fuel-split'!$A$2:$E$7, 5, 0) / VLOOKUP($F425&amp;$G425&amp;"DSL", 'fuel-efficiency'!$A$2:$E$56, 5, 0), 0)</f>
        <v>671946.84554173576</v>
      </c>
      <c r="O425" s="1">
        <f>IFERROR(sales!$I425 * VLOOKUP($E425&amp;$F425&amp;"NG", 'fuel-split'!$A$2:$E$7, 5, 0) / VLOOKUP($F425&amp;$G425&amp;"NG", 'fuel-efficiency'!$A$2:$E$56, 5, 0), 0)</f>
        <v>0</v>
      </c>
      <c r="P425" s="1">
        <f>IFERROR(sales!$I425 * VLOOKUP($E425&amp;$F425&amp;"ELEC", 'fuel-split'!$A$2:$E$7, 5, 0) / VLOOKUP($F425&amp;$G425&amp;"ELEC", 'fuel-efficiency'!$A$2:$E$56, 5, 0), 0)</f>
        <v>0</v>
      </c>
    </row>
    <row r="426" spans="1:16" x14ac:dyDescent="0.2">
      <c r="A426" s="1" t="str">
        <f t="shared" si="12"/>
        <v>20161industrialVCC 22400 (DSL LHD1)2012</v>
      </c>
      <c r="B426" s="1" t="str">
        <f t="shared" si="13"/>
        <v>20161industrialVCC 22400 (DSL LHD1)</v>
      </c>
      <c r="C426">
        <f>sales!$B$426</f>
        <v>2016</v>
      </c>
      <c r="D426">
        <f>sales!$C$426</f>
        <v>1</v>
      </c>
      <c r="E426" t="str">
        <f>sales!$D$426</f>
        <v>industrial</v>
      </c>
      <c r="F426" t="str">
        <f>sales!$E$426</f>
        <v>VCC 22400 (DSL LHD1)</v>
      </c>
      <c r="G426">
        <f>sales!$F$426</f>
        <v>2012</v>
      </c>
      <c r="H426" s="1">
        <f>sales!$G426 - VLOOKUP($D426&amp;$G426, 'regional-sales'!$A$2:$D$24, 4, 0) * VLOOKUP($D426&amp;$E426&amp;$F426&amp;$G426, 'market-share'!$A$2:$F$95, 6, 0) * ($C426 = $G426)</f>
        <v>0</v>
      </c>
      <c r="I426" s="1">
        <f>sales!$H426 - IF($C426 &gt;= $G426, VLOOKUP($D426&amp;$G426, 'regional-sales'!$A$2:$D$24, 4, 0) * VLOOKUP($D426&amp;$E426&amp;$F426&amp;$G426, 'market-share'!$A$2:$F$95, 6, 0) * VLOOKUP($C426 - $G426, survival!$A$2:$B$72, 2, 0), 0)</f>
        <v>2.420938471914269E-8</v>
      </c>
      <c r="J426" s="1">
        <f>sales!$I426 - IF($C426 &gt;= $G426, sales!$H426 *VLOOKUP(E426&amp;($C426-$G426), 'annual-travel'!$A$2:$D$64, 4, 0), 0)</f>
        <v>-2.4361032992601395E-3</v>
      </c>
      <c r="K426" s="1">
        <f>sales!$J426 - SUM($M426:$P426)</f>
        <v>4.5679043978452682E-5</v>
      </c>
      <c r="M426" s="1">
        <f>IFERROR(sales!$I426 * VLOOKUP($E426&amp;$F426&amp;"GAS", 'fuel-split'!$A$2:$E$7, 5, 0) / VLOOKUP($F426&amp;$G426&amp;"GAS", 'fuel-efficiency'!$A$2:$E$56, 5, 0), 0)</f>
        <v>0</v>
      </c>
      <c r="N426" s="1">
        <f>IFERROR(sales!$I426 * VLOOKUP($E426&amp;F426&amp;"DSL", 'fuel-split'!$A$2:$E$7, 5, 0) / VLOOKUP($F426&amp;$G426&amp;"DSL", 'fuel-efficiency'!$A$2:$E$56, 5, 0), 0)</f>
        <v>599680.59321034199</v>
      </c>
      <c r="O426" s="1">
        <f>IFERROR(sales!$I426 * VLOOKUP($E426&amp;$F426&amp;"NG", 'fuel-split'!$A$2:$E$7, 5, 0) / VLOOKUP($F426&amp;$G426&amp;"NG", 'fuel-efficiency'!$A$2:$E$56, 5, 0), 0)</f>
        <v>0</v>
      </c>
      <c r="P426" s="1">
        <f>IFERROR(sales!$I426 * VLOOKUP($E426&amp;$F426&amp;"ELEC", 'fuel-split'!$A$2:$E$7, 5, 0) / VLOOKUP($F426&amp;$G426&amp;"ELEC", 'fuel-efficiency'!$A$2:$E$56, 5, 0), 0)</f>
        <v>0</v>
      </c>
    </row>
    <row r="427" spans="1:16" x14ac:dyDescent="0.2">
      <c r="A427" s="1" t="str">
        <f t="shared" si="12"/>
        <v>20171industrialVCC 22400 (DSL LHD1)2012</v>
      </c>
      <c r="B427" s="1" t="str">
        <f t="shared" si="13"/>
        <v>20171industrialVCC 22400 (DSL LHD1)</v>
      </c>
      <c r="C427">
        <f>sales!$B$427</f>
        <v>2017</v>
      </c>
      <c r="D427">
        <f>sales!$C$427</f>
        <v>1</v>
      </c>
      <c r="E427" t="str">
        <f>sales!$D$427</f>
        <v>industrial</v>
      </c>
      <c r="F427" t="str">
        <f>sales!$E$427</f>
        <v>VCC 22400 (DSL LHD1)</v>
      </c>
      <c r="G427">
        <f>sales!$F$427</f>
        <v>2012</v>
      </c>
      <c r="H427" s="1">
        <f>sales!$G427 - VLOOKUP($D427&amp;$G427, 'regional-sales'!$A$2:$D$24, 4, 0) * VLOOKUP($D427&amp;$E427&amp;$F427&amp;$G427, 'market-share'!$A$2:$F$95, 6, 0) * ($C427 = $G427)</f>
        <v>0</v>
      </c>
      <c r="I427" s="1">
        <f>sales!$H427 - IF($C427 &gt;= $G427, VLOOKUP($D427&amp;$G427, 'regional-sales'!$A$2:$D$24, 4, 0) * VLOOKUP($D427&amp;$E427&amp;$F427&amp;$G427, 'market-share'!$A$2:$F$95, 6, 0) * VLOOKUP($C427 - $G427, survival!$A$2:$B$72, 2, 0), 0)</f>
        <v>2.3967459128471091E-8</v>
      </c>
      <c r="J427" s="1">
        <f>sales!$I427 - IF($C427 &gt;= $G427, sales!$H427 *VLOOKUP(E427&amp;($C427-$G427), 'annual-travel'!$A$2:$D$64, 4, 0), 0)</f>
        <v>-3.071589395403862E-3</v>
      </c>
      <c r="K427" s="1">
        <f>sales!$J427 - SUM($M427:$P427)</f>
        <v>4.2771338485181332E-5</v>
      </c>
      <c r="M427" s="1">
        <f>IFERROR(sales!$I427 * VLOOKUP($E427&amp;$F427&amp;"GAS", 'fuel-split'!$A$2:$E$7, 5, 0) / VLOOKUP($F427&amp;$G427&amp;"GAS", 'fuel-efficiency'!$A$2:$E$56, 5, 0), 0)</f>
        <v>0</v>
      </c>
      <c r="N427" s="1">
        <f>IFERROR(sales!$I427 * VLOOKUP($E427&amp;F427&amp;"DSL", 'fuel-split'!$A$2:$E$7, 5, 0) / VLOOKUP($F427&amp;$G427&amp;"DSL", 'fuel-efficiency'!$A$2:$E$56, 5, 0), 0)</f>
        <v>561490.62112641765</v>
      </c>
      <c r="O427" s="1">
        <f>IFERROR(sales!$I427 * VLOOKUP($E427&amp;$F427&amp;"NG", 'fuel-split'!$A$2:$E$7, 5, 0) / VLOOKUP($F427&amp;$G427&amp;"NG", 'fuel-efficiency'!$A$2:$E$56, 5, 0), 0)</f>
        <v>0</v>
      </c>
      <c r="P427" s="1">
        <f>IFERROR(sales!$I427 * VLOOKUP($E427&amp;$F427&amp;"ELEC", 'fuel-split'!$A$2:$E$7, 5, 0) / VLOOKUP($F427&amp;$G427&amp;"ELEC", 'fuel-efficiency'!$A$2:$E$56, 5, 0), 0)</f>
        <v>0</v>
      </c>
    </row>
    <row r="428" spans="1:16" x14ac:dyDescent="0.2">
      <c r="A428" s="1" t="str">
        <f t="shared" si="12"/>
        <v>20181industrialVCC 22400 (DSL LHD1)2012</v>
      </c>
      <c r="B428" s="1" t="str">
        <f t="shared" si="13"/>
        <v>20181industrialVCC 22400 (DSL LHD1)</v>
      </c>
      <c r="C428">
        <f>sales!$B$428</f>
        <v>2018</v>
      </c>
      <c r="D428">
        <f>sales!$C$428</f>
        <v>1</v>
      </c>
      <c r="E428" t="str">
        <f>sales!$D$428</f>
        <v>industrial</v>
      </c>
      <c r="F428" t="str">
        <f>sales!$E$428</f>
        <v>VCC 22400 (DSL LHD1)</v>
      </c>
      <c r="G428">
        <f>sales!$F$428</f>
        <v>2012</v>
      </c>
      <c r="H428" s="1">
        <f>sales!$G428 - VLOOKUP($D428&amp;$G428, 'regional-sales'!$A$2:$D$24, 4, 0) * VLOOKUP($D428&amp;$E428&amp;$F428&amp;$G428, 'market-share'!$A$2:$F$95, 6, 0) * ($C428 = $G428)</f>
        <v>0</v>
      </c>
      <c r="I428" s="1">
        <f>sales!$H428 - IF($C428 &gt;= $G428, VLOOKUP($D428&amp;$G428, 'regional-sales'!$A$2:$D$24, 4, 0) * VLOOKUP($D428&amp;$E428&amp;$F428&amp;$G428, 'market-share'!$A$2:$F$95, 6, 0) * VLOOKUP($C428 - $G428, survival!$A$2:$B$72, 2, 0), 0)</f>
        <v>2.3727579900878482E-8</v>
      </c>
      <c r="J428" s="1">
        <f>sales!$I428 - IF($C428 &gt;= $G428, sales!$H428 *VLOOKUP(E428&amp;($C428-$G428), 'annual-travel'!$A$2:$D$64, 4, 0), 0)</f>
        <v>1.3218149542808533E-3</v>
      </c>
      <c r="K428" s="1">
        <f>sales!$J428 - SUM($M428:$P428)</f>
        <v>4.110787995159626E-5</v>
      </c>
      <c r="M428" s="1">
        <f>IFERROR(sales!$I428 * VLOOKUP($E428&amp;$F428&amp;"GAS", 'fuel-split'!$A$2:$E$7, 5, 0) / VLOOKUP($F428&amp;$G428&amp;"GAS", 'fuel-efficiency'!$A$2:$E$56, 5, 0), 0)</f>
        <v>0</v>
      </c>
      <c r="N428" s="1">
        <f>IFERROR(sales!$I428 * VLOOKUP($E428&amp;F428&amp;"DSL", 'fuel-split'!$A$2:$E$7, 5, 0) / VLOOKUP($F428&amp;$G428&amp;"DSL", 'fuel-efficiency'!$A$2:$E$56, 5, 0), 0)</f>
        <v>539653.62751111214</v>
      </c>
      <c r="O428" s="1">
        <f>IFERROR(sales!$I428 * VLOOKUP($E428&amp;$F428&amp;"NG", 'fuel-split'!$A$2:$E$7, 5, 0) / VLOOKUP($F428&amp;$G428&amp;"NG", 'fuel-efficiency'!$A$2:$E$56, 5, 0), 0)</f>
        <v>0</v>
      </c>
      <c r="P428" s="1">
        <f>IFERROR(sales!$I428 * VLOOKUP($E428&amp;$F428&amp;"ELEC", 'fuel-split'!$A$2:$E$7, 5, 0) / VLOOKUP($F428&amp;$G428&amp;"ELEC", 'fuel-efficiency'!$A$2:$E$56, 5, 0), 0)</f>
        <v>0</v>
      </c>
    </row>
    <row r="429" spans="1:16" x14ac:dyDescent="0.2">
      <c r="A429" s="1" t="str">
        <f t="shared" si="12"/>
        <v>20191industrialVCC 22400 (DSL LHD1)2012</v>
      </c>
      <c r="B429" s="1" t="str">
        <f t="shared" si="13"/>
        <v>20191industrialVCC 22400 (DSL LHD1)</v>
      </c>
      <c r="C429">
        <f>sales!$B$429</f>
        <v>2019</v>
      </c>
      <c r="D429">
        <f>sales!$C$429</f>
        <v>1</v>
      </c>
      <c r="E429" t="str">
        <f>sales!$D$429</f>
        <v>industrial</v>
      </c>
      <c r="F429" t="str">
        <f>sales!$E$429</f>
        <v>VCC 22400 (DSL LHD1)</v>
      </c>
      <c r="G429">
        <f>sales!$F$429</f>
        <v>2012</v>
      </c>
      <c r="H429" s="1">
        <f>sales!$G429 - VLOOKUP($D429&amp;$G429, 'regional-sales'!$A$2:$D$24, 4, 0) * VLOOKUP($D429&amp;$E429&amp;$F429&amp;$G429, 'market-share'!$A$2:$F$95, 6, 0) * ($C429 = $G429)</f>
        <v>0</v>
      </c>
      <c r="I429" s="1">
        <f>sales!$H429 - IF($C429 &gt;= $G429, VLOOKUP($D429&amp;$G429, 'regional-sales'!$A$2:$D$24, 4, 0) * VLOOKUP($D429&amp;$E429&amp;$F429&amp;$G429, 'market-share'!$A$2:$F$95, 6, 0) * VLOOKUP($C429 - $G429, survival!$A$2:$B$72, 2, 0), 0)</f>
        <v>2.3490656531066634E-8</v>
      </c>
      <c r="J429" s="1">
        <f>sales!$I429 - IF($C429 &gt;= $G429, sales!$H429 *VLOOKUP(E429&amp;($C429-$G429), 'annual-travel'!$A$2:$D$64, 4, 0), 0)</f>
        <v>-2.1942630410194397E-3</v>
      </c>
      <c r="K429" s="1">
        <f>sales!$J429 - SUM($M429:$P429)</f>
        <v>3.7457852158695459E-5</v>
      </c>
      <c r="M429" s="1">
        <f>IFERROR(sales!$I429 * VLOOKUP($E429&amp;$F429&amp;"GAS", 'fuel-split'!$A$2:$E$7, 5, 0) / VLOOKUP($F429&amp;$G429&amp;"GAS", 'fuel-efficiency'!$A$2:$E$56, 5, 0), 0)</f>
        <v>0</v>
      </c>
      <c r="N429" s="1">
        <f>IFERROR(sales!$I429 * VLOOKUP($E429&amp;F429&amp;"DSL", 'fuel-split'!$A$2:$E$7, 5, 0) / VLOOKUP($F429&amp;$G429&amp;"DSL", 'fuel-efficiency'!$A$2:$E$56, 5, 0), 0)</f>
        <v>491783.40179799614</v>
      </c>
      <c r="O429" s="1">
        <f>IFERROR(sales!$I429 * VLOOKUP($E429&amp;$F429&amp;"NG", 'fuel-split'!$A$2:$E$7, 5, 0) / VLOOKUP($F429&amp;$G429&amp;"NG", 'fuel-efficiency'!$A$2:$E$56, 5, 0), 0)</f>
        <v>0</v>
      </c>
      <c r="P429" s="1">
        <f>IFERROR(sales!$I429 * VLOOKUP($E429&amp;$F429&amp;"ELEC", 'fuel-split'!$A$2:$E$7, 5, 0) / VLOOKUP($F429&amp;$G429&amp;"ELEC", 'fuel-efficiency'!$A$2:$E$56, 5, 0), 0)</f>
        <v>0</v>
      </c>
    </row>
    <row r="430" spans="1:16" x14ac:dyDescent="0.2">
      <c r="A430" s="1" t="str">
        <f t="shared" si="12"/>
        <v>20201industrialVCC 22400 (DSL LHD1)2012</v>
      </c>
      <c r="B430" s="1" t="str">
        <f t="shared" si="13"/>
        <v>20201industrialVCC 22400 (DSL LHD1)</v>
      </c>
      <c r="C430">
        <f>sales!$B$430</f>
        <v>2020</v>
      </c>
      <c r="D430">
        <f>sales!$C$430</f>
        <v>1</v>
      </c>
      <c r="E430" t="str">
        <f>sales!$D$430</f>
        <v>industrial</v>
      </c>
      <c r="F430" t="str">
        <f>sales!$E$430</f>
        <v>VCC 22400 (DSL LHD1)</v>
      </c>
      <c r="G430">
        <f>sales!$F$430</f>
        <v>2012</v>
      </c>
      <c r="H430" s="1">
        <f>sales!$G430 - VLOOKUP($D430&amp;$G430, 'regional-sales'!$A$2:$D$24, 4, 0) * VLOOKUP($D430&amp;$E430&amp;$F430&amp;$G430, 'market-share'!$A$2:$F$95, 6, 0) * ($C430 = $G430)</f>
        <v>0</v>
      </c>
      <c r="I430" s="1">
        <f>sales!$H430 - IF($C430 &gt;= $G430, VLOOKUP($D430&amp;$G430, 'regional-sales'!$A$2:$D$24, 4, 0) * VLOOKUP($D430&amp;$E430&amp;$F430&amp;$G430, 'market-share'!$A$2:$F$95, 6, 0) * VLOOKUP($C430 - $G430, survival!$A$2:$B$72, 2, 0), 0)</f>
        <v>2.3255893211171497E-8</v>
      </c>
      <c r="J430" s="1">
        <f>sales!$I430 - IF($C430 &gt;= $G430, sales!$H430 *VLOOKUP(E430&amp;($C430-$G430), 'annual-travel'!$A$2:$D$64, 4, 0), 0)</f>
        <v>3.026740625500679E-3</v>
      </c>
      <c r="K430" s="1">
        <f>sales!$J430 - SUM($M430:$P430)</f>
        <v>3.5965756978839636E-5</v>
      </c>
      <c r="M430" s="1">
        <f>IFERROR(sales!$I430 * VLOOKUP($E430&amp;$F430&amp;"GAS", 'fuel-split'!$A$2:$E$7, 5, 0) / VLOOKUP($F430&amp;$G430&amp;"GAS", 'fuel-efficiency'!$A$2:$E$56, 5, 0), 0)</f>
        <v>0</v>
      </c>
      <c r="N430" s="1">
        <f>IFERROR(sales!$I430 * VLOOKUP($E430&amp;F430&amp;"DSL", 'fuel-split'!$A$2:$E$7, 5, 0) / VLOOKUP($F430&amp;$G430&amp;"DSL", 'fuel-efficiency'!$A$2:$E$56, 5, 0), 0)</f>
        <v>472182.65118271322</v>
      </c>
      <c r="O430" s="1">
        <f>IFERROR(sales!$I430 * VLOOKUP($E430&amp;$F430&amp;"NG", 'fuel-split'!$A$2:$E$7, 5, 0) / VLOOKUP($F430&amp;$G430&amp;"NG", 'fuel-efficiency'!$A$2:$E$56, 5, 0), 0)</f>
        <v>0</v>
      </c>
      <c r="P430" s="1">
        <f>IFERROR(sales!$I430 * VLOOKUP($E430&amp;$F430&amp;"ELEC", 'fuel-split'!$A$2:$E$7, 5, 0) / VLOOKUP($F430&amp;$G430&amp;"ELEC", 'fuel-efficiency'!$A$2:$E$56, 5, 0), 0)</f>
        <v>0</v>
      </c>
    </row>
    <row r="431" spans="1:16" x14ac:dyDescent="0.2">
      <c r="A431" s="1" t="str">
        <f t="shared" si="12"/>
        <v>20101industrialVCC 22400 (DSL LHD1)2013</v>
      </c>
      <c r="B431" s="1" t="str">
        <f t="shared" si="13"/>
        <v>20101industrialVCC 22400 (DSL LHD1)</v>
      </c>
      <c r="C431">
        <f>sales!$B$431</f>
        <v>2010</v>
      </c>
      <c r="D431">
        <f>sales!$C$431</f>
        <v>1</v>
      </c>
      <c r="E431" t="str">
        <f>sales!$D$431</f>
        <v>industrial</v>
      </c>
      <c r="F431" t="str">
        <f>sales!$E$431</f>
        <v>VCC 22400 (DSL LHD1)</v>
      </c>
      <c r="G431">
        <f>sales!$F$431</f>
        <v>2013</v>
      </c>
      <c r="H431" s="1">
        <f>sales!$G431 - VLOOKUP($D431&amp;$G431, 'regional-sales'!$A$2:$D$24, 4, 0) * VLOOKUP($D431&amp;$E431&amp;$F431&amp;$G431, 'market-share'!$A$2:$F$95, 6, 0) * ($C431 = $G431)</f>
        <v>0</v>
      </c>
      <c r="I431" s="1">
        <f>sales!$H431 - IF($C431 &gt;= $G431, VLOOKUP($D431&amp;$G431, 'regional-sales'!$A$2:$D$24, 4, 0) * VLOOKUP($D431&amp;$E431&amp;$F431&amp;$G431, 'market-share'!$A$2:$F$95, 6, 0) * VLOOKUP($C431 - $G431, survival!$A$2:$B$72, 2, 0), 0)</f>
        <v>0</v>
      </c>
      <c r="J431" s="1">
        <f>sales!$I431 - IF($C431 &gt;= $G431, sales!$H431 *VLOOKUP(E431&amp;($C431-$G431), 'annual-travel'!$A$2:$D$64, 4, 0), 0)</f>
        <v>0</v>
      </c>
      <c r="K431" s="1">
        <f>sales!$J431 - SUM($M431:$P431)</f>
        <v>0</v>
      </c>
      <c r="M431" s="1">
        <f>IFERROR(sales!$I431 * VLOOKUP($E431&amp;$F431&amp;"GAS", 'fuel-split'!$A$2:$E$7, 5, 0) / VLOOKUP($F431&amp;$G431&amp;"GAS", 'fuel-efficiency'!$A$2:$E$56, 5, 0), 0)</f>
        <v>0</v>
      </c>
      <c r="N431" s="1">
        <f>IFERROR(sales!$I431 * VLOOKUP($E431&amp;F431&amp;"DSL", 'fuel-split'!$A$2:$E$7, 5, 0) / VLOOKUP($F431&amp;$G431&amp;"DSL", 'fuel-efficiency'!$A$2:$E$56, 5, 0), 0)</f>
        <v>0</v>
      </c>
      <c r="O431" s="1">
        <f>IFERROR(sales!$I431 * VLOOKUP($E431&amp;$F431&amp;"NG", 'fuel-split'!$A$2:$E$7, 5, 0) / VLOOKUP($F431&amp;$G431&amp;"NG", 'fuel-efficiency'!$A$2:$E$56, 5, 0), 0)</f>
        <v>0</v>
      </c>
      <c r="P431" s="1">
        <f>IFERROR(sales!$I431 * VLOOKUP($E431&amp;$F431&amp;"ELEC", 'fuel-split'!$A$2:$E$7, 5, 0) / VLOOKUP($F431&amp;$G431&amp;"ELEC", 'fuel-efficiency'!$A$2:$E$56, 5, 0), 0)</f>
        <v>0</v>
      </c>
    </row>
    <row r="432" spans="1:16" x14ac:dyDescent="0.2">
      <c r="A432" s="1" t="str">
        <f t="shared" si="12"/>
        <v>20111industrialVCC 22400 (DSL LHD1)2013</v>
      </c>
      <c r="B432" s="1" t="str">
        <f t="shared" si="13"/>
        <v>20111industrialVCC 22400 (DSL LHD1)</v>
      </c>
      <c r="C432">
        <f>sales!$B$432</f>
        <v>2011</v>
      </c>
      <c r="D432">
        <f>sales!$C$432</f>
        <v>1</v>
      </c>
      <c r="E432" t="str">
        <f>sales!$D$432</f>
        <v>industrial</v>
      </c>
      <c r="F432" t="str">
        <f>sales!$E$432</f>
        <v>VCC 22400 (DSL LHD1)</v>
      </c>
      <c r="G432">
        <f>sales!$F$432</f>
        <v>2013</v>
      </c>
      <c r="H432" s="1">
        <f>sales!$G432 - VLOOKUP($D432&amp;$G432, 'regional-sales'!$A$2:$D$24, 4, 0) * VLOOKUP($D432&amp;$E432&amp;$F432&amp;$G432, 'market-share'!$A$2:$F$95, 6, 0) * ($C432 = $G432)</f>
        <v>0</v>
      </c>
      <c r="I432" s="1">
        <f>sales!$H432 - IF($C432 &gt;= $G432, VLOOKUP($D432&amp;$G432, 'regional-sales'!$A$2:$D$24, 4, 0) * VLOOKUP($D432&amp;$E432&amp;$F432&amp;$G432, 'market-share'!$A$2:$F$95, 6, 0) * VLOOKUP($C432 - $G432, survival!$A$2:$B$72, 2, 0), 0)</f>
        <v>0</v>
      </c>
      <c r="J432" s="1">
        <f>sales!$I432 - IF($C432 &gt;= $G432, sales!$H432 *VLOOKUP(E432&amp;($C432-$G432), 'annual-travel'!$A$2:$D$64, 4, 0), 0)</f>
        <v>0</v>
      </c>
      <c r="K432" s="1">
        <f>sales!$J432 - SUM($M432:$P432)</f>
        <v>0</v>
      </c>
      <c r="M432" s="1">
        <f>IFERROR(sales!$I432 * VLOOKUP($E432&amp;$F432&amp;"GAS", 'fuel-split'!$A$2:$E$7, 5, 0) / VLOOKUP($F432&amp;$G432&amp;"GAS", 'fuel-efficiency'!$A$2:$E$56, 5, 0), 0)</f>
        <v>0</v>
      </c>
      <c r="N432" s="1">
        <f>IFERROR(sales!$I432 * VLOOKUP($E432&amp;F432&amp;"DSL", 'fuel-split'!$A$2:$E$7, 5, 0) / VLOOKUP($F432&amp;$G432&amp;"DSL", 'fuel-efficiency'!$A$2:$E$56, 5, 0), 0)</f>
        <v>0</v>
      </c>
      <c r="O432" s="1">
        <f>IFERROR(sales!$I432 * VLOOKUP($E432&amp;$F432&amp;"NG", 'fuel-split'!$A$2:$E$7, 5, 0) / VLOOKUP($F432&amp;$G432&amp;"NG", 'fuel-efficiency'!$A$2:$E$56, 5, 0), 0)</f>
        <v>0</v>
      </c>
      <c r="P432" s="1">
        <f>IFERROR(sales!$I432 * VLOOKUP($E432&amp;$F432&amp;"ELEC", 'fuel-split'!$A$2:$E$7, 5, 0) / VLOOKUP($F432&amp;$G432&amp;"ELEC", 'fuel-efficiency'!$A$2:$E$56, 5, 0), 0)</f>
        <v>0</v>
      </c>
    </row>
    <row r="433" spans="1:16" x14ac:dyDescent="0.2">
      <c r="A433" s="1" t="str">
        <f t="shared" si="12"/>
        <v>20121industrialVCC 22400 (DSL LHD1)2013</v>
      </c>
      <c r="B433" s="1" t="str">
        <f t="shared" si="13"/>
        <v>20121industrialVCC 22400 (DSL LHD1)</v>
      </c>
      <c r="C433">
        <f>sales!$B$433</f>
        <v>2012</v>
      </c>
      <c r="D433">
        <f>sales!$C$433</f>
        <v>1</v>
      </c>
      <c r="E433" t="str">
        <f>sales!$D$433</f>
        <v>industrial</v>
      </c>
      <c r="F433" t="str">
        <f>sales!$E$433</f>
        <v>VCC 22400 (DSL LHD1)</v>
      </c>
      <c r="G433">
        <f>sales!$F$433</f>
        <v>2013</v>
      </c>
      <c r="H433" s="1">
        <f>sales!$G433 - VLOOKUP($D433&amp;$G433, 'regional-sales'!$A$2:$D$24, 4, 0) * VLOOKUP($D433&amp;$E433&amp;$F433&amp;$G433, 'market-share'!$A$2:$F$95, 6, 0) * ($C433 = $G433)</f>
        <v>0</v>
      </c>
      <c r="I433" s="1">
        <f>sales!$H433 - IF($C433 &gt;= $G433, VLOOKUP($D433&amp;$G433, 'regional-sales'!$A$2:$D$24, 4, 0) * VLOOKUP($D433&amp;$E433&amp;$F433&amp;$G433, 'market-share'!$A$2:$F$95, 6, 0) * VLOOKUP($C433 - $G433, survival!$A$2:$B$72, 2, 0), 0)</f>
        <v>0</v>
      </c>
      <c r="J433" s="1">
        <f>sales!$I433 - IF($C433 &gt;= $G433, sales!$H433 *VLOOKUP(E433&amp;($C433-$G433), 'annual-travel'!$A$2:$D$64, 4, 0), 0)</f>
        <v>0</v>
      </c>
      <c r="K433" s="1">
        <f>sales!$J433 - SUM($M433:$P433)</f>
        <v>0</v>
      </c>
      <c r="M433" s="1">
        <f>IFERROR(sales!$I433 * VLOOKUP($E433&amp;$F433&amp;"GAS", 'fuel-split'!$A$2:$E$7, 5, 0) / VLOOKUP($F433&amp;$G433&amp;"GAS", 'fuel-efficiency'!$A$2:$E$56, 5, 0), 0)</f>
        <v>0</v>
      </c>
      <c r="N433" s="1">
        <f>IFERROR(sales!$I433 * VLOOKUP($E433&amp;F433&amp;"DSL", 'fuel-split'!$A$2:$E$7, 5, 0) / VLOOKUP($F433&amp;$G433&amp;"DSL", 'fuel-efficiency'!$A$2:$E$56, 5, 0), 0)</f>
        <v>0</v>
      </c>
      <c r="O433" s="1">
        <f>IFERROR(sales!$I433 * VLOOKUP($E433&amp;$F433&amp;"NG", 'fuel-split'!$A$2:$E$7, 5, 0) / VLOOKUP($F433&amp;$G433&amp;"NG", 'fuel-efficiency'!$A$2:$E$56, 5, 0), 0)</f>
        <v>0</v>
      </c>
      <c r="P433" s="1">
        <f>IFERROR(sales!$I433 * VLOOKUP($E433&amp;$F433&amp;"ELEC", 'fuel-split'!$A$2:$E$7, 5, 0) / VLOOKUP($F433&amp;$G433&amp;"ELEC", 'fuel-efficiency'!$A$2:$E$56, 5, 0), 0)</f>
        <v>0</v>
      </c>
    </row>
    <row r="434" spans="1:16" x14ac:dyDescent="0.2">
      <c r="A434" s="1" t="str">
        <f t="shared" si="12"/>
        <v>20131industrialVCC 22400 (DSL LHD1)2013</v>
      </c>
      <c r="B434" s="1" t="str">
        <f t="shared" si="13"/>
        <v>20131industrialVCC 22400 (DSL LHD1)</v>
      </c>
      <c r="C434">
        <f>sales!$B$434</f>
        <v>2013</v>
      </c>
      <c r="D434">
        <f>sales!$C$434</f>
        <v>1</v>
      </c>
      <c r="E434" t="str">
        <f>sales!$D$434</f>
        <v>industrial</v>
      </c>
      <c r="F434" t="str">
        <f>sales!$E$434</f>
        <v>VCC 22400 (DSL LHD1)</v>
      </c>
      <c r="G434">
        <f>sales!$F$434</f>
        <v>2013</v>
      </c>
      <c r="H434" s="1">
        <f>sales!$G434 - VLOOKUP($D434&amp;$G434, 'regional-sales'!$A$2:$D$24, 4, 0) * VLOOKUP($D434&amp;$E434&amp;$F434&amp;$G434, 'market-share'!$A$2:$F$95, 6, 0) * ($C434 = $G434)</f>
        <v>2.6726297619461548E-8</v>
      </c>
      <c r="I434" s="1">
        <f>sales!$H434 - IF($C434 &gt;= $G434, VLOOKUP($D434&amp;$G434, 'regional-sales'!$A$2:$D$24, 4, 0) * VLOOKUP($D434&amp;$E434&amp;$F434&amp;$G434, 'market-share'!$A$2:$F$95, 6, 0) * VLOOKUP($C434 - $G434, survival!$A$2:$B$72, 2, 0), 0)</f>
        <v>2.6726297619461548E-8</v>
      </c>
      <c r="J434" s="1">
        <f>sales!$I434 - IF($C434 &gt;= $G434, sales!$H434 *VLOOKUP(E434&amp;($C434-$G434), 'annual-travel'!$A$2:$D$64, 4, 0), 0)</f>
        <v>1.8995776772499084E-3</v>
      </c>
      <c r="K434" s="1">
        <f>sales!$J434 - SUM($M434:$P434)</f>
        <v>8.3999708294868469E-5</v>
      </c>
      <c r="M434" s="1">
        <f>IFERROR(sales!$I434 * VLOOKUP($E434&amp;$F434&amp;"GAS", 'fuel-split'!$A$2:$E$7, 5, 0) / VLOOKUP($F434&amp;$G434&amp;"GAS", 'fuel-efficiency'!$A$2:$E$56, 5, 0), 0)</f>
        <v>0</v>
      </c>
      <c r="N434" s="1">
        <f>IFERROR(sales!$I434 * VLOOKUP($E434&amp;F434&amp;"DSL", 'fuel-split'!$A$2:$E$7, 5, 0) / VLOOKUP($F434&amp;$G434&amp;"DSL", 'fuel-efficiency'!$A$2:$E$56, 5, 0), 0)</f>
        <v>545570.65379679832</v>
      </c>
      <c r="O434" s="1">
        <f>IFERROR(sales!$I434 * VLOOKUP($E434&amp;$F434&amp;"NG", 'fuel-split'!$A$2:$E$7, 5, 0) / VLOOKUP($F434&amp;$G434&amp;"NG", 'fuel-efficiency'!$A$2:$E$56, 5, 0), 0)</f>
        <v>0</v>
      </c>
      <c r="P434" s="1">
        <f>IFERROR(sales!$I434 * VLOOKUP($E434&amp;$F434&amp;"ELEC", 'fuel-split'!$A$2:$E$7, 5, 0) / VLOOKUP($F434&amp;$G434&amp;"ELEC", 'fuel-efficiency'!$A$2:$E$56, 5, 0), 0)</f>
        <v>0</v>
      </c>
    </row>
    <row r="435" spans="1:16" x14ac:dyDescent="0.2">
      <c r="A435" s="1" t="str">
        <f t="shared" si="12"/>
        <v>20141industrialVCC 22400 (DSL LHD1)2013</v>
      </c>
      <c r="B435" s="1" t="str">
        <f t="shared" si="13"/>
        <v>20141industrialVCC 22400 (DSL LHD1)</v>
      </c>
      <c r="C435">
        <f>sales!$B$435</f>
        <v>2014</v>
      </c>
      <c r="D435">
        <f>sales!$C$435</f>
        <v>1</v>
      </c>
      <c r="E435" t="str">
        <f>sales!$D$435</f>
        <v>industrial</v>
      </c>
      <c r="F435" t="str">
        <f>sales!$E$435</f>
        <v>VCC 22400 (DSL LHD1)</v>
      </c>
      <c r="G435">
        <f>sales!$F$435</f>
        <v>2013</v>
      </c>
      <c r="H435" s="1">
        <f>sales!$G435 - VLOOKUP($D435&amp;$G435, 'regional-sales'!$A$2:$D$24, 4, 0) * VLOOKUP($D435&amp;$E435&amp;$F435&amp;$G435, 'market-share'!$A$2:$F$95, 6, 0) * ($C435 = $G435)</f>
        <v>0</v>
      </c>
      <c r="I435" s="1">
        <f>sales!$H435 - IF($C435 &gt;= $G435, VLOOKUP($D435&amp;$G435, 'regional-sales'!$A$2:$D$24, 4, 0) * VLOOKUP($D435&amp;$E435&amp;$F435&amp;$G435, 'market-share'!$A$2:$F$95, 6, 0) * VLOOKUP($C435 - $G435, survival!$A$2:$B$72, 2, 0), 0)</f>
        <v>2.6459019863978028E-8</v>
      </c>
      <c r="J435" s="1">
        <f>sales!$I435 - IF($C435 &gt;= $G435, sales!$H435 *VLOOKUP(E435&amp;($C435-$G435), 'annual-travel'!$A$2:$D$64, 4, 0), 0)</f>
        <v>5.4075755178928375E-4</v>
      </c>
      <c r="K435" s="1">
        <f>sales!$J435 - SUM($M435:$P435)</f>
        <v>7.909134728834033E-5</v>
      </c>
      <c r="M435" s="1">
        <f>IFERROR(sales!$I435 * VLOOKUP($E435&amp;$F435&amp;"GAS", 'fuel-split'!$A$2:$E$7, 5, 0) / VLOOKUP($F435&amp;$G435&amp;"GAS", 'fuel-efficiency'!$A$2:$E$56, 5, 0), 0)</f>
        <v>0</v>
      </c>
      <c r="N435" s="1">
        <f>IFERROR(sales!$I435 * VLOOKUP($E435&amp;F435&amp;"DSL", 'fuel-split'!$A$2:$E$7, 5, 0) / VLOOKUP($F435&amp;$G435&amp;"DSL", 'fuel-efficiency'!$A$2:$E$56, 5, 0), 0)</f>
        <v>513679.39636522968</v>
      </c>
      <c r="O435" s="1">
        <f>IFERROR(sales!$I435 * VLOOKUP($E435&amp;$F435&amp;"NG", 'fuel-split'!$A$2:$E$7, 5, 0) / VLOOKUP($F435&amp;$G435&amp;"NG", 'fuel-efficiency'!$A$2:$E$56, 5, 0), 0)</f>
        <v>0</v>
      </c>
      <c r="P435" s="1">
        <f>IFERROR(sales!$I435 * VLOOKUP($E435&amp;$F435&amp;"ELEC", 'fuel-split'!$A$2:$E$7, 5, 0) / VLOOKUP($F435&amp;$G435&amp;"ELEC", 'fuel-efficiency'!$A$2:$E$56, 5, 0), 0)</f>
        <v>0</v>
      </c>
    </row>
    <row r="436" spans="1:16" x14ac:dyDescent="0.2">
      <c r="A436" s="1" t="str">
        <f t="shared" si="12"/>
        <v>20151industrialVCC 22400 (DSL LHD1)2013</v>
      </c>
      <c r="B436" s="1" t="str">
        <f t="shared" si="13"/>
        <v>20151industrialVCC 22400 (DSL LHD1)</v>
      </c>
      <c r="C436">
        <f>sales!$B$436</f>
        <v>2015</v>
      </c>
      <c r="D436">
        <f>sales!$C$436</f>
        <v>1</v>
      </c>
      <c r="E436" t="str">
        <f>sales!$D$436</f>
        <v>industrial</v>
      </c>
      <c r="F436" t="str">
        <f>sales!$E$436</f>
        <v>VCC 22400 (DSL LHD1)</v>
      </c>
      <c r="G436">
        <f>sales!$F$436</f>
        <v>2013</v>
      </c>
      <c r="H436" s="1">
        <f>sales!$G436 - VLOOKUP($D436&amp;$G436, 'regional-sales'!$A$2:$D$24, 4, 0) * VLOOKUP($D436&amp;$E436&amp;$F436&amp;$G436, 'market-share'!$A$2:$F$95, 6, 0) * ($C436 = $G436)</f>
        <v>0</v>
      </c>
      <c r="I436" s="1">
        <f>sales!$H436 - IF($C436 &gt;= $G436, VLOOKUP($D436&amp;$G436, 'regional-sales'!$A$2:$D$24, 4, 0) * VLOOKUP($D436&amp;$E436&amp;$F436&amp;$G436, 'market-share'!$A$2:$F$95, 6, 0) * VLOOKUP($C436 - $G436, survival!$A$2:$B$72, 2, 0), 0)</f>
        <v>2.6194754809694132E-8</v>
      </c>
      <c r="J436" s="1">
        <f>sales!$I436 - IF($C436 &gt;= $G436, sales!$H436 *VLOOKUP(E436&amp;($C436-$G436), 'annual-travel'!$A$2:$D$64, 4, 0), 0)</f>
        <v>5.1059573888778687E-4</v>
      </c>
      <c r="K436" s="1">
        <f>sales!$J436 - SUM($M436:$P436)</f>
        <v>7.6083582825958729E-5</v>
      </c>
      <c r="M436" s="1">
        <f>IFERROR(sales!$I436 * VLOOKUP($E436&amp;$F436&amp;"GAS", 'fuel-split'!$A$2:$E$7, 5, 0) / VLOOKUP($F436&amp;$G436&amp;"GAS", 'fuel-efficiency'!$A$2:$E$56, 5, 0), 0)</f>
        <v>0</v>
      </c>
      <c r="N436" s="1">
        <f>IFERROR(sales!$I436 * VLOOKUP($E436&amp;F436&amp;"DSL", 'fuel-split'!$A$2:$E$7, 5, 0) / VLOOKUP($F436&amp;$G436&amp;"DSL", 'fuel-efficiency'!$A$2:$E$56, 5, 0), 0)</f>
        <v>494149.3132013604</v>
      </c>
      <c r="O436" s="1">
        <f>IFERROR(sales!$I436 * VLOOKUP($E436&amp;$F436&amp;"NG", 'fuel-split'!$A$2:$E$7, 5, 0) / VLOOKUP($F436&amp;$G436&amp;"NG", 'fuel-efficiency'!$A$2:$E$56, 5, 0), 0)</f>
        <v>0</v>
      </c>
      <c r="P436" s="1">
        <f>IFERROR(sales!$I436 * VLOOKUP($E436&amp;$F436&amp;"ELEC", 'fuel-split'!$A$2:$E$7, 5, 0) / VLOOKUP($F436&amp;$G436&amp;"ELEC", 'fuel-efficiency'!$A$2:$E$56, 5, 0), 0)</f>
        <v>0</v>
      </c>
    </row>
    <row r="437" spans="1:16" x14ac:dyDescent="0.2">
      <c r="A437" s="1" t="str">
        <f t="shared" si="12"/>
        <v>20161industrialVCC 22400 (DSL LHD1)2013</v>
      </c>
      <c r="B437" s="1" t="str">
        <f t="shared" si="13"/>
        <v>20161industrialVCC 22400 (DSL LHD1)</v>
      </c>
      <c r="C437">
        <f>sales!$B$437</f>
        <v>2016</v>
      </c>
      <c r="D437">
        <f>sales!$C$437</f>
        <v>1</v>
      </c>
      <c r="E437" t="str">
        <f>sales!$D$437</f>
        <v>industrial</v>
      </c>
      <c r="F437" t="str">
        <f>sales!$E$437</f>
        <v>VCC 22400 (DSL LHD1)</v>
      </c>
      <c r="G437">
        <f>sales!$F$437</f>
        <v>2013</v>
      </c>
      <c r="H437" s="1">
        <f>sales!$G437 - VLOOKUP($D437&amp;$G437, 'regional-sales'!$A$2:$D$24, 4, 0) * VLOOKUP($D437&amp;$E437&amp;$F437&amp;$G437, 'market-share'!$A$2:$F$95, 6, 0) * ($C437 = $G437)</f>
        <v>0</v>
      </c>
      <c r="I437" s="1">
        <f>sales!$H437 - IF($C437 &gt;= $G437, VLOOKUP($D437&amp;$G437, 'regional-sales'!$A$2:$D$24, 4, 0) * VLOOKUP($D437&amp;$E437&amp;$F437&amp;$G437, 'market-share'!$A$2:$F$95, 6, 0) * VLOOKUP($C437 - $G437, survival!$A$2:$B$72, 2, 0), 0)</f>
        <v>2.5932536118489224E-8</v>
      </c>
      <c r="J437" s="1">
        <f>sales!$I437 - IF($C437 &gt;= $G437, sales!$H437 *VLOOKUP(E437&amp;($C437-$G437), 'annual-travel'!$A$2:$D$64, 4, 0), 0)</f>
        <v>1.9269809126853943E-3</v>
      </c>
      <c r="K437" s="1">
        <f>sales!$J437 - SUM($M437:$P437)</f>
        <v>7.3651608545333147E-5</v>
      </c>
      <c r="M437" s="1">
        <f>IFERROR(sales!$I437 * VLOOKUP($E437&amp;$F437&amp;"GAS", 'fuel-split'!$A$2:$E$7, 5, 0) / VLOOKUP($F437&amp;$G437&amp;"GAS", 'fuel-efficiency'!$A$2:$E$56, 5, 0), 0)</f>
        <v>0</v>
      </c>
      <c r="N437" s="1">
        <f>IFERROR(sales!$I437 * VLOOKUP($E437&amp;F437&amp;"DSL", 'fuel-split'!$A$2:$E$7, 5, 0) / VLOOKUP($F437&amp;$G437&amp;"DSL", 'fuel-efficiency'!$A$2:$E$56, 5, 0), 0)</f>
        <v>478372.0602111214</v>
      </c>
      <c r="O437" s="1">
        <f>IFERROR(sales!$I437 * VLOOKUP($E437&amp;$F437&amp;"NG", 'fuel-split'!$A$2:$E$7, 5, 0) / VLOOKUP($F437&amp;$G437&amp;"NG", 'fuel-efficiency'!$A$2:$E$56, 5, 0), 0)</f>
        <v>0</v>
      </c>
      <c r="P437" s="1">
        <f>IFERROR(sales!$I437 * VLOOKUP($E437&amp;$F437&amp;"ELEC", 'fuel-split'!$A$2:$E$7, 5, 0) / VLOOKUP($F437&amp;$G437&amp;"ELEC", 'fuel-efficiency'!$A$2:$E$56, 5, 0), 0)</f>
        <v>0</v>
      </c>
    </row>
    <row r="438" spans="1:16" x14ac:dyDescent="0.2">
      <c r="A438" s="1" t="str">
        <f t="shared" si="12"/>
        <v>20171industrialVCC 22400 (DSL LHD1)2013</v>
      </c>
      <c r="B438" s="1" t="str">
        <f t="shared" si="13"/>
        <v>20171industrialVCC 22400 (DSL LHD1)</v>
      </c>
      <c r="C438">
        <f>sales!$B$438</f>
        <v>2017</v>
      </c>
      <c r="D438">
        <f>sales!$C$438</f>
        <v>1</v>
      </c>
      <c r="E438" t="str">
        <f>sales!$D$438</f>
        <v>industrial</v>
      </c>
      <c r="F438" t="str">
        <f>sales!$E$438</f>
        <v>VCC 22400 (DSL LHD1)</v>
      </c>
      <c r="G438">
        <f>sales!$F$438</f>
        <v>2013</v>
      </c>
      <c r="H438" s="1">
        <f>sales!$G438 - VLOOKUP($D438&amp;$G438, 'regional-sales'!$A$2:$D$24, 4, 0) * VLOOKUP($D438&amp;$E438&amp;$F438&amp;$G438, 'market-share'!$A$2:$F$95, 6, 0) * ($C438 = $G438)</f>
        <v>0</v>
      </c>
      <c r="I438" s="1">
        <f>sales!$H438 - IF($C438 &gt;= $G438, VLOOKUP($D438&amp;$G438, 'regional-sales'!$A$2:$D$24, 4, 0) * VLOOKUP($D438&amp;$E438&amp;$F438&amp;$G438, 'market-share'!$A$2:$F$95, 6, 0) * VLOOKUP($C438 - $G438, survival!$A$2:$B$72, 2, 0), 0)</f>
        <v>2.5673728032415966E-8</v>
      </c>
      <c r="J438" s="1">
        <f>sales!$I438 - IF($C438 &gt;= $G438, sales!$H438 *VLOOKUP(E438&amp;($C438-$G438), 'annual-travel'!$A$2:$D$64, 4, 0), 0)</f>
        <v>-1.7844922840595245E-3</v>
      </c>
      <c r="K438" s="1">
        <f>sales!$J438 - SUM($M438:$P438)</f>
        <v>6.573117570951581E-5</v>
      </c>
      <c r="M438" s="1">
        <f>IFERROR(sales!$I438 * VLOOKUP($E438&amp;$F438&amp;"GAS", 'fuel-split'!$A$2:$E$7, 5, 0) / VLOOKUP($F438&amp;$G438&amp;"GAS", 'fuel-efficiency'!$A$2:$E$56, 5, 0), 0)</f>
        <v>0</v>
      </c>
      <c r="N438" s="1">
        <f>IFERROR(sales!$I438 * VLOOKUP($E438&amp;F438&amp;"DSL", 'fuel-split'!$A$2:$E$7, 5, 0) / VLOOKUP($F438&amp;$G438&amp;"DSL", 'fuel-efficiency'!$A$2:$E$56, 5, 0), 0)</f>
        <v>426924.3062096358</v>
      </c>
      <c r="O438" s="1">
        <f>IFERROR(sales!$I438 * VLOOKUP($E438&amp;$F438&amp;"NG", 'fuel-split'!$A$2:$E$7, 5, 0) / VLOOKUP($F438&amp;$G438&amp;"NG", 'fuel-efficiency'!$A$2:$E$56, 5, 0), 0)</f>
        <v>0</v>
      </c>
      <c r="P438" s="1">
        <f>IFERROR(sales!$I438 * VLOOKUP($E438&amp;$F438&amp;"ELEC", 'fuel-split'!$A$2:$E$7, 5, 0) / VLOOKUP($F438&amp;$G438&amp;"ELEC", 'fuel-efficiency'!$A$2:$E$56, 5, 0), 0)</f>
        <v>0</v>
      </c>
    </row>
    <row r="439" spans="1:16" x14ac:dyDescent="0.2">
      <c r="A439" s="1" t="str">
        <f t="shared" si="12"/>
        <v>20181industrialVCC 22400 (DSL LHD1)2013</v>
      </c>
      <c r="B439" s="1" t="str">
        <f t="shared" si="13"/>
        <v>20181industrialVCC 22400 (DSL LHD1)</v>
      </c>
      <c r="C439">
        <f>sales!$B$439</f>
        <v>2018</v>
      </c>
      <c r="D439">
        <f>sales!$C$439</f>
        <v>1</v>
      </c>
      <c r="E439" t="str">
        <f>sales!$D$439</f>
        <v>industrial</v>
      </c>
      <c r="F439" t="str">
        <f>sales!$E$439</f>
        <v>VCC 22400 (DSL LHD1)</v>
      </c>
      <c r="G439">
        <f>sales!$F$439</f>
        <v>2013</v>
      </c>
      <c r="H439" s="1">
        <f>sales!$G439 - VLOOKUP($D439&amp;$G439, 'regional-sales'!$A$2:$D$24, 4, 0) * VLOOKUP($D439&amp;$E439&amp;$F439&amp;$G439, 'market-share'!$A$2:$F$95, 6, 0) * ($C439 = $G439)</f>
        <v>0</v>
      </c>
      <c r="I439" s="1">
        <f>sales!$H439 - IF($C439 &gt;= $G439, VLOOKUP($D439&amp;$G439, 'regional-sales'!$A$2:$D$24, 4, 0) * VLOOKUP($D439&amp;$E439&amp;$F439&amp;$G439, 'market-share'!$A$2:$F$95, 6, 0) * VLOOKUP($C439 - $G439, survival!$A$2:$B$72, 2, 0), 0)</f>
        <v>2.5417193683097139E-8</v>
      </c>
      <c r="J439" s="1">
        <f>sales!$I439 - IF($C439 &gt;= $G439, sales!$H439 *VLOOKUP(E439&amp;($C439-$G439), 'annual-travel'!$A$2:$D$64, 4, 0), 0)</f>
        <v>-2.249985933303833E-3</v>
      </c>
      <c r="K439" s="1">
        <f>sales!$J439 - SUM($M439:$P439)</f>
        <v>6.1544240452349186E-5</v>
      </c>
      <c r="M439" s="1">
        <f>IFERROR(sales!$I439 * VLOOKUP($E439&amp;$F439&amp;"GAS", 'fuel-split'!$A$2:$E$7, 5, 0) / VLOOKUP($F439&amp;$G439&amp;"GAS", 'fuel-efficiency'!$A$2:$E$56, 5, 0), 0)</f>
        <v>0</v>
      </c>
      <c r="N439" s="1">
        <f>IFERROR(sales!$I439 * VLOOKUP($E439&amp;F439&amp;"DSL", 'fuel-split'!$A$2:$E$7, 5, 0) / VLOOKUP($F439&amp;$G439&amp;"DSL", 'fuel-efficiency'!$A$2:$E$56, 5, 0), 0)</f>
        <v>399736.12049762078</v>
      </c>
      <c r="O439" s="1">
        <f>IFERROR(sales!$I439 * VLOOKUP($E439&amp;$F439&amp;"NG", 'fuel-split'!$A$2:$E$7, 5, 0) / VLOOKUP($F439&amp;$G439&amp;"NG", 'fuel-efficiency'!$A$2:$E$56, 5, 0), 0)</f>
        <v>0</v>
      </c>
      <c r="P439" s="1">
        <f>IFERROR(sales!$I439 * VLOOKUP($E439&amp;$F439&amp;"ELEC", 'fuel-split'!$A$2:$E$7, 5, 0) / VLOOKUP($F439&amp;$G439&amp;"ELEC", 'fuel-efficiency'!$A$2:$E$56, 5, 0), 0)</f>
        <v>0</v>
      </c>
    </row>
    <row r="440" spans="1:16" x14ac:dyDescent="0.2">
      <c r="A440" s="1" t="str">
        <f t="shared" si="12"/>
        <v>20191industrialVCC 22400 (DSL LHD1)2013</v>
      </c>
      <c r="B440" s="1" t="str">
        <f t="shared" si="13"/>
        <v>20191industrialVCC 22400 (DSL LHD1)</v>
      </c>
      <c r="C440">
        <f>sales!$B$440</f>
        <v>2019</v>
      </c>
      <c r="D440">
        <f>sales!$C$440</f>
        <v>1</v>
      </c>
      <c r="E440" t="str">
        <f>sales!$D$440</f>
        <v>industrial</v>
      </c>
      <c r="F440" t="str">
        <f>sales!$E$440</f>
        <v>VCC 22400 (DSL LHD1)</v>
      </c>
      <c r="G440">
        <f>sales!$F$440</f>
        <v>2013</v>
      </c>
      <c r="H440" s="1">
        <f>sales!$G440 - VLOOKUP($D440&amp;$G440, 'regional-sales'!$A$2:$D$24, 4, 0) * VLOOKUP($D440&amp;$E440&amp;$F440&amp;$G440, 'market-share'!$A$2:$F$95, 6, 0) * ($C440 = $G440)</f>
        <v>0</v>
      </c>
      <c r="I440" s="1">
        <f>sales!$H440 - IF($C440 &gt;= $G440, VLOOKUP($D440&amp;$G440, 'regional-sales'!$A$2:$D$24, 4, 0) * VLOOKUP($D440&amp;$E440&amp;$F440&amp;$G440, 'market-share'!$A$2:$F$95, 6, 0) * VLOOKUP($C440 - $G440, survival!$A$2:$B$72, 2, 0), 0)</f>
        <v>2.5162989913951606E-8</v>
      </c>
      <c r="J440" s="1">
        <f>sales!$I440 - IF($C440 &gt;= $G440, sales!$H440 *VLOOKUP(E440&amp;($C440-$G440), 'annual-travel'!$A$2:$D$64, 4, 0), 0)</f>
        <v>9.6830632537603378E-4</v>
      </c>
      <c r="K440" s="1">
        <f>sales!$J440 - SUM($M440:$P440)</f>
        <v>5.9151207096874714E-5</v>
      </c>
      <c r="M440" s="1">
        <f>IFERROR(sales!$I440 * VLOOKUP($E440&amp;$F440&amp;"GAS", 'fuel-split'!$A$2:$E$7, 5, 0) / VLOOKUP($F440&amp;$G440&amp;"GAS", 'fuel-efficiency'!$A$2:$E$56, 5, 0), 0)</f>
        <v>0</v>
      </c>
      <c r="N440" s="1">
        <f>IFERROR(sales!$I440 * VLOOKUP($E440&amp;F440&amp;"DSL", 'fuel-split'!$A$2:$E$7, 5, 0) / VLOOKUP($F440&amp;$G440&amp;"DSL", 'fuel-efficiency'!$A$2:$E$56, 5, 0), 0)</f>
        <v>384189.93898954481</v>
      </c>
      <c r="O440" s="1">
        <f>IFERROR(sales!$I440 * VLOOKUP($E440&amp;$F440&amp;"NG", 'fuel-split'!$A$2:$E$7, 5, 0) / VLOOKUP($F440&amp;$G440&amp;"NG", 'fuel-efficiency'!$A$2:$E$56, 5, 0), 0)</f>
        <v>0</v>
      </c>
      <c r="P440" s="1">
        <f>IFERROR(sales!$I440 * VLOOKUP($E440&amp;$F440&amp;"ELEC", 'fuel-split'!$A$2:$E$7, 5, 0) / VLOOKUP($F440&amp;$G440&amp;"ELEC", 'fuel-efficiency'!$A$2:$E$56, 5, 0), 0)</f>
        <v>0</v>
      </c>
    </row>
    <row r="441" spans="1:16" x14ac:dyDescent="0.2">
      <c r="A441" s="1" t="str">
        <f t="shared" si="12"/>
        <v>20201industrialVCC 22400 (DSL LHD1)2013</v>
      </c>
      <c r="B441" s="1" t="str">
        <f t="shared" si="13"/>
        <v>20201industrialVCC 22400 (DSL LHD1)</v>
      </c>
      <c r="C441">
        <f>sales!$B$441</f>
        <v>2020</v>
      </c>
      <c r="D441">
        <f>sales!$C$441</f>
        <v>1</v>
      </c>
      <c r="E441" t="str">
        <f>sales!$D$441</f>
        <v>industrial</v>
      </c>
      <c r="F441" t="str">
        <f>sales!$E$441</f>
        <v>VCC 22400 (DSL LHD1)</v>
      </c>
      <c r="G441">
        <f>sales!$F$441</f>
        <v>2013</v>
      </c>
      <c r="H441" s="1">
        <f>sales!$G441 - VLOOKUP($D441&amp;$G441, 'regional-sales'!$A$2:$D$24, 4, 0) * VLOOKUP($D441&amp;$E441&amp;$F441&amp;$G441, 'market-share'!$A$2:$F$95, 6, 0) * ($C441 = $G441)</f>
        <v>0</v>
      </c>
      <c r="I441" s="1">
        <f>sales!$H441 - IF($C441 &gt;= $G441, VLOOKUP($D441&amp;$G441, 'regional-sales'!$A$2:$D$24, 4, 0) * VLOOKUP($D441&amp;$E441&amp;$F441&amp;$G441, 'market-share'!$A$2:$F$95, 6, 0) * VLOOKUP($C441 - $G441, survival!$A$2:$B$72, 2, 0), 0)</f>
        <v>2.4911173568398226E-8</v>
      </c>
      <c r="J441" s="1">
        <f>sales!$I441 - IF($C441 &gt;= $G441, sales!$H441 *VLOOKUP(E441&amp;($C441-$G441), 'annual-travel'!$A$2:$D$64, 4, 0), 0)</f>
        <v>-1.6073640435934067E-3</v>
      </c>
      <c r="K441" s="1">
        <f>sales!$J441 - SUM($M441:$P441)</f>
        <v>5.3903786465525627E-5</v>
      </c>
      <c r="M441" s="1">
        <f>IFERROR(sales!$I441 * VLOOKUP($E441&amp;$F441&amp;"GAS", 'fuel-split'!$A$2:$E$7, 5, 0) / VLOOKUP($F441&amp;$G441&amp;"GAS", 'fuel-efficiency'!$A$2:$E$56, 5, 0), 0)</f>
        <v>0</v>
      </c>
      <c r="N441" s="1">
        <f>IFERROR(sales!$I441 * VLOOKUP($E441&amp;F441&amp;"DSL", 'fuel-split'!$A$2:$E$7, 5, 0) / VLOOKUP($F441&amp;$G441&amp;"DSL", 'fuel-efficiency'!$A$2:$E$56, 5, 0), 0)</f>
        <v>350110.19198411918</v>
      </c>
      <c r="O441" s="1">
        <f>IFERROR(sales!$I441 * VLOOKUP($E441&amp;$F441&amp;"NG", 'fuel-split'!$A$2:$E$7, 5, 0) / VLOOKUP($F441&amp;$G441&amp;"NG", 'fuel-efficiency'!$A$2:$E$56, 5, 0), 0)</f>
        <v>0</v>
      </c>
      <c r="P441" s="1">
        <f>IFERROR(sales!$I441 * VLOOKUP($E441&amp;$F441&amp;"ELEC", 'fuel-split'!$A$2:$E$7, 5, 0) / VLOOKUP($F441&amp;$G441&amp;"ELEC", 'fuel-efficiency'!$A$2:$E$56, 5, 0), 0)</f>
        <v>0</v>
      </c>
    </row>
    <row r="442" spans="1:16" x14ac:dyDescent="0.2">
      <c r="A442" s="1" t="str">
        <f t="shared" si="12"/>
        <v>20101industrialVCC 22400 (DSL LHD1)2014</v>
      </c>
      <c r="B442" s="1" t="str">
        <f t="shared" si="13"/>
        <v>20101industrialVCC 22400 (DSL LHD1)</v>
      </c>
      <c r="C442">
        <f>sales!$B$442</f>
        <v>2010</v>
      </c>
      <c r="D442">
        <f>sales!$C$442</f>
        <v>1</v>
      </c>
      <c r="E442" t="str">
        <f>sales!$D$442</f>
        <v>industrial</v>
      </c>
      <c r="F442" t="str">
        <f>sales!$E$442</f>
        <v>VCC 22400 (DSL LHD1)</v>
      </c>
      <c r="G442">
        <f>sales!$F$442</f>
        <v>2014</v>
      </c>
      <c r="H442" s="1">
        <f>sales!$G442 - VLOOKUP($D442&amp;$G442, 'regional-sales'!$A$2:$D$24, 4, 0) * VLOOKUP($D442&amp;$E442&amp;$F442&amp;$G442, 'market-share'!$A$2:$F$95, 6, 0) * ($C442 = $G442)</f>
        <v>0</v>
      </c>
      <c r="I442" s="1">
        <f>sales!$H442 - IF($C442 &gt;= $G442, VLOOKUP($D442&amp;$G442, 'regional-sales'!$A$2:$D$24, 4, 0) * VLOOKUP($D442&amp;$E442&amp;$F442&amp;$G442, 'market-share'!$A$2:$F$95, 6, 0) * VLOOKUP($C442 - $G442, survival!$A$2:$B$72, 2, 0), 0)</f>
        <v>0</v>
      </c>
      <c r="J442" s="1">
        <f>sales!$I442 - IF($C442 &gt;= $G442, sales!$H442 *VLOOKUP(E442&amp;($C442-$G442), 'annual-travel'!$A$2:$D$64, 4, 0), 0)</f>
        <v>0</v>
      </c>
      <c r="K442" s="1">
        <f>sales!$J442 - SUM($M442:$P442)</f>
        <v>0</v>
      </c>
      <c r="M442" s="1">
        <f>IFERROR(sales!$I442 * VLOOKUP($E442&amp;$F442&amp;"GAS", 'fuel-split'!$A$2:$E$7, 5, 0) / VLOOKUP($F442&amp;$G442&amp;"GAS", 'fuel-efficiency'!$A$2:$E$56, 5, 0), 0)</f>
        <v>0</v>
      </c>
      <c r="N442" s="1">
        <f>IFERROR(sales!$I442 * VLOOKUP($E442&amp;F442&amp;"DSL", 'fuel-split'!$A$2:$E$7, 5, 0) / VLOOKUP($F442&amp;$G442&amp;"DSL", 'fuel-efficiency'!$A$2:$E$56, 5, 0), 0)</f>
        <v>0</v>
      </c>
      <c r="O442" s="1">
        <f>IFERROR(sales!$I442 * VLOOKUP($E442&amp;$F442&amp;"NG", 'fuel-split'!$A$2:$E$7, 5, 0) / VLOOKUP($F442&amp;$G442&amp;"NG", 'fuel-efficiency'!$A$2:$E$56, 5, 0), 0)</f>
        <v>0</v>
      </c>
      <c r="P442" s="1">
        <f>IFERROR(sales!$I442 * VLOOKUP($E442&amp;$F442&amp;"ELEC", 'fuel-split'!$A$2:$E$7, 5, 0) / VLOOKUP($F442&amp;$G442&amp;"ELEC", 'fuel-efficiency'!$A$2:$E$56, 5, 0), 0)</f>
        <v>0</v>
      </c>
    </row>
    <row r="443" spans="1:16" x14ac:dyDescent="0.2">
      <c r="A443" s="1" t="str">
        <f t="shared" si="12"/>
        <v>20111industrialVCC 22400 (DSL LHD1)2014</v>
      </c>
      <c r="B443" s="1" t="str">
        <f t="shared" si="13"/>
        <v>20111industrialVCC 22400 (DSL LHD1)</v>
      </c>
      <c r="C443">
        <f>sales!$B$443</f>
        <v>2011</v>
      </c>
      <c r="D443">
        <f>sales!$C$443</f>
        <v>1</v>
      </c>
      <c r="E443" t="str">
        <f>sales!$D$443</f>
        <v>industrial</v>
      </c>
      <c r="F443" t="str">
        <f>sales!$E$443</f>
        <v>VCC 22400 (DSL LHD1)</v>
      </c>
      <c r="G443">
        <f>sales!$F$443</f>
        <v>2014</v>
      </c>
      <c r="H443" s="1">
        <f>sales!$G443 - VLOOKUP($D443&amp;$G443, 'regional-sales'!$A$2:$D$24, 4, 0) * VLOOKUP($D443&amp;$E443&amp;$F443&amp;$G443, 'market-share'!$A$2:$F$95, 6, 0) * ($C443 = $G443)</f>
        <v>0</v>
      </c>
      <c r="I443" s="1">
        <f>sales!$H443 - IF($C443 &gt;= $G443, VLOOKUP($D443&amp;$G443, 'regional-sales'!$A$2:$D$24, 4, 0) * VLOOKUP($D443&amp;$E443&amp;$F443&amp;$G443, 'market-share'!$A$2:$F$95, 6, 0) * VLOOKUP($C443 - $G443, survival!$A$2:$B$72, 2, 0), 0)</f>
        <v>0</v>
      </c>
      <c r="J443" s="1">
        <f>sales!$I443 - IF($C443 &gt;= $G443, sales!$H443 *VLOOKUP(E443&amp;($C443-$G443), 'annual-travel'!$A$2:$D$64, 4, 0), 0)</f>
        <v>0</v>
      </c>
      <c r="K443" s="1">
        <f>sales!$J443 - SUM($M443:$P443)</f>
        <v>0</v>
      </c>
      <c r="M443" s="1">
        <f>IFERROR(sales!$I443 * VLOOKUP($E443&amp;$F443&amp;"GAS", 'fuel-split'!$A$2:$E$7, 5, 0) / VLOOKUP($F443&amp;$G443&amp;"GAS", 'fuel-efficiency'!$A$2:$E$56, 5, 0), 0)</f>
        <v>0</v>
      </c>
      <c r="N443" s="1">
        <f>IFERROR(sales!$I443 * VLOOKUP($E443&amp;F443&amp;"DSL", 'fuel-split'!$A$2:$E$7, 5, 0) / VLOOKUP($F443&amp;$G443&amp;"DSL", 'fuel-efficiency'!$A$2:$E$56, 5, 0), 0)</f>
        <v>0</v>
      </c>
      <c r="O443" s="1">
        <f>IFERROR(sales!$I443 * VLOOKUP($E443&amp;$F443&amp;"NG", 'fuel-split'!$A$2:$E$7, 5, 0) / VLOOKUP($F443&amp;$G443&amp;"NG", 'fuel-efficiency'!$A$2:$E$56, 5, 0), 0)</f>
        <v>0</v>
      </c>
      <c r="P443" s="1">
        <f>IFERROR(sales!$I443 * VLOOKUP($E443&amp;$F443&amp;"ELEC", 'fuel-split'!$A$2:$E$7, 5, 0) / VLOOKUP($F443&amp;$G443&amp;"ELEC", 'fuel-efficiency'!$A$2:$E$56, 5, 0), 0)</f>
        <v>0</v>
      </c>
    </row>
    <row r="444" spans="1:16" x14ac:dyDescent="0.2">
      <c r="A444" s="1" t="str">
        <f t="shared" si="12"/>
        <v>20121industrialVCC 22400 (DSL LHD1)2014</v>
      </c>
      <c r="B444" s="1" t="str">
        <f t="shared" si="13"/>
        <v>20121industrialVCC 22400 (DSL LHD1)</v>
      </c>
      <c r="C444">
        <f>sales!$B$444</f>
        <v>2012</v>
      </c>
      <c r="D444">
        <f>sales!$C$444</f>
        <v>1</v>
      </c>
      <c r="E444" t="str">
        <f>sales!$D$444</f>
        <v>industrial</v>
      </c>
      <c r="F444" t="str">
        <f>sales!$E$444</f>
        <v>VCC 22400 (DSL LHD1)</v>
      </c>
      <c r="G444">
        <f>sales!$F$444</f>
        <v>2014</v>
      </c>
      <c r="H444" s="1">
        <f>sales!$G444 - VLOOKUP($D444&amp;$G444, 'regional-sales'!$A$2:$D$24, 4, 0) * VLOOKUP($D444&amp;$E444&amp;$F444&amp;$G444, 'market-share'!$A$2:$F$95, 6, 0) * ($C444 = $G444)</f>
        <v>0</v>
      </c>
      <c r="I444" s="1">
        <f>sales!$H444 - IF($C444 &gt;= $G444, VLOOKUP($D444&amp;$G444, 'regional-sales'!$A$2:$D$24, 4, 0) * VLOOKUP($D444&amp;$E444&amp;$F444&amp;$G444, 'market-share'!$A$2:$F$95, 6, 0) * VLOOKUP($C444 - $G444, survival!$A$2:$B$72, 2, 0), 0)</f>
        <v>0</v>
      </c>
      <c r="J444" s="1">
        <f>sales!$I444 - IF($C444 &gt;= $G444, sales!$H444 *VLOOKUP(E444&amp;($C444-$G444), 'annual-travel'!$A$2:$D$64, 4, 0), 0)</f>
        <v>0</v>
      </c>
      <c r="K444" s="1">
        <f>sales!$J444 - SUM($M444:$P444)</f>
        <v>0</v>
      </c>
      <c r="M444" s="1">
        <f>IFERROR(sales!$I444 * VLOOKUP($E444&amp;$F444&amp;"GAS", 'fuel-split'!$A$2:$E$7, 5, 0) / VLOOKUP($F444&amp;$G444&amp;"GAS", 'fuel-efficiency'!$A$2:$E$56, 5, 0), 0)</f>
        <v>0</v>
      </c>
      <c r="N444" s="1">
        <f>IFERROR(sales!$I444 * VLOOKUP($E444&amp;F444&amp;"DSL", 'fuel-split'!$A$2:$E$7, 5, 0) / VLOOKUP($F444&amp;$G444&amp;"DSL", 'fuel-efficiency'!$A$2:$E$56, 5, 0), 0)</f>
        <v>0</v>
      </c>
      <c r="O444" s="1">
        <f>IFERROR(sales!$I444 * VLOOKUP($E444&amp;$F444&amp;"NG", 'fuel-split'!$A$2:$E$7, 5, 0) / VLOOKUP($F444&amp;$G444&amp;"NG", 'fuel-efficiency'!$A$2:$E$56, 5, 0), 0)</f>
        <v>0</v>
      </c>
      <c r="P444" s="1">
        <f>IFERROR(sales!$I444 * VLOOKUP($E444&amp;$F444&amp;"ELEC", 'fuel-split'!$A$2:$E$7, 5, 0) / VLOOKUP($F444&amp;$G444&amp;"ELEC", 'fuel-efficiency'!$A$2:$E$56, 5, 0), 0)</f>
        <v>0</v>
      </c>
    </row>
    <row r="445" spans="1:16" x14ac:dyDescent="0.2">
      <c r="A445" s="1" t="str">
        <f t="shared" si="12"/>
        <v>20131industrialVCC 22400 (DSL LHD1)2014</v>
      </c>
      <c r="B445" s="1" t="str">
        <f t="shared" si="13"/>
        <v>20131industrialVCC 22400 (DSL LHD1)</v>
      </c>
      <c r="C445">
        <f>sales!$B$445</f>
        <v>2013</v>
      </c>
      <c r="D445">
        <f>sales!$C$445</f>
        <v>1</v>
      </c>
      <c r="E445" t="str">
        <f>sales!$D$445</f>
        <v>industrial</v>
      </c>
      <c r="F445" t="str">
        <f>sales!$E$445</f>
        <v>VCC 22400 (DSL LHD1)</v>
      </c>
      <c r="G445">
        <f>sales!$F$445</f>
        <v>2014</v>
      </c>
      <c r="H445" s="1">
        <f>sales!$G445 - VLOOKUP($D445&amp;$G445, 'regional-sales'!$A$2:$D$24, 4, 0) * VLOOKUP($D445&amp;$E445&amp;$F445&amp;$G445, 'market-share'!$A$2:$F$95, 6, 0) * ($C445 = $G445)</f>
        <v>0</v>
      </c>
      <c r="I445" s="1">
        <f>sales!$H445 - IF($C445 &gt;= $G445, VLOOKUP($D445&amp;$G445, 'regional-sales'!$A$2:$D$24, 4, 0) * VLOOKUP($D445&amp;$E445&amp;$F445&amp;$G445, 'market-share'!$A$2:$F$95, 6, 0) * VLOOKUP($C445 - $G445, survival!$A$2:$B$72, 2, 0), 0)</f>
        <v>0</v>
      </c>
      <c r="J445" s="1">
        <f>sales!$I445 - IF($C445 &gt;= $G445, sales!$H445 *VLOOKUP(E445&amp;($C445-$G445), 'annual-travel'!$A$2:$D$64, 4, 0), 0)</f>
        <v>0</v>
      </c>
      <c r="K445" s="1">
        <f>sales!$J445 - SUM($M445:$P445)</f>
        <v>0</v>
      </c>
      <c r="M445" s="1">
        <f>IFERROR(sales!$I445 * VLOOKUP($E445&amp;$F445&amp;"GAS", 'fuel-split'!$A$2:$E$7, 5, 0) / VLOOKUP($F445&amp;$G445&amp;"GAS", 'fuel-efficiency'!$A$2:$E$56, 5, 0), 0)</f>
        <v>0</v>
      </c>
      <c r="N445" s="1">
        <f>IFERROR(sales!$I445 * VLOOKUP($E445&amp;F445&amp;"DSL", 'fuel-split'!$A$2:$E$7, 5, 0) / VLOOKUP($F445&amp;$G445&amp;"DSL", 'fuel-efficiency'!$A$2:$E$56, 5, 0), 0)</f>
        <v>0</v>
      </c>
      <c r="O445" s="1">
        <f>IFERROR(sales!$I445 * VLOOKUP($E445&amp;$F445&amp;"NG", 'fuel-split'!$A$2:$E$7, 5, 0) / VLOOKUP($F445&amp;$G445&amp;"NG", 'fuel-efficiency'!$A$2:$E$56, 5, 0), 0)</f>
        <v>0</v>
      </c>
      <c r="P445" s="1">
        <f>IFERROR(sales!$I445 * VLOOKUP($E445&amp;$F445&amp;"ELEC", 'fuel-split'!$A$2:$E$7, 5, 0) / VLOOKUP($F445&amp;$G445&amp;"ELEC", 'fuel-efficiency'!$A$2:$E$56, 5, 0), 0)</f>
        <v>0</v>
      </c>
    </row>
    <row r="446" spans="1:16" x14ac:dyDescent="0.2">
      <c r="A446" s="1" t="str">
        <f t="shared" si="12"/>
        <v>20141industrialVCC 22400 (DSL LHD1)2014</v>
      </c>
      <c r="B446" s="1" t="str">
        <f t="shared" si="13"/>
        <v>20141industrialVCC 22400 (DSL LHD1)</v>
      </c>
      <c r="C446">
        <f>sales!$B$446</f>
        <v>2014</v>
      </c>
      <c r="D446">
        <f>sales!$C$446</f>
        <v>1</v>
      </c>
      <c r="E446" t="str">
        <f>sales!$D$446</f>
        <v>industrial</v>
      </c>
      <c r="F446" t="str">
        <f>sales!$E$446</f>
        <v>VCC 22400 (DSL LHD1)</v>
      </c>
      <c r="G446">
        <f>sales!$F$446</f>
        <v>2014</v>
      </c>
      <c r="H446" s="1">
        <f>sales!$G446 - VLOOKUP($D446&amp;$G446, 'regional-sales'!$A$2:$D$24, 4, 0) * VLOOKUP($D446&amp;$E446&amp;$F446&amp;$G446, 'market-share'!$A$2:$F$95, 6, 0) * ($C446 = $G446)</f>
        <v>2.7013413728127489E-8</v>
      </c>
      <c r="I446" s="1">
        <f>sales!$H446 - IF($C446 &gt;= $G446, VLOOKUP($D446&amp;$G446, 'regional-sales'!$A$2:$D$24, 4, 0) * VLOOKUP($D446&amp;$E446&amp;$F446&amp;$G446, 'market-share'!$A$2:$F$95, 6, 0) * VLOOKUP($C446 - $G446, survival!$A$2:$B$72, 2, 0), 0)</f>
        <v>2.7013413728127489E-8</v>
      </c>
      <c r="J446" s="1">
        <f>sales!$I446 - IF($C446 &gt;= $G446, sales!$H446 *VLOOKUP(E446&amp;($C446-$G446), 'annual-travel'!$A$2:$D$64, 4, 0), 0)</f>
        <v>1.4999080449342728E-3</v>
      </c>
      <c r="K446" s="1">
        <f>sales!$J446 - SUM($M446:$P446)</f>
        <v>-1.0709103662520647E-5</v>
      </c>
      <c r="M446" s="1">
        <f>IFERROR(sales!$I446 * VLOOKUP($E446&amp;$F446&amp;"GAS", 'fuel-split'!$A$2:$E$7, 5, 0) / VLOOKUP($F446&amp;$G446&amp;"GAS", 'fuel-efficiency'!$A$2:$E$56, 5, 0), 0)</f>
        <v>0</v>
      </c>
      <c r="N446" s="1">
        <f>IFERROR(sales!$I446 * VLOOKUP($E446&amp;F446&amp;"DSL", 'fuel-split'!$A$2:$E$7, 5, 0) / VLOOKUP($F446&amp;$G446&amp;"DSL", 'fuel-efficiency'!$A$2:$E$56, 5, 0), 0)</f>
        <v>425738.96190270409</v>
      </c>
      <c r="O446" s="1">
        <f>IFERROR(sales!$I446 * VLOOKUP($E446&amp;$F446&amp;"NG", 'fuel-split'!$A$2:$E$7, 5, 0) / VLOOKUP($F446&amp;$G446&amp;"NG", 'fuel-efficiency'!$A$2:$E$56, 5, 0), 0)</f>
        <v>0</v>
      </c>
      <c r="P446" s="1">
        <f>IFERROR(sales!$I446 * VLOOKUP($E446&amp;$F446&amp;"ELEC", 'fuel-split'!$A$2:$E$7, 5, 0) / VLOOKUP($F446&amp;$G446&amp;"ELEC", 'fuel-efficiency'!$A$2:$E$56, 5, 0), 0)</f>
        <v>0</v>
      </c>
    </row>
    <row r="447" spans="1:16" x14ac:dyDescent="0.2">
      <c r="A447" s="1" t="str">
        <f t="shared" si="12"/>
        <v>20151industrialVCC 22400 (DSL LHD1)2014</v>
      </c>
      <c r="B447" s="1" t="str">
        <f t="shared" si="13"/>
        <v>20151industrialVCC 22400 (DSL LHD1)</v>
      </c>
      <c r="C447">
        <f>sales!$B$447</f>
        <v>2015</v>
      </c>
      <c r="D447">
        <f>sales!$C$447</f>
        <v>1</v>
      </c>
      <c r="E447" t="str">
        <f>sales!$D$447</f>
        <v>industrial</v>
      </c>
      <c r="F447" t="str">
        <f>sales!$E$447</f>
        <v>VCC 22400 (DSL LHD1)</v>
      </c>
      <c r="G447">
        <f>sales!$F$447</f>
        <v>2014</v>
      </c>
      <c r="H447" s="1">
        <f>sales!$G447 - VLOOKUP($D447&amp;$G447, 'regional-sales'!$A$2:$D$24, 4, 0) * VLOOKUP($D447&amp;$E447&amp;$F447&amp;$G447, 'market-share'!$A$2:$F$95, 6, 0) * ($C447 = $G447)</f>
        <v>0</v>
      </c>
      <c r="I447" s="1">
        <f>sales!$H447 - IF($C447 &gt;= $G447, VLOOKUP($D447&amp;$G447, 'regional-sales'!$A$2:$D$24, 4, 0) * VLOOKUP($D447&amp;$E447&amp;$F447&amp;$G447, 'market-share'!$A$2:$F$95, 6, 0) * VLOOKUP($C447 - $G447, survival!$A$2:$B$72, 2, 0), 0)</f>
        <v>2.6743066428025486E-8</v>
      </c>
      <c r="J447" s="1">
        <f>sales!$I447 - IF($C447 &gt;= $G447, sales!$H447 *VLOOKUP(E447&amp;($C447-$G447), 'annual-travel'!$A$2:$D$64, 4, 0), 0)</f>
        <v>4.2702071368694305E-4</v>
      </c>
      <c r="K447" s="1">
        <f>sales!$J447 - SUM($M447:$P447)</f>
        <v>-1.0083895176649094E-5</v>
      </c>
      <c r="M447" s="1">
        <f>IFERROR(sales!$I447 * VLOOKUP($E447&amp;$F447&amp;"GAS", 'fuel-split'!$A$2:$E$7, 5, 0) / VLOOKUP($F447&amp;$G447&amp;"GAS", 'fuel-efficiency'!$A$2:$E$56, 5, 0), 0)</f>
        <v>0</v>
      </c>
      <c r="N447" s="1">
        <f>IFERROR(sales!$I447 * VLOOKUP($E447&amp;F447&amp;"DSL", 'fuel-split'!$A$2:$E$7, 5, 0) / VLOOKUP($F447&amp;$G447&amp;"DSL", 'fuel-efficiency'!$A$2:$E$56, 5, 0), 0)</f>
        <v>400852.44951755588</v>
      </c>
      <c r="O447" s="1">
        <f>IFERROR(sales!$I447 * VLOOKUP($E447&amp;$F447&amp;"NG", 'fuel-split'!$A$2:$E$7, 5, 0) / VLOOKUP($F447&amp;$G447&amp;"NG", 'fuel-efficiency'!$A$2:$E$56, 5, 0), 0)</f>
        <v>0</v>
      </c>
      <c r="P447" s="1">
        <f>IFERROR(sales!$I447 * VLOOKUP($E447&amp;$F447&amp;"ELEC", 'fuel-split'!$A$2:$E$7, 5, 0) / VLOOKUP($F447&amp;$G447&amp;"ELEC", 'fuel-efficiency'!$A$2:$E$56, 5, 0), 0)</f>
        <v>0</v>
      </c>
    </row>
    <row r="448" spans="1:16" x14ac:dyDescent="0.2">
      <c r="A448" s="1" t="str">
        <f t="shared" si="12"/>
        <v>20161industrialVCC 22400 (DSL LHD1)2014</v>
      </c>
      <c r="B448" s="1" t="str">
        <f t="shared" si="13"/>
        <v>20161industrialVCC 22400 (DSL LHD1)</v>
      </c>
      <c r="C448">
        <f>sales!$B$448</f>
        <v>2016</v>
      </c>
      <c r="D448">
        <f>sales!$C$448</f>
        <v>1</v>
      </c>
      <c r="E448" t="str">
        <f>sales!$D$448</f>
        <v>industrial</v>
      </c>
      <c r="F448" t="str">
        <f>sales!$E$448</f>
        <v>VCC 22400 (DSL LHD1)</v>
      </c>
      <c r="G448">
        <f>sales!$F$448</f>
        <v>2014</v>
      </c>
      <c r="H448" s="1">
        <f>sales!$G448 - VLOOKUP($D448&amp;$G448, 'regional-sales'!$A$2:$D$24, 4, 0) * VLOOKUP($D448&amp;$E448&amp;$F448&amp;$G448, 'market-share'!$A$2:$F$95, 6, 0) * ($C448 = $G448)</f>
        <v>0</v>
      </c>
      <c r="I448" s="1">
        <f>sales!$H448 - IF($C448 &gt;= $G448, VLOOKUP($D448&amp;$G448, 'regional-sales'!$A$2:$D$24, 4, 0) * VLOOKUP($D448&amp;$E448&amp;$F448&amp;$G448, 'market-share'!$A$2:$F$95, 6, 0) * VLOOKUP($C448 - $G448, survival!$A$2:$B$72, 2, 0), 0)</f>
        <v>2.6475277081772219E-8</v>
      </c>
      <c r="J448" s="1">
        <f>sales!$I448 - IF($C448 &gt;= $G448, sales!$H448 *VLOOKUP(E448&amp;($C448-$G448), 'annual-travel'!$A$2:$D$64, 4, 0), 0)</f>
        <v>4.0321331471204758E-4</v>
      </c>
      <c r="K448" s="1">
        <f>sales!$J448 - SUM($M448:$P448)</f>
        <v>-9.6998410299420357E-6</v>
      </c>
      <c r="M448" s="1">
        <f>IFERROR(sales!$I448 * VLOOKUP($E448&amp;$F448&amp;"GAS", 'fuel-split'!$A$2:$E$7, 5, 0) / VLOOKUP($F448&amp;$G448&amp;"GAS", 'fuel-efficiency'!$A$2:$E$56, 5, 0), 0)</f>
        <v>0</v>
      </c>
      <c r="N448" s="1">
        <f>IFERROR(sales!$I448 * VLOOKUP($E448&amp;F448&amp;"DSL", 'fuel-split'!$A$2:$E$7, 5, 0) / VLOOKUP($F448&amp;$G448&amp;"DSL", 'fuel-efficiency'!$A$2:$E$56, 5, 0), 0)</f>
        <v>385612.04522858886</v>
      </c>
      <c r="O448" s="1">
        <f>IFERROR(sales!$I448 * VLOOKUP($E448&amp;$F448&amp;"NG", 'fuel-split'!$A$2:$E$7, 5, 0) / VLOOKUP($F448&amp;$G448&amp;"NG", 'fuel-efficiency'!$A$2:$E$56, 5, 0), 0)</f>
        <v>0</v>
      </c>
      <c r="P448" s="1">
        <f>IFERROR(sales!$I448 * VLOOKUP($E448&amp;$F448&amp;"ELEC", 'fuel-split'!$A$2:$E$7, 5, 0) / VLOOKUP($F448&amp;$G448&amp;"ELEC", 'fuel-efficiency'!$A$2:$E$56, 5, 0), 0)</f>
        <v>0</v>
      </c>
    </row>
    <row r="449" spans="1:16" x14ac:dyDescent="0.2">
      <c r="A449" s="1" t="str">
        <f t="shared" si="12"/>
        <v>20171industrialVCC 22400 (DSL LHD1)2014</v>
      </c>
      <c r="B449" s="1" t="str">
        <f t="shared" si="13"/>
        <v>20171industrialVCC 22400 (DSL LHD1)</v>
      </c>
      <c r="C449">
        <f>sales!$B$449</f>
        <v>2017</v>
      </c>
      <c r="D449">
        <f>sales!$C$449</f>
        <v>1</v>
      </c>
      <c r="E449" t="str">
        <f>sales!$D$449</f>
        <v>industrial</v>
      </c>
      <c r="F449" t="str">
        <f>sales!$E$449</f>
        <v>VCC 22400 (DSL LHD1)</v>
      </c>
      <c r="G449">
        <f>sales!$F$449</f>
        <v>2014</v>
      </c>
      <c r="H449" s="1">
        <f>sales!$G449 - VLOOKUP($D449&amp;$G449, 'regional-sales'!$A$2:$D$24, 4, 0) * VLOOKUP($D449&amp;$E449&amp;$F449&amp;$G449, 'market-share'!$A$2:$F$95, 6, 0) * ($C449 = $G449)</f>
        <v>0</v>
      </c>
      <c r="I449" s="1">
        <f>sales!$H449 - IF($C449 &gt;= $G449, VLOOKUP($D449&amp;$G449, 'regional-sales'!$A$2:$D$24, 4, 0) * VLOOKUP($D449&amp;$E449&amp;$F449&amp;$G449, 'market-share'!$A$2:$F$95, 6, 0) * VLOOKUP($C449 - $G449, survival!$A$2:$B$72, 2, 0), 0)</f>
        <v>2.621078465381288E-8</v>
      </c>
      <c r="J449" s="1">
        <f>sales!$I449 - IF($C449 &gt;= $G449, sales!$H449 *VLOOKUP(E449&amp;($C449-$G449), 'annual-travel'!$A$2:$D$64, 4, 0), 0)</f>
        <v>1.5215165913105011E-3</v>
      </c>
      <c r="K449" s="1">
        <f>sales!$J449 - SUM($M449:$P449)</f>
        <v>-9.3901762738823891E-6</v>
      </c>
      <c r="M449" s="1">
        <f>IFERROR(sales!$I449 * VLOOKUP($E449&amp;$F449&amp;"GAS", 'fuel-split'!$A$2:$E$7, 5, 0) / VLOOKUP($F449&amp;$G449&amp;"GAS", 'fuel-efficiency'!$A$2:$E$56, 5, 0), 0)</f>
        <v>0</v>
      </c>
      <c r="N449" s="1">
        <f>IFERROR(sales!$I449 * VLOOKUP($E449&amp;F449&amp;"DSL", 'fuel-split'!$A$2:$E$7, 5, 0) / VLOOKUP($F449&amp;$G449&amp;"DSL", 'fuel-efficiency'!$A$2:$E$56, 5, 0), 0)</f>
        <v>373300.18192913115</v>
      </c>
      <c r="O449" s="1">
        <f>IFERROR(sales!$I449 * VLOOKUP($E449&amp;$F449&amp;"NG", 'fuel-split'!$A$2:$E$7, 5, 0) / VLOOKUP($F449&amp;$G449&amp;"NG", 'fuel-efficiency'!$A$2:$E$56, 5, 0), 0)</f>
        <v>0</v>
      </c>
      <c r="P449" s="1">
        <f>IFERROR(sales!$I449 * VLOOKUP($E449&amp;$F449&amp;"ELEC", 'fuel-split'!$A$2:$E$7, 5, 0) / VLOOKUP($F449&amp;$G449&amp;"ELEC", 'fuel-efficiency'!$A$2:$E$56, 5, 0), 0)</f>
        <v>0</v>
      </c>
    </row>
    <row r="450" spans="1:16" x14ac:dyDescent="0.2">
      <c r="A450" s="1" t="str">
        <f t="shared" si="12"/>
        <v>20181industrialVCC 22400 (DSL LHD1)2014</v>
      </c>
      <c r="B450" s="1" t="str">
        <f t="shared" si="13"/>
        <v>20181industrialVCC 22400 (DSL LHD1)</v>
      </c>
      <c r="C450">
        <f>sales!$B$450</f>
        <v>2018</v>
      </c>
      <c r="D450">
        <f>sales!$C$450</f>
        <v>1</v>
      </c>
      <c r="E450" t="str">
        <f>sales!$D$450</f>
        <v>industrial</v>
      </c>
      <c r="F450" t="str">
        <f>sales!$E$450</f>
        <v>VCC 22400 (DSL LHD1)</v>
      </c>
      <c r="G450">
        <f>sales!$F$450</f>
        <v>2014</v>
      </c>
      <c r="H450" s="1">
        <f>sales!$G450 - VLOOKUP($D450&amp;$G450, 'regional-sales'!$A$2:$D$24, 4, 0) * VLOOKUP($D450&amp;$E450&amp;$F450&amp;$G450, 'market-share'!$A$2:$F$95, 6, 0) * ($C450 = $G450)</f>
        <v>0</v>
      </c>
      <c r="I450" s="1">
        <f>sales!$H450 - IF($C450 &gt;= $G450, VLOOKUP($D450&amp;$G450, 'regional-sales'!$A$2:$D$24, 4, 0) * VLOOKUP($D450&amp;$E450&amp;$F450&amp;$G450, 'market-share'!$A$2:$F$95, 6, 0) * VLOOKUP($C450 - $G450, survival!$A$2:$B$72, 2, 0), 0)</f>
        <v>2.5948338588932529E-8</v>
      </c>
      <c r="J450" s="1">
        <f>sales!$I450 - IF($C450 &gt;= $G450, sales!$H450 *VLOOKUP(E450&amp;($C450-$G450), 'annual-travel'!$A$2:$D$64, 4, 0), 0)</f>
        <v>-1.4090025797486305E-3</v>
      </c>
      <c r="K450" s="1">
        <f>sales!$J450 - SUM($M450:$P450)</f>
        <v>-8.3806226029992104E-6</v>
      </c>
      <c r="M450" s="1">
        <f>IFERROR(sales!$I450 * VLOOKUP($E450&amp;$F450&amp;"GAS", 'fuel-split'!$A$2:$E$7, 5, 0) / VLOOKUP($F450&amp;$G450&amp;"GAS", 'fuel-efficiency'!$A$2:$E$56, 5, 0), 0)</f>
        <v>0</v>
      </c>
      <c r="N450" s="1">
        <f>IFERROR(sales!$I450 * VLOOKUP($E450&amp;F450&amp;"DSL", 'fuel-split'!$A$2:$E$7, 5, 0) / VLOOKUP($F450&amp;$G450&amp;"DSL", 'fuel-efficiency'!$A$2:$E$56, 5, 0), 0)</f>
        <v>333152.65341309761</v>
      </c>
      <c r="O450" s="1">
        <f>IFERROR(sales!$I450 * VLOOKUP($E450&amp;$F450&amp;"NG", 'fuel-split'!$A$2:$E$7, 5, 0) / VLOOKUP($F450&amp;$G450&amp;"NG", 'fuel-efficiency'!$A$2:$E$56, 5, 0), 0)</f>
        <v>0</v>
      </c>
      <c r="P450" s="1">
        <f>IFERROR(sales!$I450 * VLOOKUP($E450&amp;$F450&amp;"ELEC", 'fuel-split'!$A$2:$E$7, 5, 0) / VLOOKUP($F450&amp;$G450&amp;"ELEC", 'fuel-efficiency'!$A$2:$E$56, 5, 0), 0)</f>
        <v>0</v>
      </c>
    </row>
    <row r="451" spans="1:16" x14ac:dyDescent="0.2">
      <c r="A451" s="1" t="str">
        <f t="shared" ref="A451:A514" si="14">$B451&amp;$G451</f>
        <v>20191industrialVCC 22400 (DSL LHD1)2014</v>
      </c>
      <c r="B451" s="1" t="str">
        <f t="shared" ref="B451:B514" si="15">$C451&amp;$D451&amp;$E451&amp;$F451</f>
        <v>20191industrialVCC 22400 (DSL LHD1)</v>
      </c>
      <c r="C451">
        <f>sales!$B$451</f>
        <v>2019</v>
      </c>
      <c r="D451">
        <f>sales!$C$451</f>
        <v>1</v>
      </c>
      <c r="E451" t="str">
        <f>sales!$D$451</f>
        <v>industrial</v>
      </c>
      <c r="F451" t="str">
        <f>sales!$E$451</f>
        <v>VCC 22400 (DSL LHD1)</v>
      </c>
      <c r="G451">
        <f>sales!$F$451</f>
        <v>2014</v>
      </c>
      <c r="H451" s="1">
        <f>sales!$G451 - VLOOKUP($D451&amp;$G451, 'regional-sales'!$A$2:$D$24, 4, 0) * VLOOKUP($D451&amp;$E451&amp;$F451&amp;$G451, 'market-share'!$A$2:$F$95, 6, 0) * ($C451 = $G451)</f>
        <v>0</v>
      </c>
      <c r="I451" s="1">
        <f>sales!$H451 - IF($C451 &gt;= $G451, VLOOKUP($D451&amp;$G451, 'regional-sales'!$A$2:$D$24, 4, 0) * VLOOKUP($D451&amp;$E451&amp;$F451&amp;$G451, 'market-share'!$A$2:$F$95, 6, 0) * VLOOKUP($C451 - $G451, survival!$A$2:$B$72, 2, 0), 0)</f>
        <v>2.5689359972602688E-8</v>
      </c>
      <c r="J451" s="1">
        <f>sales!$I451 - IF($C451 &gt;= $G451, sales!$H451 *VLOOKUP(E451&amp;($C451-$G451), 'annual-travel'!$A$2:$D$64, 4, 0), 0)</f>
        <v>-1.7765527591109276E-3</v>
      </c>
      <c r="K451" s="1">
        <f>sales!$J451 - SUM($M451:$P451)</f>
        <v>-7.8472658060491085E-6</v>
      </c>
      <c r="M451" s="1">
        <f>IFERROR(sales!$I451 * VLOOKUP($E451&amp;$F451&amp;"GAS", 'fuel-split'!$A$2:$E$7, 5, 0) / VLOOKUP($F451&amp;$G451&amp;"GAS", 'fuel-efficiency'!$A$2:$E$56, 5, 0), 0)</f>
        <v>0</v>
      </c>
      <c r="N451" s="1">
        <f>IFERROR(sales!$I451 * VLOOKUP($E451&amp;F451&amp;"DSL", 'fuel-split'!$A$2:$E$7, 5, 0) / VLOOKUP($F451&amp;$G451&amp;"DSL", 'fuel-efficiency'!$A$2:$E$56, 5, 0), 0)</f>
        <v>311936.20806271728</v>
      </c>
      <c r="O451" s="1">
        <f>IFERROR(sales!$I451 * VLOOKUP($E451&amp;$F451&amp;"NG", 'fuel-split'!$A$2:$E$7, 5, 0) / VLOOKUP($F451&amp;$G451&amp;"NG", 'fuel-efficiency'!$A$2:$E$56, 5, 0), 0)</f>
        <v>0</v>
      </c>
      <c r="P451" s="1">
        <f>IFERROR(sales!$I451 * VLOOKUP($E451&amp;$F451&amp;"ELEC", 'fuel-split'!$A$2:$E$7, 5, 0) / VLOOKUP($F451&amp;$G451&amp;"ELEC", 'fuel-efficiency'!$A$2:$E$56, 5, 0), 0)</f>
        <v>0</v>
      </c>
    </row>
    <row r="452" spans="1:16" x14ac:dyDescent="0.2">
      <c r="A452" s="1" t="str">
        <f t="shared" si="14"/>
        <v>20201industrialVCC 22400 (DSL LHD1)2014</v>
      </c>
      <c r="B452" s="1" t="str">
        <f t="shared" si="15"/>
        <v>20201industrialVCC 22400 (DSL LHD1)</v>
      </c>
      <c r="C452">
        <f>sales!$B$452</f>
        <v>2020</v>
      </c>
      <c r="D452">
        <f>sales!$C$452</f>
        <v>1</v>
      </c>
      <c r="E452" t="str">
        <f>sales!$D$452</f>
        <v>industrial</v>
      </c>
      <c r="F452" t="str">
        <f>sales!$E$452</f>
        <v>VCC 22400 (DSL LHD1)</v>
      </c>
      <c r="G452">
        <f>sales!$F$452</f>
        <v>2014</v>
      </c>
      <c r="H452" s="1">
        <f>sales!$G452 - VLOOKUP($D452&amp;$G452, 'regional-sales'!$A$2:$D$24, 4, 0) * VLOOKUP($D452&amp;$E452&amp;$F452&amp;$G452, 'market-share'!$A$2:$F$95, 6, 0) * ($C452 = $G452)</f>
        <v>0</v>
      </c>
      <c r="I452" s="1">
        <f>sales!$H452 - IF($C452 &gt;= $G452, VLOOKUP($D452&amp;$G452, 'regional-sales'!$A$2:$D$24, 4, 0) * VLOOKUP($D452&amp;$E452&amp;$F452&amp;$G452, 'market-share'!$A$2:$F$95, 6, 0) * VLOOKUP($C452 - $G452, survival!$A$2:$B$72, 2, 0), 0)</f>
        <v>2.543202981541981E-8</v>
      </c>
      <c r="J452" s="1">
        <f>sales!$I452 - IF($C452 &gt;= $G452, sales!$H452 *VLOOKUP(E452&amp;($C452-$G452), 'annual-travel'!$A$2:$D$64, 4, 0), 0)</f>
        <v>7.6457671821117401E-4</v>
      </c>
      <c r="K452" s="1">
        <f>sales!$J452 - SUM($M452:$P452)</f>
        <v>-7.5423158705234528E-6</v>
      </c>
      <c r="M452" s="1">
        <f>IFERROR(sales!$I452 * VLOOKUP($E452&amp;$F452&amp;"GAS", 'fuel-split'!$A$2:$E$7, 5, 0) / VLOOKUP($F452&amp;$G452&amp;"GAS", 'fuel-efficiency'!$A$2:$E$56, 5, 0), 0)</f>
        <v>0</v>
      </c>
      <c r="N452" s="1">
        <f>IFERROR(sales!$I452 * VLOOKUP($E452&amp;F452&amp;"DSL", 'fuel-split'!$A$2:$E$7, 5, 0) / VLOOKUP($F452&amp;$G452&amp;"DSL", 'fuel-efficiency'!$A$2:$E$56, 5, 0), 0)</f>
        <v>299804.66262357333</v>
      </c>
      <c r="O452" s="1">
        <f>IFERROR(sales!$I452 * VLOOKUP($E452&amp;$F452&amp;"NG", 'fuel-split'!$A$2:$E$7, 5, 0) / VLOOKUP($F452&amp;$G452&amp;"NG", 'fuel-efficiency'!$A$2:$E$56, 5, 0), 0)</f>
        <v>0</v>
      </c>
      <c r="P452" s="1">
        <f>IFERROR(sales!$I452 * VLOOKUP($E452&amp;$F452&amp;"ELEC", 'fuel-split'!$A$2:$E$7, 5, 0) / VLOOKUP($F452&amp;$G452&amp;"ELEC", 'fuel-efficiency'!$A$2:$E$56, 5, 0), 0)</f>
        <v>0</v>
      </c>
    </row>
    <row r="453" spans="1:16" x14ac:dyDescent="0.2">
      <c r="A453" s="1" t="str">
        <f t="shared" si="14"/>
        <v>20101industrialVCC 22400 (DSL LHD1)2015</v>
      </c>
      <c r="B453" s="1" t="str">
        <f t="shared" si="15"/>
        <v>20101industrialVCC 22400 (DSL LHD1)</v>
      </c>
      <c r="C453">
        <f>sales!$B$453</f>
        <v>2010</v>
      </c>
      <c r="D453">
        <f>sales!$C$453</f>
        <v>1</v>
      </c>
      <c r="E453" t="str">
        <f>sales!$D$453</f>
        <v>industrial</v>
      </c>
      <c r="F453" t="str">
        <f>sales!$E$453</f>
        <v>VCC 22400 (DSL LHD1)</v>
      </c>
      <c r="G453">
        <f>sales!$F$453</f>
        <v>2015</v>
      </c>
      <c r="H453" s="1">
        <f>sales!$G453 - VLOOKUP($D453&amp;$G453, 'regional-sales'!$A$2:$D$24, 4, 0) * VLOOKUP($D453&amp;$E453&amp;$F453&amp;$G453, 'market-share'!$A$2:$F$95, 6, 0) * ($C453 = $G453)</f>
        <v>0</v>
      </c>
      <c r="I453" s="1">
        <f>sales!$H453 - IF($C453 &gt;= $G453, VLOOKUP($D453&amp;$G453, 'regional-sales'!$A$2:$D$24, 4, 0) * VLOOKUP($D453&amp;$E453&amp;$F453&amp;$G453, 'market-share'!$A$2:$F$95, 6, 0) * VLOOKUP($C453 - $G453, survival!$A$2:$B$72, 2, 0), 0)</f>
        <v>0</v>
      </c>
      <c r="J453" s="1">
        <f>sales!$I453 - IF($C453 &gt;= $G453, sales!$H453 *VLOOKUP(E453&amp;($C453-$G453), 'annual-travel'!$A$2:$D$64, 4, 0), 0)</f>
        <v>0</v>
      </c>
      <c r="K453" s="1">
        <f>sales!$J453 - SUM($M453:$P453)</f>
        <v>0</v>
      </c>
      <c r="M453" s="1">
        <f>IFERROR(sales!$I453 * VLOOKUP($E453&amp;$F453&amp;"GAS", 'fuel-split'!$A$2:$E$7, 5, 0) / VLOOKUP($F453&amp;$G453&amp;"GAS", 'fuel-efficiency'!$A$2:$E$56, 5, 0), 0)</f>
        <v>0</v>
      </c>
      <c r="N453" s="1">
        <f>IFERROR(sales!$I453 * VLOOKUP($E453&amp;F453&amp;"DSL", 'fuel-split'!$A$2:$E$7, 5, 0) / VLOOKUP($F453&amp;$G453&amp;"DSL", 'fuel-efficiency'!$A$2:$E$56, 5, 0), 0)</f>
        <v>0</v>
      </c>
      <c r="O453" s="1">
        <f>IFERROR(sales!$I453 * VLOOKUP($E453&amp;$F453&amp;"NG", 'fuel-split'!$A$2:$E$7, 5, 0) / VLOOKUP($F453&amp;$G453&amp;"NG", 'fuel-efficiency'!$A$2:$E$56, 5, 0), 0)</f>
        <v>0</v>
      </c>
      <c r="P453" s="1">
        <f>IFERROR(sales!$I453 * VLOOKUP($E453&amp;$F453&amp;"ELEC", 'fuel-split'!$A$2:$E$7, 5, 0) / VLOOKUP($F453&amp;$G453&amp;"ELEC", 'fuel-efficiency'!$A$2:$E$56, 5, 0), 0)</f>
        <v>0</v>
      </c>
    </row>
    <row r="454" spans="1:16" x14ac:dyDescent="0.2">
      <c r="A454" s="1" t="str">
        <f t="shared" si="14"/>
        <v>20111industrialVCC 22400 (DSL LHD1)2015</v>
      </c>
      <c r="B454" s="1" t="str">
        <f t="shared" si="15"/>
        <v>20111industrialVCC 22400 (DSL LHD1)</v>
      </c>
      <c r="C454">
        <f>sales!$B$454</f>
        <v>2011</v>
      </c>
      <c r="D454">
        <f>sales!$C$454</f>
        <v>1</v>
      </c>
      <c r="E454" t="str">
        <f>sales!$D$454</f>
        <v>industrial</v>
      </c>
      <c r="F454" t="str">
        <f>sales!$E$454</f>
        <v>VCC 22400 (DSL LHD1)</v>
      </c>
      <c r="G454">
        <f>sales!$F$454</f>
        <v>2015</v>
      </c>
      <c r="H454" s="1">
        <f>sales!$G454 - VLOOKUP($D454&amp;$G454, 'regional-sales'!$A$2:$D$24, 4, 0) * VLOOKUP($D454&amp;$E454&amp;$F454&amp;$G454, 'market-share'!$A$2:$F$95, 6, 0) * ($C454 = $G454)</f>
        <v>0</v>
      </c>
      <c r="I454" s="1">
        <f>sales!$H454 - IF($C454 &gt;= $G454, VLOOKUP($D454&amp;$G454, 'regional-sales'!$A$2:$D$24, 4, 0) * VLOOKUP($D454&amp;$E454&amp;$F454&amp;$G454, 'market-share'!$A$2:$F$95, 6, 0) * VLOOKUP($C454 - $G454, survival!$A$2:$B$72, 2, 0), 0)</f>
        <v>0</v>
      </c>
      <c r="J454" s="1">
        <f>sales!$I454 - IF($C454 &gt;= $G454, sales!$H454 *VLOOKUP(E454&amp;($C454-$G454), 'annual-travel'!$A$2:$D$64, 4, 0), 0)</f>
        <v>0</v>
      </c>
      <c r="K454" s="1">
        <f>sales!$J454 - SUM($M454:$P454)</f>
        <v>0</v>
      </c>
      <c r="M454" s="1">
        <f>IFERROR(sales!$I454 * VLOOKUP($E454&amp;$F454&amp;"GAS", 'fuel-split'!$A$2:$E$7, 5, 0) / VLOOKUP($F454&amp;$G454&amp;"GAS", 'fuel-efficiency'!$A$2:$E$56, 5, 0), 0)</f>
        <v>0</v>
      </c>
      <c r="N454" s="1">
        <f>IFERROR(sales!$I454 * VLOOKUP($E454&amp;F454&amp;"DSL", 'fuel-split'!$A$2:$E$7, 5, 0) / VLOOKUP($F454&amp;$G454&amp;"DSL", 'fuel-efficiency'!$A$2:$E$56, 5, 0), 0)</f>
        <v>0</v>
      </c>
      <c r="O454" s="1">
        <f>IFERROR(sales!$I454 * VLOOKUP($E454&amp;$F454&amp;"NG", 'fuel-split'!$A$2:$E$7, 5, 0) / VLOOKUP($F454&amp;$G454&amp;"NG", 'fuel-efficiency'!$A$2:$E$56, 5, 0), 0)</f>
        <v>0</v>
      </c>
      <c r="P454" s="1">
        <f>IFERROR(sales!$I454 * VLOOKUP($E454&amp;$F454&amp;"ELEC", 'fuel-split'!$A$2:$E$7, 5, 0) / VLOOKUP($F454&amp;$G454&amp;"ELEC", 'fuel-efficiency'!$A$2:$E$56, 5, 0), 0)</f>
        <v>0</v>
      </c>
    </row>
    <row r="455" spans="1:16" x14ac:dyDescent="0.2">
      <c r="A455" s="1" t="str">
        <f t="shared" si="14"/>
        <v>20121industrialVCC 22400 (DSL LHD1)2015</v>
      </c>
      <c r="B455" s="1" t="str">
        <f t="shared" si="15"/>
        <v>20121industrialVCC 22400 (DSL LHD1)</v>
      </c>
      <c r="C455">
        <f>sales!$B$455</f>
        <v>2012</v>
      </c>
      <c r="D455">
        <f>sales!$C$455</f>
        <v>1</v>
      </c>
      <c r="E455" t="str">
        <f>sales!$D$455</f>
        <v>industrial</v>
      </c>
      <c r="F455" t="str">
        <f>sales!$E$455</f>
        <v>VCC 22400 (DSL LHD1)</v>
      </c>
      <c r="G455">
        <f>sales!$F$455</f>
        <v>2015</v>
      </c>
      <c r="H455" s="1">
        <f>sales!$G455 - VLOOKUP($D455&amp;$G455, 'regional-sales'!$A$2:$D$24, 4, 0) * VLOOKUP($D455&amp;$E455&amp;$F455&amp;$G455, 'market-share'!$A$2:$F$95, 6, 0) * ($C455 = $G455)</f>
        <v>0</v>
      </c>
      <c r="I455" s="1">
        <f>sales!$H455 - IF($C455 &gt;= $G455, VLOOKUP($D455&amp;$G455, 'regional-sales'!$A$2:$D$24, 4, 0) * VLOOKUP($D455&amp;$E455&amp;$F455&amp;$G455, 'market-share'!$A$2:$F$95, 6, 0) * VLOOKUP($C455 - $G455, survival!$A$2:$B$72, 2, 0), 0)</f>
        <v>0</v>
      </c>
      <c r="J455" s="1">
        <f>sales!$I455 - IF($C455 &gt;= $G455, sales!$H455 *VLOOKUP(E455&amp;($C455-$G455), 'annual-travel'!$A$2:$D$64, 4, 0), 0)</f>
        <v>0</v>
      </c>
      <c r="K455" s="1">
        <f>sales!$J455 - SUM($M455:$P455)</f>
        <v>0</v>
      </c>
      <c r="M455" s="1">
        <f>IFERROR(sales!$I455 * VLOOKUP($E455&amp;$F455&amp;"GAS", 'fuel-split'!$A$2:$E$7, 5, 0) / VLOOKUP($F455&amp;$G455&amp;"GAS", 'fuel-efficiency'!$A$2:$E$56, 5, 0), 0)</f>
        <v>0</v>
      </c>
      <c r="N455" s="1">
        <f>IFERROR(sales!$I455 * VLOOKUP($E455&amp;F455&amp;"DSL", 'fuel-split'!$A$2:$E$7, 5, 0) / VLOOKUP($F455&amp;$G455&amp;"DSL", 'fuel-efficiency'!$A$2:$E$56, 5, 0), 0)</f>
        <v>0</v>
      </c>
      <c r="O455" s="1">
        <f>IFERROR(sales!$I455 * VLOOKUP($E455&amp;$F455&amp;"NG", 'fuel-split'!$A$2:$E$7, 5, 0) / VLOOKUP($F455&amp;$G455&amp;"NG", 'fuel-efficiency'!$A$2:$E$56, 5, 0), 0)</f>
        <v>0</v>
      </c>
      <c r="P455" s="1">
        <f>IFERROR(sales!$I455 * VLOOKUP($E455&amp;$F455&amp;"ELEC", 'fuel-split'!$A$2:$E$7, 5, 0) / VLOOKUP($F455&amp;$G455&amp;"ELEC", 'fuel-efficiency'!$A$2:$E$56, 5, 0), 0)</f>
        <v>0</v>
      </c>
    </row>
    <row r="456" spans="1:16" x14ac:dyDescent="0.2">
      <c r="A456" s="1" t="str">
        <f t="shared" si="14"/>
        <v>20131industrialVCC 22400 (DSL LHD1)2015</v>
      </c>
      <c r="B456" s="1" t="str">
        <f t="shared" si="15"/>
        <v>20131industrialVCC 22400 (DSL LHD1)</v>
      </c>
      <c r="C456">
        <f>sales!$B$456</f>
        <v>2013</v>
      </c>
      <c r="D456">
        <f>sales!$C$456</f>
        <v>1</v>
      </c>
      <c r="E456" t="str">
        <f>sales!$D$456</f>
        <v>industrial</v>
      </c>
      <c r="F456" t="str">
        <f>sales!$E$456</f>
        <v>VCC 22400 (DSL LHD1)</v>
      </c>
      <c r="G456">
        <f>sales!$F$456</f>
        <v>2015</v>
      </c>
      <c r="H456" s="1">
        <f>sales!$G456 - VLOOKUP($D456&amp;$G456, 'regional-sales'!$A$2:$D$24, 4, 0) * VLOOKUP($D456&amp;$E456&amp;$F456&amp;$G456, 'market-share'!$A$2:$F$95, 6, 0) * ($C456 = $G456)</f>
        <v>0</v>
      </c>
      <c r="I456" s="1">
        <f>sales!$H456 - IF($C456 &gt;= $G456, VLOOKUP($D456&amp;$G456, 'regional-sales'!$A$2:$D$24, 4, 0) * VLOOKUP($D456&amp;$E456&amp;$F456&amp;$G456, 'market-share'!$A$2:$F$95, 6, 0) * VLOOKUP($C456 - $G456, survival!$A$2:$B$72, 2, 0), 0)</f>
        <v>0</v>
      </c>
      <c r="J456" s="1">
        <f>sales!$I456 - IF($C456 &gt;= $G456, sales!$H456 *VLOOKUP(E456&amp;($C456-$G456), 'annual-travel'!$A$2:$D$64, 4, 0), 0)</f>
        <v>0</v>
      </c>
      <c r="K456" s="1">
        <f>sales!$J456 - SUM($M456:$P456)</f>
        <v>0</v>
      </c>
      <c r="M456" s="1">
        <f>IFERROR(sales!$I456 * VLOOKUP($E456&amp;$F456&amp;"GAS", 'fuel-split'!$A$2:$E$7, 5, 0) / VLOOKUP($F456&amp;$G456&amp;"GAS", 'fuel-efficiency'!$A$2:$E$56, 5, 0), 0)</f>
        <v>0</v>
      </c>
      <c r="N456" s="1">
        <f>IFERROR(sales!$I456 * VLOOKUP($E456&amp;F456&amp;"DSL", 'fuel-split'!$A$2:$E$7, 5, 0) / VLOOKUP($F456&amp;$G456&amp;"DSL", 'fuel-efficiency'!$A$2:$E$56, 5, 0), 0)</f>
        <v>0</v>
      </c>
      <c r="O456" s="1">
        <f>IFERROR(sales!$I456 * VLOOKUP($E456&amp;$F456&amp;"NG", 'fuel-split'!$A$2:$E$7, 5, 0) / VLOOKUP($F456&amp;$G456&amp;"NG", 'fuel-efficiency'!$A$2:$E$56, 5, 0), 0)</f>
        <v>0</v>
      </c>
      <c r="P456" s="1">
        <f>IFERROR(sales!$I456 * VLOOKUP($E456&amp;$F456&amp;"ELEC", 'fuel-split'!$A$2:$E$7, 5, 0) / VLOOKUP($F456&amp;$G456&amp;"ELEC", 'fuel-efficiency'!$A$2:$E$56, 5, 0), 0)</f>
        <v>0</v>
      </c>
    </row>
    <row r="457" spans="1:16" x14ac:dyDescent="0.2">
      <c r="A457" s="1" t="str">
        <f t="shared" si="14"/>
        <v>20141industrialVCC 22400 (DSL LHD1)2015</v>
      </c>
      <c r="B457" s="1" t="str">
        <f t="shared" si="15"/>
        <v>20141industrialVCC 22400 (DSL LHD1)</v>
      </c>
      <c r="C457">
        <f>sales!$B$457</f>
        <v>2014</v>
      </c>
      <c r="D457">
        <f>sales!$C$457</f>
        <v>1</v>
      </c>
      <c r="E457" t="str">
        <f>sales!$D$457</f>
        <v>industrial</v>
      </c>
      <c r="F457" t="str">
        <f>sales!$E$457</f>
        <v>VCC 22400 (DSL LHD1)</v>
      </c>
      <c r="G457">
        <f>sales!$F$457</f>
        <v>2015</v>
      </c>
      <c r="H457" s="1">
        <f>sales!$G457 - VLOOKUP($D457&amp;$G457, 'regional-sales'!$A$2:$D$24, 4, 0) * VLOOKUP($D457&amp;$E457&amp;$F457&amp;$G457, 'market-share'!$A$2:$F$95, 6, 0) * ($C457 = $G457)</f>
        <v>0</v>
      </c>
      <c r="I457" s="1">
        <f>sales!$H457 - IF($C457 &gt;= $G457, VLOOKUP($D457&amp;$G457, 'regional-sales'!$A$2:$D$24, 4, 0) * VLOOKUP($D457&amp;$E457&amp;$F457&amp;$G457, 'market-share'!$A$2:$F$95, 6, 0) * VLOOKUP($C457 - $G457, survival!$A$2:$B$72, 2, 0), 0)</f>
        <v>0</v>
      </c>
      <c r="J457" s="1">
        <f>sales!$I457 - IF($C457 &gt;= $G457, sales!$H457 *VLOOKUP(E457&amp;($C457-$G457), 'annual-travel'!$A$2:$D$64, 4, 0), 0)</f>
        <v>0</v>
      </c>
      <c r="K457" s="1">
        <f>sales!$J457 - SUM($M457:$P457)</f>
        <v>0</v>
      </c>
      <c r="M457" s="1">
        <f>IFERROR(sales!$I457 * VLOOKUP($E457&amp;$F457&amp;"GAS", 'fuel-split'!$A$2:$E$7, 5, 0) / VLOOKUP($F457&amp;$G457&amp;"GAS", 'fuel-efficiency'!$A$2:$E$56, 5, 0), 0)</f>
        <v>0</v>
      </c>
      <c r="N457" s="1">
        <f>IFERROR(sales!$I457 * VLOOKUP($E457&amp;F457&amp;"DSL", 'fuel-split'!$A$2:$E$7, 5, 0) / VLOOKUP($F457&amp;$G457&amp;"DSL", 'fuel-efficiency'!$A$2:$E$56, 5, 0), 0)</f>
        <v>0</v>
      </c>
      <c r="O457" s="1">
        <f>IFERROR(sales!$I457 * VLOOKUP($E457&amp;$F457&amp;"NG", 'fuel-split'!$A$2:$E$7, 5, 0) / VLOOKUP($F457&amp;$G457&amp;"NG", 'fuel-efficiency'!$A$2:$E$56, 5, 0), 0)</f>
        <v>0</v>
      </c>
      <c r="P457" s="1">
        <f>IFERROR(sales!$I457 * VLOOKUP($E457&amp;$F457&amp;"ELEC", 'fuel-split'!$A$2:$E$7, 5, 0) / VLOOKUP($F457&amp;$G457&amp;"ELEC", 'fuel-efficiency'!$A$2:$E$56, 5, 0), 0)</f>
        <v>0</v>
      </c>
    </row>
    <row r="458" spans="1:16" x14ac:dyDescent="0.2">
      <c r="A458" s="1" t="str">
        <f t="shared" si="14"/>
        <v>20151industrialVCC 22400 (DSL LHD1)2015</v>
      </c>
      <c r="B458" s="1" t="str">
        <f t="shared" si="15"/>
        <v>20151industrialVCC 22400 (DSL LHD1)</v>
      </c>
      <c r="C458">
        <f>sales!$B$458</f>
        <v>2015</v>
      </c>
      <c r="D458">
        <f>sales!$C$458</f>
        <v>1</v>
      </c>
      <c r="E458" t="str">
        <f>sales!$D$458</f>
        <v>industrial</v>
      </c>
      <c r="F458" t="str">
        <f>sales!$E$458</f>
        <v>VCC 22400 (DSL LHD1)</v>
      </c>
      <c r="G458">
        <f>sales!$F$458</f>
        <v>2015</v>
      </c>
      <c r="H458" s="1">
        <f>sales!$G458 - VLOOKUP($D458&amp;$G458, 'regional-sales'!$A$2:$D$24, 4, 0) * VLOOKUP($D458&amp;$E458&amp;$F458&amp;$G458, 'market-share'!$A$2:$F$95, 6, 0) * ($C458 = $G458)</f>
        <v>1.8361788534093648E-8</v>
      </c>
      <c r="I458" s="1">
        <f>sales!$H458 - IF($C458 &gt;= $G458, VLOOKUP($D458&amp;$G458, 'regional-sales'!$A$2:$D$24, 4, 0) * VLOOKUP($D458&amp;$E458&amp;$F458&amp;$G458, 'market-share'!$A$2:$F$95, 6, 0) * VLOOKUP($C458 - $G458, survival!$A$2:$B$72, 2, 0), 0)</f>
        <v>1.8361788534093648E-8</v>
      </c>
      <c r="J458" s="1">
        <f>sales!$I458 - IF($C458 &gt;= $G458, sales!$H458 *VLOOKUP(E458&amp;($C458-$G458), 'annual-travel'!$A$2:$D$64, 4, 0), 0)</f>
        <v>2.1855020895600319E-4</v>
      </c>
      <c r="K458" s="1">
        <f>sales!$J458 - SUM($M458:$P458)</f>
        <v>3.7652280298061669E-6</v>
      </c>
      <c r="M458" s="1">
        <f>IFERROR(sales!$I458 * VLOOKUP($E458&amp;$F458&amp;"GAS", 'fuel-split'!$A$2:$E$7, 5, 0) / VLOOKUP($F458&amp;$G458&amp;"GAS", 'fuel-efficiency'!$A$2:$E$56, 5, 0), 0)</f>
        <v>0</v>
      </c>
      <c r="N458" s="1">
        <f>IFERROR(sales!$I458 * VLOOKUP($E458&amp;F458&amp;"DSL", 'fuel-split'!$A$2:$E$7, 5, 0) / VLOOKUP($F458&amp;$G458&amp;"DSL", 'fuel-efficiency'!$A$2:$E$56, 5, 0), 0)</f>
        <v>61577.562695018569</v>
      </c>
      <c r="O458" s="1">
        <f>IFERROR(sales!$I458 * VLOOKUP($E458&amp;$F458&amp;"NG", 'fuel-split'!$A$2:$E$7, 5, 0) / VLOOKUP($F458&amp;$G458&amp;"NG", 'fuel-efficiency'!$A$2:$E$56, 5, 0), 0)</f>
        <v>0</v>
      </c>
      <c r="P458" s="1">
        <f>IFERROR(sales!$I458 * VLOOKUP($E458&amp;$F458&amp;"ELEC", 'fuel-split'!$A$2:$E$7, 5, 0) / VLOOKUP($F458&amp;$G458&amp;"ELEC", 'fuel-efficiency'!$A$2:$E$56, 5, 0), 0)</f>
        <v>0</v>
      </c>
    </row>
    <row r="459" spans="1:16" x14ac:dyDescent="0.2">
      <c r="A459" s="1" t="str">
        <f t="shared" si="14"/>
        <v>20161industrialVCC 22400 (DSL LHD1)2015</v>
      </c>
      <c r="B459" s="1" t="str">
        <f t="shared" si="15"/>
        <v>20161industrialVCC 22400 (DSL LHD1)</v>
      </c>
      <c r="C459">
        <f>sales!$B$459</f>
        <v>2016</v>
      </c>
      <c r="D459">
        <f>sales!$C$459</f>
        <v>1</v>
      </c>
      <c r="E459" t="str">
        <f>sales!$D$459</f>
        <v>industrial</v>
      </c>
      <c r="F459" t="str">
        <f>sales!$E$459</f>
        <v>VCC 22400 (DSL LHD1)</v>
      </c>
      <c r="G459">
        <f>sales!$F$459</f>
        <v>2015</v>
      </c>
      <c r="H459" s="1">
        <f>sales!$G459 - VLOOKUP($D459&amp;$G459, 'regional-sales'!$A$2:$D$24, 4, 0) * VLOOKUP($D459&amp;$E459&amp;$F459&amp;$G459, 'market-share'!$A$2:$F$95, 6, 0) * ($C459 = $G459)</f>
        <v>0</v>
      </c>
      <c r="I459" s="1">
        <f>sales!$H459 - IF($C459 &gt;= $G459, VLOOKUP($D459&amp;$G459, 'regional-sales'!$A$2:$D$24, 4, 0) * VLOOKUP($D459&amp;$E459&amp;$F459&amp;$G459, 'market-share'!$A$2:$F$95, 6, 0) * VLOOKUP($C459 - $G459, survival!$A$2:$B$72, 2, 0), 0)</f>
        <v>1.8178212712882669E-8</v>
      </c>
      <c r="J459" s="1">
        <f>sales!$I459 - IF($C459 &gt;= $G459, sales!$H459 *VLOOKUP(E459&amp;($C459-$G459), 'annual-travel'!$A$2:$D$64, 4, 0), 0)</f>
        <v>6.2220962718129158E-5</v>
      </c>
      <c r="K459" s="1">
        <f>sales!$J459 - SUM($M459:$P459)</f>
        <v>3.5448319977149367E-6</v>
      </c>
      <c r="M459" s="1">
        <f>IFERROR(sales!$I459 * VLOOKUP($E459&amp;$F459&amp;"GAS", 'fuel-split'!$A$2:$E$7, 5, 0) / VLOOKUP($F459&amp;$G459&amp;"GAS", 'fuel-efficiency'!$A$2:$E$56, 5, 0), 0)</f>
        <v>0</v>
      </c>
      <c r="N459" s="1">
        <f>IFERROR(sales!$I459 * VLOOKUP($E459&amp;F459&amp;"DSL", 'fuel-split'!$A$2:$E$7, 5, 0) / VLOOKUP($F459&amp;$G459&amp;"DSL", 'fuel-efficiency'!$A$2:$E$56, 5, 0), 0)</f>
        <v>57978.054748158567</v>
      </c>
      <c r="O459" s="1">
        <f>IFERROR(sales!$I459 * VLOOKUP($E459&amp;$F459&amp;"NG", 'fuel-split'!$A$2:$E$7, 5, 0) / VLOOKUP($F459&amp;$G459&amp;"NG", 'fuel-efficiency'!$A$2:$E$56, 5, 0), 0)</f>
        <v>0</v>
      </c>
      <c r="P459" s="1">
        <f>IFERROR(sales!$I459 * VLOOKUP($E459&amp;$F459&amp;"ELEC", 'fuel-split'!$A$2:$E$7, 5, 0) / VLOOKUP($F459&amp;$G459&amp;"ELEC", 'fuel-efficiency'!$A$2:$E$56, 5, 0), 0)</f>
        <v>0</v>
      </c>
    </row>
    <row r="460" spans="1:16" x14ac:dyDescent="0.2">
      <c r="A460" s="1" t="str">
        <f t="shared" si="14"/>
        <v>20171industrialVCC 22400 (DSL LHD1)2015</v>
      </c>
      <c r="B460" s="1" t="str">
        <f t="shared" si="15"/>
        <v>20171industrialVCC 22400 (DSL LHD1)</v>
      </c>
      <c r="C460">
        <f>sales!$B$460</f>
        <v>2017</v>
      </c>
      <c r="D460">
        <f>sales!$C$460</f>
        <v>1</v>
      </c>
      <c r="E460" t="str">
        <f>sales!$D$460</f>
        <v>industrial</v>
      </c>
      <c r="F460" t="str">
        <f>sales!$E$460</f>
        <v>VCC 22400 (DSL LHD1)</v>
      </c>
      <c r="G460">
        <f>sales!$F$460</f>
        <v>2015</v>
      </c>
      <c r="H460" s="1">
        <f>sales!$G460 - VLOOKUP($D460&amp;$G460, 'regional-sales'!$A$2:$D$24, 4, 0) * VLOOKUP($D460&amp;$E460&amp;$F460&amp;$G460, 'market-share'!$A$2:$F$95, 6, 0) * ($C460 = $G460)</f>
        <v>0</v>
      </c>
      <c r="I460" s="1">
        <f>sales!$H460 - IF($C460 &gt;= $G460, VLOOKUP($D460&amp;$G460, 'regional-sales'!$A$2:$D$24, 4, 0) * VLOOKUP($D460&amp;$E460&amp;$F460&amp;$G460, 'market-share'!$A$2:$F$95, 6, 0) * VLOOKUP($C460 - $G460, survival!$A$2:$B$72, 2, 0), 0)</f>
        <v>1.799647009192995E-8</v>
      </c>
      <c r="J460" s="1">
        <f>sales!$I460 - IF($C460 &gt;= $G460, sales!$H460 *VLOOKUP(E460&amp;($C460-$G460), 'annual-travel'!$A$2:$D$64, 4, 0), 0)</f>
        <v>5.8746663853526115E-5</v>
      </c>
      <c r="K460" s="1">
        <f>sales!$J460 - SUM($M460:$P460)</f>
        <v>3.4103068173862994E-6</v>
      </c>
      <c r="M460" s="1">
        <f>IFERROR(sales!$I460 * VLOOKUP($E460&amp;$F460&amp;"GAS", 'fuel-split'!$A$2:$E$7, 5, 0) / VLOOKUP($F460&amp;$G460&amp;"GAS", 'fuel-efficiency'!$A$2:$E$56, 5, 0), 0)</f>
        <v>0</v>
      </c>
      <c r="N460" s="1">
        <f>IFERROR(sales!$I460 * VLOOKUP($E460&amp;F460&amp;"DSL", 'fuel-split'!$A$2:$E$7, 5, 0) / VLOOKUP($F460&amp;$G460&amp;"DSL", 'fuel-efficiency'!$A$2:$E$56, 5, 0), 0)</f>
        <v>55773.72995155739</v>
      </c>
      <c r="O460" s="1">
        <f>IFERROR(sales!$I460 * VLOOKUP($E460&amp;$F460&amp;"NG", 'fuel-split'!$A$2:$E$7, 5, 0) / VLOOKUP($F460&amp;$G460&amp;"NG", 'fuel-efficiency'!$A$2:$E$56, 5, 0), 0)</f>
        <v>0</v>
      </c>
      <c r="P460" s="1">
        <f>IFERROR(sales!$I460 * VLOOKUP($E460&amp;$F460&amp;"ELEC", 'fuel-split'!$A$2:$E$7, 5, 0) / VLOOKUP($F460&amp;$G460&amp;"ELEC", 'fuel-efficiency'!$A$2:$E$56, 5, 0), 0)</f>
        <v>0</v>
      </c>
    </row>
    <row r="461" spans="1:16" x14ac:dyDescent="0.2">
      <c r="A461" s="1" t="str">
        <f t="shared" si="14"/>
        <v>20181industrialVCC 22400 (DSL LHD1)2015</v>
      </c>
      <c r="B461" s="1" t="str">
        <f t="shared" si="15"/>
        <v>20181industrialVCC 22400 (DSL LHD1)</v>
      </c>
      <c r="C461">
        <f>sales!$B$461</f>
        <v>2018</v>
      </c>
      <c r="D461">
        <f>sales!$C$461</f>
        <v>1</v>
      </c>
      <c r="E461" t="str">
        <f>sales!$D$461</f>
        <v>industrial</v>
      </c>
      <c r="F461" t="str">
        <f>sales!$E$461</f>
        <v>VCC 22400 (DSL LHD1)</v>
      </c>
      <c r="G461">
        <f>sales!$F$461</f>
        <v>2015</v>
      </c>
      <c r="H461" s="1">
        <f>sales!$G461 - VLOOKUP($D461&amp;$G461, 'regional-sales'!$A$2:$D$24, 4, 0) * VLOOKUP($D461&amp;$E461&amp;$F461&amp;$G461, 'market-share'!$A$2:$F$95, 6, 0) * ($C461 = $G461)</f>
        <v>0</v>
      </c>
      <c r="I461" s="1">
        <f>sales!$H461 - IF($C461 &gt;= $G461, VLOOKUP($D461&amp;$G461, 'regional-sales'!$A$2:$D$24, 4, 0) * VLOOKUP($D461&amp;$E461&amp;$F461&amp;$G461, 'market-share'!$A$2:$F$95, 6, 0) * VLOOKUP($C461 - $G461, survival!$A$2:$B$72, 2, 0), 0)</f>
        <v>1.7816425668115698E-8</v>
      </c>
      <c r="J461" s="1">
        <f>sales!$I461 - IF($C461 &gt;= $G461, sales!$H461 *VLOOKUP(E461&amp;($C461-$G461), 'annual-travel'!$A$2:$D$64, 4, 0), 0)</f>
        <v>2.2169598378241062E-4</v>
      </c>
      <c r="K461" s="1">
        <f>sales!$J461 - SUM($M461:$P461)</f>
        <v>3.3016185625456274E-6</v>
      </c>
      <c r="M461" s="1">
        <f>IFERROR(sales!$I461 * VLOOKUP($E461&amp;$F461&amp;"GAS", 'fuel-split'!$A$2:$E$7, 5, 0) / VLOOKUP($F461&amp;$G461&amp;"GAS", 'fuel-efficiency'!$A$2:$E$56, 5, 0), 0)</f>
        <v>0</v>
      </c>
      <c r="N461" s="1">
        <f>IFERROR(sales!$I461 * VLOOKUP($E461&amp;F461&amp;"DSL", 'fuel-split'!$A$2:$E$7, 5, 0) / VLOOKUP($F461&amp;$G461&amp;"DSL", 'fuel-efficiency'!$A$2:$E$56, 5, 0), 0)</f>
        <v>53992.980238571981</v>
      </c>
      <c r="O461" s="1">
        <f>IFERROR(sales!$I461 * VLOOKUP($E461&amp;$F461&amp;"NG", 'fuel-split'!$A$2:$E$7, 5, 0) / VLOOKUP($F461&amp;$G461&amp;"NG", 'fuel-efficiency'!$A$2:$E$56, 5, 0), 0)</f>
        <v>0</v>
      </c>
      <c r="P461" s="1">
        <f>IFERROR(sales!$I461 * VLOOKUP($E461&amp;$F461&amp;"ELEC", 'fuel-split'!$A$2:$E$7, 5, 0) / VLOOKUP($F461&amp;$G461&amp;"ELEC", 'fuel-efficiency'!$A$2:$E$56, 5, 0), 0)</f>
        <v>0</v>
      </c>
    </row>
    <row r="462" spans="1:16" x14ac:dyDescent="0.2">
      <c r="A462" s="1" t="str">
        <f t="shared" si="14"/>
        <v>20191industrialVCC 22400 (DSL LHD1)2015</v>
      </c>
      <c r="B462" s="1" t="str">
        <f t="shared" si="15"/>
        <v>20191industrialVCC 22400 (DSL LHD1)</v>
      </c>
      <c r="C462">
        <f>sales!$B$462</f>
        <v>2019</v>
      </c>
      <c r="D462">
        <f>sales!$C$462</f>
        <v>1</v>
      </c>
      <c r="E462" t="str">
        <f>sales!$D$462</f>
        <v>industrial</v>
      </c>
      <c r="F462" t="str">
        <f>sales!$E$462</f>
        <v>VCC 22400 (DSL LHD1)</v>
      </c>
      <c r="G462">
        <f>sales!$F$462</f>
        <v>2015</v>
      </c>
      <c r="H462" s="1">
        <f>sales!$G462 - VLOOKUP($D462&amp;$G462, 'regional-sales'!$A$2:$D$24, 4, 0) * VLOOKUP($D462&amp;$E462&amp;$F462&amp;$G462, 'market-share'!$A$2:$F$95, 6, 0) * ($C462 = $G462)</f>
        <v>0</v>
      </c>
      <c r="I462" s="1">
        <f>sales!$H462 - IF($C462 &gt;= $G462, VLOOKUP($D462&amp;$G462, 'regional-sales'!$A$2:$D$24, 4, 0) * VLOOKUP($D462&amp;$E462&amp;$F462&amp;$G462, 'market-share'!$A$2:$F$95, 6, 0) * VLOOKUP($C462 - $G462, survival!$A$2:$B$72, 2, 0), 0)</f>
        <v>1.7638278393405926E-8</v>
      </c>
      <c r="J462" s="1">
        <f>sales!$I462 - IF($C462 &gt;= $G462, sales!$H462 *VLOOKUP(E462&amp;($C462-$G462), 'annual-travel'!$A$2:$D$64, 4, 0), 0)</f>
        <v>-2.053150674328208E-4</v>
      </c>
      <c r="K462" s="1">
        <f>sales!$J462 - SUM($M462:$P462)</f>
        <v>2.9463699320331216E-6</v>
      </c>
      <c r="M462" s="1">
        <f>IFERROR(sales!$I462 * VLOOKUP($E462&amp;$F462&amp;"GAS", 'fuel-split'!$A$2:$E$7, 5, 0) / VLOOKUP($F462&amp;$G462&amp;"GAS", 'fuel-efficiency'!$A$2:$E$56, 5, 0), 0)</f>
        <v>0</v>
      </c>
      <c r="N462" s="1">
        <f>IFERROR(sales!$I462 * VLOOKUP($E462&amp;F462&amp;"DSL", 'fuel-split'!$A$2:$E$7, 5, 0) / VLOOKUP($F462&amp;$G462&amp;"DSL", 'fuel-efficiency'!$A$2:$E$56, 5, 0), 0)</f>
        <v>48186.166262239232</v>
      </c>
      <c r="O462" s="1">
        <f>IFERROR(sales!$I462 * VLOOKUP($E462&amp;$F462&amp;"NG", 'fuel-split'!$A$2:$E$7, 5, 0) / VLOOKUP($F462&amp;$G462&amp;"NG", 'fuel-efficiency'!$A$2:$E$56, 5, 0), 0)</f>
        <v>0</v>
      </c>
      <c r="P462" s="1">
        <f>IFERROR(sales!$I462 * VLOOKUP($E462&amp;$F462&amp;"ELEC", 'fuel-split'!$A$2:$E$7, 5, 0) / VLOOKUP($F462&amp;$G462&amp;"ELEC", 'fuel-efficiency'!$A$2:$E$56, 5, 0), 0)</f>
        <v>0</v>
      </c>
    </row>
    <row r="463" spans="1:16" x14ac:dyDescent="0.2">
      <c r="A463" s="1" t="str">
        <f t="shared" si="14"/>
        <v>20201industrialVCC 22400 (DSL LHD1)2015</v>
      </c>
      <c r="B463" s="1" t="str">
        <f t="shared" si="15"/>
        <v>20201industrialVCC 22400 (DSL LHD1)</v>
      </c>
      <c r="C463">
        <f>sales!$B$463</f>
        <v>2020</v>
      </c>
      <c r="D463">
        <f>sales!$C$463</f>
        <v>1</v>
      </c>
      <c r="E463" t="str">
        <f>sales!$D$463</f>
        <v>industrial</v>
      </c>
      <c r="F463" t="str">
        <f>sales!$E$463</f>
        <v>VCC 22400 (DSL LHD1)</v>
      </c>
      <c r="G463">
        <f>sales!$F$463</f>
        <v>2015</v>
      </c>
      <c r="H463" s="1">
        <f>sales!$G463 - VLOOKUP($D463&amp;$G463, 'regional-sales'!$A$2:$D$24, 4, 0) * VLOOKUP($D463&amp;$E463&amp;$F463&amp;$G463, 'market-share'!$A$2:$F$95, 6, 0) * ($C463 = $G463)</f>
        <v>0</v>
      </c>
      <c r="I463" s="1">
        <f>sales!$H463 - IF($C463 &gt;= $G463, VLOOKUP($D463&amp;$G463, 'regional-sales'!$A$2:$D$24, 4, 0) * VLOOKUP($D463&amp;$E463&amp;$F463&amp;$G463, 'market-share'!$A$2:$F$95, 6, 0) * VLOOKUP($C463 - $G463, survival!$A$2:$B$72, 2, 0), 0)</f>
        <v>1.7461928791817627E-8</v>
      </c>
      <c r="J463" s="1">
        <f>sales!$I463 - IF($C463 &gt;= $G463, sales!$H463 *VLOOKUP(E463&amp;($C463-$G463), 'annual-travel'!$A$2:$D$64, 4, 0), 0)</f>
        <v>-2.5886797811836004E-4</v>
      </c>
      <c r="K463" s="1">
        <f>sales!$J463 - SUM($M463:$P463)</f>
        <v>2.7585265343077481E-6</v>
      </c>
      <c r="M463" s="1">
        <f>IFERROR(sales!$I463 * VLOOKUP($E463&amp;$F463&amp;"GAS", 'fuel-split'!$A$2:$E$7, 5, 0) / VLOOKUP($F463&amp;$G463&amp;"GAS", 'fuel-efficiency'!$A$2:$E$56, 5, 0), 0)</f>
        <v>0</v>
      </c>
      <c r="N463" s="1">
        <f>IFERROR(sales!$I463 * VLOOKUP($E463&amp;F463&amp;"DSL", 'fuel-split'!$A$2:$E$7, 5, 0) / VLOOKUP($F463&amp;$G463&amp;"DSL", 'fuel-efficiency'!$A$2:$E$56, 5, 0), 0)</f>
        <v>45117.485425771672</v>
      </c>
      <c r="O463" s="1">
        <f>IFERROR(sales!$I463 * VLOOKUP($E463&amp;$F463&amp;"NG", 'fuel-split'!$A$2:$E$7, 5, 0) / VLOOKUP($F463&amp;$G463&amp;"NG", 'fuel-efficiency'!$A$2:$E$56, 5, 0), 0)</f>
        <v>0</v>
      </c>
      <c r="P463" s="1">
        <f>IFERROR(sales!$I463 * VLOOKUP($E463&amp;$F463&amp;"ELEC", 'fuel-split'!$A$2:$E$7, 5, 0) / VLOOKUP($F463&amp;$G463&amp;"ELEC", 'fuel-efficiency'!$A$2:$E$56, 5, 0), 0)</f>
        <v>0</v>
      </c>
    </row>
    <row r="464" spans="1:16" x14ac:dyDescent="0.2">
      <c r="A464" s="1" t="str">
        <f t="shared" si="14"/>
        <v>20101industrialVCC 22400 (DSL LHD1)2016</v>
      </c>
      <c r="B464" s="1" t="str">
        <f t="shared" si="15"/>
        <v>20101industrialVCC 22400 (DSL LHD1)</v>
      </c>
      <c r="C464">
        <f>sales!$B$464</f>
        <v>2010</v>
      </c>
      <c r="D464">
        <f>sales!$C$464</f>
        <v>1</v>
      </c>
      <c r="E464" t="str">
        <f>sales!$D$464</f>
        <v>industrial</v>
      </c>
      <c r="F464" t="str">
        <f>sales!$E$464</f>
        <v>VCC 22400 (DSL LHD1)</v>
      </c>
      <c r="G464">
        <f>sales!$F$464</f>
        <v>2016</v>
      </c>
      <c r="H464" s="1">
        <f>sales!$G464 - VLOOKUP($D464&amp;$G464, 'regional-sales'!$A$2:$D$24, 4, 0) * VLOOKUP($D464&amp;$E464&amp;$F464&amp;$G464, 'market-share'!$A$2:$F$95, 6, 0) * ($C464 = $G464)</f>
        <v>0</v>
      </c>
      <c r="I464" s="1">
        <f>sales!$H464 - IF($C464 &gt;= $G464, VLOOKUP($D464&amp;$G464, 'regional-sales'!$A$2:$D$24, 4, 0) * VLOOKUP($D464&amp;$E464&amp;$F464&amp;$G464, 'market-share'!$A$2:$F$95, 6, 0) * VLOOKUP($C464 - $G464, survival!$A$2:$B$72, 2, 0), 0)</f>
        <v>0</v>
      </c>
      <c r="J464" s="1">
        <f>sales!$I464 - IF($C464 &gt;= $G464, sales!$H464 *VLOOKUP(E464&amp;($C464-$G464), 'annual-travel'!$A$2:$D$64, 4, 0), 0)</f>
        <v>0</v>
      </c>
      <c r="K464" s="1">
        <f>sales!$J464 - SUM($M464:$P464)</f>
        <v>0</v>
      </c>
      <c r="M464" s="1">
        <f>IFERROR(sales!$I464 * VLOOKUP($E464&amp;$F464&amp;"GAS", 'fuel-split'!$A$2:$E$7, 5, 0) / VLOOKUP($F464&amp;$G464&amp;"GAS", 'fuel-efficiency'!$A$2:$E$56, 5, 0), 0)</f>
        <v>0</v>
      </c>
      <c r="N464" s="1">
        <f>IFERROR(sales!$I464 * VLOOKUP($E464&amp;F464&amp;"DSL", 'fuel-split'!$A$2:$E$7, 5, 0) / VLOOKUP($F464&amp;$G464&amp;"DSL", 'fuel-efficiency'!$A$2:$E$56, 5, 0), 0)</f>
        <v>0</v>
      </c>
      <c r="O464" s="1">
        <f>IFERROR(sales!$I464 * VLOOKUP($E464&amp;$F464&amp;"NG", 'fuel-split'!$A$2:$E$7, 5, 0) / VLOOKUP($F464&amp;$G464&amp;"NG", 'fuel-efficiency'!$A$2:$E$56, 5, 0), 0)</f>
        <v>0</v>
      </c>
      <c r="P464" s="1">
        <f>IFERROR(sales!$I464 * VLOOKUP($E464&amp;$F464&amp;"ELEC", 'fuel-split'!$A$2:$E$7, 5, 0) / VLOOKUP($F464&amp;$G464&amp;"ELEC", 'fuel-efficiency'!$A$2:$E$56, 5, 0), 0)</f>
        <v>0</v>
      </c>
    </row>
    <row r="465" spans="1:16" x14ac:dyDescent="0.2">
      <c r="A465" s="1" t="str">
        <f t="shared" si="14"/>
        <v>20111industrialVCC 22400 (DSL LHD1)2016</v>
      </c>
      <c r="B465" s="1" t="str">
        <f t="shared" si="15"/>
        <v>20111industrialVCC 22400 (DSL LHD1)</v>
      </c>
      <c r="C465">
        <f>sales!$B$465</f>
        <v>2011</v>
      </c>
      <c r="D465">
        <f>sales!$C$465</f>
        <v>1</v>
      </c>
      <c r="E465" t="str">
        <f>sales!$D$465</f>
        <v>industrial</v>
      </c>
      <c r="F465" t="str">
        <f>sales!$E$465</f>
        <v>VCC 22400 (DSL LHD1)</v>
      </c>
      <c r="G465">
        <f>sales!$F$465</f>
        <v>2016</v>
      </c>
      <c r="H465" s="1">
        <f>sales!$G465 - VLOOKUP($D465&amp;$G465, 'regional-sales'!$A$2:$D$24, 4, 0) * VLOOKUP($D465&amp;$E465&amp;$F465&amp;$G465, 'market-share'!$A$2:$F$95, 6, 0) * ($C465 = $G465)</f>
        <v>0</v>
      </c>
      <c r="I465" s="1">
        <f>sales!$H465 - IF($C465 &gt;= $G465, VLOOKUP($D465&amp;$G465, 'regional-sales'!$A$2:$D$24, 4, 0) * VLOOKUP($D465&amp;$E465&amp;$F465&amp;$G465, 'market-share'!$A$2:$F$95, 6, 0) * VLOOKUP($C465 - $G465, survival!$A$2:$B$72, 2, 0), 0)</f>
        <v>0</v>
      </c>
      <c r="J465" s="1">
        <f>sales!$I465 - IF($C465 &gt;= $G465, sales!$H465 *VLOOKUP(E465&amp;($C465-$G465), 'annual-travel'!$A$2:$D$64, 4, 0), 0)</f>
        <v>0</v>
      </c>
      <c r="K465" s="1">
        <f>sales!$J465 - SUM($M465:$P465)</f>
        <v>0</v>
      </c>
      <c r="M465" s="1">
        <f>IFERROR(sales!$I465 * VLOOKUP($E465&amp;$F465&amp;"GAS", 'fuel-split'!$A$2:$E$7, 5, 0) / VLOOKUP($F465&amp;$G465&amp;"GAS", 'fuel-efficiency'!$A$2:$E$56, 5, 0), 0)</f>
        <v>0</v>
      </c>
      <c r="N465" s="1">
        <f>IFERROR(sales!$I465 * VLOOKUP($E465&amp;F465&amp;"DSL", 'fuel-split'!$A$2:$E$7, 5, 0) / VLOOKUP($F465&amp;$G465&amp;"DSL", 'fuel-efficiency'!$A$2:$E$56, 5, 0), 0)</f>
        <v>0</v>
      </c>
      <c r="O465" s="1">
        <f>IFERROR(sales!$I465 * VLOOKUP($E465&amp;$F465&amp;"NG", 'fuel-split'!$A$2:$E$7, 5, 0) / VLOOKUP($F465&amp;$G465&amp;"NG", 'fuel-efficiency'!$A$2:$E$56, 5, 0), 0)</f>
        <v>0</v>
      </c>
      <c r="P465" s="1">
        <f>IFERROR(sales!$I465 * VLOOKUP($E465&amp;$F465&amp;"ELEC", 'fuel-split'!$A$2:$E$7, 5, 0) / VLOOKUP($F465&amp;$G465&amp;"ELEC", 'fuel-efficiency'!$A$2:$E$56, 5, 0), 0)</f>
        <v>0</v>
      </c>
    </row>
    <row r="466" spans="1:16" x14ac:dyDescent="0.2">
      <c r="A466" s="1" t="str">
        <f t="shared" si="14"/>
        <v>20121industrialVCC 22400 (DSL LHD1)2016</v>
      </c>
      <c r="B466" s="1" t="str">
        <f t="shared" si="15"/>
        <v>20121industrialVCC 22400 (DSL LHD1)</v>
      </c>
      <c r="C466">
        <f>sales!$B$466</f>
        <v>2012</v>
      </c>
      <c r="D466">
        <f>sales!$C$466</f>
        <v>1</v>
      </c>
      <c r="E466" t="str">
        <f>sales!$D$466</f>
        <v>industrial</v>
      </c>
      <c r="F466" t="str">
        <f>sales!$E$466</f>
        <v>VCC 22400 (DSL LHD1)</v>
      </c>
      <c r="G466">
        <f>sales!$F$466</f>
        <v>2016</v>
      </c>
      <c r="H466" s="1">
        <f>sales!$G466 - VLOOKUP($D466&amp;$G466, 'regional-sales'!$A$2:$D$24, 4, 0) * VLOOKUP($D466&amp;$E466&amp;$F466&amp;$G466, 'market-share'!$A$2:$F$95, 6, 0) * ($C466 = $G466)</f>
        <v>0</v>
      </c>
      <c r="I466" s="1">
        <f>sales!$H466 - IF($C466 &gt;= $G466, VLOOKUP($D466&amp;$G466, 'regional-sales'!$A$2:$D$24, 4, 0) * VLOOKUP($D466&amp;$E466&amp;$F466&amp;$G466, 'market-share'!$A$2:$F$95, 6, 0) * VLOOKUP($C466 - $G466, survival!$A$2:$B$72, 2, 0), 0)</f>
        <v>0</v>
      </c>
      <c r="J466" s="1">
        <f>sales!$I466 - IF($C466 &gt;= $G466, sales!$H466 *VLOOKUP(E466&amp;($C466-$G466), 'annual-travel'!$A$2:$D$64, 4, 0), 0)</f>
        <v>0</v>
      </c>
      <c r="K466" s="1">
        <f>sales!$J466 - SUM($M466:$P466)</f>
        <v>0</v>
      </c>
      <c r="M466" s="1">
        <f>IFERROR(sales!$I466 * VLOOKUP($E466&amp;$F466&amp;"GAS", 'fuel-split'!$A$2:$E$7, 5, 0) / VLOOKUP($F466&amp;$G466&amp;"GAS", 'fuel-efficiency'!$A$2:$E$56, 5, 0), 0)</f>
        <v>0</v>
      </c>
      <c r="N466" s="1">
        <f>IFERROR(sales!$I466 * VLOOKUP($E466&amp;F466&amp;"DSL", 'fuel-split'!$A$2:$E$7, 5, 0) / VLOOKUP($F466&amp;$G466&amp;"DSL", 'fuel-efficiency'!$A$2:$E$56, 5, 0), 0)</f>
        <v>0</v>
      </c>
      <c r="O466" s="1">
        <f>IFERROR(sales!$I466 * VLOOKUP($E466&amp;$F466&amp;"NG", 'fuel-split'!$A$2:$E$7, 5, 0) / VLOOKUP($F466&amp;$G466&amp;"NG", 'fuel-efficiency'!$A$2:$E$56, 5, 0), 0)</f>
        <v>0</v>
      </c>
      <c r="P466" s="1">
        <f>IFERROR(sales!$I466 * VLOOKUP($E466&amp;$F466&amp;"ELEC", 'fuel-split'!$A$2:$E$7, 5, 0) / VLOOKUP($F466&amp;$G466&amp;"ELEC", 'fuel-efficiency'!$A$2:$E$56, 5, 0), 0)</f>
        <v>0</v>
      </c>
    </row>
    <row r="467" spans="1:16" x14ac:dyDescent="0.2">
      <c r="A467" s="1" t="str">
        <f t="shared" si="14"/>
        <v>20131industrialVCC 22400 (DSL LHD1)2016</v>
      </c>
      <c r="B467" s="1" t="str">
        <f t="shared" si="15"/>
        <v>20131industrialVCC 22400 (DSL LHD1)</v>
      </c>
      <c r="C467">
        <f>sales!$B$467</f>
        <v>2013</v>
      </c>
      <c r="D467">
        <f>sales!$C$467</f>
        <v>1</v>
      </c>
      <c r="E467" t="str">
        <f>sales!$D$467</f>
        <v>industrial</v>
      </c>
      <c r="F467" t="str">
        <f>sales!$E$467</f>
        <v>VCC 22400 (DSL LHD1)</v>
      </c>
      <c r="G467">
        <f>sales!$F$467</f>
        <v>2016</v>
      </c>
      <c r="H467" s="1">
        <f>sales!$G467 - VLOOKUP($D467&amp;$G467, 'regional-sales'!$A$2:$D$24, 4, 0) * VLOOKUP($D467&amp;$E467&amp;$F467&amp;$G467, 'market-share'!$A$2:$F$95, 6, 0) * ($C467 = $G467)</f>
        <v>0</v>
      </c>
      <c r="I467" s="1">
        <f>sales!$H467 - IF($C467 &gt;= $G467, VLOOKUP($D467&amp;$G467, 'regional-sales'!$A$2:$D$24, 4, 0) * VLOOKUP($D467&amp;$E467&amp;$F467&amp;$G467, 'market-share'!$A$2:$F$95, 6, 0) * VLOOKUP($C467 - $G467, survival!$A$2:$B$72, 2, 0), 0)</f>
        <v>0</v>
      </c>
      <c r="J467" s="1">
        <f>sales!$I467 - IF($C467 &gt;= $G467, sales!$H467 *VLOOKUP(E467&amp;($C467-$G467), 'annual-travel'!$A$2:$D$64, 4, 0), 0)</f>
        <v>0</v>
      </c>
      <c r="K467" s="1">
        <f>sales!$J467 - SUM($M467:$P467)</f>
        <v>0</v>
      </c>
      <c r="M467" s="1">
        <f>IFERROR(sales!$I467 * VLOOKUP($E467&amp;$F467&amp;"GAS", 'fuel-split'!$A$2:$E$7, 5, 0) / VLOOKUP($F467&amp;$G467&amp;"GAS", 'fuel-efficiency'!$A$2:$E$56, 5, 0), 0)</f>
        <v>0</v>
      </c>
      <c r="N467" s="1">
        <f>IFERROR(sales!$I467 * VLOOKUP($E467&amp;F467&amp;"DSL", 'fuel-split'!$A$2:$E$7, 5, 0) / VLOOKUP($F467&amp;$G467&amp;"DSL", 'fuel-efficiency'!$A$2:$E$56, 5, 0), 0)</f>
        <v>0</v>
      </c>
      <c r="O467" s="1">
        <f>IFERROR(sales!$I467 * VLOOKUP($E467&amp;$F467&amp;"NG", 'fuel-split'!$A$2:$E$7, 5, 0) / VLOOKUP($F467&amp;$G467&amp;"NG", 'fuel-efficiency'!$A$2:$E$56, 5, 0), 0)</f>
        <v>0</v>
      </c>
      <c r="P467" s="1">
        <f>IFERROR(sales!$I467 * VLOOKUP($E467&amp;$F467&amp;"ELEC", 'fuel-split'!$A$2:$E$7, 5, 0) / VLOOKUP($F467&amp;$G467&amp;"ELEC", 'fuel-efficiency'!$A$2:$E$56, 5, 0), 0)</f>
        <v>0</v>
      </c>
    </row>
    <row r="468" spans="1:16" x14ac:dyDescent="0.2">
      <c r="A468" s="1" t="str">
        <f t="shared" si="14"/>
        <v>20141industrialVCC 22400 (DSL LHD1)2016</v>
      </c>
      <c r="B468" s="1" t="str">
        <f t="shared" si="15"/>
        <v>20141industrialVCC 22400 (DSL LHD1)</v>
      </c>
      <c r="C468">
        <f>sales!$B$468</f>
        <v>2014</v>
      </c>
      <c r="D468">
        <f>sales!$C$468</f>
        <v>1</v>
      </c>
      <c r="E468" t="str">
        <f>sales!$D$468</f>
        <v>industrial</v>
      </c>
      <c r="F468" t="str">
        <f>sales!$E$468</f>
        <v>VCC 22400 (DSL LHD1)</v>
      </c>
      <c r="G468">
        <f>sales!$F$468</f>
        <v>2016</v>
      </c>
      <c r="H468" s="1">
        <f>sales!$G468 - VLOOKUP($D468&amp;$G468, 'regional-sales'!$A$2:$D$24, 4, 0) * VLOOKUP($D468&amp;$E468&amp;$F468&amp;$G468, 'market-share'!$A$2:$F$95, 6, 0) * ($C468 = $G468)</f>
        <v>0</v>
      </c>
      <c r="I468" s="1">
        <f>sales!$H468 - IF($C468 &gt;= $G468, VLOOKUP($D468&amp;$G468, 'regional-sales'!$A$2:$D$24, 4, 0) * VLOOKUP($D468&amp;$E468&amp;$F468&amp;$G468, 'market-share'!$A$2:$F$95, 6, 0) * VLOOKUP($C468 - $G468, survival!$A$2:$B$72, 2, 0), 0)</f>
        <v>0</v>
      </c>
      <c r="J468" s="1">
        <f>sales!$I468 - IF($C468 &gt;= $G468, sales!$H468 *VLOOKUP(E468&amp;($C468-$G468), 'annual-travel'!$A$2:$D$64, 4, 0), 0)</f>
        <v>0</v>
      </c>
      <c r="K468" s="1">
        <f>sales!$J468 - SUM($M468:$P468)</f>
        <v>0</v>
      </c>
      <c r="M468" s="1">
        <f>IFERROR(sales!$I468 * VLOOKUP($E468&amp;$F468&amp;"GAS", 'fuel-split'!$A$2:$E$7, 5, 0) / VLOOKUP($F468&amp;$G468&amp;"GAS", 'fuel-efficiency'!$A$2:$E$56, 5, 0), 0)</f>
        <v>0</v>
      </c>
      <c r="N468" s="1">
        <f>IFERROR(sales!$I468 * VLOOKUP($E468&amp;F468&amp;"DSL", 'fuel-split'!$A$2:$E$7, 5, 0) / VLOOKUP($F468&amp;$G468&amp;"DSL", 'fuel-efficiency'!$A$2:$E$56, 5, 0), 0)</f>
        <v>0</v>
      </c>
      <c r="O468" s="1">
        <f>IFERROR(sales!$I468 * VLOOKUP($E468&amp;$F468&amp;"NG", 'fuel-split'!$A$2:$E$7, 5, 0) / VLOOKUP($F468&amp;$G468&amp;"NG", 'fuel-efficiency'!$A$2:$E$56, 5, 0), 0)</f>
        <v>0</v>
      </c>
      <c r="P468" s="1">
        <f>IFERROR(sales!$I468 * VLOOKUP($E468&amp;$F468&amp;"ELEC", 'fuel-split'!$A$2:$E$7, 5, 0) / VLOOKUP($F468&amp;$G468&amp;"ELEC", 'fuel-efficiency'!$A$2:$E$56, 5, 0), 0)</f>
        <v>0</v>
      </c>
    </row>
    <row r="469" spans="1:16" x14ac:dyDescent="0.2">
      <c r="A469" s="1" t="str">
        <f t="shared" si="14"/>
        <v>20151industrialVCC 22400 (DSL LHD1)2016</v>
      </c>
      <c r="B469" s="1" t="str">
        <f t="shared" si="15"/>
        <v>20151industrialVCC 22400 (DSL LHD1)</v>
      </c>
      <c r="C469">
        <f>sales!$B$469</f>
        <v>2015</v>
      </c>
      <c r="D469">
        <f>sales!$C$469</f>
        <v>1</v>
      </c>
      <c r="E469" t="str">
        <f>sales!$D$469</f>
        <v>industrial</v>
      </c>
      <c r="F469" t="str">
        <f>sales!$E$469</f>
        <v>VCC 22400 (DSL LHD1)</v>
      </c>
      <c r="G469">
        <f>sales!$F$469</f>
        <v>2016</v>
      </c>
      <c r="H469" s="1">
        <f>sales!$G469 - VLOOKUP($D469&amp;$G469, 'regional-sales'!$A$2:$D$24, 4, 0) * VLOOKUP($D469&amp;$E469&amp;$F469&amp;$G469, 'market-share'!$A$2:$F$95, 6, 0) * ($C469 = $G469)</f>
        <v>0</v>
      </c>
      <c r="I469" s="1">
        <f>sales!$H469 - IF($C469 &gt;= $G469, VLOOKUP($D469&amp;$G469, 'regional-sales'!$A$2:$D$24, 4, 0) * VLOOKUP($D469&amp;$E469&amp;$F469&amp;$G469, 'market-share'!$A$2:$F$95, 6, 0) * VLOOKUP($C469 - $G469, survival!$A$2:$B$72, 2, 0), 0)</f>
        <v>0</v>
      </c>
      <c r="J469" s="1">
        <f>sales!$I469 - IF($C469 &gt;= $G469, sales!$H469 *VLOOKUP(E469&amp;($C469-$G469), 'annual-travel'!$A$2:$D$64, 4, 0), 0)</f>
        <v>0</v>
      </c>
      <c r="K469" s="1">
        <f>sales!$J469 - SUM($M469:$P469)</f>
        <v>0</v>
      </c>
      <c r="M469" s="1">
        <f>IFERROR(sales!$I469 * VLOOKUP($E469&amp;$F469&amp;"GAS", 'fuel-split'!$A$2:$E$7, 5, 0) / VLOOKUP($F469&amp;$G469&amp;"GAS", 'fuel-efficiency'!$A$2:$E$56, 5, 0), 0)</f>
        <v>0</v>
      </c>
      <c r="N469" s="1">
        <f>IFERROR(sales!$I469 * VLOOKUP($E469&amp;F469&amp;"DSL", 'fuel-split'!$A$2:$E$7, 5, 0) / VLOOKUP($F469&amp;$G469&amp;"DSL", 'fuel-efficiency'!$A$2:$E$56, 5, 0), 0)</f>
        <v>0</v>
      </c>
      <c r="O469" s="1">
        <f>IFERROR(sales!$I469 * VLOOKUP($E469&amp;$F469&amp;"NG", 'fuel-split'!$A$2:$E$7, 5, 0) / VLOOKUP($F469&amp;$G469&amp;"NG", 'fuel-efficiency'!$A$2:$E$56, 5, 0), 0)</f>
        <v>0</v>
      </c>
      <c r="P469" s="1">
        <f>IFERROR(sales!$I469 * VLOOKUP($E469&amp;$F469&amp;"ELEC", 'fuel-split'!$A$2:$E$7, 5, 0) / VLOOKUP($F469&amp;$G469&amp;"ELEC", 'fuel-efficiency'!$A$2:$E$56, 5, 0), 0)</f>
        <v>0</v>
      </c>
    </row>
    <row r="470" spans="1:16" x14ac:dyDescent="0.2">
      <c r="A470" s="1" t="str">
        <f t="shared" si="14"/>
        <v>20161industrialVCC 22400 (DSL LHD1)2016</v>
      </c>
      <c r="B470" s="1" t="str">
        <f t="shared" si="15"/>
        <v>20161industrialVCC 22400 (DSL LHD1)</v>
      </c>
      <c r="C470">
        <f>sales!$B$470</f>
        <v>2016</v>
      </c>
      <c r="D470">
        <f>sales!$C$470</f>
        <v>1</v>
      </c>
      <c r="E470" t="str">
        <f>sales!$D$470</f>
        <v>industrial</v>
      </c>
      <c r="F470" t="str">
        <f>sales!$E$470</f>
        <v>VCC 22400 (DSL LHD1)</v>
      </c>
      <c r="G470">
        <f>sales!$F$470</f>
        <v>2016</v>
      </c>
      <c r="H470" s="1">
        <f>sales!$G470 - VLOOKUP($D470&amp;$G470, 'regional-sales'!$A$2:$D$24, 4, 0) * VLOOKUP($D470&amp;$E470&amp;$F470&amp;$G470, 'market-share'!$A$2:$F$95, 6, 0) * ($C470 = $G470)</f>
        <v>-1.2895725376438349E-8</v>
      </c>
      <c r="I470" s="1">
        <f>sales!$H470 - IF($C470 &gt;= $G470, VLOOKUP($D470&amp;$G470, 'regional-sales'!$A$2:$D$24, 4, 0) * VLOOKUP($D470&amp;$E470&amp;$F470&amp;$G470, 'market-share'!$A$2:$F$95, 6, 0) * VLOOKUP($C470 - $G470, survival!$A$2:$B$72, 2, 0), 0)</f>
        <v>-1.2895725376438349E-8</v>
      </c>
      <c r="J470" s="1">
        <f>sales!$I470 - IF($C470 &gt;= $G470, sales!$H470 *VLOOKUP(E470&amp;($C470-$G470), 'annual-travel'!$A$2:$D$64, 4, 0), 0)</f>
        <v>1.0941820219159126E-3</v>
      </c>
      <c r="K470" s="1">
        <f>sales!$J470 - SUM($M470:$P470)</f>
        <v>5.6313059758394957E-5</v>
      </c>
      <c r="M470" s="1">
        <f>IFERROR(sales!$I470 * VLOOKUP($E470&amp;$F470&amp;"GAS", 'fuel-split'!$A$2:$E$7, 5, 0) / VLOOKUP($F470&amp;$G470&amp;"GAS", 'fuel-efficiency'!$A$2:$E$56, 5, 0), 0)</f>
        <v>0</v>
      </c>
      <c r="N470" s="1">
        <f>IFERROR(sales!$I470 * VLOOKUP($E470&amp;F470&amp;"DSL", 'fuel-split'!$A$2:$E$7, 5, 0) / VLOOKUP($F470&amp;$G470&amp;"DSL", 'fuel-efficiency'!$A$2:$E$56, 5, 0), 0)</f>
        <v>298681.96183247893</v>
      </c>
      <c r="O470" s="1">
        <f>IFERROR(sales!$I470 * VLOOKUP($E470&amp;$F470&amp;"NG", 'fuel-split'!$A$2:$E$7, 5, 0) / VLOOKUP($F470&amp;$G470&amp;"NG", 'fuel-efficiency'!$A$2:$E$56, 5, 0), 0)</f>
        <v>0</v>
      </c>
      <c r="P470" s="1">
        <f>IFERROR(sales!$I470 * VLOOKUP($E470&amp;$F470&amp;"ELEC", 'fuel-split'!$A$2:$E$7, 5, 0) / VLOOKUP($F470&amp;$G470&amp;"ELEC", 'fuel-efficiency'!$A$2:$E$56, 5, 0), 0)</f>
        <v>0</v>
      </c>
    </row>
    <row r="471" spans="1:16" x14ac:dyDescent="0.2">
      <c r="A471" s="1" t="str">
        <f t="shared" si="14"/>
        <v>20171industrialVCC 22400 (DSL LHD1)2016</v>
      </c>
      <c r="B471" s="1" t="str">
        <f t="shared" si="15"/>
        <v>20171industrialVCC 22400 (DSL LHD1)</v>
      </c>
      <c r="C471">
        <f>sales!$B$471</f>
        <v>2017</v>
      </c>
      <c r="D471">
        <f>sales!$C$471</f>
        <v>1</v>
      </c>
      <c r="E471" t="str">
        <f>sales!$D$471</f>
        <v>industrial</v>
      </c>
      <c r="F471" t="str">
        <f>sales!$E$471</f>
        <v>VCC 22400 (DSL LHD1)</v>
      </c>
      <c r="G471">
        <f>sales!$F$471</f>
        <v>2016</v>
      </c>
      <c r="H471" s="1">
        <f>sales!$G471 - VLOOKUP($D471&amp;$G471, 'regional-sales'!$A$2:$D$24, 4, 0) * VLOOKUP($D471&amp;$E471&amp;$F471&amp;$G471, 'market-share'!$A$2:$F$95, 6, 0) * ($C471 = $G471)</f>
        <v>0</v>
      </c>
      <c r="I471" s="1">
        <f>sales!$H471 - IF($C471 &gt;= $G471, VLOOKUP($D471&amp;$G471, 'regional-sales'!$A$2:$D$24, 4, 0) * VLOOKUP($D471&amp;$E471&amp;$F471&amp;$G471, 'market-share'!$A$2:$F$95, 6, 0) * VLOOKUP($C471 - $G471, survival!$A$2:$B$72, 2, 0), 0)</f>
        <v>-1.2766918189299759E-8</v>
      </c>
      <c r="J471" s="1">
        <f>sales!$I471 - IF($C471 &gt;= $G471, sales!$H471 *VLOOKUP(E471&amp;($C471-$G471), 'annual-travel'!$A$2:$D$64, 4, 0), 0)</f>
        <v>3.1151343137025833E-4</v>
      </c>
      <c r="K471" s="1">
        <f>sales!$J471 - SUM($M471:$P471)</f>
        <v>5.3021591156721115E-5</v>
      </c>
      <c r="M471" s="1">
        <f>IFERROR(sales!$I471 * VLOOKUP($E471&amp;$F471&amp;"GAS", 'fuel-split'!$A$2:$E$7, 5, 0) / VLOOKUP($F471&amp;$G471&amp;"GAS", 'fuel-efficiency'!$A$2:$E$56, 5, 0), 0)</f>
        <v>0</v>
      </c>
      <c r="N471" s="1">
        <f>IFERROR(sales!$I471 * VLOOKUP($E471&amp;F471&amp;"DSL", 'fuel-split'!$A$2:$E$7, 5, 0) / VLOOKUP($F471&amp;$G471&amp;"DSL", 'fuel-efficiency'!$A$2:$E$56, 5, 0), 0)</f>
        <v>281222.5488881144</v>
      </c>
      <c r="O471" s="1">
        <f>IFERROR(sales!$I471 * VLOOKUP($E471&amp;$F471&amp;"NG", 'fuel-split'!$A$2:$E$7, 5, 0) / VLOOKUP($F471&amp;$G471&amp;"NG", 'fuel-efficiency'!$A$2:$E$56, 5, 0), 0)</f>
        <v>0</v>
      </c>
      <c r="P471" s="1">
        <f>IFERROR(sales!$I471 * VLOOKUP($E471&amp;$F471&amp;"ELEC", 'fuel-split'!$A$2:$E$7, 5, 0) / VLOOKUP($F471&amp;$G471&amp;"ELEC", 'fuel-efficiency'!$A$2:$E$56, 5, 0), 0)</f>
        <v>0</v>
      </c>
    </row>
    <row r="472" spans="1:16" x14ac:dyDescent="0.2">
      <c r="A472" s="1" t="str">
        <f t="shared" si="14"/>
        <v>20181industrialVCC 22400 (DSL LHD1)2016</v>
      </c>
      <c r="B472" s="1" t="str">
        <f t="shared" si="15"/>
        <v>20181industrialVCC 22400 (DSL LHD1)</v>
      </c>
      <c r="C472">
        <f>sales!$B$472</f>
        <v>2018</v>
      </c>
      <c r="D472">
        <f>sales!$C$472</f>
        <v>1</v>
      </c>
      <c r="E472" t="str">
        <f>sales!$D$472</f>
        <v>industrial</v>
      </c>
      <c r="F472" t="str">
        <f>sales!$E$472</f>
        <v>VCC 22400 (DSL LHD1)</v>
      </c>
      <c r="G472">
        <f>sales!$F$472</f>
        <v>2016</v>
      </c>
      <c r="H472" s="1">
        <f>sales!$G472 - VLOOKUP($D472&amp;$G472, 'regional-sales'!$A$2:$D$24, 4, 0) * VLOOKUP($D472&amp;$E472&amp;$F472&amp;$G472, 'market-share'!$A$2:$F$95, 6, 0) * ($C472 = $G472)</f>
        <v>0</v>
      </c>
      <c r="I472" s="1">
        <f>sales!$H472 - IF($C472 &gt;= $G472, VLOOKUP($D472&amp;$G472, 'regional-sales'!$A$2:$D$24, 4, 0) * VLOOKUP($D472&amp;$E472&amp;$F472&amp;$G472, 'market-share'!$A$2:$F$95, 6, 0) * VLOOKUP($C472 - $G472, survival!$A$2:$B$72, 2, 0), 0)</f>
        <v>-1.2639361557376105E-8</v>
      </c>
      <c r="J472" s="1">
        <f>sales!$I472 - IF($C472 &gt;= $G472, sales!$H472 *VLOOKUP(E472&amp;($C472-$G472), 'annual-travel'!$A$2:$D$64, 4, 0), 0)</f>
        <v>2.9414240270853043E-4</v>
      </c>
      <c r="K472" s="1">
        <f>sales!$J472 - SUM($M472:$P472)</f>
        <v>5.1005103159695864E-5</v>
      </c>
      <c r="M472" s="1">
        <f>IFERROR(sales!$I472 * VLOOKUP($E472&amp;$F472&amp;"GAS", 'fuel-split'!$A$2:$E$7, 5, 0) / VLOOKUP($F472&amp;$G472&amp;"GAS", 'fuel-efficiency'!$A$2:$E$56, 5, 0), 0)</f>
        <v>0</v>
      </c>
      <c r="N472" s="1">
        <f>IFERROR(sales!$I472 * VLOOKUP($E472&amp;F472&amp;"DSL", 'fuel-split'!$A$2:$E$7, 5, 0) / VLOOKUP($F472&amp;$G472&amp;"DSL", 'fuel-efficiency'!$A$2:$E$56, 5, 0), 0)</f>
        <v>270530.47167769191</v>
      </c>
      <c r="O472" s="1">
        <f>IFERROR(sales!$I472 * VLOOKUP($E472&amp;$F472&amp;"NG", 'fuel-split'!$A$2:$E$7, 5, 0) / VLOOKUP($F472&amp;$G472&amp;"NG", 'fuel-efficiency'!$A$2:$E$56, 5, 0), 0)</f>
        <v>0</v>
      </c>
      <c r="P472" s="1">
        <f>IFERROR(sales!$I472 * VLOOKUP($E472&amp;$F472&amp;"ELEC", 'fuel-split'!$A$2:$E$7, 5, 0) / VLOOKUP($F472&amp;$G472&amp;"ELEC", 'fuel-efficiency'!$A$2:$E$56, 5, 0), 0)</f>
        <v>0</v>
      </c>
    </row>
    <row r="473" spans="1:16" x14ac:dyDescent="0.2">
      <c r="A473" s="1" t="str">
        <f t="shared" si="14"/>
        <v>20191industrialVCC 22400 (DSL LHD1)2016</v>
      </c>
      <c r="B473" s="1" t="str">
        <f t="shared" si="15"/>
        <v>20191industrialVCC 22400 (DSL LHD1)</v>
      </c>
      <c r="C473">
        <f>sales!$B$473</f>
        <v>2019</v>
      </c>
      <c r="D473">
        <f>sales!$C$473</f>
        <v>1</v>
      </c>
      <c r="E473" t="str">
        <f>sales!$D$473</f>
        <v>industrial</v>
      </c>
      <c r="F473" t="str">
        <f>sales!$E$473</f>
        <v>VCC 22400 (DSL LHD1)</v>
      </c>
      <c r="G473">
        <f>sales!$F$473</f>
        <v>2016</v>
      </c>
      <c r="H473" s="1">
        <f>sales!$G473 - VLOOKUP($D473&amp;$G473, 'regional-sales'!$A$2:$D$24, 4, 0) * VLOOKUP($D473&amp;$E473&amp;$F473&amp;$G473, 'market-share'!$A$2:$F$95, 6, 0) * ($C473 = $G473)</f>
        <v>0</v>
      </c>
      <c r="I473" s="1">
        <f>sales!$H473 - IF($C473 &gt;= $G473, VLOOKUP($D473&amp;$G473, 'regional-sales'!$A$2:$D$24, 4, 0) * VLOOKUP($D473&amp;$E473&amp;$F473&amp;$G473, 'market-share'!$A$2:$F$95, 6, 0) * VLOOKUP($C473 - $G473, survival!$A$2:$B$72, 2, 0), 0)</f>
        <v>-1.2512828106991947E-8</v>
      </c>
      <c r="J473" s="1">
        <f>sales!$I473 - IF($C473 &gt;= $G473, sales!$H473 *VLOOKUP(E473&amp;($C473-$G473), 'annual-travel'!$A$2:$D$64, 4, 0), 0)</f>
        <v>1.1099353432655334E-3</v>
      </c>
      <c r="K473" s="1">
        <f>sales!$J473 - SUM($M473:$P473)</f>
        <v>4.9377122195437551E-5</v>
      </c>
      <c r="M473" s="1">
        <f>IFERROR(sales!$I473 * VLOOKUP($E473&amp;$F473&amp;"GAS", 'fuel-split'!$A$2:$E$7, 5, 0) / VLOOKUP($F473&amp;$G473&amp;"GAS", 'fuel-efficiency'!$A$2:$E$56, 5, 0), 0)</f>
        <v>0</v>
      </c>
      <c r="N473" s="1">
        <f>IFERROR(sales!$I473 * VLOOKUP($E473&amp;F473&amp;"DSL", 'fuel-split'!$A$2:$E$7, 5, 0) / VLOOKUP($F473&amp;$G473&amp;"DSL", 'fuel-efficiency'!$A$2:$E$56, 5, 0), 0)</f>
        <v>261892.94536893987</v>
      </c>
      <c r="O473" s="1">
        <f>IFERROR(sales!$I473 * VLOOKUP($E473&amp;$F473&amp;"NG", 'fuel-split'!$A$2:$E$7, 5, 0) / VLOOKUP($F473&amp;$G473&amp;"NG", 'fuel-efficiency'!$A$2:$E$56, 5, 0), 0)</f>
        <v>0</v>
      </c>
      <c r="P473" s="1">
        <f>IFERROR(sales!$I473 * VLOOKUP($E473&amp;$F473&amp;"ELEC", 'fuel-split'!$A$2:$E$7, 5, 0) / VLOOKUP($F473&amp;$G473&amp;"ELEC", 'fuel-efficiency'!$A$2:$E$56, 5, 0), 0)</f>
        <v>0</v>
      </c>
    </row>
    <row r="474" spans="1:16" x14ac:dyDescent="0.2">
      <c r="A474" s="1" t="str">
        <f t="shared" si="14"/>
        <v>20201industrialVCC 22400 (DSL LHD1)2016</v>
      </c>
      <c r="B474" s="1" t="str">
        <f t="shared" si="15"/>
        <v>20201industrialVCC 22400 (DSL LHD1)</v>
      </c>
      <c r="C474">
        <f>sales!$B$474</f>
        <v>2020</v>
      </c>
      <c r="D474">
        <f>sales!$C$474</f>
        <v>1</v>
      </c>
      <c r="E474" t="str">
        <f>sales!$D$474</f>
        <v>industrial</v>
      </c>
      <c r="F474" t="str">
        <f>sales!$E$474</f>
        <v>VCC 22400 (DSL LHD1)</v>
      </c>
      <c r="G474">
        <f>sales!$F$474</f>
        <v>2016</v>
      </c>
      <c r="H474" s="1">
        <f>sales!$G474 - VLOOKUP($D474&amp;$G474, 'regional-sales'!$A$2:$D$24, 4, 0) * VLOOKUP($D474&amp;$E474&amp;$F474&amp;$G474, 'market-share'!$A$2:$F$95, 6, 0) * ($C474 = $G474)</f>
        <v>0</v>
      </c>
      <c r="I474" s="1">
        <f>sales!$H474 - IF($C474 &gt;= $G474, VLOOKUP($D474&amp;$G474, 'regional-sales'!$A$2:$D$24, 4, 0) * VLOOKUP($D474&amp;$E474&amp;$F474&amp;$G474, 'market-share'!$A$2:$F$95, 6, 0) * VLOOKUP($C474 - $G474, survival!$A$2:$B$72, 2, 0), 0)</f>
        <v>-1.2388113646011334E-8</v>
      </c>
      <c r="J474" s="1">
        <f>sales!$I474 - IF($C474 &gt;= $G474, sales!$H474 *VLOOKUP(E474&amp;($C474-$G474), 'annual-travel'!$A$2:$D$64, 4, 0), 0)</f>
        <v>-1.0278606787323952E-3</v>
      </c>
      <c r="K474" s="1">
        <f>sales!$J474 - SUM($M474:$P474)</f>
        <v>4.4066604459658265E-5</v>
      </c>
      <c r="M474" s="1">
        <f>IFERROR(sales!$I474 * VLOOKUP($E474&amp;$F474&amp;"GAS", 'fuel-split'!$A$2:$E$7, 5, 0) / VLOOKUP($F474&amp;$G474&amp;"GAS", 'fuel-efficiency'!$A$2:$E$56, 5, 0), 0)</f>
        <v>0</v>
      </c>
      <c r="N474" s="1">
        <f>IFERROR(sales!$I474 * VLOOKUP($E474&amp;F474&amp;"DSL", 'fuel-split'!$A$2:$E$7, 5, 0) / VLOOKUP($F474&amp;$G474&amp;"DSL", 'fuel-efficiency'!$A$2:$E$56, 5, 0), 0)</f>
        <v>233726.99474440041</v>
      </c>
      <c r="O474" s="1">
        <f>IFERROR(sales!$I474 * VLOOKUP($E474&amp;$F474&amp;"NG", 'fuel-split'!$A$2:$E$7, 5, 0) / VLOOKUP($F474&amp;$G474&amp;"NG", 'fuel-efficiency'!$A$2:$E$56, 5, 0), 0)</f>
        <v>0</v>
      </c>
      <c r="P474" s="1">
        <f>IFERROR(sales!$I474 * VLOOKUP($E474&amp;$F474&amp;"ELEC", 'fuel-split'!$A$2:$E$7, 5, 0) / VLOOKUP($F474&amp;$G474&amp;"ELEC", 'fuel-efficiency'!$A$2:$E$56, 5, 0), 0)</f>
        <v>0</v>
      </c>
    </row>
    <row r="475" spans="1:16" x14ac:dyDescent="0.2">
      <c r="A475" s="1" t="str">
        <f t="shared" si="14"/>
        <v>20101industrialVCC 22400 (DSL LHD1)2017</v>
      </c>
      <c r="B475" s="1" t="str">
        <f t="shared" si="15"/>
        <v>20101industrialVCC 22400 (DSL LHD1)</v>
      </c>
      <c r="C475">
        <f>sales!$B$475</f>
        <v>2010</v>
      </c>
      <c r="D475">
        <f>sales!$C$475</f>
        <v>1</v>
      </c>
      <c r="E475" t="str">
        <f>sales!$D$475</f>
        <v>industrial</v>
      </c>
      <c r="F475" t="str">
        <f>sales!$E$475</f>
        <v>VCC 22400 (DSL LHD1)</v>
      </c>
      <c r="G475">
        <f>sales!$F$475</f>
        <v>2017</v>
      </c>
      <c r="H475" s="1">
        <f>sales!$G475 - VLOOKUP($D475&amp;$G475, 'regional-sales'!$A$2:$D$24, 4, 0) * VLOOKUP($D475&amp;$E475&amp;$F475&amp;$G475, 'market-share'!$A$2:$F$95, 6, 0) * ($C475 = $G475)</f>
        <v>0</v>
      </c>
      <c r="I475" s="1">
        <f>sales!$H475 - IF($C475 &gt;= $G475, VLOOKUP($D475&amp;$G475, 'regional-sales'!$A$2:$D$24, 4, 0) * VLOOKUP($D475&amp;$E475&amp;$F475&amp;$G475, 'market-share'!$A$2:$F$95, 6, 0) * VLOOKUP($C475 - $G475, survival!$A$2:$B$72, 2, 0), 0)</f>
        <v>0</v>
      </c>
      <c r="J475" s="1">
        <f>sales!$I475 - IF($C475 &gt;= $G475, sales!$H475 *VLOOKUP(E475&amp;($C475-$G475), 'annual-travel'!$A$2:$D$64, 4, 0), 0)</f>
        <v>0</v>
      </c>
      <c r="K475" s="1">
        <f>sales!$J475 - SUM($M475:$P475)</f>
        <v>0</v>
      </c>
      <c r="M475" s="1">
        <f>IFERROR(sales!$I475 * VLOOKUP($E475&amp;$F475&amp;"GAS", 'fuel-split'!$A$2:$E$7, 5, 0) / VLOOKUP($F475&amp;$G475&amp;"GAS", 'fuel-efficiency'!$A$2:$E$56, 5, 0), 0)</f>
        <v>0</v>
      </c>
      <c r="N475" s="1">
        <f>IFERROR(sales!$I475 * VLOOKUP($E475&amp;F475&amp;"DSL", 'fuel-split'!$A$2:$E$7, 5, 0) / VLOOKUP($F475&amp;$G475&amp;"DSL", 'fuel-efficiency'!$A$2:$E$56, 5, 0), 0)</f>
        <v>0</v>
      </c>
      <c r="O475" s="1">
        <f>IFERROR(sales!$I475 * VLOOKUP($E475&amp;$F475&amp;"NG", 'fuel-split'!$A$2:$E$7, 5, 0) / VLOOKUP($F475&amp;$G475&amp;"NG", 'fuel-efficiency'!$A$2:$E$56, 5, 0), 0)</f>
        <v>0</v>
      </c>
      <c r="P475" s="1">
        <f>IFERROR(sales!$I475 * VLOOKUP($E475&amp;$F475&amp;"ELEC", 'fuel-split'!$A$2:$E$7, 5, 0) / VLOOKUP($F475&amp;$G475&amp;"ELEC", 'fuel-efficiency'!$A$2:$E$56, 5, 0), 0)</f>
        <v>0</v>
      </c>
    </row>
    <row r="476" spans="1:16" x14ac:dyDescent="0.2">
      <c r="A476" s="1" t="str">
        <f t="shared" si="14"/>
        <v>20111industrialVCC 22400 (DSL LHD1)2017</v>
      </c>
      <c r="B476" s="1" t="str">
        <f t="shared" si="15"/>
        <v>20111industrialVCC 22400 (DSL LHD1)</v>
      </c>
      <c r="C476">
        <f>sales!$B$476</f>
        <v>2011</v>
      </c>
      <c r="D476">
        <f>sales!$C$476</f>
        <v>1</v>
      </c>
      <c r="E476" t="str">
        <f>sales!$D$476</f>
        <v>industrial</v>
      </c>
      <c r="F476" t="str">
        <f>sales!$E$476</f>
        <v>VCC 22400 (DSL LHD1)</v>
      </c>
      <c r="G476">
        <f>sales!$F$476</f>
        <v>2017</v>
      </c>
      <c r="H476" s="1">
        <f>sales!$G476 - VLOOKUP($D476&amp;$G476, 'regional-sales'!$A$2:$D$24, 4, 0) * VLOOKUP($D476&amp;$E476&amp;$F476&amp;$G476, 'market-share'!$A$2:$F$95, 6, 0) * ($C476 = $G476)</f>
        <v>0</v>
      </c>
      <c r="I476" s="1">
        <f>sales!$H476 - IF($C476 &gt;= $G476, VLOOKUP($D476&amp;$G476, 'regional-sales'!$A$2:$D$24, 4, 0) * VLOOKUP($D476&amp;$E476&amp;$F476&amp;$G476, 'market-share'!$A$2:$F$95, 6, 0) * VLOOKUP($C476 - $G476, survival!$A$2:$B$72, 2, 0), 0)</f>
        <v>0</v>
      </c>
      <c r="J476" s="1">
        <f>sales!$I476 - IF($C476 &gt;= $G476, sales!$H476 *VLOOKUP(E476&amp;($C476-$G476), 'annual-travel'!$A$2:$D$64, 4, 0), 0)</f>
        <v>0</v>
      </c>
      <c r="K476" s="1">
        <f>sales!$J476 - SUM($M476:$P476)</f>
        <v>0</v>
      </c>
      <c r="M476" s="1">
        <f>IFERROR(sales!$I476 * VLOOKUP($E476&amp;$F476&amp;"GAS", 'fuel-split'!$A$2:$E$7, 5, 0) / VLOOKUP($F476&amp;$G476&amp;"GAS", 'fuel-efficiency'!$A$2:$E$56, 5, 0), 0)</f>
        <v>0</v>
      </c>
      <c r="N476" s="1">
        <f>IFERROR(sales!$I476 * VLOOKUP($E476&amp;F476&amp;"DSL", 'fuel-split'!$A$2:$E$7, 5, 0) / VLOOKUP($F476&amp;$G476&amp;"DSL", 'fuel-efficiency'!$A$2:$E$56, 5, 0), 0)</f>
        <v>0</v>
      </c>
      <c r="O476" s="1">
        <f>IFERROR(sales!$I476 * VLOOKUP($E476&amp;$F476&amp;"NG", 'fuel-split'!$A$2:$E$7, 5, 0) / VLOOKUP($F476&amp;$G476&amp;"NG", 'fuel-efficiency'!$A$2:$E$56, 5, 0), 0)</f>
        <v>0</v>
      </c>
      <c r="P476" s="1">
        <f>IFERROR(sales!$I476 * VLOOKUP($E476&amp;$F476&amp;"ELEC", 'fuel-split'!$A$2:$E$7, 5, 0) / VLOOKUP($F476&amp;$G476&amp;"ELEC", 'fuel-efficiency'!$A$2:$E$56, 5, 0), 0)</f>
        <v>0</v>
      </c>
    </row>
    <row r="477" spans="1:16" x14ac:dyDescent="0.2">
      <c r="A477" s="1" t="str">
        <f t="shared" si="14"/>
        <v>20121industrialVCC 22400 (DSL LHD1)2017</v>
      </c>
      <c r="B477" s="1" t="str">
        <f t="shared" si="15"/>
        <v>20121industrialVCC 22400 (DSL LHD1)</v>
      </c>
      <c r="C477">
        <f>sales!$B$477</f>
        <v>2012</v>
      </c>
      <c r="D477">
        <f>sales!$C$477</f>
        <v>1</v>
      </c>
      <c r="E477" t="str">
        <f>sales!$D$477</f>
        <v>industrial</v>
      </c>
      <c r="F477" t="str">
        <f>sales!$E$477</f>
        <v>VCC 22400 (DSL LHD1)</v>
      </c>
      <c r="G477">
        <f>sales!$F$477</f>
        <v>2017</v>
      </c>
      <c r="H477" s="1">
        <f>sales!$G477 - VLOOKUP($D477&amp;$G477, 'regional-sales'!$A$2:$D$24, 4, 0) * VLOOKUP($D477&amp;$E477&amp;$F477&amp;$G477, 'market-share'!$A$2:$F$95, 6, 0) * ($C477 = $G477)</f>
        <v>0</v>
      </c>
      <c r="I477" s="1">
        <f>sales!$H477 - IF($C477 &gt;= $G477, VLOOKUP($D477&amp;$G477, 'regional-sales'!$A$2:$D$24, 4, 0) * VLOOKUP($D477&amp;$E477&amp;$F477&amp;$G477, 'market-share'!$A$2:$F$95, 6, 0) * VLOOKUP($C477 - $G477, survival!$A$2:$B$72, 2, 0), 0)</f>
        <v>0</v>
      </c>
      <c r="J477" s="1">
        <f>sales!$I477 - IF($C477 &gt;= $G477, sales!$H477 *VLOOKUP(E477&amp;($C477-$G477), 'annual-travel'!$A$2:$D$64, 4, 0), 0)</f>
        <v>0</v>
      </c>
      <c r="K477" s="1">
        <f>sales!$J477 - SUM($M477:$P477)</f>
        <v>0</v>
      </c>
      <c r="M477" s="1">
        <f>IFERROR(sales!$I477 * VLOOKUP($E477&amp;$F477&amp;"GAS", 'fuel-split'!$A$2:$E$7, 5, 0) / VLOOKUP($F477&amp;$G477&amp;"GAS", 'fuel-efficiency'!$A$2:$E$56, 5, 0), 0)</f>
        <v>0</v>
      </c>
      <c r="N477" s="1">
        <f>IFERROR(sales!$I477 * VLOOKUP($E477&amp;F477&amp;"DSL", 'fuel-split'!$A$2:$E$7, 5, 0) / VLOOKUP($F477&amp;$G477&amp;"DSL", 'fuel-efficiency'!$A$2:$E$56, 5, 0), 0)</f>
        <v>0</v>
      </c>
      <c r="O477" s="1">
        <f>IFERROR(sales!$I477 * VLOOKUP($E477&amp;$F477&amp;"NG", 'fuel-split'!$A$2:$E$7, 5, 0) / VLOOKUP($F477&amp;$G477&amp;"NG", 'fuel-efficiency'!$A$2:$E$56, 5, 0), 0)</f>
        <v>0</v>
      </c>
      <c r="P477" s="1">
        <f>IFERROR(sales!$I477 * VLOOKUP($E477&amp;$F477&amp;"ELEC", 'fuel-split'!$A$2:$E$7, 5, 0) / VLOOKUP($F477&amp;$G477&amp;"ELEC", 'fuel-efficiency'!$A$2:$E$56, 5, 0), 0)</f>
        <v>0</v>
      </c>
    </row>
    <row r="478" spans="1:16" x14ac:dyDescent="0.2">
      <c r="A478" s="1" t="str">
        <f t="shared" si="14"/>
        <v>20131industrialVCC 22400 (DSL LHD1)2017</v>
      </c>
      <c r="B478" s="1" t="str">
        <f t="shared" si="15"/>
        <v>20131industrialVCC 22400 (DSL LHD1)</v>
      </c>
      <c r="C478">
        <f>sales!$B$478</f>
        <v>2013</v>
      </c>
      <c r="D478">
        <f>sales!$C$478</f>
        <v>1</v>
      </c>
      <c r="E478" t="str">
        <f>sales!$D$478</f>
        <v>industrial</v>
      </c>
      <c r="F478" t="str">
        <f>sales!$E$478</f>
        <v>VCC 22400 (DSL LHD1)</v>
      </c>
      <c r="G478">
        <f>sales!$F$478</f>
        <v>2017</v>
      </c>
      <c r="H478" s="1">
        <f>sales!$G478 - VLOOKUP($D478&amp;$G478, 'regional-sales'!$A$2:$D$24, 4, 0) * VLOOKUP($D478&amp;$E478&amp;$F478&amp;$G478, 'market-share'!$A$2:$F$95, 6, 0) * ($C478 = $G478)</f>
        <v>0</v>
      </c>
      <c r="I478" s="1">
        <f>sales!$H478 - IF($C478 &gt;= $G478, VLOOKUP($D478&amp;$G478, 'regional-sales'!$A$2:$D$24, 4, 0) * VLOOKUP($D478&amp;$E478&amp;$F478&amp;$G478, 'market-share'!$A$2:$F$95, 6, 0) * VLOOKUP($C478 - $G478, survival!$A$2:$B$72, 2, 0), 0)</f>
        <v>0</v>
      </c>
      <c r="J478" s="1">
        <f>sales!$I478 - IF($C478 &gt;= $G478, sales!$H478 *VLOOKUP(E478&amp;($C478-$G478), 'annual-travel'!$A$2:$D$64, 4, 0), 0)</f>
        <v>0</v>
      </c>
      <c r="K478" s="1">
        <f>sales!$J478 - SUM($M478:$P478)</f>
        <v>0</v>
      </c>
      <c r="M478" s="1">
        <f>IFERROR(sales!$I478 * VLOOKUP($E478&amp;$F478&amp;"GAS", 'fuel-split'!$A$2:$E$7, 5, 0) / VLOOKUP($F478&amp;$G478&amp;"GAS", 'fuel-efficiency'!$A$2:$E$56, 5, 0), 0)</f>
        <v>0</v>
      </c>
      <c r="N478" s="1">
        <f>IFERROR(sales!$I478 * VLOOKUP($E478&amp;F478&amp;"DSL", 'fuel-split'!$A$2:$E$7, 5, 0) / VLOOKUP($F478&amp;$G478&amp;"DSL", 'fuel-efficiency'!$A$2:$E$56, 5, 0), 0)</f>
        <v>0</v>
      </c>
      <c r="O478" s="1">
        <f>IFERROR(sales!$I478 * VLOOKUP($E478&amp;$F478&amp;"NG", 'fuel-split'!$A$2:$E$7, 5, 0) / VLOOKUP($F478&amp;$G478&amp;"NG", 'fuel-efficiency'!$A$2:$E$56, 5, 0), 0)</f>
        <v>0</v>
      </c>
      <c r="P478" s="1">
        <f>IFERROR(sales!$I478 * VLOOKUP($E478&amp;$F478&amp;"ELEC", 'fuel-split'!$A$2:$E$7, 5, 0) / VLOOKUP($F478&amp;$G478&amp;"ELEC", 'fuel-efficiency'!$A$2:$E$56, 5, 0), 0)</f>
        <v>0</v>
      </c>
    </row>
    <row r="479" spans="1:16" x14ac:dyDescent="0.2">
      <c r="A479" s="1" t="str">
        <f t="shared" si="14"/>
        <v>20141industrialVCC 22400 (DSL LHD1)2017</v>
      </c>
      <c r="B479" s="1" t="str">
        <f t="shared" si="15"/>
        <v>20141industrialVCC 22400 (DSL LHD1)</v>
      </c>
      <c r="C479">
        <f>sales!$B$479</f>
        <v>2014</v>
      </c>
      <c r="D479">
        <f>sales!$C$479</f>
        <v>1</v>
      </c>
      <c r="E479" t="str">
        <f>sales!$D$479</f>
        <v>industrial</v>
      </c>
      <c r="F479" t="str">
        <f>sales!$E$479</f>
        <v>VCC 22400 (DSL LHD1)</v>
      </c>
      <c r="G479">
        <f>sales!$F$479</f>
        <v>2017</v>
      </c>
      <c r="H479" s="1">
        <f>sales!$G479 - VLOOKUP($D479&amp;$G479, 'regional-sales'!$A$2:$D$24, 4, 0) * VLOOKUP($D479&amp;$E479&amp;$F479&amp;$G479, 'market-share'!$A$2:$F$95, 6, 0) * ($C479 = $G479)</f>
        <v>0</v>
      </c>
      <c r="I479" s="1">
        <f>sales!$H479 - IF($C479 &gt;= $G479, VLOOKUP($D479&amp;$G479, 'regional-sales'!$A$2:$D$24, 4, 0) * VLOOKUP($D479&amp;$E479&amp;$F479&amp;$G479, 'market-share'!$A$2:$F$95, 6, 0) * VLOOKUP($C479 - $G479, survival!$A$2:$B$72, 2, 0), 0)</f>
        <v>0</v>
      </c>
      <c r="J479" s="1">
        <f>sales!$I479 - IF($C479 &gt;= $G479, sales!$H479 *VLOOKUP(E479&amp;($C479-$G479), 'annual-travel'!$A$2:$D$64, 4, 0), 0)</f>
        <v>0</v>
      </c>
      <c r="K479" s="1">
        <f>sales!$J479 - SUM($M479:$P479)</f>
        <v>0</v>
      </c>
      <c r="M479" s="1">
        <f>IFERROR(sales!$I479 * VLOOKUP($E479&amp;$F479&amp;"GAS", 'fuel-split'!$A$2:$E$7, 5, 0) / VLOOKUP($F479&amp;$G479&amp;"GAS", 'fuel-efficiency'!$A$2:$E$56, 5, 0), 0)</f>
        <v>0</v>
      </c>
      <c r="N479" s="1">
        <f>IFERROR(sales!$I479 * VLOOKUP($E479&amp;F479&amp;"DSL", 'fuel-split'!$A$2:$E$7, 5, 0) / VLOOKUP($F479&amp;$G479&amp;"DSL", 'fuel-efficiency'!$A$2:$E$56, 5, 0), 0)</f>
        <v>0</v>
      </c>
      <c r="O479" s="1">
        <f>IFERROR(sales!$I479 * VLOOKUP($E479&amp;$F479&amp;"NG", 'fuel-split'!$A$2:$E$7, 5, 0) / VLOOKUP($F479&amp;$G479&amp;"NG", 'fuel-efficiency'!$A$2:$E$56, 5, 0), 0)</f>
        <v>0</v>
      </c>
      <c r="P479" s="1">
        <f>IFERROR(sales!$I479 * VLOOKUP($E479&amp;$F479&amp;"ELEC", 'fuel-split'!$A$2:$E$7, 5, 0) / VLOOKUP($F479&amp;$G479&amp;"ELEC", 'fuel-efficiency'!$A$2:$E$56, 5, 0), 0)</f>
        <v>0</v>
      </c>
    </row>
    <row r="480" spans="1:16" x14ac:dyDescent="0.2">
      <c r="A480" s="1" t="str">
        <f t="shared" si="14"/>
        <v>20151industrialVCC 22400 (DSL LHD1)2017</v>
      </c>
      <c r="B480" s="1" t="str">
        <f t="shared" si="15"/>
        <v>20151industrialVCC 22400 (DSL LHD1)</v>
      </c>
      <c r="C480">
        <f>sales!$B$480</f>
        <v>2015</v>
      </c>
      <c r="D480">
        <f>sales!$C$480</f>
        <v>1</v>
      </c>
      <c r="E480" t="str">
        <f>sales!$D$480</f>
        <v>industrial</v>
      </c>
      <c r="F480" t="str">
        <f>sales!$E$480</f>
        <v>VCC 22400 (DSL LHD1)</v>
      </c>
      <c r="G480">
        <f>sales!$F$480</f>
        <v>2017</v>
      </c>
      <c r="H480" s="1">
        <f>sales!$G480 - VLOOKUP($D480&amp;$G480, 'regional-sales'!$A$2:$D$24, 4, 0) * VLOOKUP($D480&amp;$E480&amp;$F480&amp;$G480, 'market-share'!$A$2:$F$95, 6, 0) * ($C480 = $G480)</f>
        <v>0</v>
      </c>
      <c r="I480" s="1">
        <f>sales!$H480 - IF($C480 &gt;= $G480, VLOOKUP($D480&amp;$G480, 'regional-sales'!$A$2:$D$24, 4, 0) * VLOOKUP($D480&amp;$E480&amp;$F480&amp;$G480, 'market-share'!$A$2:$F$95, 6, 0) * VLOOKUP($C480 - $G480, survival!$A$2:$B$72, 2, 0), 0)</f>
        <v>0</v>
      </c>
      <c r="J480" s="1">
        <f>sales!$I480 - IF($C480 &gt;= $G480, sales!$H480 *VLOOKUP(E480&amp;($C480-$G480), 'annual-travel'!$A$2:$D$64, 4, 0), 0)</f>
        <v>0</v>
      </c>
      <c r="K480" s="1">
        <f>sales!$J480 - SUM($M480:$P480)</f>
        <v>0</v>
      </c>
      <c r="M480" s="1">
        <f>IFERROR(sales!$I480 * VLOOKUP($E480&amp;$F480&amp;"GAS", 'fuel-split'!$A$2:$E$7, 5, 0) / VLOOKUP($F480&amp;$G480&amp;"GAS", 'fuel-efficiency'!$A$2:$E$56, 5, 0), 0)</f>
        <v>0</v>
      </c>
      <c r="N480" s="1">
        <f>IFERROR(sales!$I480 * VLOOKUP($E480&amp;F480&amp;"DSL", 'fuel-split'!$A$2:$E$7, 5, 0) / VLOOKUP($F480&amp;$G480&amp;"DSL", 'fuel-efficiency'!$A$2:$E$56, 5, 0), 0)</f>
        <v>0</v>
      </c>
      <c r="O480" s="1">
        <f>IFERROR(sales!$I480 * VLOOKUP($E480&amp;$F480&amp;"NG", 'fuel-split'!$A$2:$E$7, 5, 0) / VLOOKUP($F480&amp;$G480&amp;"NG", 'fuel-efficiency'!$A$2:$E$56, 5, 0), 0)</f>
        <v>0</v>
      </c>
      <c r="P480" s="1">
        <f>IFERROR(sales!$I480 * VLOOKUP($E480&amp;$F480&amp;"ELEC", 'fuel-split'!$A$2:$E$7, 5, 0) / VLOOKUP($F480&amp;$G480&amp;"ELEC", 'fuel-efficiency'!$A$2:$E$56, 5, 0), 0)</f>
        <v>0</v>
      </c>
    </row>
    <row r="481" spans="1:16" x14ac:dyDescent="0.2">
      <c r="A481" s="1" t="str">
        <f t="shared" si="14"/>
        <v>20161industrialVCC 22400 (DSL LHD1)2017</v>
      </c>
      <c r="B481" s="1" t="str">
        <f t="shared" si="15"/>
        <v>20161industrialVCC 22400 (DSL LHD1)</v>
      </c>
      <c r="C481">
        <f>sales!$B$481</f>
        <v>2016</v>
      </c>
      <c r="D481">
        <f>sales!$C$481</f>
        <v>1</v>
      </c>
      <c r="E481" t="str">
        <f>sales!$D$481</f>
        <v>industrial</v>
      </c>
      <c r="F481" t="str">
        <f>sales!$E$481</f>
        <v>VCC 22400 (DSL LHD1)</v>
      </c>
      <c r="G481">
        <f>sales!$F$481</f>
        <v>2017</v>
      </c>
      <c r="H481" s="1">
        <f>sales!$G481 - VLOOKUP($D481&amp;$G481, 'regional-sales'!$A$2:$D$24, 4, 0) * VLOOKUP($D481&amp;$E481&amp;$F481&amp;$G481, 'market-share'!$A$2:$F$95, 6, 0) * ($C481 = $G481)</f>
        <v>0</v>
      </c>
      <c r="I481" s="1">
        <f>sales!$H481 - IF($C481 &gt;= $G481, VLOOKUP($D481&amp;$G481, 'regional-sales'!$A$2:$D$24, 4, 0) * VLOOKUP($D481&amp;$E481&amp;$F481&amp;$G481, 'market-share'!$A$2:$F$95, 6, 0) * VLOOKUP($C481 - $G481, survival!$A$2:$B$72, 2, 0), 0)</f>
        <v>0</v>
      </c>
      <c r="J481" s="1">
        <f>sales!$I481 - IF($C481 &gt;= $G481, sales!$H481 *VLOOKUP(E481&amp;($C481-$G481), 'annual-travel'!$A$2:$D$64, 4, 0), 0)</f>
        <v>0</v>
      </c>
      <c r="K481" s="1">
        <f>sales!$J481 - SUM($M481:$P481)</f>
        <v>0</v>
      </c>
      <c r="M481" s="1">
        <f>IFERROR(sales!$I481 * VLOOKUP($E481&amp;$F481&amp;"GAS", 'fuel-split'!$A$2:$E$7, 5, 0) / VLOOKUP($F481&amp;$G481&amp;"GAS", 'fuel-efficiency'!$A$2:$E$56, 5, 0), 0)</f>
        <v>0</v>
      </c>
      <c r="N481" s="1">
        <f>IFERROR(sales!$I481 * VLOOKUP($E481&amp;F481&amp;"DSL", 'fuel-split'!$A$2:$E$7, 5, 0) / VLOOKUP($F481&amp;$G481&amp;"DSL", 'fuel-efficiency'!$A$2:$E$56, 5, 0), 0)</f>
        <v>0</v>
      </c>
      <c r="O481" s="1">
        <f>IFERROR(sales!$I481 * VLOOKUP($E481&amp;$F481&amp;"NG", 'fuel-split'!$A$2:$E$7, 5, 0) / VLOOKUP($F481&amp;$G481&amp;"NG", 'fuel-efficiency'!$A$2:$E$56, 5, 0), 0)</f>
        <v>0</v>
      </c>
      <c r="P481" s="1">
        <f>IFERROR(sales!$I481 * VLOOKUP($E481&amp;$F481&amp;"ELEC", 'fuel-split'!$A$2:$E$7, 5, 0) / VLOOKUP($F481&amp;$G481&amp;"ELEC", 'fuel-efficiency'!$A$2:$E$56, 5, 0), 0)</f>
        <v>0</v>
      </c>
    </row>
    <row r="482" spans="1:16" x14ac:dyDescent="0.2">
      <c r="A482" s="1" t="str">
        <f t="shared" si="14"/>
        <v>20171industrialVCC 22400 (DSL LHD1)2017</v>
      </c>
      <c r="B482" s="1" t="str">
        <f t="shared" si="15"/>
        <v>20171industrialVCC 22400 (DSL LHD1)</v>
      </c>
      <c r="C482">
        <f>sales!$B$482</f>
        <v>2017</v>
      </c>
      <c r="D482">
        <f>sales!$C$482</f>
        <v>1</v>
      </c>
      <c r="E482" t="str">
        <f>sales!$D$482</f>
        <v>industrial</v>
      </c>
      <c r="F482" t="str">
        <f>sales!$E$482</f>
        <v>VCC 22400 (DSL LHD1)</v>
      </c>
      <c r="G482">
        <f>sales!$F$482</f>
        <v>2017</v>
      </c>
      <c r="H482" s="1">
        <f>sales!$G482 - VLOOKUP($D482&amp;$G482, 'regional-sales'!$A$2:$D$24, 4, 0) * VLOOKUP($D482&amp;$E482&amp;$F482&amp;$G482, 'market-share'!$A$2:$F$95, 6, 0) * ($C482 = $G482)</f>
        <v>-1.8194327822129708E-8</v>
      </c>
      <c r="I482" s="1">
        <f>sales!$H482 - IF($C482 &gt;= $G482, VLOOKUP($D482&amp;$G482, 'regional-sales'!$A$2:$D$24, 4, 0) * VLOOKUP($D482&amp;$E482&amp;$F482&amp;$G482, 'market-share'!$A$2:$F$95, 6, 0) * VLOOKUP($C482 - $G482, survival!$A$2:$B$72, 2, 0), 0)</f>
        <v>-1.8194327822129708E-8</v>
      </c>
      <c r="J482" s="1">
        <f>sales!$I482 - IF($C482 &gt;= $G482, sales!$H482 *VLOOKUP(E482&amp;($C482-$G482), 'annual-travel'!$A$2:$D$64, 4, 0), 0)</f>
        <v>1.1530779302120209E-3</v>
      </c>
      <c r="K482" s="1">
        <f>sales!$J482 - SUM($M482:$P482)</f>
        <v>4.211527993902564E-5</v>
      </c>
      <c r="M482" s="1">
        <f>IFERROR(sales!$I482 * VLOOKUP($E482&amp;$F482&amp;"GAS", 'fuel-split'!$A$2:$E$7, 5, 0) / VLOOKUP($F482&amp;$G482&amp;"GAS", 'fuel-efficiency'!$A$2:$E$56, 5, 0), 0)</f>
        <v>0</v>
      </c>
      <c r="N482" s="1">
        <f>IFERROR(sales!$I482 * VLOOKUP($E482&amp;F482&amp;"DSL", 'fuel-split'!$A$2:$E$7, 5, 0) / VLOOKUP($F482&amp;$G482&amp;"DSL", 'fuel-efficiency'!$A$2:$E$56, 5, 0), 0)</f>
        <v>304652.39749943372</v>
      </c>
      <c r="O482" s="1">
        <f>IFERROR(sales!$I482 * VLOOKUP($E482&amp;$F482&amp;"NG", 'fuel-split'!$A$2:$E$7, 5, 0) / VLOOKUP($F482&amp;$G482&amp;"NG", 'fuel-efficiency'!$A$2:$E$56, 5, 0), 0)</f>
        <v>0</v>
      </c>
      <c r="P482" s="1">
        <f>IFERROR(sales!$I482 * VLOOKUP($E482&amp;$F482&amp;"ELEC", 'fuel-split'!$A$2:$E$7, 5, 0) / VLOOKUP($F482&amp;$G482&amp;"ELEC", 'fuel-efficiency'!$A$2:$E$56, 5, 0), 0)</f>
        <v>0</v>
      </c>
    </row>
    <row r="483" spans="1:16" x14ac:dyDescent="0.2">
      <c r="A483" s="1" t="str">
        <f t="shared" si="14"/>
        <v>20181industrialVCC 22400 (DSL LHD1)2017</v>
      </c>
      <c r="B483" s="1" t="str">
        <f t="shared" si="15"/>
        <v>20181industrialVCC 22400 (DSL LHD1)</v>
      </c>
      <c r="C483">
        <f>sales!$B$483</f>
        <v>2018</v>
      </c>
      <c r="D483">
        <f>sales!$C$483</f>
        <v>1</v>
      </c>
      <c r="E483" t="str">
        <f>sales!$D$483</f>
        <v>industrial</v>
      </c>
      <c r="F483" t="str">
        <f>sales!$E$483</f>
        <v>VCC 22400 (DSL LHD1)</v>
      </c>
      <c r="G483">
        <f>sales!$F$483</f>
        <v>2017</v>
      </c>
      <c r="H483" s="1">
        <f>sales!$G483 - VLOOKUP($D483&amp;$G483, 'regional-sales'!$A$2:$D$24, 4, 0) * VLOOKUP($D483&amp;$E483&amp;$F483&amp;$G483, 'market-share'!$A$2:$F$95, 6, 0) * ($C483 = $G483)</f>
        <v>0</v>
      </c>
      <c r="I483" s="1">
        <f>sales!$H483 - IF($C483 &gt;= $G483, VLOOKUP($D483&amp;$G483, 'regional-sales'!$A$2:$D$24, 4, 0) * VLOOKUP($D483&amp;$E483&amp;$F483&amp;$G483, 'market-share'!$A$2:$F$95, 6, 0) * VLOOKUP($C483 - $G483, survival!$A$2:$B$72, 2, 0), 0)</f>
        <v>-1.8012372038356261E-8</v>
      </c>
      <c r="J483" s="1">
        <f>sales!$I483 - IF($C483 &gt;= $G483, sales!$H483 *VLOOKUP(E483&amp;($C483-$G483), 'annual-travel'!$A$2:$D$64, 4, 0), 0)</f>
        <v>3.2827537506818771E-4</v>
      </c>
      <c r="K483" s="1">
        <f>sales!$J483 - SUM($M483:$P483)</f>
        <v>3.9652513805776834E-5</v>
      </c>
      <c r="M483" s="1">
        <f>IFERROR(sales!$I483 * VLOOKUP($E483&amp;$F483&amp;"GAS", 'fuel-split'!$A$2:$E$7, 5, 0) / VLOOKUP($F483&amp;$G483&amp;"GAS", 'fuel-efficiency'!$A$2:$E$56, 5, 0), 0)</f>
        <v>0</v>
      </c>
      <c r="N483" s="1">
        <f>IFERROR(sales!$I483 * VLOOKUP($E483&amp;F483&amp;"DSL", 'fuel-split'!$A$2:$E$7, 5, 0) / VLOOKUP($F483&amp;$G483&amp;"DSL", 'fuel-efficiency'!$A$2:$E$56, 5, 0), 0)</f>
        <v>286843.98356040748</v>
      </c>
      <c r="O483" s="1">
        <f>IFERROR(sales!$I483 * VLOOKUP($E483&amp;$F483&amp;"NG", 'fuel-split'!$A$2:$E$7, 5, 0) / VLOOKUP($F483&amp;$G483&amp;"NG", 'fuel-efficiency'!$A$2:$E$56, 5, 0), 0)</f>
        <v>0</v>
      </c>
      <c r="P483" s="1">
        <f>IFERROR(sales!$I483 * VLOOKUP($E483&amp;$F483&amp;"ELEC", 'fuel-split'!$A$2:$E$7, 5, 0) / VLOOKUP($F483&amp;$G483&amp;"ELEC", 'fuel-efficiency'!$A$2:$E$56, 5, 0), 0)</f>
        <v>0</v>
      </c>
    </row>
    <row r="484" spans="1:16" x14ac:dyDescent="0.2">
      <c r="A484" s="1" t="str">
        <f t="shared" si="14"/>
        <v>20191industrialVCC 22400 (DSL LHD1)2017</v>
      </c>
      <c r="B484" s="1" t="str">
        <f t="shared" si="15"/>
        <v>20191industrialVCC 22400 (DSL LHD1)</v>
      </c>
      <c r="C484">
        <f>sales!$B$484</f>
        <v>2019</v>
      </c>
      <c r="D484">
        <f>sales!$C$484</f>
        <v>1</v>
      </c>
      <c r="E484" t="str">
        <f>sales!$D$484</f>
        <v>industrial</v>
      </c>
      <c r="F484" t="str">
        <f>sales!$E$484</f>
        <v>VCC 22400 (DSL LHD1)</v>
      </c>
      <c r="G484">
        <f>sales!$F$484</f>
        <v>2017</v>
      </c>
      <c r="H484" s="1">
        <f>sales!$G484 - VLOOKUP($D484&amp;$G484, 'regional-sales'!$A$2:$D$24, 4, 0) * VLOOKUP($D484&amp;$E484&amp;$F484&amp;$G484, 'market-share'!$A$2:$F$95, 6, 0) * ($C484 = $G484)</f>
        <v>0</v>
      </c>
      <c r="I484" s="1">
        <f>sales!$H484 - IF($C484 &gt;= $G484, VLOOKUP($D484&amp;$G484, 'regional-sales'!$A$2:$D$24, 4, 0) * VLOOKUP($D484&amp;$E484&amp;$F484&amp;$G484, 'market-share'!$A$2:$F$95, 6, 0) * VLOOKUP($C484 - $G484, survival!$A$2:$B$72, 2, 0), 0)</f>
        <v>-1.7833031051850412E-8</v>
      </c>
      <c r="J484" s="1">
        <f>sales!$I484 - IF($C484 &gt;= $G484, sales!$H484 *VLOOKUP(E484&amp;($C484-$G484), 'annual-travel'!$A$2:$D$64, 4, 0), 0)</f>
        <v>3.0998233705759048E-4</v>
      </c>
      <c r="K484" s="1">
        <f>sales!$J484 - SUM($M484:$P484)</f>
        <v>3.8145517464727163E-5</v>
      </c>
      <c r="M484" s="1">
        <f>IFERROR(sales!$I484 * VLOOKUP($E484&amp;$F484&amp;"GAS", 'fuel-split'!$A$2:$E$7, 5, 0) / VLOOKUP($F484&amp;$G484&amp;"GAS", 'fuel-efficiency'!$A$2:$E$56, 5, 0), 0)</f>
        <v>0</v>
      </c>
      <c r="N484" s="1">
        <f>IFERROR(sales!$I484 * VLOOKUP($E484&amp;F484&amp;"DSL", 'fuel-split'!$A$2:$E$7, 5, 0) / VLOOKUP($F484&amp;$G484&amp;"DSL", 'fuel-efficiency'!$A$2:$E$56, 5, 0), 0)</f>
        <v>275938.17948566651</v>
      </c>
      <c r="O484" s="1">
        <f>IFERROR(sales!$I484 * VLOOKUP($E484&amp;$F484&amp;"NG", 'fuel-split'!$A$2:$E$7, 5, 0) / VLOOKUP($F484&amp;$G484&amp;"NG", 'fuel-efficiency'!$A$2:$E$56, 5, 0), 0)</f>
        <v>0</v>
      </c>
      <c r="P484" s="1">
        <f>IFERROR(sales!$I484 * VLOOKUP($E484&amp;$F484&amp;"ELEC", 'fuel-split'!$A$2:$E$7, 5, 0) / VLOOKUP($F484&amp;$G484&amp;"ELEC", 'fuel-efficiency'!$A$2:$E$56, 5, 0), 0)</f>
        <v>0</v>
      </c>
    </row>
    <row r="485" spans="1:16" x14ac:dyDescent="0.2">
      <c r="A485" s="1" t="str">
        <f t="shared" si="14"/>
        <v>20201industrialVCC 22400 (DSL LHD1)2017</v>
      </c>
      <c r="B485" s="1" t="str">
        <f t="shared" si="15"/>
        <v>20201industrialVCC 22400 (DSL LHD1)</v>
      </c>
      <c r="C485">
        <f>sales!$B$485</f>
        <v>2020</v>
      </c>
      <c r="D485">
        <f>sales!$C$485</f>
        <v>1</v>
      </c>
      <c r="E485" t="str">
        <f>sales!$D$485</f>
        <v>industrial</v>
      </c>
      <c r="F485" t="str">
        <f>sales!$E$485</f>
        <v>VCC 22400 (DSL LHD1)</v>
      </c>
      <c r="G485">
        <f>sales!$F$485</f>
        <v>2017</v>
      </c>
      <c r="H485" s="1">
        <f>sales!$G485 - VLOOKUP($D485&amp;$G485, 'regional-sales'!$A$2:$D$24, 4, 0) * VLOOKUP($D485&amp;$E485&amp;$F485&amp;$G485, 'market-share'!$A$2:$F$95, 6, 0) * ($C485 = $G485)</f>
        <v>0</v>
      </c>
      <c r="I485" s="1">
        <f>sales!$H485 - IF($C485 &gt;= $G485, VLOOKUP($D485&amp;$G485, 'regional-sales'!$A$2:$D$24, 4, 0) * VLOOKUP($D485&amp;$E485&amp;$F485&amp;$G485, 'market-share'!$A$2:$F$95, 6, 0) * VLOOKUP($C485 - $G485, survival!$A$2:$B$72, 2, 0), 0)</f>
        <v>-1.7654372186370892E-8</v>
      </c>
      <c r="J485" s="1">
        <f>sales!$I485 - IF($C485 &gt;= $G485, sales!$H485 *VLOOKUP(E485&amp;($C485-$G485), 'annual-travel'!$A$2:$D$64, 4, 0), 0)</f>
        <v>1.1696899309754372E-3</v>
      </c>
      <c r="K485" s="1">
        <f>sales!$J485 - SUM($M485:$P485)</f>
        <v>3.6927754990756512E-5</v>
      </c>
      <c r="M485" s="1">
        <f>IFERROR(sales!$I485 * VLOOKUP($E485&amp;$F485&amp;"GAS", 'fuel-split'!$A$2:$E$7, 5, 0) / VLOOKUP($F485&amp;$G485&amp;"GAS", 'fuel-efficiency'!$A$2:$E$56, 5, 0), 0)</f>
        <v>0</v>
      </c>
      <c r="N485" s="1">
        <f>IFERROR(sales!$I485 * VLOOKUP($E485&amp;F485&amp;"DSL", 'fuel-split'!$A$2:$E$7, 5, 0) / VLOOKUP($F485&amp;$G485&amp;"DSL", 'fuel-efficiency'!$A$2:$E$56, 5, 0), 0)</f>
        <v>267127.99529415625</v>
      </c>
      <c r="O485" s="1">
        <f>IFERROR(sales!$I485 * VLOOKUP($E485&amp;$F485&amp;"NG", 'fuel-split'!$A$2:$E$7, 5, 0) / VLOOKUP($F485&amp;$G485&amp;"NG", 'fuel-efficiency'!$A$2:$E$56, 5, 0), 0)</f>
        <v>0</v>
      </c>
      <c r="P485" s="1">
        <f>IFERROR(sales!$I485 * VLOOKUP($E485&amp;$F485&amp;"ELEC", 'fuel-split'!$A$2:$E$7, 5, 0) / VLOOKUP($F485&amp;$G485&amp;"ELEC", 'fuel-efficiency'!$A$2:$E$56, 5, 0), 0)</f>
        <v>0</v>
      </c>
    </row>
    <row r="486" spans="1:16" x14ac:dyDescent="0.2">
      <c r="A486" s="1" t="str">
        <f t="shared" si="14"/>
        <v>20101industrialVCC 22400 (DSL LHD1)2018</v>
      </c>
      <c r="B486" s="1" t="str">
        <f t="shared" si="15"/>
        <v>20101industrialVCC 22400 (DSL LHD1)</v>
      </c>
      <c r="C486">
        <f>sales!$B$486</f>
        <v>2010</v>
      </c>
      <c r="D486">
        <f>sales!$C$486</f>
        <v>1</v>
      </c>
      <c r="E486" t="str">
        <f>sales!$D$486</f>
        <v>industrial</v>
      </c>
      <c r="F486" t="str">
        <f>sales!$E$486</f>
        <v>VCC 22400 (DSL LHD1)</v>
      </c>
      <c r="G486">
        <f>sales!$F$486</f>
        <v>2018</v>
      </c>
      <c r="H486" s="1">
        <f>sales!$G486 - VLOOKUP($D486&amp;$G486, 'regional-sales'!$A$2:$D$24, 4, 0) * VLOOKUP($D486&amp;$E486&amp;$F486&amp;$G486, 'market-share'!$A$2:$F$95, 6, 0) * ($C486 = $G486)</f>
        <v>0</v>
      </c>
      <c r="I486" s="1">
        <f>sales!$H486 - IF($C486 &gt;= $G486, VLOOKUP($D486&amp;$G486, 'regional-sales'!$A$2:$D$24, 4, 0) * VLOOKUP($D486&amp;$E486&amp;$F486&amp;$G486, 'market-share'!$A$2:$F$95, 6, 0) * VLOOKUP($C486 - $G486, survival!$A$2:$B$72, 2, 0), 0)</f>
        <v>0</v>
      </c>
      <c r="J486" s="1">
        <f>sales!$I486 - IF($C486 &gt;= $G486, sales!$H486 *VLOOKUP(E486&amp;($C486-$G486), 'annual-travel'!$A$2:$D$64, 4, 0), 0)</f>
        <v>0</v>
      </c>
      <c r="K486" s="1">
        <f>sales!$J486 - SUM($M486:$P486)</f>
        <v>0</v>
      </c>
      <c r="M486" s="1">
        <f>IFERROR(sales!$I486 * VLOOKUP($E486&amp;$F486&amp;"GAS", 'fuel-split'!$A$2:$E$7, 5, 0) / VLOOKUP($F486&amp;$G486&amp;"GAS", 'fuel-efficiency'!$A$2:$E$56, 5, 0), 0)</f>
        <v>0</v>
      </c>
      <c r="N486" s="1">
        <f>IFERROR(sales!$I486 * VLOOKUP($E486&amp;F486&amp;"DSL", 'fuel-split'!$A$2:$E$7, 5, 0) / VLOOKUP($F486&amp;$G486&amp;"DSL", 'fuel-efficiency'!$A$2:$E$56, 5, 0), 0)</f>
        <v>0</v>
      </c>
      <c r="O486" s="1">
        <f>IFERROR(sales!$I486 * VLOOKUP($E486&amp;$F486&amp;"NG", 'fuel-split'!$A$2:$E$7, 5, 0) / VLOOKUP($F486&amp;$G486&amp;"NG", 'fuel-efficiency'!$A$2:$E$56, 5, 0), 0)</f>
        <v>0</v>
      </c>
      <c r="P486" s="1">
        <f>IFERROR(sales!$I486 * VLOOKUP($E486&amp;$F486&amp;"ELEC", 'fuel-split'!$A$2:$E$7, 5, 0) / VLOOKUP($F486&amp;$G486&amp;"ELEC", 'fuel-efficiency'!$A$2:$E$56, 5, 0), 0)</f>
        <v>0</v>
      </c>
    </row>
    <row r="487" spans="1:16" x14ac:dyDescent="0.2">
      <c r="A487" s="1" t="str">
        <f t="shared" si="14"/>
        <v>20111industrialVCC 22400 (DSL LHD1)2018</v>
      </c>
      <c r="B487" s="1" t="str">
        <f t="shared" si="15"/>
        <v>20111industrialVCC 22400 (DSL LHD1)</v>
      </c>
      <c r="C487">
        <f>sales!$B$487</f>
        <v>2011</v>
      </c>
      <c r="D487">
        <f>sales!$C$487</f>
        <v>1</v>
      </c>
      <c r="E487" t="str">
        <f>sales!$D$487</f>
        <v>industrial</v>
      </c>
      <c r="F487" t="str">
        <f>sales!$E$487</f>
        <v>VCC 22400 (DSL LHD1)</v>
      </c>
      <c r="G487">
        <f>sales!$F$487</f>
        <v>2018</v>
      </c>
      <c r="H487" s="1">
        <f>sales!$G487 - VLOOKUP($D487&amp;$G487, 'regional-sales'!$A$2:$D$24, 4, 0) * VLOOKUP($D487&amp;$E487&amp;$F487&amp;$G487, 'market-share'!$A$2:$F$95, 6, 0) * ($C487 = $G487)</f>
        <v>0</v>
      </c>
      <c r="I487" s="1">
        <f>sales!$H487 - IF($C487 &gt;= $G487, VLOOKUP($D487&amp;$G487, 'regional-sales'!$A$2:$D$24, 4, 0) * VLOOKUP($D487&amp;$E487&amp;$F487&amp;$G487, 'market-share'!$A$2:$F$95, 6, 0) * VLOOKUP($C487 - $G487, survival!$A$2:$B$72, 2, 0), 0)</f>
        <v>0</v>
      </c>
      <c r="J487" s="1">
        <f>sales!$I487 - IF($C487 &gt;= $G487, sales!$H487 *VLOOKUP(E487&amp;($C487-$G487), 'annual-travel'!$A$2:$D$64, 4, 0), 0)</f>
        <v>0</v>
      </c>
      <c r="K487" s="1">
        <f>sales!$J487 - SUM($M487:$P487)</f>
        <v>0</v>
      </c>
      <c r="M487" s="1">
        <f>IFERROR(sales!$I487 * VLOOKUP($E487&amp;$F487&amp;"GAS", 'fuel-split'!$A$2:$E$7, 5, 0) / VLOOKUP($F487&amp;$G487&amp;"GAS", 'fuel-efficiency'!$A$2:$E$56, 5, 0), 0)</f>
        <v>0</v>
      </c>
      <c r="N487" s="1">
        <f>IFERROR(sales!$I487 * VLOOKUP($E487&amp;F487&amp;"DSL", 'fuel-split'!$A$2:$E$7, 5, 0) / VLOOKUP($F487&amp;$G487&amp;"DSL", 'fuel-efficiency'!$A$2:$E$56, 5, 0), 0)</f>
        <v>0</v>
      </c>
      <c r="O487" s="1">
        <f>IFERROR(sales!$I487 * VLOOKUP($E487&amp;$F487&amp;"NG", 'fuel-split'!$A$2:$E$7, 5, 0) / VLOOKUP($F487&amp;$G487&amp;"NG", 'fuel-efficiency'!$A$2:$E$56, 5, 0), 0)</f>
        <v>0</v>
      </c>
      <c r="P487" s="1">
        <f>IFERROR(sales!$I487 * VLOOKUP($E487&amp;$F487&amp;"ELEC", 'fuel-split'!$A$2:$E$7, 5, 0) / VLOOKUP($F487&amp;$G487&amp;"ELEC", 'fuel-efficiency'!$A$2:$E$56, 5, 0), 0)</f>
        <v>0</v>
      </c>
    </row>
    <row r="488" spans="1:16" x14ac:dyDescent="0.2">
      <c r="A488" s="1" t="str">
        <f t="shared" si="14"/>
        <v>20121industrialVCC 22400 (DSL LHD1)2018</v>
      </c>
      <c r="B488" s="1" t="str">
        <f t="shared" si="15"/>
        <v>20121industrialVCC 22400 (DSL LHD1)</v>
      </c>
      <c r="C488">
        <f>sales!$B$488</f>
        <v>2012</v>
      </c>
      <c r="D488">
        <f>sales!$C$488</f>
        <v>1</v>
      </c>
      <c r="E488" t="str">
        <f>sales!$D$488</f>
        <v>industrial</v>
      </c>
      <c r="F488" t="str">
        <f>sales!$E$488</f>
        <v>VCC 22400 (DSL LHD1)</v>
      </c>
      <c r="G488">
        <f>sales!$F$488</f>
        <v>2018</v>
      </c>
      <c r="H488" s="1">
        <f>sales!$G488 - VLOOKUP($D488&amp;$G488, 'regional-sales'!$A$2:$D$24, 4, 0) * VLOOKUP($D488&amp;$E488&amp;$F488&amp;$G488, 'market-share'!$A$2:$F$95, 6, 0) * ($C488 = $G488)</f>
        <v>0</v>
      </c>
      <c r="I488" s="1">
        <f>sales!$H488 - IF($C488 &gt;= $G488, VLOOKUP($D488&amp;$G488, 'regional-sales'!$A$2:$D$24, 4, 0) * VLOOKUP($D488&amp;$E488&amp;$F488&amp;$G488, 'market-share'!$A$2:$F$95, 6, 0) * VLOOKUP($C488 - $G488, survival!$A$2:$B$72, 2, 0), 0)</f>
        <v>0</v>
      </c>
      <c r="J488" s="1">
        <f>sales!$I488 - IF($C488 &gt;= $G488, sales!$H488 *VLOOKUP(E488&amp;($C488-$G488), 'annual-travel'!$A$2:$D$64, 4, 0), 0)</f>
        <v>0</v>
      </c>
      <c r="K488" s="1">
        <f>sales!$J488 - SUM($M488:$P488)</f>
        <v>0</v>
      </c>
      <c r="M488" s="1">
        <f>IFERROR(sales!$I488 * VLOOKUP($E488&amp;$F488&amp;"GAS", 'fuel-split'!$A$2:$E$7, 5, 0) / VLOOKUP($F488&amp;$G488&amp;"GAS", 'fuel-efficiency'!$A$2:$E$56, 5, 0), 0)</f>
        <v>0</v>
      </c>
      <c r="N488" s="1">
        <f>IFERROR(sales!$I488 * VLOOKUP($E488&amp;F488&amp;"DSL", 'fuel-split'!$A$2:$E$7, 5, 0) / VLOOKUP($F488&amp;$G488&amp;"DSL", 'fuel-efficiency'!$A$2:$E$56, 5, 0), 0)</f>
        <v>0</v>
      </c>
      <c r="O488" s="1">
        <f>IFERROR(sales!$I488 * VLOOKUP($E488&amp;$F488&amp;"NG", 'fuel-split'!$A$2:$E$7, 5, 0) / VLOOKUP($F488&amp;$G488&amp;"NG", 'fuel-efficiency'!$A$2:$E$56, 5, 0), 0)</f>
        <v>0</v>
      </c>
      <c r="P488" s="1">
        <f>IFERROR(sales!$I488 * VLOOKUP($E488&amp;$F488&amp;"ELEC", 'fuel-split'!$A$2:$E$7, 5, 0) / VLOOKUP($F488&amp;$G488&amp;"ELEC", 'fuel-efficiency'!$A$2:$E$56, 5, 0), 0)</f>
        <v>0</v>
      </c>
    </row>
    <row r="489" spans="1:16" x14ac:dyDescent="0.2">
      <c r="A489" s="1" t="str">
        <f t="shared" si="14"/>
        <v>20131industrialVCC 22400 (DSL LHD1)2018</v>
      </c>
      <c r="B489" s="1" t="str">
        <f t="shared" si="15"/>
        <v>20131industrialVCC 22400 (DSL LHD1)</v>
      </c>
      <c r="C489">
        <f>sales!$B$489</f>
        <v>2013</v>
      </c>
      <c r="D489">
        <f>sales!$C$489</f>
        <v>1</v>
      </c>
      <c r="E489" t="str">
        <f>sales!$D$489</f>
        <v>industrial</v>
      </c>
      <c r="F489" t="str">
        <f>sales!$E$489</f>
        <v>VCC 22400 (DSL LHD1)</v>
      </c>
      <c r="G489">
        <f>sales!$F$489</f>
        <v>2018</v>
      </c>
      <c r="H489" s="1">
        <f>sales!$G489 - VLOOKUP($D489&amp;$G489, 'regional-sales'!$A$2:$D$24, 4, 0) * VLOOKUP($D489&amp;$E489&amp;$F489&amp;$G489, 'market-share'!$A$2:$F$95, 6, 0) * ($C489 = $G489)</f>
        <v>0</v>
      </c>
      <c r="I489" s="1">
        <f>sales!$H489 - IF($C489 &gt;= $G489, VLOOKUP($D489&amp;$G489, 'regional-sales'!$A$2:$D$24, 4, 0) * VLOOKUP($D489&amp;$E489&amp;$F489&amp;$G489, 'market-share'!$A$2:$F$95, 6, 0) * VLOOKUP($C489 - $G489, survival!$A$2:$B$72, 2, 0), 0)</f>
        <v>0</v>
      </c>
      <c r="J489" s="1">
        <f>sales!$I489 - IF($C489 &gt;= $G489, sales!$H489 *VLOOKUP(E489&amp;($C489-$G489), 'annual-travel'!$A$2:$D$64, 4, 0), 0)</f>
        <v>0</v>
      </c>
      <c r="K489" s="1">
        <f>sales!$J489 - SUM($M489:$P489)</f>
        <v>0</v>
      </c>
      <c r="M489" s="1">
        <f>IFERROR(sales!$I489 * VLOOKUP($E489&amp;$F489&amp;"GAS", 'fuel-split'!$A$2:$E$7, 5, 0) / VLOOKUP($F489&amp;$G489&amp;"GAS", 'fuel-efficiency'!$A$2:$E$56, 5, 0), 0)</f>
        <v>0</v>
      </c>
      <c r="N489" s="1">
        <f>IFERROR(sales!$I489 * VLOOKUP($E489&amp;F489&amp;"DSL", 'fuel-split'!$A$2:$E$7, 5, 0) / VLOOKUP($F489&amp;$G489&amp;"DSL", 'fuel-efficiency'!$A$2:$E$56, 5, 0), 0)</f>
        <v>0</v>
      </c>
      <c r="O489" s="1">
        <f>IFERROR(sales!$I489 * VLOOKUP($E489&amp;$F489&amp;"NG", 'fuel-split'!$A$2:$E$7, 5, 0) / VLOOKUP($F489&amp;$G489&amp;"NG", 'fuel-efficiency'!$A$2:$E$56, 5, 0), 0)</f>
        <v>0</v>
      </c>
      <c r="P489" s="1">
        <f>IFERROR(sales!$I489 * VLOOKUP($E489&amp;$F489&amp;"ELEC", 'fuel-split'!$A$2:$E$7, 5, 0) / VLOOKUP($F489&amp;$G489&amp;"ELEC", 'fuel-efficiency'!$A$2:$E$56, 5, 0), 0)</f>
        <v>0</v>
      </c>
    </row>
    <row r="490" spans="1:16" x14ac:dyDescent="0.2">
      <c r="A490" s="1" t="str">
        <f t="shared" si="14"/>
        <v>20141industrialVCC 22400 (DSL LHD1)2018</v>
      </c>
      <c r="B490" s="1" t="str">
        <f t="shared" si="15"/>
        <v>20141industrialVCC 22400 (DSL LHD1)</v>
      </c>
      <c r="C490">
        <f>sales!$B$490</f>
        <v>2014</v>
      </c>
      <c r="D490">
        <f>sales!$C$490</f>
        <v>1</v>
      </c>
      <c r="E490" t="str">
        <f>sales!$D$490</f>
        <v>industrial</v>
      </c>
      <c r="F490" t="str">
        <f>sales!$E$490</f>
        <v>VCC 22400 (DSL LHD1)</v>
      </c>
      <c r="G490">
        <f>sales!$F$490</f>
        <v>2018</v>
      </c>
      <c r="H490" s="1">
        <f>sales!$G490 - VLOOKUP($D490&amp;$G490, 'regional-sales'!$A$2:$D$24, 4, 0) * VLOOKUP($D490&amp;$E490&amp;$F490&amp;$G490, 'market-share'!$A$2:$F$95, 6, 0) * ($C490 = $G490)</f>
        <v>0</v>
      </c>
      <c r="I490" s="1">
        <f>sales!$H490 - IF($C490 &gt;= $G490, VLOOKUP($D490&amp;$G490, 'regional-sales'!$A$2:$D$24, 4, 0) * VLOOKUP($D490&amp;$E490&amp;$F490&amp;$G490, 'market-share'!$A$2:$F$95, 6, 0) * VLOOKUP($C490 - $G490, survival!$A$2:$B$72, 2, 0), 0)</f>
        <v>0</v>
      </c>
      <c r="J490" s="1">
        <f>sales!$I490 - IF($C490 &gt;= $G490, sales!$H490 *VLOOKUP(E490&amp;($C490-$G490), 'annual-travel'!$A$2:$D$64, 4, 0), 0)</f>
        <v>0</v>
      </c>
      <c r="K490" s="1">
        <f>sales!$J490 - SUM($M490:$P490)</f>
        <v>0</v>
      </c>
      <c r="M490" s="1">
        <f>IFERROR(sales!$I490 * VLOOKUP($E490&amp;$F490&amp;"GAS", 'fuel-split'!$A$2:$E$7, 5, 0) / VLOOKUP($F490&amp;$G490&amp;"GAS", 'fuel-efficiency'!$A$2:$E$56, 5, 0), 0)</f>
        <v>0</v>
      </c>
      <c r="N490" s="1">
        <f>IFERROR(sales!$I490 * VLOOKUP($E490&amp;F490&amp;"DSL", 'fuel-split'!$A$2:$E$7, 5, 0) / VLOOKUP($F490&amp;$G490&amp;"DSL", 'fuel-efficiency'!$A$2:$E$56, 5, 0), 0)</f>
        <v>0</v>
      </c>
      <c r="O490" s="1">
        <f>IFERROR(sales!$I490 * VLOOKUP($E490&amp;$F490&amp;"NG", 'fuel-split'!$A$2:$E$7, 5, 0) / VLOOKUP($F490&amp;$G490&amp;"NG", 'fuel-efficiency'!$A$2:$E$56, 5, 0), 0)</f>
        <v>0</v>
      </c>
      <c r="P490" s="1">
        <f>IFERROR(sales!$I490 * VLOOKUP($E490&amp;$F490&amp;"ELEC", 'fuel-split'!$A$2:$E$7, 5, 0) / VLOOKUP($F490&amp;$G490&amp;"ELEC", 'fuel-efficiency'!$A$2:$E$56, 5, 0), 0)</f>
        <v>0</v>
      </c>
    </row>
    <row r="491" spans="1:16" x14ac:dyDescent="0.2">
      <c r="A491" s="1" t="str">
        <f t="shared" si="14"/>
        <v>20151industrialVCC 22400 (DSL LHD1)2018</v>
      </c>
      <c r="B491" s="1" t="str">
        <f t="shared" si="15"/>
        <v>20151industrialVCC 22400 (DSL LHD1)</v>
      </c>
      <c r="C491">
        <f>sales!$B$491</f>
        <v>2015</v>
      </c>
      <c r="D491">
        <f>sales!$C$491</f>
        <v>1</v>
      </c>
      <c r="E491" t="str">
        <f>sales!$D$491</f>
        <v>industrial</v>
      </c>
      <c r="F491" t="str">
        <f>sales!$E$491</f>
        <v>VCC 22400 (DSL LHD1)</v>
      </c>
      <c r="G491">
        <f>sales!$F$491</f>
        <v>2018</v>
      </c>
      <c r="H491" s="1">
        <f>sales!$G491 - VLOOKUP($D491&amp;$G491, 'regional-sales'!$A$2:$D$24, 4, 0) * VLOOKUP($D491&amp;$E491&amp;$F491&amp;$G491, 'market-share'!$A$2:$F$95, 6, 0) * ($C491 = $G491)</f>
        <v>0</v>
      </c>
      <c r="I491" s="1">
        <f>sales!$H491 - IF($C491 &gt;= $G491, VLOOKUP($D491&amp;$G491, 'regional-sales'!$A$2:$D$24, 4, 0) * VLOOKUP($D491&amp;$E491&amp;$F491&amp;$G491, 'market-share'!$A$2:$F$95, 6, 0) * VLOOKUP($C491 - $G491, survival!$A$2:$B$72, 2, 0), 0)</f>
        <v>0</v>
      </c>
      <c r="J491" s="1">
        <f>sales!$I491 - IF($C491 &gt;= $G491, sales!$H491 *VLOOKUP(E491&amp;($C491-$G491), 'annual-travel'!$A$2:$D$64, 4, 0), 0)</f>
        <v>0</v>
      </c>
      <c r="K491" s="1">
        <f>sales!$J491 - SUM($M491:$P491)</f>
        <v>0</v>
      </c>
      <c r="M491" s="1">
        <f>IFERROR(sales!$I491 * VLOOKUP($E491&amp;$F491&amp;"GAS", 'fuel-split'!$A$2:$E$7, 5, 0) / VLOOKUP($F491&amp;$G491&amp;"GAS", 'fuel-efficiency'!$A$2:$E$56, 5, 0), 0)</f>
        <v>0</v>
      </c>
      <c r="N491" s="1">
        <f>IFERROR(sales!$I491 * VLOOKUP($E491&amp;F491&amp;"DSL", 'fuel-split'!$A$2:$E$7, 5, 0) / VLOOKUP($F491&amp;$G491&amp;"DSL", 'fuel-efficiency'!$A$2:$E$56, 5, 0), 0)</f>
        <v>0</v>
      </c>
      <c r="O491" s="1">
        <f>IFERROR(sales!$I491 * VLOOKUP($E491&amp;$F491&amp;"NG", 'fuel-split'!$A$2:$E$7, 5, 0) / VLOOKUP($F491&amp;$G491&amp;"NG", 'fuel-efficiency'!$A$2:$E$56, 5, 0), 0)</f>
        <v>0</v>
      </c>
      <c r="P491" s="1">
        <f>IFERROR(sales!$I491 * VLOOKUP($E491&amp;$F491&amp;"ELEC", 'fuel-split'!$A$2:$E$7, 5, 0) / VLOOKUP($F491&amp;$G491&amp;"ELEC", 'fuel-efficiency'!$A$2:$E$56, 5, 0), 0)</f>
        <v>0</v>
      </c>
    </row>
    <row r="492" spans="1:16" x14ac:dyDescent="0.2">
      <c r="A492" s="1" t="str">
        <f t="shared" si="14"/>
        <v>20161industrialVCC 22400 (DSL LHD1)2018</v>
      </c>
      <c r="B492" s="1" t="str">
        <f t="shared" si="15"/>
        <v>20161industrialVCC 22400 (DSL LHD1)</v>
      </c>
      <c r="C492">
        <f>sales!$B$492</f>
        <v>2016</v>
      </c>
      <c r="D492">
        <f>sales!$C$492</f>
        <v>1</v>
      </c>
      <c r="E492" t="str">
        <f>sales!$D$492</f>
        <v>industrial</v>
      </c>
      <c r="F492" t="str">
        <f>sales!$E$492</f>
        <v>VCC 22400 (DSL LHD1)</v>
      </c>
      <c r="G492">
        <f>sales!$F$492</f>
        <v>2018</v>
      </c>
      <c r="H492" s="1">
        <f>sales!$G492 - VLOOKUP($D492&amp;$G492, 'regional-sales'!$A$2:$D$24, 4, 0) * VLOOKUP($D492&amp;$E492&amp;$F492&amp;$G492, 'market-share'!$A$2:$F$95, 6, 0) * ($C492 = $G492)</f>
        <v>0</v>
      </c>
      <c r="I492" s="1">
        <f>sales!$H492 - IF($C492 &gt;= $G492, VLOOKUP($D492&amp;$G492, 'regional-sales'!$A$2:$D$24, 4, 0) * VLOOKUP($D492&amp;$E492&amp;$F492&amp;$G492, 'market-share'!$A$2:$F$95, 6, 0) * VLOOKUP($C492 - $G492, survival!$A$2:$B$72, 2, 0), 0)</f>
        <v>0</v>
      </c>
      <c r="J492" s="1">
        <f>sales!$I492 - IF($C492 &gt;= $G492, sales!$H492 *VLOOKUP(E492&amp;($C492-$G492), 'annual-travel'!$A$2:$D$64, 4, 0), 0)</f>
        <v>0</v>
      </c>
      <c r="K492" s="1">
        <f>sales!$J492 - SUM($M492:$P492)</f>
        <v>0</v>
      </c>
      <c r="M492" s="1">
        <f>IFERROR(sales!$I492 * VLOOKUP($E492&amp;$F492&amp;"GAS", 'fuel-split'!$A$2:$E$7, 5, 0) / VLOOKUP($F492&amp;$G492&amp;"GAS", 'fuel-efficiency'!$A$2:$E$56, 5, 0), 0)</f>
        <v>0</v>
      </c>
      <c r="N492" s="1">
        <f>IFERROR(sales!$I492 * VLOOKUP($E492&amp;F492&amp;"DSL", 'fuel-split'!$A$2:$E$7, 5, 0) / VLOOKUP($F492&amp;$G492&amp;"DSL", 'fuel-efficiency'!$A$2:$E$56, 5, 0), 0)</f>
        <v>0</v>
      </c>
      <c r="O492" s="1">
        <f>IFERROR(sales!$I492 * VLOOKUP($E492&amp;$F492&amp;"NG", 'fuel-split'!$A$2:$E$7, 5, 0) / VLOOKUP($F492&amp;$G492&amp;"NG", 'fuel-efficiency'!$A$2:$E$56, 5, 0), 0)</f>
        <v>0</v>
      </c>
      <c r="P492" s="1">
        <f>IFERROR(sales!$I492 * VLOOKUP($E492&amp;$F492&amp;"ELEC", 'fuel-split'!$A$2:$E$7, 5, 0) / VLOOKUP($F492&amp;$G492&amp;"ELEC", 'fuel-efficiency'!$A$2:$E$56, 5, 0), 0)</f>
        <v>0</v>
      </c>
    </row>
    <row r="493" spans="1:16" x14ac:dyDescent="0.2">
      <c r="A493" s="1" t="str">
        <f t="shared" si="14"/>
        <v>20171industrialVCC 22400 (DSL LHD1)2018</v>
      </c>
      <c r="B493" s="1" t="str">
        <f t="shared" si="15"/>
        <v>20171industrialVCC 22400 (DSL LHD1)</v>
      </c>
      <c r="C493">
        <f>sales!$B$493</f>
        <v>2017</v>
      </c>
      <c r="D493">
        <f>sales!$C$493</f>
        <v>1</v>
      </c>
      <c r="E493" t="str">
        <f>sales!$D$493</f>
        <v>industrial</v>
      </c>
      <c r="F493" t="str">
        <f>sales!$E$493</f>
        <v>VCC 22400 (DSL LHD1)</v>
      </c>
      <c r="G493">
        <f>sales!$F$493</f>
        <v>2018</v>
      </c>
      <c r="H493" s="1">
        <f>sales!$G493 - VLOOKUP($D493&amp;$G493, 'regional-sales'!$A$2:$D$24, 4, 0) * VLOOKUP($D493&amp;$E493&amp;$F493&amp;$G493, 'market-share'!$A$2:$F$95, 6, 0) * ($C493 = $G493)</f>
        <v>0</v>
      </c>
      <c r="I493" s="1">
        <f>sales!$H493 - IF($C493 &gt;= $G493, VLOOKUP($D493&amp;$G493, 'regional-sales'!$A$2:$D$24, 4, 0) * VLOOKUP($D493&amp;$E493&amp;$F493&amp;$G493, 'market-share'!$A$2:$F$95, 6, 0) * VLOOKUP($C493 - $G493, survival!$A$2:$B$72, 2, 0), 0)</f>
        <v>0</v>
      </c>
      <c r="J493" s="1">
        <f>sales!$I493 - IF($C493 &gt;= $G493, sales!$H493 *VLOOKUP(E493&amp;($C493-$G493), 'annual-travel'!$A$2:$D$64, 4, 0), 0)</f>
        <v>0</v>
      </c>
      <c r="K493" s="1">
        <f>sales!$J493 - SUM($M493:$P493)</f>
        <v>0</v>
      </c>
      <c r="M493" s="1">
        <f>IFERROR(sales!$I493 * VLOOKUP($E493&amp;$F493&amp;"GAS", 'fuel-split'!$A$2:$E$7, 5, 0) / VLOOKUP($F493&amp;$G493&amp;"GAS", 'fuel-efficiency'!$A$2:$E$56, 5, 0), 0)</f>
        <v>0</v>
      </c>
      <c r="N493" s="1">
        <f>IFERROR(sales!$I493 * VLOOKUP($E493&amp;F493&amp;"DSL", 'fuel-split'!$A$2:$E$7, 5, 0) / VLOOKUP($F493&amp;$G493&amp;"DSL", 'fuel-efficiency'!$A$2:$E$56, 5, 0), 0)</f>
        <v>0</v>
      </c>
      <c r="O493" s="1">
        <f>IFERROR(sales!$I493 * VLOOKUP($E493&amp;$F493&amp;"NG", 'fuel-split'!$A$2:$E$7, 5, 0) / VLOOKUP($F493&amp;$G493&amp;"NG", 'fuel-efficiency'!$A$2:$E$56, 5, 0), 0)</f>
        <v>0</v>
      </c>
      <c r="P493" s="1">
        <f>IFERROR(sales!$I493 * VLOOKUP($E493&amp;$F493&amp;"ELEC", 'fuel-split'!$A$2:$E$7, 5, 0) / VLOOKUP($F493&amp;$G493&amp;"ELEC", 'fuel-efficiency'!$A$2:$E$56, 5, 0), 0)</f>
        <v>0</v>
      </c>
    </row>
    <row r="494" spans="1:16" x14ac:dyDescent="0.2">
      <c r="A494" s="1" t="str">
        <f t="shared" si="14"/>
        <v>20181industrialVCC 22400 (DSL LHD1)2018</v>
      </c>
      <c r="B494" s="1" t="str">
        <f t="shared" si="15"/>
        <v>20181industrialVCC 22400 (DSL LHD1)</v>
      </c>
      <c r="C494">
        <f>sales!$B$494</f>
        <v>2018</v>
      </c>
      <c r="D494">
        <f>sales!$C$494</f>
        <v>1</v>
      </c>
      <c r="E494" t="str">
        <f>sales!$D$494</f>
        <v>industrial</v>
      </c>
      <c r="F494" t="str">
        <f>sales!$E$494</f>
        <v>VCC 22400 (DSL LHD1)</v>
      </c>
      <c r="G494">
        <f>sales!$F$494</f>
        <v>2018</v>
      </c>
      <c r="H494" s="1">
        <f>sales!$G494 - VLOOKUP($D494&amp;$G494, 'regional-sales'!$A$2:$D$24, 4, 0) * VLOOKUP($D494&amp;$E494&amp;$F494&amp;$G494, 'market-share'!$A$2:$F$95, 6, 0) * ($C494 = $G494)</f>
        <v>-7.7394588515744545E-9</v>
      </c>
      <c r="I494" s="1">
        <f>sales!$H494 - IF($C494 &gt;= $G494, VLOOKUP($D494&amp;$G494, 'regional-sales'!$A$2:$D$24, 4, 0) * VLOOKUP($D494&amp;$E494&amp;$F494&amp;$G494, 'market-share'!$A$2:$F$95, 6, 0) * VLOOKUP($C494 - $G494, survival!$A$2:$B$72, 2, 0), 0)</f>
        <v>-7.7394588515744545E-9</v>
      </c>
      <c r="J494" s="1">
        <f>sales!$I494 - IF($C494 &gt;= $G494, sales!$H494 *VLOOKUP(E494&amp;($C494-$G494), 'annual-travel'!$A$2:$D$64, 4, 0), 0)</f>
        <v>1.9918493926525116E-3</v>
      </c>
      <c r="K494" s="1">
        <f>sales!$J494 - SUM($M494:$P494)</f>
        <v>6.3682906329631805E-5</v>
      </c>
      <c r="M494" s="1">
        <f>IFERROR(sales!$I494 * VLOOKUP($E494&amp;$F494&amp;"GAS", 'fuel-split'!$A$2:$E$7, 5, 0) / VLOOKUP($F494&amp;$G494&amp;"GAS", 'fuel-efficiency'!$A$2:$E$56, 5, 0), 0)</f>
        <v>0</v>
      </c>
      <c r="N494" s="1">
        <f>IFERROR(sales!$I494 * VLOOKUP($E494&amp;F494&amp;"DSL", 'fuel-split'!$A$2:$E$7, 5, 0) / VLOOKUP($F494&amp;$G494&amp;"DSL", 'fuel-efficiency'!$A$2:$E$56, 5, 0), 0)</f>
        <v>491491.0297546761</v>
      </c>
      <c r="O494" s="1">
        <f>IFERROR(sales!$I494 * VLOOKUP($E494&amp;$F494&amp;"NG", 'fuel-split'!$A$2:$E$7, 5, 0) / VLOOKUP($F494&amp;$G494&amp;"NG", 'fuel-efficiency'!$A$2:$E$56, 5, 0), 0)</f>
        <v>0</v>
      </c>
      <c r="P494" s="1">
        <f>IFERROR(sales!$I494 * VLOOKUP($E494&amp;$F494&amp;"ELEC", 'fuel-split'!$A$2:$E$7, 5, 0) / VLOOKUP($F494&amp;$G494&amp;"ELEC", 'fuel-efficiency'!$A$2:$E$56, 5, 0), 0)</f>
        <v>0</v>
      </c>
    </row>
    <row r="495" spans="1:16" x14ac:dyDescent="0.2">
      <c r="A495" s="1" t="str">
        <f t="shared" si="14"/>
        <v>20191industrialVCC 22400 (DSL LHD1)2018</v>
      </c>
      <c r="B495" s="1" t="str">
        <f t="shared" si="15"/>
        <v>20191industrialVCC 22400 (DSL LHD1)</v>
      </c>
      <c r="C495">
        <f>sales!$B$495</f>
        <v>2019</v>
      </c>
      <c r="D495">
        <f>sales!$C$495</f>
        <v>1</v>
      </c>
      <c r="E495" t="str">
        <f>sales!$D$495</f>
        <v>industrial</v>
      </c>
      <c r="F495" t="str">
        <f>sales!$E$495</f>
        <v>VCC 22400 (DSL LHD1)</v>
      </c>
      <c r="G495">
        <f>sales!$F$495</f>
        <v>2018</v>
      </c>
      <c r="H495" s="1">
        <f>sales!$G495 - VLOOKUP($D495&amp;$G495, 'regional-sales'!$A$2:$D$24, 4, 0) * VLOOKUP($D495&amp;$E495&amp;$F495&amp;$G495, 'market-share'!$A$2:$F$95, 6, 0) * ($C495 = $G495)</f>
        <v>0</v>
      </c>
      <c r="I495" s="1">
        <f>sales!$H495 - IF($C495 &gt;= $G495, VLOOKUP($D495&amp;$G495, 'regional-sales'!$A$2:$D$24, 4, 0) * VLOOKUP($D495&amp;$E495&amp;$F495&amp;$G495, 'market-share'!$A$2:$F$95, 6, 0) * VLOOKUP($C495 - $G495, survival!$A$2:$B$72, 2, 0), 0)</f>
        <v>-7.6621518019237556E-9</v>
      </c>
      <c r="J495" s="1">
        <f>sales!$I495 - IF($C495 &gt;= $G495, sales!$H495 *VLOOKUP(E495&amp;($C495-$G495), 'annual-travel'!$A$2:$D$64, 4, 0), 0)</f>
        <v>5.6708045303821564E-4</v>
      </c>
      <c r="K495" s="1">
        <f>sales!$J495 - SUM($M495:$P495)</f>
        <v>5.9957616031169891E-5</v>
      </c>
      <c r="M495" s="1">
        <f>IFERROR(sales!$I495 * VLOOKUP($E495&amp;$F495&amp;"GAS", 'fuel-split'!$A$2:$E$7, 5, 0) / VLOOKUP($F495&amp;$G495&amp;"GAS", 'fuel-efficiency'!$A$2:$E$56, 5, 0), 0)</f>
        <v>0</v>
      </c>
      <c r="N495" s="1">
        <f>IFERROR(sales!$I495 * VLOOKUP($E495&amp;F495&amp;"DSL", 'fuel-split'!$A$2:$E$7, 5, 0) / VLOOKUP($F495&amp;$G495&amp;"DSL", 'fuel-efficiency'!$A$2:$E$56, 5, 0), 0)</f>
        <v>462760.98929863441</v>
      </c>
      <c r="O495" s="1">
        <f>IFERROR(sales!$I495 * VLOOKUP($E495&amp;$F495&amp;"NG", 'fuel-split'!$A$2:$E$7, 5, 0) / VLOOKUP($F495&amp;$G495&amp;"NG", 'fuel-efficiency'!$A$2:$E$56, 5, 0), 0)</f>
        <v>0</v>
      </c>
      <c r="P495" s="1">
        <f>IFERROR(sales!$I495 * VLOOKUP($E495&amp;$F495&amp;"ELEC", 'fuel-split'!$A$2:$E$7, 5, 0) / VLOOKUP($F495&amp;$G495&amp;"ELEC", 'fuel-efficiency'!$A$2:$E$56, 5, 0), 0)</f>
        <v>0</v>
      </c>
    </row>
    <row r="496" spans="1:16" x14ac:dyDescent="0.2">
      <c r="A496" s="1" t="str">
        <f t="shared" si="14"/>
        <v>20201industrialVCC 22400 (DSL LHD1)2018</v>
      </c>
      <c r="B496" s="1" t="str">
        <f t="shared" si="15"/>
        <v>20201industrialVCC 22400 (DSL LHD1)</v>
      </c>
      <c r="C496">
        <f>sales!$B$496</f>
        <v>2020</v>
      </c>
      <c r="D496">
        <f>sales!$C$496</f>
        <v>1</v>
      </c>
      <c r="E496" t="str">
        <f>sales!$D$496</f>
        <v>industrial</v>
      </c>
      <c r="F496" t="str">
        <f>sales!$E$496</f>
        <v>VCC 22400 (DSL LHD1)</v>
      </c>
      <c r="G496">
        <f>sales!$F$496</f>
        <v>2018</v>
      </c>
      <c r="H496" s="1">
        <f>sales!$G496 - VLOOKUP($D496&amp;$G496, 'regional-sales'!$A$2:$D$24, 4, 0) * VLOOKUP($D496&amp;$E496&amp;$F496&amp;$G496, 'market-share'!$A$2:$F$95, 6, 0) * ($C496 = $G496)</f>
        <v>0</v>
      </c>
      <c r="I496" s="1">
        <f>sales!$H496 - IF($C496 &gt;= $G496, VLOOKUP($D496&amp;$G496, 'regional-sales'!$A$2:$D$24, 4, 0) * VLOOKUP($D496&amp;$E496&amp;$F496&amp;$G496, 'market-share'!$A$2:$F$95, 6, 0) * VLOOKUP($C496 - $G496, survival!$A$2:$B$72, 2, 0), 0)</f>
        <v>-7.5858679338125512E-9</v>
      </c>
      <c r="J496" s="1">
        <f>sales!$I496 - IF($C496 &gt;= $G496, sales!$H496 *VLOOKUP(E496&amp;($C496-$G496), 'annual-travel'!$A$2:$D$64, 4, 0), 0)</f>
        <v>5.3538940846920013E-4</v>
      </c>
      <c r="K496" s="1">
        <f>sales!$J496 - SUM($M496:$P496)</f>
        <v>5.7680648751556873E-5</v>
      </c>
      <c r="M496" s="1">
        <f>IFERROR(sales!$I496 * VLOOKUP($E496&amp;$F496&amp;"GAS", 'fuel-split'!$A$2:$E$7, 5, 0) / VLOOKUP($F496&amp;$G496&amp;"GAS", 'fuel-efficiency'!$A$2:$E$56, 5, 0), 0)</f>
        <v>0</v>
      </c>
      <c r="N496" s="1">
        <f>IFERROR(sales!$I496 * VLOOKUP($E496&amp;F496&amp;"DSL", 'fuel-split'!$A$2:$E$7, 5, 0) / VLOOKUP($F496&amp;$G496&amp;"DSL", 'fuel-efficiency'!$A$2:$E$56, 5, 0), 0)</f>
        <v>445166.82322939136</v>
      </c>
      <c r="O496" s="1">
        <f>IFERROR(sales!$I496 * VLOOKUP($E496&amp;$F496&amp;"NG", 'fuel-split'!$A$2:$E$7, 5, 0) / VLOOKUP($F496&amp;$G496&amp;"NG", 'fuel-efficiency'!$A$2:$E$56, 5, 0), 0)</f>
        <v>0</v>
      </c>
      <c r="P496" s="1">
        <f>IFERROR(sales!$I496 * VLOOKUP($E496&amp;$F496&amp;"ELEC", 'fuel-split'!$A$2:$E$7, 5, 0) / VLOOKUP($F496&amp;$G496&amp;"ELEC", 'fuel-efficiency'!$A$2:$E$56, 5, 0), 0)</f>
        <v>0</v>
      </c>
    </row>
    <row r="497" spans="1:16" x14ac:dyDescent="0.2">
      <c r="A497" s="1" t="str">
        <f t="shared" si="14"/>
        <v>20101industrialVCC 22400 (DSL LHD1)2019</v>
      </c>
      <c r="B497" s="1" t="str">
        <f t="shared" si="15"/>
        <v>20101industrialVCC 22400 (DSL LHD1)</v>
      </c>
      <c r="C497">
        <f>sales!$B$497</f>
        <v>2010</v>
      </c>
      <c r="D497">
        <f>sales!$C$497</f>
        <v>1</v>
      </c>
      <c r="E497" t="str">
        <f>sales!$D$497</f>
        <v>industrial</v>
      </c>
      <c r="F497" t="str">
        <f>sales!$E$497</f>
        <v>VCC 22400 (DSL LHD1)</v>
      </c>
      <c r="G497">
        <f>sales!$F$497</f>
        <v>2019</v>
      </c>
      <c r="H497" s="1">
        <f>sales!$G497 - VLOOKUP($D497&amp;$G497, 'regional-sales'!$A$2:$D$24, 4, 0) * VLOOKUP($D497&amp;$E497&amp;$F497&amp;$G497, 'market-share'!$A$2:$F$95, 6, 0) * ($C497 = $G497)</f>
        <v>0</v>
      </c>
      <c r="I497" s="1">
        <f>sales!$H497 - IF($C497 &gt;= $G497, VLOOKUP($D497&amp;$G497, 'regional-sales'!$A$2:$D$24, 4, 0) * VLOOKUP($D497&amp;$E497&amp;$F497&amp;$G497, 'market-share'!$A$2:$F$95, 6, 0) * VLOOKUP($C497 - $G497, survival!$A$2:$B$72, 2, 0), 0)</f>
        <v>0</v>
      </c>
      <c r="J497" s="1">
        <f>sales!$I497 - IF($C497 &gt;= $G497, sales!$H497 *VLOOKUP(E497&amp;($C497-$G497), 'annual-travel'!$A$2:$D$64, 4, 0), 0)</f>
        <v>0</v>
      </c>
      <c r="K497" s="1">
        <f>sales!$J497 - SUM($M497:$P497)</f>
        <v>0</v>
      </c>
      <c r="M497" s="1">
        <f>IFERROR(sales!$I497 * VLOOKUP($E497&amp;$F497&amp;"GAS", 'fuel-split'!$A$2:$E$7, 5, 0) / VLOOKUP($F497&amp;$G497&amp;"GAS", 'fuel-efficiency'!$A$2:$E$56, 5, 0), 0)</f>
        <v>0</v>
      </c>
      <c r="N497" s="1">
        <f>IFERROR(sales!$I497 * VLOOKUP($E497&amp;F497&amp;"DSL", 'fuel-split'!$A$2:$E$7, 5, 0) / VLOOKUP($F497&amp;$G497&amp;"DSL", 'fuel-efficiency'!$A$2:$E$56, 5, 0), 0)</f>
        <v>0</v>
      </c>
      <c r="O497" s="1">
        <f>IFERROR(sales!$I497 * VLOOKUP($E497&amp;$F497&amp;"NG", 'fuel-split'!$A$2:$E$7, 5, 0) / VLOOKUP($F497&amp;$G497&amp;"NG", 'fuel-efficiency'!$A$2:$E$56, 5, 0), 0)</f>
        <v>0</v>
      </c>
      <c r="P497" s="1">
        <f>IFERROR(sales!$I497 * VLOOKUP($E497&amp;$F497&amp;"ELEC", 'fuel-split'!$A$2:$E$7, 5, 0) / VLOOKUP($F497&amp;$G497&amp;"ELEC", 'fuel-efficiency'!$A$2:$E$56, 5, 0), 0)</f>
        <v>0</v>
      </c>
    </row>
    <row r="498" spans="1:16" x14ac:dyDescent="0.2">
      <c r="A498" s="1" t="str">
        <f t="shared" si="14"/>
        <v>20111industrialVCC 22400 (DSL LHD1)2019</v>
      </c>
      <c r="B498" s="1" t="str">
        <f t="shared" si="15"/>
        <v>20111industrialVCC 22400 (DSL LHD1)</v>
      </c>
      <c r="C498">
        <f>sales!$B$498</f>
        <v>2011</v>
      </c>
      <c r="D498">
        <f>sales!$C$498</f>
        <v>1</v>
      </c>
      <c r="E498" t="str">
        <f>sales!$D$498</f>
        <v>industrial</v>
      </c>
      <c r="F498" t="str">
        <f>sales!$E$498</f>
        <v>VCC 22400 (DSL LHD1)</v>
      </c>
      <c r="G498">
        <f>sales!$F$498</f>
        <v>2019</v>
      </c>
      <c r="H498" s="1">
        <f>sales!$G498 - VLOOKUP($D498&amp;$G498, 'regional-sales'!$A$2:$D$24, 4, 0) * VLOOKUP($D498&amp;$E498&amp;$F498&amp;$G498, 'market-share'!$A$2:$F$95, 6, 0) * ($C498 = $G498)</f>
        <v>0</v>
      </c>
      <c r="I498" s="1">
        <f>sales!$H498 - IF($C498 &gt;= $G498, VLOOKUP($D498&amp;$G498, 'regional-sales'!$A$2:$D$24, 4, 0) * VLOOKUP($D498&amp;$E498&amp;$F498&amp;$G498, 'market-share'!$A$2:$F$95, 6, 0) * VLOOKUP($C498 - $G498, survival!$A$2:$B$72, 2, 0), 0)</f>
        <v>0</v>
      </c>
      <c r="J498" s="1">
        <f>sales!$I498 - IF($C498 &gt;= $G498, sales!$H498 *VLOOKUP(E498&amp;($C498-$G498), 'annual-travel'!$A$2:$D$64, 4, 0), 0)</f>
        <v>0</v>
      </c>
      <c r="K498" s="1">
        <f>sales!$J498 - SUM($M498:$P498)</f>
        <v>0</v>
      </c>
      <c r="M498" s="1">
        <f>IFERROR(sales!$I498 * VLOOKUP($E498&amp;$F498&amp;"GAS", 'fuel-split'!$A$2:$E$7, 5, 0) / VLOOKUP($F498&amp;$G498&amp;"GAS", 'fuel-efficiency'!$A$2:$E$56, 5, 0), 0)</f>
        <v>0</v>
      </c>
      <c r="N498" s="1">
        <f>IFERROR(sales!$I498 * VLOOKUP($E498&amp;F498&amp;"DSL", 'fuel-split'!$A$2:$E$7, 5, 0) / VLOOKUP($F498&amp;$G498&amp;"DSL", 'fuel-efficiency'!$A$2:$E$56, 5, 0), 0)</f>
        <v>0</v>
      </c>
      <c r="O498" s="1">
        <f>IFERROR(sales!$I498 * VLOOKUP($E498&amp;$F498&amp;"NG", 'fuel-split'!$A$2:$E$7, 5, 0) / VLOOKUP($F498&amp;$G498&amp;"NG", 'fuel-efficiency'!$A$2:$E$56, 5, 0), 0)</f>
        <v>0</v>
      </c>
      <c r="P498" s="1">
        <f>IFERROR(sales!$I498 * VLOOKUP($E498&amp;$F498&amp;"ELEC", 'fuel-split'!$A$2:$E$7, 5, 0) / VLOOKUP($F498&amp;$G498&amp;"ELEC", 'fuel-efficiency'!$A$2:$E$56, 5, 0), 0)</f>
        <v>0</v>
      </c>
    </row>
    <row r="499" spans="1:16" x14ac:dyDescent="0.2">
      <c r="A499" s="1" t="str">
        <f t="shared" si="14"/>
        <v>20121industrialVCC 22400 (DSL LHD1)2019</v>
      </c>
      <c r="B499" s="1" t="str">
        <f t="shared" si="15"/>
        <v>20121industrialVCC 22400 (DSL LHD1)</v>
      </c>
      <c r="C499">
        <f>sales!$B$499</f>
        <v>2012</v>
      </c>
      <c r="D499">
        <f>sales!$C$499</f>
        <v>1</v>
      </c>
      <c r="E499" t="str">
        <f>sales!$D$499</f>
        <v>industrial</v>
      </c>
      <c r="F499" t="str">
        <f>sales!$E$499</f>
        <v>VCC 22400 (DSL LHD1)</v>
      </c>
      <c r="G499">
        <f>sales!$F$499</f>
        <v>2019</v>
      </c>
      <c r="H499" s="1">
        <f>sales!$G499 - VLOOKUP($D499&amp;$G499, 'regional-sales'!$A$2:$D$24, 4, 0) * VLOOKUP($D499&amp;$E499&amp;$F499&amp;$G499, 'market-share'!$A$2:$F$95, 6, 0) * ($C499 = $G499)</f>
        <v>0</v>
      </c>
      <c r="I499" s="1">
        <f>sales!$H499 - IF($C499 &gt;= $G499, VLOOKUP($D499&amp;$G499, 'regional-sales'!$A$2:$D$24, 4, 0) * VLOOKUP($D499&amp;$E499&amp;$F499&amp;$G499, 'market-share'!$A$2:$F$95, 6, 0) * VLOOKUP($C499 - $G499, survival!$A$2:$B$72, 2, 0), 0)</f>
        <v>0</v>
      </c>
      <c r="J499" s="1">
        <f>sales!$I499 - IF($C499 &gt;= $G499, sales!$H499 *VLOOKUP(E499&amp;($C499-$G499), 'annual-travel'!$A$2:$D$64, 4, 0), 0)</f>
        <v>0</v>
      </c>
      <c r="K499" s="1">
        <f>sales!$J499 - SUM($M499:$P499)</f>
        <v>0</v>
      </c>
      <c r="M499" s="1">
        <f>IFERROR(sales!$I499 * VLOOKUP($E499&amp;$F499&amp;"GAS", 'fuel-split'!$A$2:$E$7, 5, 0) / VLOOKUP($F499&amp;$G499&amp;"GAS", 'fuel-efficiency'!$A$2:$E$56, 5, 0), 0)</f>
        <v>0</v>
      </c>
      <c r="N499" s="1">
        <f>IFERROR(sales!$I499 * VLOOKUP($E499&amp;F499&amp;"DSL", 'fuel-split'!$A$2:$E$7, 5, 0) / VLOOKUP($F499&amp;$G499&amp;"DSL", 'fuel-efficiency'!$A$2:$E$56, 5, 0), 0)</f>
        <v>0</v>
      </c>
      <c r="O499" s="1">
        <f>IFERROR(sales!$I499 * VLOOKUP($E499&amp;$F499&amp;"NG", 'fuel-split'!$A$2:$E$7, 5, 0) / VLOOKUP($F499&amp;$G499&amp;"NG", 'fuel-efficiency'!$A$2:$E$56, 5, 0), 0)</f>
        <v>0</v>
      </c>
      <c r="P499" s="1">
        <f>IFERROR(sales!$I499 * VLOOKUP($E499&amp;$F499&amp;"ELEC", 'fuel-split'!$A$2:$E$7, 5, 0) / VLOOKUP($F499&amp;$G499&amp;"ELEC", 'fuel-efficiency'!$A$2:$E$56, 5, 0), 0)</f>
        <v>0</v>
      </c>
    </row>
    <row r="500" spans="1:16" x14ac:dyDescent="0.2">
      <c r="A500" s="1" t="str">
        <f t="shared" si="14"/>
        <v>20131industrialVCC 22400 (DSL LHD1)2019</v>
      </c>
      <c r="B500" s="1" t="str">
        <f t="shared" si="15"/>
        <v>20131industrialVCC 22400 (DSL LHD1)</v>
      </c>
      <c r="C500">
        <f>sales!$B$500</f>
        <v>2013</v>
      </c>
      <c r="D500">
        <f>sales!$C$500</f>
        <v>1</v>
      </c>
      <c r="E500" t="str">
        <f>sales!$D$500</f>
        <v>industrial</v>
      </c>
      <c r="F500" t="str">
        <f>sales!$E$500</f>
        <v>VCC 22400 (DSL LHD1)</v>
      </c>
      <c r="G500">
        <f>sales!$F$500</f>
        <v>2019</v>
      </c>
      <c r="H500" s="1">
        <f>sales!$G500 - VLOOKUP($D500&amp;$G500, 'regional-sales'!$A$2:$D$24, 4, 0) * VLOOKUP($D500&amp;$E500&amp;$F500&amp;$G500, 'market-share'!$A$2:$F$95, 6, 0) * ($C500 = $G500)</f>
        <v>0</v>
      </c>
      <c r="I500" s="1">
        <f>sales!$H500 - IF($C500 &gt;= $G500, VLOOKUP($D500&amp;$G500, 'regional-sales'!$A$2:$D$24, 4, 0) * VLOOKUP($D500&amp;$E500&amp;$F500&amp;$G500, 'market-share'!$A$2:$F$95, 6, 0) * VLOOKUP($C500 - $G500, survival!$A$2:$B$72, 2, 0), 0)</f>
        <v>0</v>
      </c>
      <c r="J500" s="1">
        <f>sales!$I500 - IF($C500 &gt;= $G500, sales!$H500 *VLOOKUP(E500&amp;($C500-$G500), 'annual-travel'!$A$2:$D$64, 4, 0), 0)</f>
        <v>0</v>
      </c>
      <c r="K500" s="1">
        <f>sales!$J500 - SUM($M500:$P500)</f>
        <v>0</v>
      </c>
      <c r="M500" s="1">
        <f>IFERROR(sales!$I500 * VLOOKUP($E500&amp;$F500&amp;"GAS", 'fuel-split'!$A$2:$E$7, 5, 0) / VLOOKUP($F500&amp;$G500&amp;"GAS", 'fuel-efficiency'!$A$2:$E$56, 5, 0), 0)</f>
        <v>0</v>
      </c>
      <c r="N500" s="1">
        <f>IFERROR(sales!$I500 * VLOOKUP($E500&amp;F500&amp;"DSL", 'fuel-split'!$A$2:$E$7, 5, 0) / VLOOKUP($F500&amp;$G500&amp;"DSL", 'fuel-efficiency'!$A$2:$E$56, 5, 0), 0)</f>
        <v>0</v>
      </c>
      <c r="O500" s="1">
        <f>IFERROR(sales!$I500 * VLOOKUP($E500&amp;$F500&amp;"NG", 'fuel-split'!$A$2:$E$7, 5, 0) / VLOOKUP($F500&amp;$G500&amp;"NG", 'fuel-efficiency'!$A$2:$E$56, 5, 0), 0)</f>
        <v>0</v>
      </c>
      <c r="P500" s="1">
        <f>IFERROR(sales!$I500 * VLOOKUP($E500&amp;$F500&amp;"ELEC", 'fuel-split'!$A$2:$E$7, 5, 0) / VLOOKUP($F500&amp;$G500&amp;"ELEC", 'fuel-efficiency'!$A$2:$E$56, 5, 0), 0)</f>
        <v>0</v>
      </c>
    </row>
    <row r="501" spans="1:16" x14ac:dyDescent="0.2">
      <c r="A501" s="1" t="str">
        <f t="shared" si="14"/>
        <v>20141industrialVCC 22400 (DSL LHD1)2019</v>
      </c>
      <c r="B501" s="1" t="str">
        <f t="shared" si="15"/>
        <v>20141industrialVCC 22400 (DSL LHD1)</v>
      </c>
      <c r="C501">
        <f>sales!$B$501</f>
        <v>2014</v>
      </c>
      <c r="D501">
        <f>sales!$C$501</f>
        <v>1</v>
      </c>
      <c r="E501" t="str">
        <f>sales!$D$501</f>
        <v>industrial</v>
      </c>
      <c r="F501" t="str">
        <f>sales!$E$501</f>
        <v>VCC 22400 (DSL LHD1)</v>
      </c>
      <c r="G501">
        <f>sales!$F$501</f>
        <v>2019</v>
      </c>
      <c r="H501" s="1">
        <f>sales!$G501 - VLOOKUP($D501&amp;$G501, 'regional-sales'!$A$2:$D$24, 4, 0) * VLOOKUP($D501&amp;$E501&amp;$F501&amp;$G501, 'market-share'!$A$2:$F$95, 6, 0) * ($C501 = $G501)</f>
        <v>0</v>
      </c>
      <c r="I501" s="1">
        <f>sales!$H501 - IF($C501 &gt;= $G501, VLOOKUP($D501&amp;$G501, 'regional-sales'!$A$2:$D$24, 4, 0) * VLOOKUP($D501&amp;$E501&amp;$F501&amp;$G501, 'market-share'!$A$2:$F$95, 6, 0) * VLOOKUP($C501 - $G501, survival!$A$2:$B$72, 2, 0), 0)</f>
        <v>0</v>
      </c>
      <c r="J501" s="1">
        <f>sales!$I501 - IF($C501 &gt;= $G501, sales!$H501 *VLOOKUP(E501&amp;($C501-$G501), 'annual-travel'!$A$2:$D$64, 4, 0), 0)</f>
        <v>0</v>
      </c>
      <c r="K501" s="1">
        <f>sales!$J501 - SUM($M501:$P501)</f>
        <v>0</v>
      </c>
      <c r="M501" s="1">
        <f>IFERROR(sales!$I501 * VLOOKUP($E501&amp;$F501&amp;"GAS", 'fuel-split'!$A$2:$E$7, 5, 0) / VLOOKUP($F501&amp;$G501&amp;"GAS", 'fuel-efficiency'!$A$2:$E$56, 5, 0), 0)</f>
        <v>0</v>
      </c>
      <c r="N501" s="1">
        <f>IFERROR(sales!$I501 * VLOOKUP($E501&amp;F501&amp;"DSL", 'fuel-split'!$A$2:$E$7, 5, 0) / VLOOKUP($F501&amp;$G501&amp;"DSL", 'fuel-efficiency'!$A$2:$E$56, 5, 0), 0)</f>
        <v>0</v>
      </c>
      <c r="O501" s="1">
        <f>IFERROR(sales!$I501 * VLOOKUP($E501&amp;$F501&amp;"NG", 'fuel-split'!$A$2:$E$7, 5, 0) / VLOOKUP($F501&amp;$G501&amp;"NG", 'fuel-efficiency'!$A$2:$E$56, 5, 0), 0)</f>
        <v>0</v>
      </c>
      <c r="P501" s="1">
        <f>IFERROR(sales!$I501 * VLOOKUP($E501&amp;$F501&amp;"ELEC", 'fuel-split'!$A$2:$E$7, 5, 0) / VLOOKUP($F501&amp;$G501&amp;"ELEC", 'fuel-efficiency'!$A$2:$E$56, 5, 0), 0)</f>
        <v>0</v>
      </c>
    </row>
    <row r="502" spans="1:16" x14ac:dyDescent="0.2">
      <c r="A502" s="1" t="str">
        <f t="shared" si="14"/>
        <v>20151industrialVCC 22400 (DSL LHD1)2019</v>
      </c>
      <c r="B502" s="1" t="str">
        <f t="shared" si="15"/>
        <v>20151industrialVCC 22400 (DSL LHD1)</v>
      </c>
      <c r="C502">
        <f>sales!$B$502</f>
        <v>2015</v>
      </c>
      <c r="D502">
        <f>sales!$C$502</f>
        <v>1</v>
      </c>
      <c r="E502" t="str">
        <f>sales!$D$502</f>
        <v>industrial</v>
      </c>
      <c r="F502" t="str">
        <f>sales!$E$502</f>
        <v>VCC 22400 (DSL LHD1)</v>
      </c>
      <c r="G502">
        <f>sales!$F$502</f>
        <v>2019</v>
      </c>
      <c r="H502" s="1">
        <f>sales!$G502 - VLOOKUP($D502&amp;$G502, 'regional-sales'!$A$2:$D$24, 4, 0) * VLOOKUP($D502&amp;$E502&amp;$F502&amp;$G502, 'market-share'!$A$2:$F$95, 6, 0) * ($C502 = $G502)</f>
        <v>0</v>
      </c>
      <c r="I502" s="1">
        <f>sales!$H502 - IF($C502 &gt;= $G502, VLOOKUP($D502&amp;$G502, 'regional-sales'!$A$2:$D$24, 4, 0) * VLOOKUP($D502&amp;$E502&amp;$F502&amp;$G502, 'market-share'!$A$2:$F$95, 6, 0) * VLOOKUP($C502 - $G502, survival!$A$2:$B$72, 2, 0), 0)</f>
        <v>0</v>
      </c>
      <c r="J502" s="1">
        <f>sales!$I502 - IF($C502 &gt;= $G502, sales!$H502 *VLOOKUP(E502&amp;($C502-$G502), 'annual-travel'!$A$2:$D$64, 4, 0), 0)</f>
        <v>0</v>
      </c>
      <c r="K502" s="1">
        <f>sales!$J502 - SUM($M502:$P502)</f>
        <v>0</v>
      </c>
      <c r="M502" s="1">
        <f>IFERROR(sales!$I502 * VLOOKUP($E502&amp;$F502&amp;"GAS", 'fuel-split'!$A$2:$E$7, 5, 0) / VLOOKUP($F502&amp;$G502&amp;"GAS", 'fuel-efficiency'!$A$2:$E$56, 5, 0), 0)</f>
        <v>0</v>
      </c>
      <c r="N502" s="1">
        <f>IFERROR(sales!$I502 * VLOOKUP($E502&amp;F502&amp;"DSL", 'fuel-split'!$A$2:$E$7, 5, 0) / VLOOKUP($F502&amp;$G502&amp;"DSL", 'fuel-efficiency'!$A$2:$E$56, 5, 0), 0)</f>
        <v>0</v>
      </c>
      <c r="O502" s="1">
        <f>IFERROR(sales!$I502 * VLOOKUP($E502&amp;$F502&amp;"NG", 'fuel-split'!$A$2:$E$7, 5, 0) / VLOOKUP($F502&amp;$G502&amp;"NG", 'fuel-efficiency'!$A$2:$E$56, 5, 0), 0)</f>
        <v>0</v>
      </c>
      <c r="P502" s="1">
        <f>IFERROR(sales!$I502 * VLOOKUP($E502&amp;$F502&amp;"ELEC", 'fuel-split'!$A$2:$E$7, 5, 0) / VLOOKUP($F502&amp;$G502&amp;"ELEC", 'fuel-efficiency'!$A$2:$E$56, 5, 0), 0)</f>
        <v>0</v>
      </c>
    </row>
    <row r="503" spans="1:16" x14ac:dyDescent="0.2">
      <c r="A503" s="1" t="str">
        <f t="shared" si="14"/>
        <v>20161industrialVCC 22400 (DSL LHD1)2019</v>
      </c>
      <c r="B503" s="1" t="str">
        <f t="shared" si="15"/>
        <v>20161industrialVCC 22400 (DSL LHD1)</v>
      </c>
      <c r="C503">
        <f>sales!$B$503</f>
        <v>2016</v>
      </c>
      <c r="D503">
        <f>sales!$C$503</f>
        <v>1</v>
      </c>
      <c r="E503" t="str">
        <f>sales!$D$503</f>
        <v>industrial</v>
      </c>
      <c r="F503" t="str">
        <f>sales!$E$503</f>
        <v>VCC 22400 (DSL LHD1)</v>
      </c>
      <c r="G503">
        <f>sales!$F$503</f>
        <v>2019</v>
      </c>
      <c r="H503" s="1">
        <f>sales!$G503 - VLOOKUP($D503&amp;$G503, 'regional-sales'!$A$2:$D$24, 4, 0) * VLOOKUP($D503&amp;$E503&amp;$F503&amp;$G503, 'market-share'!$A$2:$F$95, 6, 0) * ($C503 = $G503)</f>
        <v>0</v>
      </c>
      <c r="I503" s="1">
        <f>sales!$H503 - IF($C503 &gt;= $G503, VLOOKUP($D503&amp;$G503, 'regional-sales'!$A$2:$D$24, 4, 0) * VLOOKUP($D503&amp;$E503&amp;$F503&amp;$G503, 'market-share'!$A$2:$F$95, 6, 0) * VLOOKUP($C503 - $G503, survival!$A$2:$B$72, 2, 0), 0)</f>
        <v>0</v>
      </c>
      <c r="J503" s="1">
        <f>sales!$I503 - IF($C503 &gt;= $G503, sales!$H503 *VLOOKUP(E503&amp;($C503-$G503), 'annual-travel'!$A$2:$D$64, 4, 0), 0)</f>
        <v>0</v>
      </c>
      <c r="K503" s="1">
        <f>sales!$J503 - SUM($M503:$P503)</f>
        <v>0</v>
      </c>
      <c r="M503" s="1">
        <f>IFERROR(sales!$I503 * VLOOKUP($E503&amp;$F503&amp;"GAS", 'fuel-split'!$A$2:$E$7, 5, 0) / VLOOKUP($F503&amp;$G503&amp;"GAS", 'fuel-efficiency'!$A$2:$E$56, 5, 0), 0)</f>
        <v>0</v>
      </c>
      <c r="N503" s="1">
        <f>IFERROR(sales!$I503 * VLOOKUP($E503&amp;F503&amp;"DSL", 'fuel-split'!$A$2:$E$7, 5, 0) / VLOOKUP($F503&amp;$G503&amp;"DSL", 'fuel-efficiency'!$A$2:$E$56, 5, 0), 0)</f>
        <v>0</v>
      </c>
      <c r="O503" s="1">
        <f>IFERROR(sales!$I503 * VLOOKUP($E503&amp;$F503&amp;"NG", 'fuel-split'!$A$2:$E$7, 5, 0) / VLOOKUP($F503&amp;$G503&amp;"NG", 'fuel-efficiency'!$A$2:$E$56, 5, 0), 0)</f>
        <v>0</v>
      </c>
      <c r="P503" s="1">
        <f>IFERROR(sales!$I503 * VLOOKUP($E503&amp;$F503&amp;"ELEC", 'fuel-split'!$A$2:$E$7, 5, 0) / VLOOKUP($F503&amp;$G503&amp;"ELEC", 'fuel-efficiency'!$A$2:$E$56, 5, 0), 0)</f>
        <v>0</v>
      </c>
    </row>
    <row r="504" spans="1:16" x14ac:dyDescent="0.2">
      <c r="A504" s="1" t="str">
        <f t="shared" si="14"/>
        <v>20171industrialVCC 22400 (DSL LHD1)2019</v>
      </c>
      <c r="B504" s="1" t="str">
        <f t="shared" si="15"/>
        <v>20171industrialVCC 22400 (DSL LHD1)</v>
      </c>
      <c r="C504">
        <f>sales!$B$504</f>
        <v>2017</v>
      </c>
      <c r="D504">
        <f>sales!$C$504</f>
        <v>1</v>
      </c>
      <c r="E504" t="str">
        <f>sales!$D$504</f>
        <v>industrial</v>
      </c>
      <c r="F504" t="str">
        <f>sales!$E$504</f>
        <v>VCC 22400 (DSL LHD1)</v>
      </c>
      <c r="G504">
        <f>sales!$F$504</f>
        <v>2019</v>
      </c>
      <c r="H504" s="1">
        <f>sales!$G504 - VLOOKUP($D504&amp;$G504, 'regional-sales'!$A$2:$D$24, 4, 0) * VLOOKUP($D504&amp;$E504&amp;$F504&amp;$G504, 'market-share'!$A$2:$F$95, 6, 0) * ($C504 = $G504)</f>
        <v>0</v>
      </c>
      <c r="I504" s="1">
        <f>sales!$H504 - IF($C504 &gt;= $G504, VLOOKUP($D504&amp;$G504, 'regional-sales'!$A$2:$D$24, 4, 0) * VLOOKUP($D504&amp;$E504&amp;$F504&amp;$G504, 'market-share'!$A$2:$F$95, 6, 0) * VLOOKUP($C504 - $G504, survival!$A$2:$B$72, 2, 0), 0)</f>
        <v>0</v>
      </c>
      <c r="J504" s="1">
        <f>sales!$I504 - IF($C504 &gt;= $G504, sales!$H504 *VLOOKUP(E504&amp;($C504-$G504), 'annual-travel'!$A$2:$D$64, 4, 0), 0)</f>
        <v>0</v>
      </c>
      <c r="K504" s="1">
        <f>sales!$J504 - SUM($M504:$P504)</f>
        <v>0</v>
      </c>
      <c r="M504" s="1">
        <f>IFERROR(sales!$I504 * VLOOKUP($E504&amp;$F504&amp;"GAS", 'fuel-split'!$A$2:$E$7, 5, 0) / VLOOKUP($F504&amp;$G504&amp;"GAS", 'fuel-efficiency'!$A$2:$E$56, 5, 0), 0)</f>
        <v>0</v>
      </c>
      <c r="N504" s="1">
        <f>IFERROR(sales!$I504 * VLOOKUP($E504&amp;F504&amp;"DSL", 'fuel-split'!$A$2:$E$7, 5, 0) / VLOOKUP($F504&amp;$G504&amp;"DSL", 'fuel-efficiency'!$A$2:$E$56, 5, 0), 0)</f>
        <v>0</v>
      </c>
      <c r="O504" s="1">
        <f>IFERROR(sales!$I504 * VLOOKUP($E504&amp;$F504&amp;"NG", 'fuel-split'!$A$2:$E$7, 5, 0) / VLOOKUP($F504&amp;$G504&amp;"NG", 'fuel-efficiency'!$A$2:$E$56, 5, 0), 0)</f>
        <v>0</v>
      </c>
      <c r="P504" s="1">
        <f>IFERROR(sales!$I504 * VLOOKUP($E504&amp;$F504&amp;"ELEC", 'fuel-split'!$A$2:$E$7, 5, 0) / VLOOKUP($F504&amp;$G504&amp;"ELEC", 'fuel-efficiency'!$A$2:$E$56, 5, 0), 0)</f>
        <v>0</v>
      </c>
    </row>
    <row r="505" spans="1:16" x14ac:dyDescent="0.2">
      <c r="A505" s="1" t="str">
        <f t="shared" si="14"/>
        <v>20181industrialVCC 22400 (DSL LHD1)2019</v>
      </c>
      <c r="B505" s="1" t="str">
        <f t="shared" si="15"/>
        <v>20181industrialVCC 22400 (DSL LHD1)</v>
      </c>
      <c r="C505">
        <f>sales!$B$505</f>
        <v>2018</v>
      </c>
      <c r="D505">
        <f>sales!$C$505</f>
        <v>1</v>
      </c>
      <c r="E505" t="str">
        <f>sales!$D$505</f>
        <v>industrial</v>
      </c>
      <c r="F505" t="str">
        <f>sales!$E$505</f>
        <v>VCC 22400 (DSL LHD1)</v>
      </c>
      <c r="G505">
        <f>sales!$F$505</f>
        <v>2019</v>
      </c>
      <c r="H505" s="1">
        <f>sales!$G505 - VLOOKUP($D505&amp;$G505, 'regional-sales'!$A$2:$D$24, 4, 0) * VLOOKUP($D505&amp;$E505&amp;$F505&amp;$G505, 'market-share'!$A$2:$F$95, 6, 0) * ($C505 = $G505)</f>
        <v>0</v>
      </c>
      <c r="I505" s="1">
        <f>sales!$H505 - IF($C505 &gt;= $G505, VLOOKUP($D505&amp;$G505, 'regional-sales'!$A$2:$D$24, 4, 0) * VLOOKUP($D505&amp;$E505&amp;$F505&amp;$G505, 'market-share'!$A$2:$F$95, 6, 0) * VLOOKUP($C505 - $G505, survival!$A$2:$B$72, 2, 0), 0)</f>
        <v>0</v>
      </c>
      <c r="J505" s="1">
        <f>sales!$I505 - IF($C505 &gt;= $G505, sales!$H505 *VLOOKUP(E505&amp;($C505-$G505), 'annual-travel'!$A$2:$D$64, 4, 0), 0)</f>
        <v>0</v>
      </c>
      <c r="K505" s="1">
        <f>sales!$J505 - SUM($M505:$P505)</f>
        <v>0</v>
      </c>
      <c r="M505" s="1">
        <f>IFERROR(sales!$I505 * VLOOKUP($E505&amp;$F505&amp;"GAS", 'fuel-split'!$A$2:$E$7, 5, 0) / VLOOKUP($F505&amp;$G505&amp;"GAS", 'fuel-efficiency'!$A$2:$E$56, 5, 0), 0)</f>
        <v>0</v>
      </c>
      <c r="N505" s="1">
        <f>IFERROR(sales!$I505 * VLOOKUP($E505&amp;F505&amp;"DSL", 'fuel-split'!$A$2:$E$7, 5, 0) / VLOOKUP($F505&amp;$G505&amp;"DSL", 'fuel-efficiency'!$A$2:$E$56, 5, 0), 0)</f>
        <v>0</v>
      </c>
      <c r="O505" s="1">
        <f>IFERROR(sales!$I505 * VLOOKUP($E505&amp;$F505&amp;"NG", 'fuel-split'!$A$2:$E$7, 5, 0) / VLOOKUP($F505&amp;$G505&amp;"NG", 'fuel-efficiency'!$A$2:$E$56, 5, 0), 0)</f>
        <v>0</v>
      </c>
      <c r="P505" s="1">
        <f>IFERROR(sales!$I505 * VLOOKUP($E505&amp;$F505&amp;"ELEC", 'fuel-split'!$A$2:$E$7, 5, 0) / VLOOKUP($F505&amp;$G505&amp;"ELEC", 'fuel-efficiency'!$A$2:$E$56, 5, 0), 0)</f>
        <v>0</v>
      </c>
    </row>
    <row r="506" spans="1:16" x14ac:dyDescent="0.2">
      <c r="A506" s="1" t="str">
        <f t="shared" si="14"/>
        <v>20191industrialVCC 22400 (DSL LHD1)2019</v>
      </c>
      <c r="B506" s="1" t="str">
        <f t="shared" si="15"/>
        <v>20191industrialVCC 22400 (DSL LHD1)</v>
      </c>
      <c r="C506">
        <f>sales!$B$506</f>
        <v>2019</v>
      </c>
      <c r="D506">
        <f>sales!$C$506</f>
        <v>1</v>
      </c>
      <c r="E506" t="str">
        <f>sales!$D$506</f>
        <v>industrial</v>
      </c>
      <c r="F506" t="str">
        <f>sales!$E$506</f>
        <v>VCC 22400 (DSL LHD1)</v>
      </c>
      <c r="G506">
        <f>sales!$F$506</f>
        <v>2019</v>
      </c>
      <c r="H506" s="1">
        <f>sales!$G506 - VLOOKUP($D506&amp;$G506, 'regional-sales'!$A$2:$D$24, 4, 0) * VLOOKUP($D506&amp;$E506&amp;$F506&amp;$G506, 'market-share'!$A$2:$F$95, 6, 0) * ($C506 = $G506)</f>
        <v>2.5021051897056168E-9</v>
      </c>
      <c r="I506" s="1">
        <f>sales!$H506 - IF($C506 &gt;= $G506, VLOOKUP($D506&amp;$G506, 'regional-sales'!$A$2:$D$24, 4, 0) * VLOOKUP($D506&amp;$E506&amp;$F506&amp;$G506, 'market-share'!$A$2:$F$95, 6, 0) * VLOOKUP($C506 - $G506, survival!$A$2:$B$72, 2, 0), 0)</f>
        <v>2.5021051897056168E-9</v>
      </c>
      <c r="J506" s="1">
        <f>sales!$I506 - IF($C506 &gt;= $G506, sales!$H506 *VLOOKUP(E506&amp;($C506-$G506), 'annual-travel'!$A$2:$D$64, 4, 0), 0)</f>
        <v>1.7271284013986588E-4</v>
      </c>
      <c r="K506" s="1">
        <f>sales!$J506 - SUM($M506:$P506)</f>
        <v>-8.5279898485168815E-6</v>
      </c>
      <c r="M506" s="1">
        <f>IFERROR(sales!$I506 * VLOOKUP($E506&amp;$F506&amp;"GAS", 'fuel-split'!$A$2:$E$7, 5, 0) / VLOOKUP($F506&amp;$G506&amp;"GAS", 'fuel-efficiency'!$A$2:$E$56, 5, 0), 0)</f>
        <v>0</v>
      </c>
      <c r="N506" s="1">
        <f>IFERROR(sales!$I506 * VLOOKUP($E506&amp;F506&amp;"DSL", 'fuel-split'!$A$2:$E$7, 5, 0) / VLOOKUP($F506&amp;$G506&amp;"DSL", 'fuel-efficiency'!$A$2:$E$56, 5, 0), 0)</f>
        <v>42608.553599805491</v>
      </c>
      <c r="O506" s="1">
        <f>IFERROR(sales!$I506 * VLOOKUP($E506&amp;$F506&amp;"NG", 'fuel-split'!$A$2:$E$7, 5, 0) / VLOOKUP($F506&amp;$G506&amp;"NG", 'fuel-efficiency'!$A$2:$E$56, 5, 0), 0)</f>
        <v>0</v>
      </c>
      <c r="P506" s="1">
        <f>IFERROR(sales!$I506 * VLOOKUP($E506&amp;$F506&amp;"ELEC", 'fuel-split'!$A$2:$E$7, 5, 0) / VLOOKUP($F506&amp;$G506&amp;"ELEC", 'fuel-efficiency'!$A$2:$E$56, 5, 0), 0)</f>
        <v>0</v>
      </c>
    </row>
    <row r="507" spans="1:16" x14ac:dyDescent="0.2">
      <c r="A507" s="1" t="str">
        <f t="shared" si="14"/>
        <v>20201industrialVCC 22400 (DSL LHD1)2019</v>
      </c>
      <c r="B507" s="1" t="str">
        <f t="shared" si="15"/>
        <v>20201industrialVCC 22400 (DSL LHD1)</v>
      </c>
      <c r="C507">
        <f>sales!$B$507</f>
        <v>2020</v>
      </c>
      <c r="D507">
        <f>sales!$C$507</f>
        <v>1</v>
      </c>
      <c r="E507" t="str">
        <f>sales!$D$507</f>
        <v>industrial</v>
      </c>
      <c r="F507" t="str">
        <f>sales!$E$507</f>
        <v>VCC 22400 (DSL LHD1)</v>
      </c>
      <c r="G507">
        <f>sales!$F$507</f>
        <v>2019</v>
      </c>
      <c r="H507" s="1">
        <f>sales!$G507 - VLOOKUP($D507&amp;$G507, 'regional-sales'!$A$2:$D$24, 4, 0) * VLOOKUP($D507&amp;$E507&amp;$F507&amp;$G507, 'market-share'!$A$2:$F$95, 6, 0) * ($C507 = $G507)</f>
        <v>0</v>
      </c>
      <c r="I507" s="1">
        <f>sales!$H507 - IF($C507 &gt;= $G507, VLOOKUP($D507&amp;$G507, 'regional-sales'!$A$2:$D$24, 4, 0) * VLOOKUP($D507&amp;$E507&amp;$F507&amp;$G507, 'market-share'!$A$2:$F$95, 6, 0) * VLOOKUP($C507 - $G507, survival!$A$2:$B$72, 2, 0), 0)</f>
        <v>2.4771154016889341E-9</v>
      </c>
      <c r="J507" s="1">
        <f>sales!$I507 - IF($C507 &gt;= $G507, sales!$H507 *VLOOKUP(E507&amp;($C507-$G507), 'annual-travel'!$A$2:$D$64, 4, 0), 0)</f>
        <v>4.9173249863088131E-5</v>
      </c>
      <c r="K507" s="1">
        <f>sales!$J507 - SUM($M507:$P507)</f>
        <v>-8.0298559623770416E-6</v>
      </c>
      <c r="M507" s="1">
        <f>IFERROR(sales!$I507 * VLOOKUP($E507&amp;$F507&amp;"GAS", 'fuel-split'!$A$2:$E$7, 5, 0) / VLOOKUP($F507&amp;$G507&amp;"GAS", 'fuel-efficiency'!$A$2:$E$56, 5, 0), 0)</f>
        <v>0</v>
      </c>
      <c r="N507" s="1">
        <f>IFERROR(sales!$I507 * VLOOKUP($E507&amp;F507&amp;"DSL", 'fuel-split'!$A$2:$E$7, 5, 0) / VLOOKUP($F507&amp;$G507&amp;"DSL", 'fuel-efficiency'!$A$2:$E$56, 5, 0), 0)</f>
        <v>40117.876467189657</v>
      </c>
      <c r="O507" s="1">
        <f>IFERROR(sales!$I507 * VLOOKUP($E507&amp;$F507&amp;"NG", 'fuel-split'!$A$2:$E$7, 5, 0) / VLOOKUP($F507&amp;$G507&amp;"NG", 'fuel-efficiency'!$A$2:$E$56, 5, 0), 0)</f>
        <v>0</v>
      </c>
      <c r="P507" s="1">
        <f>IFERROR(sales!$I507 * VLOOKUP($E507&amp;$F507&amp;"ELEC", 'fuel-split'!$A$2:$E$7, 5, 0) / VLOOKUP($F507&amp;$G507&amp;"ELEC", 'fuel-efficiency'!$A$2:$E$56, 5, 0), 0)</f>
        <v>0</v>
      </c>
    </row>
    <row r="508" spans="1:16" x14ac:dyDescent="0.2">
      <c r="A508" s="1" t="str">
        <f t="shared" si="14"/>
        <v>20101industrialVCC 22400 (DSL LHD1)2020</v>
      </c>
      <c r="B508" s="1" t="str">
        <f t="shared" si="15"/>
        <v>20101industrialVCC 22400 (DSL LHD1)</v>
      </c>
      <c r="C508">
        <f>sales!$B$508</f>
        <v>2010</v>
      </c>
      <c r="D508">
        <f>sales!$C$508</f>
        <v>1</v>
      </c>
      <c r="E508" t="str">
        <f>sales!$D$508</f>
        <v>industrial</v>
      </c>
      <c r="F508" t="str">
        <f>sales!$E$508</f>
        <v>VCC 22400 (DSL LHD1)</v>
      </c>
      <c r="G508">
        <f>sales!$F$508</f>
        <v>2020</v>
      </c>
      <c r="H508" s="1">
        <f>sales!$G508 - VLOOKUP($D508&amp;$G508, 'regional-sales'!$A$2:$D$24, 4, 0) * VLOOKUP($D508&amp;$E508&amp;$F508&amp;$G508, 'market-share'!$A$2:$F$95, 6, 0) * ($C508 = $G508)</f>
        <v>0</v>
      </c>
      <c r="I508" s="1">
        <f>sales!$H508 - IF($C508 &gt;= $G508, VLOOKUP($D508&amp;$G508, 'regional-sales'!$A$2:$D$24, 4, 0) * VLOOKUP($D508&amp;$E508&amp;$F508&amp;$G508, 'market-share'!$A$2:$F$95, 6, 0) * VLOOKUP($C508 - $G508, survival!$A$2:$B$72, 2, 0), 0)</f>
        <v>0</v>
      </c>
      <c r="J508" s="1">
        <f>sales!$I508 - IF($C508 &gt;= $G508, sales!$H508 *VLOOKUP(E508&amp;($C508-$G508), 'annual-travel'!$A$2:$D$64, 4, 0), 0)</f>
        <v>0</v>
      </c>
      <c r="K508" s="1">
        <f>sales!$J508 - SUM($M508:$P508)</f>
        <v>0</v>
      </c>
      <c r="M508" s="1">
        <f>IFERROR(sales!$I508 * VLOOKUP($E508&amp;$F508&amp;"GAS", 'fuel-split'!$A$2:$E$7, 5, 0) / VLOOKUP($F508&amp;$G508&amp;"GAS", 'fuel-efficiency'!$A$2:$E$56, 5, 0), 0)</f>
        <v>0</v>
      </c>
      <c r="N508" s="1">
        <f>IFERROR(sales!$I508 * VLOOKUP($E508&amp;F508&amp;"DSL", 'fuel-split'!$A$2:$E$7, 5, 0) / VLOOKUP($F508&amp;$G508&amp;"DSL", 'fuel-efficiency'!$A$2:$E$56, 5, 0), 0)</f>
        <v>0</v>
      </c>
      <c r="O508" s="1">
        <f>IFERROR(sales!$I508 * VLOOKUP($E508&amp;$F508&amp;"NG", 'fuel-split'!$A$2:$E$7, 5, 0) / VLOOKUP($F508&amp;$G508&amp;"NG", 'fuel-efficiency'!$A$2:$E$56, 5, 0), 0)</f>
        <v>0</v>
      </c>
      <c r="P508" s="1">
        <f>IFERROR(sales!$I508 * VLOOKUP($E508&amp;$F508&amp;"ELEC", 'fuel-split'!$A$2:$E$7, 5, 0) / VLOOKUP($F508&amp;$G508&amp;"ELEC", 'fuel-efficiency'!$A$2:$E$56, 5, 0), 0)</f>
        <v>0</v>
      </c>
    </row>
    <row r="509" spans="1:16" x14ac:dyDescent="0.2">
      <c r="A509" s="1" t="str">
        <f t="shared" si="14"/>
        <v>20111industrialVCC 22400 (DSL LHD1)2020</v>
      </c>
      <c r="B509" s="1" t="str">
        <f t="shared" si="15"/>
        <v>20111industrialVCC 22400 (DSL LHD1)</v>
      </c>
      <c r="C509">
        <f>sales!$B$509</f>
        <v>2011</v>
      </c>
      <c r="D509">
        <f>sales!$C$509</f>
        <v>1</v>
      </c>
      <c r="E509" t="str">
        <f>sales!$D$509</f>
        <v>industrial</v>
      </c>
      <c r="F509" t="str">
        <f>sales!$E$509</f>
        <v>VCC 22400 (DSL LHD1)</v>
      </c>
      <c r="G509">
        <f>sales!$F$509</f>
        <v>2020</v>
      </c>
      <c r="H509" s="1">
        <f>sales!$G509 - VLOOKUP($D509&amp;$G509, 'regional-sales'!$A$2:$D$24, 4, 0) * VLOOKUP($D509&amp;$E509&amp;$F509&amp;$G509, 'market-share'!$A$2:$F$95, 6, 0) * ($C509 = $G509)</f>
        <v>0</v>
      </c>
      <c r="I509" s="1">
        <f>sales!$H509 - IF($C509 &gt;= $G509, VLOOKUP($D509&amp;$G509, 'regional-sales'!$A$2:$D$24, 4, 0) * VLOOKUP($D509&amp;$E509&amp;$F509&amp;$G509, 'market-share'!$A$2:$F$95, 6, 0) * VLOOKUP($C509 - $G509, survival!$A$2:$B$72, 2, 0), 0)</f>
        <v>0</v>
      </c>
      <c r="J509" s="1">
        <f>sales!$I509 - IF($C509 &gt;= $G509, sales!$H509 *VLOOKUP(E509&amp;($C509-$G509), 'annual-travel'!$A$2:$D$64, 4, 0), 0)</f>
        <v>0</v>
      </c>
      <c r="K509" s="1">
        <f>sales!$J509 - SUM($M509:$P509)</f>
        <v>0</v>
      </c>
      <c r="M509" s="1">
        <f>IFERROR(sales!$I509 * VLOOKUP($E509&amp;$F509&amp;"GAS", 'fuel-split'!$A$2:$E$7, 5, 0) / VLOOKUP($F509&amp;$G509&amp;"GAS", 'fuel-efficiency'!$A$2:$E$56, 5, 0), 0)</f>
        <v>0</v>
      </c>
      <c r="N509" s="1">
        <f>IFERROR(sales!$I509 * VLOOKUP($E509&amp;F509&amp;"DSL", 'fuel-split'!$A$2:$E$7, 5, 0) / VLOOKUP($F509&amp;$G509&amp;"DSL", 'fuel-efficiency'!$A$2:$E$56, 5, 0), 0)</f>
        <v>0</v>
      </c>
      <c r="O509" s="1">
        <f>IFERROR(sales!$I509 * VLOOKUP($E509&amp;$F509&amp;"NG", 'fuel-split'!$A$2:$E$7, 5, 0) / VLOOKUP($F509&amp;$G509&amp;"NG", 'fuel-efficiency'!$A$2:$E$56, 5, 0), 0)</f>
        <v>0</v>
      </c>
      <c r="P509" s="1">
        <f>IFERROR(sales!$I509 * VLOOKUP($E509&amp;$F509&amp;"ELEC", 'fuel-split'!$A$2:$E$7, 5, 0) / VLOOKUP($F509&amp;$G509&amp;"ELEC", 'fuel-efficiency'!$A$2:$E$56, 5, 0), 0)</f>
        <v>0</v>
      </c>
    </row>
    <row r="510" spans="1:16" x14ac:dyDescent="0.2">
      <c r="A510" s="1" t="str">
        <f t="shared" si="14"/>
        <v>20121industrialVCC 22400 (DSL LHD1)2020</v>
      </c>
      <c r="B510" s="1" t="str">
        <f t="shared" si="15"/>
        <v>20121industrialVCC 22400 (DSL LHD1)</v>
      </c>
      <c r="C510">
        <f>sales!$B$510</f>
        <v>2012</v>
      </c>
      <c r="D510">
        <f>sales!$C$510</f>
        <v>1</v>
      </c>
      <c r="E510" t="str">
        <f>sales!$D$510</f>
        <v>industrial</v>
      </c>
      <c r="F510" t="str">
        <f>sales!$E$510</f>
        <v>VCC 22400 (DSL LHD1)</v>
      </c>
      <c r="G510">
        <f>sales!$F$510</f>
        <v>2020</v>
      </c>
      <c r="H510" s="1">
        <f>sales!$G510 - VLOOKUP($D510&amp;$G510, 'regional-sales'!$A$2:$D$24, 4, 0) * VLOOKUP($D510&amp;$E510&amp;$F510&amp;$G510, 'market-share'!$A$2:$F$95, 6, 0) * ($C510 = $G510)</f>
        <v>0</v>
      </c>
      <c r="I510" s="1">
        <f>sales!$H510 - IF($C510 &gt;= $G510, VLOOKUP($D510&amp;$G510, 'regional-sales'!$A$2:$D$24, 4, 0) * VLOOKUP($D510&amp;$E510&amp;$F510&amp;$G510, 'market-share'!$A$2:$F$95, 6, 0) * VLOOKUP($C510 - $G510, survival!$A$2:$B$72, 2, 0), 0)</f>
        <v>0</v>
      </c>
      <c r="J510" s="1">
        <f>sales!$I510 - IF($C510 &gt;= $G510, sales!$H510 *VLOOKUP(E510&amp;($C510-$G510), 'annual-travel'!$A$2:$D$64, 4, 0), 0)</f>
        <v>0</v>
      </c>
      <c r="K510" s="1">
        <f>sales!$J510 - SUM($M510:$P510)</f>
        <v>0</v>
      </c>
      <c r="M510" s="1">
        <f>IFERROR(sales!$I510 * VLOOKUP($E510&amp;$F510&amp;"GAS", 'fuel-split'!$A$2:$E$7, 5, 0) / VLOOKUP($F510&amp;$G510&amp;"GAS", 'fuel-efficiency'!$A$2:$E$56, 5, 0), 0)</f>
        <v>0</v>
      </c>
      <c r="N510" s="1">
        <f>IFERROR(sales!$I510 * VLOOKUP($E510&amp;F510&amp;"DSL", 'fuel-split'!$A$2:$E$7, 5, 0) / VLOOKUP($F510&amp;$G510&amp;"DSL", 'fuel-efficiency'!$A$2:$E$56, 5, 0), 0)</f>
        <v>0</v>
      </c>
      <c r="O510" s="1">
        <f>IFERROR(sales!$I510 * VLOOKUP($E510&amp;$F510&amp;"NG", 'fuel-split'!$A$2:$E$7, 5, 0) / VLOOKUP($F510&amp;$G510&amp;"NG", 'fuel-efficiency'!$A$2:$E$56, 5, 0), 0)</f>
        <v>0</v>
      </c>
      <c r="P510" s="1">
        <f>IFERROR(sales!$I510 * VLOOKUP($E510&amp;$F510&amp;"ELEC", 'fuel-split'!$A$2:$E$7, 5, 0) / VLOOKUP($F510&amp;$G510&amp;"ELEC", 'fuel-efficiency'!$A$2:$E$56, 5, 0), 0)</f>
        <v>0</v>
      </c>
    </row>
    <row r="511" spans="1:16" x14ac:dyDescent="0.2">
      <c r="A511" s="1" t="str">
        <f t="shared" si="14"/>
        <v>20131industrialVCC 22400 (DSL LHD1)2020</v>
      </c>
      <c r="B511" s="1" t="str">
        <f t="shared" si="15"/>
        <v>20131industrialVCC 22400 (DSL LHD1)</v>
      </c>
      <c r="C511">
        <f>sales!$B$511</f>
        <v>2013</v>
      </c>
      <c r="D511">
        <f>sales!$C$511</f>
        <v>1</v>
      </c>
      <c r="E511" t="str">
        <f>sales!$D$511</f>
        <v>industrial</v>
      </c>
      <c r="F511" t="str">
        <f>sales!$E$511</f>
        <v>VCC 22400 (DSL LHD1)</v>
      </c>
      <c r="G511">
        <f>sales!$F$511</f>
        <v>2020</v>
      </c>
      <c r="H511" s="1">
        <f>sales!$G511 - VLOOKUP($D511&amp;$G511, 'regional-sales'!$A$2:$D$24, 4, 0) * VLOOKUP($D511&amp;$E511&amp;$F511&amp;$G511, 'market-share'!$A$2:$F$95, 6, 0) * ($C511 = $G511)</f>
        <v>0</v>
      </c>
      <c r="I511" s="1">
        <f>sales!$H511 - IF($C511 &gt;= $G511, VLOOKUP($D511&amp;$G511, 'regional-sales'!$A$2:$D$24, 4, 0) * VLOOKUP($D511&amp;$E511&amp;$F511&amp;$G511, 'market-share'!$A$2:$F$95, 6, 0) * VLOOKUP($C511 - $G511, survival!$A$2:$B$72, 2, 0), 0)</f>
        <v>0</v>
      </c>
      <c r="J511" s="1">
        <f>sales!$I511 - IF($C511 &gt;= $G511, sales!$H511 *VLOOKUP(E511&amp;($C511-$G511), 'annual-travel'!$A$2:$D$64, 4, 0), 0)</f>
        <v>0</v>
      </c>
      <c r="K511" s="1">
        <f>sales!$J511 - SUM($M511:$P511)</f>
        <v>0</v>
      </c>
      <c r="M511" s="1">
        <f>IFERROR(sales!$I511 * VLOOKUP($E511&amp;$F511&amp;"GAS", 'fuel-split'!$A$2:$E$7, 5, 0) / VLOOKUP($F511&amp;$G511&amp;"GAS", 'fuel-efficiency'!$A$2:$E$56, 5, 0), 0)</f>
        <v>0</v>
      </c>
      <c r="N511" s="1">
        <f>IFERROR(sales!$I511 * VLOOKUP($E511&amp;F511&amp;"DSL", 'fuel-split'!$A$2:$E$7, 5, 0) / VLOOKUP($F511&amp;$G511&amp;"DSL", 'fuel-efficiency'!$A$2:$E$56, 5, 0), 0)</f>
        <v>0</v>
      </c>
      <c r="O511" s="1">
        <f>IFERROR(sales!$I511 * VLOOKUP($E511&amp;$F511&amp;"NG", 'fuel-split'!$A$2:$E$7, 5, 0) / VLOOKUP($F511&amp;$G511&amp;"NG", 'fuel-efficiency'!$A$2:$E$56, 5, 0), 0)</f>
        <v>0</v>
      </c>
      <c r="P511" s="1">
        <f>IFERROR(sales!$I511 * VLOOKUP($E511&amp;$F511&amp;"ELEC", 'fuel-split'!$A$2:$E$7, 5, 0) / VLOOKUP($F511&amp;$G511&amp;"ELEC", 'fuel-efficiency'!$A$2:$E$56, 5, 0), 0)</f>
        <v>0</v>
      </c>
    </row>
    <row r="512" spans="1:16" x14ac:dyDescent="0.2">
      <c r="A512" s="1" t="str">
        <f t="shared" si="14"/>
        <v>20141industrialVCC 22400 (DSL LHD1)2020</v>
      </c>
      <c r="B512" s="1" t="str">
        <f t="shared" si="15"/>
        <v>20141industrialVCC 22400 (DSL LHD1)</v>
      </c>
      <c r="C512">
        <f>sales!$B$512</f>
        <v>2014</v>
      </c>
      <c r="D512">
        <f>sales!$C$512</f>
        <v>1</v>
      </c>
      <c r="E512" t="str">
        <f>sales!$D$512</f>
        <v>industrial</v>
      </c>
      <c r="F512" t="str">
        <f>sales!$E$512</f>
        <v>VCC 22400 (DSL LHD1)</v>
      </c>
      <c r="G512">
        <f>sales!$F$512</f>
        <v>2020</v>
      </c>
      <c r="H512" s="1">
        <f>sales!$G512 - VLOOKUP($D512&amp;$G512, 'regional-sales'!$A$2:$D$24, 4, 0) * VLOOKUP($D512&amp;$E512&amp;$F512&amp;$G512, 'market-share'!$A$2:$F$95, 6, 0) * ($C512 = $G512)</f>
        <v>0</v>
      </c>
      <c r="I512" s="1">
        <f>sales!$H512 - IF($C512 &gt;= $G512, VLOOKUP($D512&amp;$G512, 'regional-sales'!$A$2:$D$24, 4, 0) * VLOOKUP($D512&amp;$E512&amp;$F512&amp;$G512, 'market-share'!$A$2:$F$95, 6, 0) * VLOOKUP($C512 - $G512, survival!$A$2:$B$72, 2, 0), 0)</f>
        <v>0</v>
      </c>
      <c r="J512" s="1">
        <f>sales!$I512 - IF($C512 &gt;= $G512, sales!$H512 *VLOOKUP(E512&amp;($C512-$G512), 'annual-travel'!$A$2:$D$64, 4, 0), 0)</f>
        <v>0</v>
      </c>
      <c r="K512" s="1">
        <f>sales!$J512 - SUM($M512:$P512)</f>
        <v>0</v>
      </c>
      <c r="M512" s="1">
        <f>IFERROR(sales!$I512 * VLOOKUP($E512&amp;$F512&amp;"GAS", 'fuel-split'!$A$2:$E$7, 5, 0) / VLOOKUP($F512&amp;$G512&amp;"GAS", 'fuel-efficiency'!$A$2:$E$56, 5, 0), 0)</f>
        <v>0</v>
      </c>
      <c r="N512" s="1">
        <f>IFERROR(sales!$I512 * VLOOKUP($E512&amp;F512&amp;"DSL", 'fuel-split'!$A$2:$E$7, 5, 0) / VLOOKUP($F512&amp;$G512&amp;"DSL", 'fuel-efficiency'!$A$2:$E$56, 5, 0), 0)</f>
        <v>0</v>
      </c>
      <c r="O512" s="1">
        <f>IFERROR(sales!$I512 * VLOOKUP($E512&amp;$F512&amp;"NG", 'fuel-split'!$A$2:$E$7, 5, 0) / VLOOKUP($F512&amp;$G512&amp;"NG", 'fuel-efficiency'!$A$2:$E$56, 5, 0), 0)</f>
        <v>0</v>
      </c>
      <c r="P512" s="1">
        <f>IFERROR(sales!$I512 * VLOOKUP($E512&amp;$F512&amp;"ELEC", 'fuel-split'!$A$2:$E$7, 5, 0) / VLOOKUP($F512&amp;$G512&amp;"ELEC", 'fuel-efficiency'!$A$2:$E$56, 5, 0), 0)</f>
        <v>0</v>
      </c>
    </row>
    <row r="513" spans="1:16" x14ac:dyDescent="0.2">
      <c r="A513" s="1" t="str">
        <f t="shared" si="14"/>
        <v>20151industrialVCC 22400 (DSL LHD1)2020</v>
      </c>
      <c r="B513" s="1" t="str">
        <f t="shared" si="15"/>
        <v>20151industrialVCC 22400 (DSL LHD1)</v>
      </c>
      <c r="C513">
        <f>sales!$B$513</f>
        <v>2015</v>
      </c>
      <c r="D513">
        <f>sales!$C$513</f>
        <v>1</v>
      </c>
      <c r="E513" t="str">
        <f>sales!$D$513</f>
        <v>industrial</v>
      </c>
      <c r="F513" t="str">
        <f>sales!$E$513</f>
        <v>VCC 22400 (DSL LHD1)</v>
      </c>
      <c r="G513">
        <f>sales!$F$513</f>
        <v>2020</v>
      </c>
      <c r="H513" s="1">
        <f>sales!$G513 - VLOOKUP($D513&amp;$G513, 'regional-sales'!$A$2:$D$24, 4, 0) * VLOOKUP($D513&amp;$E513&amp;$F513&amp;$G513, 'market-share'!$A$2:$F$95, 6, 0) * ($C513 = $G513)</f>
        <v>0</v>
      </c>
      <c r="I513" s="1">
        <f>sales!$H513 - IF($C513 &gt;= $G513, VLOOKUP($D513&amp;$G513, 'regional-sales'!$A$2:$D$24, 4, 0) * VLOOKUP($D513&amp;$E513&amp;$F513&amp;$G513, 'market-share'!$A$2:$F$95, 6, 0) * VLOOKUP($C513 - $G513, survival!$A$2:$B$72, 2, 0), 0)</f>
        <v>0</v>
      </c>
      <c r="J513" s="1">
        <f>sales!$I513 - IF($C513 &gt;= $G513, sales!$H513 *VLOOKUP(E513&amp;($C513-$G513), 'annual-travel'!$A$2:$D$64, 4, 0), 0)</f>
        <v>0</v>
      </c>
      <c r="K513" s="1">
        <f>sales!$J513 - SUM($M513:$P513)</f>
        <v>0</v>
      </c>
      <c r="M513" s="1">
        <f>IFERROR(sales!$I513 * VLOOKUP($E513&amp;$F513&amp;"GAS", 'fuel-split'!$A$2:$E$7, 5, 0) / VLOOKUP($F513&amp;$G513&amp;"GAS", 'fuel-efficiency'!$A$2:$E$56, 5, 0), 0)</f>
        <v>0</v>
      </c>
      <c r="N513" s="1">
        <f>IFERROR(sales!$I513 * VLOOKUP($E513&amp;F513&amp;"DSL", 'fuel-split'!$A$2:$E$7, 5, 0) / VLOOKUP($F513&amp;$G513&amp;"DSL", 'fuel-efficiency'!$A$2:$E$56, 5, 0), 0)</f>
        <v>0</v>
      </c>
      <c r="O513" s="1">
        <f>IFERROR(sales!$I513 * VLOOKUP($E513&amp;$F513&amp;"NG", 'fuel-split'!$A$2:$E$7, 5, 0) / VLOOKUP($F513&amp;$G513&amp;"NG", 'fuel-efficiency'!$A$2:$E$56, 5, 0), 0)</f>
        <v>0</v>
      </c>
      <c r="P513" s="1">
        <f>IFERROR(sales!$I513 * VLOOKUP($E513&amp;$F513&amp;"ELEC", 'fuel-split'!$A$2:$E$7, 5, 0) / VLOOKUP($F513&amp;$G513&amp;"ELEC", 'fuel-efficiency'!$A$2:$E$56, 5, 0), 0)</f>
        <v>0</v>
      </c>
    </row>
    <row r="514" spans="1:16" x14ac:dyDescent="0.2">
      <c r="A514" s="1" t="str">
        <f t="shared" si="14"/>
        <v>20161industrialVCC 22400 (DSL LHD1)2020</v>
      </c>
      <c r="B514" s="1" t="str">
        <f t="shared" si="15"/>
        <v>20161industrialVCC 22400 (DSL LHD1)</v>
      </c>
      <c r="C514">
        <f>sales!$B$514</f>
        <v>2016</v>
      </c>
      <c r="D514">
        <f>sales!$C$514</f>
        <v>1</v>
      </c>
      <c r="E514" t="str">
        <f>sales!$D$514</f>
        <v>industrial</v>
      </c>
      <c r="F514" t="str">
        <f>sales!$E$514</f>
        <v>VCC 22400 (DSL LHD1)</v>
      </c>
      <c r="G514">
        <f>sales!$F$514</f>
        <v>2020</v>
      </c>
      <c r="H514" s="1">
        <f>sales!$G514 - VLOOKUP($D514&amp;$G514, 'regional-sales'!$A$2:$D$24, 4, 0) * VLOOKUP($D514&amp;$E514&amp;$F514&amp;$G514, 'market-share'!$A$2:$F$95, 6, 0) * ($C514 = $G514)</f>
        <v>0</v>
      </c>
      <c r="I514" s="1">
        <f>sales!$H514 - IF($C514 &gt;= $G514, VLOOKUP($D514&amp;$G514, 'regional-sales'!$A$2:$D$24, 4, 0) * VLOOKUP($D514&amp;$E514&amp;$F514&amp;$G514, 'market-share'!$A$2:$F$95, 6, 0) * VLOOKUP($C514 - $G514, survival!$A$2:$B$72, 2, 0), 0)</f>
        <v>0</v>
      </c>
      <c r="J514" s="1">
        <f>sales!$I514 - IF($C514 &gt;= $G514, sales!$H514 *VLOOKUP(E514&amp;($C514-$G514), 'annual-travel'!$A$2:$D$64, 4, 0), 0)</f>
        <v>0</v>
      </c>
      <c r="K514" s="1">
        <f>sales!$J514 - SUM($M514:$P514)</f>
        <v>0</v>
      </c>
      <c r="M514" s="1">
        <f>IFERROR(sales!$I514 * VLOOKUP($E514&amp;$F514&amp;"GAS", 'fuel-split'!$A$2:$E$7, 5, 0) / VLOOKUP($F514&amp;$G514&amp;"GAS", 'fuel-efficiency'!$A$2:$E$56, 5, 0), 0)</f>
        <v>0</v>
      </c>
      <c r="N514" s="1">
        <f>IFERROR(sales!$I514 * VLOOKUP($E514&amp;F514&amp;"DSL", 'fuel-split'!$A$2:$E$7, 5, 0) / VLOOKUP($F514&amp;$G514&amp;"DSL", 'fuel-efficiency'!$A$2:$E$56, 5, 0), 0)</f>
        <v>0</v>
      </c>
      <c r="O514" s="1">
        <f>IFERROR(sales!$I514 * VLOOKUP($E514&amp;$F514&amp;"NG", 'fuel-split'!$A$2:$E$7, 5, 0) / VLOOKUP($F514&amp;$G514&amp;"NG", 'fuel-efficiency'!$A$2:$E$56, 5, 0), 0)</f>
        <v>0</v>
      </c>
      <c r="P514" s="1">
        <f>IFERROR(sales!$I514 * VLOOKUP($E514&amp;$F514&amp;"ELEC", 'fuel-split'!$A$2:$E$7, 5, 0) / VLOOKUP($F514&amp;$G514&amp;"ELEC", 'fuel-efficiency'!$A$2:$E$56, 5, 0), 0)</f>
        <v>0</v>
      </c>
    </row>
    <row r="515" spans="1:16" x14ac:dyDescent="0.2">
      <c r="A515" s="1" t="str">
        <f t="shared" ref="A515:A578" si="16">$B515&amp;$G515</f>
        <v>20171industrialVCC 22400 (DSL LHD1)2020</v>
      </c>
      <c r="B515" s="1" t="str">
        <f t="shared" ref="B515:B578" si="17">$C515&amp;$D515&amp;$E515&amp;$F515</f>
        <v>20171industrialVCC 22400 (DSL LHD1)</v>
      </c>
      <c r="C515">
        <f>sales!$B$515</f>
        <v>2017</v>
      </c>
      <c r="D515">
        <f>sales!$C$515</f>
        <v>1</v>
      </c>
      <c r="E515" t="str">
        <f>sales!$D$515</f>
        <v>industrial</v>
      </c>
      <c r="F515" t="str">
        <f>sales!$E$515</f>
        <v>VCC 22400 (DSL LHD1)</v>
      </c>
      <c r="G515">
        <f>sales!$F$515</f>
        <v>2020</v>
      </c>
      <c r="H515" s="1">
        <f>sales!$G515 - VLOOKUP($D515&amp;$G515, 'regional-sales'!$A$2:$D$24, 4, 0) * VLOOKUP($D515&amp;$E515&amp;$F515&amp;$G515, 'market-share'!$A$2:$F$95, 6, 0) * ($C515 = $G515)</f>
        <v>0</v>
      </c>
      <c r="I515" s="1">
        <f>sales!$H515 - IF($C515 &gt;= $G515, VLOOKUP($D515&amp;$G515, 'regional-sales'!$A$2:$D$24, 4, 0) * VLOOKUP($D515&amp;$E515&amp;$F515&amp;$G515, 'market-share'!$A$2:$F$95, 6, 0) * VLOOKUP($C515 - $G515, survival!$A$2:$B$72, 2, 0), 0)</f>
        <v>0</v>
      </c>
      <c r="J515" s="1">
        <f>sales!$I515 - IF($C515 &gt;= $G515, sales!$H515 *VLOOKUP(E515&amp;($C515-$G515), 'annual-travel'!$A$2:$D$64, 4, 0), 0)</f>
        <v>0</v>
      </c>
      <c r="K515" s="1">
        <f>sales!$J515 - SUM($M515:$P515)</f>
        <v>0</v>
      </c>
      <c r="M515" s="1">
        <f>IFERROR(sales!$I515 * VLOOKUP($E515&amp;$F515&amp;"GAS", 'fuel-split'!$A$2:$E$7, 5, 0) / VLOOKUP($F515&amp;$G515&amp;"GAS", 'fuel-efficiency'!$A$2:$E$56, 5, 0), 0)</f>
        <v>0</v>
      </c>
      <c r="N515" s="1">
        <f>IFERROR(sales!$I515 * VLOOKUP($E515&amp;F515&amp;"DSL", 'fuel-split'!$A$2:$E$7, 5, 0) / VLOOKUP($F515&amp;$G515&amp;"DSL", 'fuel-efficiency'!$A$2:$E$56, 5, 0), 0)</f>
        <v>0</v>
      </c>
      <c r="O515" s="1">
        <f>IFERROR(sales!$I515 * VLOOKUP($E515&amp;$F515&amp;"NG", 'fuel-split'!$A$2:$E$7, 5, 0) / VLOOKUP($F515&amp;$G515&amp;"NG", 'fuel-efficiency'!$A$2:$E$56, 5, 0), 0)</f>
        <v>0</v>
      </c>
      <c r="P515" s="1">
        <f>IFERROR(sales!$I515 * VLOOKUP($E515&amp;$F515&amp;"ELEC", 'fuel-split'!$A$2:$E$7, 5, 0) / VLOOKUP($F515&amp;$G515&amp;"ELEC", 'fuel-efficiency'!$A$2:$E$56, 5, 0), 0)</f>
        <v>0</v>
      </c>
    </row>
    <row r="516" spans="1:16" x14ac:dyDescent="0.2">
      <c r="A516" s="1" t="str">
        <f t="shared" si="16"/>
        <v>20181industrialVCC 22400 (DSL LHD1)2020</v>
      </c>
      <c r="B516" s="1" t="str">
        <f t="shared" si="17"/>
        <v>20181industrialVCC 22400 (DSL LHD1)</v>
      </c>
      <c r="C516">
        <f>sales!$B$516</f>
        <v>2018</v>
      </c>
      <c r="D516">
        <f>sales!$C$516</f>
        <v>1</v>
      </c>
      <c r="E516" t="str">
        <f>sales!$D$516</f>
        <v>industrial</v>
      </c>
      <c r="F516" t="str">
        <f>sales!$E$516</f>
        <v>VCC 22400 (DSL LHD1)</v>
      </c>
      <c r="G516">
        <f>sales!$F$516</f>
        <v>2020</v>
      </c>
      <c r="H516" s="1">
        <f>sales!$G516 - VLOOKUP($D516&amp;$G516, 'regional-sales'!$A$2:$D$24, 4, 0) * VLOOKUP($D516&amp;$E516&amp;$F516&amp;$G516, 'market-share'!$A$2:$F$95, 6, 0) * ($C516 = $G516)</f>
        <v>0</v>
      </c>
      <c r="I516" s="1">
        <f>sales!$H516 - IF($C516 &gt;= $G516, VLOOKUP($D516&amp;$G516, 'regional-sales'!$A$2:$D$24, 4, 0) * VLOOKUP($D516&amp;$E516&amp;$F516&amp;$G516, 'market-share'!$A$2:$F$95, 6, 0) * VLOOKUP($C516 - $G516, survival!$A$2:$B$72, 2, 0), 0)</f>
        <v>0</v>
      </c>
      <c r="J516" s="1">
        <f>sales!$I516 - IF($C516 &gt;= $G516, sales!$H516 *VLOOKUP(E516&amp;($C516-$G516), 'annual-travel'!$A$2:$D$64, 4, 0), 0)</f>
        <v>0</v>
      </c>
      <c r="K516" s="1">
        <f>sales!$J516 - SUM($M516:$P516)</f>
        <v>0</v>
      </c>
      <c r="M516" s="1">
        <f>IFERROR(sales!$I516 * VLOOKUP($E516&amp;$F516&amp;"GAS", 'fuel-split'!$A$2:$E$7, 5, 0) / VLOOKUP($F516&amp;$G516&amp;"GAS", 'fuel-efficiency'!$A$2:$E$56, 5, 0), 0)</f>
        <v>0</v>
      </c>
      <c r="N516" s="1">
        <f>IFERROR(sales!$I516 * VLOOKUP($E516&amp;F516&amp;"DSL", 'fuel-split'!$A$2:$E$7, 5, 0) / VLOOKUP($F516&amp;$G516&amp;"DSL", 'fuel-efficiency'!$A$2:$E$56, 5, 0), 0)</f>
        <v>0</v>
      </c>
      <c r="O516" s="1">
        <f>IFERROR(sales!$I516 * VLOOKUP($E516&amp;$F516&amp;"NG", 'fuel-split'!$A$2:$E$7, 5, 0) / VLOOKUP($F516&amp;$G516&amp;"NG", 'fuel-efficiency'!$A$2:$E$56, 5, 0), 0)</f>
        <v>0</v>
      </c>
      <c r="P516" s="1">
        <f>IFERROR(sales!$I516 * VLOOKUP($E516&amp;$F516&amp;"ELEC", 'fuel-split'!$A$2:$E$7, 5, 0) / VLOOKUP($F516&amp;$G516&amp;"ELEC", 'fuel-efficiency'!$A$2:$E$56, 5, 0), 0)</f>
        <v>0</v>
      </c>
    </row>
    <row r="517" spans="1:16" x14ac:dyDescent="0.2">
      <c r="A517" s="1" t="str">
        <f t="shared" si="16"/>
        <v>20191industrialVCC 22400 (DSL LHD1)2020</v>
      </c>
      <c r="B517" s="1" t="str">
        <f t="shared" si="17"/>
        <v>20191industrialVCC 22400 (DSL LHD1)</v>
      </c>
      <c r="C517">
        <f>sales!$B$517</f>
        <v>2019</v>
      </c>
      <c r="D517">
        <f>sales!$C$517</f>
        <v>1</v>
      </c>
      <c r="E517" t="str">
        <f>sales!$D$517</f>
        <v>industrial</v>
      </c>
      <c r="F517" t="str">
        <f>sales!$E$517</f>
        <v>VCC 22400 (DSL LHD1)</v>
      </c>
      <c r="G517">
        <f>sales!$F$517</f>
        <v>2020</v>
      </c>
      <c r="H517" s="1">
        <f>sales!$G517 - VLOOKUP($D517&amp;$G517, 'regional-sales'!$A$2:$D$24, 4, 0) * VLOOKUP($D517&amp;$E517&amp;$F517&amp;$G517, 'market-share'!$A$2:$F$95, 6, 0) * ($C517 = $G517)</f>
        <v>0</v>
      </c>
      <c r="I517" s="1">
        <f>sales!$H517 - IF($C517 &gt;= $G517, VLOOKUP($D517&amp;$G517, 'regional-sales'!$A$2:$D$24, 4, 0) * VLOOKUP($D517&amp;$E517&amp;$F517&amp;$G517, 'market-share'!$A$2:$F$95, 6, 0) * VLOOKUP($C517 - $G517, survival!$A$2:$B$72, 2, 0), 0)</f>
        <v>0</v>
      </c>
      <c r="J517" s="1">
        <f>sales!$I517 - IF($C517 &gt;= $G517, sales!$H517 *VLOOKUP(E517&amp;($C517-$G517), 'annual-travel'!$A$2:$D$64, 4, 0), 0)</f>
        <v>0</v>
      </c>
      <c r="K517" s="1">
        <f>sales!$J517 - SUM($M517:$P517)</f>
        <v>0</v>
      </c>
      <c r="M517" s="1">
        <f>IFERROR(sales!$I517 * VLOOKUP($E517&amp;$F517&amp;"GAS", 'fuel-split'!$A$2:$E$7, 5, 0) / VLOOKUP($F517&amp;$G517&amp;"GAS", 'fuel-efficiency'!$A$2:$E$56, 5, 0), 0)</f>
        <v>0</v>
      </c>
      <c r="N517" s="1">
        <f>IFERROR(sales!$I517 * VLOOKUP($E517&amp;F517&amp;"DSL", 'fuel-split'!$A$2:$E$7, 5, 0) / VLOOKUP($F517&amp;$G517&amp;"DSL", 'fuel-efficiency'!$A$2:$E$56, 5, 0), 0)</f>
        <v>0</v>
      </c>
      <c r="O517" s="1">
        <f>IFERROR(sales!$I517 * VLOOKUP($E517&amp;$F517&amp;"NG", 'fuel-split'!$A$2:$E$7, 5, 0) / VLOOKUP($F517&amp;$G517&amp;"NG", 'fuel-efficiency'!$A$2:$E$56, 5, 0), 0)</f>
        <v>0</v>
      </c>
      <c r="P517" s="1">
        <f>IFERROR(sales!$I517 * VLOOKUP($E517&amp;$F517&amp;"ELEC", 'fuel-split'!$A$2:$E$7, 5, 0) / VLOOKUP($F517&amp;$G517&amp;"ELEC", 'fuel-efficiency'!$A$2:$E$56, 5, 0), 0)</f>
        <v>0</v>
      </c>
    </row>
    <row r="518" spans="1:16" x14ac:dyDescent="0.2">
      <c r="A518" s="1" t="str">
        <f t="shared" si="16"/>
        <v>20201industrialVCC 22400 (DSL LHD1)2020</v>
      </c>
      <c r="B518" s="1" t="str">
        <f t="shared" si="17"/>
        <v>20201industrialVCC 22400 (DSL LHD1)</v>
      </c>
      <c r="C518">
        <f>sales!$B$518</f>
        <v>2020</v>
      </c>
      <c r="D518">
        <f>sales!$C$518</f>
        <v>1</v>
      </c>
      <c r="E518" t="str">
        <f>sales!$D$518</f>
        <v>industrial</v>
      </c>
      <c r="F518" t="str">
        <f>sales!$E$518</f>
        <v>VCC 22400 (DSL LHD1)</v>
      </c>
      <c r="G518">
        <f>sales!$F$518</f>
        <v>2020</v>
      </c>
      <c r="H518" s="1">
        <f>sales!$G518 - VLOOKUP($D518&amp;$G518, 'regional-sales'!$A$2:$D$24, 4, 0) * VLOOKUP($D518&amp;$E518&amp;$F518&amp;$G518, 'market-share'!$A$2:$F$95, 6, 0) * ($C518 = $G518)</f>
        <v>-5.3925077736494131E-9</v>
      </c>
      <c r="I518" s="1">
        <f>sales!$H518 - IF($C518 &gt;= $G518, VLOOKUP($D518&amp;$G518, 'regional-sales'!$A$2:$D$24, 4, 0) * VLOOKUP($D518&amp;$E518&amp;$F518&amp;$G518, 'market-share'!$A$2:$F$95, 6, 0) * VLOOKUP($C518 - $G518, survival!$A$2:$B$72, 2, 0), 0)</f>
        <v>-5.3925077736494131E-9</v>
      </c>
      <c r="J518" s="1">
        <f>sales!$I518 - IF($C518 &gt;= $G518, sales!$H518 *VLOOKUP(E518&amp;($C518-$G518), 'annual-travel'!$A$2:$D$64, 4, 0), 0)</f>
        <v>1.2328261509537697E-3</v>
      </c>
      <c r="K518" s="1">
        <f>sales!$J518 - SUM($M518:$P518)</f>
        <v>-3.3886812161654234E-5</v>
      </c>
      <c r="M518" s="1">
        <f>IFERROR(sales!$I518 * VLOOKUP($E518&amp;$F518&amp;"GAS", 'fuel-split'!$A$2:$E$7, 5, 0) / VLOOKUP($F518&amp;$G518&amp;"GAS", 'fuel-efficiency'!$A$2:$E$56, 5, 0), 0)</f>
        <v>0</v>
      </c>
      <c r="N518" s="1">
        <f>IFERROR(sales!$I518 * VLOOKUP($E518&amp;F518&amp;"DSL", 'fuel-split'!$A$2:$E$7, 5, 0) / VLOOKUP($F518&amp;$G518&amp;"DSL", 'fuel-efficiency'!$A$2:$E$56, 5, 0), 0)</f>
        <v>304063.76599965378</v>
      </c>
      <c r="O518" s="1">
        <f>IFERROR(sales!$I518 * VLOOKUP($E518&amp;$F518&amp;"NG", 'fuel-split'!$A$2:$E$7, 5, 0) / VLOOKUP($F518&amp;$G518&amp;"NG", 'fuel-efficiency'!$A$2:$E$56, 5, 0), 0)</f>
        <v>0</v>
      </c>
      <c r="P518" s="1">
        <f>IFERROR(sales!$I518 * VLOOKUP($E518&amp;$F518&amp;"ELEC", 'fuel-split'!$A$2:$E$7, 5, 0) / VLOOKUP($F518&amp;$G518&amp;"ELEC", 'fuel-efficiency'!$A$2:$E$56, 5, 0), 0)</f>
        <v>0</v>
      </c>
    </row>
    <row r="519" spans="1:16" x14ac:dyDescent="0.2">
      <c r="A519" s="1" t="str">
        <f t="shared" si="16"/>
        <v>20102agriculturalVCC 22601 (DSL T6 Ag)2010</v>
      </c>
      <c r="B519" s="1" t="str">
        <f t="shared" si="17"/>
        <v>20102agriculturalVCC 22601 (DSL T6 Ag)</v>
      </c>
      <c r="C519">
        <f>sales!$B$519</f>
        <v>2010</v>
      </c>
      <c r="D519">
        <f>sales!$C$519</f>
        <v>2</v>
      </c>
      <c r="E519" t="str">
        <f>sales!$D$519</f>
        <v>agricultural</v>
      </c>
      <c r="F519" t="str">
        <f>sales!$E$519</f>
        <v>VCC 22601 (DSL T6 Ag)</v>
      </c>
      <c r="G519">
        <f>sales!$F$519</f>
        <v>2010</v>
      </c>
      <c r="H519" s="1">
        <f>sales!$G519 - VLOOKUP($D519&amp;$G519, 'regional-sales'!$A$2:$D$24, 4, 0) * VLOOKUP($D519&amp;$E519&amp;$F519&amp;$G519, 'market-share'!$A$2:$F$95, 6, 0) * ($C519 = $G519)</f>
        <v>-1.3770110052213624E-11</v>
      </c>
      <c r="I519" s="1">
        <f>sales!$H519 - IF($C519 &gt;= $G519, VLOOKUP($D519&amp;$G519, 'regional-sales'!$A$2:$D$24, 4, 0) * VLOOKUP($D519&amp;$E519&amp;$F519&amp;$G519, 'market-share'!$A$2:$F$95, 6, 0) * VLOOKUP($C519 - $G519, survival!$A$2:$B$72, 2, 0), 0)</f>
        <v>-1.3770110052213624E-11</v>
      </c>
      <c r="J519" s="1">
        <f>sales!$I519 - IF($C519 &gt;= $G519, sales!$H519 *VLOOKUP(E519&amp;($C519-$G519), 'annual-travel'!$A$2:$D$64, 4, 0), 0)</f>
        <v>2.8264082629902987E-8</v>
      </c>
      <c r="K519" s="1">
        <f>sales!$J519 - SUM($M519:$P519)</f>
        <v>1.0843876907529193E-9</v>
      </c>
      <c r="M519" s="1">
        <f>IFERROR(sales!$I519 * VLOOKUP($E519&amp;$F519&amp;"GAS", 'fuel-split'!$A$2:$E$7, 5, 0) / VLOOKUP($F519&amp;$G519&amp;"GAS", 'fuel-efficiency'!$A$2:$E$56, 5, 0), 0)</f>
        <v>0</v>
      </c>
      <c r="N519" s="1">
        <f>IFERROR(sales!$I519 * VLOOKUP($E519&amp;F519&amp;"DSL", 'fuel-split'!$A$2:$E$7, 5, 0) / VLOOKUP($F519&amp;$G519&amp;"DSL", 'fuel-efficiency'!$A$2:$E$56, 5, 0), 0)</f>
        <v>51.182056507139812</v>
      </c>
      <c r="O519" s="1">
        <f>IFERROR(sales!$I519 * VLOOKUP($E519&amp;$F519&amp;"NG", 'fuel-split'!$A$2:$E$7, 5, 0) / VLOOKUP($F519&amp;$G519&amp;"NG", 'fuel-efficiency'!$A$2:$E$56, 5, 0), 0)</f>
        <v>0</v>
      </c>
      <c r="P519" s="1">
        <f>IFERROR(sales!$I519 * VLOOKUP($E519&amp;$F519&amp;"ELEC", 'fuel-split'!$A$2:$E$7, 5, 0) / VLOOKUP($F519&amp;$G519&amp;"ELEC", 'fuel-efficiency'!$A$2:$E$56, 5, 0), 0)</f>
        <v>0</v>
      </c>
    </row>
    <row r="520" spans="1:16" x14ac:dyDescent="0.2">
      <c r="A520" s="1" t="str">
        <f t="shared" si="16"/>
        <v>20112agriculturalVCC 22601 (DSL T6 Ag)2010</v>
      </c>
      <c r="B520" s="1" t="str">
        <f t="shared" si="17"/>
        <v>20112agriculturalVCC 22601 (DSL T6 Ag)</v>
      </c>
      <c r="C520">
        <f>sales!$B$520</f>
        <v>2011</v>
      </c>
      <c r="D520">
        <f>sales!$C$520</f>
        <v>2</v>
      </c>
      <c r="E520" t="str">
        <f>sales!$D$520</f>
        <v>agricultural</v>
      </c>
      <c r="F520" t="str">
        <f>sales!$E$520</f>
        <v>VCC 22601 (DSL T6 Ag)</v>
      </c>
      <c r="G520">
        <f>sales!$F$520</f>
        <v>2010</v>
      </c>
      <c r="H520" s="1">
        <f>sales!$G520 - VLOOKUP($D520&amp;$G520, 'regional-sales'!$A$2:$D$24, 4, 0) * VLOOKUP($D520&amp;$E520&amp;$F520&amp;$G520, 'market-share'!$A$2:$F$95, 6, 0) * ($C520 = $G520)</f>
        <v>0</v>
      </c>
      <c r="I520" s="1">
        <f>sales!$H520 - IF($C520 &gt;= $G520, VLOOKUP($D520&amp;$G520, 'regional-sales'!$A$2:$D$24, 4, 0) * VLOOKUP($D520&amp;$E520&amp;$F520&amp;$G520, 'market-share'!$A$2:$F$95, 6, 0) * VLOOKUP($C520 - $G520, survival!$A$2:$B$72, 2, 0), 0)</f>
        <v>-1.3632456274947913E-11</v>
      </c>
      <c r="J520" s="1">
        <f>sales!$I520 - IF($C520 &gt;= $G520, sales!$H520 *VLOOKUP(E520&amp;($C520-$G520), 'annual-travel'!$A$2:$D$64, 4, 0), 0)</f>
        <v>5.7125930652546231E-9</v>
      </c>
      <c r="K520" s="1">
        <f>sales!$J520 - SUM($M520:$P520)</f>
        <v>9.8944497040065471E-10</v>
      </c>
      <c r="M520" s="1">
        <f>IFERROR(sales!$I520 * VLOOKUP($E520&amp;$F520&amp;"GAS", 'fuel-split'!$A$2:$E$7, 5, 0) / VLOOKUP($F520&amp;$G520&amp;"GAS", 'fuel-efficiency'!$A$2:$E$56, 5, 0), 0)</f>
        <v>0</v>
      </c>
      <c r="N520" s="1">
        <f>IFERROR(sales!$I520 * VLOOKUP($E520&amp;F520&amp;"DSL", 'fuel-split'!$A$2:$E$7, 5, 0) / VLOOKUP($F520&amp;$G520&amp;"DSL", 'fuel-efficiency'!$A$2:$E$56, 5, 0), 0)</f>
        <v>46.701218303382952</v>
      </c>
      <c r="O520" s="1">
        <f>IFERROR(sales!$I520 * VLOOKUP($E520&amp;$F520&amp;"NG", 'fuel-split'!$A$2:$E$7, 5, 0) / VLOOKUP($F520&amp;$G520&amp;"NG", 'fuel-efficiency'!$A$2:$E$56, 5, 0), 0)</f>
        <v>0</v>
      </c>
      <c r="P520" s="1">
        <f>IFERROR(sales!$I520 * VLOOKUP($E520&amp;$F520&amp;"ELEC", 'fuel-split'!$A$2:$E$7, 5, 0) / VLOOKUP($F520&amp;$G520&amp;"ELEC", 'fuel-efficiency'!$A$2:$E$56, 5, 0), 0)</f>
        <v>0</v>
      </c>
    </row>
    <row r="521" spans="1:16" x14ac:dyDescent="0.2">
      <c r="A521" s="1" t="str">
        <f t="shared" si="16"/>
        <v>20122agriculturalVCC 22601 (DSL T6 Ag)2010</v>
      </c>
      <c r="B521" s="1" t="str">
        <f t="shared" si="17"/>
        <v>20122agriculturalVCC 22601 (DSL T6 Ag)</v>
      </c>
      <c r="C521">
        <f>sales!$B$521</f>
        <v>2012</v>
      </c>
      <c r="D521">
        <f>sales!$C$521</f>
        <v>2</v>
      </c>
      <c r="E521" t="str">
        <f>sales!$D$521</f>
        <v>agricultural</v>
      </c>
      <c r="F521" t="str">
        <f>sales!$E$521</f>
        <v>VCC 22601 (DSL T6 Ag)</v>
      </c>
      <c r="G521">
        <f>sales!$F$521</f>
        <v>2010</v>
      </c>
      <c r="H521" s="1">
        <f>sales!$G521 - VLOOKUP($D521&amp;$G521, 'regional-sales'!$A$2:$D$24, 4, 0) * VLOOKUP($D521&amp;$E521&amp;$F521&amp;$G521, 'market-share'!$A$2:$F$95, 6, 0) * ($C521 = $G521)</f>
        <v>0</v>
      </c>
      <c r="I521" s="1">
        <f>sales!$H521 - IF($C521 &gt;= $G521, VLOOKUP($D521&amp;$G521, 'regional-sales'!$A$2:$D$24, 4, 0) * VLOOKUP($D521&amp;$E521&amp;$F521&amp;$G521, 'market-share'!$A$2:$F$95, 6, 0) * VLOOKUP($C521 - $G521, survival!$A$2:$B$72, 2, 0), 0)</f>
        <v>-1.3496051498584904E-11</v>
      </c>
      <c r="J521" s="1">
        <f>sales!$I521 - IF($C521 &gt;= $G521, sales!$H521 *VLOOKUP(E521&amp;($C521-$G521), 'annual-travel'!$A$2:$D$64, 4, 0), 0)</f>
        <v>-1.7441550426156027E-8</v>
      </c>
      <c r="K521" s="1">
        <f>sales!$J521 - SUM($M521:$P521)</f>
        <v>9.7097085927089211E-10</v>
      </c>
      <c r="M521" s="1">
        <f>IFERROR(sales!$I521 * VLOOKUP($E521&amp;$F521&amp;"GAS", 'fuel-split'!$A$2:$E$7, 5, 0) / VLOOKUP($F521&amp;$G521&amp;"GAS", 'fuel-efficiency'!$A$2:$E$56, 5, 0), 0)</f>
        <v>0</v>
      </c>
      <c r="N521" s="1">
        <f>IFERROR(sales!$I521 * VLOOKUP($E521&amp;F521&amp;"DSL", 'fuel-split'!$A$2:$E$7, 5, 0) / VLOOKUP($F521&amp;$G521&amp;"DSL", 'fuel-efficiency'!$A$2:$E$56, 5, 0), 0)</f>
        <v>45.824693819191133</v>
      </c>
      <c r="O521" s="1">
        <f>IFERROR(sales!$I521 * VLOOKUP($E521&amp;$F521&amp;"NG", 'fuel-split'!$A$2:$E$7, 5, 0) / VLOOKUP($F521&amp;$G521&amp;"NG", 'fuel-efficiency'!$A$2:$E$56, 5, 0), 0)</f>
        <v>0</v>
      </c>
      <c r="P521" s="1">
        <f>IFERROR(sales!$I521 * VLOOKUP($E521&amp;$F521&amp;"ELEC", 'fuel-split'!$A$2:$E$7, 5, 0) / VLOOKUP($F521&amp;$G521&amp;"ELEC", 'fuel-efficiency'!$A$2:$E$56, 5, 0), 0)</f>
        <v>0</v>
      </c>
    </row>
    <row r="522" spans="1:16" x14ac:dyDescent="0.2">
      <c r="A522" s="1" t="str">
        <f t="shared" si="16"/>
        <v>20132agriculturalVCC 22601 (DSL T6 Ag)2010</v>
      </c>
      <c r="B522" s="1" t="str">
        <f t="shared" si="17"/>
        <v>20132agriculturalVCC 22601 (DSL T6 Ag)</v>
      </c>
      <c r="C522">
        <f>sales!$B$522</f>
        <v>2013</v>
      </c>
      <c r="D522">
        <f>sales!$C$522</f>
        <v>2</v>
      </c>
      <c r="E522" t="str">
        <f>sales!$D$522</f>
        <v>agricultural</v>
      </c>
      <c r="F522" t="str">
        <f>sales!$E$522</f>
        <v>VCC 22601 (DSL T6 Ag)</v>
      </c>
      <c r="G522">
        <f>sales!$F$522</f>
        <v>2010</v>
      </c>
      <c r="H522" s="1">
        <f>sales!$G522 - VLOOKUP($D522&amp;$G522, 'regional-sales'!$A$2:$D$24, 4, 0) * VLOOKUP($D522&amp;$E522&amp;$F522&amp;$G522, 'market-share'!$A$2:$F$95, 6, 0) * ($C522 = $G522)</f>
        <v>0</v>
      </c>
      <c r="I522" s="1">
        <f>sales!$H522 - IF($C522 &gt;= $G522, VLOOKUP($D522&amp;$G522, 'regional-sales'!$A$2:$D$24, 4, 0) * VLOOKUP($D522&amp;$E522&amp;$F522&amp;$G522, 'market-share'!$A$2:$F$95, 6, 0) * VLOOKUP($C522 - $G522, survival!$A$2:$B$72, 2, 0), 0)</f>
        <v>-1.3361131645517332E-11</v>
      </c>
      <c r="J522" s="1">
        <f>sales!$I522 - IF($C522 &gt;= $G522, sales!$H522 *VLOOKUP(E522&amp;($C522-$G522), 'annual-travel'!$A$2:$D$64, 4, 0), 0)</f>
        <v>-1.7816091713029891E-8</v>
      </c>
      <c r="K522" s="1">
        <f>sales!$J522 - SUM($M522:$P522)</f>
        <v>8.8364515704597579E-10</v>
      </c>
      <c r="M522" s="1">
        <f>IFERROR(sales!$I522 * VLOOKUP($E522&amp;$F522&amp;"GAS", 'fuel-split'!$A$2:$E$7, 5, 0) / VLOOKUP($F522&amp;$G522&amp;"GAS", 'fuel-efficiency'!$A$2:$E$56, 5, 0), 0)</f>
        <v>0</v>
      </c>
      <c r="N522" s="1">
        <f>IFERROR(sales!$I522 * VLOOKUP($E522&amp;F522&amp;"DSL", 'fuel-split'!$A$2:$E$7, 5, 0) / VLOOKUP($F522&amp;$G522&amp;"DSL", 'fuel-efficiency'!$A$2:$E$56, 5, 0), 0)</f>
        <v>41.702262494814157</v>
      </c>
      <c r="O522" s="1">
        <f>IFERROR(sales!$I522 * VLOOKUP($E522&amp;$F522&amp;"NG", 'fuel-split'!$A$2:$E$7, 5, 0) / VLOOKUP($F522&amp;$G522&amp;"NG", 'fuel-efficiency'!$A$2:$E$56, 5, 0), 0)</f>
        <v>0</v>
      </c>
      <c r="P522" s="1">
        <f>IFERROR(sales!$I522 * VLOOKUP($E522&amp;$F522&amp;"ELEC", 'fuel-split'!$A$2:$E$7, 5, 0) / VLOOKUP($F522&amp;$G522&amp;"ELEC", 'fuel-efficiency'!$A$2:$E$56, 5, 0), 0)</f>
        <v>0</v>
      </c>
    </row>
    <row r="523" spans="1:16" x14ac:dyDescent="0.2">
      <c r="A523" s="1" t="str">
        <f t="shared" si="16"/>
        <v>20142agriculturalVCC 22601 (DSL T6 Ag)2010</v>
      </c>
      <c r="B523" s="1" t="str">
        <f t="shared" si="17"/>
        <v>20142agriculturalVCC 22601 (DSL T6 Ag)</v>
      </c>
      <c r="C523">
        <f>sales!$B$523</f>
        <v>2014</v>
      </c>
      <c r="D523">
        <f>sales!$C$523</f>
        <v>2</v>
      </c>
      <c r="E523" t="str">
        <f>sales!$D$523</f>
        <v>agricultural</v>
      </c>
      <c r="F523" t="str">
        <f>sales!$E$523</f>
        <v>VCC 22601 (DSL T6 Ag)</v>
      </c>
      <c r="G523">
        <f>sales!$F$523</f>
        <v>2010</v>
      </c>
      <c r="H523" s="1">
        <f>sales!$G523 - VLOOKUP($D523&amp;$G523, 'regional-sales'!$A$2:$D$24, 4, 0) * VLOOKUP($D523&amp;$E523&amp;$F523&amp;$G523, 'market-share'!$A$2:$F$95, 6, 0) * ($C523 = $G523)</f>
        <v>0</v>
      </c>
      <c r="I523" s="1">
        <f>sales!$H523 - IF($C523 &gt;= $G523, VLOOKUP($D523&amp;$G523, 'regional-sales'!$A$2:$D$24, 4, 0) * VLOOKUP($D523&amp;$E523&amp;$F523&amp;$G523, 'market-share'!$A$2:$F$95, 6, 0) * VLOOKUP($C523 - $G523, survival!$A$2:$B$72, 2, 0), 0)</f>
        <v>-1.3227571815654926E-11</v>
      </c>
      <c r="J523" s="1">
        <f>sales!$I523 - IF($C523 &gt;= $G523, sales!$H523 *VLOOKUP(E523&amp;($C523-$G523), 'annual-travel'!$A$2:$D$64, 4, 0), 0)</f>
        <v>7.3275145950901788E-9</v>
      </c>
      <c r="K523" s="1">
        <f>sales!$J523 - SUM($M523:$P523)</f>
        <v>7.9791817597651971E-10</v>
      </c>
      <c r="M523" s="1">
        <f>IFERROR(sales!$I523 * VLOOKUP($E523&amp;$F523&amp;"GAS", 'fuel-split'!$A$2:$E$7, 5, 0) / VLOOKUP($F523&amp;$G523&amp;"GAS", 'fuel-efficiency'!$A$2:$E$56, 5, 0), 0)</f>
        <v>0</v>
      </c>
      <c r="N523" s="1">
        <f>IFERROR(sales!$I523 * VLOOKUP($E523&amp;F523&amp;"DSL", 'fuel-split'!$A$2:$E$7, 5, 0) / VLOOKUP($F523&amp;$G523&amp;"DSL", 'fuel-efficiency'!$A$2:$E$56, 5, 0), 0)</f>
        <v>37.660654768145783</v>
      </c>
      <c r="O523" s="1">
        <f>IFERROR(sales!$I523 * VLOOKUP($E523&amp;$F523&amp;"NG", 'fuel-split'!$A$2:$E$7, 5, 0) / VLOOKUP($F523&amp;$G523&amp;"NG", 'fuel-efficiency'!$A$2:$E$56, 5, 0), 0)</f>
        <v>0</v>
      </c>
      <c r="P523" s="1">
        <f>IFERROR(sales!$I523 * VLOOKUP($E523&amp;$F523&amp;"ELEC", 'fuel-split'!$A$2:$E$7, 5, 0) / VLOOKUP($F523&amp;$G523&amp;"ELEC", 'fuel-efficiency'!$A$2:$E$56, 5, 0), 0)</f>
        <v>0</v>
      </c>
    </row>
    <row r="524" spans="1:16" x14ac:dyDescent="0.2">
      <c r="A524" s="1" t="str">
        <f t="shared" si="16"/>
        <v>20152agriculturalVCC 22601 (DSL T6 Ag)2010</v>
      </c>
      <c r="B524" s="1" t="str">
        <f t="shared" si="17"/>
        <v>20152agriculturalVCC 22601 (DSL T6 Ag)</v>
      </c>
      <c r="C524">
        <f>sales!$B$524</f>
        <v>2015</v>
      </c>
      <c r="D524">
        <f>sales!$C$524</f>
        <v>2</v>
      </c>
      <c r="E524" t="str">
        <f>sales!$D$524</f>
        <v>agricultural</v>
      </c>
      <c r="F524" t="str">
        <f>sales!$E$524</f>
        <v>VCC 22601 (DSL T6 Ag)</v>
      </c>
      <c r="G524">
        <f>sales!$F$524</f>
        <v>2010</v>
      </c>
      <c r="H524" s="1">
        <f>sales!$G524 - VLOOKUP($D524&amp;$G524, 'regional-sales'!$A$2:$D$24, 4, 0) * VLOOKUP($D524&amp;$E524&amp;$F524&amp;$G524, 'market-share'!$A$2:$F$95, 6, 0) * ($C524 = $G524)</f>
        <v>0</v>
      </c>
      <c r="I524" s="1">
        <f>sales!$H524 - IF($C524 &gt;= $G524, VLOOKUP($D524&amp;$G524, 'regional-sales'!$A$2:$D$24, 4, 0) * VLOOKUP($D524&amp;$E524&amp;$F524&amp;$G524, 'market-share'!$A$2:$F$95, 6, 0) * VLOOKUP($C524 - $G524, survival!$A$2:$B$72, 2, 0), 0)</f>
        <v>-1.3095198536650088E-11</v>
      </c>
      <c r="J524" s="1">
        <f>sales!$I524 - IF($C524 &gt;= $G524, sales!$H524 *VLOOKUP(E524&amp;($C524-$G524), 'annual-travel'!$A$2:$D$64, 4, 0), 0)</f>
        <v>1.2915847946715076E-8</v>
      </c>
      <c r="K524" s="1">
        <f>sales!$J524 - SUM($M524:$P524)</f>
        <v>7.3610806339274859E-10</v>
      </c>
      <c r="M524" s="1">
        <f>IFERROR(sales!$I524 * VLOOKUP($E524&amp;$F524&amp;"GAS", 'fuel-split'!$A$2:$E$7, 5, 0) / VLOOKUP($F524&amp;$G524&amp;"GAS", 'fuel-efficiency'!$A$2:$E$56, 5, 0), 0)</f>
        <v>0</v>
      </c>
      <c r="N524" s="1">
        <f>IFERROR(sales!$I524 * VLOOKUP($E524&amp;F524&amp;"DSL", 'fuel-split'!$A$2:$E$7, 5, 0) / VLOOKUP($F524&amp;$G524&amp;"DSL", 'fuel-efficiency'!$A$2:$E$56, 5, 0), 0)</f>
        <v>34.741337224006692</v>
      </c>
      <c r="O524" s="1">
        <f>IFERROR(sales!$I524 * VLOOKUP($E524&amp;$F524&amp;"NG", 'fuel-split'!$A$2:$E$7, 5, 0) / VLOOKUP($F524&amp;$G524&amp;"NG", 'fuel-efficiency'!$A$2:$E$56, 5, 0), 0)</f>
        <v>0</v>
      </c>
      <c r="P524" s="1">
        <f>IFERROR(sales!$I524 * VLOOKUP($E524&amp;$F524&amp;"ELEC", 'fuel-split'!$A$2:$E$7, 5, 0) / VLOOKUP($F524&amp;$G524&amp;"ELEC", 'fuel-efficiency'!$A$2:$E$56, 5, 0), 0)</f>
        <v>0</v>
      </c>
    </row>
    <row r="525" spans="1:16" x14ac:dyDescent="0.2">
      <c r="A525" s="1" t="str">
        <f t="shared" si="16"/>
        <v>20162agriculturalVCC 22601 (DSL T6 Ag)2010</v>
      </c>
      <c r="B525" s="1" t="str">
        <f t="shared" si="17"/>
        <v>20162agriculturalVCC 22601 (DSL T6 Ag)</v>
      </c>
      <c r="C525">
        <f>sales!$B$525</f>
        <v>2016</v>
      </c>
      <c r="D525">
        <f>sales!$C$525</f>
        <v>2</v>
      </c>
      <c r="E525" t="str">
        <f>sales!$D$525</f>
        <v>agricultural</v>
      </c>
      <c r="F525" t="str">
        <f>sales!$E$525</f>
        <v>VCC 22601 (DSL T6 Ag)</v>
      </c>
      <c r="G525">
        <f>sales!$F$525</f>
        <v>2010</v>
      </c>
      <c r="H525" s="1">
        <f>sales!$G525 - VLOOKUP($D525&amp;$G525, 'regional-sales'!$A$2:$D$24, 4, 0) * VLOOKUP($D525&amp;$E525&amp;$F525&amp;$G525, 'market-share'!$A$2:$F$95, 6, 0) * ($C525 = $G525)</f>
        <v>0</v>
      </c>
      <c r="I525" s="1">
        <f>sales!$H525 - IF($C525 &gt;= $G525, VLOOKUP($D525&amp;$G525, 'regional-sales'!$A$2:$D$24, 4, 0) * VLOOKUP($D525&amp;$E525&amp;$F525&amp;$G525, 'market-share'!$A$2:$F$95, 6, 0) * VLOOKUP($C525 - $G525, survival!$A$2:$B$72, 2, 0), 0)</f>
        <v>-1.2964330997622397E-11</v>
      </c>
      <c r="J525" s="1">
        <f>sales!$I525 - IF($C525 &gt;= $G525, sales!$H525 *VLOOKUP(E525&amp;($C525-$G525), 'annual-travel'!$A$2:$D$64, 4, 0), 0)</f>
        <v>7.3022192736971192E-9</v>
      </c>
      <c r="K525" s="1">
        <f>sales!$J525 - SUM($M525:$P525)</f>
        <v>6.815383812863729E-10</v>
      </c>
      <c r="M525" s="1">
        <f>IFERROR(sales!$I525 * VLOOKUP($E525&amp;$F525&amp;"GAS", 'fuel-split'!$A$2:$E$7, 5, 0) / VLOOKUP($F525&amp;$G525&amp;"GAS", 'fuel-efficiency'!$A$2:$E$56, 5, 0), 0)</f>
        <v>0</v>
      </c>
      <c r="N525" s="1">
        <f>IFERROR(sales!$I525 * VLOOKUP($E525&amp;F525&amp;"DSL", 'fuel-split'!$A$2:$E$7, 5, 0) / VLOOKUP($F525&amp;$G525&amp;"DSL", 'fuel-efficiency'!$A$2:$E$56, 5, 0), 0)</f>
        <v>32.163179216434258</v>
      </c>
      <c r="O525" s="1">
        <f>IFERROR(sales!$I525 * VLOOKUP($E525&amp;$F525&amp;"NG", 'fuel-split'!$A$2:$E$7, 5, 0) / VLOOKUP($F525&amp;$G525&amp;"NG", 'fuel-efficiency'!$A$2:$E$56, 5, 0), 0)</f>
        <v>0</v>
      </c>
      <c r="P525" s="1">
        <f>IFERROR(sales!$I525 * VLOOKUP($E525&amp;$F525&amp;"ELEC", 'fuel-split'!$A$2:$E$7, 5, 0) / VLOOKUP($F525&amp;$G525&amp;"ELEC", 'fuel-efficiency'!$A$2:$E$56, 5, 0), 0)</f>
        <v>0</v>
      </c>
    </row>
    <row r="526" spans="1:16" x14ac:dyDescent="0.2">
      <c r="A526" s="1" t="str">
        <f t="shared" si="16"/>
        <v>20172agriculturalVCC 22601 (DSL T6 Ag)2010</v>
      </c>
      <c r="B526" s="1" t="str">
        <f t="shared" si="17"/>
        <v>20172agriculturalVCC 22601 (DSL T6 Ag)</v>
      </c>
      <c r="C526">
        <f>sales!$B$526</f>
        <v>2017</v>
      </c>
      <c r="D526">
        <f>sales!$C$526</f>
        <v>2</v>
      </c>
      <c r="E526" t="str">
        <f>sales!$D$526</f>
        <v>agricultural</v>
      </c>
      <c r="F526" t="str">
        <f>sales!$E$526</f>
        <v>VCC 22601 (DSL T6 Ag)</v>
      </c>
      <c r="G526">
        <f>sales!$F$526</f>
        <v>2010</v>
      </c>
      <c r="H526" s="1">
        <f>sales!$G526 - VLOOKUP($D526&amp;$G526, 'regional-sales'!$A$2:$D$24, 4, 0) * VLOOKUP($D526&amp;$E526&amp;$F526&amp;$G526, 'market-share'!$A$2:$F$95, 6, 0) * ($C526 = $G526)</f>
        <v>0</v>
      </c>
      <c r="I526" s="1">
        <f>sales!$H526 - IF($C526 &gt;= $G526, VLOOKUP($D526&amp;$G526, 'regional-sales'!$A$2:$D$24, 4, 0) * VLOOKUP($D526&amp;$E526&amp;$F526&amp;$G526, 'market-share'!$A$2:$F$95, 6, 0) * VLOOKUP($C526 - $G526, survival!$A$2:$B$72, 2, 0), 0)</f>
        <v>-1.2834677765027891E-11</v>
      </c>
      <c r="J526" s="1">
        <f>sales!$I526 - IF($C526 &gt;= $G526, sales!$H526 *VLOOKUP(E526&amp;($C526-$G526), 'annual-travel'!$A$2:$D$64, 4, 0), 0)</f>
        <v>-8.7851503849378787E-9</v>
      </c>
      <c r="K526" s="1">
        <f>sales!$J526 - SUM($M526:$P526)</f>
        <v>6.5102057078547659E-10</v>
      </c>
      <c r="M526" s="1">
        <f>IFERROR(sales!$I526 * VLOOKUP($E526&amp;$F526&amp;"GAS", 'fuel-split'!$A$2:$E$7, 5, 0) / VLOOKUP($F526&amp;$G526&amp;"GAS", 'fuel-efficiency'!$A$2:$E$56, 5, 0), 0)</f>
        <v>0</v>
      </c>
      <c r="N526" s="1">
        <f>IFERROR(sales!$I526 * VLOOKUP($E526&amp;F526&amp;"DSL", 'fuel-split'!$A$2:$E$7, 5, 0) / VLOOKUP($F526&amp;$G526&amp;"DSL", 'fuel-efficiency'!$A$2:$E$56, 5, 0), 0)</f>
        <v>30.725166417675478</v>
      </c>
      <c r="O526" s="1">
        <f>IFERROR(sales!$I526 * VLOOKUP($E526&amp;$F526&amp;"NG", 'fuel-split'!$A$2:$E$7, 5, 0) / VLOOKUP($F526&amp;$G526&amp;"NG", 'fuel-efficiency'!$A$2:$E$56, 5, 0), 0)</f>
        <v>0</v>
      </c>
      <c r="P526" s="1">
        <f>IFERROR(sales!$I526 * VLOOKUP($E526&amp;$F526&amp;"ELEC", 'fuel-split'!$A$2:$E$7, 5, 0) / VLOOKUP($F526&amp;$G526&amp;"ELEC", 'fuel-efficiency'!$A$2:$E$56, 5, 0), 0)</f>
        <v>0</v>
      </c>
    </row>
    <row r="527" spans="1:16" x14ac:dyDescent="0.2">
      <c r="A527" s="1" t="str">
        <f t="shared" si="16"/>
        <v>20182agriculturalVCC 22601 (DSL T6 Ag)2010</v>
      </c>
      <c r="B527" s="1" t="str">
        <f t="shared" si="17"/>
        <v>20182agriculturalVCC 22601 (DSL T6 Ag)</v>
      </c>
      <c r="C527">
        <f>sales!$B$527</f>
        <v>2018</v>
      </c>
      <c r="D527">
        <f>sales!$C$527</f>
        <v>2</v>
      </c>
      <c r="E527" t="str">
        <f>sales!$D$527</f>
        <v>agricultural</v>
      </c>
      <c r="F527" t="str">
        <f>sales!$E$527</f>
        <v>VCC 22601 (DSL T6 Ag)</v>
      </c>
      <c r="G527">
        <f>sales!$F$527</f>
        <v>2010</v>
      </c>
      <c r="H527" s="1">
        <f>sales!$G527 - VLOOKUP($D527&amp;$G527, 'regional-sales'!$A$2:$D$24, 4, 0) * VLOOKUP($D527&amp;$E527&amp;$F527&amp;$G527, 'market-share'!$A$2:$F$95, 6, 0) * ($C527 = $G527)</f>
        <v>0</v>
      </c>
      <c r="I527" s="1">
        <f>sales!$H527 - IF($C527 &gt;= $G527, VLOOKUP($D527&amp;$G527, 'regional-sales'!$A$2:$D$24, 4, 0) * VLOOKUP($D527&amp;$E527&amp;$F527&amp;$G527, 'market-share'!$A$2:$F$95, 6, 0) * VLOOKUP($C527 - $G527, survival!$A$2:$B$72, 2, 0), 0)</f>
        <v>-1.2706322105593415E-11</v>
      </c>
      <c r="J527" s="1">
        <f>sales!$I527 - IF($C527 &gt;= $G527, sales!$H527 *VLOOKUP(E527&amp;($C527-$G527), 'annual-travel'!$A$2:$D$64, 4, 0), 0)</f>
        <v>1.8247874322696589E-8</v>
      </c>
      <c r="K527" s="1">
        <f>sales!$J527 - SUM($M527:$P527)</f>
        <v>6.3912608538885252E-10</v>
      </c>
      <c r="M527" s="1">
        <f>IFERROR(sales!$I527 * VLOOKUP($E527&amp;$F527&amp;"GAS", 'fuel-split'!$A$2:$E$7, 5, 0) / VLOOKUP($F527&amp;$G527&amp;"GAS", 'fuel-efficiency'!$A$2:$E$56, 5, 0), 0)</f>
        <v>0</v>
      </c>
      <c r="N527" s="1">
        <f>IFERROR(sales!$I527 * VLOOKUP($E527&amp;F527&amp;"DSL", 'fuel-split'!$A$2:$E$7, 5, 0) / VLOOKUP($F527&amp;$G527&amp;"DSL", 'fuel-efficiency'!$A$2:$E$56, 5, 0), 0)</f>
        <v>30.162033431854773</v>
      </c>
      <c r="O527" s="1">
        <f>IFERROR(sales!$I527 * VLOOKUP($E527&amp;$F527&amp;"NG", 'fuel-split'!$A$2:$E$7, 5, 0) / VLOOKUP($F527&amp;$G527&amp;"NG", 'fuel-efficiency'!$A$2:$E$56, 5, 0), 0)</f>
        <v>0</v>
      </c>
      <c r="P527" s="1">
        <f>IFERROR(sales!$I527 * VLOOKUP($E527&amp;$F527&amp;"ELEC", 'fuel-split'!$A$2:$E$7, 5, 0) / VLOOKUP($F527&amp;$G527&amp;"ELEC", 'fuel-efficiency'!$A$2:$E$56, 5, 0), 0)</f>
        <v>0</v>
      </c>
    </row>
    <row r="528" spans="1:16" x14ac:dyDescent="0.2">
      <c r="A528" s="1" t="str">
        <f t="shared" si="16"/>
        <v>20192agriculturalVCC 22601 (DSL T6 Ag)2010</v>
      </c>
      <c r="B528" s="1" t="str">
        <f t="shared" si="17"/>
        <v>20192agriculturalVCC 22601 (DSL T6 Ag)</v>
      </c>
      <c r="C528">
        <f>sales!$B$528</f>
        <v>2019</v>
      </c>
      <c r="D528">
        <f>sales!$C$528</f>
        <v>2</v>
      </c>
      <c r="E528" t="str">
        <f>sales!$D$528</f>
        <v>agricultural</v>
      </c>
      <c r="F528" t="str">
        <f>sales!$E$528</f>
        <v>VCC 22601 (DSL T6 Ag)</v>
      </c>
      <c r="G528">
        <f>sales!$F$528</f>
        <v>2010</v>
      </c>
      <c r="H528" s="1">
        <f>sales!$G528 - VLOOKUP($D528&amp;$G528, 'regional-sales'!$A$2:$D$24, 4, 0) * VLOOKUP($D528&amp;$E528&amp;$F528&amp;$G528, 'market-share'!$A$2:$F$95, 6, 0) * ($C528 = $G528)</f>
        <v>0</v>
      </c>
      <c r="I528" s="1">
        <f>sales!$H528 - IF($C528 &gt;= $G528, VLOOKUP($D528&amp;$G528, 'regional-sales'!$A$2:$D$24, 4, 0) * VLOOKUP($D528&amp;$E528&amp;$F528&amp;$G528, 'market-share'!$A$2:$F$95, 6, 0) * VLOOKUP($C528 - $G528, survival!$A$2:$B$72, 2, 0), 0)</f>
        <v>-1.2325099274512752E-11</v>
      </c>
      <c r="J528" s="1">
        <f>sales!$I528 - IF($C528 &gt;= $G528, sales!$H528 *VLOOKUP(E528&amp;($C528-$G528), 'annual-travel'!$A$2:$D$64, 4, 0), 0)</f>
        <v>-1.4543388715537731E-8</v>
      </c>
      <c r="K528" s="1">
        <f>sales!$J528 - SUM($M528:$P528)</f>
        <v>6.0389027112250915E-10</v>
      </c>
      <c r="M528" s="1">
        <f>IFERROR(sales!$I528 * VLOOKUP($E528&amp;$F528&amp;"GAS", 'fuel-split'!$A$2:$E$7, 5, 0) / VLOOKUP($F528&amp;$G528&amp;"GAS", 'fuel-efficiency'!$A$2:$E$56, 5, 0), 0)</f>
        <v>0</v>
      </c>
      <c r="N528" s="1">
        <f>IFERROR(sales!$I528 * VLOOKUP($E528&amp;F528&amp;"DSL", 'fuel-split'!$A$2:$E$7, 5, 0) / VLOOKUP($F528&amp;$G528&amp;"DSL", 'fuel-efficiency'!$A$2:$E$56, 5, 0), 0)</f>
        <v>28.50191073551051</v>
      </c>
      <c r="O528" s="1">
        <f>IFERROR(sales!$I528 * VLOOKUP($E528&amp;$F528&amp;"NG", 'fuel-split'!$A$2:$E$7, 5, 0) / VLOOKUP($F528&amp;$G528&amp;"NG", 'fuel-efficiency'!$A$2:$E$56, 5, 0), 0)</f>
        <v>0</v>
      </c>
      <c r="P528" s="1">
        <f>IFERROR(sales!$I528 * VLOOKUP($E528&amp;$F528&amp;"ELEC", 'fuel-split'!$A$2:$E$7, 5, 0) / VLOOKUP($F528&amp;$G528&amp;"ELEC", 'fuel-efficiency'!$A$2:$E$56, 5, 0), 0)</f>
        <v>0</v>
      </c>
    </row>
    <row r="529" spans="1:16" x14ac:dyDescent="0.2">
      <c r="A529" s="1" t="str">
        <f t="shared" si="16"/>
        <v>20202agriculturalVCC 22601 (DSL T6 Ag)2010</v>
      </c>
      <c r="B529" s="1" t="str">
        <f t="shared" si="17"/>
        <v>20202agriculturalVCC 22601 (DSL T6 Ag)</v>
      </c>
      <c r="C529">
        <f>sales!$B$529</f>
        <v>2020</v>
      </c>
      <c r="D529">
        <f>sales!$C$529</f>
        <v>2</v>
      </c>
      <c r="E529" t="str">
        <f>sales!$D$529</f>
        <v>agricultural</v>
      </c>
      <c r="F529" t="str">
        <f>sales!$E$529</f>
        <v>VCC 22601 (DSL T6 Ag)</v>
      </c>
      <c r="G529">
        <f>sales!$F$529</f>
        <v>2010</v>
      </c>
      <c r="H529" s="1">
        <f>sales!$G529 - VLOOKUP($D529&amp;$G529, 'regional-sales'!$A$2:$D$24, 4, 0) * VLOOKUP($D529&amp;$E529&amp;$F529&amp;$G529, 'market-share'!$A$2:$F$95, 6, 0) * ($C529 = $G529)</f>
        <v>0</v>
      </c>
      <c r="I529" s="1">
        <f>sales!$H529 - IF($C529 &gt;= $G529, VLOOKUP($D529&amp;$G529, 'regional-sales'!$A$2:$D$24, 4, 0) * VLOOKUP($D529&amp;$E529&amp;$F529&amp;$G529, 'market-share'!$A$2:$F$95, 6, 0) * VLOOKUP($C529 - $G529, survival!$A$2:$B$72, 2, 0), 0)</f>
        <v>-1.1955395007312575E-11</v>
      </c>
      <c r="J529" s="1">
        <f>sales!$I529 - IF($C529 &gt;= $G529, sales!$H529 *VLOOKUP(E529&amp;($C529-$G529), 'annual-travel'!$A$2:$D$64, 4, 0), 0)</f>
        <v>-1.9895253444701666E-8</v>
      </c>
      <c r="K529" s="1">
        <f>sales!$J529 - SUM($M529:$P529)</f>
        <v>5.2721560450663674E-10</v>
      </c>
      <c r="M529" s="1">
        <f>IFERROR(sales!$I529 * VLOOKUP($E529&amp;$F529&amp;"GAS", 'fuel-split'!$A$2:$E$7, 5, 0) / VLOOKUP($F529&amp;$G529&amp;"GAS", 'fuel-efficiency'!$A$2:$E$56, 5, 0), 0)</f>
        <v>0</v>
      </c>
      <c r="N529" s="1">
        <f>IFERROR(sales!$I529 * VLOOKUP($E529&amp;F529&amp;"DSL", 'fuel-split'!$A$2:$E$7, 5, 0) / VLOOKUP($F529&amp;$G529&amp;"DSL", 'fuel-efficiency'!$A$2:$E$56, 5, 0), 0)</f>
        <v>24.883043985907385</v>
      </c>
      <c r="O529" s="1">
        <f>IFERROR(sales!$I529 * VLOOKUP($E529&amp;$F529&amp;"NG", 'fuel-split'!$A$2:$E$7, 5, 0) / VLOOKUP($F529&amp;$G529&amp;"NG", 'fuel-efficiency'!$A$2:$E$56, 5, 0), 0)</f>
        <v>0</v>
      </c>
      <c r="P529" s="1">
        <f>IFERROR(sales!$I529 * VLOOKUP($E529&amp;$F529&amp;"ELEC", 'fuel-split'!$A$2:$E$7, 5, 0) / VLOOKUP($F529&amp;$G529&amp;"ELEC", 'fuel-efficiency'!$A$2:$E$56, 5, 0), 0)</f>
        <v>0</v>
      </c>
    </row>
    <row r="530" spans="1:16" x14ac:dyDescent="0.2">
      <c r="A530" s="1" t="str">
        <f t="shared" si="16"/>
        <v>20102agriculturalVCC 22601 (DSL T6 Ag)2011</v>
      </c>
      <c r="B530" s="1" t="str">
        <f t="shared" si="17"/>
        <v>20102agriculturalVCC 22601 (DSL T6 Ag)</v>
      </c>
      <c r="C530">
        <f>sales!$B$530</f>
        <v>2010</v>
      </c>
      <c r="D530">
        <f>sales!$C$530</f>
        <v>2</v>
      </c>
      <c r="E530" t="str">
        <f>sales!$D$530</f>
        <v>agricultural</v>
      </c>
      <c r="F530" t="str">
        <f>sales!$E$530</f>
        <v>VCC 22601 (DSL T6 Ag)</v>
      </c>
      <c r="G530">
        <f>sales!$F$530</f>
        <v>2011</v>
      </c>
      <c r="H530" s="1">
        <f>sales!$G530 - VLOOKUP($D530&amp;$G530, 'regional-sales'!$A$2:$D$24, 4, 0) * VLOOKUP($D530&amp;$E530&amp;$F530&amp;$G530, 'market-share'!$A$2:$F$95, 6, 0) * ($C530 = $G530)</f>
        <v>0</v>
      </c>
      <c r="I530" s="1">
        <f>sales!$H530 - IF($C530 &gt;= $G530, VLOOKUP($D530&amp;$G530, 'regional-sales'!$A$2:$D$24, 4, 0) * VLOOKUP($D530&amp;$E530&amp;$F530&amp;$G530, 'market-share'!$A$2:$F$95, 6, 0) * VLOOKUP($C530 - $G530, survival!$A$2:$B$72, 2, 0), 0)</f>
        <v>0</v>
      </c>
      <c r="J530" s="1">
        <f>sales!$I530 - IF($C530 &gt;= $G530, sales!$H530 *VLOOKUP(E530&amp;($C530-$G530), 'annual-travel'!$A$2:$D$64, 4, 0), 0)</f>
        <v>0</v>
      </c>
      <c r="K530" s="1">
        <f>sales!$J530 - SUM($M530:$P530)</f>
        <v>0</v>
      </c>
      <c r="M530" s="1">
        <f>IFERROR(sales!$I530 * VLOOKUP($E530&amp;$F530&amp;"GAS", 'fuel-split'!$A$2:$E$7, 5, 0) / VLOOKUP($F530&amp;$G530&amp;"GAS", 'fuel-efficiency'!$A$2:$E$56, 5, 0), 0)</f>
        <v>0</v>
      </c>
      <c r="N530" s="1">
        <f>IFERROR(sales!$I530 * VLOOKUP($E530&amp;F530&amp;"DSL", 'fuel-split'!$A$2:$E$7, 5, 0) / VLOOKUP($F530&amp;$G530&amp;"DSL", 'fuel-efficiency'!$A$2:$E$56, 5, 0), 0)</f>
        <v>0</v>
      </c>
      <c r="O530" s="1">
        <f>IFERROR(sales!$I530 * VLOOKUP($E530&amp;$F530&amp;"NG", 'fuel-split'!$A$2:$E$7, 5, 0) / VLOOKUP($F530&amp;$G530&amp;"NG", 'fuel-efficiency'!$A$2:$E$56, 5, 0), 0)</f>
        <v>0</v>
      </c>
      <c r="P530" s="1">
        <f>IFERROR(sales!$I530 * VLOOKUP($E530&amp;$F530&amp;"ELEC", 'fuel-split'!$A$2:$E$7, 5, 0) / VLOOKUP($F530&amp;$G530&amp;"ELEC", 'fuel-efficiency'!$A$2:$E$56, 5, 0), 0)</f>
        <v>0</v>
      </c>
    </row>
    <row r="531" spans="1:16" x14ac:dyDescent="0.2">
      <c r="A531" s="1" t="str">
        <f t="shared" si="16"/>
        <v>20112agriculturalVCC 22601 (DSL T6 Ag)2011</v>
      </c>
      <c r="B531" s="1" t="str">
        <f t="shared" si="17"/>
        <v>20112agriculturalVCC 22601 (DSL T6 Ag)</v>
      </c>
      <c r="C531">
        <f>sales!$B$531</f>
        <v>2011</v>
      </c>
      <c r="D531">
        <f>sales!$C$531</f>
        <v>2</v>
      </c>
      <c r="E531" t="str">
        <f>sales!$D$531</f>
        <v>agricultural</v>
      </c>
      <c r="F531" t="str">
        <f>sales!$E$531</f>
        <v>VCC 22601 (DSL T6 Ag)</v>
      </c>
      <c r="G531">
        <f>sales!$F$531</f>
        <v>2011</v>
      </c>
      <c r="H531" s="1">
        <f>sales!$G531 - VLOOKUP($D531&amp;$G531, 'regional-sales'!$A$2:$D$24, 4, 0) * VLOOKUP($D531&amp;$E531&amp;$F531&amp;$G531, 'market-share'!$A$2:$F$95, 6, 0) * ($C531 = $G531)</f>
        <v>2.6729729540875269E-12</v>
      </c>
      <c r="I531" s="1">
        <f>sales!$H531 - IF($C531 &gt;= $G531, VLOOKUP($D531&amp;$G531, 'regional-sales'!$A$2:$D$24, 4, 0) * VLOOKUP($D531&amp;$E531&amp;$F531&amp;$G531, 'market-share'!$A$2:$F$95, 6, 0) * VLOOKUP($C531 - $G531, survival!$A$2:$B$72, 2, 0), 0)</f>
        <v>2.6729729540875269E-12</v>
      </c>
      <c r="J531" s="1">
        <f>sales!$I531 - IF($C531 &gt;= $G531, sales!$H531 *VLOOKUP(E531&amp;($C531-$G531), 'annual-travel'!$A$2:$D$64, 4, 0), 0)</f>
        <v>2.3240545488079078E-7</v>
      </c>
      <c r="K531" s="1">
        <f>sales!$J531 - SUM($M531:$P531)</f>
        <v>1.7732020296534756E-8</v>
      </c>
      <c r="M531" s="1">
        <f>IFERROR(sales!$I531 * VLOOKUP($E531&amp;$F531&amp;"GAS", 'fuel-split'!$A$2:$E$7, 5, 0) / VLOOKUP($F531&amp;$G531&amp;"GAS", 'fuel-efficiency'!$A$2:$E$56, 5, 0), 0)</f>
        <v>0</v>
      </c>
      <c r="N531" s="1">
        <f>IFERROR(sales!$I531 * VLOOKUP($E531&amp;F531&amp;"DSL", 'fuel-split'!$A$2:$E$7, 5, 0) / VLOOKUP($F531&amp;$G531&amp;"DSL", 'fuel-efficiency'!$A$2:$E$56, 5, 0), 0)</f>
        <v>429.59158972771996</v>
      </c>
      <c r="O531" s="1">
        <f>IFERROR(sales!$I531 * VLOOKUP($E531&amp;$F531&amp;"NG", 'fuel-split'!$A$2:$E$7, 5, 0) / VLOOKUP($F531&amp;$G531&amp;"NG", 'fuel-efficiency'!$A$2:$E$56, 5, 0), 0)</f>
        <v>0</v>
      </c>
      <c r="P531" s="1">
        <f>IFERROR(sales!$I531 * VLOOKUP($E531&amp;$F531&amp;"ELEC", 'fuel-split'!$A$2:$E$7, 5, 0) / VLOOKUP($F531&amp;$G531&amp;"ELEC", 'fuel-efficiency'!$A$2:$E$56, 5, 0), 0)</f>
        <v>0</v>
      </c>
    </row>
    <row r="532" spans="1:16" x14ac:dyDescent="0.2">
      <c r="A532" s="1" t="str">
        <f t="shared" si="16"/>
        <v>20122agriculturalVCC 22601 (DSL T6 Ag)2011</v>
      </c>
      <c r="B532" s="1" t="str">
        <f t="shared" si="17"/>
        <v>20122agriculturalVCC 22601 (DSL T6 Ag)</v>
      </c>
      <c r="C532">
        <f>sales!$B$532</f>
        <v>2012</v>
      </c>
      <c r="D532">
        <f>sales!$C$532</f>
        <v>2</v>
      </c>
      <c r="E532" t="str">
        <f>sales!$D$532</f>
        <v>agricultural</v>
      </c>
      <c r="F532" t="str">
        <f>sales!$E$532</f>
        <v>VCC 22601 (DSL T6 Ag)</v>
      </c>
      <c r="G532">
        <f>sales!$F$532</f>
        <v>2011</v>
      </c>
      <c r="H532" s="1">
        <f>sales!$G532 - VLOOKUP($D532&amp;$G532, 'regional-sales'!$A$2:$D$24, 4, 0) * VLOOKUP($D532&amp;$E532&amp;$F532&amp;$G532, 'market-share'!$A$2:$F$95, 6, 0) * ($C532 = $G532)</f>
        <v>0</v>
      </c>
      <c r="I532" s="1">
        <f>sales!$H532 - IF($C532 &gt;= $G532, VLOOKUP($D532&amp;$G532, 'regional-sales'!$A$2:$D$24, 4, 0) * VLOOKUP($D532&amp;$E532&amp;$F532&amp;$G532, 'market-share'!$A$2:$F$95, 6, 0) * VLOOKUP($C532 - $G532, survival!$A$2:$B$72, 2, 0), 0)</f>
        <v>2.6462165791940606E-12</v>
      </c>
      <c r="J532" s="1">
        <f>sales!$I532 - IF($C532 &gt;= $G532, sales!$H532 *VLOOKUP(E532&amp;($C532-$G532), 'annual-travel'!$A$2:$D$64, 4, 0), 0)</f>
        <v>4.6965851652203128E-8</v>
      </c>
      <c r="K532" s="1">
        <f>sales!$J532 - SUM($M532:$P532)</f>
        <v>1.6179910744540393E-8</v>
      </c>
      <c r="M532" s="1">
        <f>IFERROR(sales!$I532 * VLOOKUP($E532&amp;$F532&amp;"GAS", 'fuel-split'!$A$2:$E$7, 5, 0) / VLOOKUP($F532&amp;$G532&amp;"GAS", 'fuel-efficiency'!$A$2:$E$56, 5, 0), 0)</f>
        <v>0</v>
      </c>
      <c r="N532" s="1">
        <f>IFERROR(sales!$I532 * VLOOKUP($E532&amp;F532&amp;"DSL", 'fuel-split'!$A$2:$E$7, 5, 0) / VLOOKUP($F532&amp;$G532&amp;"DSL", 'fuel-efficiency'!$A$2:$E$56, 5, 0), 0)</f>
        <v>391.98211213675808</v>
      </c>
      <c r="O532" s="1">
        <f>IFERROR(sales!$I532 * VLOOKUP($E532&amp;$F532&amp;"NG", 'fuel-split'!$A$2:$E$7, 5, 0) / VLOOKUP($F532&amp;$G532&amp;"NG", 'fuel-efficiency'!$A$2:$E$56, 5, 0), 0)</f>
        <v>0</v>
      </c>
      <c r="P532" s="1">
        <f>IFERROR(sales!$I532 * VLOOKUP($E532&amp;$F532&amp;"ELEC", 'fuel-split'!$A$2:$E$7, 5, 0) / VLOOKUP($F532&amp;$G532&amp;"ELEC", 'fuel-efficiency'!$A$2:$E$56, 5, 0), 0)</f>
        <v>0</v>
      </c>
    </row>
    <row r="533" spans="1:16" x14ac:dyDescent="0.2">
      <c r="A533" s="1" t="str">
        <f t="shared" si="16"/>
        <v>20132agriculturalVCC 22601 (DSL T6 Ag)2011</v>
      </c>
      <c r="B533" s="1" t="str">
        <f t="shared" si="17"/>
        <v>20132agriculturalVCC 22601 (DSL T6 Ag)</v>
      </c>
      <c r="C533">
        <f>sales!$B$533</f>
        <v>2013</v>
      </c>
      <c r="D533">
        <f>sales!$C$533</f>
        <v>2</v>
      </c>
      <c r="E533" t="str">
        <f>sales!$D$533</f>
        <v>agricultural</v>
      </c>
      <c r="F533" t="str">
        <f>sales!$E$533</f>
        <v>VCC 22601 (DSL T6 Ag)</v>
      </c>
      <c r="G533">
        <f>sales!$F$533</f>
        <v>2011</v>
      </c>
      <c r="H533" s="1">
        <f>sales!$G533 - VLOOKUP($D533&amp;$G533, 'regional-sales'!$A$2:$D$24, 4, 0) * VLOOKUP($D533&amp;$E533&amp;$F533&amp;$G533, 'market-share'!$A$2:$F$95, 6, 0) * ($C533 = $G533)</f>
        <v>0</v>
      </c>
      <c r="I533" s="1">
        <f>sales!$H533 - IF($C533 &gt;= $G533, VLOOKUP($D533&amp;$G533, 'regional-sales'!$A$2:$D$24, 4, 0) * VLOOKUP($D533&amp;$E533&amp;$F533&amp;$G533, 'market-share'!$A$2:$F$95, 6, 0) * VLOOKUP($C533 - $G533, survival!$A$2:$B$72, 2, 0), 0)</f>
        <v>2.6199042935104444E-12</v>
      </c>
      <c r="J533" s="1">
        <f>sales!$I533 - IF($C533 &gt;= $G533, sales!$H533 *VLOOKUP(E533&amp;($C533-$G533), 'annual-travel'!$A$2:$D$64, 4, 0), 0)</f>
        <v>-1.4342595022753812E-7</v>
      </c>
      <c r="K533" s="1">
        <f>sales!$J533 - SUM($M533:$P533)</f>
        <v>1.5877219539106591E-8</v>
      </c>
      <c r="M533" s="1">
        <f>IFERROR(sales!$I533 * VLOOKUP($E533&amp;$F533&amp;"GAS", 'fuel-split'!$A$2:$E$7, 5, 0) / VLOOKUP($F533&amp;$G533&amp;"GAS", 'fuel-efficiency'!$A$2:$E$56, 5, 0), 0)</f>
        <v>0</v>
      </c>
      <c r="N533" s="1">
        <f>IFERROR(sales!$I533 * VLOOKUP($E533&amp;F533&amp;"DSL", 'fuel-split'!$A$2:$E$7, 5, 0) / VLOOKUP($F533&amp;$G533&amp;"DSL", 'fuel-efficiency'!$A$2:$E$56, 5, 0), 0)</f>
        <v>384.62508953359776</v>
      </c>
      <c r="O533" s="1">
        <f>IFERROR(sales!$I533 * VLOOKUP($E533&amp;$F533&amp;"NG", 'fuel-split'!$A$2:$E$7, 5, 0) / VLOOKUP($F533&amp;$G533&amp;"NG", 'fuel-efficiency'!$A$2:$E$56, 5, 0), 0)</f>
        <v>0</v>
      </c>
      <c r="P533" s="1">
        <f>IFERROR(sales!$I533 * VLOOKUP($E533&amp;$F533&amp;"ELEC", 'fuel-split'!$A$2:$E$7, 5, 0) / VLOOKUP($F533&amp;$G533&amp;"ELEC", 'fuel-efficiency'!$A$2:$E$56, 5, 0), 0)</f>
        <v>0</v>
      </c>
    </row>
    <row r="534" spans="1:16" x14ac:dyDescent="0.2">
      <c r="A534" s="1" t="str">
        <f t="shared" si="16"/>
        <v>20142agriculturalVCC 22601 (DSL T6 Ag)2011</v>
      </c>
      <c r="B534" s="1" t="str">
        <f t="shared" si="17"/>
        <v>20142agriculturalVCC 22601 (DSL T6 Ag)</v>
      </c>
      <c r="C534">
        <f>sales!$B$534</f>
        <v>2014</v>
      </c>
      <c r="D534">
        <f>sales!$C$534</f>
        <v>2</v>
      </c>
      <c r="E534" t="str">
        <f>sales!$D$534</f>
        <v>agricultural</v>
      </c>
      <c r="F534" t="str">
        <f>sales!$E$534</f>
        <v>VCC 22601 (DSL T6 Ag)</v>
      </c>
      <c r="G534">
        <f>sales!$F$534</f>
        <v>2011</v>
      </c>
      <c r="H534" s="1">
        <f>sales!$G534 - VLOOKUP($D534&amp;$G534, 'regional-sales'!$A$2:$D$24, 4, 0) * VLOOKUP($D534&amp;$E534&amp;$F534&amp;$G534, 'market-share'!$A$2:$F$95, 6, 0) * ($C534 = $G534)</f>
        <v>0</v>
      </c>
      <c r="I534" s="1">
        <f>sales!$H534 - IF($C534 &gt;= $G534, VLOOKUP($D534&amp;$G534, 'regional-sales'!$A$2:$D$24, 4, 0) * VLOOKUP($D534&amp;$E534&amp;$F534&amp;$G534, 'market-share'!$A$2:$F$95, 6, 0) * VLOOKUP($C534 - $G534, survival!$A$2:$B$72, 2, 0), 0)</f>
        <v>2.5929258740120531E-12</v>
      </c>
      <c r="J534" s="1">
        <f>sales!$I534 - IF($C534 &gt;= $G534, sales!$H534 *VLOOKUP(E534&amp;($C534-$G534), 'annual-travel'!$A$2:$D$64, 4, 0), 0)</f>
        <v>-1.4649776858277619E-7</v>
      </c>
      <c r="K534" s="1">
        <f>sales!$J534 - SUM($M534:$P534)</f>
        <v>1.4448460206040181E-8</v>
      </c>
      <c r="M534" s="1">
        <f>IFERROR(sales!$I534 * VLOOKUP($E534&amp;$F534&amp;"GAS", 'fuel-split'!$A$2:$E$7, 5, 0) / VLOOKUP($F534&amp;$G534&amp;"GAS", 'fuel-efficiency'!$A$2:$E$56, 5, 0), 0)</f>
        <v>0</v>
      </c>
      <c r="N534" s="1">
        <f>IFERROR(sales!$I534 * VLOOKUP($E534&amp;F534&amp;"DSL", 'fuel-split'!$A$2:$E$7, 5, 0) / VLOOKUP($F534&amp;$G534&amp;"DSL", 'fuel-efficiency'!$A$2:$E$56, 5, 0), 0)</f>
        <v>350.02386506081052</v>
      </c>
      <c r="O534" s="1">
        <f>IFERROR(sales!$I534 * VLOOKUP($E534&amp;$F534&amp;"NG", 'fuel-split'!$A$2:$E$7, 5, 0) / VLOOKUP($F534&amp;$G534&amp;"NG", 'fuel-efficiency'!$A$2:$E$56, 5, 0), 0)</f>
        <v>0</v>
      </c>
      <c r="P534" s="1">
        <f>IFERROR(sales!$I534 * VLOOKUP($E534&amp;$F534&amp;"ELEC", 'fuel-split'!$A$2:$E$7, 5, 0) / VLOOKUP($F534&amp;$G534&amp;"ELEC", 'fuel-efficiency'!$A$2:$E$56, 5, 0), 0)</f>
        <v>0</v>
      </c>
    </row>
    <row r="535" spans="1:16" x14ac:dyDescent="0.2">
      <c r="A535" s="1" t="str">
        <f t="shared" si="16"/>
        <v>20152agriculturalVCC 22601 (DSL T6 Ag)2011</v>
      </c>
      <c r="B535" s="1" t="str">
        <f t="shared" si="17"/>
        <v>20152agriculturalVCC 22601 (DSL T6 Ag)</v>
      </c>
      <c r="C535">
        <f>sales!$B$535</f>
        <v>2015</v>
      </c>
      <c r="D535">
        <f>sales!$C$535</f>
        <v>2</v>
      </c>
      <c r="E535" t="str">
        <f>sales!$D$535</f>
        <v>agricultural</v>
      </c>
      <c r="F535" t="str">
        <f>sales!$E$535</f>
        <v>VCC 22601 (DSL T6 Ag)</v>
      </c>
      <c r="G535">
        <f>sales!$F$535</f>
        <v>2011</v>
      </c>
      <c r="H535" s="1">
        <f>sales!$G535 - VLOOKUP($D535&amp;$G535, 'regional-sales'!$A$2:$D$24, 4, 0) * VLOOKUP($D535&amp;$E535&amp;$F535&amp;$G535, 'market-share'!$A$2:$F$95, 6, 0) * ($C535 = $G535)</f>
        <v>0</v>
      </c>
      <c r="I535" s="1">
        <f>sales!$H535 - IF($C535 &gt;= $G535, VLOOKUP($D535&amp;$G535, 'regional-sales'!$A$2:$D$24, 4, 0) * VLOOKUP($D535&amp;$E535&amp;$F535&amp;$G535, 'market-share'!$A$2:$F$95, 6, 0) * VLOOKUP($C535 - $G535, survival!$A$2:$B$72, 2, 0), 0)</f>
        <v>2.5668356329333619E-12</v>
      </c>
      <c r="J535" s="1">
        <f>sales!$I535 - IF($C535 &gt;= $G535, sales!$H535 *VLOOKUP(E535&amp;($C535-$G535), 'annual-travel'!$A$2:$D$64, 4, 0), 0)</f>
        <v>6.0250840761000291E-8</v>
      </c>
      <c r="K535" s="1">
        <f>sales!$J535 - SUM($M535:$P535)</f>
        <v>1.3048008895566454E-8</v>
      </c>
      <c r="M535" s="1">
        <f>IFERROR(sales!$I535 * VLOOKUP($E535&amp;$F535&amp;"GAS", 'fuel-split'!$A$2:$E$7, 5, 0) / VLOOKUP($F535&amp;$G535&amp;"GAS", 'fuel-efficiency'!$A$2:$E$56, 5, 0), 0)</f>
        <v>0</v>
      </c>
      <c r="N535" s="1">
        <f>IFERROR(sales!$I535 * VLOOKUP($E535&amp;F535&amp;"DSL", 'fuel-split'!$A$2:$E$7, 5, 0) / VLOOKUP($F535&amp;$G535&amp;"DSL", 'fuel-efficiency'!$A$2:$E$56, 5, 0), 0)</f>
        <v>316.10102555722199</v>
      </c>
      <c r="O535" s="1">
        <f>IFERROR(sales!$I535 * VLOOKUP($E535&amp;$F535&amp;"NG", 'fuel-split'!$A$2:$E$7, 5, 0) / VLOOKUP($F535&amp;$G535&amp;"NG", 'fuel-efficiency'!$A$2:$E$56, 5, 0), 0)</f>
        <v>0</v>
      </c>
      <c r="P535" s="1">
        <f>IFERROR(sales!$I535 * VLOOKUP($E535&amp;$F535&amp;"ELEC", 'fuel-split'!$A$2:$E$7, 5, 0) / VLOOKUP($F535&amp;$G535&amp;"ELEC", 'fuel-efficiency'!$A$2:$E$56, 5, 0), 0)</f>
        <v>0</v>
      </c>
    </row>
    <row r="536" spans="1:16" x14ac:dyDescent="0.2">
      <c r="A536" s="1" t="str">
        <f t="shared" si="16"/>
        <v>20162agriculturalVCC 22601 (DSL T6 Ag)2011</v>
      </c>
      <c r="B536" s="1" t="str">
        <f t="shared" si="17"/>
        <v>20162agriculturalVCC 22601 (DSL T6 Ag)</v>
      </c>
      <c r="C536">
        <f>sales!$B$536</f>
        <v>2016</v>
      </c>
      <c r="D536">
        <f>sales!$C$536</f>
        <v>2</v>
      </c>
      <c r="E536" t="str">
        <f>sales!$D$536</f>
        <v>agricultural</v>
      </c>
      <c r="F536" t="str">
        <f>sales!$E$536</f>
        <v>VCC 22601 (DSL T6 Ag)</v>
      </c>
      <c r="G536">
        <f>sales!$F$536</f>
        <v>2011</v>
      </c>
      <c r="H536" s="1">
        <f>sales!$G536 - VLOOKUP($D536&amp;$G536, 'regional-sales'!$A$2:$D$24, 4, 0) * VLOOKUP($D536&amp;$E536&amp;$F536&amp;$G536, 'market-share'!$A$2:$F$95, 6, 0) * ($C536 = $G536)</f>
        <v>0</v>
      </c>
      <c r="I536" s="1">
        <f>sales!$H536 - IF($C536 &gt;= $G536, VLOOKUP($D536&amp;$G536, 'regional-sales'!$A$2:$D$24, 4, 0) * VLOOKUP($D536&amp;$E536&amp;$F536&amp;$G536, 'market-share'!$A$2:$F$95, 6, 0) * VLOOKUP($C536 - $G536, survival!$A$2:$B$72, 2, 0), 0)</f>
        <v>2.5420776594842209E-12</v>
      </c>
      <c r="J536" s="1">
        <f>sales!$I536 - IF($C536 &gt;= $G536, sales!$H536 *VLOOKUP(E536&amp;($C536-$G536), 'annual-travel'!$A$2:$D$64, 4, 0), 0)</f>
        <v>1.0620669854688458E-7</v>
      </c>
      <c r="K536" s="1">
        <f>sales!$J536 - SUM($M536:$P536)</f>
        <v>1.2035968666168628E-8</v>
      </c>
      <c r="M536" s="1">
        <f>IFERROR(sales!$I536 * VLOOKUP($E536&amp;$F536&amp;"GAS", 'fuel-split'!$A$2:$E$7, 5, 0) / VLOOKUP($F536&amp;$G536&amp;"GAS", 'fuel-efficiency'!$A$2:$E$56, 5, 0), 0)</f>
        <v>0</v>
      </c>
      <c r="N536" s="1">
        <f>IFERROR(sales!$I536 * VLOOKUP($E536&amp;F536&amp;"DSL", 'fuel-split'!$A$2:$E$7, 5, 0) / VLOOKUP($F536&amp;$G536&amp;"DSL", 'fuel-efficiency'!$A$2:$E$56, 5, 0), 0)</f>
        <v>291.59801902930406</v>
      </c>
      <c r="O536" s="1">
        <f>IFERROR(sales!$I536 * VLOOKUP($E536&amp;$F536&amp;"NG", 'fuel-split'!$A$2:$E$7, 5, 0) / VLOOKUP($F536&amp;$G536&amp;"NG", 'fuel-efficiency'!$A$2:$E$56, 5, 0), 0)</f>
        <v>0</v>
      </c>
      <c r="P536" s="1">
        <f>IFERROR(sales!$I536 * VLOOKUP($E536&amp;$F536&amp;"ELEC", 'fuel-split'!$A$2:$E$7, 5, 0) / VLOOKUP($F536&amp;$G536&amp;"ELEC", 'fuel-efficiency'!$A$2:$E$56, 5, 0), 0)</f>
        <v>0</v>
      </c>
    </row>
    <row r="537" spans="1:16" x14ac:dyDescent="0.2">
      <c r="A537" s="1" t="str">
        <f t="shared" si="16"/>
        <v>20172agriculturalVCC 22601 (DSL T6 Ag)2011</v>
      </c>
      <c r="B537" s="1" t="str">
        <f t="shared" si="17"/>
        <v>20172agriculturalVCC 22601 (DSL T6 Ag)</v>
      </c>
      <c r="C537">
        <f>sales!$B$537</f>
        <v>2017</v>
      </c>
      <c r="D537">
        <f>sales!$C$537</f>
        <v>2</v>
      </c>
      <c r="E537" t="str">
        <f>sales!$D$537</f>
        <v>agricultural</v>
      </c>
      <c r="F537" t="str">
        <f>sales!$E$537</f>
        <v>VCC 22601 (DSL T6 Ag)</v>
      </c>
      <c r="G537">
        <f>sales!$F$537</f>
        <v>2011</v>
      </c>
      <c r="H537" s="1">
        <f>sales!$G537 - VLOOKUP($D537&amp;$G537, 'regional-sales'!$A$2:$D$24, 4, 0) * VLOOKUP($D537&amp;$E537&amp;$F537&amp;$G537, 'market-share'!$A$2:$F$95, 6, 0) * ($C537 = $G537)</f>
        <v>0</v>
      </c>
      <c r="I537" s="1">
        <f>sales!$H537 - IF($C537 &gt;= $G537, VLOOKUP($D537&amp;$G537, 'regional-sales'!$A$2:$D$24, 4, 0) * VLOOKUP($D537&amp;$E537&amp;$F537&amp;$G537, 'market-share'!$A$2:$F$95, 6, 0) * VLOOKUP($C537 - $G537, survival!$A$2:$B$72, 2, 0), 0)</f>
        <v>2.5160984407079923E-12</v>
      </c>
      <c r="J537" s="1">
        <f>sales!$I537 - IF($C537 &gt;= $G537, sales!$H537 *VLOOKUP(E537&amp;($C537-$G537), 'annual-travel'!$A$2:$D$64, 4, 0), 0)</f>
        <v>6.0039383242838085E-8</v>
      </c>
      <c r="K537" s="1">
        <f>sales!$J537 - SUM($M537:$P537)</f>
        <v>1.114335645979736E-8</v>
      </c>
      <c r="M537" s="1">
        <f>IFERROR(sales!$I537 * VLOOKUP($E537&amp;$F537&amp;"GAS", 'fuel-split'!$A$2:$E$7, 5, 0) / VLOOKUP($F537&amp;$G537&amp;"GAS", 'fuel-efficiency'!$A$2:$E$56, 5, 0), 0)</f>
        <v>0</v>
      </c>
      <c r="N537" s="1">
        <f>IFERROR(sales!$I537 * VLOOKUP($E537&amp;F537&amp;"DSL", 'fuel-split'!$A$2:$E$7, 5, 0) / VLOOKUP($F537&amp;$G537&amp;"DSL", 'fuel-efficiency'!$A$2:$E$56, 5, 0), 0)</f>
        <v>269.95850173308463</v>
      </c>
      <c r="O537" s="1">
        <f>IFERROR(sales!$I537 * VLOOKUP($E537&amp;$F537&amp;"NG", 'fuel-split'!$A$2:$E$7, 5, 0) / VLOOKUP($F537&amp;$G537&amp;"NG", 'fuel-efficiency'!$A$2:$E$56, 5, 0), 0)</f>
        <v>0</v>
      </c>
      <c r="P537" s="1">
        <f>IFERROR(sales!$I537 * VLOOKUP($E537&amp;$F537&amp;"ELEC", 'fuel-split'!$A$2:$E$7, 5, 0) / VLOOKUP($F537&amp;$G537&amp;"ELEC", 'fuel-efficiency'!$A$2:$E$56, 5, 0), 0)</f>
        <v>0</v>
      </c>
    </row>
    <row r="538" spans="1:16" x14ac:dyDescent="0.2">
      <c r="A538" s="1" t="str">
        <f t="shared" si="16"/>
        <v>20182agriculturalVCC 22601 (DSL T6 Ag)2011</v>
      </c>
      <c r="B538" s="1" t="str">
        <f t="shared" si="17"/>
        <v>20182agriculturalVCC 22601 (DSL T6 Ag)</v>
      </c>
      <c r="C538">
        <f>sales!$B$538</f>
        <v>2018</v>
      </c>
      <c r="D538">
        <f>sales!$C$538</f>
        <v>2</v>
      </c>
      <c r="E538" t="str">
        <f>sales!$D$538</f>
        <v>agricultural</v>
      </c>
      <c r="F538" t="str">
        <f>sales!$E$538</f>
        <v>VCC 22601 (DSL T6 Ag)</v>
      </c>
      <c r="G538">
        <f>sales!$F$538</f>
        <v>2011</v>
      </c>
      <c r="H538" s="1">
        <f>sales!$G538 - VLOOKUP($D538&amp;$G538, 'regional-sales'!$A$2:$D$24, 4, 0) * VLOOKUP($D538&amp;$E538&amp;$F538&amp;$G538, 'market-share'!$A$2:$F$95, 6, 0) * ($C538 = $G538)</f>
        <v>0</v>
      </c>
      <c r="I538" s="1">
        <f>sales!$H538 - IF($C538 &gt;= $G538, VLOOKUP($D538&amp;$G538, 'regional-sales'!$A$2:$D$24, 4, 0) * VLOOKUP($D538&amp;$E538&amp;$F538&amp;$G538, 'market-share'!$A$2:$F$95, 6, 0) * VLOOKUP($C538 - $G538, survival!$A$2:$B$72, 2, 0), 0)</f>
        <v>2.4910074003514637E-12</v>
      </c>
      <c r="J538" s="1">
        <f>sales!$I538 - IF($C538 &gt;= $G538, sales!$H538 *VLOOKUP(E538&amp;($C538-$G538), 'annual-travel'!$A$2:$D$64, 4, 0), 0)</f>
        <v>-7.2242528403876349E-8</v>
      </c>
      <c r="K538" s="1">
        <f>sales!$J538 - SUM($M538:$P538)</f>
        <v>1.0645180736901239E-8</v>
      </c>
      <c r="M538" s="1">
        <f>IFERROR(sales!$I538 * VLOOKUP($E538&amp;$F538&amp;"GAS", 'fuel-split'!$A$2:$E$7, 5, 0) / VLOOKUP($F538&amp;$G538&amp;"GAS", 'fuel-efficiency'!$A$2:$E$56, 5, 0), 0)</f>
        <v>0</v>
      </c>
      <c r="N538" s="1">
        <f>IFERROR(sales!$I538 * VLOOKUP($E538&amp;F538&amp;"DSL", 'fuel-split'!$A$2:$E$7, 5, 0) / VLOOKUP($F538&amp;$G538&amp;"DSL", 'fuel-efficiency'!$A$2:$E$56, 5, 0), 0)</f>
        <v>257.88868183084185</v>
      </c>
      <c r="O538" s="1">
        <f>IFERROR(sales!$I538 * VLOOKUP($E538&amp;$F538&amp;"NG", 'fuel-split'!$A$2:$E$7, 5, 0) / VLOOKUP($F538&amp;$G538&amp;"NG", 'fuel-efficiency'!$A$2:$E$56, 5, 0), 0)</f>
        <v>0</v>
      </c>
      <c r="P538" s="1">
        <f>IFERROR(sales!$I538 * VLOOKUP($E538&amp;$F538&amp;"ELEC", 'fuel-split'!$A$2:$E$7, 5, 0) / VLOOKUP($F538&amp;$G538&amp;"ELEC", 'fuel-efficiency'!$A$2:$E$56, 5, 0), 0)</f>
        <v>0</v>
      </c>
    </row>
    <row r="539" spans="1:16" x14ac:dyDescent="0.2">
      <c r="A539" s="1" t="str">
        <f t="shared" si="16"/>
        <v>20192agriculturalVCC 22601 (DSL T6 Ag)2011</v>
      </c>
      <c r="B539" s="1" t="str">
        <f t="shared" si="17"/>
        <v>20192agriculturalVCC 22601 (DSL T6 Ag)</v>
      </c>
      <c r="C539">
        <f>sales!$B$539</f>
        <v>2019</v>
      </c>
      <c r="D539">
        <f>sales!$C$539</f>
        <v>2</v>
      </c>
      <c r="E539" t="str">
        <f>sales!$D$539</f>
        <v>agricultural</v>
      </c>
      <c r="F539" t="str">
        <f>sales!$E$539</f>
        <v>VCC 22601 (DSL T6 Ag)</v>
      </c>
      <c r="G539">
        <f>sales!$F$539</f>
        <v>2011</v>
      </c>
      <c r="H539" s="1">
        <f>sales!$G539 - VLOOKUP($D539&amp;$G539, 'regional-sales'!$A$2:$D$24, 4, 0) * VLOOKUP($D539&amp;$E539&amp;$F539&amp;$G539, 'market-share'!$A$2:$F$95, 6, 0) * ($C539 = $G539)</f>
        <v>0</v>
      </c>
      <c r="I539" s="1">
        <f>sales!$H539 - IF($C539 &gt;= $G539, VLOOKUP($D539&amp;$G539, 'regional-sales'!$A$2:$D$24, 4, 0) * VLOOKUP($D539&amp;$E539&amp;$F539&amp;$G539, 'market-share'!$A$2:$F$95, 6, 0) * VLOOKUP($C539 - $G539, survival!$A$2:$B$72, 2, 0), 0)</f>
        <v>2.4664159603560165E-12</v>
      </c>
      <c r="J539" s="1">
        <f>sales!$I539 - IF($C539 &gt;= $G539, sales!$H539 *VLOOKUP(E539&amp;($C539-$G539), 'annual-travel'!$A$2:$D$64, 4, 0), 0)</f>
        <v>1.5004616216174327E-7</v>
      </c>
      <c r="K539" s="1">
        <f>sales!$J539 - SUM($M539:$P539)</f>
        <v>1.0449980436533224E-8</v>
      </c>
      <c r="M539" s="1">
        <f>IFERROR(sales!$I539 * VLOOKUP($E539&amp;$F539&amp;"GAS", 'fuel-split'!$A$2:$E$7, 5, 0) / VLOOKUP($F539&amp;$G539&amp;"GAS", 'fuel-efficiency'!$A$2:$E$56, 5, 0), 0)</f>
        <v>0</v>
      </c>
      <c r="N539" s="1">
        <f>IFERROR(sales!$I539 * VLOOKUP($E539&amp;F539&amp;"DSL", 'fuel-split'!$A$2:$E$7, 5, 0) / VLOOKUP($F539&amp;$G539&amp;"DSL", 'fuel-efficiency'!$A$2:$E$56, 5, 0), 0)</f>
        <v>253.16208014431001</v>
      </c>
      <c r="O539" s="1">
        <f>IFERROR(sales!$I539 * VLOOKUP($E539&amp;$F539&amp;"NG", 'fuel-split'!$A$2:$E$7, 5, 0) / VLOOKUP($F539&amp;$G539&amp;"NG", 'fuel-efficiency'!$A$2:$E$56, 5, 0), 0)</f>
        <v>0</v>
      </c>
      <c r="P539" s="1">
        <f>IFERROR(sales!$I539 * VLOOKUP($E539&amp;$F539&amp;"ELEC", 'fuel-split'!$A$2:$E$7, 5, 0) / VLOOKUP($F539&amp;$G539&amp;"ELEC", 'fuel-efficiency'!$A$2:$E$56, 5, 0), 0)</f>
        <v>0</v>
      </c>
    </row>
    <row r="540" spans="1:16" x14ac:dyDescent="0.2">
      <c r="A540" s="1" t="str">
        <f t="shared" si="16"/>
        <v>20202agriculturalVCC 22601 (DSL T6 Ag)2011</v>
      </c>
      <c r="B540" s="1" t="str">
        <f t="shared" si="17"/>
        <v>20202agriculturalVCC 22601 (DSL T6 Ag)</v>
      </c>
      <c r="C540">
        <f>sales!$B$540</f>
        <v>2020</v>
      </c>
      <c r="D540">
        <f>sales!$C$540</f>
        <v>2</v>
      </c>
      <c r="E540" t="str">
        <f>sales!$D$540</f>
        <v>agricultural</v>
      </c>
      <c r="F540" t="str">
        <f>sales!$E$540</f>
        <v>VCC 22601 (DSL T6 Ag)</v>
      </c>
      <c r="G540">
        <f>sales!$F$540</f>
        <v>2011</v>
      </c>
      <c r="H540" s="1">
        <f>sales!$G540 - VLOOKUP($D540&amp;$G540, 'regional-sales'!$A$2:$D$24, 4, 0) * VLOOKUP($D540&amp;$E540&amp;$F540&amp;$G540, 'market-share'!$A$2:$F$95, 6, 0) * ($C540 = $G540)</f>
        <v>0</v>
      </c>
      <c r="I540" s="1">
        <f>sales!$H540 - IF($C540 &gt;= $G540, VLOOKUP($D540&amp;$G540, 'regional-sales'!$A$2:$D$24, 4, 0) * VLOOKUP($D540&amp;$E540&amp;$F540&amp;$G540, 'market-share'!$A$2:$F$95, 6, 0) * VLOOKUP($C540 - $G540, survival!$A$2:$B$72, 2, 0), 0)</f>
        <v>2.3922530623110561E-12</v>
      </c>
      <c r="J540" s="1">
        <f>sales!$I540 - IF($C540 &gt;= $G540, sales!$H540 *VLOOKUP(E540&amp;($C540-$G540), 'annual-travel'!$A$2:$D$64, 4, 0), 0)</f>
        <v>-1.1958672985201702E-7</v>
      </c>
      <c r="K540" s="1">
        <f>sales!$J540 - SUM($M540:$P540)</f>
        <v>9.8742134468920995E-9</v>
      </c>
      <c r="M540" s="1">
        <f>IFERROR(sales!$I540 * VLOOKUP($E540&amp;$F540&amp;"GAS", 'fuel-split'!$A$2:$E$7, 5, 0) / VLOOKUP($F540&amp;$G540&amp;"GAS", 'fuel-efficiency'!$A$2:$E$56, 5, 0), 0)</f>
        <v>0</v>
      </c>
      <c r="N540" s="1">
        <f>IFERROR(sales!$I540 * VLOOKUP($E540&amp;F540&amp;"DSL", 'fuel-split'!$A$2:$E$7, 5, 0) / VLOOKUP($F540&amp;$G540&amp;"DSL", 'fuel-efficiency'!$A$2:$E$56, 5, 0), 0)</f>
        <v>239.22800252149878</v>
      </c>
      <c r="O540" s="1">
        <f>IFERROR(sales!$I540 * VLOOKUP($E540&amp;$F540&amp;"NG", 'fuel-split'!$A$2:$E$7, 5, 0) / VLOOKUP($F540&amp;$G540&amp;"NG", 'fuel-efficiency'!$A$2:$E$56, 5, 0), 0)</f>
        <v>0</v>
      </c>
      <c r="P540" s="1">
        <f>IFERROR(sales!$I540 * VLOOKUP($E540&amp;$F540&amp;"ELEC", 'fuel-split'!$A$2:$E$7, 5, 0) / VLOOKUP($F540&amp;$G540&amp;"ELEC", 'fuel-efficiency'!$A$2:$E$56, 5, 0), 0)</f>
        <v>0</v>
      </c>
    </row>
    <row r="541" spans="1:16" x14ac:dyDescent="0.2">
      <c r="A541" s="1" t="str">
        <f t="shared" si="16"/>
        <v>20102agriculturalVCC 22601 (DSL T6 Ag)2012</v>
      </c>
      <c r="B541" s="1" t="str">
        <f t="shared" si="17"/>
        <v>20102agriculturalVCC 22601 (DSL T6 Ag)</v>
      </c>
      <c r="C541">
        <f>sales!$B$541</f>
        <v>2010</v>
      </c>
      <c r="D541">
        <f>sales!$C$541</f>
        <v>2</v>
      </c>
      <c r="E541" t="str">
        <f>sales!$D$541</f>
        <v>agricultural</v>
      </c>
      <c r="F541" t="str">
        <f>sales!$E$541</f>
        <v>VCC 22601 (DSL T6 Ag)</v>
      </c>
      <c r="G541">
        <f>sales!$F$541</f>
        <v>2012</v>
      </c>
      <c r="H541" s="1">
        <f>sales!$G541 - VLOOKUP($D541&amp;$G541, 'regional-sales'!$A$2:$D$24, 4, 0) * VLOOKUP($D541&amp;$E541&amp;$F541&amp;$G541, 'market-share'!$A$2:$F$95, 6, 0) * ($C541 = $G541)</f>
        <v>0</v>
      </c>
      <c r="I541" s="1">
        <f>sales!$H541 - IF($C541 &gt;= $G541, VLOOKUP($D541&amp;$G541, 'regional-sales'!$A$2:$D$24, 4, 0) * VLOOKUP($D541&amp;$E541&amp;$F541&amp;$G541, 'market-share'!$A$2:$F$95, 6, 0) * VLOOKUP($C541 - $G541, survival!$A$2:$B$72, 2, 0), 0)</f>
        <v>0</v>
      </c>
      <c r="J541" s="1">
        <f>sales!$I541 - IF($C541 &gt;= $G541, sales!$H541 *VLOOKUP(E541&amp;($C541-$G541), 'annual-travel'!$A$2:$D$64, 4, 0), 0)</f>
        <v>0</v>
      </c>
      <c r="K541" s="1">
        <f>sales!$J541 - SUM($M541:$P541)</f>
        <v>0</v>
      </c>
      <c r="M541" s="1">
        <f>IFERROR(sales!$I541 * VLOOKUP($E541&amp;$F541&amp;"GAS", 'fuel-split'!$A$2:$E$7, 5, 0) / VLOOKUP($F541&amp;$G541&amp;"GAS", 'fuel-efficiency'!$A$2:$E$56, 5, 0), 0)</f>
        <v>0</v>
      </c>
      <c r="N541" s="1">
        <f>IFERROR(sales!$I541 * VLOOKUP($E541&amp;F541&amp;"DSL", 'fuel-split'!$A$2:$E$7, 5, 0) / VLOOKUP($F541&amp;$G541&amp;"DSL", 'fuel-efficiency'!$A$2:$E$56, 5, 0), 0)</f>
        <v>0</v>
      </c>
      <c r="O541" s="1">
        <f>IFERROR(sales!$I541 * VLOOKUP($E541&amp;$F541&amp;"NG", 'fuel-split'!$A$2:$E$7, 5, 0) / VLOOKUP($F541&amp;$G541&amp;"NG", 'fuel-efficiency'!$A$2:$E$56, 5, 0), 0)</f>
        <v>0</v>
      </c>
      <c r="P541" s="1">
        <f>IFERROR(sales!$I541 * VLOOKUP($E541&amp;$F541&amp;"ELEC", 'fuel-split'!$A$2:$E$7, 5, 0) / VLOOKUP($F541&amp;$G541&amp;"ELEC", 'fuel-efficiency'!$A$2:$E$56, 5, 0), 0)</f>
        <v>0</v>
      </c>
    </row>
    <row r="542" spans="1:16" x14ac:dyDescent="0.2">
      <c r="A542" s="1" t="str">
        <f t="shared" si="16"/>
        <v>20112agriculturalVCC 22601 (DSL T6 Ag)2012</v>
      </c>
      <c r="B542" s="1" t="str">
        <f t="shared" si="17"/>
        <v>20112agriculturalVCC 22601 (DSL T6 Ag)</v>
      </c>
      <c r="C542">
        <f>sales!$B$542</f>
        <v>2011</v>
      </c>
      <c r="D542">
        <f>sales!$C$542</f>
        <v>2</v>
      </c>
      <c r="E542" t="str">
        <f>sales!$D$542</f>
        <v>agricultural</v>
      </c>
      <c r="F542" t="str">
        <f>sales!$E$542</f>
        <v>VCC 22601 (DSL T6 Ag)</v>
      </c>
      <c r="G542">
        <f>sales!$F$542</f>
        <v>2012</v>
      </c>
      <c r="H542" s="1">
        <f>sales!$G542 - VLOOKUP($D542&amp;$G542, 'regional-sales'!$A$2:$D$24, 4, 0) * VLOOKUP($D542&amp;$E542&amp;$F542&amp;$G542, 'market-share'!$A$2:$F$95, 6, 0) * ($C542 = $G542)</f>
        <v>0</v>
      </c>
      <c r="I542" s="1">
        <f>sales!$H542 - IF($C542 &gt;= $G542, VLOOKUP($D542&amp;$G542, 'regional-sales'!$A$2:$D$24, 4, 0) * VLOOKUP($D542&amp;$E542&amp;$F542&amp;$G542, 'market-share'!$A$2:$F$95, 6, 0) * VLOOKUP($C542 - $G542, survival!$A$2:$B$72, 2, 0), 0)</f>
        <v>0</v>
      </c>
      <c r="J542" s="1">
        <f>sales!$I542 - IF($C542 &gt;= $G542, sales!$H542 *VLOOKUP(E542&amp;($C542-$G542), 'annual-travel'!$A$2:$D$64, 4, 0), 0)</f>
        <v>0</v>
      </c>
      <c r="K542" s="1">
        <f>sales!$J542 - SUM($M542:$P542)</f>
        <v>0</v>
      </c>
      <c r="M542" s="1">
        <f>IFERROR(sales!$I542 * VLOOKUP($E542&amp;$F542&amp;"GAS", 'fuel-split'!$A$2:$E$7, 5, 0) / VLOOKUP($F542&amp;$G542&amp;"GAS", 'fuel-efficiency'!$A$2:$E$56, 5, 0), 0)</f>
        <v>0</v>
      </c>
      <c r="N542" s="1">
        <f>IFERROR(sales!$I542 * VLOOKUP($E542&amp;F542&amp;"DSL", 'fuel-split'!$A$2:$E$7, 5, 0) / VLOOKUP($F542&amp;$G542&amp;"DSL", 'fuel-efficiency'!$A$2:$E$56, 5, 0), 0)</f>
        <v>0</v>
      </c>
      <c r="O542" s="1">
        <f>IFERROR(sales!$I542 * VLOOKUP($E542&amp;$F542&amp;"NG", 'fuel-split'!$A$2:$E$7, 5, 0) / VLOOKUP($F542&amp;$G542&amp;"NG", 'fuel-efficiency'!$A$2:$E$56, 5, 0), 0)</f>
        <v>0</v>
      </c>
      <c r="P542" s="1">
        <f>IFERROR(sales!$I542 * VLOOKUP($E542&amp;$F542&amp;"ELEC", 'fuel-split'!$A$2:$E$7, 5, 0) / VLOOKUP($F542&amp;$G542&amp;"ELEC", 'fuel-efficiency'!$A$2:$E$56, 5, 0), 0)</f>
        <v>0</v>
      </c>
    </row>
    <row r="543" spans="1:16" x14ac:dyDescent="0.2">
      <c r="A543" s="1" t="str">
        <f t="shared" si="16"/>
        <v>20122agriculturalVCC 22601 (DSL T6 Ag)2012</v>
      </c>
      <c r="B543" s="1" t="str">
        <f t="shared" si="17"/>
        <v>20122agriculturalVCC 22601 (DSL T6 Ag)</v>
      </c>
      <c r="C543">
        <f>sales!$B$543</f>
        <v>2012</v>
      </c>
      <c r="D543">
        <f>sales!$C$543</f>
        <v>2</v>
      </c>
      <c r="E543" t="str">
        <f>sales!$D$543</f>
        <v>agricultural</v>
      </c>
      <c r="F543" t="str">
        <f>sales!$E$543</f>
        <v>VCC 22601 (DSL T6 Ag)</v>
      </c>
      <c r="G543">
        <f>sales!$F$543</f>
        <v>2012</v>
      </c>
      <c r="H543" s="1">
        <f>sales!$G543 - VLOOKUP($D543&amp;$G543, 'regional-sales'!$A$2:$D$24, 4, 0) * VLOOKUP($D543&amp;$E543&amp;$F543&amp;$G543, 'market-share'!$A$2:$F$95, 6, 0) * ($C543 = $G543)</f>
        <v>-1.9799439865408885E-13</v>
      </c>
      <c r="I543" s="1">
        <f>sales!$H543 - IF($C543 &gt;= $G543, VLOOKUP($D543&amp;$G543, 'regional-sales'!$A$2:$D$24, 4, 0) * VLOOKUP($D543&amp;$E543&amp;$F543&amp;$G543, 'market-share'!$A$2:$F$95, 6, 0) * VLOOKUP($C543 - $G543, survival!$A$2:$B$72, 2, 0), 0)</f>
        <v>-1.9799439865408885E-13</v>
      </c>
      <c r="J543" s="1">
        <f>sales!$I543 - IF($C543 &gt;= $G543, sales!$H543 *VLOOKUP(E543&amp;($C543-$G543), 'annual-travel'!$A$2:$D$64, 4, 0), 0)</f>
        <v>1.1866717386510572E-8</v>
      </c>
      <c r="K543" s="1">
        <f>sales!$J543 - SUM($M543:$P543)</f>
        <v>8.8730800484881911E-10</v>
      </c>
      <c r="M543" s="1">
        <f>IFERROR(sales!$I543 * VLOOKUP($E543&amp;$F543&amp;"GAS", 'fuel-split'!$A$2:$E$7, 5, 0) / VLOOKUP($F543&amp;$G543&amp;"GAS", 'fuel-efficiency'!$A$2:$E$56, 5, 0), 0)</f>
        <v>0</v>
      </c>
      <c r="N543" s="1">
        <f>IFERROR(sales!$I543 * VLOOKUP($E543&amp;F543&amp;"DSL", 'fuel-split'!$A$2:$E$7, 5, 0) / VLOOKUP($F543&amp;$G543&amp;"DSL", 'fuel-efficiency'!$A$2:$E$56, 5, 0), 0)</f>
        <v>22.856209046389392</v>
      </c>
      <c r="O543" s="1">
        <f>IFERROR(sales!$I543 * VLOOKUP($E543&amp;$F543&amp;"NG", 'fuel-split'!$A$2:$E$7, 5, 0) / VLOOKUP($F543&amp;$G543&amp;"NG", 'fuel-efficiency'!$A$2:$E$56, 5, 0), 0)</f>
        <v>0</v>
      </c>
      <c r="P543" s="1">
        <f>IFERROR(sales!$I543 * VLOOKUP($E543&amp;$F543&amp;"ELEC", 'fuel-split'!$A$2:$E$7, 5, 0) / VLOOKUP($F543&amp;$G543&amp;"ELEC", 'fuel-efficiency'!$A$2:$E$56, 5, 0), 0)</f>
        <v>0</v>
      </c>
    </row>
    <row r="544" spans="1:16" x14ac:dyDescent="0.2">
      <c r="A544" s="1" t="str">
        <f t="shared" si="16"/>
        <v>20132agriculturalVCC 22601 (DSL T6 Ag)2012</v>
      </c>
      <c r="B544" s="1" t="str">
        <f t="shared" si="17"/>
        <v>20132agriculturalVCC 22601 (DSL T6 Ag)</v>
      </c>
      <c r="C544">
        <f>sales!$B$544</f>
        <v>2013</v>
      </c>
      <c r="D544">
        <f>sales!$C$544</f>
        <v>2</v>
      </c>
      <c r="E544" t="str">
        <f>sales!$D$544</f>
        <v>agricultural</v>
      </c>
      <c r="F544" t="str">
        <f>sales!$E$544</f>
        <v>VCC 22601 (DSL T6 Ag)</v>
      </c>
      <c r="G544">
        <f>sales!$F$544</f>
        <v>2012</v>
      </c>
      <c r="H544" s="1">
        <f>sales!$G544 - VLOOKUP($D544&amp;$G544, 'regional-sales'!$A$2:$D$24, 4, 0) * VLOOKUP($D544&amp;$E544&amp;$F544&amp;$G544, 'market-share'!$A$2:$F$95, 6, 0) * ($C544 = $G544)</f>
        <v>0</v>
      </c>
      <c r="I544" s="1">
        <f>sales!$H544 - IF($C544 &gt;= $G544, VLOOKUP($D544&amp;$G544, 'regional-sales'!$A$2:$D$24, 4, 0) * VLOOKUP($D544&amp;$E544&amp;$F544&amp;$G544, 'market-share'!$A$2:$F$95, 6, 0) * VLOOKUP($C544 - $G544, survival!$A$2:$B$72, 2, 0), 0)</f>
        <v>-1.9601334444452334E-13</v>
      </c>
      <c r="J544" s="1">
        <f>sales!$I544 - IF($C544 &gt;= $G544, sales!$H544 *VLOOKUP(E544&amp;($C544-$G544), 'annual-travel'!$A$2:$D$64, 4, 0), 0)</f>
        <v>2.3984796371223638E-9</v>
      </c>
      <c r="K544" s="1">
        <f>sales!$J544 - SUM($M544:$P544)</f>
        <v>8.0968476368070696E-10</v>
      </c>
      <c r="M544" s="1">
        <f>IFERROR(sales!$I544 * VLOOKUP($E544&amp;$F544&amp;"GAS", 'fuel-split'!$A$2:$E$7, 5, 0) / VLOOKUP($F544&amp;$G544&amp;"GAS", 'fuel-efficiency'!$A$2:$E$56, 5, 0), 0)</f>
        <v>0</v>
      </c>
      <c r="N544" s="1">
        <f>IFERROR(sales!$I544 * VLOOKUP($E544&amp;F544&amp;"DSL", 'fuel-split'!$A$2:$E$7, 5, 0) / VLOOKUP($F544&amp;$G544&amp;"DSL", 'fuel-efficiency'!$A$2:$E$56, 5, 0), 0)</f>
        <v>20.855215306057215</v>
      </c>
      <c r="O544" s="1">
        <f>IFERROR(sales!$I544 * VLOOKUP($E544&amp;$F544&amp;"NG", 'fuel-split'!$A$2:$E$7, 5, 0) / VLOOKUP($F544&amp;$G544&amp;"NG", 'fuel-efficiency'!$A$2:$E$56, 5, 0), 0)</f>
        <v>0</v>
      </c>
      <c r="P544" s="1">
        <f>IFERROR(sales!$I544 * VLOOKUP($E544&amp;$F544&amp;"ELEC", 'fuel-split'!$A$2:$E$7, 5, 0) / VLOOKUP($F544&amp;$G544&amp;"ELEC", 'fuel-efficiency'!$A$2:$E$56, 5, 0), 0)</f>
        <v>0</v>
      </c>
    </row>
    <row r="545" spans="1:16" x14ac:dyDescent="0.2">
      <c r="A545" s="1" t="str">
        <f t="shared" si="16"/>
        <v>20142agriculturalVCC 22601 (DSL T6 Ag)2012</v>
      </c>
      <c r="B545" s="1" t="str">
        <f t="shared" si="17"/>
        <v>20142agriculturalVCC 22601 (DSL T6 Ag)</v>
      </c>
      <c r="C545">
        <f>sales!$B$545</f>
        <v>2014</v>
      </c>
      <c r="D545">
        <f>sales!$C$545</f>
        <v>2</v>
      </c>
      <c r="E545" t="str">
        <f>sales!$D$545</f>
        <v>agricultural</v>
      </c>
      <c r="F545" t="str">
        <f>sales!$E$545</f>
        <v>VCC 22601 (DSL T6 Ag)</v>
      </c>
      <c r="G545">
        <f>sales!$F$545</f>
        <v>2012</v>
      </c>
      <c r="H545" s="1">
        <f>sales!$G545 - VLOOKUP($D545&amp;$G545, 'regional-sales'!$A$2:$D$24, 4, 0) * VLOOKUP($D545&amp;$E545&amp;$F545&amp;$G545, 'market-share'!$A$2:$F$95, 6, 0) * ($C545 = $G545)</f>
        <v>0</v>
      </c>
      <c r="I545" s="1">
        <f>sales!$H545 - IF($C545 &gt;= $G545, VLOOKUP($D545&amp;$G545, 'regional-sales'!$A$2:$D$24, 4, 0) * VLOOKUP($D545&amp;$E545&amp;$F545&amp;$G545, 'market-share'!$A$2:$F$95, 6, 0) * VLOOKUP($C545 - $G545, survival!$A$2:$B$72, 2, 0), 0)</f>
        <v>-1.9406698470447736E-13</v>
      </c>
      <c r="J545" s="1">
        <f>sales!$I545 - IF($C545 &gt;= $G545, sales!$H545 *VLOOKUP(E545&amp;($C545-$G545), 'annual-travel'!$A$2:$D$64, 4, 0), 0)</f>
        <v>-7.3228818564530229E-9</v>
      </c>
      <c r="K545" s="1">
        <f>sales!$J545 - SUM($M545:$P545)</f>
        <v>7.9451467627222883E-10</v>
      </c>
      <c r="M545" s="1">
        <f>IFERROR(sales!$I545 * VLOOKUP($E545&amp;$F545&amp;"GAS", 'fuel-split'!$A$2:$E$7, 5, 0) / VLOOKUP($F545&amp;$G545&amp;"GAS", 'fuel-efficiency'!$A$2:$E$56, 5, 0), 0)</f>
        <v>0</v>
      </c>
      <c r="N545" s="1">
        <f>IFERROR(sales!$I545 * VLOOKUP($E545&amp;F545&amp;"DSL", 'fuel-split'!$A$2:$E$7, 5, 0) / VLOOKUP($F545&amp;$G545&amp;"DSL", 'fuel-efficiency'!$A$2:$E$56, 5, 0), 0)</f>
        <v>20.463788540269185</v>
      </c>
      <c r="O545" s="1">
        <f>IFERROR(sales!$I545 * VLOOKUP($E545&amp;$F545&amp;"NG", 'fuel-split'!$A$2:$E$7, 5, 0) / VLOOKUP($F545&amp;$G545&amp;"NG", 'fuel-efficiency'!$A$2:$E$56, 5, 0), 0)</f>
        <v>0</v>
      </c>
      <c r="P545" s="1">
        <f>IFERROR(sales!$I545 * VLOOKUP($E545&amp;$F545&amp;"ELEC", 'fuel-split'!$A$2:$E$7, 5, 0) / VLOOKUP($F545&amp;$G545&amp;"ELEC", 'fuel-efficiency'!$A$2:$E$56, 5, 0), 0)</f>
        <v>0</v>
      </c>
    </row>
    <row r="546" spans="1:16" x14ac:dyDescent="0.2">
      <c r="A546" s="1" t="str">
        <f t="shared" si="16"/>
        <v>20152agriculturalVCC 22601 (DSL T6 Ag)2012</v>
      </c>
      <c r="B546" s="1" t="str">
        <f t="shared" si="17"/>
        <v>20152agriculturalVCC 22601 (DSL T6 Ag)</v>
      </c>
      <c r="C546">
        <f>sales!$B$546</f>
        <v>2015</v>
      </c>
      <c r="D546">
        <f>sales!$C$546</f>
        <v>2</v>
      </c>
      <c r="E546" t="str">
        <f>sales!$D$546</f>
        <v>agricultural</v>
      </c>
      <c r="F546" t="str">
        <f>sales!$E$546</f>
        <v>VCC 22601 (DSL T6 Ag)</v>
      </c>
      <c r="G546">
        <f>sales!$F$546</f>
        <v>2012</v>
      </c>
      <c r="H546" s="1">
        <f>sales!$G546 - VLOOKUP($D546&amp;$G546, 'regional-sales'!$A$2:$D$24, 4, 0) * VLOOKUP($D546&amp;$E546&amp;$F546&amp;$G546, 'market-share'!$A$2:$F$95, 6, 0) * ($C546 = $G546)</f>
        <v>0</v>
      </c>
      <c r="I546" s="1">
        <f>sales!$H546 - IF($C546 &gt;= $G546, VLOOKUP($D546&amp;$G546, 'regional-sales'!$A$2:$D$24, 4, 0) * VLOOKUP($D546&amp;$E546&amp;$F546&amp;$G546, 'market-share'!$A$2:$F$95, 6, 0) * VLOOKUP($C546 - $G546, survival!$A$2:$B$72, 2, 0), 0)</f>
        <v>-1.9214144164614311E-13</v>
      </c>
      <c r="J546" s="1">
        <f>sales!$I546 - IF($C546 &gt;= $G546, sales!$H546 *VLOOKUP(E546&amp;($C546-$G546), 'annual-travel'!$A$2:$D$64, 4, 0), 0)</f>
        <v>-7.4796844273805618E-9</v>
      </c>
      <c r="K546" s="1">
        <f>sales!$J546 - SUM($M546:$P546)</f>
        <v>7.2294170649911393E-10</v>
      </c>
      <c r="M546" s="1">
        <f>IFERROR(sales!$I546 * VLOOKUP($E546&amp;$F546&amp;"GAS", 'fuel-split'!$A$2:$E$7, 5, 0) / VLOOKUP($F546&amp;$G546&amp;"GAS", 'fuel-efficiency'!$A$2:$E$56, 5, 0), 0)</f>
        <v>0</v>
      </c>
      <c r="N546" s="1">
        <f>IFERROR(sales!$I546 * VLOOKUP($E546&amp;F546&amp;"DSL", 'fuel-split'!$A$2:$E$7, 5, 0) / VLOOKUP($F546&amp;$G546&amp;"DSL", 'fuel-efficiency'!$A$2:$E$56, 5, 0), 0)</f>
        <v>18.62284742614656</v>
      </c>
      <c r="O546" s="1">
        <f>IFERROR(sales!$I546 * VLOOKUP($E546&amp;$F546&amp;"NG", 'fuel-split'!$A$2:$E$7, 5, 0) / VLOOKUP($F546&amp;$G546&amp;"NG", 'fuel-efficiency'!$A$2:$E$56, 5, 0), 0)</f>
        <v>0</v>
      </c>
      <c r="P546" s="1">
        <f>IFERROR(sales!$I546 * VLOOKUP($E546&amp;$F546&amp;"ELEC", 'fuel-split'!$A$2:$E$7, 5, 0) / VLOOKUP($F546&amp;$G546&amp;"ELEC", 'fuel-efficiency'!$A$2:$E$56, 5, 0), 0)</f>
        <v>0</v>
      </c>
    </row>
    <row r="547" spans="1:16" x14ac:dyDescent="0.2">
      <c r="A547" s="1" t="str">
        <f t="shared" si="16"/>
        <v>20162agriculturalVCC 22601 (DSL T6 Ag)2012</v>
      </c>
      <c r="B547" s="1" t="str">
        <f t="shared" si="17"/>
        <v>20162agriculturalVCC 22601 (DSL T6 Ag)</v>
      </c>
      <c r="C547">
        <f>sales!$B$547</f>
        <v>2016</v>
      </c>
      <c r="D547">
        <f>sales!$C$547</f>
        <v>2</v>
      </c>
      <c r="E547" t="str">
        <f>sales!$D$547</f>
        <v>agricultural</v>
      </c>
      <c r="F547" t="str">
        <f>sales!$E$547</f>
        <v>VCC 22601 (DSL T6 Ag)</v>
      </c>
      <c r="G547">
        <f>sales!$F$547</f>
        <v>2012</v>
      </c>
      <c r="H547" s="1">
        <f>sales!$G547 - VLOOKUP($D547&amp;$G547, 'regional-sales'!$A$2:$D$24, 4, 0) * VLOOKUP($D547&amp;$E547&amp;$F547&amp;$G547, 'market-share'!$A$2:$F$95, 6, 0) * ($C547 = $G547)</f>
        <v>0</v>
      </c>
      <c r="I547" s="1">
        <f>sales!$H547 - IF($C547 &gt;= $G547, VLOOKUP($D547&amp;$G547, 'regional-sales'!$A$2:$D$24, 4, 0) * VLOOKUP($D547&amp;$E547&amp;$F547&amp;$G547, 'market-share'!$A$2:$F$95, 6, 0) * VLOOKUP($C547 - $G547, survival!$A$2:$B$72, 2, 0), 0)</f>
        <v>-1.9014304020181783E-13</v>
      </c>
      <c r="J547" s="1">
        <f>sales!$I547 - IF($C547 &gt;= $G547, sales!$H547 *VLOOKUP(E547&amp;($C547-$G547), 'annual-travel'!$A$2:$D$64, 4, 0), 0)</f>
        <v>3.0757405511394609E-9</v>
      </c>
      <c r="K547" s="1">
        <f>sales!$J547 - SUM($M547:$P547)</f>
        <v>6.5291771988995606E-10</v>
      </c>
      <c r="M547" s="1">
        <f>IFERROR(sales!$I547 * VLOOKUP($E547&amp;$F547&amp;"GAS", 'fuel-split'!$A$2:$E$7, 5, 0) / VLOOKUP($F547&amp;$G547&amp;"GAS", 'fuel-efficiency'!$A$2:$E$56, 5, 0), 0)</f>
        <v>0</v>
      </c>
      <c r="N547" s="1">
        <f>IFERROR(sales!$I547 * VLOOKUP($E547&amp;F547&amp;"DSL", 'fuel-split'!$A$2:$E$7, 5, 0) / VLOOKUP($F547&amp;$G547&amp;"DSL", 'fuel-efficiency'!$A$2:$E$56, 5, 0), 0)</f>
        <v>16.817999450345681</v>
      </c>
      <c r="O547" s="1">
        <f>IFERROR(sales!$I547 * VLOOKUP($E547&amp;$F547&amp;"NG", 'fuel-split'!$A$2:$E$7, 5, 0) / VLOOKUP($F547&amp;$G547&amp;"NG", 'fuel-efficiency'!$A$2:$E$56, 5, 0), 0)</f>
        <v>0</v>
      </c>
      <c r="P547" s="1">
        <f>IFERROR(sales!$I547 * VLOOKUP($E547&amp;$F547&amp;"ELEC", 'fuel-split'!$A$2:$E$7, 5, 0) / VLOOKUP($F547&amp;$G547&amp;"ELEC", 'fuel-efficiency'!$A$2:$E$56, 5, 0), 0)</f>
        <v>0</v>
      </c>
    </row>
    <row r="548" spans="1:16" x14ac:dyDescent="0.2">
      <c r="A548" s="1" t="str">
        <f t="shared" si="16"/>
        <v>20172agriculturalVCC 22601 (DSL T6 Ag)2012</v>
      </c>
      <c r="B548" s="1" t="str">
        <f t="shared" si="17"/>
        <v>20172agriculturalVCC 22601 (DSL T6 Ag)</v>
      </c>
      <c r="C548">
        <f>sales!$B$548</f>
        <v>2017</v>
      </c>
      <c r="D548">
        <f>sales!$C$548</f>
        <v>2</v>
      </c>
      <c r="E548" t="str">
        <f>sales!$D$548</f>
        <v>agricultural</v>
      </c>
      <c r="F548" t="str">
        <f>sales!$E$548</f>
        <v>VCC 22601 (DSL T6 Ag)</v>
      </c>
      <c r="G548">
        <f>sales!$F$548</f>
        <v>2012</v>
      </c>
      <c r="H548" s="1">
        <f>sales!$G548 - VLOOKUP($D548&amp;$G548, 'regional-sales'!$A$2:$D$24, 4, 0) * VLOOKUP($D548&amp;$E548&amp;$F548&amp;$G548, 'market-share'!$A$2:$F$95, 6, 0) * ($C548 = $G548)</f>
        <v>0</v>
      </c>
      <c r="I548" s="1">
        <f>sales!$H548 - IF($C548 &gt;= $G548, VLOOKUP($D548&amp;$G548, 'regional-sales'!$A$2:$D$24, 4, 0) * VLOOKUP($D548&amp;$E548&amp;$F548&amp;$G548, 'market-share'!$A$2:$F$95, 6, 0) * VLOOKUP($C548 - $G548, survival!$A$2:$B$72, 2, 0), 0)</f>
        <v>-1.8830423331728241E-13</v>
      </c>
      <c r="J548" s="1">
        <f>sales!$I548 - IF($C548 &gt;= $G548, sales!$H548 *VLOOKUP(E548&amp;($C548-$G548), 'annual-travel'!$A$2:$D$64, 4, 0), 0)</f>
        <v>5.4230611112870974E-9</v>
      </c>
      <c r="K548" s="1">
        <f>sales!$J548 - SUM($M548:$P548)</f>
        <v>6.0229154996704892E-10</v>
      </c>
      <c r="M548" s="1">
        <f>IFERROR(sales!$I548 * VLOOKUP($E548&amp;$F548&amp;"GAS", 'fuel-split'!$A$2:$E$7, 5, 0) / VLOOKUP($F548&amp;$G548&amp;"GAS", 'fuel-efficiency'!$A$2:$E$56, 5, 0), 0)</f>
        <v>0</v>
      </c>
      <c r="N548" s="1">
        <f>IFERROR(sales!$I548 * VLOOKUP($E548&amp;F548&amp;"DSL", 'fuel-split'!$A$2:$E$7, 5, 0) / VLOOKUP($F548&amp;$G548&amp;"DSL", 'fuel-efficiency'!$A$2:$E$56, 5, 0), 0)</f>
        <v>15.514329050694508</v>
      </c>
      <c r="O548" s="1">
        <f>IFERROR(sales!$I548 * VLOOKUP($E548&amp;$F548&amp;"NG", 'fuel-split'!$A$2:$E$7, 5, 0) / VLOOKUP($F548&amp;$G548&amp;"NG", 'fuel-efficiency'!$A$2:$E$56, 5, 0), 0)</f>
        <v>0</v>
      </c>
      <c r="P548" s="1">
        <f>IFERROR(sales!$I548 * VLOOKUP($E548&amp;$F548&amp;"ELEC", 'fuel-split'!$A$2:$E$7, 5, 0) / VLOOKUP($F548&amp;$G548&amp;"ELEC", 'fuel-efficiency'!$A$2:$E$56, 5, 0), 0)</f>
        <v>0</v>
      </c>
    </row>
    <row r="549" spans="1:16" x14ac:dyDescent="0.2">
      <c r="A549" s="1" t="str">
        <f t="shared" si="16"/>
        <v>20182agriculturalVCC 22601 (DSL T6 Ag)2012</v>
      </c>
      <c r="B549" s="1" t="str">
        <f t="shared" si="17"/>
        <v>20182agriculturalVCC 22601 (DSL T6 Ag)</v>
      </c>
      <c r="C549">
        <f>sales!$B$549</f>
        <v>2018</v>
      </c>
      <c r="D549">
        <f>sales!$C$549</f>
        <v>2</v>
      </c>
      <c r="E549" t="str">
        <f>sales!$D$549</f>
        <v>agricultural</v>
      </c>
      <c r="F549" t="str">
        <f>sales!$E$549</f>
        <v>VCC 22601 (DSL T6 Ag)</v>
      </c>
      <c r="G549">
        <f>sales!$F$549</f>
        <v>2012</v>
      </c>
      <c r="H549" s="1">
        <f>sales!$G549 - VLOOKUP($D549&amp;$G549, 'regional-sales'!$A$2:$D$24, 4, 0) * VLOOKUP($D549&amp;$E549&amp;$F549&amp;$G549, 'market-share'!$A$2:$F$95, 6, 0) * ($C549 = $G549)</f>
        <v>0</v>
      </c>
      <c r="I549" s="1">
        <f>sales!$H549 - IF($C549 &gt;= $G549, VLOOKUP($D549&amp;$G549, 'regional-sales'!$A$2:$D$24, 4, 0) * VLOOKUP($D549&amp;$E549&amp;$F549&amp;$G549, 'market-share'!$A$2:$F$95, 6, 0) * VLOOKUP($C549 - $G549, survival!$A$2:$B$72, 2, 0), 0)</f>
        <v>-1.8640644583456378E-13</v>
      </c>
      <c r="J549" s="1">
        <f>sales!$I549 - IF($C549 &gt;= $G549, sales!$H549 *VLOOKUP(E549&amp;($C549-$G549), 'annual-travel'!$A$2:$D$64, 4, 0), 0)</f>
        <v>3.0660487482236931E-9</v>
      </c>
      <c r="K549" s="1">
        <f>sales!$J549 - SUM($M549:$P549)</f>
        <v>5.5758064831934462E-10</v>
      </c>
      <c r="M549" s="1">
        <f>IFERROR(sales!$I549 * VLOOKUP($E549&amp;$F549&amp;"GAS", 'fuel-split'!$A$2:$E$7, 5, 0) / VLOOKUP($F549&amp;$G549&amp;"GAS", 'fuel-efficiency'!$A$2:$E$56, 5, 0), 0)</f>
        <v>0</v>
      </c>
      <c r="N549" s="1">
        <f>IFERROR(sales!$I549 * VLOOKUP($E549&amp;F549&amp;"DSL", 'fuel-split'!$A$2:$E$7, 5, 0) / VLOOKUP($F549&amp;$G549&amp;"DSL", 'fuel-efficiency'!$A$2:$E$56, 5, 0), 0)</f>
        <v>14.363009185939219</v>
      </c>
      <c r="O549" s="1">
        <f>IFERROR(sales!$I549 * VLOOKUP($E549&amp;$F549&amp;"NG", 'fuel-split'!$A$2:$E$7, 5, 0) / VLOOKUP($F549&amp;$G549&amp;"NG", 'fuel-efficiency'!$A$2:$E$56, 5, 0), 0)</f>
        <v>0</v>
      </c>
      <c r="P549" s="1">
        <f>IFERROR(sales!$I549 * VLOOKUP($E549&amp;$F549&amp;"ELEC", 'fuel-split'!$A$2:$E$7, 5, 0) / VLOOKUP($F549&amp;$G549&amp;"ELEC", 'fuel-efficiency'!$A$2:$E$56, 5, 0), 0)</f>
        <v>0</v>
      </c>
    </row>
    <row r="550" spans="1:16" x14ac:dyDescent="0.2">
      <c r="A550" s="1" t="str">
        <f t="shared" si="16"/>
        <v>20192agriculturalVCC 22601 (DSL T6 Ag)2012</v>
      </c>
      <c r="B550" s="1" t="str">
        <f t="shared" si="17"/>
        <v>20192agriculturalVCC 22601 (DSL T6 Ag)</v>
      </c>
      <c r="C550">
        <f>sales!$B$550</f>
        <v>2019</v>
      </c>
      <c r="D550">
        <f>sales!$C$550</f>
        <v>2</v>
      </c>
      <c r="E550" t="str">
        <f>sales!$D$550</f>
        <v>agricultural</v>
      </c>
      <c r="F550" t="str">
        <f>sales!$E$550</f>
        <v>VCC 22601 (DSL T6 Ag)</v>
      </c>
      <c r="G550">
        <f>sales!$F$550</f>
        <v>2012</v>
      </c>
      <c r="H550" s="1">
        <f>sales!$G550 - VLOOKUP($D550&amp;$G550, 'regional-sales'!$A$2:$D$24, 4, 0) * VLOOKUP($D550&amp;$E550&amp;$F550&amp;$G550, 'market-share'!$A$2:$F$95, 6, 0) * ($C550 = $G550)</f>
        <v>0</v>
      </c>
      <c r="I550" s="1">
        <f>sales!$H550 - IF($C550 &gt;= $G550, VLOOKUP($D550&amp;$G550, 'regional-sales'!$A$2:$D$24, 4, 0) * VLOOKUP($D550&amp;$E550&amp;$F550&amp;$G550, 'market-share'!$A$2:$F$95, 6, 0) * VLOOKUP($C550 - $G550, survival!$A$2:$B$72, 2, 0), 0)</f>
        <v>-1.845051889048932E-13</v>
      </c>
      <c r="J550" s="1">
        <f>sales!$I550 - IF($C550 &gt;= $G550, sales!$H550 *VLOOKUP(E550&amp;($C550-$G550), 'annual-travel'!$A$2:$D$64, 4, 0), 0)</f>
        <v>-3.6889389321004273E-9</v>
      </c>
      <c r="K550" s="1">
        <f>sales!$J550 - SUM($M550:$P550)</f>
        <v>5.326619145762379E-10</v>
      </c>
      <c r="M550" s="1">
        <f>IFERROR(sales!$I550 * VLOOKUP($E550&amp;$F550&amp;"GAS", 'fuel-split'!$A$2:$E$7, 5, 0) / VLOOKUP($F550&amp;$G550&amp;"GAS", 'fuel-efficiency'!$A$2:$E$56, 5, 0), 0)</f>
        <v>0</v>
      </c>
      <c r="N550" s="1">
        <f>IFERROR(sales!$I550 * VLOOKUP($E550&amp;F550&amp;"DSL", 'fuel-split'!$A$2:$E$7, 5, 0) / VLOOKUP($F550&amp;$G550&amp;"DSL", 'fuel-efficiency'!$A$2:$E$56, 5, 0), 0)</f>
        <v>13.720840359932138</v>
      </c>
      <c r="O550" s="1">
        <f>IFERROR(sales!$I550 * VLOOKUP($E550&amp;$F550&amp;"NG", 'fuel-split'!$A$2:$E$7, 5, 0) / VLOOKUP($F550&amp;$G550&amp;"NG", 'fuel-efficiency'!$A$2:$E$56, 5, 0), 0)</f>
        <v>0</v>
      </c>
      <c r="P550" s="1">
        <f>IFERROR(sales!$I550 * VLOOKUP($E550&amp;$F550&amp;"ELEC", 'fuel-split'!$A$2:$E$7, 5, 0) / VLOOKUP($F550&amp;$G550&amp;"ELEC", 'fuel-efficiency'!$A$2:$E$56, 5, 0), 0)</f>
        <v>0</v>
      </c>
    </row>
    <row r="551" spans="1:16" x14ac:dyDescent="0.2">
      <c r="A551" s="1" t="str">
        <f t="shared" si="16"/>
        <v>20202agriculturalVCC 22601 (DSL T6 Ag)2012</v>
      </c>
      <c r="B551" s="1" t="str">
        <f t="shared" si="17"/>
        <v>20202agriculturalVCC 22601 (DSL T6 Ag)</v>
      </c>
      <c r="C551">
        <f>sales!$B$551</f>
        <v>2020</v>
      </c>
      <c r="D551">
        <f>sales!$C$551</f>
        <v>2</v>
      </c>
      <c r="E551" t="str">
        <f>sales!$D$551</f>
        <v>agricultural</v>
      </c>
      <c r="F551" t="str">
        <f>sales!$E$551</f>
        <v>VCC 22601 (DSL T6 Ag)</v>
      </c>
      <c r="G551">
        <f>sales!$F$551</f>
        <v>2012</v>
      </c>
      <c r="H551" s="1">
        <f>sales!$G551 - VLOOKUP($D551&amp;$G551, 'regional-sales'!$A$2:$D$24, 4, 0) * VLOOKUP($D551&amp;$E551&amp;$F551&amp;$G551, 'market-share'!$A$2:$F$95, 6, 0) * ($C551 = $G551)</f>
        <v>0</v>
      </c>
      <c r="I551" s="1">
        <f>sales!$H551 - IF($C551 &gt;= $G551, VLOOKUP($D551&amp;$G551, 'regional-sales'!$A$2:$D$24, 4, 0) * VLOOKUP($D551&amp;$E551&amp;$F551&amp;$G551, 'market-share'!$A$2:$F$95, 6, 0) * VLOOKUP($C551 - $G551, survival!$A$2:$B$72, 2, 0), 0)</f>
        <v>-1.8271495427768514E-13</v>
      </c>
      <c r="J551" s="1">
        <f>sales!$I551 - IF($C551 &gt;= $G551, sales!$H551 *VLOOKUP(E551&amp;($C551-$G551), 'annual-travel'!$A$2:$D$64, 4, 0), 0)</f>
        <v>7.6615691568804323E-9</v>
      </c>
      <c r="K551" s="1">
        <f>sales!$J551 - SUM($M551:$P551)</f>
        <v>5.2286175389326672E-10</v>
      </c>
      <c r="M551" s="1">
        <f>IFERROR(sales!$I551 * VLOOKUP($E551&amp;$F551&amp;"GAS", 'fuel-split'!$A$2:$E$7, 5, 0) / VLOOKUP($F551&amp;$G551&amp;"GAS", 'fuel-efficiency'!$A$2:$E$56, 5, 0), 0)</f>
        <v>0</v>
      </c>
      <c r="N551" s="1">
        <f>IFERROR(sales!$I551 * VLOOKUP($E551&amp;F551&amp;"DSL", 'fuel-split'!$A$2:$E$7, 5, 0) / VLOOKUP($F551&amp;$G551&amp;"DSL", 'fuel-efficiency'!$A$2:$E$56, 5, 0), 0)</f>
        <v>13.469363844074739</v>
      </c>
      <c r="O551" s="1">
        <f>IFERROR(sales!$I551 * VLOOKUP($E551&amp;$F551&amp;"NG", 'fuel-split'!$A$2:$E$7, 5, 0) / VLOOKUP($F551&amp;$G551&amp;"NG", 'fuel-efficiency'!$A$2:$E$56, 5, 0), 0)</f>
        <v>0</v>
      </c>
      <c r="P551" s="1">
        <f>IFERROR(sales!$I551 * VLOOKUP($E551&amp;$F551&amp;"ELEC", 'fuel-split'!$A$2:$E$7, 5, 0) / VLOOKUP($F551&amp;$G551&amp;"ELEC", 'fuel-efficiency'!$A$2:$E$56, 5, 0), 0)</f>
        <v>0</v>
      </c>
    </row>
    <row r="552" spans="1:16" x14ac:dyDescent="0.2">
      <c r="A552" s="1" t="str">
        <f t="shared" si="16"/>
        <v>20102commercialVCC 21400 (GAS LHD1)2010</v>
      </c>
      <c r="B552" s="1" t="str">
        <f t="shared" si="17"/>
        <v>20102commercialVCC 21400 (GAS LHD1)</v>
      </c>
      <c r="C552">
        <f>sales!$B$552</f>
        <v>2010</v>
      </c>
      <c r="D552">
        <f>sales!$C$552</f>
        <v>2</v>
      </c>
      <c r="E552" t="str">
        <f>sales!$D$552</f>
        <v>commercial</v>
      </c>
      <c r="F552" t="str">
        <f>sales!$E$552</f>
        <v>VCC 21400 (GAS LHD1)</v>
      </c>
      <c r="G552">
        <f>sales!$F$552</f>
        <v>2010</v>
      </c>
      <c r="H552" s="1">
        <f>sales!$G552 - VLOOKUP($D552&amp;$G552, 'regional-sales'!$A$2:$D$24, 4, 0) * VLOOKUP($D552&amp;$E552&amp;$F552&amp;$G552, 'market-share'!$A$2:$F$95, 6, 0) * ($C552 = $G552)</f>
        <v>-1.0306147046890146E-9</v>
      </c>
      <c r="I552" s="1">
        <f>sales!$H552 - IF($C552 &gt;= $G552, VLOOKUP($D552&amp;$G552, 'regional-sales'!$A$2:$D$24, 4, 0) * VLOOKUP($D552&amp;$E552&amp;$F552&amp;$G552, 'market-share'!$A$2:$F$95, 6, 0) * VLOOKUP($C552 - $G552, survival!$A$2:$B$72, 2, 0), 0)</f>
        <v>-1.0306147046890146E-9</v>
      </c>
      <c r="J552" s="1">
        <f>sales!$I552 - IF($C552 &gt;= $G552, sales!$H552 *VLOOKUP(E552&amp;($C552-$G552), 'annual-travel'!$A$2:$D$64, 4, 0), 0)</f>
        <v>-1.9849263480864465E-5</v>
      </c>
      <c r="K552" s="1">
        <f>sales!$J552 - SUM($M552:$P552)</f>
        <v>-4.6915210987208411E-6</v>
      </c>
      <c r="M552" s="1">
        <f>IFERROR(sales!$I552 * VLOOKUP($E552&amp;$F552&amp;"GAS", 'fuel-split'!$A$2:$E$7, 5, 0) / VLOOKUP($F552&amp;$G552&amp;"GAS", 'fuel-efficiency'!$A$2:$E$56, 5, 0), 0)</f>
        <v>11729.172909626221</v>
      </c>
      <c r="N552" s="1">
        <f>IFERROR(sales!$I552 * VLOOKUP($E552&amp;F552&amp;"DSL", 'fuel-split'!$A$2:$E$7, 5, 0) / VLOOKUP($F552&amp;$G552&amp;"DSL", 'fuel-efficiency'!$A$2:$E$56, 5, 0), 0)</f>
        <v>0</v>
      </c>
      <c r="O552" s="1">
        <f>IFERROR(sales!$I552 * VLOOKUP($E552&amp;$F552&amp;"NG", 'fuel-split'!$A$2:$E$7, 5, 0) / VLOOKUP($F552&amp;$G552&amp;"NG", 'fuel-efficiency'!$A$2:$E$56, 5, 0), 0)</f>
        <v>0</v>
      </c>
      <c r="P552" s="1">
        <f>IFERROR(sales!$I552 * VLOOKUP($E552&amp;$F552&amp;"ELEC", 'fuel-split'!$A$2:$E$7, 5, 0) / VLOOKUP($F552&amp;$G552&amp;"ELEC", 'fuel-efficiency'!$A$2:$E$56, 5, 0), 0)</f>
        <v>0</v>
      </c>
    </row>
    <row r="553" spans="1:16" x14ac:dyDescent="0.2">
      <c r="A553" s="1" t="str">
        <f t="shared" si="16"/>
        <v>20112commercialVCC 21400 (GAS LHD1)2010</v>
      </c>
      <c r="B553" s="1" t="str">
        <f t="shared" si="17"/>
        <v>20112commercialVCC 21400 (GAS LHD1)</v>
      </c>
      <c r="C553">
        <f>sales!$B$553</f>
        <v>2011</v>
      </c>
      <c r="D553">
        <f>sales!$C$553</f>
        <v>2</v>
      </c>
      <c r="E553" t="str">
        <f>sales!$D$553</f>
        <v>commercial</v>
      </c>
      <c r="F553" t="str">
        <f>sales!$E$553</f>
        <v>VCC 21400 (GAS LHD1)</v>
      </c>
      <c r="G553">
        <f>sales!$F$553</f>
        <v>2010</v>
      </c>
      <c r="H553" s="1">
        <f>sales!$G553 - VLOOKUP($D553&amp;$G553, 'regional-sales'!$A$2:$D$24, 4, 0) * VLOOKUP($D553&amp;$E553&amp;$F553&amp;$G553, 'market-share'!$A$2:$F$95, 6, 0) * ($C553 = $G553)</f>
        <v>0</v>
      </c>
      <c r="I553" s="1">
        <f>sales!$H553 - IF($C553 &gt;= $G553, VLOOKUP($D553&amp;$G553, 'regional-sales'!$A$2:$D$24, 4, 0) * VLOOKUP($D553&amp;$E553&amp;$F553&amp;$G553, 'market-share'!$A$2:$F$95, 6, 0) * VLOOKUP($C553 - $G553, survival!$A$2:$B$72, 2, 0), 0)</f>
        <v>-1.020306505949975E-9</v>
      </c>
      <c r="J553" s="1">
        <f>sales!$I553 - IF($C553 &gt;= $G553, sales!$H553 *VLOOKUP(E553&amp;($C553-$G553), 'annual-travel'!$A$2:$D$64, 4, 0), 0)</f>
        <v>1.7017679056152701E-5</v>
      </c>
      <c r="K553" s="1">
        <f>sales!$J553 - SUM($M553:$P553)</f>
        <v>-3.9782480598660186E-6</v>
      </c>
      <c r="M553" s="1">
        <f>IFERROR(sales!$I553 * VLOOKUP($E553&amp;$F553&amp;"GAS", 'fuel-split'!$A$2:$E$7, 5, 0) / VLOOKUP($F553&amp;$G553&amp;"GAS", 'fuel-efficiency'!$A$2:$E$56, 5, 0), 0)</f>
        <v>9945.9631759258773</v>
      </c>
      <c r="N553" s="1">
        <f>IFERROR(sales!$I553 * VLOOKUP($E553&amp;F553&amp;"DSL", 'fuel-split'!$A$2:$E$7, 5, 0) / VLOOKUP($F553&amp;$G553&amp;"DSL", 'fuel-efficiency'!$A$2:$E$56, 5, 0), 0)</f>
        <v>0</v>
      </c>
      <c r="O553" s="1">
        <f>IFERROR(sales!$I553 * VLOOKUP($E553&amp;$F553&amp;"NG", 'fuel-split'!$A$2:$E$7, 5, 0) / VLOOKUP($F553&amp;$G553&amp;"NG", 'fuel-efficiency'!$A$2:$E$56, 5, 0), 0)</f>
        <v>0</v>
      </c>
      <c r="P553" s="1">
        <f>IFERROR(sales!$I553 * VLOOKUP($E553&amp;$F553&amp;"ELEC", 'fuel-split'!$A$2:$E$7, 5, 0) / VLOOKUP($F553&amp;$G553&amp;"ELEC", 'fuel-efficiency'!$A$2:$E$56, 5, 0), 0)</f>
        <v>0</v>
      </c>
    </row>
    <row r="554" spans="1:16" x14ac:dyDescent="0.2">
      <c r="A554" s="1" t="str">
        <f t="shared" si="16"/>
        <v>20122commercialVCC 21400 (GAS LHD1)2010</v>
      </c>
      <c r="B554" s="1" t="str">
        <f t="shared" si="17"/>
        <v>20122commercialVCC 21400 (GAS LHD1)</v>
      </c>
      <c r="C554">
        <f>sales!$B$554</f>
        <v>2012</v>
      </c>
      <c r="D554">
        <f>sales!$C$554</f>
        <v>2</v>
      </c>
      <c r="E554" t="str">
        <f>sales!$D$554</f>
        <v>commercial</v>
      </c>
      <c r="F554" t="str">
        <f>sales!$E$554</f>
        <v>VCC 21400 (GAS LHD1)</v>
      </c>
      <c r="G554">
        <f>sales!$F$554</f>
        <v>2010</v>
      </c>
      <c r="H554" s="1">
        <f>sales!$G554 - VLOOKUP($D554&amp;$G554, 'regional-sales'!$A$2:$D$24, 4, 0) * VLOOKUP($D554&amp;$E554&amp;$F554&amp;$G554, 'market-share'!$A$2:$F$95, 6, 0) * ($C554 = $G554)</f>
        <v>0</v>
      </c>
      <c r="I554" s="1">
        <f>sales!$H554 - IF($C554 &gt;= $G554, VLOOKUP($D554&amp;$G554, 'regional-sales'!$A$2:$D$24, 4, 0) * VLOOKUP($D554&amp;$E554&amp;$F554&amp;$G554, 'market-share'!$A$2:$F$95, 6, 0) * VLOOKUP($C554 - $G554, survival!$A$2:$B$72, 2, 0), 0)</f>
        <v>-1.0101040004428796E-9</v>
      </c>
      <c r="J554" s="1">
        <f>sales!$I554 - IF($C554 &gt;= $G554, sales!$H554 *VLOOKUP(E554&amp;($C554-$G554), 'annual-travel'!$A$2:$D$64, 4, 0), 0)</f>
        <v>2.3040207452140749E-5</v>
      </c>
      <c r="K554" s="1">
        <f>sales!$J554 - SUM($M554:$P554)</f>
        <v>-3.5547964216675609E-6</v>
      </c>
      <c r="M554" s="1">
        <f>IFERROR(sales!$I554 * VLOOKUP($E554&amp;$F554&amp;"GAS", 'fuel-split'!$A$2:$E$7, 5, 0) / VLOOKUP($F554&amp;$G554&amp;"GAS", 'fuel-efficiency'!$A$2:$E$56, 5, 0), 0)</f>
        <v>8887.1886744834155</v>
      </c>
      <c r="N554" s="1">
        <f>IFERROR(sales!$I554 * VLOOKUP($E554&amp;F554&amp;"DSL", 'fuel-split'!$A$2:$E$7, 5, 0) / VLOOKUP($F554&amp;$G554&amp;"DSL", 'fuel-efficiency'!$A$2:$E$56, 5, 0), 0)</f>
        <v>0</v>
      </c>
      <c r="O554" s="1">
        <f>IFERROR(sales!$I554 * VLOOKUP($E554&amp;$F554&amp;"NG", 'fuel-split'!$A$2:$E$7, 5, 0) / VLOOKUP($F554&amp;$G554&amp;"NG", 'fuel-efficiency'!$A$2:$E$56, 5, 0), 0)</f>
        <v>0</v>
      </c>
      <c r="P554" s="1">
        <f>IFERROR(sales!$I554 * VLOOKUP($E554&amp;$F554&amp;"ELEC", 'fuel-split'!$A$2:$E$7, 5, 0) / VLOOKUP($F554&amp;$G554&amp;"ELEC", 'fuel-efficiency'!$A$2:$E$56, 5, 0), 0)</f>
        <v>0</v>
      </c>
    </row>
    <row r="555" spans="1:16" x14ac:dyDescent="0.2">
      <c r="A555" s="1" t="str">
        <f t="shared" si="16"/>
        <v>20132commercialVCC 21400 (GAS LHD1)2010</v>
      </c>
      <c r="B555" s="1" t="str">
        <f t="shared" si="17"/>
        <v>20132commercialVCC 21400 (GAS LHD1)</v>
      </c>
      <c r="C555">
        <f>sales!$B$555</f>
        <v>2013</v>
      </c>
      <c r="D555">
        <f>sales!$C$555</f>
        <v>2</v>
      </c>
      <c r="E555" t="str">
        <f>sales!$D$555</f>
        <v>commercial</v>
      </c>
      <c r="F555" t="str">
        <f>sales!$E$555</f>
        <v>VCC 21400 (GAS LHD1)</v>
      </c>
      <c r="G555">
        <f>sales!$F$555</f>
        <v>2010</v>
      </c>
      <c r="H555" s="1">
        <f>sales!$G555 - VLOOKUP($D555&amp;$G555, 'regional-sales'!$A$2:$D$24, 4, 0) * VLOOKUP($D555&amp;$E555&amp;$F555&amp;$G555, 'market-share'!$A$2:$F$95, 6, 0) * ($C555 = $G555)</f>
        <v>0</v>
      </c>
      <c r="I555" s="1">
        <f>sales!$H555 - IF($C555 &gt;= $G555, VLOOKUP($D555&amp;$G555, 'regional-sales'!$A$2:$D$24, 4, 0) * VLOOKUP($D555&amp;$E555&amp;$F555&amp;$G555, 'market-share'!$A$2:$F$95, 6, 0) * VLOOKUP($C555 - $G555, survival!$A$2:$B$72, 2, 0), 0)</f>
        <v>-1.0000098527029877E-9</v>
      </c>
      <c r="J555" s="1">
        <f>sales!$I555 - IF($C555 &gt;= $G555, sales!$H555 *VLOOKUP(E555&amp;($C555-$G555), 'annual-travel'!$A$2:$D$64, 4, 0), 0)</f>
        <v>1.5188124962151051E-5</v>
      </c>
      <c r="K555" s="1">
        <f>sales!$J555 - SUM($M555:$P555)</f>
        <v>-3.2469961297465488E-6</v>
      </c>
      <c r="M555" s="1">
        <f>IFERROR(sales!$I555 * VLOOKUP($E555&amp;$F555&amp;"GAS", 'fuel-split'!$A$2:$E$7, 5, 0) / VLOOKUP($F555&amp;$G555&amp;"GAS", 'fuel-efficiency'!$A$2:$E$56, 5, 0), 0)</f>
        <v>8117.6686157062859</v>
      </c>
      <c r="N555" s="1">
        <f>IFERROR(sales!$I555 * VLOOKUP($E555&amp;F555&amp;"DSL", 'fuel-split'!$A$2:$E$7, 5, 0) / VLOOKUP($F555&amp;$G555&amp;"DSL", 'fuel-efficiency'!$A$2:$E$56, 5, 0), 0)</f>
        <v>0</v>
      </c>
      <c r="O555" s="1">
        <f>IFERROR(sales!$I555 * VLOOKUP($E555&amp;$F555&amp;"NG", 'fuel-split'!$A$2:$E$7, 5, 0) / VLOOKUP($F555&amp;$G555&amp;"NG", 'fuel-efficiency'!$A$2:$E$56, 5, 0), 0)</f>
        <v>0</v>
      </c>
      <c r="P555" s="1">
        <f>IFERROR(sales!$I555 * VLOOKUP($E555&amp;$F555&amp;"ELEC", 'fuel-split'!$A$2:$E$7, 5, 0) / VLOOKUP($F555&amp;$G555&amp;"ELEC", 'fuel-efficiency'!$A$2:$E$56, 5, 0), 0)</f>
        <v>0</v>
      </c>
    </row>
    <row r="556" spans="1:16" x14ac:dyDescent="0.2">
      <c r="A556" s="1" t="str">
        <f t="shared" si="16"/>
        <v>20142commercialVCC 21400 (GAS LHD1)2010</v>
      </c>
      <c r="B556" s="1" t="str">
        <f t="shared" si="17"/>
        <v>20142commercialVCC 21400 (GAS LHD1)</v>
      </c>
      <c r="C556">
        <f>sales!$B$556</f>
        <v>2014</v>
      </c>
      <c r="D556">
        <f>sales!$C$556</f>
        <v>2</v>
      </c>
      <c r="E556" t="str">
        <f>sales!$D$556</f>
        <v>commercial</v>
      </c>
      <c r="F556" t="str">
        <f>sales!$E$556</f>
        <v>VCC 21400 (GAS LHD1)</v>
      </c>
      <c r="G556">
        <f>sales!$F$556</f>
        <v>2010</v>
      </c>
      <c r="H556" s="1">
        <f>sales!$G556 - VLOOKUP($D556&amp;$G556, 'regional-sales'!$A$2:$D$24, 4, 0) * VLOOKUP($D556&amp;$E556&amp;$F556&amp;$G556, 'market-share'!$A$2:$F$95, 6, 0) * ($C556 = $G556)</f>
        <v>0</v>
      </c>
      <c r="I556" s="1">
        <f>sales!$H556 - IF($C556 &gt;= $G556, VLOOKUP($D556&amp;$G556, 'regional-sales'!$A$2:$D$24, 4, 0) * VLOOKUP($D556&amp;$E556&amp;$F556&amp;$G556, 'market-share'!$A$2:$F$95, 6, 0) * VLOOKUP($C556 - $G556, survival!$A$2:$B$72, 2, 0), 0)</f>
        <v>-9.9000008191296729E-10</v>
      </c>
      <c r="J556" s="1">
        <f>sales!$I556 - IF($C556 &gt;= $G556, sales!$H556 *VLOOKUP(E556&amp;($C556-$G556), 'annual-travel'!$A$2:$D$64, 4, 0), 0)</f>
        <v>-1.1076263035647571E-5</v>
      </c>
      <c r="K556" s="1">
        <f>sales!$J556 - SUM($M556:$P556)</f>
        <v>-3.003468009410426E-6</v>
      </c>
      <c r="M556" s="1">
        <f>IFERROR(sales!$I556 * VLOOKUP($E556&amp;$F556&amp;"GAS", 'fuel-split'!$A$2:$E$7, 5, 0) / VLOOKUP($F556&amp;$G556&amp;"GAS", 'fuel-efficiency'!$A$2:$E$56, 5, 0), 0)</f>
        <v>7508.8369813046284</v>
      </c>
      <c r="N556" s="1">
        <f>IFERROR(sales!$I556 * VLOOKUP($E556&amp;F556&amp;"DSL", 'fuel-split'!$A$2:$E$7, 5, 0) / VLOOKUP($F556&amp;$G556&amp;"DSL", 'fuel-efficiency'!$A$2:$E$56, 5, 0), 0)</f>
        <v>0</v>
      </c>
      <c r="O556" s="1">
        <f>IFERROR(sales!$I556 * VLOOKUP($E556&amp;$F556&amp;"NG", 'fuel-split'!$A$2:$E$7, 5, 0) / VLOOKUP($F556&amp;$G556&amp;"NG", 'fuel-efficiency'!$A$2:$E$56, 5, 0), 0)</f>
        <v>0</v>
      </c>
      <c r="P556" s="1">
        <f>IFERROR(sales!$I556 * VLOOKUP($E556&amp;$F556&amp;"ELEC", 'fuel-split'!$A$2:$E$7, 5, 0) / VLOOKUP($F556&amp;$G556&amp;"ELEC", 'fuel-efficiency'!$A$2:$E$56, 5, 0), 0)</f>
        <v>0</v>
      </c>
    </row>
    <row r="557" spans="1:16" x14ac:dyDescent="0.2">
      <c r="A557" s="1" t="str">
        <f t="shared" si="16"/>
        <v>20152commercialVCC 21400 (GAS LHD1)2010</v>
      </c>
      <c r="B557" s="1" t="str">
        <f t="shared" si="17"/>
        <v>20152commercialVCC 21400 (GAS LHD1)</v>
      </c>
      <c r="C557">
        <f>sales!$B$557</f>
        <v>2015</v>
      </c>
      <c r="D557">
        <f>sales!$C$557</f>
        <v>2</v>
      </c>
      <c r="E557" t="str">
        <f>sales!$D$557</f>
        <v>commercial</v>
      </c>
      <c r="F557" t="str">
        <f>sales!$E$557</f>
        <v>VCC 21400 (GAS LHD1)</v>
      </c>
      <c r="G557">
        <f>sales!$F$557</f>
        <v>2010</v>
      </c>
      <c r="H557" s="1">
        <f>sales!$G557 - VLOOKUP($D557&amp;$G557, 'regional-sales'!$A$2:$D$24, 4, 0) * VLOOKUP($D557&amp;$E557&amp;$F557&amp;$G557, 'market-share'!$A$2:$F$95, 6, 0) * ($C557 = $G557)</f>
        <v>0</v>
      </c>
      <c r="I557" s="1">
        <f>sales!$H557 - IF($C557 &gt;= $G557, VLOOKUP($D557&amp;$G557, 'regional-sales'!$A$2:$D$24, 4, 0) * VLOOKUP($D557&amp;$E557&amp;$F557&amp;$G557, 'market-share'!$A$2:$F$95, 6, 0) * VLOOKUP($C557 - $G557, survival!$A$2:$B$72, 2, 0), 0)</f>
        <v>-9.8010843885276699E-10</v>
      </c>
      <c r="J557" s="1">
        <f>sales!$I557 - IF($C557 &gt;= $G557, sales!$H557 *VLOOKUP(E557&amp;($C557-$G557), 'annual-travel'!$A$2:$D$64, 4, 0), 0)</f>
        <v>1.7244121409021318E-5</v>
      </c>
      <c r="K557" s="1">
        <f>sales!$J557 - SUM($M557:$P557)</f>
        <v>-2.7889936973224394E-6</v>
      </c>
      <c r="M557" s="1">
        <f>IFERROR(sales!$I557 * VLOOKUP($E557&amp;$F557&amp;"GAS", 'fuel-split'!$A$2:$E$7, 5, 0) / VLOOKUP($F557&amp;$G557&amp;"GAS", 'fuel-efficiency'!$A$2:$E$56, 5, 0), 0)</f>
        <v>6972.6511191114932</v>
      </c>
      <c r="N557" s="1">
        <f>IFERROR(sales!$I557 * VLOOKUP($E557&amp;F557&amp;"DSL", 'fuel-split'!$A$2:$E$7, 5, 0) / VLOOKUP($F557&amp;$G557&amp;"DSL", 'fuel-efficiency'!$A$2:$E$56, 5, 0), 0)</f>
        <v>0</v>
      </c>
      <c r="O557" s="1">
        <f>IFERROR(sales!$I557 * VLOOKUP($E557&amp;$F557&amp;"NG", 'fuel-split'!$A$2:$E$7, 5, 0) / VLOOKUP($F557&amp;$G557&amp;"NG", 'fuel-efficiency'!$A$2:$E$56, 5, 0), 0)</f>
        <v>0</v>
      </c>
      <c r="P557" s="1">
        <f>IFERROR(sales!$I557 * VLOOKUP($E557&amp;$F557&amp;"ELEC", 'fuel-split'!$A$2:$E$7, 5, 0) / VLOOKUP($F557&amp;$G557&amp;"ELEC", 'fuel-efficiency'!$A$2:$E$56, 5, 0), 0)</f>
        <v>0</v>
      </c>
    </row>
    <row r="558" spans="1:16" x14ac:dyDescent="0.2">
      <c r="A558" s="1" t="str">
        <f t="shared" si="16"/>
        <v>20162commercialVCC 21400 (GAS LHD1)2010</v>
      </c>
      <c r="B558" s="1" t="str">
        <f t="shared" si="17"/>
        <v>20162commercialVCC 21400 (GAS LHD1)</v>
      </c>
      <c r="C558">
        <f>sales!$B$558</f>
        <v>2016</v>
      </c>
      <c r="D558">
        <f>sales!$C$558</f>
        <v>2</v>
      </c>
      <c r="E558" t="str">
        <f>sales!$D$558</f>
        <v>commercial</v>
      </c>
      <c r="F558" t="str">
        <f>sales!$E$558</f>
        <v>VCC 21400 (GAS LHD1)</v>
      </c>
      <c r="G558">
        <f>sales!$F$558</f>
        <v>2010</v>
      </c>
      <c r="H558" s="1">
        <f>sales!$G558 - VLOOKUP($D558&amp;$G558, 'regional-sales'!$A$2:$D$24, 4, 0) * VLOOKUP($D558&amp;$E558&amp;$F558&amp;$G558, 'market-share'!$A$2:$F$95, 6, 0) * ($C558 = $G558)</f>
        <v>0</v>
      </c>
      <c r="I558" s="1">
        <f>sales!$H558 - IF($C558 &gt;= $G558, VLOOKUP($D558&amp;$G558, 'regional-sales'!$A$2:$D$24, 4, 0) * VLOOKUP($D558&amp;$E558&amp;$F558&amp;$G558, 'market-share'!$A$2:$F$95, 6, 0) * VLOOKUP($C558 - $G558, survival!$A$2:$B$72, 2, 0), 0)</f>
        <v>-9.7030472545611701E-10</v>
      </c>
      <c r="J558" s="1">
        <f>sales!$I558 - IF($C558 &gt;= $G558, sales!$H558 *VLOOKUP(E558&amp;($C558-$G558), 'annual-travel'!$A$2:$D$64, 4, 0), 0)</f>
        <v>1.243973383679986E-5</v>
      </c>
      <c r="K558" s="1">
        <f>sales!$J558 - SUM($M558:$P558)</f>
        <v>-2.6152019927394576E-6</v>
      </c>
      <c r="M558" s="1">
        <f>IFERROR(sales!$I558 * VLOOKUP($E558&amp;$F558&amp;"GAS", 'fuel-split'!$A$2:$E$7, 5, 0) / VLOOKUP($F558&amp;$G558&amp;"GAS", 'fuel-efficiency'!$A$2:$E$56, 5, 0), 0)</f>
        <v>6538.1728741166517</v>
      </c>
      <c r="N558" s="1">
        <f>IFERROR(sales!$I558 * VLOOKUP($E558&amp;F558&amp;"DSL", 'fuel-split'!$A$2:$E$7, 5, 0) / VLOOKUP($F558&amp;$G558&amp;"DSL", 'fuel-efficiency'!$A$2:$E$56, 5, 0), 0)</f>
        <v>0</v>
      </c>
      <c r="O558" s="1">
        <f>IFERROR(sales!$I558 * VLOOKUP($E558&amp;$F558&amp;"NG", 'fuel-split'!$A$2:$E$7, 5, 0) / VLOOKUP($F558&amp;$G558&amp;"NG", 'fuel-efficiency'!$A$2:$E$56, 5, 0), 0)</f>
        <v>0</v>
      </c>
      <c r="P558" s="1">
        <f>IFERROR(sales!$I558 * VLOOKUP($E558&amp;$F558&amp;"ELEC", 'fuel-split'!$A$2:$E$7, 5, 0) / VLOOKUP($F558&amp;$G558&amp;"ELEC", 'fuel-efficiency'!$A$2:$E$56, 5, 0), 0)</f>
        <v>0</v>
      </c>
    </row>
    <row r="559" spans="1:16" x14ac:dyDescent="0.2">
      <c r="A559" s="1" t="str">
        <f t="shared" si="16"/>
        <v>20172commercialVCC 21400 (GAS LHD1)2010</v>
      </c>
      <c r="B559" s="1" t="str">
        <f t="shared" si="17"/>
        <v>20172commercialVCC 21400 (GAS LHD1)</v>
      </c>
      <c r="C559">
        <f>sales!$B$559</f>
        <v>2017</v>
      </c>
      <c r="D559">
        <f>sales!$C$559</f>
        <v>2</v>
      </c>
      <c r="E559" t="str">
        <f>sales!$D$559</f>
        <v>commercial</v>
      </c>
      <c r="F559" t="str">
        <f>sales!$E$559</f>
        <v>VCC 21400 (GAS LHD1)</v>
      </c>
      <c r="G559">
        <f>sales!$F$559</f>
        <v>2010</v>
      </c>
      <c r="H559" s="1">
        <f>sales!$G559 - VLOOKUP($D559&amp;$G559, 'regional-sales'!$A$2:$D$24, 4, 0) * VLOOKUP($D559&amp;$E559&amp;$F559&amp;$G559, 'market-share'!$A$2:$F$95, 6, 0) * ($C559 = $G559)</f>
        <v>0</v>
      </c>
      <c r="I559" s="1">
        <f>sales!$H559 - IF($C559 &gt;= $G559, VLOOKUP($D559&amp;$G559, 'regional-sales'!$A$2:$D$24, 4, 0) * VLOOKUP($D559&amp;$E559&amp;$F559&amp;$G559, 'market-share'!$A$2:$F$95, 6, 0) * VLOOKUP($C559 - $G559, survival!$A$2:$B$72, 2, 0), 0)</f>
        <v>-9.6059604715037494E-10</v>
      </c>
      <c r="J559" s="1">
        <f>sales!$I559 - IF($C559 &gt;= $G559, sales!$H559 *VLOOKUP(E559&amp;($C559-$G559), 'annual-travel'!$A$2:$D$64, 4, 0), 0)</f>
        <v>1.233922375831753E-6</v>
      </c>
      <c r="K559" s="1">
        <f>sales!$J559 - SUM($M559:$P559)</f>
        <v>-2.4650516934343614E-6</v>
      </c>
      <c r="M559" s="1">
        <f>IFERROR(sales!$I559 * VLOOKUP($E559&amp;$F559&amp;"GAS", 'fuel-split'!$A$2:$E$7, 5, 0) / VLOOKUP($F559&amp;$G559&amp;"GAS", 'fuel-efficiency'!$A$2:$E$56, 5, 0), 0)</f>
        <v>6162.7734314754416</v>
      </c>
      <c r="N559" s="1">
        <f>IFERROR(sales!$I559 * VLOOKUP($E559&amp;F559&amp;"DSL", 'fuel-split'!$A$2:$E$7, 5, 0) / VLOOKUP($F559&amp;$G559&amp;"DSL", 'fuel-efficiency'!$A$2:$E$56, 5, 0), 0)</f>
        <v>0</v>
      </c>
      <c r="O559" s="1">
        <f>IFERROR(sales!$I559 * VLOOKUP($E559&amp;$F559&amp;"NG", 'fuel-split'!$A$2:$E$7, 5, 0) / VLOOKUP($F559&amp;$G559&amp;"NG", 'fuel-efficiency'!$A$2:$E$56, 5, 0), 0)</f>
        <v>0</v>
      </c>
      <c r="P559" s="1">
        <f>IFERROR(sales!$I559 * VLOOKUP($E559&amp;$F559&amp;"ELEC", 'fuel-split'!$A$2:$E$7, 5, 0) / VLOOKUP($F559&amp;$G559&amp;"ELEC", 'fuel-efficiency'!$A$2:$E$56, 5, 0), 0)</f>
        <v>0</v>
      </c>
    </row>
    <row r="560" spans="1:16" x14ac:dyDescent="0.2">
      <c r="A560" s="1" t="str">
        <f t="shared" si="16"/>
        <v>20182commercialVCC 21400 (GAS LHD1)2010</v>
      </c>
      <c r="B560" s="1" t="str">
        <f t="shared" si="17"/>
        <v>20182commercialVCC 21400 (GAS LHD1)</v>
      </c>
      <c r="C560">
        <f>sales!$B$560</f>
        <v>2018</v>
      </c>
      <c r="D560">
        <f>sales!$C$560</f>
        <v>2</v>
      </c>
      <c r="E560" t="str">
        <f>sales!$D$560</f>
        <v>commercial</v>
      </c>
      <c r="F560" t="str">
        <f>sales!$E$560</f>
        <v>VCC 21400 (GAS LHD1)</v>
      </c>
      <c r="G560">
        <f>sales!$F$560</f>
        <v>2010</v>
      </c>
      <c r="H560" s="1">
        <f>sales!$G560 - VLOOKUP($D560&amp;$G560, 'regional-sales'!$A$2:$D$24, 4, 0) * VLOOKUP($D560&amp;$E560&amp;$F560&amp;$G560, 'market-share'!$A$2:$F$95, 6, 0) * ($C560 = $G560)</f>
        <v>0</v>
      </c>
      <c r="I560" s="1">
        <f>sales!$H560 - IF($C560 &gt;= $G560, VLOOKUP($D560&amp;$G560, 'regional-sales'!$A$2:$D$24, 4, 0) * VLOOKUP($D560&amp;$E560&amp;$F560&amp;$G560, 'market-share'!$A$2:$F$95, 6, 0) * VLOOKUP($C560 - $G560, survival!$A$2:$B$72, 2, 0), 0)</f>
        <v>-9.5099661479025599E-10</v>
      </c>
      <c r="J560" s="1">
        <f>sales!$I560 - IF($C560 &gt;= $G560, sales!$H560 *VLOOKUP(E560&amp;($C560-$G560), 'annual-travel'!$A$2:$D$64, 4, 0), 0)</f>
        <v>-3.6030396586284041E-6</v>
      </c>
      <c r="K560" s="1">
        <f>sales!$J560 - SUM($M560:$P560)</f>
        <v>-2.3347556634689681E-6</v>
      </c>
      <c r="M560" s="1">
        <f>IFERROR(sales!$I560 * VLOOKUP($E560&amp;$F560&amp;"GAS", 'fuel-split'!$A$2:$E$7, 5, 0) / VLOOKUP($F560&amp;$G560&amp;"GAS", 'fuel-efficiency'!$A$2:$E$56, 5, 0), 0)</f>
        <v>5837.0322022357159</v>
      </c>
      <c r="N560" s="1">
        <f>IFERROR(sales!$I560 * VLOOKUP($E560&amp;F560&amp;"DSL", 'fuel-split'!$A$2:$E$7, 5, 0) / VLOOKUP($F560&amp;$G560&amp;"DSL", 'fuel-efficiency'!$A$2:$E$56, 5, 0), 0)</f>
        <v>0</v>
      </c>
      <c r="O560" s="1">
        <f>IFERROR(sales!$I560 * VLOOKUP($E560&amp;$F560&amp;"NG", 'fuel-split'!$A$2:$E$7, 5, 0) / VLOOKUP($F560&amp;$G560&amp;"NG", 'fuel-efficiency'!$A$2:$E$56, 5, 0), 0)</f>
        <v>0</v>
      </c>
      <c r="P560" s="1">
        <f>IFERROR(sales!$I560 * VLOOKUP($E560&amp;$F560&amp;"ELEC", 'fuel-split'!$A$2:$E$7, 5, 0) / VLOOKUP($F560&amp;$G560&amp;"ELEC", 'fuel-efficiency'!$A$2:$E$56, 5, 0), 0)</f>
        <v>0</v>
      </c>
    </row>
    <row r="561" spans="1:16" x14ac:dyDescent="0.2">
      <c r="A561" s="1" t="str">
        <f t="shared" si="16"/>
        <v>20192commercialVCC 21400 (GAS LHD1)2010</v>
      </c>
      <c r="B561" s="1" t="str">
        <f t="shared" si="17"/>
        <v>20192commercialVCC 21400 (GAS LHD1)</v>
      </c>
      <c r="C561">
        <f>sales!$B$561</f>
        <v>2019</v>
      </c>
      <c r="D561">
        <f>sales!$C$561</f>
        <v>2</v>
      </c>
      <c r="E561" t="str">
        <f>sales!$D$561</f>
        <v>commercial</v>
      </c>
      <c r="F561" t="str">
        <f>sales!$E$561</f>
        <v>VCC 21400 (GAS LHD1)</v>
      </c>
      <c r="G561">
        <f>sales!$F$561</f>
        <v>2010</v>
      </c>
      <c r="H561" s="1">
        <f>sales!$G561 - VLOOKUP($D561&amp;$G561, 'regional-sales'!$A$2:$D$24, 4, 0) * VLOOKUP($D561&amp;$E561&amp;$F561&amp;$G561, 'market-share'!$A$2:$F$95, 6, 0) * ($C561 = $G561)</f>
        <v>0</v>
      </c>
      <c r="I561" s="1">
        <f>sales!$H561 - IF($C561 &gt;= $G561, VLOOKUP($D561&amp;$G561, 'regional-sales'!$A$2:$D$24, 4, 0) * VLOOKUP($D561&amp;$E561&amp;$F561&amp;$G561, 'market-share'!$A$2:$F$95, 6, 0) * VLOOKUP($C561 - $G561, survival!$A$2:$B$72, 2, 0), 0)</f>
        <v>-9.2246832394948797E-10</v>
      </c>
      <c r="J561" s="1">
        <f>sales!$I561 - IF($C561 &gt;= $G561, sales!$H561 *VLOOKUP(E561&amp;($C561-$G561), 'annual-travel'!$A$2:$D$64, 4, 0), 0)</f>
        <v>-1.6862279153428972E-5</v>
      </c>
      <c r="K561" s="1">
        <f>sales!$J561 - SUM($M561:$P561)</f>
        <v>-2.1733249013777822E-6</v>
      </c>
      <c r="M561" s="1">
        <f>IFERROR(sales!$I561 * VLOOKUP($E561&amp;$F561&amp;"GAS", 'fuel-split'!$A$2:$E$7, 5, 0) / VLOOKUP($F561&amp;$G561&amp;"GAS", 'fuel-efficiency'!$A$2:$E$56, 5, 0), 0)</f>
        <v>5433.437580548115</v>
      </c>
      <c r="N561" s="1">
        <f>IFERROR(sales!$I561 * VLOOKUP($E561&amp;F561&amp;"DSL", 'fuel-split'!$A$2:$E$7, 5, 0) / VLOOKUP($F561&amp;$G561&amp;"DSL", 'fuel-efficiency'!$A$2:$E$56, 5, 0), 0)</f>
        <v>0</v>
      </c>
      <c r="O561" s="1">
        <f>IFERROR(sales!$I561 * VLOOKUP($E561&amp;$F561&amp;"NG", 'fuel-split'!$A$2:$E$7, 5, 0) / VLOOKUP($F561&amp;$G561&amp;"NG", 'fuel-efficiency'!$A$2:$E$56, 5, 0), 0)</f>
        <v>0</v>
      </c>
      <c r="P561" s="1">
        <f>IFERROR(sales!$I561 * VLOOKUP($E561&amp;$F561&amp;"ELEC", 'fuel-split'!$A$2:$E$7, 5, 0) / VLOOKUP($F561&amp;$G561&amp;"ELEC", 'fuel-efficiency'!$A$2:$E$56, 5, 0), 0)</f>
        <v>0</v>
      </c>
    </row>
    <row r="562" spans="1:16" x14ac:dyDescent="0.2">
      <c r="A562" s="1" t="str">
        <f t="shared" si="16"/>
        <v>20202commercialVCC 21400 (GAS LHD1)2010</v>
      </c>
      <c r="B562" s="1" t="str">
        <f t="shared" si="17"/>
        <v>20202commercialVCC 21400 (GAS LHD1)</v>
      </c>
      <c r="C562">
        <f>sales!$B$562</f>
        <v>2020</v>
      </c>
      <c r="D562">
        <f>sales!$C$562</f>
        <v>2</v>
      </c>
      <c r="E562" t="str">
        <f>sales!$D$562</f>
        <v>commercial</v>
      </c>
      <c r="F562" t="str">
        <f>sales!$E$562</f>
        <v>VCC 21400 (GAS LHD1)</v>
      </c>
      <c r="G562">
        <f>sales!$F$562</f>
        <v>2010</v>
      </c>
      <c r="H562" s="1">
        <f>sales!$G562 - VLOOKUP($D562&amp;$G562, 'regional-sales'!$A$2:$D$24, 4, 0) * VLOOKUP($D562&amp;$E562&amp;$F562&amp;$G562, 'market-share'!$A$2:$F$95, 6, 0) * ($C562 = $G562)</f>
        <v>0</v>
      </c>
      <c r="I562" s="1">
        <f>sales!$H562 - IF($C562 &gt;= $G562, VLOOKUP($D562&amp;$G562, 'regional-sales'!$A$2:$D$24, 4, 0) * VLOOKUP($D562&amp;$E562&amp;$F562&amp;$G562, 'market-share'!$A$2:$F$95, 6, 0) * VLOOKUP($C562 - $G562, survival!$A$2:$B$72, 2, 0), 0)</f>
        <v>-8.9478735532111386E-10</v>
      </c>
      <c r="J562" s="1">
        <f>sales!$I562 - IF($C562 &gt;= $G562, sales!$H562 *VLOOKUP(E562&amp;($C562-$G562), 'annual-travel'!$A$2:$D$64, 4, 0), 0)</f>
        <v>1.393952697981149E-5</v>
      </c>
      <c r="K562" s="1">
        <f>sales!$J562 - SUM($M562:$P562)</f>
        <v>-2.0281086108298041E-6</v>
      </c>
      <c r="M562" s="1">
        <f>IFERROR(sales!$I562 * VLOOKUP($E562&amp;$F562&amp;"GAS", 'fuel-split'!$A$2:$E$7, 5, 0) / VLOOKUP($F562&amp;$G562&amp;"GAS", 'fuel-efficiency'!$A$2:$E$56, 5, 0), 0)</f>
        <v>5070.3917824998989</v>
      </c>
      <c r="N562" s="1">
        <f>IFERROR(sales!$I562 * VLOOKUP($E562&amp;F562&amp;"DSL", 'fuel-split'!$A$2:$E$7, 5, 0) / VLOOKUP($F562&amp;$G562&amp;"DSL", 'fuel-efficiency'!$A$2:$E$56, 5, 0), 0)</f>
        <v>0</v>
      </c>
      <c r="O562" s="1">
        <f>IFERROR(sales!$I562 * VLOOKUP($E562&amp;$F562&amp;"NG", 'fuel-split'!$A$2:$E$7, 5, 0) / VLOOKUP($F562&amp;$G562&amp;"NG", 'fuel-efficiency'!$A$2:$E$56, 5, 0), 0)</f>
        <v>0</v>
      </c>
      <c r="P562" s="1">
        <f>IFERROR(sales!$I562 * VLOOKUP($E562&amp;$F562&amp;"ELEC", 'fuel-split'!$A$2:$E$7, 5, 0) / VLOOKUP($F562&amp;$G562&amp;"ELEC", 'fuel-efficiency'!$A$2:$E$56, 5, 0), 0)</f>
        <v>0</v>
      </c>
    </row>
    <row r="563" spans="1:16" x14ac:dyDescent="0.2">
      <c r="A563" s="1" t="str">
        <f t="shared" si="16"/>
        <v>20102commercialVCC 21400 (GAS LHD1)2011</v>
      </c>
      <c r="B563" s="1" t="str">
        <f t="shared" si="17"/>
        <v>20102commercialVCC 21400 (GAS LHD1)</v>
      </c>
      <c r="C563">
        <f>sales!$B$563</f>
        <v>2010</v>
      </c>
      <c r="D563">
        <f>sales!$C$563</f>
        <v>2</v>
      </c>
      <c r="E563" t="str">
        <f>sales!$D$563</f>
        <v>commercial</v>
      </c>
      <c r="F563" t="str">
        <f>sales!$E$563</f>
        <v>VCC 21400 (GAS LHD1)</v>
      </c>
      <c r="G563">
        <f>sales!$F$563</f>
        <v>2011</v>
      </c>
      <c r="H563" s="1">
        <f>sales!$G563 - VLOOKUP($D563&amp;$G563, 'regional-sales'!$A$2:$D$24, 4, 0) * VLOOKUP($D563&amp;$E563&amp;$F563&amp;$G563, 'market-share'!$A$2:$F$95, 6, 0) * ($C563 = $G563)</f>
        <v>0</v>
      </c>
      <c r="I563" s="1">
        <f>sales!$H563 - IF($C563 &gt;= $G563, VLOOKUP($D563&amp;$G563, 'regional-sales'!$A$2:$D$24, 4, 0) * VLOOKUP($D563&amp;$E563&amp;$F563&amp;$G563, 'market-share'!$A$2:$F$95, 6, 0) * VLOOKUP($C563 - $G563, survival!$A$2:$B$72, 2, 0), 0)</f>
        <v>0</v>
      </c>
      <c r="J563" s="1">
        <f>sales!$I563 - IF($C563 &gt;= $G563, sales!$H563 *VLOOKUP(E563&amp;($C563-$G563), 'annual-travel'!$A$2:$D$64, 4, 0), 0)</f>
        <v>0</v>
      </c>
      <c r="K563" s="1">
        <f>sales!$J563 - SUM($M563:$P563)</f>
        <v>0</v>
      </c>
      <c r="M563" s="1">
        <f>IFERROR(sales!$I563 * VLOOKUP($E563&amp;$F563&amp;"GAS", 'fuel-split'!$A$2:$E$7, 5, 0) / VLOOKUP($F563&amp;$G563&amp;"GAS", 'fuel-efficiency'!$A$2:$E$56, 5, 0), 0)</f>
        <v>0</v>
      </c>
      <c r="N563" s="1">
        <f>IFERROR(sales!$I563 * VLOOKUP($E563&amp;F563&amp;"DSL", 'fuel-split'!$A$2:$E$7, 5, 0) / VLOOKUP($F563&amp;$G563&amp;"DSL", 'fuel-efficiency'!$A$2:$E$56, 5, 0), 0)</f>
        <v>0</v>
      </c>
      <c r="O563" s="1">
        <f>IFERROR(sales!$I563 * VLOOKUP($E563&amp;$F563&amp;"NG", 'fuel-split'!$A$2:$E$7, 5, 0) / VLOOKUP($F563&amp;$G563&amp;"NG", 'fuel-efficiency'!$A$2:$E$56, 5, 0), 0)</f>
        <v>0</v>
      </c>
      <c r="P563" s="1">
        <f>IFERROR(sales!$I563 * VLOOKUP($E563&amp;$F563&amp;"ELEC", 'fuel-split'!$A$2:$E$7, 5, 0) / VLOOKUP($F563&amp;$G563&amp;"ELEC", 'fuel-efficiency'!$A$2:$E$56, 5, 0), 0)</f>
        <v>0</v>
      </c>
    </row>
    <row r="564" spans="1:16" x14ac:dyDescent="0.2">
      <c r="A564" s="1" t="str">
        <f t="shared" si="16"/>
        <v>20112commercialVCC 21400 (GAS LHD1)2011</v>
      </c>
      <c r="B564" s="1" t="str">
        <f t="shared" si="17"/>
        <v>20112commercialVCC 21400 (GAS LHD1)</v>
      </c>
      <c r="C564">
        <f>sales!$B$564</f>
        <v>2011</v>
      </c>
      <c r="D564">
        <f>sales!$C$564</f>
        <v>2</v>
      </c>
      <c r="E564" t="str">
        <f>sales!$D$564</f>
        <v>commercial</v>
      </c>
      <c r="F564" t="str">
        <f>sales!$E$564</f>
        <v>VCC 21400 (GAS LHD1)</v>
      </c>
      <c r="G564">
        <f>sales!$F$564</f>
        <v>2011</v>
      </c>
      <c r="H564" s="1">
        <f>sales!$G564 - VLOOKUP($D564&amp;$G564, 'regional-sales'!$A$2:$D$24, 4, 0) * VLOOKUP($D564&amp;$E564&amp;$F564&amp;$G564, 'market-share'!$A$2:$F$95, 6, 0) * ($C564 = $G564)</f>
        <v>1.6087824405985884E-9</v>
      </c>
      <c r="I564" s="1">
        <f>sales!$H564 - IF($C564 &gt;= $G564, VLOOKUP($D564&amp;$G564, 'regional-sales'!$A$2:$D$24, 4, 0) * VLOOKUP($D564&amp;$E564&amp;$F564&amp;$G564, 'market-share'!$A$2:$F$95, 6, 0) * VLOOKUP($C564 - $G564, survival!$A$2:$B$72, 2, 0), 0)</f>
        <v>1.6087824405985884E-9</v>
      </c>
      <c r="J564" s="1">
        <f>sales!$I564 - IF($C564 &gt;= $G564, sales!$H564 *VLOOKUP(E564&amp;($C564-$G564), 'annual-travel'!$A$2:$D$64, 4, 0), 0)</f>
        <v>-1.3127103447914124E-3</v>
      </c>
      <c r="K564" s="1">
        <f>sales!$J564 - SUM($M564:$P564)</f>
        <v>1.9455142319202423E-4</v>
      </c>
      <c r="M564" s="1">
        <f>IFERROR(sales!$I564 * VLOOKUP($E564&amp;$F564&amp;"GAS", 'fuel-split'!$A$2:$E$7, 5, 0) / VLOOKUP($F564&amp;$G564&amp;"GAS", 'fuel-efficiency'!$A$2:$E$56, 5, 0), 0)</f>
        <v>784238.97873924358</v>
      </c>
      <c r="N564" s="1">
        <f>IFERROR(sales!$I564 * VLOOKUP($E564&amp;F564&amp;"DSL", 'fuel-split'!$A$2:$E$7, 5, 0) / VLOOKUP($F564&amp;$G564&amp;"DSL", 'fuel-efficiency'!$A$2:$E$56, 5, 0), 0)</f>
        <v>0</v>
      </c>
      <c r="O564" s="1">
        <f>IFERROR(sales!$I564 * VLOOKUP($E564&amp;$F564&amp;"NG", 'fuel-split'!$A$2:$E$7, 5, 0) / VLOOKUP($F564&amp;$G564&amp;"NG", 'fuel-efficiency'!$A$2:$E$56, 5, 0), 0)</f>
        <v>0</v>
      </c>
      <c r="P564" s="1">
        <f>IFERROR(sales!$I564 * VLOOKUP($E564&amp;$F564&amp;"ELEC", 'fuel-split'!$A$2:$E$7, 5, 0) / VLOOKUP($F564&amp;$G564&amp;"ELEC", 'fuel-efficiency'!$A$2:$E$56, 5, 0), 0)</f>
        <v>0</v>
      </c>
    </row>
    <row r="565" spans="1:16" x14ac:dyDescent="0.2">
      <c r="A565" s="1" t="str">
        <f t="shared" si="16"/>
        <v>20122commercialVCC 21400 (GAS LHD1)2011</v>
      </c>
      <c r="B565" s="1" t="str">
        <f t="shared" si="17"/>
        <v>20122commercialVCC 21400 (GAS LHD1)</v>
      </c>
      <c r="C565">
        <f>sales!$B$565</f>
        <v>2012</v>
      </c>
      <c r="D565">
        <f>sales!$C$565</f>
        <v>2</v>
      </c>
      <c r="E565" t="str">
        <f>sales!$D$565</f>
        <v>commercial</v>
      </c>
      <c r="F565" t="str">
        <f>sales!$E$565</f>
        <v>VCC 21400 (GAS LHD1)</v>
      </c>
      <c r="G565">
        <f>sales!$F$565</f>
        <v>2011</v>
      </c>
      <c r="H565" s="1">
        <f>sales!$G565 - VLOOKUP($D565&amp;$G565, 'regional-sales'!$A$2:$D$24, 4, 0) * VLOOKUP($D565&amp;$E565&amp;$F565&amp;$G565, 'market-share'!$A$2:$F$95, 6, 0) * ($C565 = $G565)</f>
        <v>0</v>
      </c>
      <c r="I565" s="1">
        <f>sales!$H565 - IF($C565 &gt;= $G565, VLOOKUP($D565&amp;$G565, 'regional-sales'!$A$2:$D$24, 4, 0) * VLOOKUP($D565&amp;$E565&amp;$F565&amp;$G565, 'market-share'!$A$2:$F$95, 6, 0) * VLOOKUP($C565 - $G565, survival!$A$2:$B$72, 2, 0), 0)</f>
        <v>1.5925252228043973E-9</v>
      </c>
      <c r="J565" s="1">
        <f>sales!$I565 - IF($C565 &gt;= $G565, sales!$H565 *VLOOKUP(E565&amp;($C565-$G565), 'annual-travel'!$A$2:$D$64, 4, 0), 0)</f>
        <v>1.1254986748099327E-3</v>
      </c>
      <c r="K565" s="1">
        <f>sales!$J565 - SUM($M565:$P565)</f>
        <v>1.6497354954481125E-4</v>
      </c>
      <c r="M565" s="1">
        <f>IFERROR(sales!$I565 * VLOOKUP($E565&amp;$F565&amp;"GAS", 'fuel-split'!$A$2:$E$7, 5, 0) / VLOOKUP($F565&amp;$G565&amp;"GAS", 'fuel-efficiency'!$A$2:$E$56, 5, 0), 0)</f>
        <v>665009.55044022843</v>
      </c>
      <c r="N565" s="1">
        <f>IFERROR(sales!$I565 * VLOOKUP($E565&amp;F565&amp;"DSL", 'fuel-split'!$A$2:$E$7, 5, 0) / VLOOKUP($F565&amp;$G565&amp;"DSL", 'fuel-efficiency'!$A$2:$E$56, 5, 0), 0)</f>
        <v>0</v>
      </c>
      <c r="O565" s="1">
        <f>IFERROR(sales!$I565 * VLOOKUP($E565&amp;$F565&amp;"NG", 'fuel-split'!$A$2:$E$7, 5, 0) / VLOOKUP($F565&amp;$G565&amp;"NG", 'fuel-efficiency'!$A$2:$E$56, 5, 0), 0)</f>
        <v>0</v>
      </c>
      <c r="P565" s="1">
        <f>IFERROR(sales!$I565 * VLOOKUP($E565&amp;$F565&amp;"ELEC", 'fuel-split'!$A$2:$E$7, 5, 0) / VLOOKUP($F565&amp;$G565&amp;"ELEC", 'fuel-efficiency'!$A$2:$E$56, 5, 0), 0)</f>
        <v>0</v>
      </c>
    </row>
    <row r="566" spans="1:16" x14ac:dyDescent="0.2">
      <c r="A566" s="1" t="str">
        <f t="shared" si="16"/>
        <v>20132commercialVCC 21400 (GAS LHD1)2011</v>
      </c>
      <c r="B566" s="1" t="str">
        <f t="shared" si="17"/>
        <v>20132commercialVCC 21400 (GAS LHD1)</v>
      </c>
      <c r="C566">
        <f>sales!$B$566</f>
        <v>2013</v>
      </c>
      <c r="D566">
        <f>sales!$C$566</f>
        <v>2</v>
      </c>
      <c r="E566" t="str">
        <f>sales!$D$566</f>
        <v>commercial</v>
      </c>
      <c r="F566" t="str">
        <f>sales!$E$566</f>
        <v>VCC 21400 (GAS LHD1)</v>
      </c>
      <c r="G566">
        <f>sales!$F$566</f>
        <v>2011</v>
      </c>
      <c r="H566" s="1">
        <f>sales!$G566 - VLOOKUP($D566&amp;$G566, 'regional-sales'!$A$2:$D$24, 4, 0) * VLOOKUP($D566&amp;$E566&amp;$F566&amp;$G566, 'market-share'!$A$2:$F$95, 6, 0) * ($C566 = $G566)</f>
        <v>0</v>
      </c>
      <c r="I566" s="1">
        <f>sales!$H566 - IF($C566 &gt;= $G566, VLOOKUP($D566&amp;$G566, 'regional-sales'!$A$2:$D$24, 4, 0) * VLOOKUP($D566&amp;$E566&amp;$F566&amp;$G566, 'market-share'!$A$2:$F$95, 6, 0) * VLOOKUP($C566 - $G566, survival!$A$2:$B$72, 2, 0), 0)</f>
        <v>1.5768364391988143E-9</v>
      </c>
      <c r="J566" s="1">
        <f>sales!$I566 - IF($C566 &gt;= $G566, sales!$H566 *VLOOKUP(E566&amp;($C566-$G566), 'annual-travel'!$A$2:$D$64, 4, 0), 0)</f>
        <v>1.5237638726830482E-3</v>
      </c>
      <c r="K566" s="1">
        <f>sales!$J566 - SUM($M566:$P566)</f>
        <v>1.47411716170609E-4</v>
      </c>
      <c r="M566" s="1">
        <f>IFERROR(sales!$I566 * VLOOKUP($E566&amp;$F566&amp;"GAS", 'fuel-split'!$A$2:$E$7, 5, 0) / VLOOKUP($F566&amp;$G566&amp;"GAS", 'fuel-efficiency'!$A$2:$E$56, 5, 0), 0)</f>
        <v>594217.49714506732</v>
      </c>
      <c r="N566" s="1">
        <f>IFERROR(sales!$I566 * VLOOKUP($E566&amp;F566&amp;"DSL", 'fuel-split'!$A$2:$E$7, 5, 0) / VLOOKUP($F566&amp;$G566&amp;"DSL", 'fuel-efficiency'!$A$2:$E$56, 5, 0), 0)</f>
        <v>0</v>
      </c>
      <c r="O566" s="1">
        <f>IFERROR(sales!$I566 * VLOOKUP($E566&amp;$F566&amp;"NG", 'fuel-split'!$A$2:$E$7, 5, 0) / VLOOKUP($F566&amp;$G566&amp;"NG", 'fuel-efficiency'!$A$2:$E$56, 5, 0), 0)</f>
        <v>0</v>
      </c>
      <c r="P566" s="1">
        <f>IFERROR(sales!$I566 * VLOOKUP($E566&amp;$F566&amp;"ELEC", 'fuel-split'!$A$2:$E$7, 5, 0) / VLOOKUP($F566&amp;$G566&amp;"ELEC", 'fuel-efficiency'!$A$2:$E$56, 5, 0), 0)</f>
        <v>0</v>
      </c>
    </row>
    <row r="567" spans="1:16" x14ac:dyDescent="0.2">
      <c r="A567" s="1" t="str">
        <f t="shared" si="16"/>
        <v>20142commercialVCC 21400 (GAS LHD1)2011</v>
      </c>
      <c r="B567" s="1" t="str">
        <f t="shared" si="17"/>
        <v>20142commercialVCC 21400 (GAS LHD1)</v>
      </c>
      <c r="C567">
        <f>sales!$B$567</f>
        <v>2014</v>
      </c>
      <c r="D567">
        <f>sales!$C$567</f>
        <v>2</v>
      </c>
      <c r="E567" t="str">
        <f>sales!$D$567</f>
        <v>commercial</v>
      </c>
      <c r="F567" t="str">
        <f>sales!$E$567</f>
        <v>VCC 21400 (GAS LHD1)</v>
      </c>
      <c r="G567">
        <f>sales!$F$567</f>
        <v>2011</v>
      </c>
      <c r="H567" s="1">
        <f>sales!$G567 - VLOOKUP($D567&amp;$G567, 'regional-sales'!$A$2:$D$24, 4, 0) * VLOOKUP($D567&amp;$E567&amp;$F567&amp;$G567, 'market-share'!$A$2:$F$95, 6, 0) * ($C567 = $G567)</f>
        <v>0</v>
      </c>
      <c r="I567" s="1">
        <f>sales!$H567 - IF($C567 &gt;= $G567, VLOOKUP($D567&amp;$G567, 'regional-sales'!$A$2:$D$24, 4, 0) * VLOOKUP($D567&amp;$E567&amp;$F567&amp;$G567, 'market-share'!$A$2:$F$95, 6, 0) * VLOOKUP($C567 - $G567, survival!$A$2:$B$72, 2, 0), 0)</f>
        <v>1.560636064823484E-9</v>
      </c>
      <c r="J567" s="1">
        <f>sales!$I567 - IF($C567 &gt;= $G567, sales!$H567 *VLOOKUP(E567&amp;($C567-$G567), 'annual-travel'!$A$2:$D$64, 4, 0), 0)</f>
        <v>1.004471443593502E-3</v>
      </c>
      <c r="K567" s="1">
        <f>sales!$J567 - SUM($M567:$P567)</f>
        <v>1.3464677613228559E-4</v>
      </c>
      <c r="M567" s="1">
        <f>IFERROR(sales!$I567 * VLOOKUP($E567&amp;$F567&amp;"GAS", 'fuel-split'!$A$2:$E$7, 5, 0) / VLOOKUP($F567&amp;$G567&amp;"GAS", 'fuel-efficiency'!$A$2:$E$56, 5, 0), 0)</f>
        <v>542765.6488634682</v>
      </c>
      <c r="N567" s="1">
        <f>IFERROR(sales!$I567 * VLOOKUP($E567&amp;F567&amp;"DSL", 'fuel-split'!$A$2:$E$7, 5, 0) / VLOOKUP($F567&amp;$G567&amp;"DSL", 'fuel-efficiency'!$A$2:$E$56, 5, 0), 0)</f>
        <v>0</v>
      </c>
      <c r="O567" s="1">
        <f>IFERROR(sales!$I567 * VLOOKUP($E567&amp;$F567&amp;"NG", 'fuel-split'!$A$2:$E$7, 5, 0) / VLOOKUP($F567&amp;$G567&amp;"NG", 'fuel-efficiency'!$A$2:$E$56, 5, 0), 0)</f>
        <v>0</v>
      </c>
      <c r="P567" s="1">
        <f>IFERROR(sales!$I567 * VLOOKUP($E567&amp;$F567&amp;"ELEC", 'fuel-split'!$A$2:$E$7, 5, 0) / VLOOKUP($F567&amp;$G567&amp;"ELEC", 'fuel-efficiency'!$A$2:$E$56, 5, 0), 0)</f>
        <v>0</v>
      </c>
    </row>
    <row r="568" spans="1:16" x14ac:dyDescent="0.2">
      <c r="A568" s="1" t="str">
        <f t="shared" si="16"/>
        <v>20152commercialVCC 21400 (GAS LHD1)2011</v>
      </c>
      <c r="B568" s="1" t="str">
        <f t="shared" si="17"/>
        <v>20152commercialVCC 21400 (GAS LHD1)</v>
      </c>
      <c r="C568">
        <f>sales!$B$568</f>
        <v>2015</v>
      </c>
      <c r="D568">
        <f>sales!$C$568</f>
        <v>2</v>
      </c>
      <c r="E568" t="str">
        <f>sales!$D$568</f>
        <v>commercial</v>
      </c>
      <c r="F568" t="str">
        <f>sales!$E$568</f>
        <v>VCC 21400 (GAS LHD1)</v>
      </c>
      <c r="G568">
        <f>sales!$F$568</f>
        <v>2011</v>
      </c>
      <c r="H568" s="1">
        <f>sales!$G568 - VLOOKUP($D568&amp;$G568, 'regional-sales'!$A$2:$D$24, 4, 0) * VLOOKUP($D568&amp;$E568&amp;$F568&amp;$G568, 'market-share'!$A$2:$F$95, 6, 0) * ($C568 = $G568)</f>
        <v>0</v>
      </c>
      <c r="I568" s="1">
        <f>sales!$H568 - IF($C568 &gt;= $G568, VLOOKUP($D568&amp;$G568, 'regional-sales'!$A$2:$D$24, 4, 0) * VLOOKUP($D568&amp;$E568&amp;$F568&amp;$G568, 'market-share'!$A$2:$F$95, 6, 0) * VLOOKUP($C568 - $G568, survival!$A$2:$B$72, 2, 0), 0)</f>
        <v>1.5452883417310659E-9</v>
      </c>
      <c r="J568" s="1">
        <f>sales!$I568 - IF($C568 &gt;= $G568, sales!$H568 *VLOOKUP(E568&amp;($C568-$G568), 'annual-travel'!$A$2:$D$64, 4, 0), 0)</f>
        <v>-7.3252618312835693E-4</v>
      </c>
      <c r="K568" s="1">
        <f>sales!$J568 - SUM($M568:$P568)</f>
        <v>1.2454867828637362E-4</v>
      </c>
      <c r="M568" s="1">
        <f>IFERROR(sales!$I568 * VLOOKUP($E568&amp;$F568&amp;"GAS", 'fuel-split'!$A$2:$E$7, 5, 0) / VLOOKUP($F568&amp;$G568&amp;"GAS", 'fuel-efficiency'!$A$2:$E$56, 5, 0), 0)</f>
        <v>502057.79138142534</v>
      </c>
      <c r="N568" s="1">
        <f>IFERROR(sales!$I568 * VLOOKUP($E568&amp;F568&amp;"DSL", 'fuel-split'!$A$2:$E$7, 5, 0) / VLOOKUP($F568&amp;$G568&amp;"DSL", 'fuel-efficiency'!$A$2:$E$56, 5, 0), 0)</f>
        <v>0</v>
      </c>
      <c r="O568" s="1">
        <f>IFERROR(sales!$I568 * VLOOKUP($E568&amp;$F568&amp;"NG", 'fuel-split'!$A$2:$E$7, 5, 0) / VLOOKUP($F568&amp;$G568&amp;"NG", 'fuel-efficiency'!$A$2:$E$56, 5, 0), 0)</f>
        <v>0</v>
      </c>
      <c r="P568" s="1">
        <f>IFERROR(sales!$I568 * VLOOKUP($E568&amp;$F568&amp;"ELEC", 'fuel-split'!$A$2:$E$7, 5, 0) / VLOOKUP($F568&amp;$G568&amp;"ELEC", 'fuel-efficiency'!$A$2:$E$56, 5, 0), 0)</f>
        <v>0</v>
      </c>
    </row>
    <row r="569" spans="1:16" x14ac:dyDescent="0.2">
      <c r="A569" s="1" t="str">
        <f t="shared" si="16"/>
        <v>20162commercialVCC 21400 (GAS LHD1)2011</v>
      </c>
      <c r="B569" s="1" t="str">
        <f t="shared" si="17"/>
        <v>20162commercialVCC 21400 (GAS LHD1)</v>
      </c>
      <c r="C569">
        <f>sales!$B$569</f>
        <v>2016</v>
      </c>
      <c r="D569">
        <f>sales!$C$569</f>
        <v>2</v>
      </c>
      <c r="E569" t="str">
        <f>sales!$D$569</f>
        <v>commercial</v>
      </c>
      <c r="F569" t="str">
        <f>sales!$E$569</f>
        <v>VCC 21400 (GAS LHD1)</v>
      </c>
      <c r="G569">
        <f>sales!$F$569</f>
        <v>2011</v>
      </c>
      <c r="H569" s="1">
        <f>sales!$G569 - VLOOKUP($D569&amp;$G569, 'regional-sales'!$A$2:$D$24, 4, 0) * VLOOKUP($D569&amp;$E569&amp;$F569&amp;$G569, 'market-share'!$A$2:$F$95, 6, 0) * ($C569 = $G569)</f>
        <v>0</v>
      </c>
      <c r="I569" s="1">
        <f>sales!$H569 - IF($C569 &gt;= $G569, VLOOKUP($D569&amp;$G569, 'regional-sales'!$A$2:$D$24, 4, 0) * VLOOKUP($D569&amp;$E569&amp;$F569&amp;$G569, 'market-share'!$A$2:$F$95, 6, 0) * VLOOKUP($C569 - $G569, survival!$A$2:$B$72, 2, 0), 0)</f>
        <v>1.5294290278689004E-9</v>
      </c>
      <c r="J569" s="1">
        <f>sales!$I569 - IF($C569 &gt;= $G569, sales!$H569 *VLOOKUP(E569&amp;($C569-$G569), 'annual-travel'!$A$2:$D$64, 4, 0), 0)</f>
        <v>1.1404398828744888E-3</v>
      </c>
      <c r="K569" s="1">
        <f>sales!$J569 - SUM($M569:$P569)</f>
        <v>1.1565571185201406E-4</v>
      </c>
      <c r="M569" s="1">
        <f>IFERROR(sales!$I569 * VLOOKUP($E569&amp;$F569&amp;"GAS", 'fuel-split'!$A$2:$E$7, 5, 0) / VLOOKUP($F569&amp;$G569&amp;"GAS", 'fuel-efficiency'!$A$2:$E$56, 5, 0), 0)</f>
        <v>466207.19422332029</v>
      </c>
      <c r="N569" s="1">
        <f>IFERROR(sales!$I569 * VLOOKUP($E569&amp;F569&amp;"DSL", 'fuel-split'!$A$2:$E$7, 5, 0) / VLOOKUP($F569&amp;$G569&amp;"DSL", 'fuel-efficiency'!$A$2:$E$56, 5, 0), 0)</f>
        <v>0</v>
      </c>
      <c r="O569" s="1">
        <f>IFERROR(sales!$I569 * VLOOKUP($E569&amp;$F569&amp;"NG", 'fuel-split'!$A$2:$E$7, 5, 0) / VLOOKUP($F569&amp;$G569&amp;"NG", 'fuel-efficiency'!$A$2:$E$56, 5, 0), 0)</f>
        <v>0</v>
      </c>
      <c r="P569" s="1">
        <f>IFERROR(sales!$I569 * VLOOKUP($E569&amp;$F569&amp;"ELEC", 'fuel-split'!$A$2:$E$7, 5, 0) / VLOOKUP($F569&amp;$G569&amp;"ELEC", 'fuel-efficiency'!$A$2:$E$56, 5, 0), 0)</f>
        <v>0</v>
      </c>
    </row>
    <row r="570" spans="1:16" x14ac:dyDescent="0.2">
      <c r="A570" s="1" t="str">
        <f t="shared" si="16"/>
        <v>20172commercialVCC 21400 (GAS LHD1)2011</v>
      </c>
      <c r="B570" s="1" t="str">
        <f t="shared" si="17"/>
        <v>20172commercialVCC 21400 (GAS LHD1)</v>
      </c>
      <c r="C570">
        <f>sales!$B$570</f>
        <v>2017</v>
      </c>
      <c r="D570">
        <f>sales!$C$570</f>
        <v>2</v>
      </c>
      <c r="E570" t="str">
        <f>sales!$D$570</f>
        <v>commercial</v>
      </c>
      <c r="F570" t="str">
        <f>sales!$E$570</f>
        <v>VCC 21400 (GAS LHD1)</v>
      </c>
      <c r="G570">
        <f>sales!$F$570</f>
        <v>2011</v>
      </c>
      <c r="H570" s="1">
        <f>sales!$G570 - VLOOKUP($D570&amp;$G570, 'regional-sales'!$A$2:$D$24, 4, 0) * VLOOKUP($D570&amp;$E570&amp;$F570&amp;$G570, 'market-share'!$A$2:$F$95, 6, 0) * ($C570 = $G570)</f>
        <v>0</v>
      </c>
      <c r="I570" s="1">
        <f>sales!$H570 - IF($C570 &gt;= $G570, VLOOKUP($D570&amp;$G570, 'regional-sales'!$A$2:$D$24, 4, 0) * VLOOKUP($D570&amp;$E570&amp;$F570&amp;$G570, 'market-share'!$A$2:$F$95, 6, 0) * VLOOKUP($C570 - $G570, survival!$A$2:$B$72, 2, 0), 0)</f>
        <v>1.5145360521273687E-9</v>
      </c>
      <c r="J570" s="1">
        <f>sales!$I570 - IF($C570 &gt;= $G570, sales!$H570 *VLOOKUP(E570&amp;($C570-$G570), 'annual-travel'!$A$2:$D$64, 4, 0), 0)</f>
        <v>8.2269962877035141E-4</v>
      </c>
      <c r="K570" s="1">
        <f>sales!$J570 - SUM($M570:$P570)</f>
        <v>1.0844913776963949E-4</v>
      </c>
      <c r="M570" s="1">
        <f>IFERROR(sales!$I570 * VLOOKUP($E570&amp;$F570&amp;"GAS", 'fuel-split'!$A$2:$E$7, 5, 0) / VLOOKUP($F570&amp;$G570&amp;"GAS", 'fuel-efficiency'!$A$2:$E$56, 5, 0), 0)</f>
        <v>437156.99795078288</v>
      </c>
      <c r="N570" s="1">
        <f>IFERROR(sales!$I570 * VLOOKUP($E570&amp;F570&amp;"DSL", 'fuel-split'!$A$2:$E$7, 5, 0) / VLOOKUP($F570&amp;$G570&amp;"DSL", 'fuel-efficiency'!$A$2:$E$56, 5, 0), 0)</f>
        <v>0</v>
      </c>
      <c r="O570" s="1">
        <f>IFERROR(sales!$I570 * VLOOKUP($E570&amp;$F570&amp;"NG", 'fuel-split'!$A$2:$E$7, 5, 0) / VLOOKUP($F570&amp;$G570&amp;"NG", 'fuel-efficiency'!$A$2:$E$56, 5, 0), 0)</f>
        <v>0</v>
      </c>
      <c r="P570" s="1">
        <f>IFERROR(sales!$I570 * VLOOKUP($E570&amp;$F570&amp;"ELEC", 'fuel-split'!$A$2:$E$7, 5, 0) / VLOOKUP($F570&amp;$G570&amp;"ELEC", 'fuel-efficiency'!$A$2:$E$56, 5, 0), 0)</f>
        <v>0</v>
      </c>
    </row>
    <row r="571" spans="1:16" x14ac:dyDescent="0.2">
      <c r="A571" s="1" t="str">
        <f t="shared" si="16"/>
        <v>20182commercialVCC 21400 (GAS LHD1)2011</v>
      </c>
      <c r="B571" s="1" t="str">
        <f t="shared" si="17"/>
        <v>20182commercialVCC 21400 (GAS LHD1)</v>
      </c>
      <c r="C571">
        <f>sales!$B$571</f>
        <v>2018</v>
      </c>
      <c r="D571">
        <f>sales!$C$571</f>
        <v>2</v>
      </c>
      <c r="E571" t="str">
        <f>sales!$D$571</f>
        <v>commercial</v>
      </c>
      <c r="F571" t="str">
        <f>sales!$E$571</f>
        <v>VCC 21400 (GAS LHD1)</v>
      </c>
      <c r="G571">
        <f>sales!$F$571</f>
        <v>2011</v>
      </c>
      <c r="H571" s="1">
        <f>sales!$G571 - VLOOKUP($D571&amp;$G571, 'regional-sales'!$A$2:$D$24, 4, 0) * VLOOKUP($D571&amp;$E571&amp;$F571&amp;$G571, 'market-share'!$A$2:$F$95, 6, 0) * ($C571 = $G571)</f>
        <v>0</v>
      </c>
      <c r="I571" s="1">
        <f>sales!$H571 - IF($C571 &gt;= $G571, VLOOKUP($D571&amp;$G571, 'regional-sales'!$A$2:$D$24, 4, 0) * VLOOKUP($D571&amp;$E571&amp;$F571&amp;$G571, 'market-share'!$A$2:$F$95, 6, 0) * VLOOKUP($C571 - $G571, survival!$A$2:$B$72, 2, 0), 0)</f>
        <v>1.4994157027103938E-9</v>
      </c>
      <c r="J571" s="1">
        <f>sales!$I571 - IF($C571 &gt;= $G571, sales!$H571 *VLOOKUP(E571&amp;($C571-$G571), 'annual-travel'!$A$2:$D$64, 4, 0), 0)</f>
        <v>8.1606209278106689E-5</v>
      </c>
      <c r="K571" s="1">
        <f>sales!$J571 - SUM($M571:$P571)</f>
        <v>1.0222214041277766E-4</v>
      </c>
      <c r="M571" s="1">
        <f>IFERROR(sales!$I571 * VLOOKUP($E571&amp;$F571&amp;"GAS", 'fuel-split'!$A$2:$E$7, 5, 0) / VLOOKUP($F571&amp;$G571&amp;"GAS", 'fuel-efficiency'!$A$2:$E$56, 5, 0), 0)</f>
        <v>412056.94377095188</v>
      </c>
      <c r="N571" s="1">
        <f>IFERROR(sales!$I571 * VLOOKUP($E571&amp;F571&amp;"DSL", 'fuel-split'!$A$2:$E$7, 5, 0) / VLOOKUP($F571&amp;$G571&amp;"DSL", 'fuel-efficiency'!$A$2:$E$56, 5, 0), 0)</f>
        <v>0</v>
      </c>
      <c r="O571" s="1">
        <f>IFERROR(sales!$I571 * VLOOKUP($E571&amp;$F571&amp;"NG", 'fuel-split'!$A$2:$E$7, 5, 0) / VLOOKUP($F571&amp;$G571&amp;"NG", 'fuel-efficiency'!$A$2:$E$56, 5, 0), 0)</f>
        <v>0</v>
      </c>
      <c r="P571" s="1">
        <f>IFERROR(sales!$I571 * VLOOKUP($E571&amp;$F571&amp;"ELEC", 'fuel-split'!$A$2:$E$7, 5, 0) / VLOOKUP($F571&amp;$G571&amp;"ELEC", 'fuel-efficiency'!$A$2:$E$56, 5, 0), 0)</f>
        <v>0</v>
      </c>
    </row>
    <row r="572" spans="1:16" x14ac:dyDescent="0.2">
      <c r="A572" s="1" t="str">
        <f t="shared" si="16"/>
        <v>20192commercialVCC 21400 (GAS LHD1)2011</v>
      </c>
      <c r="B572" s="1" t="str">
        <f t="shared" si="17"/>
        <v>20192commercialVCC 21400 (GAS LHD1)</v>
      </c>
      <c r="C572">
        <f>sales!$B$572</f>
        <v>2019</v>
      </c>
      <c r="D572">
        <f>sales!$C$572</f>
        <v>2</v>
      </c>
      <c r="E572" t="str">
        <f>sales!$D$572</f>
        <v>commercial</v>
      </c>
      <c r="F572" t="str">
        <f>sales!$E$572</f>
        <v>VCC 21400 (GAS LHD1)</v>
      </c>
      <c r="G572">
        <f>sales!$F$572</f>
        <v>2011</v>
      </c>
      <c r="H572" s="1">
        <f>sales!$G572 - VLOOKUP($D572&amp;$G572, 'regional-sales'!$A$2:$D$24, 4, 0) * VLOOKUP($D572&amp;$E572&amp;$F572&amp;$G572, 'market-share'!$A$2:$F$95, 6, 0) * ($C572 = $G572)</f>
        <v>0</v>
      </c>
      <c r="I572" s="1">
        <f>sales!$H572 - IF($C572 &gt;= $G572, VLOOKUP($D572&amp;$G572, 'regional-sales'!$A$2:$D$24, 4, 0) * VLOOKUP($D572&amp;$E572&amp;$F572&amp;$G572, 'market-share'!$A$2:$F$95, 6, 0) * VLOOKUP($C572 - $G572, survival!$A$2:$B$72, 2, 0), 0)</f>
        <v>1.4843521967122797E-9</v>
      </c>
      <c r="J572" s="1">
        <f>sales!$I572 - IF($C572 &gt;= $G572, sales!$H572 *VLOOKUP(E572&amp;($C572-$G572), 'annual-travel'!$A$2:$D$64, 4, 0), 0)</f>
        <v>-2.3828959092497826E-4</v>
      </c>
      <c r="K572" s="1">
        <f>sales!$J572 - SUM($M572:$P572)</f>
        <v>9.6819305326789618E-5</v>
      </c>
      <c r="M572" s="1">
        <f>IFERROR(sales!$I572 * VLOOKUP($E572&amp;$F572&amp;"GAS", 'fuel-split'!$A$2:$E$7, 5, 0) / VLOOKUP($F572&amp;$G572&amp;"GAS", 'fuel-efficiency'!$A$2:$E$56, 5, 0), 0)</f>
        <v>390277.14983999467</v>
      </c>
      <c r="N572" s="1">
        <f>IFERROR(sales!$I572 * VLOOKUP($E572&amp;F572&amp;"DSL", 'fuel-split'!$A$2:$E$7, 5, 0) / VLOOKUP($F572&amp;$G572&amp;"DSL", 'fuel-efficiency'!$A$2:$E$56, 5, 0), 0)</f>
        <v>0</v>
      </c>
      <c r="O572" s="1">
        <f>IFERROR(sales!$I572 * VLOOKUP($E572&amp;$F572&amp;"NG", 'fuel-split'!$A$2:$E$7, 5, 0) / VLOOKUP($F572&amp;$G572&amp;"NG", 'fuel-efficiency'!$A$2:$E$56, 5, 0), 0)</f>
        <v>0</v>
      </c>
      <c r="P572" s="1">
        <f>IFERROR(sales!$I572 * VLOOKUP($E572&amp;$F572&amp;"ELEC", 'fuel-split'!$A$2:$E$7, 5, 0) / VLOOKUP($F572&amp;$G572&amp;"ELEC", 'fuel-efficiency'!$A$2:$E$56, 5, 0), 0)</f>
        <v>0</v>
      </c>
    </row>
    <row r="573" spans="1:16" x14ac:dyDescent="0.2">
      <c r="A573" s="1" t="str">
        <f t="shared" si="16"/>
        <v>20202commercialVCC 21400 (GAS LHD1)2011</v>
      </c>
      <c r="B573" s="1" t="str">
        <f t="shared" si="17"/>
        <v>20202commercialVCC 21400 (GAS LHD1)</v>
      </c>
      <c r="C573">
        <f>sales!$B$573</f>
        <v>2020</v>
      </c>
      <c r="D573">
        <f>sales!$C$573</f>
        <v>2</v>
      </c>
      <c r="E573" t="str">
        <f>sales!$D$573</f>
        <v>commercial</v>
      </c>
      <c r="F573" t="str">
        <f>sales!$E$573</f>
        <v>VCC 21400 (GAS LHD1)</v>
      </c>
      <c r="G573">
        <f>sales!$F$573</f>
        <v>2011</v>
      </c>
      <c r="H573" s="1">
        <f>sales!$G573 - VLOOKUP($D573&amp;$G573, 'regional-sales'!$A$2:$D$24, 4, 0) * VLOOKUP($D573&amp;$E573&amp;$F573&amp;$G573, 'market-share'!$A$2:$F$95, 6, 0) * ($C573 = $G573)</f>
        <v>0</v>
      </c>
      <c r="I573" s="1">
        <f>sales!$H573 - IF($C573 &gt;= $G573, VLOOKUP($D573&amp;$G573, 'regional-sales'!$A$2:$D$24, 4, 0) * VLOOKUP($D573&amp;$E573&amp;$F573&amp;$G573, 'market-share'!$A$2:$F$95, 6, 0) * VLOOKUP($C573 - $G573, survival!$A$2:$B$72, 2, 0), 0)</f>
        <v>1.4402985470951535E-9</v>
      </c>
      <c r="J573" s="1">
        <f>sales!$I573 - IF($C573 &gt;= $G573, sales!$H573 *VLOOKUP(E573&amp;($C573-$G573), 'annual-travel'!$A$2:$D$64, 4, 0), 0)</f>
        <v>-1.1151982471346855E-3</v>
      </c>
      <c r="K573" s="1">
        <f>sales!$J573 - SUM($M573:$P573)</f>
        <v>9.0124201960861683E-5</v>
      </c>
      <c r="M573" s="1">
        <f>IFERROR(sales!$I573 * VLOOKUP($E573&amp;$F573&amp;"GAS", 'fuel-split'!$A$2:$E$7, 5, 0) / VLOOKUP($F573&amp;$G573&amp;"GAS", 'fuel-efficiency'!$A$2:$E$56, 5, 0), 0)</f>
        <v>363291.90233996278</v>
      </c>
      <c r="N573" s="1">
        <f>IFERROR(sales!$I573 * VLOOKUP($E573&amp;F573&amp;"DSL", 'fuel-split'!$A$2:$E$7, 5, 0) / VLOOKUP($F573&amp;$G573&amp;"DSL", 'fuel-efficiency'!$A$2:$E$56, 5, 0), 0)</f>
        <v>0</v>
      </c>
      <c r="O573" s="1">
        <f>IFERROR(sales!$I573 * VLOOKUP($E573&amp;$F573&amp;"NG", 'fuel-split'!$A$2:$E$7, 5, 0) / VLOOKUP($F573&amp;$G573&amp;"NG", 'fuel-efficiency'!$A$2:$E$56, 5, 0), 0)</f>
        <v>0</v>
      </c>
      <c r="P573" s="1">
        <f>IFERROR(sales!$I573 * VLOOKUP($E573&amp;$F573&amp;"ELEC", 'fuel-split'!$A$2:$E$7, 5, 0) / VLOOKUP($F573&amp;$G573&amp;"ELEC", 'fuel-efficiency'!$A$2:$E$56, 5, 0), 0)</f>
        <v>0</v>
      </c>
    </row>
    <row r="574" spans="1:16" x14ac:dyDescent="0.2">
      <c r="A574" s="1" t="str">
        <f t="shared" si="16"/>
        <v>20102commercialVCC 21400 (GAS LHD1)2012</v>
      </c>
      <c r="B574" s="1" t="str">
        <f t="shared" si="17"/>
        <v>20102commercialVCC 21400 (GAS LHD1)</v>
      </c>
      <c r="C574">
        <f>sales!$B$574</f>
        <v>2010</v>
      </c>
      <c r="D574">
        <f>sales!$C$574</f>
        <v>2</v>
      </c>
      <c r="E574" t="str">
        <f>sales!$D$574</f>
        <v>commercial</v>
      </c>
      <c r="F574" t="str">
        <f>sales!$E$574</f>
        <v>VCC 21400 (GAS LHD1)</v>
      </c>
      <c r="G574">
        <f>sales!$F$574</f>
        <v>2012</v>
      </c>
      <c r="H574" s="1">
        <f>sales!$G574 - VLOOKUP($D574&amp;$G574, 'regional-sales'!$A$2:$D$24, 4, 0) * VLOOKUP($D574&amp;$E574&amp;$F574&amp;$G574, 'market-share'!$A$2:$F$95, 6, 0) * ($C574 = $G574)</f>
        <v>0</v>
      </c>
      <c r="I574" s="1">
        <f>sales!$H574 - IF($C574 &gt;= $G574, VLOOKUP($D574&amp;$G574, 'regional-sales'!$A$2:$D$24, 4, 0) * VLOOKUP($D574&amp;$E574&amp;$F574&amp;$G574, 'market-share'!$A$2:$F$95, 6, 0) * VLOOKUP($C574 - $G574, survival!$A$2:$B$72, 2, 0), 0)</f>
        <v>0</v>
      </c>
      <c r="J574" s="1">
        <f>sales!$I574 - IF($C574 &gt;= $G574, sales!$H574 *VLOOKUP(E574&amp;($C574-$G574), 'annual-travel'!$A$2:$D$64, 4, 0), 0)</f>
        <v>0</v>
      </c>
      <c r="K574" s="1">
        <f>sales!$J574 - SUM($M574:$P574)</f>
        <v>0</v>
      </c>
      <c r="M574" s="1">
        <f>IFERROR(sales!$I574 * VLOOKUP($E574&amp;$F574&amp;"GAS", 'fuel-split'!$A$2:$E$7, 5, 0) / VLOOKUP($F574&amp;$G574&amp;"GAS", 'fuel-efficiency'!$A$2:$E$56, 5, 0), 0)</f>
        <v>0</v>
      </c>
      <c r="N574" s="1">
        <f>IFERROR(sales!$I574 * VLOOKUP($E574&amp;F574&amp;"DSL", 'fuel-split'!$A$2:$E$7, 5, 0) / VLOOKUP($F574&amp;$G574&amp;"DSL", 'fuel-efficiency'!$A$2:$E$56, 5, 0), 0)</f>
        <v>0</v>
      </c>
      <c r="O574" s="1">
        <f>IFERROR(sales!$I574 * VLOOKUP($E574&amp;$F574&amp;"NG", 'fuel-split'!$A$2:$E$7, 5, 0) / VLOOKUP($F574&amp;$G574&amp;"NG", 'fuel-efficiency'!$A$2:$E$56, 5, 0), 0)</f>
        <v>0</v>
      </c>
      <c r="P574" s="1">
        <f>IFERROR(sales!$I574 * VLOOKUP($E574&amp;$F574&amp;"ELEC", 'fuel-split'!$A$2:$E$7, 5, 0) / VLOOKUP($F574&amp;$G574&amp;"ELEC", 'fuel-efficiency'!$A$2:$E$56, 5, 0), 0)</f>
        <v>0</v>
      </c>
    </row>
    <row r="575" spans="1:16" x14ac:dyDescent="0.2">
      <c r="A575" s="1" t="str">
        <f t="shared" si="16"/>
        <v>20112commercialVCC 21400 (GAS LHD1)2012</v>
      </c>
      <c r="B575" s="1" t="str">
        <f t="shared" si="17"/>
        <v>20112commercialVCC 21400 (GAS LHD1)</v>
      </c>
      <c r="C575">
        <f>sales!$B$575</f>
        <v>2011</v>
      </c>
      <c r="D575">
        <f>sales!$C$575</f>
        <v>2</v>
      </c>
      <c r="E575" t="str">
        <f>sales!$D$575</f>
        <v>commercial</v>
      </c>
      <c r="F575" t="str">
        <f>sales!$E$575</f>
        <v>VCC 21400 (GAS LHD1)</v>
      </c>
      <c r="G575">
        <f>sales!$F$575</f>
        <v>2012</v>
      </c>
      <c r="H575" s="1">
        <f>sales!$G575 - VLOOKUP($D575&amp;$G575, 'regional-sales'!$A$2:$D$24, 4, 0) * VLOOKUP($D575&amp;$E575&amp;$F575&amp;$G575, 'market-share'!$A$2:$F$95, 6, 0) * ($C575 = $G575)</f>
        <v>0</v>
      </c>
      <c r="I575" s="1">
        <f>sales!$H575 - IF($C575 &gt;= $G575, VLOOKUP($D575&amp;$G575, 'regional-sales'!$A$2:$D$24, 4, 0) * VLOOKUP($D575&amp;$E575&amp;$F575&amp;$G575, 'market-share'!$A$2:$F$95, 6, 0) * VLOOKUP($C575 - $G575, survival!$A$2:$B$72, 2, 0), 0)</f>
        <v>0</v>
      </c>
      <c r="J575" s="1">
        <f>sales!$I575 - IF($C575 &gt;= $G575, sales!$H575 *VLOOKUP(E575&amp;($C575-$G575), 'annual-travel'!$A$2:$D$64, 4, 0), 0)</f>
        <v>0</v>
      </c>
      <c r="K575" s="1">
        <f>sales!$J575 - SUM($M575:$P575)</f>
        <v>0</v>
      </c>
      <c r="M575" s="1">
        <f>IFERROR(sales!$I575 * VLOOKUP($E575&amp;$F575&amp;"GAS", 'fuel-split'!$A$2:$E$7, 5, 0) / VLOOKUP($F575&amp;$G575&amp;"GAS", 'fuel-efficiency'!$A$2:$E$56, 5, 0), 0)</f>
        <v>0</v>
      </c>
      <c r="N575" s="1">
        <f>IFERROR(sales!$I575 * VLOOKUP($E575&amp;F575&amp;"DSL", 'fuel-split'!$A$2:$E$7, 5, 0) / VLOOKUP($F575&amp;$G575&amp;"DSL", 'fuel-efficiency'!$A$2:$E$56, 5, 0), 0)</f>
        <v>0</v>
      </c>
      <c r="O575" s="1">
        <f>IFERROR(sales!$I575 * VLOOKUP($E575&amp;$F575&amp;"NG", 'fuel-split'!$A$2:$E$7, 5, 0) / VLOOKUP($F575&amp;$G575&amp;"NG", 'fuel-efficiency'!$A$2:$E$56, 5, 0), 0)</f>
        <v>0</v>
      </c>
      <c r="P575" s="1">
        <f>IFERROR(sales!$I575 * VLOOKUP($E575&amp;$F575&amp;"ELEC", 'fuel-split'!$A$2:$E$7, 5, 0) / VLOOKUP($F575&amp;$G575&amp;"ELEC", 'fuel-efficiency'!$A$2:$E$56, 5, 0), 0)</f>
        <v>0</v>
      </c>
    </row>
    <row r="576" spans="1:16" x14ac:dyDescent="0.2">
      <c r="A576" s="1" t="str">
        <f t="shared" si="16"/>
        <v>20122commercialVCC 21400 (GAS LHD1)2012</v>
      </c>
      <c r="B576" s="1" t="str">
        <f t="shared" si="17"/>
        <v>20122commercialVCC 21400 (GAS LHD1)</v>
      </c>
      <c r="C576">
        <f>sales!$B$576</f>
        <v>2012</v>
      </c>
      <c r="D576">
        <f>sales!$C$576</f>
        <v>2</v>
      </c>
      <c r="E576" t="str">
        <f>sales!$D$576</f>
        <v>commercial</v>
      </c>
      <c r="F576" t="str">
        <f>sales!$E$576</f>
        <v>VCC 21400 (GAS LHD1)</v>
      </c>
      <c r="G576">
        <f>sales!$F$576</f>
        <v>2012</v>
      </c>
      <c r="H576" s="1">
        <f>sales!$G576 - VLOOKUP($D576&amp;$G576, 'regional-sales'!$A$2:$D$24, 4, 0) * VLOOKUP($D576&amp;$E576&amp;$F576&amp;$G576, 'market-share'!$A$2:$F$95, 6, 0) * ($C576 = $G576)</f>
        <v>-2.8092017601011321E-9</v>
      </c>
      <c r="I576" s="1">
        <f>sales!$H576 - IF($C576 &gt;= $G576, VLOOKUP($D576&amp;$G576, 'regional-sales'!$A$2:$D$24, 4, 0) * VLOOKUP($D576&amp;$E576&amp;$F576&amp;$G576, 'market-share'!$A$2:$F$95, 6, 0) * VLOOKUP($C576 - $G576, survival!$A$2:$B$72, 2, 0), 0)</f>
        <v>-2.8092017601011321E-9</v>
      </c>
      <c r="J576" s="1">
        <f>sales!$I576 - IF($C576 &gt;= $G576, sales!$H576 *VLOOKUP(E576&amp;($C576-$G576), 'annual-travel'!$A$2:$D$64, 4, 0), 0)</f>
        <v>-1.5798769891262054E-3</v>
      </c>
      <c r="K576" s="1">
        <f>sales!$J576 - SUM($M576:$P576)</f>
        <v>3.0769163277000189E-4</v>
      </c>
      <c r="M576" s="1">
        <f>IFERROR(sales!$I576 * VLOOKUP($E576&amp;$F576&amp;"GAS", 'fuel-split'!$A$2:$E$7, 5, 0) / VLOOKUP($F576&amp;$G576&amp;"GAS", 'fuel-efficiency'!$A$2:$E$56, 5, 0), 0)</f>
        <v>933919.75705759239</v>
      </c>
      <c r="N576" s="1">
        <f>IFERROR(sales!$I576 * VLOOKUP($E576&amp;F576&amp;"DSL", 'fuel-split'!$A$2:$E$7, 5, 0) / VLOOKUP($F576&amp;$G576&amp;"DSL", 'fuel-efficiency'!$A$2:$E$56, 5, 0), 0)</f>
        <v>0</v>
      </c>
      <c r="O576" s="1">
        <f>IFERROR(sales!$I576 * VLOOKUP($E576&amp;$F576&amp;"NG", 'fuel-split'!$A$2:$E$7, 5, 0) / VLOOKUP($F576&amp;$G576&amp;"NG", 'fuel-efficiency'!$A$2:$E$56, 5, 0), 0)</f>
        <v>0</v>
      </c>
      <c r="P576" s="1">
        <f>IFERROR(sales!$I576 * VLOOKUP($E576&amp;$F576&amp;"ELEC", 'fuel-split'!$A$2:$E$7, 5, 0) / VLOOKUP($F576&amp;$G576&amp;"ELEC", 'fuel-efficiency'!$A$2:$E$56, 5, 0), 0)</f>
        <v>0</v>
      </c>
    </row>
    <row r="577" spans="1:16" x14ac:dyDescent="0.2">
      <c r="A577" s="1" t="str">
        <f t="shared" si="16"/>
        <v>20132commercialVCC 21400 (GAS LHD1)2012</v>
      </c>
      <c r="B577" s="1" t="str">
        <f t="shared" si="17"/>
        <v>20132commercialVCC 21400 (GAS LHD1)</v>
      </c>
      <c r="C577">
        <f>sales!$B$577</f>
        <v>2013</v>
      </c>
      <c r="D577">
        <f>sales!$C$577</f>
        <v>2</v>
      </c>
      <c r="E577" t="str">
        <f>sales!$D$577</f>
        <v>commercial</v>
      </c>
      <c r="F577" t="str">
        <f>sales!$E$577</f>
        <v>VCC 21400 (GAS LHD1)</v>
      </c>
      <c r="G577">
        <f>sales!$F$577</f>
        <v>2012</v>
      </c>
      <c r="H577" s="1">
        <f>sales!$G577 - VLOOKUP($D577&amp;$G577, 'regional-sales'!$A$2:$D$24, 4, 0) * VLOOKUP($D577&amp;$E577&amp;$F577&amp;$G577, 'market-share'!$A$2:$F$95, 6, 0) * ($C577 = $G577)</f>
        <v>0</v>
      </c>
      <c r="I577" s="1">
        <f>sales!$H577 - IF($C577 &gt;= $G577, VLOOKUP($D577&amp;$G577, 'regional-sales'!$A$2:$D$24, 4, 0) * VLOOKUP($D577&amp;$E577&amp;$F577&amp;$G577, 'market-share'!$A$2:$F$95, 6, 0) * VLOOKUP($C577 - $G577, survival!$A$2:$B$72, 2, 0), 0)</f>
        <v>-2.7806095204141457E-9</v>
      </c>
      <c r="J577" s="1">
        <f>sales!$I577 - IF($C577 &gt;= $G577, sales!$H577 *VLOOKUP(E577&amp;($C577-$G577), 'annual-travel'!$A$2:$D$64, 4, 0), 0)</f>
        <v>1.3545714318752289E-3</v>
      </c>
      <c r="K577" s="1">
        <f>sales!$J577 - SUM($M577:$P577)</f>
        <v>2.6091141626238823E-4</v>
      </c>
      <c r="M577" s="1">
        <f>IFERROR(sales!$I577 * VLOOKUP($E577&amp;$F577&amp;"GAS", 'fuel-split'!$A$2:$E$7, 5, 0) / VLOOKUP($F577&amp;$G577&amp;"GAS", 'fuel-efficiency'!$A$2:$E$56, 5, 0), 0)</f>
        <v>791934.05916466156</v>
      </c>
      <c r="N577" s="1">
        <f>IFERROR(sales!$I577 * VLOOKUP($E577&amp;F577&amp;"DSL", 'fuel-split'!$A$2:$E$7, 5, 0) / VLOOKUP($F577&amp;$G577&amp;"DSL", 'fuel-efficiency'!$A$2:$E$56, 5, 0), 0)</f>
        <v>0</v>
      </c>
      <c r="O577" s="1">
        <f>IFERROR(sales!$I577 * VLOOKUP($E577&amp;$F577&amp;"NG", 'fuel-split'!$A$2:$E$7, 5, 0) / VLOOKUP($F577&amp;$G577&amp;"NG", 'fuel-efficiency'!$A$2:$E$56, 5, 0), 0)</f>
        <v>0</v>
      </c>
      <c r="P577" s="1">
        <f>IFERROR(sales!$I577 * VLOOKUP($E577&amp;$F577&amp;"ELEC", 'fuel-split'!$A$2:$E$7, 5, 0) / VLOOKUP($F577&amp;$G577&amp;"ELEC", 'fuel-efficiency'!$A$2:$E$56, 5, 0), 0)</f>
        <v>0</v>
      </c>
    </row>
    <row r="578" spans="1:16" x14ac:dyDescent="0.2">
      <c r="A578" s="1" t="str">
        <f t="shared" si="16"/>
        <v>20142commercialVCC 21400 (GAS LHD1)2012</v>
      </c>
      <c r="B578" s="1" t="str">
        <f t="shared" si="17"/>
        <v>20142commercialVCC 21400 (GAS LHD1)</v>
      </c>
      <c r="C578">
        <f>sales!$B$578</f>
        <v>2014</v>
      </c>
      <c r="D578">
        <f>sales!$C$578</f>
        <v>2</v>
      </c>
      <c r="E578" t="str">
        <f>sales!$D$578</f>
        <v>commercial</v>
      </c>
      <c r="F578" t="str">
        <f>sales!$E$578</f>
        <v>VCC 21400 (GAS LHD1)</v>
      </c>
      <c r="G578">
        <f>sales!$F$578</f>
        <v>2012</v>
      </c>
      <c r="H578" s="1">
        <f>sales!$G578 - VLOOKUP($D578&amp;$G578, 'regional-sales'!$A$2:$D$24, 4, 0) * VLOOKUP($D578&amp;$E578&amp;$F578&amp;$G578, 'market-share'!$A$2:$F$95, 6, 0) * ($C578 = $G578)</f>
        <v>0</v>
      </c>
      <c r="I578" s="1">
        <f>sales!$H578 - IF($C578 &gt;= $G578, VLOOKUP($D578&amp;$G578, 'regional-sales'!$A$2:$D$24, 4, 0) * VLOOKUP($D578&amp;$E578&amp;$F578&amp;$G578, 'market-share'!$A$2:$F$95, 6, 0) * VLOOKUP($C578 - $G578, survival!$A$2:$B$72, 2, 0), 0)</f>
        <v>-2.7533815227798186E-9</v>
      </c>
      <c r="J578" s="1">
        <f>sales!$I578 - IF($C578 &gt;= $G578, sales!$H578 *VLOOKUP(E578&amp;($C578-$G578), 'annual-travel'!$A$2:$D$64, 4, 0), 0)</f>
        <v>1.8339036032557487E-3</v>
      </c>
      <c r="K578" s="1">
        <f>sales!$J578 - SUM($M578:$P578)</f>
        <v>2.3313728161156178E-4</v>
      </c>
      <c r="M578" s="1">
        <f>IFERROR(sales!$I578 * VLOOKUP($E578&amp;$F578&amp;"GAS", 'fuel-split'!$A$2:$E$7, 5, 0) / VLOOKUP($F578&amp;$G578&amp;"GAS", 'fuel-efficiency'!$A$2:$E$56, 5, 0), 0)</f>
        <v>707630.55091350072</v>
      </c>
      <c r="N578" s="1">
        <f>IFERROR(sales!$I578 * VLOOKUP($E578&amp;F578&amp;"DSL", 'fuel-split'!$A$2:$E$7, 5, 0) / VLOOKUP($F578&amp;$G578&amp;"DSL", 'fuel-efficiency'!$A$2:$E$56, 5, 0), 0)</f>
        <v>0</v>
      </c>
      <c r="O578" s="1">
        <f>IFERROR(sales!$I578 * VLOOKUP($E578&amp;$F578&amp;"NG", 'fuel-split'!$A$2:$E$7, 5, 0) / VLOOKUP($F578&amp;$G578&amp;"NG", 'fuel-efficiency'!$A$2:$E$56, 5, 0), 0)</f>
        <v>0</v>
      </c>
      <c r="P578" s="1">
        <f>IFERROR(sales!$I578 * VLOOKUP($E578&amp;$F578&amp;"ELEC", 'fuel-split'!$A$2:$E$7, 5, 0) / VLOOKUP($F578&amp;$G578&amp;"ELEC", 'fuel-efficiency'!$A$2:$E$56, 5, 0), 0)</f>
        <v>0</v>
      </c>
    </row>
    <row r="579" spans="1:16" x14ac:dyDescent="0.2">
      <c r="A579" s="1" t="str">
        <f t="shared" ref="A579:A642" si="18">$B579&amp;$G579</f>
        <v>20152commercialVCC 21400 (GAS LHD1)2012</v>
      </c>
      <c r="B579" s="1" t="str">
        <f t="shared" ref="B579:B642" si="19">$C579&amp;$D579&amp;$E579&amp;$F579</f>
        <v>20152commercialVCC 21400 (GAS LHD1)</v>
      </c>
      <c r="C579">
        <f>sales!$B$579</f>
        <v>2015</v>
      </c>
      <c r="D579">
        <f>sales!$C$579</f>
        <v>2</v>
      </c>
      <c r="E579" t="str">
        <f>sales!$D$579</f>
        <v>commercial</v>
      </c>
      <c r="F579" t="str">
        <f>sales!$E$579</f>
        <v>VCC 21400 (GAS LHD1)</v>
      </c>
      <c r="G579">
        <f>sales!$F$579</f>
        <v>2012</v>
      </c>
      <c r="H579" s="1">
        <f>sales!$G579 - VLOOKUP($D579&amp;$G579, 'regional-sales'!$A$2:$D$24, 4, 0) * VLOOKUP($D579&amp;$E579&amp;$F579&amp;$G579, 'market-share'!$A$2:$F$95, 6, 0) * ($C579 = $G579)</f>
        <v>0</v>
      </c>
      <c r="I579" s="1">
        <f>sales!$H579 - IF($C579 &gt;= $G579, VLOOKUP($D579&amp;$G579, 'regional-sales'!$A$2:$D$24, 4, 0) * VLOOKUP($D579&amp;$E579&amp;$F579&amp;$G579, 'market-share'!$A$2:$F$95, 6, 0) * VLOOKUP($C579 - $G579, survival!$A$2:$B$72, 2, 0), 0)</f>
        <v>-2.7255850909568835E-9</v>
      </c>
      <c r="J579" s="1">
        <f>sales!$I579 - IF($C579 &gt;= $G579, sales!$H579 *VLOOKUP(E579&amp;($C579-$G579), 'annual-travel'!$A$2:$D$64, 4, 0), 0)</f>
        <v>1.2089041993021965E-3</v>
      </c>
      <c r="K579" s="1">
        <f>sales!$J579 - SUM($M579:$P579)</f>
        <v>2.1295028273016214E-4</v>
      </c>
      <c r="M579" s="1">
        <f>IFERROR(sales!$I579 * VLOOKUP($E579&amp;$F579&amp;"GAS", 'fuel-split'!$A$2:$E$7, 5, 0) / VLOOKUP($F579&amp;$G579&amp;"GAS", 'fuel-efficiency'!$A$2:$E$56, 5, 0), 0)</f>
        <v>646358.54206160177</v>
      </c>
      <c r="N579" s="1">
        <f>IFERROR(sales!$I579 * VLOOKUP($E579&amp;F579&amp;"DSL", 'fuel-split'!$A$2:$E$7, 5, 0) / VLOOKUP($F579&amp;$G579&amp;"DSL", 'fuel-efficiency'!$A$2:$E$56, 5, 0), 0)</f>
        <v>0</v>
      </c>
      <c r="O579" s="1">
        <f>IFERROR(sales!$I579 * VLOOKUP($E579&amp;$F579&amp;"NG", 'fuel-split'!$A$2:$E$7, 5, 0) / VLOOKUP($F579&amp;$G579&amp;"NG", 'fuel-efficiency'!$A$2:$E$56, 5, 0), 0)</f>
        <v>0</v>
      </c>
      <c r="P579" s="1">
        <f>IFERROR(sales!$I579 * VLOOKUP($E579&amp;$F579&amp;"ELEC", 'fuel-split'!$A$2:$E$7, 5, 0) / VLOOKUP($F579&amp;$G579&amp;"ELEC", 'fuel-efficiency'!$A$2:$E$56, 5, 0), 0)</f>
        <v>0</v>
      </c>
    </row>
    <row r="580" spans="1:16" x14ac:dyDescent="0.2">
      <c r="A580" s="1" t="str">
        <f t="shared" si="18"/>
        <v>20162commercialVCC 21400 (GAS LHD1)2012</v>
      </c>
      <c r="B580" s="1" t="str">
        <f t="shared" si="19"/>
        <v>20162commercialVCC 21400 (GAS LHD1)</v>
      </c>
      <c r="C580">
        <f>sales!$B$580</f>
        <v>2016</v>
      </c>
      <c r="D580">
        <f>sales!$C$580</f>
        <v>2</v>
      </c>
      <c r="E580" t="str">
        <f>sales!$D$580</f>
        <v>commercial</v>
      </c>
      <c r="F580" t="str">
        <f>sales!$E$580</f>
        <v>VCC 21400 (GAS LHD1)</v>
      </c>
      <c r="G580">
        <f>sales!$F$580</f>
        <v>2012</v>
      </c>
      <c r="H580" s="1">
        <f>sales!$G580 - VLOOKUP($D580&amp;$G580, 'regional-sales'!$A$2:$D$24, 4, 0) * VLOOKUP($D580&amp;$E580&amp;$F580&amp;$G580, 'market-share'!$A$2:$F$95, 6, 0) * ($C580 = $G580)</f>
        <v>0</v>
      </c>
      <c r="I580" s="1">
        <f>sales!$H580 - IF($C580 &gt;= $G580, VLOOKUP($D580&amp;$G580, 'regional-sales'!$A$2:$D$24, 4, 0) * VLOOKUP($D580&amp;$E580&amp;$F580&amp;$G580, 'market-share'!$A$2:$F$95, 6, 0) * VLOOKUP($C580 - $G580, survival!$A$2:$B$72, 2, 0), 0)</f>
        <v>-2.6977318157150876E-9</v>
      </c>
      <c r="J580" s="1">
        <f>sales!$I580 - IF($C580 &gt;= $G580, sales!$H580 *VLOOKUP(E580&amp;($C580-$G580), 'annual-travel'!$A$2:$D$64, 4, 0), 0)</f>
        <v>-8.816225454211235E-4</v>
      </c>
      <c r="K580" s="1">
        <f>sales!$J580 - SUM($M580:$P580)</f>
        <v>1.9697938114404678E-4</v>
      </c>
      <c r="M580" s="1">
        <f>IFERROR(sales!$I580 * VLOOKUP($E580&amp;$F580&amp;"GAS", 'fuel-split'!$A$2:$E$7, 5, 0) / VLOOKUP($F580&amp;$G580&amp;"GAS", 'fuel-efficiency'!$A$2:$E$56, 5, 0), 0)</f>
        <v>597881.1347908196</v>
      </c>
      <c r="N580" s="1">
        <f>IFERROR(sales!$I580 * VLOOKUP($E580&amp;F580&amp;"DSL", 'fuel-split'!$A$2:$E$7, 5, 0) / VLOOKUP($F580&amp;$G580&amp;"DSL", 'fuel-efficiency'!$A$2:$E$56, 5, 0), 0)</f>
        <v>0</v>
      </c>
      <c r="O580" s="1">
        <f>IFERROR(sales!$I580 * VLOOKUP($E580&amp;$F580&amp;"NG", 'fuel-split'!$A$2:$E$7, 5, 0) / VLOOKUP($F580&amp;$G580&amp;"NG", 'fuel-efficiency'!$A$2:$E$56, 5, 0), 0)</f>
        <v>0</v>
      </c>
      <c r="P580" s="1">
        <f>IFERROR(sales!$I580 * VLOOKUP($E580&amp;$F580&amp;"ELEC", 'fuel-split'!$A$2:$E$7, 5, 0) / VLOOKUP($F580&amp;$G580&amp;"ELEC", 'fuel-efficiency'!$A$2:$E$56, 5, 0), 0)</f>
        <v>0</v>
      </c>
    </row>
    <row r="581" spans="1:16" x14ac:dyDescent="0.2">
      <c r="A581" s="1" t="str">
        <f t="shared" si="18"/>
        <v>20172commercialVCC 21400 (GAS LHD1)2012</v>
      </c>
      <c r="B581" s="1" t="str">
        <f t="shared" si="19"/>
        <v>20172commercialVCC 21400 (GAS LHD1)</v>
      </c>
      <c r="C581">
        <f>sales!$B$581</f>
        <v>2017</v>
      </c>
      <c r="D581">
        <f>sales!$C$581</f>
        <v>2</v>
      </c>
      <c r="E581" t="str">
        <f>sales!$D$581</f>
        <v>commercial</v>
      </c>
      <c r="F581" t="str">
        <f>sales!$E$581</f>
        <v>VCC 21400 (GAS LHD1)</v>
      </c>
      <c r="G581">
        <f>sales!$F$581</f>
        <v>2012</v>
      </c>
      <c r="H581" s="1">
        <f>sales!$G581 - VLOOKUP($D581&amp;$G581, 'regional-sales'!$A$2:$D$24, 4, 0) * VLOOKUP($D581&amp;$E581&amp;$F581&amp;$G581, 'market-share'!$A$2:$F$95, 6, 0) * ($C581 = $G581)</f>
        <v>0</v>
      </c>
      <c r="I581" s="1">
        <f>sales!$H581 - IF($C581 &gt;= $G581, VLOOKUP($D581&amp;$G581, 'regional-sales'!$A$2:$D$24, 4, 0) * VLOOKUP($D581&amp;$E581&amp;$F581&amp;$G581, 'market-share'!$A$2:$F$95, 6, 0) * VLOOKUP($C581 - $G581, survival!$A$2:$B$72, 2, 0), 0)</f>
        <v>-2.6712996259448119E-9</v>
      </c>
      <c r="J581" s="1">
        <f>sales!$I581 - IF($C581 &gt;= $G581, sales!$H581 *VLOOKUP(E581&amp;($C581-$G581), 'annual-travel'!$A$2:$D$64, 4, 0), 0)</f>
        <v>1.3725440949201584E-3</v>
      </c>
      <c r="K581" s="1">
        <f>sales!$J581 - SUM($M581:$P581)</f>
        <v>1.8291408196091652E-4</v>
      </c>
      <c r="M581" s="1">
        <f>IFERROR(sales!$I581 * VLOOKUP($E581&amp;$F581&amp;"GAS", 'fuel-split'!$A$2:$E$7, 5, 0) / VLOOKUP($F581&amp;$G581&amp;"GAS", 'fuel-efficiency'!$A$2:$E$56, 5, 0), 0)</f>
        <v>555188.05028985196</v>
      </c>
      <c r="N581" s="1">
        <f>IFERROR(sales!$I581 * VLOOKUP($E581&amp;F581&amp;"DSL", 'fuel-split'!$A$2:$E$7, 5, 0) / VLOOKUP($F581&amp;$G581&amp;"DSL", 'fuel-efficiency'!$A$2:$E$56, 5, 0), 0)</f>
        <v>0</v>
      </c>
      <c r="O581" s="1">
        <f>IFERROR(sales!$I581 * VLOOKUP($E581&amp;$F581&amp;"NG", 'fuel-split'!$A$2:$E$7, 5, 0) / VLOOKUP($F581&amp;$G581&amp;"NG", 'fuel-efficiency'!$A$2:$E$56, 5, 0), 0)</f>
        <v>0</v>
      </c>
      <c r="P581" s="1">
        <f>IFERROR(sales!$I581 * VLOOKUP($E581&amp;$F581&amp;"ELEC", 'fuel-split'!$A$2:$E$7, 5, 0) / VLOOKUP($F581&amp;$G581&amp;"ELEC", 'fuel-efficiency'!$A$2:$E$56, 5, 0), 0)</f>
        <v>0</v>
      </c>
    </row>
    <row r="582" spans="1:16" x14ac:dyDescent="0.2">
      <c r="A582" s="1" t="str">
        <f t="shared" si="18"/>
        <v>20182commercialVCC 21400 (GAS LHD1)2012</v>
      </c>
      <c r="B582" s="1" t="str">
        <f t="shared" si="19"/>
        <v>20182commercialVCC 21400 (GAS LHD1)</v>
      </c>
      <c r="C582">
        <f>sales!$B$582</f>
        <v>2018</v>
      </c>
      <c r="D582">
        <f>sales!$C$582</f>
        <v>2</v>
      </c>
      <c r="E582" t="str">
        <f>sales!$D$582</f>
        <v>commercial</v>
      </c>
      <c r="F582" t="str">
        <f>sales!$E$582</f>
        <v>VCC 21400 (GAS LHD1)</v>
      </c>
      <c r="G582">
        <f>sales!$F$582</f>
        <v>2012</v>
      </c>
      <c r="H582" s="1">
        <f>sales!$G582 - VLOOKUP($D582&amp;$G582, 'regional-sales'!$A$2:$D$24, 4, 0) * VLOOKUP($D582&amp;$E582&amp;$F582&amp;$G582, 'market-share'!$A$2:$F$95, 6, 0) * ($C582 = $G582)</f>
        <v>0</v>
      </c>
      <c r="I582" s="1">
        <f>sales!$H582 - IF($C582 &gt;= $G582, VLOOKUP($D582&amp;$G582, 'regional-sales'!$A$2:$D$24, 4, 0) * VLOOKUP($D582&amp;$E582&amp;$F582&amp;$G582, 'market-share'!$A$2:$F$95, 6, 0) * VLOOKUP($C582 - $G582, survival!$A$2:$B$72, 2, 0), 0)</f>
        <v>-2.6449242795933969E-9</v>
      </c>
      <c r="J582" s="1">
        <f>sales!$I582 - IF($C582 &gt;= $G582, sales!$H582 *VLOOKUP(E582&amp;($C582-$G582), 'annual-travel'!$A$2:$D$64, 4, 0), 0)</f>
        <v>9.9015142768621445E-4</v>
      </c>
      <c r="K582" s="1">
        <f>sales!$J582 - SUM($M582:$P582)</f>
        <v>1.7151591600850224E-4</v>
      </c>
      <c r="M582" s="1">
        <f>IFERROR(sales!$I582 * VLOOKUP($E582&amp;$F582&amp;"GAS", 'fuel-split'!$A$2:$E$7, 5, 0) / VLOOKUP($F582&amp;$G582&amp;"GAS", 'fuel-efficiency'!$A$2:$E$56, 5, 0), 0)</f>
        <v>520593.2992243811</v>
      </c>
      <c r="N582" s="1">
        <f>IFERROR(sales!$I582 * VLOOKUP($E582&amp;F582&amp;"DSL", 'fuel-split'!$A$2:$E$7, 5, 0) / VLOOKUP($F582&amp;$G582&amp;"DSL", 'fuel-efficiency'!$A$2:$E$56, 5, 0), 0)</f>
        <v>0</v>
      </c>
      <c r="O582" s="1">
        <f>IFERROR(sales!$I582 * VLOOKUP($E582&amp;$F582&amp;"NG", 'fuel-split'!$A$2:$E$7, 5, 0) / VLOOKUP($F582&amp;$G582&amp;"NG", 'fuel-efficiency'!$A$2:$E$56, 5, 0), 0)</f>
        <v>0</v>
      </c>
      <c r="P582" s="1">
        <f>IFERROR(sales!$I582 * VLOOKUP($E582&amp;$F582&amp;"ELEC", 'fuel-split'!$A$2:$E$7, 5, 0) / VLOOKUP($F582&amp;$G582&amp;"ELEC", 'fuel-efficiency'!$A$2:$E$56, 5, 0), 0)</f>
        <v>0</v>
      </c>
    </row>
    <row r="583" spans="1:16" x14ac:dyDescent="0.2">
      <c r="A583" s="1" t="str">
        <f t="shared" si="18"/>
        <v>20192commercialVCC 21400 (GAS LHD1)2012</v>
      </c>
      <c r="B583" s="1" t="str">
        <f t="shared" si="19"/>
        <v>20192commercialVCC 21400 (GAS LHD1)</v>
      </c>
      <c r="C583">
        <f>sales!$B$583</f>
        <v>2019</v>
      </c>
      <c r="D583">
        <f>sales!$C$583</f>
        <v>2</v>
      </c>
      <c r="E583" t="str">
        <f>sales!$D$583</f>
        <v>commercial</v>
      </c>
      <c r="F583" t="str">
        <f>sales!$E$583</f>
        <v>VCC 21400 (GAS LHD1)</v>
      </c>
      <c r="G583">
        <f>sales!$F$583</f>
        <v>2012</v>
      </c>
      <c r="H583" s="1">
        <f>sales!$G583 - VLOOKUP($D583&amp;$G583, 'regional-sales'!$A$2:$D$24, 4, 0) * VLOOKUP($D583&amp;$E583&amp;$F583&amp;$G583, 'market-share'!$A$2:$F$95, 6, 0) * ($C583 = $G583)</f>
        <v>0</v>
      </c>
      <c r="I583" s="1">
        <f>sales!$H583 - IF($C583 &gt;= $G583, VLOOKUP($D583&amp;$G583, 'regional-sales'!$A$2:$D$24, 4, 0) * VLOOKUP($D583&amp;$E583&amp;$F583&amp;$G583, 'market-share'!$A$2:$F$95, 6, 0) * VLOOKUP($C583 - $G583, survival!$A$2:$B$72, 2, 0), 0)</f>
        <v>-2.618264716147678E-9</v>
      </c>
      <c r="J583" s="1">
        <f>sales!$I583 - IF($C583 &gt;= $G583, sales!$H583 *VLOOKUP(E583&amp;($C583-$G583), 'annual-travel'!$A$2:$D$64, 4, 0), 0)</f>
        <v>9.8220072686672211E-5</v>
      </c>
      <c r="K583" s="1">
        <f>sales!$J583 - SUM($M583:$P583)</f>
        <v>1.6166846035048366E-4</v>
      </c>
      <c r="M583" s="1">
        <f>IFERROR(sales!$I583 * VLOOKUP($E583&amp;$F583&amp;"GAS", 'fuel-split'!$A$2:$E$7, 5, 0) / VLOOKUP($F583&amp;$G583&amp;"GAS", 'fuel-efficiency'!$A$2:$E$56, 5, 0), 0)</f>
        <v>490702.61903982155</v>
      </c>
      <c r="N583" s="1">
        <f>IFERROR(sales!$I583 * VLOOKUP($E583&amp;F583&amp;"DSL", 'fuel-split'!$A$2:$E$7, 5, 0) / VLOOKUP($F583&amp;$G583&amp;"DSL", 'fuel-efficiency'!$A$2:$E$56, 5, 0), 0)</f>
        <v>0</v>
      </c>
      <c r="O583" s="1">
        <f>IFERROR(sales!$I583 * VLOOKUP($E583&amp;$F583&amp;"NG", 'fuel-split'!$A$2:$E$7, 5, 0) / VLOOKUP($F583&amp;$G583&amp;"NG", 'fuel-efficiency'!$A$2:$E$56, 5, 0), 0)</f>
        <v>0</v>
      </c>
      <c r="P583" s="1">
        <f>IFERROR(sales!$I583 * VLOOKUP($E583&amp;$F583&amp;"ELEC", 'fuel-split'!$A$2:$E$7, 5, 0) / VLOOKUP($F583&amp;$G583&amp;"ELEC", 'fuel-efficiency'!$A$2:$E$56, 5, 0), 0)</f>
        <v>0</v>
      </c>
    </row>
    <row r="584" spans="1:16" x14ac:dyDescent="0.2">
      <c r="A584" s="1" t="str">
        <f t="shared" si="18"/>
        <v>20202commercialVCC 21400 (GAS LHD1)2012</v>
      </c>
      <c r="B584" s="1" t="str">
        <f t="shared" si="19"/>
        <v>20202commercialVCC 21400 (GAS LHD1)</v>
      </c>
      <c r="C584">
        <f>sales!$B$584</f>
        <v>2020</v>
      </c>
      <c r="D584">
        <f>sales!$C$584</f>
        <v>2</v>
      </c>
      <c r="E584" t="str">
        <f>sales!$D$584</f>
        <v>commercial</v>
      </c>
      <c r="F584" t="str">
        <f>sales!$E$584</f>
        <v>VCC 21400 (GAS LHD1)</v>
      </c>
      <c r="G584">
        <f>sales!$F$584</f>
        <v>2012</v>
      </c>
      <c r="H584" s="1">
        <f>sales!$G584 - VLOOKUP($D584&amp;$G584, 'regional-sales'!$A$2:$D$24, 4, 0) * VLOOKUP($D584&amp;$E584&amp;$F584&amp;$G584, 'market-share'!$A$2:$F$95, 6, 0) * ($C584 = $G584)</f>
        <v>0</v>
      </c>
      <c r="I584" s="1">
        <f>sales!$H584 - IF($C584 &gt;= $G584, VLOOKUP($D584&amp;$G584, 'regional-sales'!$A$2:$D$24, 4, 0) * VLOOKUP($D584&amp;$E584&amp;$F584&amp;$G584, 'market-share'!$A$2:$F$95, 6, 0) * VLOOKUP($C584 - $G584, survival!$A$2:$B$72, 2, 0), 0)</f>
        <v>-2.5921735868905671E-9</v>
      </c>
      <c r="J584" s="1">
        <f>sales!$I584 - IF($C584 &gt;= $G584, sales!$H584 *VLOOKUP(E584&amp;($C584-$G584), 'annual-travel'!$A$2:$D$64, 4, 0), 0)</f>
        <v>-2.8677750378847122E-4</v>
      </c>
      <c r="K584" s="1">
        <f>sales!$J584 - SUM($M584:$P584)</f>
        <v>1.5312241157516837E-4</v>
      </c>
      <c r="M584" s="1">
        <f>IFERROR(sales!$I584 * VLOOKUP($E584&amp;$F584&amp;"GAS", 'fuel-split'!$A$2:$E$7, 5, 0) / VLOOKUP($F584&amp;$G584&amp;"GAS", 'fuel-efficiency'!$A$2:$E$56, 5, 0), 0)</f>
        <v>464765.90789921558</v>
      </c>
      <c r="N584" s="1">
        <f>IFERROR(sales!$I584 * VLOOKUP($E584&amp;F584&amp;"DSL", 'fuel-split'!$A$2:$E$7, 5, 0) / VLOOKUP($F584&amp;$G584&amp;"DSL", 'fuel-efficiency'!$A$2:$E$56, 5, 0), 0)</f>
        <v>0</v>
      </c>
      <c r="O584" s="1">
        <f>IFERROR(sales!$I584 * VLOOKUP($E584&amp;$F584&amp;"NG", 'fuel-split'!$A$2:$E$7, 5, 0) / VLOOKUP($F584&amp;$G584&amp;"NG", 'fuel-efficiency'!$A$2:$E$56, 5, 0), 0)</f>
        <v>0</v>
      </c>
      <c r="P584" s="1">
        <f>IFERROR(sales!$I584 * VLOOKUP($E584&amp;$F584&amp;"ELEC", 'fuel-split'!$A$2:$E$7, 5, 0) / VLOOKUP($F584&amp;$G584&amp;"ELEC", 'fuel-efficiency'!$A$2:$E$56, 5, 0), 0)</f>
        <v>0</v>
      </c>
    </row>
    <row r="585" spans="1:16" x14ac:dyDescent="0.2">
      <c r="A585" s="1" t="str">
        <f t="shared" si="18"/>
        <v>20102commercialVCC 21400 (GAS LHD1)2013</v>
      </c>
      <c r="B585" s="1" t="str">
        <f t="shared" si="19"/>
        <v>20102commercialVCC 21400 (GAS LHD1)</v>
      </c>
      <c r="C585">
        <f>sales!$B$585</f>
        <v>2010</v>
      </c>
      <c r="D585">
        <f>sales!$C$585</f>
        <v>2</v>
      </c>
      <c r="E585" t="str">
        <f>sales!$D$585</f>
        <v>commercial</v>
      </c>
      <c r="F585" t="str">
        <f>sales!$E$585</f>
        <v>VCC 21400 (GAS LHD1)</v>
      </c>
      <c r="G585">
        <f>sales!$F$585</f>
        <v>2013</v>
      </c>
      <c r="H585" s="1">
        <f>sales!$G585 - VLOOKUP($D585&amp;$G585, 'regional-sales'!$A$2:$D$24, 4, 0) * VLOOKUP($D585&amp;$E585&amp;$F585&amp;$G585, 'market-share'!$A$2:$F$95, 6, 0) * ($C585 = $G585)</f>
        <v>0</v>
      </c>
      <c r="I585" s="1">
        <f>sales!$H585 - IF($C585 &gt;= $G585, VLOOKUP($D585&amp;$G585, 'regional-sales'!$A$2:$D$24, 4, 0) * VLOOKUP($D585&amp;$E585&amp;$F585&amp;$G585, 'market-share'!$A$2:$F$95, 6, 0) * VLOOKUP($C585 - $G585, survival!$A$2:$B$72, 2, 0), 0)</f>
        <v>0</v>
      </c>
      <c r="J585" s="1">
        <f>sales!$I585 - IF($C585 &gt;= $G585, sales!$H585 *VLOOKUP(E585&amp;($C585-$G585), 'annual-travel'!$A$2:$D$64, 4, 0), 0)</f>
        <v>0</v>
      </c>
      <c r="K585" s="1">
        <f>sales!$J585 - SUM($M585:$P585)</f>
        <v>0</v>
      </c>
      <c r="M585" s="1">
        <f>IFERROR(sales!$I585 * VLOOKUP($E585&amp;$F585&amp;"GAS", 'fuel-split'!$A$2:$E$7, 5, 0) / VLOOKUP($F585&amp;$G585&amp;"GAS", 'fuel-efficiency'!$A$2:$E$56, 5, 0), 0)</f>
        <v>0</v>
      </c>
      <c r="N585" s="1">
        <f>IFERROR(sales!$I585 * VLOOKUP($E585&amp;F585&amp;"DSL", 'fuel-split'!$A$2:$E$7, 5, 0) / VLOOKUP($F585&amp;$G585&amp;"DSL", 'fuel-efficiency'!$A$2:$E$56, 5, 0), 0)</f>
        <v>0</v>
      </c>
      <c r="O585" s="1">
        <f>IFERROR(sales!$I585 * VLOOKUP($E585&amp;$F585&amp;"NG", 'fuel-split'!$A$2:$E$7, 5, 0) / VLOOKUP($F585&amp;$G585&amp;"NG", 'fuel-efficiency'!$A$2:$E$56, 5, 0), 0)</f>
        <v>0</v>
      </c>
      <c r="P585" s="1">
        <f>IFERROR(sales!$I585 * VLOOKUP($E585&amp;$F585&amp;"ELEC", 'fuel-split'!$A$2:$E$7, 5, 0) / VLOOKUP($F585&amp;$G585&amp;"ELEC", 'fuel-efficiency'!$A$2:$E$56, 5, 0), 0)</f>
        <v>0</v>
      </c>
    </row>
    <row r="586" spans="1:16" x14ac:dyDescent="0.2">
      <c r="A586" s="1" t="str">
        <f t="shared" si="18"/>
        <v>20112commercialVCC 21400 (GAS LHD1)2013</v>
      </c>
      <c r="B586" s="1" t="str">
        <f t="shared" si="19"/>
        <v>20112commercialVCC 21400 (GAS LHD1)</v>
      </c>
      <c r="C586">
        <f>sales!$B$586</f>
        <v>2011</v>
      </c>
      <c r="D586">
        <f>sales!$C$586</f>
        <v>2</v>
      </c>
      <c r="E586" t="str">
        <f>sales!$D$586</f>
        <v>commercial</v>
      </c>
      <c r="F586" t="str">
        <f>sales!$E$586</f>
        <v>VCC 21400 (GAS LHD1)</v>
      </c>
      <c r="G586">
        <f>sales!$F$586</f>
        <v>2013</v>
      </c>
      <c r="H586" s="1">
        <f>sales!$G586 - VLOOKUP($D586&amp;$G586, 'regional-sales'!$A$2:$D$24, 4, 0) * VLOOKUP($D586&amp;$E586&amp;$F586&amp;$G586, 'market-share'!$A$2:$F$95, 6, 0) * ($C586 = $G586)</f>
        <v>0</v>
      </c>
      <c r="I586" s="1">
        <f>sales!$H586 - IF($C586 &gt;= $G586, VLOOKUP($D586&amp;$G586, 'regional-sales'!$A$2:$D$24, 4, 0) * VLOOKUP($D586&amp;$E586&amp;$F586&amp;$G586, 'market-share'!$A$2:$F$95, 6, 0) * VLOOKUP($C586 - $G586, survival!$A$2:$B$72, 2, 0), 0)</f>
        <v>0</v>
      </c>
      <c r="J586" s="1">
        <f>sales!$I586 - IF($C586 &gt;= $G586, sales!$H586 *VLOOKUP(E586&amp;($C586-$G586), 'annual-travel'!$A$2:$D$64, 4, 0), 0)</f>
        <v>0</v>
      </c>
      <c r="K586" s="1">
        <f>sales!$J586 - SUM($M586:$P586)</f>
        <v>0</v>
      </c>
      <c r="M586" s="1">
        <f>IFERROR(sales!$I586 * VLOOKUP($E586&amp;$F586&amp;"GAS", 'fuel-split'!$A$2:$E$7, 5, 0) / VLOOKUP($F586&amp;$G586&amp;"GAS", 'fuel-efficiency'!$A$2:$E$56, 5, 0), 0)</f>
        <v>0</v>
      </c>
      <c r="N586" s="1">
        <f>IFERROR(sales!$I586 * VLOOKUP($E586&amp;F586&amp;"DSL", 'fuel-split'!$A$2:$E$7, 5, 0) / VLOOKUP($F586&amp;$G586&amp;"DSL", 'fuel-efficiency'!$A$2:$E$56, 5, 0), 0)</f>
        <v>0</v>
      </c>
      <c r="O586" s="1">
        <f>IFERROR(sales!$I586 * VLOOKUP($E586&amp;$F586&amp;"NG", 'fuel-split'!$A$2:$E$7, 5, 0) / VLOOKUP($F586&amp;$G586&amp;"NG", 'fuel-efficiency'!$A$2:$E$56, 5, 0), 0)</f>
        <v>0</v>
      </c>
      <c r="P586" s="1">
        <f>IFERROR(sales!$I586 * VLOOKUP($E586&amp;$F586&amp;"ELEC", 'fuel-split'!$A$2:$E$7, 5, 0) / VLOOKUP($F586&amp;$G586&amp;"ELEC", 'fuel-efficiency'!$A$2:$E$56, 5, 0), 0)</f>
        <v>0</v>
      </c>
    </row>
    <row r="587" spans="1:16" x14ac:dyDescent="0.2">
      <c r="A587" s="1" t="str">
        <f t="shared" si="18"/>
        <v>20122commercialVCC 21400 (GAS LHD1)2013</v>
      </c>
      <c r="B587" s="1" t="str">
        <f t="shared" si="19"/>
        <v>20122commercialVCC 21400 (GAS LHD1)</v>
      </c>
      <c r="C587">
        <f>sales!$B$587</f>
        <v>2012</v>
      </c>
      <c r="D587">
        <f>sales!$C$587</f>
        <v>2</v>
      </c>
      <c r="E587" t="str">
        <f>sales!$D$587</f>
        <v>commercial</v>
      </c>
      <c r="F587" t="str">
        <f>sales!$E$587</f>
        <v>VCC 21400 (GAS LHD1)</v>
      </c>
      <c r="G587">
        <f>sales!$F$587</f>
        <v>2013</v>
      </c>
      <c r="H587" s="1">
        <f>sales!$G587 - VLOOKUP($D587&amp;$G587, 'regional-sales'!$A$2:$D$24, 4, 0) * VLOOKUP($D587&amp;$E587&amp;$F587&amp;$G587, 'market-share'!$A$2:$F$95, 6, 0) * ($C587 = $G587)</f>
        <v>0</v>
      </c>
      <c r="I587" s="1">
        <f>sales!$H587 - IF($C587 &gt;= $G587, VLOOKUP($D587&amp;$G587, 'regional-sales'!$A$2:$D$24, 4, 0) * VLOOKUP($D587&amp;$E587&amp;$F587&amp;$G587, 'market-share'!$A$2:$F$95, 6, 0) * VLOOKUP($C587 - $G587, survival!$A$2:$B$72, 2, 0), 0)</f>
        <v>0</v>
      </c>
      <c r="J587" s="1">
        <f>sales!$I587 - IF($C587 &gt;= $G587, sales!$H587 *VLOOKUP(E587&amp;($C587-$G587), 'annual-travel'!$A$2:$D$64, 4, 0), 0)</f>
        <v>0</v>
      </c>
      <c r="K587" s="1">
        <f>sales!$J587 - SUM($M587:$P587)</f>
        <v>0</v>
      </c>
      <c r="M587" s="1">
        <f>IFERROR(sales!$I587 * VLOOKUP($E587&amp;$F587&amp;"GAS", 'fuel-split'!$A$2:$E$7, 5, 0) / VLOOKUP($F587&amp;$G587&amp;"GAS", 'fuel-efficiency'!$A$2:$E$56, 5, 0), 0)</f>
        <v>0</v>
      </c>
      <c r="N587" s="1">
        <f>IFERROR(sales!$I587 * VLOOKUP($E587&amp;F587&amp;"DSL", 'fuel-split'!$A$2:$E$7, 5, 0) / VLOOKUP($F587&amp;$G587&amp;"DSL", 'fuel-efficiency'!$A$2:$E$56, 5, 0), 0)</f>
        <v>0</v>
      </c>
      <c r="O587" s="1">
        <f>IFERROR(sales!$I587 * VLOOKUP($E587&amp;$F587&amp;"NG", 'fuel-split'!$A$2:$E$7, 5, 0) / VLOOKUP($F587&amp;$G587&amp;"NG", 'fuel-efficiency'!$A$2:$E$56, 5, 0), 0)</f>
        <v>0</v>
      </c>
      <c r="P587" s="1">
        <f>IFERROR(sales!$I587 * VLOOKUP($E587&amp;$F587&amp;"ELEC", 'fuel-split'!$A$2:$E$7, 5, 0) / VLOOKUP($F587&amp;$G587&amp;"ELEC", 'fuel-efficiency'!$A$2:$E$56, 5, 0), 0)</f>
        <v>0</v>
      </c>
    </row>
    <row r="588" spans="1:16" x14ac:dyDescent="0.2">
      <c r="A588" s="1" t="str">
        <f t="shared" si="18"/>
        <v>20132commercialVCC 21400 (GAS LHD1)2013</v>
      </c>
      <c r="B588" s="1" t="str">
        <f t="shared" si="19"/>
        <v>20132commercialVCC 21400 (GAS LHD1)</v>
      </c>
      <c r="C588">
        <f>sales!$B$588</f>
        <v>2013</v>
      </c>
      <c r="D588">
        <f>sales!$C$588</f>
        <v>2</v>
      </c>
      <c r="E588" t="str">
        <f>sales!$D$588</f>
        <v>commercial</v>
      </c>
      <c r="F588" t="str">
        <f>sales!$E$588</f>
        <v>VCC 21400 (GAS LHD1)</v>
      </c>
      <c r="G588">
        <f>sales!$F$588</f>
        <v>2013</v>
      </c>
      <c r="H588" s="1">
        <f>sales!$G588 - VLOOKUP($D588&amp;$G588, 'regional-sales'!$A$2:$D$24, 4, 0) * VLOOKUP($D588&amp;$E588&amp;$F588&amp;$G588, 'market-share'!$A$2:$F$95, 6, 0) * ($C588 = $G588)</f>
        <v>-1.0812009065830352E-8</v>
      </c>
      <c r="I588" s="1">
        <f>sales!$H588 - IF($C588 &gt;= $G588, VLOOKUP($D588&amp;$G588, 'regional-sales'!$A$2:$D$24, 4, 0) * VLOOKUP($D588&amp;$E588&amp;$F588&amp;$G588, 'market-share'!$A$2:$F$95, 6, 0) * VLOOKUP($C588 - $G588, survival!$A$2:$B$72, 2, 0), 0)</f>
        <v>-1.0812009065830352E-8</v>
      </c>
      <c r="J588" s="1">
        <f>sales!$I588 - IF($C588 &gt;= $G588, sales!$H588 *VLOOKUP(E588&amp;($C588-$G588), 'annual-travel'!$A$2:$D$64, 4, 0), 0)</f>
        <v>-2.5541801005601883E-4</v>
      </c>
      <c r="K588" s="1">
        <f>sales!$J588 - SUM($M588:$P588)</f>
        <v>4.7877227189019322E-5</v>
      </c>
      <c r="M588" s="1">
        <f>IFERROR(sales!$I588 * VLOOKUP($E588&amp;$F588&amp;"GAS", 'fuel-split'!$A$2:$E$7, 5, 0) / VLOOKUP($F588&amp;$G588&amp;"GAS", 'fuel-efficiency'!$A$2:$E$56, 5, 0), 0)</f>
        <v>151286.67327814078</v>
      </c>
      <c r="N588" s="1">
        <f>IFERROR(sales!$I588 * VLOOKUP($E588&amp;F588&amp;"DSL", 'fuel-split'!$A$2:$E$7, 5, 0) / VLOOKUP($F588&amp;$G588&amp;"DSL", 'fuel-efficiency'!$A$2:$E$56, 5, 0), 0)</f>
        <v>0</v>
      </c>
      <c r="O588" s="1">
        <f>IFERROR(sales!$I588 * VLOOKUP($E588&amp;$F588&amp;"NG", 'fuel-split'!$A$2:$E$7, 5, 0) / VLOOKUP($F588&amp;$G588&amp;"NG", 'fuel-efficiency'!$A$2:$E$56, 5, 0), 0)</f>
        <v>0</v>
      </c>
      <c r="P588" s="1">
        <f>IFERROR(sales!$I588 * VLOOKUP($E588&amp;$F588&amp;"ELEC", 'fuel-split'!$A$2:$E$7, 5, 0) / VLOOKUP($F588&amp;$G588&amp;"ELEC", 'fuel-efficiency'!$A$2:$E$56, 5, 0), 0)</f>
        <v>0</v>
      </c>
    </row>
    <row r="589" spans="1:16" x14ac:dyDescent="0.2">
      <c r="A589" s="1" t="str">
        <f t="shared" si="18"/>
        <v>20142commercialVCC 21400 (GAS LHD1)2013</v>
      </c>
      <c r="B589" s="1" t="str">
        <f t="shared" si="19"/>
        <v>20142commercialVCC 21400 (GAS LHD1)</v>
      </c>
      <c r="C589">
        <f>sales!$B$589</f>
        <v>2014</v>
      </c>
      <c r="D589">
        <f>sales!$C$589</f>
        <v>2</v>
      </c>
      <c r="E589" t="str">
        <f>sales!$D$589</f>
        <v>commercial</v>
      </c>
      <c r="F589" t="str">
        <f>sales!$E$589</f>
        <v>VCC 21400 (GAS LHD1)</v>
      </c>
      <c r="G589">
        <f>sales!$F$589</f>
        <v>2013</v>
      </c>
      <c r="H589" s="1">
        <f>sales!$G589 - VLOOKUP($D589&amp;$G589, 'regional-sales'!$A$2:$D$24, 4, 0) * VLOOKUP($D589&amp;$E589&amp;$F589&amp;$G589, 'market-share'!$A$2:$F$95, 6, 0) * ($C589 = $G589)</f>
        <v>0</v>
      </c>
      <c r="I589" s="1">
        <f>sales!$H589 - IF($C589 &gt;= $G589, VLOOKUP($D589&amp;$G589, 'regional-sales'!$A$2:$D$24, 4, 0) * VLOOKUP($D589&amp;$E589&amp;$F589&amp;$G589, 'market-share'!$A$2:$F$95, 6, 0) * VLOOKUP($C589 - $G589, survival!$A$2:$B$72, 2, 0), 0)</f>
        <v>-1.0703956832003314E-8</v>
      </c>
      <c r="J589" s="1">
        <f>sales!$I589 - IF($C589 &gt;= $G589, sales!$H589 *VLOOKUP(E589&amp;($C589-$G589), 'annual-travel'!$A$2:$D$64, 4, 0), 0)</f>
        <v>2.1898304112255573E-4</v>
      </c>
      <c r="K589" s="1">
        <f>sales!$J589 - SUM($M589:$P589)</f>
        <v>4.0598533814772964E-5</v>
      </c>
      <c r="M589" s="1">
        <f>IFERROR(sales!$I589 * VLOOKUP($E589&amp;$F589&amp;"GAS", 'fuel-split'!$A$2:$E$7, 5, 0) / VLOOKUP($F589&amp;$G589&amp;"GAS", 'fuel-efficiency'!$A$2:$E$56, 5, 0), 0)</f>
        <v>128286.25624555346</v>
      </c>
      <c r="N589" s="1">
        <f>IFERROR(sales!$I589 * VLOOKUP($E589&amp;F589&amp;"DSL", 'fuel-split'!$A$2:$E$7, 5, 0) / VLOOKUP($F589&amp;$G589&amp;"DSL", 'fuel-efficiency'!$A$2:$E$56, 5, 0), 0)</f>
        <v>0</v>
      </c>
      <c r="O589" s="1">
        <f>IFERROR(sales!$I589 * VLOOKUP($E589&amp;$F589&amp;"NG", 'fuel-split'!$A$2:$E$7, 5, 0) / VLOOKUP($F589&amp;$G589&amp;"NG", 'fuel-efficiency'!$A$2:$E$56, 5, 0), 0)</f>
        <v>0</v>
      </c>
      <c r="P589" s="1">
        <f>IFERROR(sales!$I589 * VLOOKUP($E589&amp;$F589&amp;"ELEC", 'fuel-split'!$A$2:$E$7, 5, 0) / VLOOKUP($F589&amp;$G589&amp;"ELEC", 'fuel-efficiency'!$A$2:$E$56, 5, 0), 0)</f>
        <v>0</v>
      </c>
    </row>
    <row r="590" spans="1:16" x14ac:dyDescent="0.2">
      <c r="A590" s="1" t="str">
        <f t="shared" si="18"/>
        <v>20152commercialVCC 21400 (GAS LHD1)2013</v>
      </c>
      <c r="B590" s="1" t="str">
        <f t="shared" si="19"/>
        <v>20152commercialVCC 21400 (GAS LHD1)</v>
      </c>
      <c r="C590">
        <f>sales!$B$590</f>
        <v>2015</v>
      </c>
      <c r="D590">
        <f>sales!$C$590</f>
        <v>2</v>
      </c>
      <c r="E590" t="str">
        <f>sales!$D$590</f>
        <v>commercial</v>
      </c>
      <c r="F590" t="str">
        <f>sales!$E$590</f>
        <v>VCC 21400 (GAS LHD1)</v>
      </c>
      <c r="G590">
        <f>sales!$F$590</f>
        <v>2013</v>
      </c>
      <c r="H590" s="1">
        <f>sales!$G590 - VLOOKUP($D590&amp;$G590, 'regional-sales'!$A$2:$D$24, 4, 0) * VLOOKUP($D590&amp;$E590&amp;$F590&amp;$G590, 'market-share'!$A$2:$F$95, 6, 0) * ($C590 = $G590)</f>
        <v>0</v>
      </c>
      <c r="I590" s="1">
        <f>sales!$H590 - IF($C590 &gt;= $G590, VLOOKUP($D590&amp;$G590, 'regional-sales'!$A$2:$D$24, 4, 0) * VLOOKUP($D590&amp;$E590&amp;$F590&amp;$G590, 'market-share'!$A$2:$F$95, 6, 0) * VLOOKUP($C590 - $G590, survival!$A$2:$B$72, 2, 0), 0)</f>
        <v>-1.0596842514587479E-8</v>
      </c>
      <c r="J590" s="1">
        <f>sales!$I590 - IF($C590 &gt;= $G590, sales!$H590 *VLOOKUP(E590&amp;($C590-$G590), 'annual-travel'!$A$2:$D$64, 4, 0), 0)</f>
        <v>2.9647513292729855E-4</v>
      </c>
      <c r="K590" s="1">
        <f>sales!$J590 - SUM($M590:$P590)</f>
        <v>3.6276469472795725E-5</v>
      </c>
      <c r="M590" s="1">
        <f>IFERROR(sales!$I590 * VLOOKUP($E590&amp;$F590&amp;"GAS", 'fuel-split'!$A$2:$E$7, 5, 0) / VLOOKUP($F590&amp;$G590&amp;"GAS", 'fuel-efficiency'!$A$2:$E$56, 5, 0), 0)</f>
        <v>114629.83960738653</v>
      </c>
      <c r="N590" s="1">
        <f>IFERROR(sales!$I590 * VLOOKUP($E590&amp;F590&amp;"DSL", 'fuel-split'!$A$2:$E$7, 5, 0) / VLOOKUP($F590&amp;$G590&amp;"DSL", 'fuel-efficiency'!$A$2:$E$56, 5, 0), 0)</f>
        <v>0</v>
      </c>
      <c r="O590" s="1">
        <f>IFERROR(sales!$I590 * VLOOKUP($E590&amp;$F590&amp;"NG", 'fuel-split'!$A$2:$E$7, 5, 0) / VLOOKUP($F590&amp;$G590&amp;"NG", 'fuel-efficiency'!$A$2:$E$56, 5, 0), 0)</f>
        <v>0</v>
      </c>
      <c r="P590" s="1">
        <f>IFERROR(sales!$I590 * VLOOKUP($E590&amp;$F590&amp;"ELEC", 'fuel-split'!$A$2:$E$7, 5, 0) / VLOOKUP($F590&amp;$G590&amp;"ELEC", 'fuel-efficiency'!$A$2:$E$56, 5, 0), 0)</f>
        <v>0</v>
      </c>
    </row>
    <row r="591" spans="1:16" x14ac:dyDescent="0.2">
      <c r="A591" s="1" t="str">
        <f t="shared" si="18"/>
        <v>20162commercialVCC 21400 (GAS LHD1)2013</v>
      </c>
      <c r="B591" s="1" t="str">
        <f t="shared" si="19"/>
        <v>20162commercialVCC 21400 (GAS LHD1)</v>
      </c>
      <c r="C591">
        <f>sales!$B$591</f>
        <v>2016</v>
      </c>
      <c r="D591">
        <f>sales!$C$591</f>
        <v>2</v>
      </c>
      <c r="E591" t="str">
        <f>sales!$D$591</f>
        <v>commercial</v>
      </c>
      <c r="F591" t="str">
        <f>sales!$E$591</f>
        <v>VCC 21400 (GAS LHD1)</v>
      </c>
      <c r="G591">
        <f>sales!$F$591</f>
        <v>2013</v>
      </c>
      <c r="H591" s="1">
        <f>sales!$G591 - VLOOKUP($D591&amp;$G591, 'regional-sales'!$A$2:$D$24, 4, 0) * VLOOKUP($D591&amp;$E591&amp;$F591&amp;$G591, 'market-share'!$A$2:$F$95, 6, 0) * ($C591 = $G591)</f>
        <v>0</v>
      </c>
      <c r="I591" s="1">
        <f>sales!$H591 - IF($C591 &gt;= $G591, VLOOKUP($D591&amp;$G591, 'regional-sales'!$A$2:$D$24, 4, 0) * VLOOKUP($D591&amp;$E591&amp;$F591&amp;$G591, 'market-share'!$A$2:$F$95, 6, 0) * VLOOKUP($C591 - $G591, survival!$A$2:$B$72, 2, 0), 0)</f>
        <v>-1.0490886381830933E-8</v>
      </c>
      <c r="J591" s="1">
        <f>sales!$I591 - IF($C591 &gt;= $G591, sales!$H591 *VLOOKUP(E591&amp;($C591-$G591), 'annual-travel'!$A$2:$D$64, 4, 0), 0)</f>
        <v>1.9543268717825413E-4</v>
      </c>
      <c r="K591" s="1">
        <f>sales!$J591 - SUM($M591:$P591)</f>
        <v>3.3135118428617716E-5</v>
      </c>
      <c r="M591" s="1">
        <f>IFERROR(sales!$I591 * VLOOKUP($E591&amp;$F591&amp;"GAS", 'fuel-split'!$A$2:$E$7, 5, 0) / VLOOKUP($F591&amp;$G591&amp;"GAS", 'fuel-efficiency'!$A$2:$E$56, 5, 0), 0)</f>
        <v>104704.32050981688</v>
      </c>
      <c r="N591" s="1">
        <f>IFERROR(sales!$I591 * VLOOKUP($E591&amp;F591&amp;"DSL", 'fuel-split'!$A$2:$E$7, 5, 0) / VLOOKUP($F591&amp;$G591&amp;"DSL", 'fuel-efficiency'!$A$2:$E$56, 5, 0), 0)</f>
        <v>0</v>
      </c>
      <c r="O591" s="1">
        <f>IFERROR(sales!$I591 * VLOOKUP($E591&amp;$F591&amp;"NG", 'fuel-split'!$A$2:$E$7, 5, 0) / VLOOKUP($F591&amp;$G591&amp;"NG", 'fuel-efficiency'!$A$2:$E$56, 5, 0), 0)</f>
        <v>0</v>
      </c>
      <c r="P591" s="1">
        <f>IFERROR(sales!$I591 * VLOOKUP($E591&amp;$F591&amp;"ELEC", 'fuel-split'!$A$2:$E$7, 5, 0) / VLOOKUP($F591&amp;$G591&amp;"ELEC", 'fuel-efficiency'!$A$2:$E$56, 5, 0), 0)</f>
        <v>0</v>
      </c>
    </row>
    <row r="592" spans="1:16" x14ac:dyDescent="0.2">
      <c r="A592" s="1" t="str">
        <f t="shared" si="18"/>
        <v>20172commercialVCC 21400 (GAS LHD1)2013</v>
      </c>
      <c r="B592" s="1" t="str">
        <f t="shared" si="19"/>
        <v>20172commercialVCC 21400 (GAS LHD1)</v>
      </c>
      <c r="C592">
        <f>sales!$B$592</f>
        <v>2017</v>
      </c>
      <c r="D592">
        <f>sales!$C$592</f>
        <v>2</v>
      </c>
      <c r="E592" t="str">
        <f>sales!$D$592</f>
        <v>commercial</v>
      </c>
      <c r="F592" t="str">
        <f>sales!$E$592</f>
        <v>VCC 21400 (GAS LHD1)</v>
      </c>
      <c r="G592">
        <f>sales!$F$592</f>
        <v>2013</v>
      </c>
      <c r="H592" s="1">
        <f>sales!$G592 - VLOOKUP($D592&amp;$G592, 'regional-sales'!$A$2:$D$24, 4, 0) * VLOOKUP($D592&amp;$E592&amp;$F592&amp;$G592, 'market-share'!$A$2:$F$95, 6, 0) * ($C592 = $G592)</f>
        <v>0</v>
      </c>
      <c r="I592" s="1">
        <f>sales!$H592 - IF($C592 &gt;= $G592, VLOOKUP($D592&amp;$G592, 'regional-sales'!$A$2:$D$24, 4, 0) * VLOOKUP($D592&amp;$E592&amp;$F592&amp;$G592, 'market-share'!$A$2:$F$95, 6, 0) * VLOOKUP($C592 - $G592, survival!$A$2:$B$72, 2, 0), 0)</f>
        <v>-1.0386003168605384E-8</v>
      </c>
      <c r="J592" s="1">
        <f>sales!$I592 - IF($C592 &gt;= $G592, sales!$H592 *VLOOKUP(E592&amp;($C592-$G592), 'annual-travel'!$A$2:$D$64, 4, 0), 0)</f>
        <v>-1.4252867549657822E-4</v>
      </c>
      <c r="K592" s="1">
        <f>sales!$J592 - SUM($M592:$P592)</f>
        <v>3.0650131520815194E-5</v>
      </c>
      <c r="M592" s="1">
        <f>IFERROR(sales!$I592 * VLOOKUP($E592&amp;$F592&amp;"GAS", 'fuel-split'!$A$2:$E$7, 5, 0) / VLOOKUP($F592&amp;$G592&amp;"GAS", 'fuel-efficiency'!$A$2:$E$56, 5, 0), 0)</f>
        <v>96851.412784369371</v>
      </c>
      <c r="N592" s="1">
        <f>IFERROR(sales!$I592 * VLOOKUP($E592&amp;F592&amp;"DSL", 'fuel-split'!$A$2:$E$7, 5, 0) / VLOOKUP($F592&amp;$G592&amp;"DSL", 'fuel-efficiency'!$A$2:$E$56, 5, 0), 0)</f>
        <v>0</v>
      </c>
      <c r="O592" s="1">
        <f>IFERROR(sales!$I592 * VLOOKUP($E592&amp;$F592&amp;"NG", 'fuel-split'!$A$2:$E$7, 5, 0) / VLOOKUP($F592&amp;$G592&amp;"NG", 'fuel-efficiency'!$A$2:$E$56, 5, 0), 0)</f>
        <v>0</v>
      </c>
      <c r="P592" s="1">
        <f>IFERROR(sales!$I592 * VLOOKUP($E592&amp;$F592&amp;"ELEC", 'fuel-split'!$A$2:$E$7, 5, 0) / VLOOKUP($F592&amp;$G592&amp;"ELEC", 'fuel-efficiency'!$A$2:$E$56, 5, 0), 0)</f>
        <v>0</v>
      </c>
    </row>
    <row r="593" spans="1:16" x14ac:dyDescent="0.2">
      <c r="A593" s="1" t="str">
        <f t="shared" si="18"/>
        <v>20182commercialVCC 21400 (GAS LHD1)2013</v>
      </c>
      <c r="B593" s="1" t="str">
        <f t="shared" si="19"/>
        <v>20182commercialVCC 21400 (GAS LHD1)</v>
      </c>
      <c r="C593">
        <f>sales!$B$593</f>
        <v>2018</v>
      </c>
      <c r="D593">
        <f>sales!$C$593</f>
        <v>2</v>
      </c>
      <c r="E593" t="str">
        <f>sales!$D$593</f>
        <v>commercial</v>
      </c>
      <c r="F593" t="str">
        <f>sales!$E$593</f>
        <v>VCC 21400 (GAS LHD1)</v>
      </c>
      <c r="G593">
        <f>sales!$F$593</f>
        <v>2013</v>
      </c>
      <c r="H593" s="1">
        <f>sales!$G593 - VLOOKUP($D593&amp;$G593, 'regional-sales'!$A$2:$D$24, 4, 0) * VLOOKUP($D593&amp;$E593&amp;$F593&amp;$G593, 'market-share'!$A$2:$F$95, 6, 0) * ($C593 = $G593)</f>
        <v>0</v>
      </c>
      <c r="I593" s="1">
        <f>sales!$H593 - IF($C593 &gt;= $G593, VLOOKUP($D593&amp;$G593, 'regional-sales'!$A$2:$D$24, 4, 0) * VLOOKUP($D593&amp;$E593&amp;$F593&amp;$G593, 'market-share'!$A$2:$F$95, 6, 0) * VLOOKUP($C593 - $G593, survival!$A$2:$B$72, 2, 0), 0)</f>
        <v>-1.0282107609782543E-8</v>
      </c>
      <c r="J593" s="1">
        <f>sales!$I593 - IF($C593 &gt;= $G593, sales!$H593 *VLOOKUP(E593&amp;($C593-$G593), 'annual-travel'!$A$2:$D$64, 4, 0), 0)</f>
        <v>2.2189447190612555E-4</v>
      </c>
      <c r="K593" s="1">
        <f>sales!$J593 - SUM($M593:$P593)</f>
        <v>2.8461596230044961E-5</v>
      </c>
      <c r="M593" s="1">
        <f>IFERROR(sales!$I593 * VLOOKUP($E593&amp;$F593&amp;"GAS", 'fuel-split'!$A$2:$E$7, 5, 0) / VLOOKUP($F593&amp;$G593&amp;"GAS", 'fuel-efficiency'!$A$2:$E$56, 5, 0), 0)</f>
        <v>89935.51377128571</v>
      </c>
      <c r="N593" s="1">
        <f>IFERROR(sales!$I593 * VLOOKUP($E593&amp;F593&amp;"DSL", 'fuel-split'!$A$2:$E$7, 5, 0) / VLOOKUP($F593&amp;$G593&amp;"DSL", 'fuel-efficiency'!$A$2:$E$56, 5, 0), 0)</f>
        <v>0</v>
      </c>
      <c r="O593" s="1">
        <f>IFERROR(sales!$I593 * VLOOKUP($E593&amp;$F593&amp;"NG", 'fuel-split'!$A$2:$E$7, 5, 0) / VLOOKUP($F593&amp;$G593&amp;"NG", 'fuel-efficiency'!$A$2:$E$56, 5, 0), 0)</f>
        <v>0</v>
      </c>
      <c r="P593" s="1">
        <f>IFERROR(sales!$I593 * VLOOKUP($E593&amp;$F593&amp;"ELEC", 'fuel-split'!$A$2:$E$7, 5, 0) / VLOOKUP($F593&amp;$G593&amp;"ELEC", 'fuel-efficiency'!$A$2:$E$56, 5, 0), 0)</f>
        <v>0</v>
      </c>
    </row>
    <row r="594" spans="1:16" x14ac:dyDescent="0.2">
      <c r="A594" s="1" t="str">
        <f t="shared" si="18"/>
        <v>20192commercialVCC 21400 (GAS LHD1)2013</v>
      </c>
      <c r="B594" s="1" t="str">
        <f t="shared" si="19"/>
        <v>20192commercialVCC 21400 (GAS LHD1)</v>
      </c>
      <c r="C594">
        <f>sales!$B$594</f>
        <v>2019</v>
      </c>
      <c r="D594">
        <f>sales!$C$594</f>
        <v>2</v>
      </c>
      <c r="E594" t="str">
        <f>sales!$D$594</f>
        <v>commercial</v>
      </c>
      <c r="F594" t="str">
        <f>sales!$E$594</f>
        <v>VCC 21400 (GAS LHD1)</v>
      </c>
      <c r="G594">
        <f>sales!$F$594</f>
        <v>2013</v>
      </c>
      <c r="H594" s="1">
        <f>sales!$G594 - VLOOKUP($D594&amp;$G594, 'regional-sales'!$A$2:$D$24, 4, 0) * VLOOKUP($D594&amp;$E594&amp;$F594&amp;$G594, 'market-share'!$A$2:$F$95, 6, 0) * ($C594 = $G594)</f>
        <v>0</v>
      </c>
      <c r="I594" s="1">
        <f>sales!$H594 - IF($C594 &gt;= $G594, VLOOKUP($D594&amp;$G594, 'regional-sales'!$A$2:$D$24, 4, 0) * VLOOKUP($D594&amp;$E594&amp;$F594&amp;$G594, 'market-share'!$A$2:$F$95, 6, 0) * VLOOKUP($C594 - $G594, survival!$A$2:$B$72, 2, 0), 0)</f>
        <v>-1.0179327603054844E-8</v>
      </c>
      <c r="J594" s="1">
        <f>sales!$I594 - IF($C594 &gt;= $G594, sales!$H594 *VLOOKUP(E594&amp;($C594-$G594), 'annual-travel'!$A$2:$D$64, 4, 0), 0)</f>
        <v>1.6007409431040287E-4</v>
      </c>
      <c r="K594" s="1">
        <f>sales!$J594 - SUM($M594:$P594)</f>
        <v>2.6688037905842066E-5</v>
      </c>
      <c r="M594" s="1">
        <f>IFERROR(sales!$I594 * VLOOKUP($E594&amp;$F594&amp;"GAS", 'fuel-split'!$A$2:$E$7, 5, 0) / VLOOKUP($F594&amp;$G594&amp;"GAS", 'fuel-efficiency'!$A$2:$E$56, 5, 0), 0)</f>
        <v>84331.472565358257</v>
      </c>
      <c r="N594" s="1">
        <f>IFERROR(sales!$I594 * VLOOKUP($E594&amp;F594&amp;"DSL", 'fuel-split'!$A$2:$E$7, 5, 0) / VLOOKUP($F594&amp;$G594&amp;"DSL", 'fuel-efficiency'!$A$2:$E$56, 5, 0), 0)</f>
        <v>0</v>
      </c>
      <c r="O594" s="1">
        <f>IFERROR(sales!$I594 * VLOOKUP($E594&amp;$F594&amp;"NG", 'fuel-split'!$A$2:$E$7, 5, 0) / VLOOKUP($F594&amp;$G594&amp;"NG", 'fuel-efficiency'!$A$2:$E$56, 5, 0), 0)</f>
        <v>0</v>
      </c>
      <c r="P594" s="1">
        <f>IFERROR(sales!$I594 * VLOOKUP($E594&amp;$F594&amp;"ELEC", 'fuel-split'!$A$2:$E$7, 5, 0) / VLOOKUP($F594&amp;$G594&amp;"ELEC", 'fuel-efficiency'!$A$2:$E$56, 5, 0), 0)</f>
        <v>0</v>
      </c>
    </row>
    <row r="595" spans="1:16" x14ac:dyDescent="0.2">
      <c r="A595" s="1" t="str">
        <f t="shared" si="18"/>
        <v>20202commercialVCC 21400 (GAS LHD1)2013</v>
      </c>
      <c r="B595" s="1" t="str">
        <f t="shared" si="19"/>
        <v>20202commercialVCC 21400 (GAS LHD1)</v>
      </c>
      <c r="C595">
        <f>sales!$B$595</f>
        <v>2020</v>
      </c>
      <c r="D595">
        <f>sales!$C$595</f>
        <v>2</v>
      </c>
      <c r="E595" t="str">
        <f>sales!$D$595</f>
        <v>commercial</v>
      </c>
      <c r="F595" t="str">
        <f>sales!$E$595</f>
        <v>VCC 21400 (GAS LHD1)</v>
      </c>
      <c r="G595">
        <f>sales!$F$595</f>
        <v>2013</v>
      </c>
      <c r="H595" s="1">
        <f>sales!$G595 - VLOOKUP($D595&amp;$G595, 'regional-sales'!$A$2:$D$24, 4, 0) * VLOOKUP($D595&amp;$E595&amp;$F595&amp;$G595, 'market-share'!$A$2:$F$95, 6, 0) * ($C595 = $G595)</f>
        <v>0</v>
      </c>
      <c r="I595" s="1">
        <f>sales!$H595 - IF($C595 &gt;= $G595, VLOOKUP($D595&amp;$G595, 'regional-sales'!$A$2:$D$24, 4, 0) * VLOOKUP($D595&amp;$E595&amp;$F595&amp;$G595, 'market-share'!$A$2:$F$95, 6, 0) * VLOOKUP($C595 - $G595, survival!$A$2:$B$72, 2, 0), 0)</f>
        <v>-1.0077506829020422E-8</v>
      </c>
      <c r="J595" s="1">
        <f>sales!$I595 - IF($C595 &gt;= $G595, sales!$H595 *VLOOKUP(E595&amp;($C595-$G595), 'annual-travel'!$A$2:$D$64, 4, 0), 0)</f>
        <v>1.587823498994112E-5</v>
      </c>
      <c r="K595" s="1">
        <f>sales!$J595 - SUM($M595:$P595)</f>
        <v>2.5155721232295036E-5</v>
      </c>
      <c r="M595" s="1">
        <f>IFERROR(sales!$I595 * VLOOKUP($E595&amp;$F595&amp;"GAS", 'fuel-split'!$A$2:$E$7, 5, 0) / VLOOKUP($F595&amp;$G595&amp;"GAS", 'fuel-efficiency'!$A$2:$E$56, 5, 0), 0)</f>
        <v>79489.448897939481</v>
      </c>
      <c r="N595" s="1">
        <f>IFERROR(sales!$I595 * VLOOKUP($E595&amp;F595&amp;"DSL", 'fuel-split'!$A$2:$E$7, 5, 0) / VLOOKUP($F595&amp;$G595&amp;"DSL", 'fuel-efficiency'!$A$2:$E$56, 5, 0), 0)</f>
        <v>0</v>
      </c>
      <c r="O595" s="1">
        <f>IFERROR(sales!$I595 * VLOOKUP($E595&amp;$F595&amp;"NG", 'fuel-split'!$A$2:$E$7, 5, 0) / VLOOKUP($F595&amp;$G595&amp;"NG", 'fuel-efficiency'!$A$2:$E$56, 5, 0), 0)</f>
        <v>0</v>
      </c>
      <c r="P595" s="1">
        <f>IFERROR(sales!$I595 * VLOOKUP($E595&amp;$F595&amp;"ELEC", 'fuel-split'!$A$2:$E$7, 5, 0) / VLOOKUP($F595&amp;$G595&amp;"ELEC", 'fuel-efficiency'!$A$2:$E$56, 5, 0), 0)</f>
        <v>0</v>
      </c>
    </row>
    <row r="596" spans="1:16" x14ac:dyDescent="0.2">
      <c r="A596" s="1" t="str">
        <f t="shared" si="18"/>
        <v>20102commercialVCC 21400 (GAS LHD1)2014</v>
      </c>
      <c r="B596" s="1" t="str">
        <f t="shared" si="19"/>
        <v>20102commercialVCC 21400 (GAS LHD1)</v>
      </c>
      <c r="C596">
        <f>sales!$B$596</f>
        <v>2010</v>
      </c>
      <c r="D596">
        <f>sales!$C$596</f>
        <v>2</v>
      </c>
      <c r="E596" t="str">
        <f>sales!$D$596</f>
        <v>commercial</v>
      </c>
      <c r="F596" t="str">
        <f>sales!$E$596</f>
        <v>VCC 21400 (GAS LHD1)</v>
      </c>
      <c r="G596">
        <f>sales!$F$596</f>
        <v>2014</v>
      </c>
      <c r="H596" s="1">
        <f>sales!$G596 - VLOOKUP($D596&amp;$G596, 'regional-sales'!$A$2:$D$24, 4, 0) * VLOOKUP($D596&amp;$E596&amp;$F596&amp;$G596, 'market-share'!$A$2:$F$95, 6, 0) * ($C596 = $G596)</f>
        <v>0</v>
      </c>
      <c r="I596" s="1">
        <f>sales!$H596 - IF($C596 &gt;= $G596, VLOOKUP($D596&amp;$G596, 'regional-sales'!$A$2:$D$24, 4, 0) * VLOOKUP($D596&amp;$E596&amp;$F596&amp;$G596, 'market-share'!$A$2:$F$95, 6, 0) * VLOOKUP($C596 - $G596, survival!$A$2:$B$72, 2, 0), 0)</f>
        <v>0</v>
      </c>
      <c r="J596" s="1">
        <f>sales!$I596 - IF($C596 &gt;= $G596, sales!$H596 *VLOOKUP(E596&amp;($C596-$G596), 'annual-travel'!$A$2:$D$64, 4, 0), 0)</f>
        <v>0</v>
      </c>
      <c r="K596" s="1">
        <f>sales!$J596 - SUM($M596:$P596)</f>
        <v>0</v>
      </c>
      <c r="M596" s="1">
        <f>IFERROR(sales!$I596 * VLOOKUP($E596&amp;$F596&amp;"GAS", 'fuel-split'!$A$2:$E$7, 5, 0) / VLOOKUP($F596&amp;$G596&amp;"GAS", 'fuel-efficiency'!$A$2:$E$56, 5, 0), 0)</f>
        <v>0</v>
      </c>
      <c r="N596" s="1">
        <f>IFERROR(sales!$I596 * VLOOKUP($E596&amp;F596&amp;"DSL", 'fuel-split'!$A$2:$E$7, 5, 0) / VLOOKUP($F596&amp;$G596&amp;"DSL", 'fuel-efficiency'!$A$2:$E$56, 5, 0), 0)</f>
        <v>0</v>
      </c>
      <c r="O596" s="1">
        <f>IFERROR(sales!$I596 * VLOOKUP($E596&amp;$F596&amp;"NG", 'fuel-split'!$A$2:$E$7, 5, 0) / VLOOKUP($F596&amp;$G596&amp;"NG", 'fuel-efficiency'!$A$2:$E$56, 5, 0), 0)</f>
        <v>0</v>
      </c>
      <c r="P596" s="1">
        <f>IFERROR(sales!$I596 * VLOOKUP($E596&amp;$F596&amp;"ELEC", 'fuel-split'!$A$2:$E$7, 5, 0) / VLOOKUP($F596&amp;$G596&amp;"ELEC", 'fuel-efficiency'!$A$2:$E$56, 5, 0), 0)</f>
        <v>0</v>
      </c>
    </row>
    <row r="597" spans="1:16" x14ac:dyDescent="0.2">
      <c r="A597" s="1" t="str">
        <f t="shared" si="18"/>
        <v>20112commercialVCC 21400 (GAS LHD1)2014</v>
      </c>
      <c r="B597" s="1" t="str">
        <f t="shared" si="19"/>
        <v>20112commercialVCC 21400 (GAS LHD1)</v>
      </c>
      <c r="C597">
        <f>sales!$B$597</f>
        <v>2011</v>
      </c>
      <c r="D597">
        <f>sales!$C$597</f>
        <v>2</v>
      </c>
      <c r="E597" t="str">
        <f>sales!$D$597</f>
        <v>commercial</v>
      </c>
      <c r="F597" t="str">
        <f>sales!$E$597</f>
        <v>VCC 21400 (GAS LHD1)</v>
      </c>
      <c r="G597">
        <f>sales!$F$597</f>
        <v>2014</v>
      </c>
      <c r="H597" s="1">
        <f>sales!$G597 - VLOOKUP($D597&amp;$G597, 'regional-sales'!$A$2:$D$24, 4, 0) * VLOOKUP($D597&amp;$E597&amp;$F597&amp;$G597, 'market-share'!$A$2:$F$95, 6, 0) * ($C597 = $G597)</f>
        <v>0</v>
      </c>
      <c r="I597" s="1">
        <f>sales!$H597 - IF($C597 &gt;= $G597, VLOOKUP($D597&amp;$G597, 'regional-sales'!$A$2:$D$24, 4, 0) * VLOOKUP($D597&amp;$E597&amp;$F597&amp;$G597, 'market-share'!$A$2:$F$95, 6, 0) * VLOOKUP($C597 - $G597, survival!$A$2:$B$72, 2, 0), 0)</f>
        <v>0</v>
      </c>
      <c r="J597" s="1">
        <f>sales!$I597 - IF($C597 &gt;= $G597, sales!$H597 *VLOOKUP(E597&amp;($C597-$G597), 'annual-travel'!$A$2:$D$64, 4, 0), 0)</f>
        <v>0</v>
      </c>
      <c r="K597" s="1">
        <f>sales!$J597 - SUM($M597:$P597)</f>
        <v>0</v>
      </c>
      <c r="M597" s="1">
        <f>IFERROR(sales!$I597 * VLOOKUP($E597&amp;$F597&amp;"GAS", 'fuel-split'!$A$2:$E$7, 5, 0) / VLOOKUP($F597&amp;$G597&amp;"GAS", 'fuel-efficiency'!$A$2:$E$56, 5, 0), 0)</f>
        <v>0</v>
      </c>
      <c r="N597" s="1">
        <f>IFERROR(sales!$I597 * VLOOKUP($E597&amp;F597&amp;"DSL", 'fuel-split'!$A$2:$E$7, 5, 0) / VLOOKUP($F597&amp;$G597&amp;"DSL", 'fuel-efficiency'!$A$2:$E$56, 5, 0), 0)</f>
        <v>0</v>
      </c>
      <c r="O597" s="1">
        <f>IFERROR(sales!$I597 * VLOOKUP($E597&amp;$F597&amp;"NG", 'fuel-split'!$A$2:$E$7, 5, 0) / VLOOKUP($F597&amp;$G597&amp;"NG", 'fuel-efficiency'!$A$2:$E$56, 5, 0), 0)</f>
        <v>0</v>
      </c>
      <c r="P597" s="1">
        <f>IFERROR(sales!$I597 * VLOOKUP($E597&amp;$F597&amp;"ELEC", 'fuel-split'!$A$2:$E$7, 5, 0) / VLOOKUP($F597&amp;$G597&amp;"ELEC", 'fuel-efficiency'!$A$2:$E$56, 5, 0), 0)</f>
        <v>0</v>
      </c>
    </row>
    <row r="598" spans="1:16" x14ac:dyDescent="0.2">
      <c r="A598" s="1" t="str">
        <f t="shared" si="18"/>
        <v>20122commercialVCC 21400 (GAS LHD1)2014</v>
      </c>
      <c r="B598" s="1" t="str">
        <f t="shared" si="19"/>
        <v>20122commercialVCC 21400 (GAS LHD1)</v>
      </c>
      <c r="C598">
        <f>sales!$B$598</f>
        <v>2012</v>
      </c>
      <c r="D598">
        <f>sales!$C$598</f>
        <v>2</v>
      </c>
      <c r="E598" t="str">
        <f>sales!$D$598</f>
        <v>commercial</v>
      </c>
      <c r="F598" t="str">
        <f>sales!$E$598</f>
        <v>VCC 21400 (GAS LHD1)</v>
      </c>
      <c r="G598">
        <f>sales!$F$598</f>
        <v>2014</v>
      </c>
      <c r="H598" s="1">
        <f>sales!$G598 - VLOOKUP($D598&amp;$G598, 'regional-sales'!$A$2:$D$24, 4, 0) * VLOOKUP($D598&amp;$E598&amp;$F598&amp;$G598, 'market-share'!$A$2:$F$95, 6, 0) * ($C598 = $G598)</f>
        <v>0</v>
      </c>
      <c r="I598" s="1">
        <f>sales!$H598 - IF($C598 &gt;= $G598, VLOOKUP($D598&amp;$G598, 'regional-sales'!$A$2:$D$24, 4, 0) * VLOOKUP($D598&amp;$E598&amp;$F598&amp;$G598, 'market-share'!$A$2:$F$95, 6, 0) * VLOOKUP($C598 - $G598, survival!$A$2:$B$72, 2, 0), 0)</f>
        <v>0</v>
      </c>
      <c r="J598" s="1">
        <f>sales!$I598 - IF($C598 &gt;= $G598, sales!$H598 *VLOOKUP(E598&amp;($C598-$G598), 'annual-travel'!$A$2:$D$64, 4, 0), 0)</f>
        <v>0</v>
      </c>
      <c r="K598" s="1">
        <f>sales!$J598 - SUM($M598:$P598)</f>
        <v>0</v>
      </c>
      <c r="M598" s="1">
        <f>IFERROR(sales!$I598 * VLOOKUP($E598&amp;$F598&amp;"GAS", 'fuel-split'!$A$2:$E$7, 5, 0) / VLOOKUP($F598&amp;$G598&amp;"GAS", 'fuel-efficiency'!$A$2:$E$56, 5, 0), 0)</f>
        <v>0</v>
      </c>
      <c r="N598" s="1">
        <f>IFERROR(sales!$I598 * VLOOKUP($E598&amp;F598&amp;"DSL", 'fuel-split'!$A$2:$E$7, 5, 0) / VLOOKUP($F598&amp;$G598&amp;"DSL", 'fuel-efficiency'!$A$2:$E$56, 5, 0), 0)</f>
        <v>0</v>
      </c>
      <c r="O598" s="1">
        <f>IFERROR(sales!$I598 * VLOOKUP($E598&amp;$F598&amp;"NG", 'fuel-split'!$A$2:$E$7, 5, 0) / VLOOKUP($F598&amp;$G598&amp;"NG", 'fuel-efficiency'!$A$2:$E$56, 5, 0), 0)</f>
        <v>0</v>
      </c>
      <c r="P598" s="1">
        <f>IFERROR(sales!$I598 * VLOOKUP($E598&amp;$F598&amp;"ELEC", 'fuel-split'!$A$2:$E$7, 5, 0) / VLOOKUP($F598&amp;$G598&amp;"ELEC", 'fuel-efficiency'!$A$2:$E$56, 5, 0), 0)</f>
        <v>0</v>
      </c>
    </row>
    <row r="599" spans="1:16" x14ac:dyDescent="0.2">
      <c r="A599" s="1" t="str">
        <f t="shared" si="18"/>
        <v>20132commercialVCC 21400 (GAS LHD1)2014</v>
      </c>
      <c r="B599" s="1" t="str">
        <f t="shared" si="19"/>
        <v>20132commercialVCC 21400 (GAS LHD1)</v>
      </c>
      <c r="C599">
        <f>sales!$B$599</f>
        <v>2013</v>
      </c>
      <c r="D599">
        <f>sales!$C$599</f>
        <v>2</v>
      </c>
      <c r="E599" t="str">
        <f>sales!$D$599</f>
        <v>commercial</v>
      </c>
      <c r="F599" t="str">
        <f>sales!$E$599</f>
        <v>VCC 21400 (GAS LHD1)</v>
      </c>
      <c r="G599">
        <f>sales!$F$599</f>
        <v>2014</v>
      </c>
      <c r="H599" s="1">
        <f>sales!$G599 - VLOOKUP($D599&amp;$G599, 'regional-sales'!$A$2:$D$24, 4, 0) * VLOOKUP($D599&amp;$E599&amp;$F599&amp;$G599, 'market-share'!$A$2:$F$95, 6, 0) * ($C599 = $G599)</f>
        <v>0</v>
      </c>
      <c r="I599" s="1">
        <f>sales!$H599 - IF($C599 &gt;= $G599, VLOOKUP($D599&amp;$G599, 'regional-sales'!$A$2:$D$24, 4, 0) * VLOOKUP($D599&amp;$E599&amp;$F599&amp;$G599, 'market-share'!$A$2:$F$95, 6, 0) * VLOOKUP($C599 - $G599, survival!$A$2:$B$72, 2, 0), 0)</f>
        <v>0</v>
      </c>
      <c r="J599" s="1">
        <f>sales!$I599 - IF($C599 &gt;= $G599, sales!$H599 *VLOOKUP(E599&amp;($C599-$G599), 'annual-travel'!$A$2:$D$64, 4, 0), 0)</f>
        <v>0</v>
      </c>
      <c r="K599" s="1">
        <f>sales!$J599 - SUM($M599:$P599)</f>
        <v>0</v>
      </c>
      <c r="M599" s="1">
        <f>IFERROR(sales!$I599 * VLOOKUP($E599&amp;$F599&amp;"GAS", 'fuel-split'!$A$2:$E$7, 5, 0) / VLOOKUP($F599&amp;$G599&amp;"GAS", 'fuel-efficiency'!$A$2:$E$56, 5, 0), 0)</f>
        <v>0</v>
      </c>
      <c r="N599" s="1">
        <f>IFERROR(sales!$I599 * VLOOKUP($E599&amp;F599&amp;"DSL", 'fuel-split'!$A$2:$E$7, 5, 0) / VLOOKUP($F599&amp;$G599&amp;"DSL", 'fuel-efficiency'!$A$2:$E$56, 5, 0), 0)</f>
        <v>0</v>
      </c>
      <c r="O599" s="1">
        <f>IFERROR(sales!$I599 * VLOOKUP($E599&amp;$F599&amp;"NG", 'fuel-split'!$A$2:$E$7, 5, 0) / VLOOKUP($F599&amp;$G599&amp;"NG", 'fuel-efficiency'!$A$2:$E$56, 5, 0), 0)</f>
        <v>0</v>
      </c>
      <c r="P599" s="1">
        <f>IFERROR(sales!$I599 * VLOOKUP($E599&amp;$F599&amp;"ELEC", 'fuel-split'!$A$2:$E$7, 5, 0) / VLOOKUP($F599&amp;$G599&amp;"ELEC", 'fuel-efficiency'!$A$2:$E$56, 5, 0), 0)</f>
        <v>0</v>
      </c>
    </row>
    <row r="600" spans="1:16" x14ac:dyDescent="0.2">
      <c r="A600" s="1" t="str">
        <f t="shared" si="18"/>
        <v>20142commercialVCC 21400 (GAS LHD1)2014</v>
      </c>
      <c r="B600" s="1" t="str">
        <f t="shared" si="19"/>
        <v>20142commercialVCC 21400 (GAS LHD1)</v>
      </c>
      <c r="C600">
        <f>sales!$B$600</f>
        <v>2014</v>
      </c>
      <c r="D600">
        <f>sales!$C$600</f>
        <v>2</v>
      </c>
      <c r="E600" t="str">
        <f>sales!$D$600</f>
        <v>commercial</v>
      </c>
      <c r="F600" t="str">
        <f>sales!$E$600</f>
        <v>VCC 21400 (GAS LHD1)</v>
      </c>
      <c r="G600">
        <f>sales!$F$600</f>
        <v>2014</v>
      </c>
      <c r="H600" s="1">
        <f>sales!$G600 - VLOOKUP($D600&amp;$G600, 'regional-sales'!$A$2:$D$24, 4, 0) * VLOOKUP($D600&amp;$E600&amp;$F600&amp;$G600, 'market-share'!$A$2:$F$95, 6, 0) * ($C600 = $G600)</f>
        <v>-1.4266646530813887E-8</v>
      </c>
      <c r="I600" s="1">
        <f>sales!$H600 - IF($C600 &gt;= $G600, VLOOKUP($D600&amp;$G600, 'regional-sales'!$A$2:$D$24, 4, 0) * VLOOKUP($D600&amp;$E600&amp;$F600&amp;$G600, 'market-share'!$A$2:$F$95, 6, 0) * VLOOKUP($C600 - $G600, survival!$A$2:$B$72, 2, 0), 0)</f>
        <v>-1.4266646530813887E-8</v>
      </c>
      <c r="J600" s="1">
        <f>sales!$I600 - IF($C600 &gt;= $G600, sales!$H600 *VLOOKUP(E600&amp;($C600-$G600), 'annual-travel'!$A$2:$D$64, 4, 0), 0)</f>
        <v>-7.7589228749275208E-4</v>
      </c>
      <c r="K600" s="1">
        <f>sales!$J600 - SUM($M600:$P600)</f>
        <v>-3.2707233913242817E-5</v>
      </c>
      <c r="M600" s="1">
        <f>IFERROR(sales!$I600 * VLOOKUP($E600&amp;$F600&amp;"GAS", 'fuel-split'!$A$2:$E$7, 5, 0) / VLOOKUP($F600&amp;$G600&amp;"GAS", 'fuel-efficiency'!$A$2:$E$56, 5, 0), 0)</f>
        <v>458078.53994997923</v>
      </c>
      <c r="N600" s="1">
        <f>IFERROR(sales!$I600 * VLOOKUP($E600&amp;F600&amp;"DSL", 'fuel-split'!$A$2:$E$7, 5, 0) / VLOOKUP($F600&amp;$G600&amp;"DSL", 'fuel-efficiency'!$A$2:$E$56, 5, 0), 0)</f>
        <v>0</v>
      </c>
      <c r="O600" s="1">
        <f>IFERROR(sales!$I600 * VLOOKUP($E600&amp;$F600&amp;"NG", 'fuel-split'!$A$2:$E$7, 5, 0) / VLOOKUP($F600&amp;$G600&amp;"NG", 'fuel-efficiency'!$A$2:$E$56, 5, 0), 0)</f>
        <v>0</v>
      </c>
      <c r="P600" s="1">
        <f>IFERROR(sales!$I600 * VLOOKUP($E600&amp;$F600&amp;"ELEC", 'fuel-split'!$A$2:$E$7, 5, 0) / VLOOKUP($F600&amp;$G600&amp;"ELEC", 'fuel-efficiency'!$A$2:$E$56, 5, 0), 0)</f>
        <v>0</v>
      </c>
    </row>
    <row r="601" spans="1:16" x14ac:dyDescent="0.2">
      <c r="A601" s="1" t="str">
        <f t="shared" si="18"/>
        <v>20152commercialVCC 21400 (GAS LHD1)2014</v>
      </c>
      <c r="B601" s="1" t="str">
        <f t="shared" si="19"/>
        <v>20152commercialVCC 21400 (GAS LHD1)</v>
      </c>
      <c r="C601">
        <f>sales!$B$601</f>
        <v>2015</v>
      </c>
      <c r="D601">
        <f>sales!$C$601</f>
        <v>2</v>
      </c>
      <c r="E601" t="str">
        <f>sales!$D$601</f>
        <v>commercial</v>
      </c>
      <c r="F601" t="str">
        <f>sales!$E$601</f>
        <v>VCC 21400 (GAS LHD1)</v>
      </c>
      <c r="G601">
        <f>sales!$F$601</f>
        <v>2014</v>
      </c>
      <c r="H601" s="1">
        <f>sales!$G601 - VLOOKUP($D601&amp;$G601, 'regional-sales'!$A$2:$D$24, 4, 0) * VLOOKUP($D601&amp;$E601&amp;$F601&amp;$G601, 'market-share'!$A$2:$F$95, 6, 0) * ($C601 = $G601)</f>
        <v>0</v>
      </c>
      <c r="I601" s="1">
        <f>sales!$H601 - IF($C601 &gt;= $G601, VLOOKUP($D601&amp;$G601, 'regional-sales'!$A$2:$D$24, 4, 0) * VLOOKUP($D601&amp;$E601&amp;$F601&amp;$G601, 'market-share'!$A$2:$F$95, 6, 0) * VLOOKUP($C601 - $G601, survival!$A$2:$B$72, 2, 0), 0)</f>
        <v>-1.4123628488960094E-8</v>
      </c>
      <c r="J601" s="1">
        <f>sales!$I601 - IF($C601 &gt;= $G601, sales!$H601 *VLOOKUP(E601&amp;($C601-$G601), 'annual-travel'!$A$2:$D$64, 4, 0), 0)</f>
        <v>6.6526373848319054E-4</v>
      </c>
      <c r="K601" s="1">
        <f>sales!$J601 - SUM($M601:$P601)</f>
        <v>-2.7735426556318998E-5</v>
      </c>
      <c r="M601" s="1">
        <f>IFERROR(sales!$I601 * VLOOKUP($E601&amp;$F601&amp;"GAS", 'fuel-split'!$A$2:$E$7, 5, 0) / VLOOKUP($F601&amp;$G601&amp;"GAS", 'fuel-efficiency'!$A$2:$E$56, 5, 0), 0)</f>
        <v>388435.9387596054</v>
      </c>
      <c r="N601" s="1">
        <f>IFERROR(sales!$I601 * VLOOKUP($E601&amp;F601&amp;"DSL", 'fuel-split'!$A$2:$E$7, 5, 0) / VLOOKUP($F601&amp;$G601&amp;"DSL", 'fuel-efficiency'!$A$2:$E$56, 5, 0), 0)</f>
        <v>0</v>
      </c>
      <c r="O601" s="1">
        <f>IFERROR(sales!$I601 * VLOOKUP($E601&amp;$F601&amp;"NG", 'fuel-split'!$A$2:$E$7, 5, 0) / VLOOKUP($F601&amp;$G601&amp;"NG", 'fuel-efficiency'!$A$2:$E$56, 5, 0), 0)</f>
        <v>0</v>
      </c>
      <c r="P601" s="1">
        <f>IFERROR(sales!$I601 * VLOOKUP($E601&amp;$F601&amp;"ELEC", 'fuel-split'!$A$2:$E$7, 5, 0) / VLOOKUP($F601&amp;$G601&amp;"ELEC", 'fuel-efficiency'!$A$2:$E$56, 5, 0), 0)</f>
        <v>0</v>
      </c>
    </row>
    <row r="602" spans="1:16" x14ac:dyDescent="0.2">
      <c r="A602" s="1" t="str">
        <f t="shared" si="18"/>
        <v>20162commercialVCC 21400 (GAS LHD1)2014</v>
      </c>
      <c r="B602" s="1" t="str">
        <f t="shared" si="19"/>
        <v>20162commercialVCC 21400 (GAS LHD1)</v>
      </c>
      <c r="C602">
        <f>sales!$B$602</f>
        <v>2016</v>
      </c>
      <c r="D602">
        <f>sales!$C$602</f>
        <v>2</v>
      </c>
      <c r="E602" t="str">
        <f>sales!$D$602</f>
        <v>commercial</v>
      </c>
      <c r="F602" t="str">
        <f>sales!$E$602</f>
        <v>VCC 21400 (GAS LHD1)</v>
      </c>
      <c r="G602">
        <f>sales!$F$602</f>
        <v>2014</v>
      </c>
      <c r="H602" s="1">
        <f>sales!$G602 - VLOOKUP($D602&amp;$G602, 'regional-sales'!$A$2:$D$24, 4, 0) * VLOOKUP($D602&amp;$E602&amp;$F602&amp;$G602, 'market-share'!$A$2:$F$95, 6, 0) * ($C602 = $G602)</f>
        <v>0</v>
      </c>
      <c r="I602" s="1">
        <f>sales!$H602 - IF($C602 &gt;= $G602, VLOOKUP($D602&amp;$G602, 'regional-sales'!$A$2:$D$24, 4, 0) * VLOOKUP($D602&amp;$E602&amp;$F602&amp;$G602, 'market-share'!$A$2:$F$95, 6, 0) * VLOOKUP($C602 - $G602, survival!$A$2:$B$72, 2, 0), 0)</f>
        <v>-1.3982116797706112E-8</v>
      </c>
      <c r="J602" s="1">
        <f>sales!$I602 - IF($C602 &gt;= $G602, sales!$H602 *VLOOKUP(E602&amp;($C602-$G602), 'annual-travel'!$A$2:$D$64, 4, 0), 0)</f>
        <v>9.0065738186240196E-4</v>
      </c>
      <c r="K602" s="1">
        <f>sales!$J602 - SUM($M602:$P602)</f>
        <v>-2.4781678803265095E-5</v>
      </c>
      <c r="M602" s="1">
        <f>IFERROR(sales!$I602 * VLOOKUP($E602&amp;$F602&amp;"GAS", 'fuel-split'!$A$2:$E$7, 5, 0) / VLOOKUP($F602&amp;$G602&amp;"GAS", 'fuel-efficiency'!$A$2:$E$56, 5, 0), 0)</f>
        <v>347085.88948554167</v>
      </c>
      <c r="N602" s="1">
        <f>IFERROR(sales!$I602 * VLOOKUP($E602&amp;F602&amp;"DSL", 'fuel-split'!$A$2:$E$7, 5, 0) / VLOOKUP($F602&amp;$G602&amp;"DSL", 'fuel-efficiency'!$A$2:$E$56, 5, 0), 0)</f>
        <v>0</v>
      </c>
      <c r="O602" s="1">
        <f>IFERROR(sales!$I602 * VLOOKUP($E602&amp;$F602&amp;"NG", 'fuel-split'!$A$2:$E$7, 5, 0) / VLOOKUP($F602&amp;$G602&amp;"NG", 'fuel-efficiency'!$A$2:$E$56, 5, 0), 0)</f>
        <v>0</v>
      </c>
      <c r="P602" s="1">
        <f>IFERROR(sales!$I602 * VLOOKUP($E602&amp;$F602&amp;"ELEC", 'fuel-split'!$A$2:$E$7, 5, 0) / VLOOKUP($F602&amp;$G602&amp;"ELEC", 'fuel-efficiency'!$A$2:$E$56, 5, 0), 0)</f>
        <v>0</v>
      </c>
    </row>
    <row r="603" spans="1:16" x14ac:dyDescent="0.2">
      <c r="A603" s="1" t="str">
        <f t="shared" si="18"/>
        <v>20172commercialVCC 21400 (GAS LHD1)2014</v>
      </c>
      <c r="B603" s="1" t="str">
        <f t="shared" si="19"/>
        <v>20172commercialVCC 21400 (GAS LHD1)</v>
      </c>
      <c r="C603">
        <f>sales!$B$603</f>
        <v>2017</v>
      </c>
      <c r="D603">
        <f>sales!$C$603</f>
        <v>2</v>
      </c>
      <c r="E603" t="str">
        <f>sales!$D$603</f>
        <v>commercial</v>
      </c>
      <c r="F603" t="str">
        <f>sales!$E$603</f>
        <v>VCC 21400 (GAS LHD1)</v>
      </c>
      <c r="G603">
        <f>sales!$F$603</f>
        <v>2014</v>
      </c>
      <c r="H603" s="1">
        <f>sales!$G603 - VLOOKUP($D603&amp;$G603, 'regional-sales'!$A$2:$D$24, 4, 0) * VLOOKUP($D603&amp;$E603&amp;$F603&amp;$G603, 'market-share'!$A$2:$F$95, 6, 0) * ($C603 = $G603)</f>
        <v>0</v>
      </c>
      <c r="I603" s="1">
        <f>sales!$H603 - IF($C603 &gt;= $G603, VLOOKUP($D603&amp;$G603, 'regional-sales'!$A$2:$D$24, 4, 0) * VLOOKUP($D603&amp;$E603&amp;$F603&amp;$G603, 'market-share'!$A$2:$F$95, 6, 0) * VLOOKUP($C603 - $G603, survival!$A$2:$B$72, 2, 0), 0)</f>
        <v>-1.3842623047821689E-8</v>
      </c>
      <c r="J603" s="1">
        <f>sales!$I603 - IF($C603 &gt;= $G603, sales!$H603 *VLOOKUP(E603&amp;($C603-$G603), 'annual-travel'!$A$2:$D$64, 4, 0), 0)</f>
        <v>5.9371301904320717E-4</v>
      </c>
      <c r="K603" s="1">
        <f>sales!$J603 - SUM($M603:$P603)</f>
        <v>-2.2636086214333773E-5</v>
      </c>
      <c r="M603" s="1">
        <f>IFERROR(sales!$I603 * VLOOKUP($E603&amp;$F603&amp;"GAS", 'fuel-split'!$A$2:$E$7, 5, 0) / VLOOKUP($F603&amp;$G603&amp;"GAS", 'fuel-efficiency'!$A$2:$E$56, 5, 0), 0)</f>
        <v>317032.56622883107</v>
      </c>
      <c r="N603" s="1">
        <f>IFERROR(sales!$I603 * VLOOKUP($E603&amp;F603&amp;"DSL", 'fuel-split'!$A$2:$E$7, 5, 0) / VLOOKUP($F603&amp;$G603&amp;"DSL", 'fuel-efficiency'!$A$2:$E$56, 5, 0), 0)</f>
        <v>0</v>
      </c>
      <c r="O603" s="1">
        <f>IFERROR(sales!$I603 * VLOOKUP($E603&amp;$F603&amp;"NG", 'fuel-split'!$A$2:$E$7, 5, 0) / VLOOKUP($F603&amp;$G603&amp;"NG", 'fuel-efficiency'!$A$2:$E$56, 5, 0), 0)</f>
        <v>0</v>
      </c>
      <c r="P603" s="1">
        <f>IFERROR(sales!$I603 * VLOOKUP($E603&amp;$F603&amp;"ELEC", 'fuel-split'!$A$2:$E$7, 5, 0) / VLOOKUP($F603&amp;$G603&amp;"ELEC", 'fuel-efficiency'!$A$2:$E$56, 5, 0), 0)</f>
        <v>0</v>
      </c>
    </row>
    <row r="604" spans="1:16" x14ac:dyDescent="0.2">
      <c r="A604" s="1" t="str">
        <f t="shared" si="18"/>
        <v>20182commercialVCC 21400 (GAS LHD1)2014</v>
      </c>
      <c r="B604" s="1" t="str">
        <f t="shared" si="19"/>
        <v>20182commercialVCC 21400 (GAS LHD1)</v>
      </c>
      <c r="C604">
        <f>sales!$B$604</f>
        <v>2018</v>
      </c>
      <c r="D604">
        <f>sales!$C$604</f>
        <v>2</v>
      </c>
      <c r="E604" t="str">
        <f>sales!$D$604</f>
        <v>commercial</v>
      </c>
      <c r="F604" t="str">
        <f>sales!$E$604</f>
        <v>VCC 21400 (GAS LHD1)</v>
      </c>
      <c r="G604">
        <f>sales!$F$604</f>
        <v>2014</v>
      </c>
      <c r="H604" s="1">
        <f>sales!$G604 - VLOOKUP($D604&amp;$G604, 'regional-sales'!$A$2:$D$24, 4, 0) * VLOOKUP($D604&amp;$E604&amp;$F604&amp;$G604, 'market-share'!$A$2:$F$95, 6, 0) * ($C604 = $G604)</f>
        <v>0</v>
      </c>
      <c r="I604" s="1">
        <f>sales!$H604 - IF($C604 &gt;= $G604, VLOOKUP($D604&amp;$G604, 'regional-sales'!$A$2:$D$24, 4, 0) * VLOOKUP($D604&amp;$E604&amp;$F604&amp;$G604, 'market-share'!$A$2:$F$95, 6, 0) * VLOOKUP($C604 - $G604, survival!$A$2:$B$72, 2, 0), 0)</f>
        <v>-1.3704038792639039E-8</v>
      </c>
      <c r="J604" s="1">
        <f>sales!$I604 - IF($C604 &gt;= $G604, sales!$H604 *VLOOKUP(E604&amp;($C604-$G604), 'annual-travel'!$A$2:$D$64, 4, 0), 0)</f>
        <v>-4.3297139927744865E-4</v>
      </c>
      <c r="K604" s="1">
        <f>sales!$J604 - SUM($M604:$P604)</f>
        <v>-2.0939507521688938E-5</v>
      </c>
      <c r="M604" s="1">
        <f>IFERROR(sales!$I604 * VLOOKUP($E604&amp;$F604&amp;"GAS", 'fuel-split'!$A$2:$E$7, 5, 0) / VLOOKUP($F604&amp;$G604&amp;"GAS", 'fuel-efficiency'!$A$2:$E$56, 5, 0), 0)</f>
        <v>293254.87036647653</v>
      </c>
      <c r="N604" s="1">
        <f>IFERROR(sales!$I604 * VLOOKUP($E604&amp;F604&amp;"DSL", 'fuel-split'!$A$2:$E$7, 5, 0) / VLOOKUP($F604&amp;$G604&amp;"DSL", 'fuel-efficiency'!$A$2:$E$56, 5, 0), 0)</f>
        <v>0</v>
      </c>
      <c r="O604" s="1">
        <f>IFERROR(sales!$I604 * VLOOKUP($E604&amp;$F604&amp;"NG", 'fuel-split'!$A$2:$E$7, 5, 0) / VLOOKUP($F604&amp;$G604&amp;"NG", 'fuel-efficiency'!$A$2:$E$56, 5, 0), 0)</f>
        <v>0</v>
      </c>
      <c r="P604" s="1">
        <f>IFERROR(sales!$I604 * VLOOKUP($E604&amp;$F604&amp;"ELEC", 'fuel-split'!$A$2:$E$7, 5, 0) / VLOOKUP($F604&amp;$G604&amp;"ELEC", 'fuel-efficiency'!$A$2:$E$56, 5, 0), 0)</f>
        <v>0</v>
      </c>
    </row>
    <row r="605" spans="1:16" x14ac:dyDescent="0.2">
      <c r="A605" s="1" t="str">
        <f t="shared" si="18"/>
        <v>20192commercialVCC 21400 (GAS LHD1)2014</v>
      </c>
      <c r="B605" s="1" t="str">
        <f t="shared" si="19"/>
        <v>20192commercialVCC 21400 (GAS LHD1)</v>
      </c>
      <c r="C605">
        <f>sales!$B$605</f>
        <v>2019</v>
      </c>
      <c r="D605">
        <f>sales!$C$605</f>
        <v>2</v>
      </c>
      <c r="E605" t="str">
        <f>sales!$D$605</f>
        <v>commercial</v>
      </c>
      <c r="F605" t="str">
        <f>sales!$E$605</f>
        <v>VCC 21400 (GAS LHD1)</v>
      </c>
      <c r="G605">
        <f>sales!$F$605</f>
        <v>2014</v>
      </c>
      <c r="H605" s="1">
        <f>sales!$G605 - VLOOKUP($D605&amp;$G605, 'regional-sales'!$A$2:$D$24, 4, 0) * VLOOKUP($D605&amp;$E605&amp;$F605&amp;$G605, 'market-share'!$A$2:$F$95, 6, 0) * ($C605 = $G605)</f>
        <v>0</v>
      </c>
      <c r="I605" s="1">
        <f>sales!$H605 - IF($C605 &gt;= $G605, VLOOKUP($D605&amp;$G605, 'regional-sales'!$A$2:$D$24, 4, 0) * VLOOKUP($D605&amp;$E605&amp;$F605&amp;$G605, 'market-share'!$A$2:$F$95, 6, 0) * VLOOKUP($C605 - $G605, survival!$A$2:$B$72, 2, 0), 0)</f>
        <v>-1.3567387213697657E-8</v>
      </c>
      <c r="J605" s="1">
        <f>sales!$I605 - IF($C605 &gt;= $G605, sales!$H605 *VLOOKUP(E605&amp;($C605-$G605), 'annual-travel'!$A$2:$D$64, 4, 0), 0)</f>
        <v>6.740940734744072E-4</v>
      </c>
      <c r="K605" s="1">
        <f>sales!$J605 - SUM($M605:$P605)</f>
        <v>-1.9443570636212826E-5</v>
      </c>
      <c r="M605" s="1">
        <f>IFERROR(sales!$I605 * VLOOKUP($E605&amp;$F605&amp;"GAS", 'fuel-split'!$A$2:$E$7, 5, 0) / VLOOKUP($F605&amp;$G605&amp;"GAS", 'fuel-efficiency'!$A$2:$E$56, 5, 0), 0)</f>
        <v>272314.32845548855</v>
      </c>
      <c r="N605" s="1">
        <f>IFERROR(sales!$I605 * VLOOKUP($E605&amp;F605&amp;"DSL", 'fuel-split'!$A$2:$E$7, 5, 0) / VLOOKUP($F605&amp;$G605&amp;"DSL", 'fuel-efficiency'!$A$2:$E$56, 5, 0), 0)</f>
        <v>0</v>
      </c>
      <c r="O605" s="1">
        <f>IFERROR(sales!$I605 * VLOOKUP($E605&amp;$F605&amp;"NG", 'fuel-split'!$A$2:$E$7, 5, 0) / VLOOKUP($F605&amp;$G605&amp;"NG", 'fuel-efficiency'!$A$2:$E$56, 5, 0), 0)</f>
        <v>0</v>
      </c>
      <c r="P605" s="1">
        <f>IFERROR(sales!$I605 * VLOOKUP($E605&amp;$F605&amp;"ELEC", 'fuel-split'!$A$2:$E$7, 5, 0) / VLOOKUP($F605&amp;$G605&amp;"ELEC", 'fuel-efficiency'!$A$2:$E$56, 5, 0), 0)</f>
        <v>0</v>
      </c>
    </row>
    <row r="606" spans="1:16" x14ac:dyDescent="0.2">
      <c r="A606" s="1" t="str">
        <f t="shared" si="18"/>
        <v>20202commercialVCC 21400 (GAS LHD1)2014</v>
      </c>
      <c r="B606" s="1" t="str">
        <f t="shared" si="19"/>
        <v>20202commercialVCC 21400 (GAS LHD1)</v>
      </c>
      <c r="C606">
        <f>sales!$B$606</f>
        <v>2020</v>
      </c>
      <c r="D606">
        <f>sales!$C$606</f>
        <v>2</v>
      </c>
      <c r="E606" t="str">
        <f>sales!$D$606</f>
        <v>commercial</v>
      </c>
      <c r="F606" t="str">
        <f>sales!$E$606</f>
        <v>VCC 21400 (GAS LHD1)</v>
      </c>
      <c r="G606">
        <f>sales!$F$606</f>
        <v>2014</v>
      </c>
      <c r="H606" s="1">
        <f>sales!$G606 - VLOOKUP($D606&amp;$G606, 'regional-sales'!$A$2:$D$24, 4, 0) * VLOOKUP($D606&amp;$E606&amp;$F606&amp;$G606, 'market-share'!$A$2:$F$95, 6, 0) * ($C606 = $G606)</f>
        <v>0</v>
      </c>
      <c r="I606" s="1">
        <f>sales!$H606 - IF($C606 &gt;= $G606, VLOOKUP($D606&amp;$G606, 'regional-sales'!$A$2:$D$24, 4, 0) * VLOOKUP($D606&amp;$E606&amp;$F606&amp;$G606, 'market-share'!$A$2:$F$95, 6, 0) * VLOOKUP($C606 - $G606, survival!$A$2:$B$72, 2, 0), 0)</f>
        <v>-1.3431076695269439E-8</v>
      </c>
      <c r="J606" s="1">
        <f>sales!$I606 - IF($C606 &gt;= $G606, sales!$H606 *VLOOKUP(E606&amp;($C606-$G606), 'annual-travel'!$A$2:$D$64, 4, 0), 0)</f>
        <v>4.8627285286784172E-4</v>
      </c>
      <c r="K606" s="1">
        <f>sales!$J606 - SUM($M606:$P606)</f>
        <v>-1.8231803551316261E-5</v>
      </c>
      <c r="M606" s="1">
        <f>IFERROR(sales!$I606 * VLOOKUP($E606&amp;$F606&amp;"GAS", 'fuel-split'!$A$2:$E$7, 5, 0) / VLOOKUP($F606&amp;$G606&amp;"GAS", 'fuel-efficiency'!$A$2:$E$56, 5, 0), 0)</f>
        <v>255345.94017774981</v>
      </c>
      <c r="N606" s="1">
        <f>IFERROR(sales!$I606 * VLOOKUP($E606&amp;F606&amp;"DSL", 'fuel-split'!$A$2:$E$7, 5, 0) / VLOOKUP($F606&amp;$G606&amp;"DSL", 'fuel-efficiency'!$A$2:$E$56, 5, 0), 0)</f>
        <v>0</v>
      </c>
      <c r="O606" s="1">
        <f>IFERROR(sales!$I606 * VLOOKUP($E606&amp;$F606&amp;"NG", 'fuel-split'!$A$2:$E$7, 5, 0) / VLOOKUP($F606&amp;$G606&amp;"NG", 'fuel-efficiency'!$A$2:$E$56, 5, 0), 0)</f>
        <v>0</v>
      </c>
      <c r="P606" s="1">
        <f>IFERROR(sales!$I606 * VLOOKUP($E606&amp;$F606&amp;"ELEC", 'fuel-split'!$A$2:$E$7, 5, 0) / VLOOKUP($F606&amp;$G606&amp;"ELEC", 'fuel-efficiency'!$A$2:$E$56, 5, 0), 0)</f>
        <v>0</v>
      </c>
    </row>
    <row r="607" spans="1:16" x14ac:dyDescent="0.2">
      <c r="A607" s="1" t="str">
        <f t="shared" si="18"/>
        <v>20102commercialVCC 21400 (GAS LHD1)2015</v>
      </c>
      <c r="B607" s="1" t="str">
        <f t="shared" si="19"/>
        <v>20102commercialVCC 21400 (GAS LHD1)</v>
      </c>
      <c r="C607">
        <f>sales!$B$607</f>
        <v>2010</v>
      </c>
      <c r="D607">
        <f>sales!$C$607</f>
        <v>2</v>
      </c>
      <c r="E607" t="str">
        <f>sales!$D$607</f>
        <v>commercial</v>
      </c>
      <c r="F607" t="str">
        <f>sales!$E$607</f>
        <v>VCC 21400 (GAS LHD1)</v>
      </c>
      <c r="G607">
        <f>sales!$F$607</f>
        <v>2015</v>
      </c>
      <c r="H607" s="1">
        <f>sales!$G607 - VLOOKUP($D607&amp;$G607, 'regional-sales'!$A$2:$D$24, 4, 0) * VLOOKUP($D607&amp;$E607&amp;$F607&amp;$G607, 'market-share'!$A$2:$F$95, 6, 0) * ($C607 = $G607)</f>
        <v>0</v>
      </c>
      <c r="I607" s="1">
        <f>sales!$H607 - IF($C607 &gt;= $G607, VLOOKUP($D607&amp;$G607, 'regional-sales'!$A$2:$D$24, 4, 0) * VLOOKUP($D607&amp;$E607&amp;$F607&amp;$G607, 'market-share'!$A$2:$F$95, 6, 0) * VLOOKUP($C607 - $G607, survival!$A$2:$B$72, 2, 0), 0)</f>
        <v>0</v>
      </c>
      <c r="J607" s="1">
        <f>sales!$I607 - IF($C607 &gt;= $G607, sales!$H607 *VLOOKUP(E607&amp;($C607-$G607), 'annual-travel'!$A$2:$D$64, 4, 0), 0)</f>
        <v>0</v>
      </c>
      <c r="K607" s="1">
        <f>sales!$J607 - SUM($M607:$P607)</f>
        <v>0</v>
      </c>
      <c r="M607" s="1">
        <f>IFERROR(sales!$I607 * VLOOKUP($E607&amp;$F607&amp;"GAS", 'fuel-split'!$A$2:$E$7, 5, 0) / VLOOKUP($F607&amp;$G607&amp;"GAS", 'fuel-efficiency'!$A$2:$E$56, 5, 0), 0)</f>
        <v>0</v>
      </c>
      <c r="N607" s="1">
        <f>IFERROR(sales!$I607 * VLOOKUP($E607&amp;F607&amp;"DSL", 'fuel-split'!$A$2:$E$7, 5, 0) / VLOOKUP($F607&amp;$G607&amp;"DSL", 'fuel-efficiency'!$A$2:$E$56, 5, 0), 0)</f>
        <v>0</v>
      </c>
      <c r="O607" s="1">
        <f>IFERROR(sales!$I607 * VLOOKUP($E607&amp;$F607&amp;"NG", 'fuel-split'!$A$2:$E$7, 5, 0) / VLOOKUP($F607&amp;$G607&amp;"NG", 'fuel-efficiency'!$A$2:$E$56, 5, 0), 0)</f>
        <v>0</v>
      </c>
      <c r="P607" s="1">
        <f>IFERROR(sales!$I607 * VLOOKUP($E607&amp;$F607&amp;"ELEC", 'fuel-split'!$A$2:$E$7, 5, 0) / VLOOKUP($F607&amp;$G607&amp;"ELEC", 'fuel-efficiency'!$A$2:$E$56, 5, 0), 0)</f>
        <v>0</v>
      </c>
    </row>
    <row r="608" spans="1:16" x14ac:dyDescent="0.2">
      <c r="A608" s="1" t="str">
        <f t="shared" si="18"/>
        <v>20112commercialVCC 21400 (GAS LHD1)2015</v>
      </c>
      <c r="B608" s="1" t="str">
        <f t="shared" si="19"/>
        <v>20112commercialVCC 21400 (GAS LHD1)</v>
      </c>
      <c r="C608">
        <f>sales!$B$608</f>
        <v>2011</v>
      </c>
      <c r="D608">
        <f>sales!$C$608</f>
        <v>2</v>
      </c>
      <c r="E608" t="str">
        <f>sales!$D$608</f>
        <v>commercial</v>
      </c>
      <c r="F608" t="str">
        <f>sales!$E$608</f>
        <v>VCC 21400 (GAS LHD1)</v>
      </c>
      <c r="G608">
        <f>sales!$F$608</f>
        <v>2015</v>
      </c>
      <c r="H608" s="1">
        <f>sales!$G608 - VLOOKUP($D608&amp;$G608, 'regional-sales'!$A$2:$D$24, 4, 0) * VLOOKUP($D608&amp;$E608&amp;$F608&amp;$G608, 'market-share'!$A$2:$F$95, 6, 0) * ($C608 = $G608)</f>
        <v>0</v>
      </c>
      <c r="I608" s="1">
        <f>sales!$H608 - IF($C608 &gt;= $G608, VLOOKUP($D608&amp;$G608, 'regional-sales'!$A$2:$D$24, 4, 0) * VLOOKUP($D608&amp;$E608&amp;$F608&amp;$G608, 'market-share'!$A$2:$F$95, 6, 0) * VLOOKUP($C608 - $G608, survival!$A$2:$B$72, 2, 0), 0)</f>
        <v>0</v>
      </c>
      <c r="J608" s="1">
        <f>sales!$I608 - IF($C608 &gt;= $G608, sales!$H608 *VLOOKUP(E608&amp;($C608-$G608), 'annual-travel'!$A$2:$D$64, 4, 0), 0)</f>
        <v>0</v>
      </c>
      <c r="K608" s="1">
        <f>sales!$J608 - SUM($M608:$P608)</f>
        <v>0</v>
      </c>
      <c r="M608" s="1">
        <f>IFERROR(sales!$I608 * VLOOKUP($E608&amp;$F608&amp;"GAS", 'fuel-split'!$A$2:$E$7, 5, 0) / VLOOKUP($F608&amp;$G608&amp;"GAS", 'fuel-efficiency'!$A$2:$E$56, 5, 0), 0)</f>
        <v>0</v>
      </c>
      <c r="N608" s="1">
        <f>IFERROR(sales!$I608 * VLOOKUP($E608&amp;F608&amp;"DSL", 'fuel-split'!$A$2:$E$7, 5, 0) / VLOOKUP($F608&amp;$G608&amp;"DSL", 'fuel-efficiency'!$A$2:$E$56, 5, 0), 0)</f>
        <v>0</v>
      </c>
      <c r="O608" s="1">
        <f>IFERROR(sales!$I608 * VLOOKUP($E608&amp;$F608&amp;"NG", 'fuel-split'!$A$2:$E$7, 5, 0) / VLOOKUP($F608&amp;$G608&amp;"NG", 'fuel-efficiency'!$A$2:$E$56, 5, 0), 0)</f>
        <v>0</v>
      </c>
      <c r="P608" s="1">
        <f>IFERROR(sales!$I608 * VLOOKUP($E608&amp;$F608&amp;"ELEC", 'fuel-split'!$A$2:$E$7, 5, 0) / VLOOKUP($F608&amp;$G608&amp;"ELEC", 'fuel-efficiency'!$A$2:$E$56, 5, 0), 0)</f>
        <v>0</v>
      </c>
    </row>
    <row r="609" spans="1:16" x14ac:dyDescent="0.2">
      <c r="A609" s="1" t="str">
        <f t="shared" si="18"/>
        <v>20122commercialVCC 21400 (GAS LHD1)2015</v>
      </c>
      <c r="B609" s="1" t="str">
        <f t="shared" si="19"/>
        <v>20122commercialVCC 21400 (GAS LHD1)</v>
      </c>
      <c r="C609">
        <f>sales!$B$609</f>
        <v>2012</v>
      </c>
      <c r="D609">
        <f>sales!$C$609</f>
        <v>2</v>
      </c>
      <c r="E609" t="str">
        <f>sales!$D$609</f>
        <v>commercial</v>
      </c>
      <c r="F609" t="str">
        <f>sales!$E$609</f>
        <v>VCC 21400 (GAS LHD1)</v>
      </c>
      <c r="G609">
        <f>sales!$F$609</f>
        <v>2015</v>
      </c>
      <c r="H609" s="1">
        <f>sales!$G609 - VLOOKUP($D609&amp;$G609, 'regional-sales'!$A$2:$D$24, 4, 0) * VLOOKUP($D609&amp;$E609&amp;$F609&amp;$G609, 'market-share'!$A$2:$F$95, 6, 0) * ($C609 = $G609)</f>
        <v>0</v>
      </c>
      <c r="I609" s="1">
        <f>sales!$H609 - IF($C609 &gt;= $G609, VLOOKUP($D609&amp;$G609, 'regional-sales'!$A$2:$D$24, 4, 0) * VLOOKUP($D609&amp;$E609&amp;$F609&amp;$G609, 'market-share'!$A$2:$F$95, 6, 0) * VLOOKUP($C609 - $G609, survival!$A$2:$B$72, 2, 0), 0)</f>
        <v>0</v>
      </c>
      <c r="J609" s="1">
        <f>sales!$I609 - IF($C609 &gt;= $G609, sales!$H609 *VLOOKUP(E609&amp;($C609-$G609), 'annual-travel'!$A$2:$D$64, 4, 0), 0)</f>
        <v>0</v>
      </c>
      <c r="K609" s="1">
        <f>sales!$J609 - SUM($M609:$P609)</f>
        <v>0</v>
      </c>
      <c r="M609" s="1">
        <f>IFERROR(sales!$I609 * VLOOKUP($E609&amp;$F609&amp;"GAS", 'fuel-split'!$A$2:$E$7, 5, 0) / VLOOKUP($F609&amp;$G609&amp;"GAS", 'fuel-efficiency'!$A$2:$E$56, 5, 0), 0)</f>
        <v>0</v>
      </c>
      <c r="N609" s="1">
        <f>IFERROR(sales!$I609 * VLOOKUP($E609&amp;F609&amp;"DSL", 'fuel-split'!$A$2:$E$7, 5, 0) / VLOOKUP($F609&amp;$G609&amp;"DSL", 'fuel-efficiency'!$A$2:$E$56, 5, 0), 0)</f>
        <v>0</v>
      </c>
      <c r="O609" s="1">
        <f>IFERROR(sales!$I609 * VLOOKUP($E609&amp;$F609&amp;"NG", 'fuel-split'!$A$2:$E$7, 5, 0) / VLOOKUP($F609&amp;$G609&amp;"NG", 'fuel-efficiency'!$A$2:$E$56, 5, 0), 0)</f>
        <v>0</v>
      </c>
      <c r="P609" s="1">
        <f>IFERROR(sales!$I609 * VLOOKUP($E609&amp;$F609&amp;"ELEC", 'fuel-split'!$A$2:$E$7, 5, 0) / VLOOKUP($F609&amp;$G609&amp;"ELEC", 'fuel-efficiency'!$A$2:$E$56, 5, 0), 0)</f>
        <v>0</v>
      </c>
    </row>
    <row r="610" spans="1:16" x14ac:dyDescent="0.2">
      <c r="A610" s="1" t="str">
        <f t="shared" si="18"/>
        <v>20132commercialVCC 21400 (GAS LHD1)2015</v>
      </c>
      <c r="B610" s="1" t="str">
        <f t="shared" si="19"/>
        <v>20132commercialVCC 21400 (GAS LHD1)</v>
      </c>
      <c r="C610">
        <f>sales!$B$610</f>
        <v>2013</v>
      </c>
      <c r="D610">
        <f>sales!$C$610</f>
        <v>2</v>
      </c>
      <c r="E610" t="str">
        <f>sales!$D$610</f>
        <v>commercial</v>
      </c>
      <c r="F610" t="str">
        <f>sales!$E$610</f>
        <v>VCC 21400 (GAS LHD1)</v>
      </c>
      <c r="G610">
        <f>sales!$F$610</f>
        <v>2015</v>
      </c>
      <c r="H610" s="1">
        <f>sales!$G610 - VLOOKUP($D610&amp;$G610, 'regional-sales'!$A$2:$D$24, 4, 0) * VLOOKUP($D610&amp;$E610&amp;$F610&amp;$G610, 'market-share'!$A$2:$F$95, 6, 0) * ($C610 = $G610)</f>
        <v>0</v>
      </c>
      <c r="I610" s="1">
        <f>sales!$H610 - IF($C610 &gt;= $G610, VLOOKUP($D610&amp;$G610, 'regional-sales'!$A$2:$D$24, 4, 0) * VLOOKUP($D610&amp;$E610&amp;$F610&amp;$G610, 'market-share'!$A$2:$F$95, 6, 0) * VLOOKUP($C610 - $G610, survival!$A$2:$B$72, 2, 0), 0)</f>
        <v>0</v>
      </c>
      <c r="J610" s="1">
        <f>sales!$I610 - IF($C610 &gt;= $G610, sales!$H610 *VLOOKUP(E610&amp;($C610-$G610), 'annual-travel'!$A$2:$D$64, 4, 0), 0)</f>
        <v>0</v>
      </c>
      <c r="K610" s="1">
        <f>sales!$J610 - SUM($M610:$P610)</f>
        <v>0</v>
      </c>
      <c r="M610" s="1">
        <f>IFERROR(sales!$I610 * VLOOKUP($E610&amp;$F610&amp;"GAS", 'fuel-split'!$A$2:$E$7, 5, 0) / VLOOKUP($F610&amp;$G610&amp;"GAS", 'fuel-efficiency'!$A$2:$E$56, 5, 0), 0)</f>
        <v>0</v>
      </c>
      <c r="N610" s="1">
        <f>IFERROR(sales!$I610 * VLOOKUP($E610&amp;F610&amp;"DSL", 'fuel-split'!$A$2:$E$7, 5, 0) / VLOOKUP($F610&amp;$G610&amp;"DSL", 'fuel-efficiency'!$A$2:$E$56, 5, 0), 0)</f>
        <v>0</v>
      </c>
      <c r="O610" s="1">
        <f>IFERROR(sales!$I610 * VLOOKUP($E610&amp;$F610&amp;"NG", 'fuel-split'!$A$2:$E$7, 5, 0) / VLOOKUP($F610&amp;$G610&amp;"NG", 'fuel-efficiency'!$A$2:$E$56, 5, 0), 0)</f>
        <v>0</v>
      </c>
      <c r="P610" s="1">
        <f>IFERROR(sales!$I610 * VLOOKUP($E610&amp;$F610&amp;"ELEC", 'fuel-split'!$A$2:$E$7, 5, 0) / VLOOKUP($F610&amp;$G610&amp;"ELEC", 'fuel-efficiency'!$A$2:$E$56, 5, 0), 0)</f>
        <v>0</v>
      </c>
    </row>
    <row r="611" spans="1:16" x14ac:dyDescent="0.2">
      <c r="A611" s="1" t="str">
        <f t="shared" si="18"/>
        <v>20142commercialVCC 21400 (GAS LHD1)2015</v>
      </c>
      <c r="B611" s="1" t="str">
        <f t="shared" si="19"/>
        <v>20142commercialVCC 21400 (GAS LHD1)</v>
      </c>
      <c r="C611">
        <f>sales!$B$611</f>
        <v>2014</v>
      </c>
      <c r="D611">
        <f>sales!$C$611</f>
        <v>2</v>
      </c>
      <c r="E611" t="str">
        <f>sales!$D$611</f>
        <v>commercial</v>
      </c>
      <c r="F611" t="str">
        <f>sales!$E$611</f>
        <v>VCC 21400 (GAS LHD1)</v>
      </c>
      <c r="G611">
        <f>sales!$F$611</f>
        <v>2015</v>
      </c>
      <c r="H611" s="1">
        <f>sales!$G611 - VLOOKUP($D611&amp;$G611, 'regional-sales'!$A$2:$D$24, 4, 0) * VLOOKUP($D611&amp;$E611&amp;$F611&amp;$G611, 'market-share'!$A$2:$F$95, 6, 0) * ($C611 = $G611)</f>
        <v>0</v>
      </c>
      <c r="I611" s="1">
        <f>sales!$H611 - IF($C611 &gt;= $G611, VLOOKUP($D611&amp;$G611, 'regional-sales'!$A$2:$D$24, 4, 0) * VLOOKUP($D611&amp;$E611&amp;$F611&amp;$G611, 'market-share'!$A$2:$F$95, 6, 0) * VLOOKUP($C611 - $G611, survival!$A$2:$B$72, 2, 0), 0)</f>
        <v>0</v>
      </c>
      <c r="J611" s="1">
        <f>sales!$I611 - IF($C611 &gt;= $G611, sales!$H611 *VLOOKUP(E611&amp;($C611-$G611), 'annual-travel'!$A$2:$D$64, 4, 0), 0)</f>
        <v>0</v>
      </c>
      <c r="K611" s="1">
        <f>sales!$J611 - SUM($M611:$P611)</f>
        <v>0</v>
      </c>
      <c r="M611" s="1">
        <f>IFERROR(sales!$I611 * VLOOKUP($E611&amp;$F611&amp;"GAS", 'fuel-split'!$A$2:$E$7, 5, 0) / VLOOKUP($F611&amp;$G611&amp;"GAS", 'fuel-efficiency'!$A$2:$E$56, 5, 0), 0)</f>
        <v>0</v>
      </c>
      <c r="N611" s="1">
        <f>IFERROR(sales!$I611 * VLOOKUP($E611&amp;F611&amp;"DSL", 'fuel-split'!$A$2:$E$7, 5, 0) / VLOOKUP($F611&amp;$G611&amp;"DSL", 'fuel-efficiency'!$A$2:$E$56, 5, 0), 0)</f>
        <v>0</v>
      </c>
      <c r="O611" s="1">
        <f>IFERROR(sales!$I611 * VLOOKUP($E611&amp;$F611&amp;"NG", 'fuel-split'!$A$2:$E$7, 5, 0) / VLOOKUP($F611&amp;$G611&amp;"NG", 'fuel-efficiency'!$A$2:$E$56, 5, 0), 0)</f>
        <v>0</v>
      </c>
      <c r="P611" s="1">
        <f>IFERROR(sales!$I611 * VLOOKUP($E611&amp;$F611&amp;"ELEC", 'fuel-split'!$A$2:$E$7, 5, 0) / VLOOKUP($F611&amp;$G611&amp;"ELEC", 'fuel-efficiency'!$A$2:$E$56, 5, 0), 0)</f>
        <v>0</v>
      </c>
    </row>
    <row r="612" spans="1:16" x14ac:dyDescent="0.2">
      <c r="A612" s="1" t="str">
        <f t="shared" si="18"/>
        <v>20152commercialVCC 21400 (GAS LHD1)2015</v>
      </c>
      <c r="B612" s="1" t="str">
        <f t="shared" si="19"/>
        <v>20152commercialVCC 21400 (GAS LHD1)</v>
      </c>
      <c r="C612">
        <f>sales!$B$612</f>
        <v>2015</v>
      </c>
      <c r="D612">
        <f>sales!$C$612</f>
        <v>2</v>
      </c>
      <c r="E612" t="str">
        <f>sales!$D$612</f>
        <v>commercial</v>
      </c>
      <c r="F612" t="str">
        <f>sales!$E$612</f>
        <v>VCC 21400 (GAS LHD1)</v>
      </c>
      <c r="G612">
        <f>sales!$F$612</f>
        <v>2015</v>
      </c>
      <c r="H612" s="1">
        <f>sales!$G612 - VLOOKUP($D612&amp;$G612, 'regional-sales'!$A$2:$D$24, 4, 0) * VLOOKUP($D612&amp;$E612&amp;$F612&amp;$G612, 'market-share'!$A$2:$F$95, 6, 0) * ($C612 = $G612)</f>
        <v>-3.6742733300343389E-9</v>
      </c>
      <c r="I612" s="1">
        <f>sales!$H612 - IF($C612 &gt;= $G612, VLOOKUP($D612&amp;$G612, 'regional-sales'!$A$2:$D$24, 4, 0) * VLOOKUP($D612&amp;$E612&amp;$F612&amp;$G612, 'market-share'!$A$2:$F$95, 6, 0) * VLOOKUP($C612 - $G612, survival!$A$2:$B$72, 2, 0), 0)</f>
        <v>-3.6742733300343389E-9</v>
      </c>
      <c r="J612" s="1">
        <f>sales!$I612 - IF($C612 &gt;= $G612, sales!$H612 *VLOOKUP(E612&amp;($C612-$G612), 'annual-travel'!$A$2:$D$64, 4, 0), 0)</f>
        <v>-9.9811982363462448E-4</v>
      </c>
      <c r="K612" s="1">
        <f>sales!$J612 - SUM($M612:$P612)</f>
        <v>-2.3111281916499138E-4</v>
      </c>
      <c r="M612" s="1">
        <f>IFERROR(sales!$I612 * VLOOKUP($E612&amp;$F612&amp;"GAS", 'fuel-split'!$A$2:$E$7, 5, 0) / VLOOKUP($F612&amp;$G612&amp;"GAS", 'fuel-efficiency'!$A$2:$E$56, 5, 0), 0)</f>
        <v>586377.37103544583</v>
      </c>
      <c r="N612" s="1">
        <f>IFERROR(sales!$I612 * VLOOKUP($E612&amp;F612&amp;"DSL", 'fuel-split'!$A$2:$E$7, 5, 0) / VLOOKUP($F612&amp;$G612&amp;"DSL", 'fuel-efficiency'!$A$2:$E$56, 5, 0), 0)</f>
        <v>0</v>
      </c>
      <c r="O612" s="1">
        <f>IFERROR(sales!$I612 * VLOOKUP($E612&amp;$F612&amp;"NG", 'fuel-split'!$A$2:$E$7, 5, 0) / VLOOKUP($F612&amp;$G612&amp;"NG", 'fuel-efficiency'!$A$2:$E$56, 5, 0), 0)</f>
        <v>0</v>
      </c>
      <c r="P612" s="1">
        <f>IFERROR(sales!$I612 * VLOOKUP($E612&amp;$F612&amp;"ELEC", 'fuel-split'!$A$2:$E$7, 5, 0) / VLOOKUP($F612&amp;$G612&amp;"ELEC", 'fuel-efficiency'!$A$2:$E$56, 5, 0), 0)</f>
        <v>0</v>
      </c>
    </row>
    <row r="613" spans="1:16" x14ac:dyDescent="0.2">
      <c r="A613" s="1" t="str">
        <f t="shared" si="18"/>
        <v>20162commercialVCC 21400 (GAS LHD1)2015</v>
      </c>
      <c r="B613" s="1" t="str">
        <f t="shared" si="19"/>
        <v>20162commercialVCC 21400 (GAS LHD1)</v>
      </c>
      <c r="C613">
        <f>sales!$B$613</f>
        <v>2016</v>
      </c>
      <c r="D613">
        <f>sales!$C$613</f>
        <v>2</v>
      </c>
      <c r="E613" t="str">
        <f>sales!$D$613</f>
        <v>commercial</v>
      </c>
      <c r="F613" t="str">
        <f>sales!$E$613</f>
        <v>VCC 21400 (GAS LHD1)</v>
      </c>
      <c r="G613">
        <f>sales!$F$613</f>
        <v>2015</v>
      </c>
      <c r="H613" s="1">
        <f>sales!$G613 - VLOOKUP($D613&amp;$G613, 'regional-sales'!$A$2:$D$24, 4, 0) * VLOOKUP($D613&amp;$E613&amp;$F613&amp;$G613, 'market-share'!$A$2:$F$95, 6, 0) * ($C613 = $G613)</f>
        <v>0</v>
      </c>
      <c r="I613" s="1">
        <f>sales!$H613 - IF($C613 &gt;= $G613, VLOOKUP($D613&amp;$G613, 'regional-sales'!$A$2:$D$24, 4, 0) * VLOOKUP($D613&amp;$E613&amp;$F613&amp;$G613, 'market-share'!$A$2:$F$95, 6, 0) * VLOOKUP($C613 - $G613, survival!$A$2:$B$72, 2, 0), 0)</f>
        <v>-3.6377798551257001E-9</v>
      </c>
      <c r="J613" s="1">
        <f>sales!$I613 - IF($C613 &gt;= $G613, sales!$H613 *VLOOKUP(E613&amp;($C613-$G613), 'annual-travel'!$A$2:$D$64, 4, 0), 0)</f>
        <v>8.5578300058841705E-4</v>
      </c>
      <c r="K613" s="1">
        <f>sales!$J613 - SUM($M613:$P613)</f>
        <v>-1.9597559003159404E-4</v>
      </c>
      <c r="M613" s="1">
        <f>IFERROR(sales!$I613 * VLOOKUP($E613&amp;$F613&amp;"GAS", 'fuel-split'!$A$2:$E$7, 5, 0) / VLOOKUP($F613&amp;$G613&amp;"GAS", 'fuel-efficiency'!$A$2:$E$56, 5, 0), 0)</f>
        <v>497229.2406677996</v>
      </c>
      <c r="N613" s="1">
        <f>IFERROR(sales!$I613 * VLOOKUP($E613&amp;F613&amp;"DSL", 'fuel-split'!$A$2:$E$7, 5, 0) / VLOOKUP($F613&amp;$G613&amp;"DSL", 'fuel-efficiency'!$A$2:$E$56, 5, 0), 0)</f>
        <v>0</v>
      </c>
      <c r="O613" s="1">
        <f>IFERROR(sales!$I613 * VLOOKUP($E613&amp;$F613&amp;"NG", 'fuel-split'!$A$2:$E$7, 5, 0) / VLOOKUP($F613&amp;$G613&amp;"NG", 'fuel-efficiency'!$A$2:$E$56, 5, 0), 0)</f>
        <v>0</v>
      </c>
      <c r="P613" s="1">
        <f>IFERROR(sales!$I613 * VLOOKUP($E613&amp;$F613&amp;"ELEC", 'fuel-split'!$A$2:$E$7, 5, 0) / VLOOKUP($F613&amp;$G613&amp;"ELEC", 'fuel-efficiency'!$A$2:$E$56, 5, 0), 0)</f>
        <v>0</v>
      </c>
    </row>
    <row r="614" spans="1:16" x14ac:dyDescent="0.2">
      <c r="A614" s="1" t="str">
        <f t="shared" si="18"/>
        <v>20172commercialVCC 21400 (GAS LHD1)2015</v>
      </c>
      <c r="B614" s="1" t="str">
        <f t="shared" si="19"/>
        <v>20172commercialVCC 21400 (GAS LHD1)</v>
      </c>
      <c r="C614">
        <f>sales!$B$614</f>
        <v>2017</v>
      </c>
      <c r="D614">
        <f>sales!$C$614</f>
        <v>2</v>
      </c>
      <c r="E614" t="str">
        <f>sales!$D$614</f>
        <v>commercial</v>
      </c>
      <c r="F614" t="str">
        <f>sales!$E$614</f>
        <v>VCC 21400 (GAS LHD1)</v>
      </c>
      <c r="G614">
        <f>sales!$F$614</f>
        <v>2015</v>
      </c>
      <c r="H614" s="1">
        <f>sales!$G614 - VLOOKUP($D614&amp;$G614, 'regional-sales'!$A$2:$D$24, 4, 0) * VLOOKUP($D614&amp;$E614&amp;$F614&amp;$G614, 'market-share'!$A$2:$F$95, 6, 0) * ($C614 = $G614)</f>
        <v>0</v>
      </c>
      <c r="I614" s="1">
        <f>sales!$H614 - IF($C614 &gt;= $G614, VLOOKUP($D614&amp;$G614, 'regional-sales'!$A$2:$D$24, 4, 0) * VLOOKUP($D614&amp;$E614&amp;$F614&amp;$G614, 'market-share'!$A$2:$F$95, 6, 0) * VLOOKUP($C614 - $G614, survival!$A$2:$B$72, 2, 0), 0)</f>
        <v>-3.6008884762850357E-9</v>
      </c>
      <c r="J614" s="1">
        <f>sales!$I614 - IF($C614 &gt;= $G614, sales!$H614 *VLOOKUP(E614&amp;($C614-$G614), 'annual-travel'!$A$2:$D$64, 4, 0), 0)</f>
        <v>1.158599741756916E-3</v>
      </c>
      <c r="K614" s="1">
        <f>sales!$J614 - SUM($M614:$P614)</f>
        <v>-1.7511396436020732E-4</v>
      </c>
      <c r="M614" s="1">
        <f>IFERROR(sales!$I614 * VLOOKUP($E614&amp;$F614&amp;"GAS", 'fuel-split'!$A$2:$E$7, 5, 0) / VLOOKUP($F614&amp;$G614&amp;"GAS", 'fuel-efficiency'!$A$2:$E$56, 5, 0), 0)</f>
        <v>444297.85211561195</v>
      </c>
      <c r="N614" s="1">
        <f>IFERROR(sales!$I614 * VLOOKUP($E614&amp;F614&amp;"DSL", 'fuel-split'!$A$2:$E$7, 5, 0) / VLOOKUP($F614&amp;$G614&amp;"DSL", 'fuel-efficiency'!$A$2:$E$56, 5, 0), 0)</f>
        <v>0</v>
      </c>
      <c r="O614" s="1">
        <f>IFERROR(sales!$I614 * VLOOKUP($E614&amp;$F614&amp;"NG", 'fuel-split'!$A$2:$E$7, 5, 0) / VLOOKUP($F614&amp;$G614&amp;"NG", 'fuel-efficiency'!$A$2:$E$56, 5, 0), 0)</f>
        <v>0</v>
      </c>
      <c r="P614" s="1">
        <f>IFERROR(sales!$I614 * VLOOKUP($E614&amp;$F614&amp;"ELEC", 'fuel-split'!$A$2:$E$7, 5, 0) / VLOOKUP($F614&amp;$G614&amp;"ELEC", 'fuel-efficiency'!$A$2:$E$56, 5, 0), 0)</f>
        <v>0</v>
      </c>
    </row>
    <row r="615" spans="1:16" x14ac:dyDescent="0.2">
      <c r="A615" s="1" t="str">
        <f t="shared" si="18"/>
        <v>20182commercialVCC 21400 (GAS LHD1)2015</v>
      </c>
      <c r="B615" s="1" t="str">
        <f t="shared" si="19"/>
        <v>20182commercialVCC 21400 (GAS LHD1)</v>
      </c>
      <c r="C615">
        <f>sales!$B$615</f>
        <v>2018</v>
      </c>
      <c r="D615">
        <f>sales!$C$615</f>
        <v>2</v>
      </c>
      <c r="E615" t="str">
        <f>sales!$D$615</f>
        <v>commercial</v>
      </c>
      <c r="F615" t="str">
        <f>sales!$E$615</f>
        <v>VCC 21400 (GAS LHD1)</v>
      </c>
      <c r="G615">
        <f>sales!$F$615</f>
        <v>2015</v>
      </c>
      <c r="H615" s="1">
        <f>sales!$G615 - VLOOKUP($D615&amp;$G615, 'regional-sales'!$A$2:$D$24, 4, 0) * VLOOKUP($D615&amp;$E615&amp;$F615&amp;$G615, 'market-share'!$A$2:$F$95, 6, 0) * ($C615 = $G615)</f>
        <v>0</v>
      </c>
      <c r="I615" s="1">
        <f>sales!$H615 - IF($C615 &gt;= $G615, VLOOKUP($D615&amp;$G615, 'regional-sales'!$A$2:$D$24, 4, 0) * VLOOKUP($D615&amp;$E615&amp;$F615&amp;$G615, 'market-share'!$A$2:$F$95, 6, 0) * VLOOKUP($C615 - $G615, survival!$A$2:$B$72, 2, 0), 0)</f>
        <v>-3.5649918572744355E-9</v>
      </c>
      <c r="J615" s="1">
        <f>sales!$I615 - IF($C615 &gt;= $G615, sales!$H615 *VLOOKUP(E615&amp;($C615-$G615), 'annual-travel'!$A$2:$D$64, 4, 0), 0)</f>
        <v>7.6374458149075508E-4</v>
      </c>
      <c r="K615" s="1">
        <f>sales!$J615 - SUM($M615:$P615)</f>
        <v>-1.5995145076885819E-4</v>
      </c>
      <c r="M615" s="1">
        <f>IFERROR(sales!$I615 * VLOOKUP($E615&amp;$F615&amp;"GAS", 'fuel-split'!$A$2:$E$7, 5, 0) / VLOOKUP($F615&amp;$G615&amp;"GAS", 'fuel-efficiency'!$A$2:$E$56, 5, 0), 0)</f>
        <v>405827.18137850944</v>
      </c>
      <c r="N615" s="1">
        <f>IFERROR(sales!$I615 * VLOOKUP($E615&amp;F615&amp;"DSL", 'fuel-split'!$A$2:$E$7, 5, 0) / VLOOKUP($F615&amp;$G615&amp;"DSL", 'fuel-efficiency'!$A$2:$E$56, 5, 0), 0)</f>
        <v>0</v>
      </c>
      <c r="O615" s="1">
        <f>IFERROR(sales!$I615 * VLOOKUP($E615&amp;$F615&amp;"NG", 'fuel-split'!$A$2:$E$7, 5, 0) / VLOOKUP($F615&amp;$G615&amp;"NG", 'fuel-efficiency'!$A$2:$E$56, 5, 0), 0)</f>
        <v>0</v>
      </c>
      <c r="P615" s="1">
        <f>IFERROR(sales!$I615 * VLOOKUP($E615&amp;$F615&amp;"ELEC", 'fuel-split'!$A$2:$E$7, 5, 0) / VLOOKUP($F615&amp;$G615&amp;"ELEC", 'fuel-efficiency'!$A$2:$E$56, 5, 0), 0)</f>
        <v>0</v>
      </c>
    </row>
    <row r="616" spans="1:16" x14ac:dyDescent="0.2">
      <c r="A616" s="1" t="str">
        <f t="shared" si="18"/>
        <v>20192commercialVCC 21400 (GAS LHD1)2015</v>
      </c>
      <c r="B616" s="1" t="str">
        <f t="shared" si="19"/>
        <v>20192commercialVCC 21400 (GAS LHD1)</v>
      </c>
      <c r="C616">
        <f>sales!$B$616</f>
        <v>2019</v>
      </c>
      <c r="D616">
        <f>sales!$C$616</f>
        <v>2</v>
      </c>
      <c r="E616" t="str">
        <f>sales!$D$616</f>
        <v>commercial</v>
      </c>
      <c r="F616" t="str">
        <f>sales!$E$616</f>
        <v>VCC 21400 (GAS LHD1)</v>
      </c>
      <c r="G616">
        <f>sales!$F$616</f>
        <v>2015</v>
      </c>
      <c r="H616" s="1">
        <f>sales!$G616 - VLOOKUP($D616&amp;$G616, 'regional-sales'!$A$2:$D$24, 4, 0) * VLOOKUP($D616&amp;$E616&amp;$F616&amp;$G616, 'market-share'!$A$2:$F$95, 6, 0) * ($C616 = $G616)</f>
        <v>0</v>
      </c>
      <c r="I616" s="1">
        <f>sales!$H616 - IF($C616 &gt;= $G616, VLOOKUP($D616&amp;$G616, 'regional-sales'!$A$2:$D$24, 4, 0) * VLOOKUP($D616&amp;$E616&amp;$F616&amp;$G616, 'market-share'!$A$2:$F$95, 6, 0) * VLOOKUP($C616 - $G616, survival!$A$2:$B$72, 2, 0), 0)</f>
        <v>-3.5297205158713041E-9</v>
      </c>
      <c r="J616" s="1">
        <f>sales!$I616 - IF($C616 &gt;= $G616, sales!$H616 *VLOOKUP(E616&amp;($C616-$G616), 'annual-travel'!$A$2:$D$64, 4, 0), 0)</f>
        <v>-5.5697700008749962E-4</v>
      </c>
      <c r="K616" s="1">
        <f>sales!$J616 - SUM($M616:$P616)</f>
        <v>-1.4795438619330525E-4</v>
      </c>
      <c r="M616" s="1">
        <f>IFERROR(sales!$I616 * VLOOKUP($E616&amp;$F616&amp;"GAS", 'fuel-split'!$A$2:$E$7, 5, 0) / VLOOKUP($F616&amp;$G616&amp;"GAS", 'fuel-efficiency'!$A$2:$E$56, 5, 0), 0)</f>
        <v>375389.8184088954</v>
      </c>
      <c r="N616" s="1">
        <f>IFERROR(sales!$I616 * VLOOKUP($E616&amp;F616&amp;"DSL", 'fuel-split'!$A$2:$E$7, 5, 0) / VLOOKUP($F616&amp;$G616&amp;"DSL", 'fuel-efficiency'!$A$2:$E$56, 5, 0), 0)</f>
        <v>0</v>
      </c>
      <c r="O616" s="1">
        <f>IFERROR(sales!$I616 * VLOOKUP($E616&amp;$F616&amp;"NG", 'fuel-split'!$A$2:$E$7, 5, 0) / VLOOKUP($F616&amp;$G616&amp;"NG", 'fuel-efficiency'!$A$2:$E$56, 5, 0), 0)</f>
        <v>0</v>
      </c>
      <c r="P616" s="1">
        <f>IFERROR(sales!$I616 * VLOOKUP($E616&amp;$F616&amp;"ELEC", 'fuel-split'!$A$2:$E$7, 5, 0) / VLOOKUP($F616&amp;$G616&amp;"ELEC", 'fuel-efficiency'!$A$2:$E$56, 5, 0), 0)</f>
        <v>0</v>
      </c>
    </row>
    <row r="617" spans="1:16" x14ac:dyDescent="0.2">
      <c r="A617" s="1" t="str">
        <f t="shared" si="18"/>
        <v>20202commercialVCC 21400 (GAS LHD1)2015</v>
      </c>
      <c r="B617" s="1" t="str">
        <f t="shared" si="19"/>
        <v>20202commercialVCC 21400 (GAS LHD1)</v>
      </c>
      <c r="C617">
        <f>sales!$B$617</f>
        <v>2020</v>
      </c>
      <c r="D617">
        <f>sales!$C$617</f>
        <v>2</v>
      </c>
      <c r="E617" t="str">
        <f>sales!$D$617</f>
        <v>commercial</v>
      </c>
      <c r="F617" t="str">
        <f>sales!$E$617</f>
        <v>VCC 21400 (GAS LHD1)</v>
      </c>
      <c r="G617">
        <f>sales!$F$617</f>
        <v>2015</v>
      </c>
      <c r="H617" s="1">
        <f>sales!$G617 - VLOOKUP($D617&amp;$G617, 'regional-sales'!$A$2:$D$24, 4, 0) * VLOOKUP($D617&amp;$E617&amp;$F617&amp;$G617, 'market-share'!$A$2:$F$95, 6, 0) * ($C617 = $G617)</f>
        <v>0</v>
      </c>
      <c r="I617" s="1">
        <f>sales!$H617 - IF($C617 &gt;= $G617, VLOOKUP($D617&amp;$G617, 'regional-sales'!$A$2:$D$24, 4, 0) * VLOOKUP($D617&amp;$E617&amp;$F617&amp;$G617, 'market-share'!$A$2:$F$95, 6, 0) * VLOOKUP($C617 - $G617, survival!$A$2:$B$72, 2, 0), 0)</f>
        <v>-3.4938523185701342E-9</v>
      </c>
      <c r="J617" s="1">
        <f>sales!$I617 - IF($C617 &gt;= $G617, sales!$H617 *VLOOKUP(E617&amp;($C617-$G617), 'annual-travel'!$A$2:$D$64, 4, 0), 0)</f>
        <v>8.6713070049881935E-4</v>
      </c>
      <c r="K617" s="1">
        <f>sales!$J617 - SUM($M617:$P617)</f>
        <v>-1.3739021960645914E-4</v>
      </c>
      <c r="M617" s="1">
        <f>IFERROR(sales!$I617 * VLOOKUP($E617&amp;$F617&amp;"GAS", 'fuel-split'!$A$2:$E$7, 5, 0) / VLOOKUP($F617&amp;$G617&amp;"GAS", 'fuel-efficiency'!$A$2:$E$56, 5, 0), 0)</f>
        <v>348584.24066852924</v>
      </c>
      <c r="N617" s="1">
        <f>IFERROR(sales!$I617 * VLOOKUP($E617&amp;F617&amp;"DSL", 'fuel-split'!$A$2:$E$7, 5, 0) / VLOOKUP($F617&amp;$G617&amp;"DSL", 'fuel-efficiency'!$A$2:$E$56, 5, 0), 0)</f>
        <v>0</v>
      </c>
      <c r="O617" s="1">
        <f>IFERROR(sales!$I617 * VLOOKUP($E617&amp;$F617&amp;"NG", 'fuel-split'!$A$2:$E$7, 5, 0) / VLOOKUP($F617&amp;$G617&amp;"NG", 'fuel-efficiency'!$A$2:$E$56, 5, 0), 0)</f>
        <v>0</v>
      </c>
      <c r="P617" s="1">
        <f>IFERROR(sales!$I617 * VLOOKUP($E617&amp;$F617&amp;"ELEC", 'fuel-split'!$A$2:$E$7, 5, 0) / VLOOKUP($F617&amp;$G617&amp;"ELEC", 'fuel-efficiency'!$A$2:$E$56, 5, 0), 0)</f>
        <v>0</v>
      </c>
    </row>
    <row r="618" spans="1:16" x14ac:dyDescent="0.2">
      <c r="A618" s="1" t="str">
        <f t="shared" si="18"/>
        <v>20102commercialVCC 21400 (GAS LHD1)2016</v>
      </c>
      <c r="B618" s="1" t="str">
        <f t="shared" si="19"/>
        <v>20102commercialVCC 21400 (GAS LHD1)</v>
      </c>
      <c r="C618">
        <f>sales!$B$618</f>
        <v>2010</v>
      </c>
      <c r="D618">
        <f>sales!$C$618</f>
        <v>2</v>
      </c>
      <c r="E618" t="str">
        <f>sales!$D$618</f>
        <v>commercial</v>
      </c>
      <c r="F618" t="str">
        <f>sales!$E$618</f>
        <v>VCC 21400 (GAS LHD1)</v>
      </c>
      <c r="G618">
        <f>sales!$F$618</f>
        <v>2016</v>
      </c>
      <c r="H618" s="1">
        <f>sales!$G618 - VLOOKUP($D618&amp;$G618, 'regional-sales'!$A$2:$D$24, 4, 0) * VLOOKUP($D618&amp;$E618&amp;$F618&amp;$G618, 'market-share'!$A$2:$F$95, 6, 0) * ($C618 = $G618)</f>
        <v>0</v>
      </c>
      <c r="I618" s="1">
        <f>sales!$H618 - IF($C618 &gt;= $G618, VLOOKUP($D618&amp;$G618, 'regional-sales'!$A$2:$D$24, 4, 0) * VLOOKUP($D618&amp;$E618&amp;$F618&amp;$G618, 'market-share'!$A$2:$F$95, 6, 0) * VLOOKUP($C618 - $G618, survival!$A$2:$B$72, 2, 0), 0)</f>
        <v>0</v>
      </c>
      <c r="J618" s="1">
        <f>sales!$I618 - IF($C618 &gt;= $G618, sales!$H618 *VLOOKUP(E618&amp;($C618-$G618), 'annual-travel'!$A$2:$D$64, 4, 0), 0)</f>
        <v>0</v>
      </c>
      <c r="K618" s="1">
        <f>sales!$J618 - SUM($M618:$P618)</f>
        <v>0</v>
      </c>
      <c r="M618" s="1">
        <f>IFERROR(sales!$I618 * VLOOKUP($E618&amp;$F618&amp;"GAS", 'fuel-split'!$A$2:$E$7, 5, 0) / VLOOKUP($F618&amp;$G618&amp;"GAS", 'fuel-efficiency'!$A$2:$E$56, 5, 0), 0)</f>
        <v>0</v>
      </c>
      <c r="N618" s="1">
        <f>IFERROR(sales!$I618 * VLOOKUP($E618&amp;F618&amp;"DSL", 'fuel-split'!$A$2:$E$7, 5, 0) / VLOOKUP($F618&amp;$G618&amp;"DSL", 'fuel-efficiency'!$A$2:$E$56, 5, 0), 0)</f>
        <v>0</v>
      </c>
      <c r="O618" s="1">
        <f>IFERROR(sales!$I618 * VLOOKUP($E618&amp;$F618&amp;"NG", 'fuel-split'!$A$2:$E$7, 5, 0) / VLOOKUP($F618&amp;$G618&amp;"NG", 'fuel-efficiency'!$A$2:$E$56, 5, 0), 0)</f>
        <v>0</v>
      </c>
      <c r="P618" s="1">
        <f>IFERROR(sales!$I618 * VLOOKUP($E618&amp;$F618&amp;"ELEC", 'fuel-split'!$A$2:$E$7, 5, 0) / VLOOKUP($F618&amp;$G618&amp;"ELEC", 'fuel-efficiency'!$A$2:$E$56, 5, 0), 0)</f>
        <v>0</v>
      </c>
    </row>
    <row r="619" spans="1:16" x14ac:dyDescent="0.2">
      <c r="A619" s="1" t="str">
        <f t="shared" si="18"/>
        <v>20112commercialVCC 21400 (GAS LHD1)2016</v>
      </c>
      <c r="B619" s="1" t="str">
        <f t="shared" si="19"/>
        <v>20112commercialVCC 21400 (GAS LHD1)</v>
      </c>
      <c r="C619">
        <f>sales!$B$619</f>
        <v>2011</v>
      </c>
      <c r="D619">
        <f>sales!$C$619</f>
        <v>2</v>
      </c>
      <c r="E619" t="str">
        <f>sales!$D$619</f>
        <v>commercial</v>
      </c>
      <c r="F619" t="str">
        <f>sales!$E$619</f>
        <v>VCC 21400 (GAS LHD1)</v>
      </c>
      <c r="G619">
        <f>sales!$F$619</f>
        <v>2016</v>
      </c>
      <c r="H619" s="1">
        <f>sales!$G619 - VLOOKUP($D619&amp;$G619, 'regional-sales'!$A$2:$D$24, 4, 0) * VLOOKUP($D619&amp;$E619&amp;$F619&amp;$G619, 'market-share'!$A$2:$F$95, 6, 0) * ($C619 = $G619)</f>
        <v>0</v>
      </c>
      <c r="I619" s="1">
        <f>sales!$H619 - IF($C619 &gt;= $G619, VLOOKUP($D619&amp;$G619, 'regional-sales'!$A$2:$D$24, 4, 0) * VLOOKUP($D619&amp;$E619&amp;$F619&amp;$G619, 'market-share'!$A$2:$F$95, 6, 0) * VLOOKUP($C619 - $G619, survival!$A$2:$B$72, 2, 0), 0)</f>
        <v>0</v>
      </c>
      <c r="J619" s="1">
        <f>sales!$I619 - IF($C619 &gt;= $G619, sales!$H619 *VLOOKUP(E619&amp;($C619-$G619), 'annual-travel'!$A$2:$D$64, 4, 0), 0)</f>
        <v>0</v>
      </c>
      <c r="K619" s="1">
        <f>sales!$J619 - SUM($M619:$P619)</f>
        <v>0</v>
      </c>
      <c r="M619" s="1">
        <f>IFERROR(sales!$I619 * VLOOKUP($E619&amp;$F619&amp;"GAS", 'fuel-split'!$A$2:$E$7, 5, 0) / VLOOKUP($F619&amp;$G619&amp;"GAS", 'fuel-efficiency'!$A$2:$E$56, 5, 0), 0)</f>
        <v>0</v>
      </c>
      <c r="N619" s="1">
        <f>IFERROR(sales!$I619 * VLOOKUP($E619&amp;F619&amp;"DSL", 'fuel-split'!$A$2:$E$7, 5, 0) / VLOOKUP($F619&amp;$G619&amp;"DSL", 'fuel-efficiency'!$A$2:$E$56, 5, 0), 0)</f>
        <v>0</v>
      </c>
      <c r="O619" s="1">
        <f>IFERROR(sales!$I619 * VLOOKUP($E619&amp;$F619&amp;"NG", 'fuel-split'!$A$2:$E$7, 5, 0) / VLOOKUP($F619&amp;$G619&amp;"NG", 'fuel-efficiency'!$A$2:$E$56, 5, 0), 0)</f>
        <v>0</v>
      </c>
      <c r="P619" s="1">
        <f>IFERROR(sales!$I619 * VLOOKUP($E619&amp;$F619&amp;"ELEC", 'fuel-split'!$A$2:$E$7, 5, 0) / VLOOKUP($F619&amp;$G619&amp;"ELEC", 'fuel-efficiency'!$A$2:$E$56, 5, 0), 0)</f>
        <v>0</v>
      </c>
    </row>
    <row r="620" spans="1:16" x14ac:dyDescent="0.2">
      <c r="A620" s="1" t="str">
        <f t="shared" si="18"/>
        <v>20122commercialVCC 21400 (GAS LHD1)2016</v>
      </c>
      <c r="B620" s="1" t="str">
        <f t="shared" si="19"/>
        <v>20122commercialVCC 21400 (GAS LHD1)</v>
      </c>
      <c r="C620">
        <f>sales!$B$620</f>
        <v>2012</v>
      </c>
      <c r="D620">
        <f>sales!$C$620</f>
        <v>2</v>
      </c>
      <c r="E620" t="str">
        <f>sales!$D$620</f>
        <v>commercial</v>
      </c>
      <c r="F620" t="str">
        <f>sales!$E$620</f>
        <v>VCC 21400 (GAS LHD1)</v>
      </c>
      <c r="G620">
        <f>sales!$F$620</f>
        <v>2016</v>
      </c>
      <c r="H620" s="1">
        <f>sales!$G620 - VLOOKUP($D620&amp;$G620, 'regional-sales'!$A$2:$D$24, 4, 0) * VLOOKUP($D620&amp;$E620&amp;$F620&amp;$G620, 'market-share'!$A$2:$F$95, 6, 0) * ($C620 = $G620)</f>
        <v>0</v>
      </c>
      <c r="I620" s="1">
        <f>sales!$H620 - IF($C620 &gt;= $G620, VLOOKUP($D620&amp;$G620, 'regional-sales'!$A$2:$D$24, 4, 0) * VLOOKUP($D620&amp;$E620&amp;$F620&amp;$G620, 'market-share'!$A$2:$F$95, 6, 0) * VLOOKUP($C620 - $G620, survival!$A$2:$B$72, 2, 0), 0)</f>
        <v>0</v>
      </c>
      <c r="J620" s="1">
        <f>sales!$I620 - IF($C620 &gt;= $G620, sales!$H620 *VLOOKUP(E620&amp;($C620-$G620), 'annual-travel'!$A$2:$D$64, 4, 0), 0)</f>
        <v>0</v>
      </c>
      <c r="K620" s="1">
        <f>sales!$J620 - SUM($M620:$P620)</f>
        <v>0</v>
      </c>
      <c r="M620" s="1">
        <f>IFERROR(sales!$I620 * VLOOKUP($E620&amp;$F620&amp;"GAS", 'fuel-split'!$A$2:$E$7, 5, 0) / VLOOKUP($F620&amp;$G620&amp;"GAS", 'fuel-efficiency'!$A$2:$E$56, 5, 0), 0)</f>
        <v>0</v>
      </c>
      <c r="N620" s="1">
        <f>IFERROR(sales!$I620 * VLOOKUP($E620&amp;F620&amp;"DSL", 'fuel-split'!$A$2:$E$7, 5, 0) / VLOOKUP($F620&amp;$G620&amp;"DSL", 'fuel-efficiency'!$A$2:$E$56, 5, 0), 0)</f>
        <v>0</v>
      </c>
      <c r="O620" s="1">
        <f>IFERROR(sales!$I620 * VLOOKUP($E620&amp;$F620&amp;"NG", 'fuel-split'!$A$2:$E$7, 5, 0) / VLOOKUP($F620&amp;$G620&amp;"NG", 'fuel-efficiency'!$A$2:$E$56, 5, 0), 0)</f>
        <v>0</v>
      </c>
      <c r="P620" s="1">
        <f>IFERROR(sales!$I620 * VLOOKUP($E620&amp;$F620&amp;"ELEC", 'fuel-split'!$A$2:$E$7, 5, 0) / VLOOKUP($F620&amp;$G620&amp;"ELEC", 'fuel-efficiency'!$A$2:$E$56, 5, 0), 0)</f>
        <v>0</v>
      </c>
    </row>
    <row r="621" spans="1:16" x14ac:dyDescent="0.2">
      <c r="A621" s="1" t="str">
        <f t="shared" si="18"/>
        <v>20132commercialVCC 21400 (GAS LHD1)2016</v>
      </c>
      <c r="B621" s="1" t="str">
        <f t="shared" si="19"/>
        <v>20132commercialVCC 21400 (GAS LHD1)</v>
      </c>
      <c r="C621">
        <f>sales!$B$621</f>
        <v>2013</v>
      </c>
      <c r="D621">
        <f>sales!$C$621</f>
        <v>2</v>
      </c>
      <c r="E621" t="str">
        <f>sales!$D$621</f>
        <v>commercial</v>
      </c>
      <c r="F621" t="str">
        <f>sales!$E$621</f>
        <v>VCC 21400 (GAS LHD1)</v>
      </c>
      <c r="G621">
        <f>sales!$F$621</f>
        <v>2016</v>
      </c>
      <c r="H621" s="1">
        <f>sales!$G621 - VLOOKUP($D621&amp;$G621, 'regional-sales'!$A$2:$D$24, 4, 0) * VLOOKUP($D621&amp;$E621&amp;$F621&amp;$G621, 'market-share'!$A$2:$F$95, 6, 0) * ($C621 = $G621)</f>
        <v>0</v>
      </c>
      <c r="I621" s="1">
        <f>sales!$H621 - IF($C621 &gt;= $G621, VLOOKUP($D621&amp;$G621, 'regional-sales'!$A$2:$D$24, 4, 0) * VLOOKUP($D621&amp;$E621&amp;$F621&amp;$G621, 'market-share'!$A$2:$F$95, 6, 0) * VLOOKUP($C621 - $G621, survival!$A$2:$B$72, 2, 0), 0)</f>
        <v>0</v>
      </c>
      <c r="J621" s="1">
        <f>sales!$I621 - IF($C621 &gt;= $G621, sales!$H621 *VLOOKUP(E621&amp;($C621-$G621), 'annual-travel'!$A$2:$D$64, 4, 0), 0)</f>
        <v>0</v>
      </c>
      <c r="K621" s="1">
        <f>sales!$J621 - SUM($M621:$P621)</f>
        <v>0</v>
      </c>
      <c r="M621" s="1">
        <f>IFERROR(sales!$I621 * VLOOKUP($E621&amp;$F621&amp;"GAS", 'fuel-split'!$A$2:$E$7, 5, 0) / VLOOKUP($F621&amp;$G621&amp;"GAS", 'fuel-efficiency'!$A$2:$E$56, 5, 0), 0)</f>
        <v>0</v>
      </c>
      <c r="N621" s="1">
        <f>IFERROR(sales!$I621 * VLOOKUP($E621&amp;F621&amp;"DSL", 'fuel-split'!$A$2:$E$7, 5, 0) / VLOOKUP($F621&amp;$G621&amp;"DSL", 'fuel-efficiency'!$A$2:$E$56, 5, 0), 0)</f>
        <v>0</v>
      </c>
      <c r="O621" s="1">
        <f>IFERROR(sales!$I621 * VLOOKUP($E621&amp;$F621&amp;"NG", 'fuel-split'!$A$2:$E$7, 5, 0) / VLOOKUP($F621&amp;$G621&amp;"NG", 'fuel-efficiency'!$A$2:$E$56, 5, 0), 0)</f>
        <v>0</v>
      </c>
      <c r="P621" s="1">
        <f>IFERROR(sales!$I621 * VLOOKUP($E621&amp;$F621&amp;"ELEC", 'fuel-split'!$A$2:$E$7, 5, 0) / VLOOKUP($F621&amp;$G621&amp;"ELEC", 'fuel-efficiency'!$A$2:$E$56, 5, 0), 0)</f>
        <v>0</v>
      </c>
    </row>
    <row r="622" spans="1:16" x14ac:dyDescent="0.2">
      <c r="A622" s="1" t="str">
        <f t="shared" si="18"/>
        <v>20142commercialVCC 21400 (GAS LHD1)2016</v>
      </c>
      <c r="B622" s="1" t="str">
        <f t="shared" si="19"/>
        <v>20142commercialVCC 21400 (GAS LHD1)</v>
      </c>
      <c r="C622">
        <f>sales!$B$622</f>
        <v>2014</v>
      </c>
      <c r="D622">
        <f>sales!$C$622</f>
        <v>2</v>
      </c>
      <c r="E622" t="str">
        <f>sales!$D$622</f>
        <v>commercial</v>
      </c>
      <c r="F622" t="str">
        <f>sales!$E$622</f>
        <v>VCC 21400 (GAS LHD1)</v>
      </c>
      <c r="G622">
        <f>sales!$F$622</f>
        <v>2016</v>
      </c>
      <c r="H622" s="1">
        <f>sales!$G622 - VLOOKUP($D622&amp;$G622, 'regional-sales'!$A$2:$D$24, 4, 0) * VLOOKUP($D622&amp;$E622&amp;$F622&amp;$G622, 'market-share'!$A$2:$F$95, 6, 0) * ($C622 = $G622)</f>
        <v>0</v>
      </c>
      <c r="I622" s="1">
        <f>sales!$H622 - IF($C622 &gt;= $G622, VLOOKUP($D622&amp;$G622, 'regional-sales'!$A$2:$D$24, 4, 0) * VLOOKUP($D622&amp;$E622&amp;$F622&amp;$G622, 'market-share'!$A$2:$F$95, 6, 0) * VLOOKUP($C622 - $G622, survival!$A$2:$B$72, 2, 0), 0)</f>
        <v>0</v>
      </c>
      <c r="J622" s="1">
        <f>sales!$I622 - IF($C622 &gt;= $G622, sales!$H622 *VLOOKUP(E622&amp;($C622-$G622), 'annual-travel'!$A$2:$D$64, 4, 0), 0)</f>
        <v>0</v>
      </c>
      <c r="K622" s="1">
        <f>sales!$J622 - SUM($M622:$P622)</f>
        <v>0</v>
      </c>
      <c r="M622" s="1">
        <f>IFERROR(sales!$I622 * VLOOKUP($E622&amp;$F622&amp;"GAS", 'fuel-split'!$A$2:$E$7, 5, 0) / VLOOKUP($F622&amp;$G622&amp;"GAS", 'fuel-efficiency'!$A$2:$E$56, 5, 0), 0)</f>
        <v>0</v>
      </c>
      <c r="N622" s="1">
        <f>IFERROR(sales!$I622 * VLOOKUP($E622&amp;F622&amp;"DSL", 'fuel-split'!$A$2:$E$7, 5, 0) / VLOOKUP($F622&amp;$G622&amp;"DSL", 'fuel-efficiency'!$A$2:$E$56, 5, 0), 0)</f>
        <v>0</v>
      </c>
      <c r="O622" s="1">
        <f>IFERROR(sales!$I622 * VLOOKUP($E622&amp;$F622&amp;"NG", 'fuel-split'!$A$2:$E$7, 5, 0) / VLOOKUP($F622&amp;$G622&amp;"NG", 'fuel-efficiency'!$A$2:$E$56, 5, 0), 0)</f>
        <v>0</v>
      </c>
      <c r="P622" s="1">
        <f>IFERROR(sales!$I622 * VLOOKUP($E622&amp;$F622&amp;"ELEC", 'fuel-split'!$A$2:$E$7, 5, 0) / VLOOKUP($F622&amp;$G622&amp;"ELEC", 'fuel-efficiency'!$A$2:$E$56, 5, 0), 0)</f>
        <v>0</v>
      </c>
    </row>
    <row r="623" spans="1:16" x14ac:dyDescent="0.2">
      <c r="A623" s="1" t="str">
        <f t="shared" si="18"/>
        <v>20152commercialVCC 21400 (GAS LHD1)2016</v>
      </c>
      <c r="B623" s="1" t="str">
        <f t="shared" si="19"/>
        <v>20152commercialVCC 21400 (GAS LHD1)</v>
      </c>
      <c r="C623">
        <f>sales!$B$623</f>
        <v>2015</v>
      </c>
      <c r="D623">
        <f>sales!$C$623</f>
        <v>2</v>
      </c>
      <c r="E623" t="str">
        <f>sales!$D$623</f>
        <v>commercial</v>
      </c>
      <c r="F623" t="str">
        <f>sales!$E$623</f>
        <v>VCC 21400 (GAS LHD1)</v>
      </c>
      <c r="G623">
        <f>sales!$F$623</f>
        <v>2016</v>
      </c>
      <c r="H623" s="1">
        <f>sales!$G623 - VLOOKUP($D623&amp;$G623, 'regional-sales'!$A$2:$D$24, 4, 0) * VLOOKUP($D623&amp;$E623&amp;$F623&amp;$G623, 'market-share'!$A$2:$F$95, 6, 0) * ($C623 = $G623)</f>
        <v>0</v>
      </c>
      <c r="I623" s="1">
        <f>sales!$H623 - IF($C623 &gt;= $G623, VLOOKUP($D623&amp;$G623, 'regional-sales'!$A$2:$D$24, 4, 0) * VLOOKUP($D623&amp;$E623&amp;$F623&amp;$G623, 'market-share'!$A$2:$F$95, 6, 0) * VLOOKUP($C623 - $G623, survival!$A$2:$B$72, 2, 0), 0)</f>
        <v>0</v>
      </c>
      <c r="J623" s="1">
        <f>sales!$I623 - IF($C623 &gt;= $G623, sales!$H623 *VLOOKUP(E623&amp;($C623-$G623), 'annual-travel'!$A$2:$D$64, 4, 0), 0)</f>
        <v>0</v>
      </c>
      <c r="K623" s="1">
        <f>sales!$J623 - SUM($M623:$P623)</f>
        <v>0</v>
      </c>
      <c r="M623" s="1">
        <f>IFERROR(sales!$I623 * VLOOKUP($E623&amp;$F623&amp;"GAS", 'fuel-split'!$A$2:$E$7, 5, 0) / VLOOKUP($F623&amp;$G623&amp;"GAS", 'fuel-efficiency'!$A$2:$E$56, 5, 0), 0)</f>
        <v>0</v>
      </c>
      <c r="N623" s="1">
        <f>IFERROR(sales!$I623 * VLOOKUP($E623&amp;F623&amp;"DSL", 'fuel-split'!$A$2:$E$7, 5, 0) / VLOOKUP($F623&amp;$G623&amp;"DSL", 'fuel-efficiency'!$A$2:$E$56, 5, 0), 0)</f>
        <v>0</v>
      </c>
      <c r="O623" s="1">
        <f>IFERROR(sales!$I623 * VLOOKUP($E623&amp;$F623&amp;"NG", 'fuel-split'!$A$2:$E$7, 5, 0) / VLOOKUP($F623&amp;$G623&amp;"NG", 'fuel-efficiency'!$A$2:$E$56, 5, 0), 0)</f>
        <v>0</v>
      </c>
      <c r="P623" s="1">
        <f>IFERROR(sales!$I623 * VLOOKUP($E623&amp;$F623&amp;"ELEC", 'fuel-split'!$A$2:$E$7, 5, 0) / VLOOKUP($F623&amp;$G623&amp;"ELEC", 'fuel-efficiency'!$A$2:$E$56, 5, 0), 0)</f>
        <v>0</v>
      </c>
    </row>
    <row r="624" spans="1:16" x14ac:dyDescent="0.2">
      <c r="A624" s="1" t="str">
        <f t="shared" si="18"/>
        <v>20162commercialVCC 21400 (GAS LHD1)2016</v>
      </c>
      <c r="B624" s="1" t="str">
        <f t="shared" si="19"/>
        <v>20162commercialVCC 21400 (GAS LHD1)</v>
      </c>
      <c r="C624">
        <f>sales!$B$624</f>
        <v>2016</v>
      </c>
      <c r="D624">
        <f>sales!$C$624</f>
        <v>2</v>
      </c>
      <c r="E624" t="str">
        <f>sales!$D$624</f>
        <v>commercial</v>
      </c>
      <c r="F624" t="str">
        <f>sales!$E$624</f>
        <v>VCC 21400 (GAS LHD1)</v>
      </c>
      <c r="G624">
        <f>sales!$F$624</f>
        <v>2016</v>
      </c>
      <c r="H624" s="1">
        <f>sales!$G624 - VLOOKUP($D624&amp;$G624, 'regional-sales'!$A$2:$D$24, 4, 0) * VLOOKUP($D624&amp;$E624&amp;$F624&amp;$G624, 'market-share'!$A$2:$F$95, 6, 0) * ($C624 = $G624)</f>
        <v>-8.1124085227202158E-9</v>
      </c>
      <c r="I624" s="1">
        <f>sales!$H624 - IF($C624 &gt;= $G624, VLOOKUP($D624&amp;$G624, 'regional-sales'!$A$2:$D$24, 4, 0) * VLOOKUP($D624&amp;$E624&amp;$F624&amp;$G624, 'market-share'!$A$2:$F$95, 6, 0) * VLOOKUP($C624 - $G624, survival!$A$2:$B$72, 2, 0), 0)</f>
        <v>-8.1124085227202158E-9</v>
      </c>
      <c r="J624" s="1">
        <f>sales!$I624 - IF($C624 &gt;= $G624, sales!$H624 *VLOOKUP(E624&amp;($C624-$G624), 'annual-travel'!$A$2:$D$64, 4, 0), 0)</f>
        <v>-6.8421568721532822E-4</v>
      </c>
      <c r="K624" s="1">
        <f>sales!$J624 - SUM($M624:$P624)</f>
        <v>1.7438305076211691E-4</v>
      </c>
      <c r="M624" s="1">
        <f>IFERROR(sales!$I624 * VLOOKUP($E624&amp;$F624&amp;"GAS", 'fuel-split'!$A$2:$E$7, 5, 0) / VLOOKUP($F624&amp;$G624&amp;"GAS", 'fuel-efficiency'!$A$2:$E$56, 5, 0), 0)</f>
        <v>393852.49259430793</v>
      </c>
      <c r="N624" s="1">
        <f>IFERROR(sales!$I624 * VLOOKUP($E624&amp;F624&amp;"DSL", 'fuel-split'!$A$2:$E$7, 5, 0) / VLOOKUP($F624&amp;$G624&amp;"DSL", 'fuel-efficiency'!$A$2:$E$56, 5, 0), 0)</f>
        <v>0</v>
      </c>
      <c r="O624" s="1">
        <f>IFERROR(sales!$I624 * VLOOKUP($E624&amp;$F624&amp;"NG", 'fuel-split'!$A$2:$E$7, 5, 0) / VLOOKUP($F624&amp;$G624&amp;"NG", 'fuel-efficiency'!$A$2:$E$56, 5, 0), 0)</f>
        <v>0</v>
      </c>
      <c r="P624" s="1">
        <f>IFERROR(sales!$I624 * VLOOKUP($E624&amp;$F624&amp;"ELEC", 'fuel-split'!$A$2:$E$7, 5, 0) / VLOOKUP($F624&amp;$G624&amp;"ELEC", 'fuel-efficiency'!$A$2:$E$56, 5, 0), 0)</f>
        <v>0</v>
      </c>
    </row>
    <row r="625" spans="1:16" x14ac:dyDescent="0.2">
      <c r="A625" s="1" t="str">
        <f t="shared" si="18"/>
        <v>20172commercialVCC 21400 (GAS LHD1)2016</v>
      </c>
      <c r="B625" s="1" t="str">
        <f t="shared" si="19"/>
        <v>20172commercialVCC 21400 (GAS LHD1)</v>
      </c>
      <c r="C625">
        <f>sales!$B$625</f>
        <v>2017</v>
      </c>
      <c r="D625">
        <f>sales!$C$625</f>
        <v>2</v>
      </c>
      <c r="E625" t="str">
        <f>sales!$D$625</f>
        <v>commercial</v>
      </c>
      <c r="F625" t="str">
        <f>sales!$E$625</f>
        <v>VCC 21400 (GAS LHD1)</v>
      </c>
      <c r="G625">
        <f>sales!$F$625</f>
        <v>2016</v>
      </c>
      <c r="H625" s="1">
        <f>sales!$G625 - VLOOKUP($D625&amp;$G625, 'regional-sales'!$A$2:$D$24, 4, 0) * VLOOKUP($D625&amp;$E625&amp;$F625&amp;$G625, 'market-share'!$A$2:$F$95, 6, 0) * ($C625 = $G625)</f>
        <v>0</v>
      </c>
      <c r="I625" s="1">
        <f>sales!$H625 - IF($C625 &gt;= $G625, VLOOKUP($D625&amp;$G625, 'regional-sales'!$A$2:$D$24, 4, 0) * VLOOKUP($D625&amp;$E625&amp;$F625&amp;$G625, 'market-share'!$A$2:$F$95, 6, 0) * VLOOKUP($C625 - $G625, survival!$A$2:$B$72, 2, 0), 0)</f>
        <v>-8.0317192896472989E-9</v>
      </c>
      <c r="J625" s="1">
        <f>sales!$I625 - IF($C625 &gt;= $G625, sales!$H625 *VLOOKUP(E625&amp;($C625-$G625), 'annual-travel'!$A$2:$D$64, 4, 0), 0)</f>
        <v>5.8664567768573761E-4</v>
      </c>
      <c r="K625" s="1">
        <f>sales!$J625 - SUM($M625:$P625)</f>
        <v>1.4787091640755534E-4</v>
      </c>
      <c r="M625" s="1">
        <f>IFERROR(sales!$I625 * VLOOKUP($E625&amp;$F625&amp;"GAS", 'fuel-split'!$A$2:$E$7, 5, 0) / VLOOKUP($F625&amp;$G625&amp;"GAS", 'fuel-efficiency'!$A$2:$E$56, 5, 0), 0)</f>
        <v>333974.30648112507</v>
      </c>
      <c r="N625" s="1">
        <f>IFERROR(sales!$I625 * VLOOKUP($E625&amp;F625&amp;"DSL", 'fuel-split'!$A$2:$E$7, 5, 0) / VLOOKUP($F625&amp;$G625&amp;"DSL", 'fuel-efficiency'!$A$2:$E$56, 5, 0), 0)</f>
        <v>0</v>
      </c>
      <c r="O625" s="1">
        <f>IFERROR(sales!$I625 * VLOOKUP($E625&amp;$F625&amp;"NG", 'fuel-split'!$A$2:$E$7, 5, 0) / VLOOKUP($F625&amp;$G625&amp;"NG", 'fuel-efficiency'!$A$2:$E$56, 5, 0), 0)</f>
        <v>0</v>
      </c>
      <c r="P625" s="1">
        <f>IFERROR(sales!$I625 * VLOOKUP($E625&amp;$F625&amp;"ELEC", 'fuel-split'!$A$2:$E$7, 5, 0) / VLOOKUP($F625&amp;$G625&amp;"ELEC", 'fuel-efficiency'!$A$2:$E$56, 5, 0), 0)</f>
        <v>0</v>
      </c>
    </row>
    <row r="626" spans="1:16" x14ac:dyDescent="0.2">
      <c r="A626" s="1" t="str">
        <f t="shared" si="18"/>
        <v>20182commercialVCC 21400 (GAS LHD1)2016</v>
      </c>
      <c r="B626" s="1" t="str">
        <f t="shared" si="19"/>
        <v>20182commercialVCC 21400 (GAS LHD1)</v>
      </c>
      <c r="C626">
        <f>sales!$B$626</f>
        <v>2018</v>
      </c>
      <c r="D626">
        <f>sales!$C$626</f>
        <v>2</v>
      </c>
      <c r="E626" t="str">
        <f>sales!$D$626</f>
        <v>commercial</v>
      </c>
      <c r="F626" t="str">
        <f>sales!$E$626</f>
        <v>VCC 21400 (GAS LHD1)</v>
      </c>
      <c r="G626">
        <f>sales!$F$626</f>
        <v>2016</v>
      </c>
      <c r="H626" s="1">
        <f>sales!$G626 - VLOOKUP($D626&amp;$G626, 'regional-sales'!$A$2:$D$24, 4, 0) * VLOOKUP($D626&amp;$E626&amp;$F626&amp;$G626, 'market-share'!$A$2:$F$95, 6, 0) * ($C626 = $G626)</f>
        <v>0</v>
      </c>
      <c r="I626" s="1">
        <f>sales!$H626 - IF($C626 &gt;= $G626, VLOOKUP($D626&amp;$G626, 'regional-sales'!$A$2:$D$24, 4, 0) * VLOOKUP($D626&amp;$E626&amp;$F626&amp;$G626, 'market-share'!$A$2:$F$95, 6, 0) * VLOOKUP($C626 - $G626, survival!$A$2:$B$72, 2, 0), 0)</f>
        <v>-7.9508026828989387E-9</v>
      </c>
      <c r="J626" s="1">
        <f>sales!$I626 - IF($C626 &gt;= $G626, sales!$H626 *VLOOKUP(E626&amp;($C626-$G626), 'annual-travel'!$A$2:$D$64, 4, 0), 0)</f>
        <v>7.9421699047088623E-4</v>
      </c>
      <c r="K626" s="1">
        <f>sales!$J626 - SUM($M626:$P626)</f>
        <v>1.3212987687438726E-4</v>
      </c>
      <c r="M626" s="1">
        <f>IFERROR(sales!$I626 * VLOOKUP($E626&amp;$F626&amp;"GAS", 'fuel-split'!$A$2:$E$7, 5, 0) / VLOOKUP($F626&amp;$G626&amp;"GAS", 'fuel-efficiency'!$A$2:$E$56, 5, 0), 0)</f>
        <v>298421.84428268712</v>
      </c>
      <c r="N626" s="1">
        <f>IFERROR(sales!$I626 * VLOOKUP($E626&amp;F626&amp;"DSL", 'fuel-split'!$A$2:$E$7, 5, 0) / VLOOKUP($F626&amp;$G626&amp;"DSL", 'fuel-efficiency'!$A$2:$E$56, 5, 0), 0)</f>
        <v>0</v>
      </c>
      <c r="O626" s="1">
        <f>IFERROR(sales!$I626 * VLOOKUP($E626&amp;$F626&amp;"NG", 'fuel-split'!$A$2:$E$7, 5, 0) / VLOOKUP($F626&amp;$G626&amp;"NG", 'fuel-efficiency'!$A$2:$E$56, 5, 0), 0)</f>
        <v>0</v>
      </c>
      <c r="P626" s="1">
        <f>IFERROR(sales!$I626 * VLOOKUP($E626&amp;$F626&amp;"ELEC", 'fuel-split'!$A$2:$E$7, 5, 0) / VLOOKUP($F626&amp;$G626&amp;"ELEC", 'fuel-efficiency'!$A$2:$E$56, 5, 0), 0)</f>
        <v>0</v>
      </c>
    </row>
    <row r="627" spans="1:16" x14ac:dyDescent="0.2">
      <c r="A627" s="1" t="str">
        <f t="shared" si="18"/>
        <v>20192commercialVCC 21400 (GAS LHD1)2016</v>
      </c>
      <c r="B627" s="1" t="str">
        <f t="shared" si="19"/>
        <v>20192commercialVCC 21400 (GAS LHD1)</v>
      </c>
      <c r="C627">
        <f>sales!$B$627</f>
        <v>2019</v>
      </c>
      <c r="D627">
        <f>sales!$C$627</f>
        <v>2</v>
      </c>
      <c r="E627" t="str">
        <f>sales!$D$627</f>
        <v>commercial</v>
      </c>
      <c r="F627" t="str">
        <f>sales!$E$627</f>
        <v>VCC 21400 (GAS LHD1)</v>
      </c>
      <c r="G627">
        <f>sales!$F$627</f>
        <v>2016</v>
      </c>
      <c r="H627" s="1">
        <f>sales!$G627 - VLOOKUP($D627&amp;$G627, 'regional-sales'!$A$2:$D$24, 4, 0) * VLOOKUP($D627&amp;$E627&amp;$F627&amp;$G627, 'market-share'!$A$2:$F$95, 6, 0) * ($C627 = $G627)</f>
        <v>0</v>
      </c>
      <c r="I627" s="1">
        <f>sales!$H627 - IF($C627 &gt;= $G627, VLOOKUP($D627&amp;$G627, 'regional-sales'!$A$2:$D$24, 4, 0) * VLOOKUP($D627&amp;$E627&amp;$F627&amp;$G627, 'market-share'!$A$2:$F$95, 6, 0) * VLOOKUP($C627 - $G627, survival!$A$2:$B$72, 2, 0), 0)</f>
        <v>-7.8715629570069723E-9</v>
      </c>
      <c r="J627" s="1">
        <f>sales!$I627 - IF($C627 &gt;= $G627, sales!$H627 *VLOOKUP(E627&amp;($C627-$G627), 'annual-travel'!$A$2:$D$64, 4, 0), 0)</f>
        <v>5.2354531362652779E-4</v>
      </c>
      <c r="K627" s="1">
        <f>sales!$J627 - SUM($M627:$P627)</f>
        <v>1.2068945216014981E-4</v>
      </c>
      <c r="M627" s="1">
        <f>IFERROR(sales!$I627 * VLOOKUP($E627&amp;$F627&amp;"GAS", 'fuel-split'!$A$2:$E$7, 5, 0) / VLOOKUP($F627&amp;$G627&amp;"GAS", 'fuel-efficiency'!$A$2:$E$56, 5, 0), 0)</f>
        <v>272582.22237704054</v>
      </c>
      <c r="N627" s="1">
        <f>IFERROR(sales!$I627 * VLOOKUP($E627&amp;F627&amp;"DSL", 'fuel-split'!$A$2:$E$7, 5, 0) / VLOOKUP($F627&amp;$G627&amp;"DSL", 'fuel-efficiency'!$A$2:$E$56, 5, 0), 0)</f>
        <v>0</v>
      </c>
      <c r="O627" s="1">
        <f>IFERROR(sales!$I627 * VLOOKUP($E627&amp;$F627&amp;"NG", 'fuel-split'!$A$2:$E$7, 5, 0) / VLOOKUP($F627&amp;$G627&amp;"NG", 'fuel-efficiency'!$A$2:$E$56, 5, 0), 0)</f>
        <v>0</v>
      </c>
      <c r="P627" s="1">
        <f>IFERROR(sales!$I627 * VLOOKUP($E627&amp;$F627&amp;"ELEC", 'fuel-split'!$A$2:$E$7, 5, 0) / VLOOKUP($F627&amp;$G627&amp;"ELEC", 'fuel-efficiency'!$A$2:$E$56, 5, 0), 0)</f>
        <v>0</v>
      </c>
    </row>
    <row r="628" spans="1:16" x14ac:dyDescent="0.2">
      <c r="A628" s="1" t="str">
        <f t="shared" si="18"/>
        <v>20202commercialVCC 21400 (GAS LHD1)2016</v>
      </c>
      <c r="B628" s="1" t="str">
        <f t="shared" si="19"/>
        <v>20202commercialVCC 21400 (GAS LHD1)</v>
      </c>
      <c r="C628">
        <f>sales!$B$628</f>
        <v>2020</v>
      </c>
      <c r="D628">
        <f>sales!$C$628</f>
        <v>2</v>
      </c>
      <c r="E628" t="str">
        <f>sales!$D$628</f>
        <v>commercial</v>
      </c>
      <c r="F628" t="str">
        <f>sales!$E$628</f>
        <v>VCC 21400 (GAS LHD1)</v>
      </c>
      <c r="G628">
        <f>sales!$F$628</f>
        <v>2016</v>
      </c>
      <c r="H628" s="1">
        <f>sales!$G628 - VLOOKUP($D628&amp;$G628, 'regional-sales'!$A$2:$D$24, 4, 0) * VLOOKUP($D628&amp;$E628&amp;$F628&amp;$G628, 'market-share'!$A$2:$F$95, 6, 0) * ($C628 = $G628)</f>
        <v>0</v>
      </c>
      <c r="I628" s="1">
        <f>sales!$H628 - IF($C628 &gt;= $G628, VLOOKUP($D628&amp;$G628, 'regional-sales'!$A$2:$D$24, 4, 0) * VLOOKUP($D628&amp;$E628&amp;$F628&amp;$G628, 'market-share'!$A$2:$F$95, 6, 0) * VLOOKUP($C628 - $G628, survival!$A$2:$B$72, 2, 0), 0)</f>
        <v>-7.7932043041073484E-9</v>
      </c>
      <c r="J628" s="1">
        <f>sales!$I628 - IF($C628 &gt;= $G628, sales!$H628 *VLOOKUP(E628&amp;($C628-$G628), 'annual-travel'!$A$2:$D$64, 4, 0), 0)</f>
        <v>-3.8179894909262657E-4</v>
      </c>
      <c r="K628" s="1">
        <f>sales!$J628 - SUM($M628:$P628)</f>
        <v>1.116371713578701E-4</v>
      </c>
      <c r="M628" s="1">
        <f>IFERROR(sales!$I628 * VLOOKUP($E628&amp;$F628&amp;"GAS", 'fuel-split'!$A$2:$E$7, 5, 0) / VLOOKUP($F628&amp;$G628&amp;"GAS", 'fuel-efficiency'!$A$2:$E$56, 5, 0), 0)</f>
        <v>252138.33783147682</v>
      </c>
      <c r="N628" s="1">
        <f>IFERROR(sales!$I628 * VLOOKUP($E628&amp;F628&amp;"DSL", 'fuel-split'!$A$2:$E$7, 5, 0) / VLOOKUP($F628&amp;$G628&amp;"DSL", 'fuel-efficiency'!$A$2:$E$56, 5, 0), 0)</f>
        <v>0</v>
      </c>
      <c r="O628" s="1">
        <f>IFERROR(sales!$I628 * VLOOKUP($E628&amp;$F628&amp;"NG", 'fuel-split'!$A$2:$E$7, 5, 0) / VLOOKUP($F628&amp;$G628&amp;"NG", 'fuel-efficiency'!$A$2:$E$56, 5, 0), 0)</f>
        <v>0</v>
      </c>
      <c r="P628" s="1">
        <f>IFERROR(sales!$I628 * VLOOKUP($E628&amp;$F628&amp;"ELEC", 'fuel-split'!$A$2:$E$7, 5, 0) / VLOOKUP($F628&amp;$G628&amp;"ELEC", 'fuel-efficiency'!$A$2:$E$56, 5, 0), 0)</f>
        <v>0</v>
      </c>
    </row>
    <row r="629" spans="1:16" x14ac:dyDescent="0.2">
      <c r="A629" s="1" t="str">
        <f t="shared" si="18"/>
        <v>20102commercialVCC 21400 (GAS LHD1)2017</v>
      </c>
      <c r="B629" s="1" t="str">
        <f t="shared" si="19"/>
        <v>20102commercialVCC 21400 (GAS LHD1)</v>
      </c>
      <c r="C629">
        <f>sales!$B$629</f>
        <v>2010</v>
      </c>
      <c r="D629">
        <f>sales!$C$629</f>
        <v>2</v>
      </c>
      <c r="E629" t="str">
        <f>sales!$D$629</f>
        <v>commercial</v>
      </c>
      <c r="F629" t="str">
        <f>sales!$E$629</f>
        <v>VCC 21400 (GAS LHD1)</v>
      </c>
      <c r="G629">
        <f>sales!$F$629</f>
        <v>2017</v>
      </c>
      <c r="H629" s="1">
        <f>sales!$G629 - VLOOKUP($D629&amp;$G629, 'regional-sales'!$A$2:$D$24, 4, 0) * VLOOKUP($D629&amp;$E629&amp;$F629&amp;$G629, 'market-share'!$A$2:$F$95, 6, 0) * ($C629 = $G629)</f>
        <v>0</v>
      </c>
      <c r="I629" s="1">
        <f>sales!$H629 - IF($C629 &gt;= $G629, VLOOKUP($D629&amp;$G629, 'regional-sales'!$A$2:$D$24, 4, 0) * VLOOKUP($D629&amp;$E629&amp;$F629&amp;$G629, 'market-share'!$A$2:$F$95, 6, 0) * VLOOKUP($C629 - $G629, survival!$A$2:$B$72, 2, 0), 0)</f>
        <v>0</v>
      </c>
      <c r="J629" s="1">
        <f>sales!$I629 - IF($C629 &gt;= $G629, sales!$H629 *VLOOKUP(E629&amp;($C629-$G629), 'annual-travel'!$A$2:$D$64, 4, 0), 0)</f>
        <v>0</v>
      </c>
      <c r="K629" s="1">
        <f>sales!$J629 - SUM($M629:$P629)</f>
        <v>0</v>
      </c>
      <c r="M629" s="1">
        <f>IFERROR(sales!$I629 * VLOOKUP($E629&amp;$F629&amp;"GAS", 'fuel-split'!$A$2:$E$7, 5, 0) / VLOOKUP($F629&amp;$G629&amp;"GAS", 'fuel-efficiency'!$A$2:$E$56, 5, 0), 0)</f>
        <v>0</v>
      </c>
      <c r="N629" s="1">
        <f>IFERROR(sales!$I629 * VLOOKUP($E629&amp;F629&amp;"DSL", 'fuel-split'!$A$2:$E$7, 5, 0) / VLOOKUP($F629&amp;$G629&amp;"DSL", 'fuel-efficiency'!$A$2:$E$56, 5, 0), 0)</f>
        <v>0</v>
      </c>
      <c r="O629" s="1">
        <f>IFERROR(sales!$I629 * VLOOKUP($E629&amp;$F629&amp;"NG", 'fuel-split'!$A$2:$E$7, 5, 0) / VLOOKUP($F629&amp;$G629&amp;"NG", 'fuel-efficiency'!$A$2:$E$56, 5, 0), 0)</f>
        <v>0</v>
      </c>
      <c r="P629" s="1">
        <f>IFERROR(sales!$I629 * VLOOKUP($E629&amp;$F629&amp;"ELEC", 'fuel-split'!$A$2:$E$7, 5, 0) / VLOOKUP($F629&amp;$G629&amp;"ELEC", 'fuel-efficiency'!$A$2:$E$56, 5, 0), 0)</f>
        <v>0</v>
      </c>
    </row>
    <row r="630" spans="1:16" x14ac:dyDescent="0.2">
      <c r="A630" s="1" t="str">
        <f t="shared" si="18"/>
        <v>20112commercialVCC 21400 (GAS LHD1)2017</v>
      </c>
      <c r="B630" s="1" t="str">
        <f t="shared" si="19"/>
        <v>20112commercialVCC 21400 (GAS LHD1)</v>
      </c>
      <c r="C630">
        <f>sales!$B$630</f>
        <v>2011</v>
      </c>
      <c r="D630">
        <f>sales!$C$630</f>
        <v>2</v>
      </c>
      <c r="E630" t="str">
        <f>sales!$D$630</f>
        <v>commercial</v>
      </c>
      <c r="F630" t="str">
        <f>sales!$E$630</f>
        <v>VCC 21400 (GAS LHD1)</v>
      </c>
      <c r="G630">
        <f>sales!$F$630</f>
        <v>2017</v>
      </c>
      <c r="H630" s="1">
        <f>sales!$G630 - VLOOKUP($D630&amp;$G630, 'regional-sales'!$A$2:$D$24, 4, 0) * VLOOKUP($D630&amp;$E630&amp;$F630&amp;$G630, 'market-share'!$A$2:$F$95, 6, 0) * ($C630 = $G630)</f>
        <v>0</v>
      </c>
      <c r="I630" s="1">
        <f>sales!$H630 - IF($C630 &gt;= $G630, VLOOKUP($D630&amp;$G630, 'regional-sales'!$A$2:$D$24, 4, 0) * VLOOKUP($D630&amp;$E630&amp;$F630&amp;$G630, 'market-share'!$A$2:$F$95, 6, 0) * VLOOKUP($C630 - $G630, survival!$A$2:$B$72, 2, 0), 0)</f>
        <v>0</v>
      </c>
      <c r="J630" s="1">
        <f>sales!$I630 - IF($C630 &gt;= $G630, sales!$H630 *VLOOKUP(E630&amp;($C630-$G630), 'annual-travel'!$A$2:$D$64, 4, 0), 0)</f>
        <v>0</v>
      </c>
      <c r="K630" s="1">
        <f>sales!$J630 - SUM($M630:$P630)</f>
        <v>0</v>
      </c>
      <c r="M630" s="1">
        <f>IFERROR(sales!$I630 * VLOOKUP($E630&amp;$F630&amp;"GAS", 'fuel-split'!$A$2:$E$7, 5, 0) / VLOOKUP($F630&amp;$G630&amp;"GAS", 'fuel-efficiency'!$A$2:$E$56, 5, 0), 0)</f>
        <v>0</v>
      </c>
      <c r="N630" s="1">
        <f>IFERROR(sales!$I630 * VLOOKUP($E630&amp;F630&amp;"DSL", 'fuel-split'!$A$2:$E$7, 5, 0) / VLOOKUP($F630&amp;$G630&amp;"DSL", 'fuel-efficiency'!$A$2:$E$56, 5, 0), 0)</f>
        <v>0</v>
      </c>
      <c r="O630" s="1">
        <f>IFERROR(sales!$I630 * VLOOKUP($E630&amp;$F630&amp;"NG", 'fuel-split'!$A$2:$E$7, 5, 0) / VLOOKUP($F630&amp;$G630&amp;"NG", 'fuel-efficiency'!$A$2:$E$56, 5, 0), 0)</f>
        <v>0</v>
      </c>
      <c r="P630" s="1">
        <f>IFERROR(sales!$I630 * VLOOKUP($E630&amp;$F630&amp;"ELEC", 'fuel-split'!$A$2:$E$7, 5, 0) / VLOOKUP($F630&amp;$G630&amp;"ELEC", 'fuel-efficiency'!$A$2:$E$56, 5, 0), 0)</f>
        <v>0</v>
      </c>
    </row>
    <row r="631" spans="1:16" x14ac:dyDescent="0.2">
      <c r="A631" s="1" t="str">
        <f t="shared" si="18"/>
        <v>20122commercialVCC 21400 (GAS LHD1)2017</v>
      </c>
      <c r="B631" s="1" t="str">
        <f t="shared" si="19"/>
        <v>20122commercialVCC 21400 (GAS LHD1)</v>
      </c>
      <c r="C631">
        <f>sales!$B$631</f>
        <v>2012</v>
      </c>
      <c r="D631">
        <f>sales!$C$631</f>
        <v>2</v>
      </c>
      <c r="E631" t="str">
        <f>sales!$D$631</f>
        <v>commercial</v>
      </c>
      <c r="F631" t="str">
        <f>sales!$E$631</f>
        <v>VCC 21400 (GAS LHD1)</v>
      </c>
      <c r="G631">
        <f>sales!$F$631</f>
        <v>2017</v>
      </c>
      <c r="H631" s="1">
        <f>sales!$G631 - VLOOKUP($D631&amp;$G631, 'regional-sales'!$A$2:$D$24, 4, 0) * VLOOKUP($D631&amp;$E631&amp;$F631&amp;$G631, 'market-share'!$A$2:$F$95, 6, 0) * ($C631 = $G631)</f>
        <v>0</v>
      </c>
      <c r="I631" s="1">
        <f>sales!$H631 - IF($C631 &gt;= $G631, VLOOKUP($D631&amp;$G631, 'regional-sales'!$A$2:$D$24, 4, 0) * VLOOKUP($D631&amp;$E631&amp;$F631&amp;$G631, 'market-share'!$A$2:$F$95, 6, 0) * VLOOKUP($C631 - $G631, survival!$A$2:$B$72, 2, 0), 0)</f>
        <v>0</v>
      </c>
      <c r="J631" s="1">
        <f>sales!$I631 - IF($C631 &gt;= $G631, sales!$H631 *VLOOKUP(E631&amp;($C631-$G631), 'annual-travel'!$A$2:$D$64, 4, 0), 0)</f>
        <v>0</v>
      </c>
      <c r="K631" s="1">
        <f>sales!$J631 - SUM($M631:$P631)</f>
        <v>0</v>
      </c>
      <c r="M631" s="1">
        <f>IFERROR(sales!$I631 * VLOOKUP($E631&amp;$F631&amp;"GAS", 'fuel-split'!$A$2:$E$7, 5, 0) / VLOOKUP($F631&amp;$G631&amp;"GAS", 'fuel-efficiency'!$A$2:$E$56, 5, 0), 0)</f>
        <v>0</v>
      </c>
      <c r="N631" s="1">
        <f>IFERROR(sales!$I631 * VLOOKUP($E631&amp;F631&amp;"DSL", 'fuel-split'!$A$2:$E$7, 5, 0) / VLOOKUP($F631&amp;$G631&amp;"DSL", 'fuel-efficiency'!$A$2:$E$56, 5, 0), 0)</f>
        <v>0</v>
      </c>
      <c r="O631" s="1">
        <f>IFERROR(sales!$I631 * VLOOKUP($E631&amp;$F631&amp;"NG", 'fuel-split'!$A$2:$E$7, 5, 0) / VLOOKUP($F631&amp;$G631&amp;"NG", 'fuel-efficiency'!$A$2:$E$56, 5, 0), 0)</f>
        <v>0</v>
      </c>
      <c r="P631" s="1">
        <f>IFERROR(sales!$I631 * VLOOKUP($E631&amp;$F631&amp;"ELEC", 'fuel-split'!$A$2:$E$7, 5, 0) / VLOOKUP($F631&amp;$G631&amp;"ELEC", 'fuel-efficiency'!$A$2:$E$56, 5, 0), 0)</f>
        <v>0</v>
      </c>
    </row>
    <row r="632" spans="1:16" x14ac:dyDescent="0.2">
      <c r="A632" s="1" t="str">
        <f t="shared" si="18"/>
        <v>20132commercialVCC 21400 (GAS LHD1)2017</v>
      </c>
      <c r="B632" s="1" t="str">
        <f t="shared" si="19"/>
        <v>20132commercialVCC 21400 (GAS LHD1)</v>
      </c>
      <c r="C632">
        <f>sales!$B$632</f>
        <v>2013</v>
      </c>
      <c r="D632">
        <f>sales!$C$632</f>
        <v>2</v>
      </c>
      <c r="E632" t="str">
        <f>sales!$D$632</f>
        <v>commercial</v>
      </c>
      <c r="F632" t="str">
        <f>sales!$E$632</f>
        <v>VCC 21400 (GAS LHD1)</v>
      </c>
      <c r="G632">
        <f>sales!$F$632</f>
        <v>2017</v>
      </c>
      <c r="H632" s="1">
        <f>sales!$G632 - VLOOKUP($D632&amp;$G632, 'regional-sales'!$A$2:$D$24, 4, 0) * VLOOKUP($D632&amp;$E632&amp;$F632&amp;$G632, 'market-share'!$A$2:$F$95, 6, 0) * ($C632 = $G632)</f>
        <v>0</v>
      </c>
      <c r="I632" s="1">
        <f>sales!$H632 - IF($C632 &gt;= $G632, VLOOKUP($D632&amp;$G632, 'regional-sales'!$A$2:$D$24, 4, 0) * VLOOKUP($D632&amp;$E632&amp;$F632&amp;$G632, 'market-share'!$A$2:$F$95, 6, 0) * VLOOKUP($C632 - $G632, survival!$A$2:$B$72, 2, 0), 0)</f>
        <v>0</v>
      </c>
      <c r="J632" s="1">
        <f>sales!$I632 - IF($C632 &gt;= $G632, sales!$H632 *VLOOKUP(E632&amp;($C632-$G632), 'annual-travel'!$A$2:$D$64, 4, 0), 0)</f>
        <v>0</v>
      </c>
      <c r="K632" s="1">
        <f>sales!$J632 - SUM($M632:$P632)</f>
        <v>0</v>
      </c>
      <c r="M632" s="1">
        <f>IFERROR(sales!$I632 * VLOOKUP($E632&amp;$F632&amp;"GAS", 'fuel-split'!$A$2:$E$7, 5, 0) / VLOOKUP($F632&amp;$G632&amp;"GAS", 'fuel-efficiency'!$A$2:$E$56, 5, 0), 0)</f>
        <v>0</v>
      </c>
      <c r="N632" s="1">
        <f>IFERROR(sales!$I632 * VLOOKUP($E632&amp;F632&amp;"DSL", 'fuel-split'!$A$2:$E$7, 5, 0) / VLOOKUP($F632&amp;$G632&amp;"DSL", 'fuel-efficiency'!$A$2:$E$56, 5, 0), 0)</f>
        <v>0</v>
      </c>
      <c r="O632" s="1">
        <f>IFERROR(sales!$I632 * VLOOKUP($E632&amp;$F632&amp;"NG", 'fuel-split'!$A$2:$E$7, 5, 0) / VLOOKUP($F632&amp;$G632&amp;"NG", 'fuel-efficiency'!$A$2:$E$56, 5, 0), 0)</f>
        <v>0</v>
      </c>
      <c r="P632" s="1">
        <f>IFERROR(sales!$I632 * VLOOKUP($E632&amp;$F632&amp;"ELEC", 'fuel-split'!$A$2:$E$7, 5, 0) / VLOOKUP($F632&amp;$G632&amp;"ELEC", 'fuel-efficiency'!$A$2:$E$56, 5, 0), 0)</f>
        <v>0</v>
      </c>
    </row>
    <row r="633" spans="1:16" x14ac:dyDescent="0.2">
      <c r="A633" s="1" t="str">
        <f t="shared" si="18"/>
        <v>20142commercialVCC 21400 (GAS LHD1)2017</v>
      </c>
      <c r="B633" s="1" t="str">
        <f t="shared" si="19"/>
        <v>20142commercialVCC 21400 (GAS LHD1)</v>
      </c>
      <c r="C633">
        <f>sales!$B$633</f>
        <v>2014</v>
      </c>
      <c r="D633">
        <f>sales!$C$633</f>
        <v>2</v>
      </c>
      <c r="E633" t="str">
        <f>sales!$D$633</f>
        <v>commercial</v>
      </c>
      <c r="F633" t="str">
        <f>sales!$E$633</f>
        <v>VCC 21400 (GAS LHD1)</v>
      </c>
      <c r="G633">
        <f>sales!$F$633</f>
        <v>2017</v>
      </c>
      <c r="H633" s="1">
        <f>sales!$G633 - VLOOKUP($D633&amp;$G633, 'regional-sales'!$A$2:$D$24, 4, 0) * VLOOKUP($D633&amp;$E633&amp;$F633&amp;$G633, 'market-share'!$A$2:$F$95, 6, 0) * ($C633 = $G633)</f>
        <v>0</v>
      </c>
      <c r="I633" s="1">
        <f>sales!$H633 - IF($C633 &gt;= $G633, VLOOKUP($D633&amp;$G633, 'regional-sales'!$A$2:$D$24, 4, 0) * VLOOKUP($D633&amp;$E633&amp;$F633&amp;$G633, 'market-share'!$A$2:$F$95, 6, 0) * VLOOKUP($C633 - $G633, survival!$A$2:$B$72, 2, 0), 0)</f>
        <v>0</v>
      </c>
      <c r="J633" s="1">
        <f>sales!$I633 - IF($C633 &gt;= $G633, sales!$H633 *VLOOKUP(E633&amp;($C633-$G633), 'annual-travel'!$A$2:$D$64, 4, 0), 0)</f>
        <v>0</v>
      </c>
      <c r="K633" s="1">
        <f>sales!$J633 - SUM($M633:$P633)</f>
        <v>0</v>
      </c>
      <c r="M633" s="1">
        <f>IFERROR(sales!$I633 * VLOOKUP($E633&amp;$F633&amp;"GAS", 'fuel-split'!$A$2:$E$7, 5, 0) / VLOOKUP($F633&amp;$G633&amp;"GAS", 'fuel-efficiency'!$A$2:$E$56, 5, 0), 0)</f>
        <v>0</v>
      </c>
      <c r="N633" s="1">
        <f>IFERROR(sales!$I633 * VLOOKUP($E633&amp;F633&amp;"DSL", 'fuel-split'!$A$2:$E$7, 5, 0) / VLOOKUP($F633&amp;$G633&amp;"DSL", 'fuel-efficiency'!$A$2:$E$56, 5, 0), 0)</f>
        <v>0</v>
      </c>
      <c r="O633" s="1">
        <f>IFERROR(sales!$I633 * VLOOKUP($E633&amp;$F633&amp;"NG", 'fuel-split'!$A$2:$E$7, 5, 0) / VLOOKUP($F633&amp;$G633&amp;"NG", 'fuel-efficiency'!$A$2:$E$56, 5, 0), 0)</f>
        <v>0</v>
      </c>
      <c r="P633" s="1">
        <f>IFERROR(sales!$I633 * VLOOKUP($E633&amp;$F633&amp;"ELEC", 'fuel-split'!$A$2:$E$7, 5, 0) / VLOOKUP($F633&amp;$G633&amp;"ELEC", 'fuel-efficiency'!$A$2:$E$56, 5, 0), 0)</f>
        <v>0</v>
      </c>
    </row>
    <row r="634" spans="1:16" x14ac:dyDescent="0.2">
      <c r="A634" s="1" t="str">
        <f t="shared" si="18"/>
        <v>20152commercialVCC 21400 (GAS LHD1)2017</v>
      </c>
      <c r="B634" s="1" t="str">
        <f t="shared" si="19"/>
        <v>20152commercialVCC 21400 (GAS LHD1)</v>
      </c>
      <c r="C634">
        <f>sales!$B$634</f>
        <v>2015</v>
      </c>
      <c r="D634">
        <f>sales!$C$634</f>
        <v>2</v>
      </c>
      <c r="E634" t="str">
        <f>sales!$D$634</f>
        <v>commercial</v>
      </c>
      <c r="F634" t="str">
        <f>sales!$E$634</f>
        <v>VCC 21400 (GAS LHD1)</v>
      </c>
      <c r="G634">
        <f>sales!$F$634</f>
        <v>2017</v>
      </c>
      <c r="H634" s="1">
        <f>sales!$G634 - VLOOKUP($D634&amp;$G634, 'regional-sales'!$A$2:$D$24, 4, 0) * VLOOKUP($D634&amp;$E634&amp;$F634&amp;$G634, 'market-share'!$A$2:$F$95, 6, 0) * ($C634 = $G634)</f>
        <v>0</v>
      </c>
      <c r="I634" s="1">
        <f>sales!$H634 - IF($C634 &gt;= $G634, VLOOKUP($D634&amp;$G634, 'regional-sales'!$A$2:$D$24, 4, 0) * VLOOKUP($D634&amp;$E634&amp;$F634&amp;$G634, 'market-share'!$A$2:$F$95, 6, 0) * VLOOKUP($C634 - $G634, survival!$A$2:$B$72, 2, 0), 0)</f>
        <v>0</v>
      </c>
      <c r="J634" s="1">
        <f>sales!$I634 - IF($C634 &gt;= $G634, sales!$H634 *VLOOKUP(E634&amp;($C634-$G634), 'annual-travel'!$A$2:$D$64, 4, 0), 0)</f>
        <v>0</v>
      </c>
      <c r="K634" s="1">
        <f>sales!$J634 - SUM($M634:$P634)</f>
        <v>0</v>
      </c>
      <c r="M634" s="1">
        <f>IFERROR(sales!$I634 * VLOOKUP($E634&amp;$F634&amp;"GAS", 'fuel-split'!$A$2:$E$7, 5, 0) / VLOOKUP($F634&amp;$G634&amp;"GAS", 'fuel-efficiency'!$A$2:$E$56, 5, 0), 0)</f>
        <v>0</v>
      </c>
      <c r="N634" s="1">
        <f>IFERROR(sales!$I634 * VLOOKUP($E634&amp;F634&amp;"DSL", 'fuel-split'!$A$2:$E$7, 5, 0) / VLOOKUP($F634&amp;$G634&amp;"DSL", 'fuel-efficiency'!$A$2:$E$56, 5, 0), 0)</f>
        <v>0</v>
      </c>
      <c r="O634" s="1">
        <f>IFERROR(sales!$I634 * VLOOKUP($E634&amp;$F634&amp;"NG", 'fuel-split'!$A$2:$E$7, 5, 0) / VLOOKUP($F634&amp;$G634&amp;"NG", 'fuel-efficiency'!$A$2:$E$56, 5, 0), 0)</f>
        <v>0</v>
      </c>
      <c r="P634" s="1">
        <f>IFERROR(sales!$I634 * VLOOKUP($E634&amp;$F634&amp;"ELEC", 'fuel-split'!$A$2:$E$7, 5, 0) / VLOOKUP($F634&amp;$G634&amp;"ELEC", 'fuel-efficiency'!$A$2:$E$56, 5, 0), 0)</f>
        <v>0</v>
      </c>
    </row>
    <row r="635" spans="1:16" x14ac:dyDescent="0.2">
      <c r="A635" s="1" t="str">
        <f t="shared" si="18"/>
        <v>20162commercialVCC 21400 (GAS LHD1)2017</v>
      </c>
      <c r="B635" s="1" t="str">
        <f t="shared" si="19"/>
        <v>20162commercialVCC 21400 (GAS LHD1)</v>
      </c>
      <c r="C635">
        <f>sales!$B$635</f>
        <v>2016</v>
      </c>
      <c r="D635">
        <f>sales!$C$635</f>
        <v>2</v>
      </c>
      <c r="E635" t="str">
        <f>sales!$D$635</f>
        <v>commercial</v>
      </c>
      <c r="F635" t="str">
        <f>sales!$E$635</f>
        <v>VCC 21400 (GAS LHD1)</v>
      </c>
      <c r="G635">
        <f>sales!$F$635</f>
        <v>2017</v>
      </c>
      <c r="H635" s="1">
        <f>sales!$G635 - VLOOKUP($D635&amp;$G635, 'regional-sales'!$A$2:$D$24, 4, 0) * VLOOKUP($D635&amp;$E635&amp;$F635&amp;$G635, 'market-share'!$A$2:$F$95, 6, 0) * ($C635 = $G635)</f>
        <v>0</v>
      </c>
      <c r="I635" s="1">
        <f>sales!$H635 - IF($C635 &gt;= $G635, VLOOKUP($D635&amp;$G635, 'regional-sales'!$A$2:$D$24, 4, 0) * VLOOKUP($D635&amp;$E635&amp;$F635&amp;$G635, 'market-share'!$A$2:$F$95, 6, 0) * VLOOKUP($C635 - $G635, survival!$A$2:$B$72, 2, 0), 0)</f>
        <v>0</v>
      </c>
      <c r="J635" s="1">
        <f>sales!$I635 - IF($C635 &gt;= $G635, sales!$H635 *VLOOKUP(E635&amp;($C635-$G635), 'annual-travel'!$A$2:$D$64, 4, 0), 0)</f>
        <v>0</v>
      </c>
      <c r="K635" s="1">
        <f>sales!$J635 - SUM($M635:$P635)</f>
        <v>0</v>
      </c>
      <c r="M635" s="1">
        <f>IFERROR(sales!$I635 * VLOOKUP($E635&amp;$F635&amp;"GAS", 'fuel-split'!$A$2:$E$7, 5, 0) / VLOOKUP($F635&amp;$G635&amp;"GAS", 'fuel-efficiency'!$A$2:$E$56, 5, 0), 0)</f>
        <v>0</v>
      </c>
      <c r="N635" s="1">
        <f>IFERROR(sales!$I635 * VLOOKUP($E635&amp;F635&amp;"DSL", 'fuel-split'!$A$2:$E$7, 5, 0) / VLOOKUP($F635&amp;$G635&amp;"DSL", 'fuel-efficiency'!$A$2:$E$56, 5, 0), 0)</f>
        <v>0</v>
      </c>
      <c r="O635" s="1">
        <f>IFERROR(sales!$I635 * VLOOKUP($E635&amp;$F635&amp;"NG", 'fuel-split'!$A$2:$E$7, 5, 0) / VLOOKUP($F635&amp;$G635&amp;"NG", 'fuel-efficiency'!$A$2:$E$56, 5, 0), 0)</f>
        <v>0</v>
      </c>
      <c r="P635" s="1">
        <f>IFERROR(sales!$I635 * VLOOKUP($E635&amp;$F635&amp;"ELEC", 'fuel-split'!$A$2:$E$7, 5, 0) / VLOOKUP($F635&amp;$G635&amp;"ELEC", 'fuel-efficiency'!$A$2:$E$56, 5, 0), 0)</f>
        <v>0</v>
      </c>
    </row>
    <row r="636" spans="1:16" x14ac:dyDescent="0.2">
      <c r="A636" s="1" t="str">
        <f t="shared" si="18"/>
        <v>20172commercialVCC 21400 (GAS LHD1)2017</v>
      </c>
      <c r="B636" s="1" t="str">
        <f t="shared" si="19"/>
        <v>20172commercialVCC 21400 (GAS LHD1)</v>
      </c>
      <c r="C636">
        <f>sales!$B$636</f>
        <v>2017</v>
      </c>
      <c r="D636">
        <f>sales!$C$636</f>
        <v>2</v>
      </c>
      <c r="E636" t="str">
        <f>sales!$D$636</f>
        <v>commercial</v>
      </c>
      <c r="F636" t="str">
        <f>sales!$E$636</f>
        <v>VCC 21400 (GAS LHD1)</v>
      </c>
      <c r="G636">
        <f>sales!$F$636</f>
        <v>2017</v>
      </c>
      <c r="H636" s="1">
        <f>sales!$G636 - VLOOKUP($D636&amp;$G636, 'regional-sales'!$A$2:$D$24, 4, 0) * VLOOKUP($D636&amp;$E636&amp;$F636&amp;$G636, 'market-share'!$A$2:$F$95, 6, 0) * ($C636 = $G636)</f>
        <v>9.8652179758573766E-9</v>
      </c>
      <c r="I636" s="1">
        <f>sales!$H636 - IF($C636 &gt;= $G636, VLOOKUP($D636&amp;$G636, 'regional-sales'!$A$2:$D$24, 4, 0) * VLOOKUP($D636&amp;$E636&amp;$F636&amp;$G636, 'market-share'!$A$2:$F$95, 6, 0) * VLOOKUP($C636 - $G636, survival!$A$2:$B$72, 2, 0), 0)</f>
        <v>9.8652179758573766E-9</v>
      </c>
      <c r="J636" s="1">
        <f>sales!$I636 - IF($C636 &gt;= $G636, sales!$H636 *VLOOKUP(E636&amp;($C636-$G636), 'annual-travel'!$A$2:$D$64, 4, 0), 0)</f>
        <v>-4.9624312669038773E-4</v>
      </c>
      <c r="K636" s="1">
        <f>sales!$J636 - SUM($M636:$P636)</f>
        <v>1.0316120460629463E-4</v>
      </c>
      <c r="M636" s="1">
        <f>IFERROR(sales!$I636 * VLOOKUP($E636&amp;$F636&amp;"GAS", 'fuel-split'!$A$2:$E$7, 5, 0) / VLOOKUP($F636&amp;$G636&amp;"GAS", 'fuel-efficiency'!$A$2:$E$56, 5, 0), 0)</f>
        <v>279774.0563734718</v>
      </c>
      <c r="N636" s="1">
        <f>IFERROR(sales!$I636 * VLOOKUP($E636&amp;F636&amp;"DSL", 'fuel-split'!$A$2:$E$7, 5, 0) / VLOOKUP($F636&amp;$G636&amp;"DSL", 'fuel-efficiency'!$A$2:$E$56, 5, 0), 0)</f>
        <v>0</v>
      </c>
      <c r="O636" s="1">
        <f>IFERROR(sales!$I636 * VLOOKUP($E636&amp;$F636&amp;"NG", 'fuel-split'!$A$2:$E$7, 5, 0) / VLOOKUP($F636&amp;$G636&amp;"NG", 'fuel-efficiency'!$A$2:$E$56, 5, 0), 0)</f>
        <v>0</v>
      </c>
      <c r="P636" s="1">
        <f>IFERROR(sales!$I636 * VLOOKUP($E636&amp;$F636&amp;"ELEC", 'fuel-split'!$A$2:$E$7, 5, 0) / VLOOKUP($F636&amp;$G636&amp;"ELEC", 'fuel-efficiency'!$A$2:$E$56, 5, 0), 0)</f>
        <v>0</v>
      </c>
    </row>
    <row r="637" spans="1:16" x14ac:dyDescent="0.2">
      <c r="A637" s="1" t="str">
        <f t="shared" si="18"/>
        <v>20182commercialVCC 21400 (GAS LHD1)2017</v>
      </c>
      <c r="B637" s="1" t="str">
        <f t="shared" si="19"/>
        <v>20182commercialVCC 21400 (GAS LHD1)</v>
      </c>
      <c r="C637">
        <f>sales!$B$637</f>
        <v>2018</v>
      </c>
      <c r="D637">
        <f>sales!$C$637</f>
        <v>2</v>
      </c>
      <c r="E637" t="str">
        <f>sales!$D$637</f>
        <v>commercial</v>
      </c>
      <c r="F637" t="str">
        <f>sales!$E$637</f>
        <v>VCC 21400 (GAS LHD1)</v>
      </c>
      <c r="G637">
        <f>sales!$F$637</f>
        <v>2017</v>
      </c>
      <c r="H637" s="1">
        <f>sales!$G637 - VLOOKUP($D637&amp;$G637, 'regional-sales'!$A$2:$D$24, 4, 0) * VLOOKUP($D637&amp;$E637&amp;$F637&amp;$G637, 'market-share'!$A$2:$F$95, 6, 0) * ($C637 = $G637)</f>
        <v>0</v>
      </c>
      <c r="I637" s="1">
        <f>sales!$H637 - IF($C637 &gt;= $G637, VLOOKUP($D637&amp;$G637, 'regional-sales'!$A$2:$D$24, 4, 0) * VLOOKUP($D637&amp;$E637&amp;$F637&amp;$G637, 'market-share'!$A$2:$F$95, 6, 0) * VLOOKUP($C637 - $G637, survival!$A$2:$B$72, 2, 0), 0)</f>
        <v>9.7658272579792538E-9</v>
      </c>
      <c r="J637" s="1">
        <f>sales!$I637 - IF($C637 &gt;= $G637, sales!$H637 *VLOOKUP(E637&amp;($C637-$G637), 'annual-travel'!$A$2:$D$64, 4, 0), 0)</f>
        <v>4.2547890916466713E-4</v>
      </c>
      <c r="K637" s="1">
        <f>sales!$J637 - SUM($M637:$P637)</f>
        <v>8.7476539192721248E-5</v>
      </c>
      <c r="M637" s="1">
        <f>IFERROR(sales!$I637 * VLOOKUP($E637&amp;$F637&amp;"GAS", 'fuel-split'!$A$2:$E$7, 5, 0) / VLOOKUP($F637&amp;$G637&amp;"GAS", 'fuel-efficiency'!$A$2:$E$56, 5, 0), 0)</f>
        <v>237239.44422255445</v>
      </c>
      <c r="N637" s="1">
        <f>IFERROR(sales!$I637 * VLOOKUP($E637&amp;F637&amp;"DSL", 'fuel-split'!$A$2:$E$7, 5, 0) / VLOOKUP($F637&amp;$G637&amp;"DSL", 'fuel-efficiency'!$A$2:$E$56, 5, 0), 0)</f>
        <v>0</v>
      </c>
      <c r="O637" s="1">
        <f>IFERROR(sales!$I637 * VLOOKUP($E637&amp;$F637&amp;"NG", 'fuel-split'!$A$2:$E$7, 5, 0) / VLOOKUP($F637&amp;$G637&amp;"NG", 'fuel-efficiency'!$A$2:$E$56, 5, 0), 0)</f>
        <v>0</v>
      </c>
      <c r="P637" s="1">
        <f>IFERROR(sales!$I637 * VLOOKUP($E637&amp;$F637&amp;"ELEC", 'fuel-split'!$A$2:$E$7, 5, 0) / VLOOKUP($F637&amp;$G637&amp;"ELEC", 'fuel-efficiency'!$A$2:$E$56, 5, 0), 0)</f>
        <v>0</v>
      </c>
    </row>
    <row r="638" spans="1:16" x14ac:dyDescent="0.2">
      <c r="A638" s="1" t="str">
        <f t="shared" si="18"/>
        <v>20192commercialVCC 21400 (GAS LHD1)2017</v>
      </c>
      <c r="B638" s="1" t="str">
        <f t="shared" si="19"/>
        <v>20192commercialVCC 21400 (GAS LHD1)</v>
      </c>
      <c r="C638">
        <f>sales!$B$638</f>
        <v>2019</v>
      </c>
      <c r="D638">
        <f>sales!$C$638</f>
        <v>2</v>
      </c>
      <c r="E638" t="str">
        <f>sales!$D$638</f>
        <v>commercial</v>
      </c>
      <c r="F638" t="str">
        <f>sales!$E$638</f>
        <v>VCC 21400 (GAS LHD1)</v>
      </c>
      <c r="G638">
        <f>sales!$F$638</f>
        <v>2017</v>
      </c>
      <c r="H638" s="1">
        <f>sales!$G638 - VLOOKUP($D638&amp;$G638, 'regional-sales'!$A$2:$D$24, 4, 0) * VLOOKUP($D638&amp;$E638&amp;$F638&amp;$G638, 'market-share'!$A$2:$F$95, 6, 0) * ($C638 = $G638)</f>
        <v>0</v>
      </c>
      <c r="I638" s="1">
        <f>sales!$H638 - IF($C638 &gt;= $G638, VLOOKUP($D638&amp;$G638, 'regional-sales'!$A$2:$D$24, 4, 0) * VLOOKUP($D638&amp;$E638&amp;$F638&amp;$G638, 'market-share'!$A$2:$F$95, 6, 0) * VLOOKUP($C638 - $G638, survival!$A$2:$B$72, 2, 0), 0)</f>
        <v>9.6687244877102785E-9</v>
      </c>
      <c r="J638" s="1">
        <f>sales!$I638 - IF($C638 &gt;= $G638, sales!$H638 *VLOOKUP(E638&amp;($C638-$G638), 'annual-travel'!$A$2:$D$64, 4, 0), 0)</f>
        <v>5.7601602748036385E-4</v>
      </c>
      <c r="K638" s="1">
        <f>sales!$J638 - SUM($M638:$P638)</f>
        <v>7.8164972364902496E-5</v>
      </c>
      <c r="M638" s="1">
        <f>IFERROR(sales!$I638 * VLOOKUP($E638&amp;$F638&amp;"GAS", 'fuel-split'!$A$2:$E$7, 5, 0) / VLOOKUP($F638&amp;$G638&amp;"GAS", 'fuel-efficiency'!$A$2:$E$56, 5, 0), 0)</f>
        <v>211984.66800467903</v>
      </c>
      <c r="N638" s="1">
        <f>IFERROR(sales!$I638 * VLOOKUP($E638&amp;F638&amp;"DSL", 'fuel-split'!$A$2:$E$7, 5, 0) / VLOOKUP($F638&amp;$G638&amp;"DSL", 'fuel-efficiency'!$A$2:$E$56, 5, 0), 0)</f>
        <v>0</v>
      </c>
      <c r="O638" s="1">
        <f>IFERROR(sales!$I638 * VLOOKUP($E638&amp;$F638&amp;"NG", 'fuel-split'!$A$2:$E$7, 5, 0) / VLOOKUP($F638&amp;$G638&amp;"NG", 'fuel-efficiency'!$A$2:$E$56, 5, 0), 0)</f>
        <v>0</v>
      </c>
      <c r="P638" s="1">
        <f>IFERROR(sales!$I638 * VLOOKUP($E638&amp;$F638&amp;"ELEC", 'fuel-split'!$A$2:$E$7, 5, 0) / VLOOKUP($F638&amp;$G638&amp;"ELEC", 'fuel-efficiency'!$A$2:$E$56, 5, 0), 0)</f>
        <v>0</v>
      </c>
    </row>
    <row r="639" spans="1:16" x14ac:dyDescent="0.2">
      <c r="A639" s="1" t="str">
        <f t="shared" si="18"/>
        <v>20202commercialVCC 21400 (GAS LHD1)2017</v>
      </c>
      <c r="B639" s="1" t="str">
        <f t="shared" si="19"/>
        <v>20202commercialVCC 21400 (GAS LHD1)</v>
      </c>
      <c r="C639">
        <f>sales!$B$639</f>
        <v>2020</v>
      </c>
      <c r="D639">
        <f>sales!$C$639</f>
        <v>2</v>
      </c>
      <c r="E639" t="str">
        <f>sales!$D$639</f>
        <v>commercial</v>
      </c>
      <c r="F639" t="str">
        <f>sales!$E$639</f>
        <v>VCC 21400 (GAS LHD1)</v>
      </c>
      <c r="G639">
        <f>sales!$F$639</f>
        <v>2017</v>
      </c>
      <c r="H639" s="1">
        <f>sales!$G639 - VLOOKUP($D639&amp;$G639, 'regional-sales'!$A$2:$D$24, 4, 0) * VLOOKUP($D639&amp;$E639&amp;$F639&amp;$G639, 'market-share'!$A$2:$F$95, 6, 0) * ($C639 = $G639)</f>
        <v>0</v>
      </c>
      <c r="I639" s="1">
        <f>sales!$H639 - IF($C639 &gt;= $G639, VLOOKUP($D639&amp;$G639, 'regional-sales'!$A$2:$D$24, 4, 0) * VLOOKUP($D639&amp;$E639&amp;$F639&amp;$G639, 'market-share'!$A$2:$F$95, 6, 0) * VLOOKUP($C639 - $G639, survival!$A$2:$B$72, 2, 0), 0)</f>
        <v>9.5717069825695944E-9</v>
      </c>
      <c r="J639" s="1">
        <f>sales!$I639 - IF($C639 &gt;= $G639, sales!$H639 *VLOOKUP(E639&amp;($C639-$G639), 'annual-travel'!$A$2:$D$64, 4, 0), 0)</f>
        <v>3.7971488200128078E-4</v>
      </c>
      <c r="K639" s="1">
        <f>sales!$J639 - SUM($M639:$P639)</f>
        <v>7.1396440034732223E-5</v>
      </c>
      <c r="M639" s="1">
        <f>IFERROR(sales!$I639 * VLOOKUP($E639&amp;$F639&amp;"GAS", 'fuel-split'!$A$2:$E$7, 5, 0) / VLOOKUP($F639&amp;$G639&amp;"GAS", 'fuel-efficiency'!$A$2:$E$56, 5, 0), 0)</f>
        <v>193629.43102730156</v>
      </c>
      <c r="N639" s="1">
        <f>IFERROR(sales!$I639 * VLOOKUP($E639&amp;F639&amp;"DSL", 'fuel-split'!$A$2:$E$7, 5, 0) / VLOOKUP($F639&amp;$G639&amp;"DSL", 'fuel-efficiency'!$A$2:$E$56, 5, 0), 0)</f>
        <v>0</v>
      </c>
      <c r="O639" s="1">
        <f>IFERROR(sales!$I639 * VLOOKUP($E639&amp;$F639&amp;"NG", 'fuel-split'!$A$2:$E$7, 5, 0) / VLOOKUP($F639&amp;$G639&amp;"NG", 'fuel-efficiency'!$A$2:$E$56, 5, 0), 0)</f>
        <v>0</v>
      </c>
      <c r="P639" s="1">
        <f>IFERROR(sales!$I639 * VLOOKUP($E639&amp;$F639&amp;"ELEC", 'fuel-split'!$A$2:$E$7, 5, 0) / VLOOKUP($F639&amp;$G639&amp;"ELEC", 'fuel-efficiency'!$A$2:$E$56, 5, 0), 0)</f>
        <v>0</v>
      </c>
    </row>
    <row r="640" spans="1:16" x14ac:dyDescent="0.2">
      <c r="A640" s="1" t="str">
        <f t="shared" si="18"/>
        <v>20102commercialVCC 21400 (GAS LHD1)2018</v>
      </c>
      <c r="B640" s="1" t="str">
        <f t="shared" si="19"/>
        <v>20102commercialVCC 21400 (GAS LHD1)</v>
      </c>
      <c r="C640">
        <f>sales!$B$640</f>
        <v>2010</v>
      </c>
      <c r="D640">
        <f>sales!$C$640</f>
        <v>2</v>
      </c>
      <c r="E640" t="str">
        <f>sales!$D$640</f>
        <v>commercial</v>
      </c>
      <c r="F640" t="str">
        <f>sales!$E$640</f>
        <v>VCC 21400 (GAS LHD1)</v>
      </c>
      <c r="G640">
        <f>sales!$F$640</f>
        <v>2018</v>
      </c>
      <c r="H640" s="1">
        <f>sales!$G640 - VLOOKUP($D640&amp;$G640, 'regional-sales'!$A$2:$D$24, 4, 0) * VLOOKUP($D640&amp;$E640&amp;$F640&amp;$G640, 'market-share'!$A$2:$F$95, 6, 0) * ($C640 = $G640)</f>
        <v>0</v>
      </c>
      <c r="I640" s="1">
        <f>sales!$H640 - IF($C640 &gt;= $G640, VLOOKUP($D640&amp;$G640, 'regional-sales'!$A$2:$D$24, 4, 0) * VLOOKUP($D640&amp;$E640&amp;$F640&amp;$G640, 'market-share'!$A$2:$F$95, 6, 0) * VLOOKUP($C640 - $G640, survival!$A$2:$B$72, 2, 0), 0)</f>
        <v>0</v>
      </c>
      <c r="J640" s="1">
        <f>sales!$I640 - IF($C640 &gt;= $G640, sales!$H640 *VLOOKUP(E640&amp;($C640-$G640), 'annual-travel'!$A$2:$D$64, 4, 0), 0)</f>
        <v>0</v>
      </c>
      <c r="K640" s="1">
        <f>sales!$J640 - SUM($M640:$P640)</f>
        <v>0</v>
      </c>
      <c r="M640" s="1">
        <f>IFERROR(sales!$I640 * VLOOKUP($E640&amp;$F640&amp;"GAS", 'fuel-split'!$A$2:$E$7, 5, 0) / VLOOKUP($F640&amp;$G640&amp;"GAS", 'fuel-efficiency'!$A$2:$E$56, 5, 0), 0)</f>
        <v>0</v>
      </c>
      <c r="N640" s="1">
        <f>IFERROR(sales!$I640 * VLOOKUP($E640&amp;F640&amp;"DSL", 'fuel-split'!$A$2:$E$7, 5, 0) / VLOOKUP($F640&amp;$G640&amp;"DSL", 'fuel-efficiency'!$A$2:$E$56, 5, 0), 0)</f>
        <v>0</v>
      </c>
      <c r="O640" s="1">
        <f>IFERROR(sales!$I640 * VLOOKUP($E640&amp;$F640&amp;"NG", 'fuel-split'!$A$2:$E$7, 5, 0) / VLOOKUP($F640&amp;$G640&amp;"NG", 'fuel-efficiency'!$A$2:$E$56, 5, 0), 0)</f>
        <v>0</v>
      </c>
      <c r="P640" s="1">
        <f>IFERROR(sales!$I640 * VLOOKUP($E640&amp;$F640&amp;"ELEC", 'fuel-split'!$A$2:$E$7, 5, 0) / VLOOKUP($F640&amp;$G640&amp;"ELEC", 'fuel-efficiency'!$A$2:$E$56, 5, 0), 0)</f>
        <v>0</v>
      </c>
    </row>
    <row r="641" spans="1:16" x14ac:dyDescent="0.2">
      <c r="A641" s="1" t="str">
        <f t="shared" si="18"/>
        <v>20112commercialVCC 21400 (GAS LHD1)2018</v>
      </c>
      <c r="B641" s="1" t="str">
        <f t="shared" si="19"/>
        <v>20112commercialVCC 21400 (GAS LHD1)</v>
      </c>
      <c r="C641">
        <f>sales!$B$641</f>
        <v>2011</v>
      </c>
      <c r="D641">
        <f>sales!$C$641</f>
        <v>2</v>
      </c>
      <c r="E641" t="str">
        <f>sales!$D$641</f>
        <v>commercial</v>
      </c>
      <c r="F641" t="str">
        <f>sales!$E$641</f>
        <v>VCC 21400 (GAS LHD1)</v>
      </c>
      <c r="G641">
        <f>sales!$F$641</f>
        <v>2018</v>
      </c>
      <c r="H641" s="1">
        <f>sales!$G641 - VLOOKUP($D641&amp;$G641, 'regional-sales'!$A$2:$D$24, 4, 0) * VLOOKUP($D641&amp;$E641&amp;$F641&amp;$G641, 'market-share'!$A$2:$F$95, 6, 0) * ($C641 = $G641)</f>
        <v>0</v>
      </c>
      <c r="I641" s="1">
        <f>sales!$H641 - IF($C641 &gt;= $G641, VLOOKUP($D641&amp;$G641, 'regional-sales'!$A$2:$D$24, 4, 0) * VLOOKUP($D641&amp;$E641&amp;$F641&amp;$G641, 'market-share'!$A$2:$F$95, 6, 0) * VLOOKUP($C641 - $G641, survival!$A$2:$B$72, 2, 0), 0)</f>
        <v>0</v>
      </c>
      <c r="J641" s="1">
        <f>sales!$I641 - IF($C641 &gt;= $G641, sales!$H641 *VLOOKUP(E641&amp;($C641-$G641), 'annual-travel'!$A$2:$D$64, 4, 0), 0)</f>
        <v>0</v>
      </c>
      <c r="K641" s="1">
        <f>sales!$J641 - SUM($M641:$P641)</f>
        <v>0</v>
      </c>
      <c r="M641" s="1">
        <f>IFERROR(sales!$I641 * VLOOKUP($E641&amp;$F641&amp;"GAS", 'fuel-split'!$A$2:$E$7, 5, 0) / VLOOKUP($F641&amp;$G641&amp;"GAS", 'fuel-efficiency'!$A$2:$E$56, 5, 0), 0)</f>
        <v>0</v>
      </c>
      <c r="N641" s="1">
        <f>IFERROR(sales!$I641 * VLOOKUP($E641&amp;F641&amp;"DSL", 'fuel-split'!$A$2:$E$7, 5, 0) / VLOOKUP($F641&amp;$G641&amp;"DSL", 'fuel-efficiency'!$A$2:$E$56, 5, 0), 0)</f>
        <v>0</v>
      </c>
      <c r="O641" s="1">
        <f>IFERROR(sales!$I641 * VLOOKUP($E641&amp;$F641&amp;"NG", 'fuel-split'!$A$2:$E$7, 5, 0) / VLOOKUP($F641&amp;$G641&amp;"NG", 'fuel-efficiency'!$A$2:$E$56, 5, 0), 0)</f>
        <v>0</v>
      </c>
      <c r="P641" s="1">
        <f>IFERROR(sales!$I641 * VLOOKUP($E641&amp;$F641&amp;"ELEC", 'fuel-split'!$A$2:$E$7, 5, 0) / VLOOKUP($F641&amp;$G641&amp;"ELEC", 'fuel-efficiency'!$A$2:$E$56, 5, 0), 0)</f>
        <v>0</v>
      </c>
    </row>
    <row r="642" spans="1:16" x14ac:dyDescent="0.2">
      <c r="A642" s="1" t="str">
        <f t="shared" si="18"/>
        <v>20122commercialVCC 21400 (GAS LHD1)2018</v>
      </c>
      <c r="B642" s="1" t="str">
        <f t="shared" si="19"/>
        <v>20122commercialVCC 21400 (GAS LHD1)</v>
      </c>
      <c r="C642">
        <f>sales!$B$642</f>
        <v>2012</v>
      </c>
      <c r="D642">
        <f>sales!$C$642</f>
        <v>2</v>
      </c>
      <c r="E642" t="str">
        <f>sales!$D$642</f>
        <v>commercial</v>
      </c>
      <c r="F642" t="str">
        <f>sales!$E$642</f>
        <v>VCC 21400 (GAS LHD1)</v>
      </c>
      <c r="G642">
        <f>sales!$F$642</f>
        <v>2018</v>
      </c>
      <c r="H642" s="1">
        <f>sales!$G642 - VLOOKUP($D642&amp;$G642, 'regional-sales'!$A$2:$D$24, 4, 0) * VLOOKUP($D642&amp;$E642&amp;$F642&amp;$G642, 'market-share'!$A$2:$F$95, 6, 0) * ($C642 = $G642)</f>
        <v>0</v>
      </c>
      <c r="I642" s="1">
        <f>sales!$H642 - IF($C642 &gt;= $G642, VLOOKUP($D642&amp;$G642, 'regional-sales'!$A$2:$D$24, 4, 0) * VLOOKUP($D642&amp;$E642&amp;$F642&amp;$G642, 'market-share'!$A$2:$F$95, 6, 0) * VLOOKUP($C642 - $G642, survival!$A$2:$B$72, 2, 0), 0)</f>
        <v>0</v>
      </c>
      <c r="J642" s="1">
        <f>sales!$I642 - IF($C642 &gt;= $G642, sales!$H642 *VLOOKUP(E642&amp;($C642-$G642), 'annual-travel'!$A$2:$D$64, 4, 0), 0)</f>
        <v>0</v>
      </c>
      <c r="K642" s="1">
        <f>sales!$J642 - SUM($M642:$P642)</f>
        <v>0</v>
      </c>
      <c r="M642" s="1">
        <f>IFERROR(sales!$I642 * VLOOKUP($E642&amp;$F642&amp;"GAS", 'fuel-split'!$A$2:$E$7, 5, 0) / VLOOKUP($F642&amp;$G642&amp;"GAS", 'fuel-efficiency'!$A$2:$E$56, 5, 0), 0)</f>
        <v>0</v>
      </c>
      <c r="N642" s="1">
        <f>IFERROR(sales!$I642 * VLOOKUP($E642&amp;F642&amp;"DSL", 'fuel-split'!$A$2:$E$7, 5, 0) / VLOOKUP($F642&amp;$G642&amp;"DSL", 'fuel-efficiency'!$A$2:$E$56, 5, 0), 0)</f>
        <v>0</v>
      </c>
      <c r="O642" s="1">
        <f>IFERROR(sales!$I642 * VLOOKUP($E642&amp;$F642&amp;"NG", 'fuel-split'!$A$2:$E$7, 5, 0) / VLOOKUP($F642&amp;$G642&amp;"NG", 'fuel-efficiency'!$A$2:$E$56, 5, 0), 0)</f>
        <v>0</v>
      </c>
      <c r="P642" s="1">
        <f>IFERROR(sales!$I642 * VLOOKUP($E642&amp;$F642&amp;"ELEC", 'fuel-split'!$A$2:$E$7, 5, 0) / VLOOKUP($F642&amp;$G642&amp;"ELEC", 'fuel-efficiency'!$A$2:$E$56, 5, 0), 0)</f>
        <v>0</v>
      </c>
    </row>
    <row r="643" spans="1:16" x14ac:dyDescent="0.2">
      <c r="A643" s="1" t="str">
        <f t="shared" ref="A643:A706" si="20">$B643&amp;$G643</f>
        <v>20132commercialVCC 21400 (GAS LHD1)2018</v>
      </c>
      <c r="B643" s="1" t="str">
        <f t="shared" ref="B643:B706" si="21">$C643&amp;$D643&amp;$E643&amp;$F643</f>
        <v>20132commercialVCC 21400 (GAS LHD1)</v>
      </c>
      <c r="C643">
        <f>sales!$B$643</f>
        <v>2013</v>
      </c>
      <c r="D643">
        <f>sales!$C$643</f>
        <v>2</v>
      </c>
      <c r="E643" t="str">
        <f>sales!$D$643</f>
        <v>commercial</v>
      </c>
      <c r="F643" t="str">
        <f>sales!$E$643</f>
        <v>VCC 21400 (GAS LHD1)</v>
      </c>
      <c r="G643">
        <f>sales!$F$643</f>
        <v>2018</v>
      </c>
      <c r="H643" s="1">
        <f>sales!$G643 - VLOOKUP($D643&amp;$G643, 'regional-sales'!$A$2:$D$24, 4, 0) * VLOOKUP($D643&amp;$E643&amp;$F643&amp;$G643, 'market-share'!$A$2:$F$95, 6, 0) * ($C643 = $G643)</f>
        <v>0</v>
      </c>
      <c r="I643" s="1">
        <f>sales!$H643 - IF($C643 &gt;= $G643, VLOOKUP($D643&amp;$G643, 'regional-sales'!$A$2:$D$24, 4, 0) * VLOOKUP($D643&amp;$E643&amp;$F643&amp;$G643, 'market-share'!$A$2:$F$95, 6, 0) * VLOOKUP($C643 - $G643, survival!$A$2:$B$72, 2, 0), 0)</f>
        <v>0</v>
      </c>
      <c r="J643" s="1">
        <f>sales!$I643 - IF($C643 &gt;= $G643, sales!$H643 *VLOOKUP(E643&amp;($C643-$G643), 'annual-travel'!$A$2:$D$64, 4, 0), 0)</f>
        <v>0</v>
      </c>
      <c r="K643" s="1">
        <f>sales!$J643 - SUM($M643:$P643)</f>
        <v>0</v>
      </c>
      <c r="M643" s="1">
        <f>IFERROR(sales!$I643 * VLOOKUP($E643&amp;$F643&amp;"GAS", 'fuel-split'!$A$2:$E$7, 5, 0) / VLOOKUP($F643&amp;$G643&amp;"GAS", 'fuel-efficiency'!$A$2:$E$56, 5, 0), 0)</f>
        <v>0</v>
      </c>
      <c r="N643" s="1">
        <f>IFERROR(sales!$I643 * VLOOKUP($E643&amp;F643&amp;"DSL", 'fuel-split'!$A$2:$E$7, 5, 0) / VLOOKUP($F643&amp;$G643&amp;"DSL", 'fuel-efficiency'!$A$2:$E$56, 5, 0), 0)</f>
        <v>0</v>
      </c>
      <c r="O643" s="1">
        <f>IFERROR(sales!$I643 * VLOOKUP($E643&amp;$F643&amp;"NG", 'fuel-split'!$A$2:$E$7, 5, 0) / VLOOKUP($F643&amp;$G643&amp;"NG", 'fuel-efficiency'!$A$2:$E$56, 5, 0), 0)</f>
        <v>0</v>
      </c>
      <c r="P643" s="1">
        <f>IFERROR(sales!$I643 * VLOOKUP($E643&amp;$F643&amp;"ELEC", 'fuel-split'!$A$2:$E$7, 5, 0) / VLOOKUP($F643&amp;$G643&amp;"ELEC", 'fuel-efficiency'!$A$2:$E$56, 5, 0), 0)</f>
        <v>0</v>
      </c>
    </row>
    <row r="644" spans="1:16" x14ac:dyDescent="0.2">
      <c r="A644" s="1" t="str">
        <f t="shared" si="20"/>
        <v>20142commercialVCC 21400 (GAS LHD1)2018</v>
      </c>
      <c r="B644" s="1" t="str">
        <f t="shared" si="21"/>
        <v>20142commercialVCC 21400 (GAS LHD1)</v>
      </c>
      <c r="C644">
        <f>sales!$B$644</f>
        <v>2014</v>
      </c>
      <c r="D644">
        <f>sales!$C$644</f>
        <v>2</v>
      </c>
      <c r="E644" t="str">
        <f>sales!$D$644</f>
        <v>commercial</v>
      </c>
      <c r="F644" t="str">
        <f>sales!$E$644</f>
        <v>VCC 21400 (GAS LHD1)</v>
      </c>
      <c r="G644">
        <f>sales!$F$644</f>
        <v>2018</v>
      </c>
      <c r="H644" s="1">
        <f>sales!$G644 - VLOOKUP($D644&amp;$G644, 'regional-sales'!$A$2:$D$24, 4, 0) * VLOOKUP($D644&amp;$E644&amp;$F644&amp;$G644, 'market-share'!$A$2:$F$95, 6, 0) * ($C644 = $G644)</f>
        <v>0</v>
      </c>
      <c r="I644" s="1">
        <f>sales!$H644 - IF($C644 &gt;= $G644, VLOOKUP($D644&amp;$G644, 'regional-sales'!$A$2:$D$24, 4, 0) * VLOOKUP($D644&amp;$E644&amp;$F644&amp;$G644, 'market-share'!$A$2:$F$95, 6, 0) * VLOOKUP($C644 - $G644, survival!$A$2:$B$72, 2, 0), 0)</f>
        <v>0</v>
      </c>
      <c r="J644" s="1">
        <f>sales!$I644 - IF($C644 &gt;= $G644, sales!$H644 *VLOOKUP(E644&amp;($C644-$G644), 'annual-travel'!$A$2:$D$64, 4, 0), 0)</f>
        <v>0</v>
      </c>
      <c r="K644" s="1">
        <f>sales!$J644 - SUM($M644:$P644)</f>
        <v>0</v>
      </c>
      <c r="M644" s="1">
        <f>IFERROR(sales!$I644 * VLOOKUP($E644&amp;$F644&amp;"GAS", 'fuel-split'!$A$2:$E$7, 5, 0) / VLOOKUP($F644&amp;$G644&amp;"GAS", 'fuel-efficiency'!$A$2:$E$56, 5, 0), 0)</f>
        <v>0</v>
      </c>
      <c r="N644" s="1">
        <f>IFERROR(sales!$I644 * VLOOKUP($E644&amp;F644&amp;"DSL", 'fuel-split'!$A$2:$E$7, 5, 0) / VLOOKUP($F644&amp;$G644&amp;"DSL", 'fuel-efficiency'!$A$2:$E$56, 5, 0), 0)</f>
        <v>0</v>
      </c>
      <c r="O644" s="1">
        <f>IFERROR(sales!$I644 * VLOOKUP($E644&amp;$F644&amp;"NG", 'fuel-split'!$A$2:$E$7, 5, 0) / VLOOKUP($F644&amp;$G644&amp;"NG", 'fuel-efficiency'!$A$2:$E$56, 5, 0), 0)</f>
        <v>0</v>
      </c>
      <c r="P644" s="1">
        <f>IFERROR(sales!$I644 * VLOOKUP($E644&amp;$F644&amp;"ELEC", 'fuel-split'!$A$2:$E$7, 5, 0) / VLOOKUP($F644&amp;$G644&amp;"ELEC", 'fuel-efficiency'!$A$2:$E$56, 5, 0), 0)</f>
        <v>0</v>
      </c>
    </row>
    <row r="645" spans="1:16" x14ac:dyDescent="0.2">
      <c r="A645" s="1" t="str">
        <f t="shared" si="20"/>
        <v>20152commercialVCC 21400 (GAS LHD1)2018</v>
      </c>
      <c r="B645" s="1" t="str">
        <f t="shared" si="21"/>
        <v>20152commercialVCC 21400 (GAS LHD1)</v>
      </c>
      <c r="C645">
        <f>sales!$B$645</f>
        <v>2015</v>
      </c>
      <c r="D645">
        <f>sales!$C$645</f>
        <v>2</v>
      </c>
      <c r="E645" t="str">
        <f>sales!$D$645</f>
        <v>commercial</v>
      </c>
      <c r="F645" t="str">
        <f>sales!$E$645</f>
        <v>VCC 21400 (GAS LHD1)</v>
      </c>
      <c r="G645">
        <f>sales!$F$645</f>
        <v>2018</v>
      </c>
      <c r="H645" s="1">
        <f>sales!$G645 - VLOOKUP($D645&amp;$G645, 'regional-sales'!$A$2:$D$24, 4, 0) * VLOOKUP($D645&amp;$E645&amp;$F645&amp;$G645, 'market-share'!$A$2:$F$95, 6, 0) * ($C645 = $G645)</f>
        <v>0</v>
      </c>
      <c r="I645" s="1">
        <f>sales!$H645 - IF($C645 &gt;= $G645, VLOOKUP($D645&amp;$G645, 'regional-sales'!$A$2:$D$24, 4, 0) * VLOOKUP($D645&amp;$E645&amp;$F645&amp;$G645, 'market-share'!$A$2:$F$95, 6, 0) * VLOOKUP($C645 - $G645, survival!$A$2:$B$72, 2, 0), 0)</f>
        <v>0</v>
      </c>
      <c r="J645" s="1">
        <f>sales!$I645 - IF($C645 &gt;= $G645, sales!$H645 *VLOOKUP(E645&amp;($C645-$G645), 'annual-travel'!$A$2:$D$64, 4, 0), 0)</f>
        <v>0</v>
      </c>
      <c r="K645" s="1">
        <f>sales!$J645 - SUM($M645:$P645)</f>
        <v>0</v>
      </c>
      <c r="M645" s="1">
        <f>IFERROR(sales!$I645 * VLOOKUP($E645&amp;$F645&amp;"GAS", 'fuel-split'!$A$2:$E$7, 5, 0) / VLOOKUP($F645&amp;$G645&amp;"GAS", 'fuel-efficiency'!$A$2:$E$56, 5, 0), 0)</f>
        <v>0</v>
      </c>
      <c r="N645" s="1">
        <f>IFERROR(sales!$I645 * VLOOKUP($E645&amp;F645&amp;"DSL", 'fuel-split'!$A$2:$E$7, 5, 0) / VLOOKUP($F645&amp;$G645&amp;"DSL", 'fuel-efficiency'!$A$2:$E$56, 5, 0), 0)</f>
        <v>0</v>
      </c>
      <c r="O645" s="1">
        <f>IFERROR(sales!$I645 * VLOOKUP($E645&amp;$F645&amp;"NG", 'fuel-split'!$A$2:$E$7, 5, 0) / VLOOKUP($F645&amp;$G645&amp;"NG", 'fuel-efficiency'!$A$2:$E$56, 5, 0), 0)</f>
        <v>0</v>
      </c>
      <c r="P645" s="1">
        <f>IFERROR(sales!$I645 * VLOOKUP($E645&amp;$F645&amp;"ELEC", 'fuel-split'!$A$2:$E$7, 5, 0) / VLOOKUP($F645&amp;$G645&amp;"ELEC", 'fuel-efficiency'!$A$2:$E$56, 5, 0), 0)</f>
        <v>0</v>
      </c>
    </row>
    <row r="646" spans="1:16" x14ac:dyDescent="0.2">
      <c r="A646" s="1" t="str">
        <f t="shared" si="20"/>
        <v>20162commercialVCC 21400 (GAS LHD1)2018</v>
      </c>
      <c r="B646" s="1" t="str">
        <f t="shared" si="21"/>
        <v>20162commercialVCC 21400 (GAS LHD1)</v>
      </c>
      <c r="C646">
        <f>sales!$B$646</f>
        <v>2016</v>
      </c>
      <c r="D646">
        <f>sales!$C$646</f>
        <v>2</v>
      </c>
      <c r="E646" t="str">
        <f>sales!$D$646</f>
        <v>commercial</v>
      </c>
      <c r="F646" t="str">
        <f>sales!$E$646</f>
        <v>VCC 21400 (GAS LHD1)</v>
      </c>
      <c r="G646">
        <f>sales!$F$646</f>
        <v>2018</v>
      </c>
      <c r="H646" s="1">
        <f>sales!$G646 - VLOOKUP($D646&amp;$G646, 'regional-sales'!$A$2:$D$24, 4, 0) * VLOOKUP($D646&amp;$E646&amp;$F646&amp;$G646, 'market-share'!$A$2:$F$95, 6, 0) * ($C646 = $G646)</f>
        <v>0</v>
      </c>
      <c r="I646" s="1">
        <f>sales!$H646 - IF($C646 &gt;= $G646, VLOOKUP($D646&amp;$G646, 'regional-sales'!$A$2:$D$24, 4, 0) * VLOOKUP($D646&amp;$E646&amp;$F646&amp;$G646, 'market-share'!$A$2:$F$95, 6, 0) * VLOOKUP($C646 - $G646, survival!$A$2:$B$72, 2, 0), 0)</f>
        <v>0</v>
      </c>
      <c r="J646" s="1">
        <f>sales!$I646 - IF($C646 &gt;= $G646, sales!$H646 *VLOOKUP(E646&amp;($C646-$G646), 'annual-travel'!$A$2:$D$64, 4, 0), 0)</f>
        <v>0</v>
      </c>
      <c r="K646" s="1">
        <f>sales!$J646 - SUM($M646:$P646)</f>
        <v>0</v>
      </c>
      <c r="M646" s="1">
        <f>IFERROR(sales!$I646 * VLOOKUP($E646&amp;$F646&amp;"GAS", 'fuel-split'!$A$2:$E$7, 5, 0) / VLOOKUP($F646&amp;$G646&amp;"GAS", 'fuel-efficiency'!$A$2:$E$56, 5, 0), 0)</f>
        <v>0</v>
      </c>
      <c r="N646" s="1">
        <f>IFERROR(sales!$I646 * VLOOKUP($E646&amp;F646&amp;"DSL", 'fuel-split'!$A$2:$E$7, 5, 0) / VLOOKUP($F646&amp;$G646&amp;"DSL", 'fuel-efficiency'!$A$2:$E$56, 5, 0), 0)</f>
        <v>0</v>
      </c>
      <c r="O646" s="1">
        <f>IFERROR(sales!$I646 * VLOOKUP($E646&amp;$F646&amp;"NG", 'fuel-split'!$A$2:$E$7, 5, 0) / VLOOKUP($F646&amp;$G646&amp;"NG", 'fuel-efficiency'!$A$2:$E$56, 5, 0), 0)</f>
        <v>0</v>
      </c>
      <c r="P646" s="1">
        <f>IFERROR(sales!$I646 * VLOOKUP($E646&amp;$F646&amp;"ELEC", 'fuel-split'!$A$2:$E$7, 5, 0) / VLOOKUP($F646&amp;$G646&amp;"ELEC", 'fuel-efficiency'!$A$2:$E$56, 5, 0), 0)</f>
        <v>0</v>
      </c>
    </row>
    <row r="647" spans="1:16" x14ac:dyDescent="0.2">
      <c r="A647" s="1" t="str">
        <f t="shared" si="20"/>
        <v>20172commercialVCC 21400 (GAS LHD1)2018</v>
      </c>
      <c r="B647" s="1" t="str">
        <f t="shared" si="21"/>
        <v>20172commercialVCC 21400 (GAS LHD1)</v>
      </c>
      <c r="C647">
        <f>sales!$B$647</f>
        <v>2017</v>
      </c>
      <c r="D647">
        <f>sales!$C$647</f>
        <v>2</v>
      </c>
      <c r="E647" t="str">
        <f>sales!$D$647</f>
        <v>commercial</v>
      </c>
      <c r="F647" t="str">
        <f>sales!$E$647</f>
        <v>VCC 21400 (GAS LHD1)</v>
      </c>
      <c r="G647">
        <f>sales!$F$647</f>
        <v>2018</v>
      </c>
      <c r="H647" s="1">
        <f>sales!$G647 - VLOOKUP($D647&amp;$G647, 'regional-sales'!$A$2:$D$24, 4, 0) * VLOOKUP($D647&amp;$E647&amp;$F647&amp;$G647, 'market-share'!$A$2:$F$95, 6, 0) * ($C647 = $G647)</f>
        <v>0</v>
      </c>
      <c r="I647" s="1">
        <f>sales!$H647 - IF($C647 &gt;= $G647, VLOOKUP($D647&amp;$G647, 'regional-sales'!$A$2:$D$24, 4, 0) * VLOOKUP($D647&amp;$E647&amp;$F647&amp;$G647, 'market-share'!$A$2:$F$95, 6, 0) * VLOOKUP($C647 - $G647, survival!$A$2:$B$72, 2, 0), 0)</f>
        <v>0</v>
      </c>
      <c r="J647" s="1">
        <f>sales!$I647 - IF($C647 &gt;= $G647, sales!$H647 *VLOOKUP(E647&amp;($C647-$G647), 'annual-travel'!$A$2:$D$64, 4, 0), 0)</f>
        <v>0</v>
      </c>
      <c r="K647" s="1">
        <f>sales!$J647 - SUM($M647:$P647)</f>
        <v>0</v>
      </c>
      <c r="M647" s="1">
        <f>IFERROR(sales!$I647 * VLOOKUP($E647&amp;$F647&amp;"GAS", 'fuel-split'!$A$2:$E$7, 5, 0) / VLOOKUP($F647&amp;$G647&amp;"GAS", 'fuel-efficiency'!$A$2:$E$56, 5, 0), 0)</f>
        <v>0</v>
      </c>
      <c r="N647" s="1">
        <f>IFERROR(sales!$I647 * VLOOKUP($E647&amp;F647&amp;"DSL", 'fuel-split'!$A$2:$E$7, 5, 0) / VLOOKUP($F647&amp;$G647&amp;"DSL", 'fuel-efficiency'!$A$2:$E$56, 5, 0), 0)</f>
        <v>0</v>
      </c>
      <c r="O647" s="1">
        <f>IFERROR(sales!$I647 * VLOOKUP($E647&amp;$F647&amp;"NG", 'fuel-split'!$A$2:$E$7, 5, 0) / VLOOKUP($F647&amp;$G647&amp;"NG", 'fuel-efficiency'!$A$2:$E$56, 5, 0), 0)</f>
        <v>0</v>
      </c>
      <c r="P647" s="1">
        <f>IFERROR(sales!$I647 * VLOOKUP($E647&amp;$F647&amp;"ELEC", 'fuel-split'!$A$2:$E$7, 5, 0) / VLOOKUP($F647&amp;$G647&amp;"ELEC", 'fuel-efficiency'!$A$2:$E$56, 5, 0), 0)</f>
        <v>0</v>
      </c>
    </row>
    <row r="648" spans="1:16" x14ac:dyDescent="0.2">
      <c r="A648" s="1" t="str">
        <f t="shared" si="20"/>
        <v>20182commercialVCC 21400 (GAS LHD1)2018</v>
      </c>
      <c r="B648" s="1" t="str">
        <f t="shared" si="21"/>
        <v>20182commercialVCC 21400 (GAS LHD1)</v>
      </c>
      <c r="C648">
        <f>sales!$B$648</f>
        <v>2018</v>
      </c>
      <c r="D648">
        <f>sales!$C$648</f>
        <v>2</v>
      </c>
      <c r="E648" t="str">
        <f>sales!$D$648</f>
        <v>commercial</v>
      </c>
      <c r="F648" t="str">
        <f>sales!$E$648</f>
        <v>VCC 21400 (GAS LHD1)</v>
      </c>
      <c r="G648">
        <f>sales!$F$648</f>
        <v>2018</v>
      </c>
      <c r="H648" s="1">
        <f>sales!$G648 - VLOOKUP($D648&amp;$G648, 'regional-sales'!$A$2:$D$24, 4, 0) * VLOOKUP($D648&amp;$E648&amp;$F648&amp;$G648, 'market-share'!$A$2:$F$95, 6, 0) * ($C648 = $G648)</f>
        <v>6.7535665948526002E-9</v>
      </c>
      <c r="I648" s="1">
        <f>sales!$H648 - IF($C648 &gt;= $G648, VLOOKUP($D648&amp;$G648, 'regional-sales'!$A$2:$D$24, 4, 0) * VLOOKUP($D648&amp;$E648&amp;$F648&amp;$G648, 'market-share'!$A$2:$F$95, 6, 0) * VLOOKUP($C648 - $G648, survival!$A$2:$B$72, 2, 0), 0)</f>
        <v>6.7535665948526002E-9</v>
      </c>
      <c r="J648" s="1">
        <f>sales!$I648 - IF($C648 &gt;= $G648, sales!$H648 *VLOOKUP(E648&amp;($C648-$G648), 'annual-travel'!$A$2:$D$64, 4, 0), 0)</f>
        <v>-6.1148218810558319E-4</v>
      </c>
      <c r="K648" s="1">
        <f>sales!$J648 - SUM($M648:$P648)</f>
        <v>-9.9866476375609636E-5</v>
      </c>
      <c r="M648" s="1">
        <f>IFERROR(sales!$I648 * VLOOKUP($E648&amp;$F648&amp;"GAS", 'fuel-split'!$A$2:$E$7, 5, 0) / VLOOKUP($F648&amp;$G648&amp;"GAS", 'fuel-efficiency'!$A$2:$E$56, 5, 0), 0)</f>
        <v>330210.12459042645</v>
      </c>
      <c r="N648" s="1">
        <f>IFERROR(sales!$I648 * VLOOKUP($E648&amp;F648&amp;"DSL", 'fuel-split'!$A$2:$E$7, 5, 0) / VLOOKUP($F648&amp;$G648&amp;"DSL", 'fuel-efficiency'!$A$2:$E$56, 5, 0), 0)</f>
        <v>0</v>
      </c>
      <c r="O648" s="1">
        <f>IFERROR(sales!$I648 * VLOOKUP($E648&amp;$F648&amp;"NG", 'fuel-split'!$A$2:$E$7, 5, 0) / VLOOKUP($F648&amp;$G648&amp;"NG", 'fuel-efficiency'!$A$2:$E$56, 5, 0), 0)</f>
        <v>0</v>
      </c>
      <c r="P648" s="1">
        <f>IFERROR(sales!$I648 * VLOOKUP($E648&amp;$F648&amp;"ELEC", 'fuel-split'!$A$2:$E$7, 5, 0) / VLOOKUP($F648&amp;$G648&amp;"ELEC", 'fuel-efficiency'!$A$2:$E$56, 5, 0), 0)</f>
        <v>0</v>
      </c>
    </row>
    <row r="649" spans="1:16" x14ac:dyDescent="0.2">
      <c r="A649" s="1" t="str">
        <f t="shared" si="20"/>
        <v>20192commercialVCC 21400 (GAS LHD1)2018</v>
      </c>
      <c r="B649" s="1" t="str">
        <f t="shared" si="21"/>
        <v>20192commercialVCC 21400 (GAS LHD1)</v>
      </c>
      <c r="C649">
        <f>sales!$B$649</f>
        <v>2019</v>
      </c>
      <c r="D649">
        <f>sales!$C$649</f>
        <v>2</v>
      </c>
      <c r="E649" t="str">
        <f>sales!$D$649</f>
        <v>commercial</v>
      </c>
      <c r="F649" t="str">
        <f>sales!$E$649</f>
        <v>VCC 21400 (GAS LHD1)</v>
      </c>
      <c r="G649">
        <f>sales!$F$649</f>
        <v>2018</v>
      </c>
      <c r="H649" s="1">
        <f>sales!$G649 - VLOOKUP($D649&amp;$G649, 'regional-sales'!$A$2:$D$24, 4, 0) * VLOOKUP($D649&amp;$E649&amp;$F649&amp;$G649, 'market-share'!$A$2:$F$95, 6, 0) * ($C649 = $G649)</f>
        <v>0</v>
      </c>
      <c r="I649" s="1">
        <f>sales!$H649 - IF($C649 &gt;= $G649, VLOOKUP($D649&amp;$G649, 'regional-sales'!$A$2:$D$24, 4, 0) * VLOOKUP($D649&amp;$E649&amp;$F649&amp;$G649, 'market-share'!$A$2:$F$95, 6, 0) * VLOOKUP($C649 - $G649, survival!$A$2:$B$72, 2, 0), 0)</f>
        <v>6.6858376612799475E-9</v>
      </c>
      <c r="J649" s="1">
        <f>sales!$I649 - IF($C649 &gt;= $G649, sales!$H649 *VLOOKUP(E649&amp;($C649-$G649), 'annual-travel'!$A$2:$D$64, 4, 0), 0)</f>
        <v>5.2427267655730247E-4</v>
      </c>
      <c r="K649" s="1">
        <f>sales!$J649 - SUM($M649:$P649)</f>
        <v>-8.4682891611009836E-5</v>
      </c>
      <c r="M649" s="1">
        <f>IFERROR(sales!$I649 * VLOOKUP($E649&amp;$F649&amp;"GAS", 'fuel-split'!$A$2:$E$7, 5, 0) / VLOOKUP($F649&amp;$G649&amp;"GAS", 'fuel-efficiency'!$A$2:$E$56, 5, 0), 0)</f>
        <v>280007.61560935486</v>
      </c>
      <c r="N649" s="1">
        <f>IFERROR(sales!$I649 * VLOOKUP($E649&amp;F649&amp;"DSL", 'fuel-split'!$A$2:$E$7, 5, 0) / VLOOKUP($F649&amp;$G649&amp;"DSL", 'fuel-efficiency'!$A$2:$E$56, 5, 0), 0)</f>
        <v>0</v>
      </c>
      <c r="O649" s="1">
        <f>IFERROR(sales!$I649 * VLOOKUP($E649&amp;$F649&amp;"NG", 'fuel-split'!$A$2:$E$7, 5, 0) / VLOOKUP($F649&amp;$G649&amp;"NG", 'fuel-efficiency'!$A$2:$E$56, 5, 0), 0)</f>
        <v>0</v>
      </c>
      <c r="P649" s="1">
        <f>IFERROR(sales!$I649 * VLOOKUP($E649&amp;$F649&amp;"ELEC", 'fuel-split'!$A$2:$E$7, 5, 0) / VLOOKUP($F649&amp;$G649&amp;"ELEC", 'fuel-efficiency'!$A$2:$E$56, 5, 0), 0)</f>
        <v>0</v>
      </c>
    </row>
    <row r="650" spans="1:16" x14ac:dyDescent="0.2">
      <c r="A650" s="1" t="str">
        <f t="shared" si="20"/>
        <v>20202commercialVCC 21400 (GAS LHD1)2018</v>
      </c>
      <c r="B650" s="1" t="str">
        <f t="shared" si="21"/>
        <v>20202commercialVCC 21400 (GAS LHD1)</v>
      </c>
      <c r="C650">
        <f>sales!$B$650</f>
        <v>2020</v>
      </c>
      <c r="D650">
        <f>sales!$C$650</f>
        <v>2</v>
      </c>
      <c r="E650" t="str">
        <f>sales!$D$650</f>
        <v>commercial</v>
      </c>
      <c r="F650" t="str">
        <f>sales!$E$650</f>
        <v>VCC 21400 (GAS LHD1)</v>
      </c>
      <c r="G650">
        <f>sales!$F$650</f>
        <v>2018</v>
      </c>
      <c r="H650" s="1">
        <f>sales!$G650 - VLOOKUP($D650&amp;$G650, 'regional-sales'!$A$2:$D$24, 4, 0) * VLOOKUP($D650&amp;$E650&amp;$F650&amp;$G650, 'market-share'!$A$2:$F$95, 6, 0) * ($C650 = $G650)</f>
        <v>0</v>
      </c>
      <c r="I650" s="1">
        <f>sales!$H650 - IF($C650 &gt;= $G650, VLOOKUP($D650&amp;$G650, 'regional-sales'!$A$2:$D$24, 4, 0) * VLOOKUP($D650&amp;$E650&amp;$F650&amp;$G650, 'market-share'!$A$2:$F$95, 6, 0) * VLOOKUP($C650 - $G650, survival!$A$2:$B$72, 2, 0), 0)</f>
        <v>6.6188761138619157E-9</v>
      </c>
      <c r="J650" s="1">
        <f>sales!$I650 - IF($C650 &gt;= $G650, sales!$H650 *VLOOKUP(E650&amp;($C650-$G650), 'annual-travel'!$A$2:$D$64, 4, 0), 0)</f>
        <v>7.097921334207058E-4</v>
      </c>
      <c r="K650" s="1">
        <f>sales!$J650 - SUM($M650:$P650)</f>
        <v>-7.5668358476832509E-5</v>
      </c>
      <c r="M650" s="1">
        <f>IFERROR(sales!$I650 * VLOOKUP($E650&amp;$F650&amp;"GAS", 'fuel-split'!$A$2:$E$7, 5, 0) / VLOOKUP($F650&amp;$G650&amp;"GAS", 'fuel-efficiency'!$A$2:$E$56, 5, 0), 0)</f>
        <v>250200.05264406136</v>
      </c>
      <c r="N650" s="1">
        <f>IFERROR(sales!$I650 * VLOOKUP($E650&amp;F650&amp;"DSL", 'fuel-split'!$A$2:$E$7, 5, 0) / VLOOKUP($F650&amp;$G650&amp;"DSL", 'fuel-efficiency'!$A$2:$E$56, 5, 0), 0)</f>
        <v>0</v>
      </c>
      <c r="O650" s="1">
        <f>IFERROR(sales!$I650 * VLOOKUP($E650&amp;$F650&amp;"NG", 'fuel-split'!$A$2:$E$7, 5, 0) / VLOOKUP($F650&amp;$G650&amp;"NG", 'fuel-efficiency'!$A$2:$E$56, 5, 0), 0)</f>
        <v>0</v>
      </c>
      <c r="P650" s="1">
        <f>IFERROR(sales!$I650 * VLOOKUP($E650&amp;$F650&amp;"ELEC", 'fuel-split'!$A$2:$E$7, 5, 0) / VLOOKUP($F650&amp;$G650&amp;"ELEC", 'fuel-efficiency'!$A$2:$E$56, 5, 0), 0)</f>
        <v>0</v>
      </c>
    </row>
    <row r="651" spans="1:16" x14ac:dyDescent="0.2">
      <c r="A651" s="1" t="str">
        <f t="shared" si="20"/>
        <v>20102commercialVCC 21400 (GAS LHD1)2019</v>
      </c>
      <c r="B651" s="1" t="str">
        <f t="shared" si="21"/>
        <v>20102commercialVCC 21400 (GAS LHD1)</v>
      </c>
      <c r="C651">
        <f>sales!$B$651</f>
        <v>2010</v>
      </c>
      <c r="D651">
        <f>sales!$C$651</f>
        <v>2</v>
      </c>
      <c r="E651" t="str">
        <f>sales!$D$651</f>
        <v>commercial</v>
      </c>
      <c r="F651" t="str">
        <f>sales!$E$651</f>
        <v>VCC 21400 (GAS LHD1)</v>
      </c>
      <c r="G651">
        <f>sales!$F$651</f>
        <v>2019</v>
      </c>
      <c r="H651" s="1">
        <f>sales!$G651 - VLOOKUP($D651&amp;$G651, 'regional-sales'!$A$2:$D$24, 4, 0) * VLOOKUP($D651&amp;$E651&amp;$F651&amp;$G651, 'market-share'!$A$2:$F$95, 6, 0) * ($C651 = $G651)</f>
        <v>0</v>
      </c>
      <c r="I651" s="1">
        <f>sales!$H651 - IF($C651 &gt;= $G651, VLOOKUP($D651&amp;$G651, 'regional-sales'!$A$2:$D$24, 4, 0) * VLOOKUP($D651&amp;$E651&amp;$F651&amp;$G651, 'market-share'!$A$2:$F$95, 6, 0) * VLOOKUP($C651 - $G651, survival!$A$2:$B$72, 2, 0), 0)</f>
        <v>0</v>
      </c>
      <c r="J651" s="1">
        <f>sales!$I651 - IF($C651 &gt;= $G651, sales!$H651 *VLOOKUP(E651&amp;($C651-$G651), 'annual-travel'!$A$2:$D$64, 4, 0), 0)</f>
        <v>0</v>
      </c>
      <c r="K651" s="1">
        <f>sales!$J651 - SUM($M651:$P651)</f>
        <v>0</v>
      </c>
      <c r="M651" s="1">
        <f>IFERROR(sales!$I651 * VLOOKUP($E651&amp;$F651&amp;"GAS", 'fuel-split'!$A$2:$E$7, 5, 0) / VLOOKUP($F651&amp;$G651&amp;"GAS", 'fuel-efficiency'!$A$2:$E$56, 5, 0), 0)</f>
        <v>0</v>
      </c>
      <c r="N651" s="1">
        <f>IFERROR(sales!$I651 * VLOOKUP($E651&amp;F651&amp;"DSL", 'fuel-split'!$A$2:$E$7, 5, 0) / VLOOKUP($F651&amp;$G651&amp;"DSL", 'fuel-efficiency'!$A$2:$E$56, 5, 0), 0)</f>
        <v>0</v>
      </c>
      <c r="O651" s="1">
        <f>IFERROR(sales!$I651 * VLOOKUP($E651&amp;$F651&amp;"NG", 'fuel-split'!$A$2:$E$7, 5, 0) / VLOOKUP($F651&amp;$G651&amp;"NG", 'fuel-efficiency'!$A$2:$E$56, 5, 0), 0)</f>
        <v>0</v>
      </c>
      <c r="P651" s="1">
        <f>IFERROR(sales!$I651 * VLOOKUP($E651&amp;$F651&amp;"ELEC", 'fuel-split'!$A$2:$E$7, 5, 0) / VLOOKUP($F651&amp;$G651&amp;"ELEC", 'fuel-efficiency'!$A$2:$E$56, 5, 0), 0)</f>
        <v>0</v>
      </c>
    </row>
    <row r="652" spans="1:16" x14ac:dyDescent="0.2">
      <c r="A652" s="1" t="str">
        <f t="shared" si="20"/>
        <v>20112commercialVCC 21400 (GAS LHD1)2019</v>
      </c>
      <c r="B652" s="1" t="str">
        <f t="shared" si="21"/>
        <v>20112commercialVCC 21400 (GAS LHD1)</v>
      </c>
      <c r="C652">
        <f>sales!$B$652</f>
        <v>2011</v>
      </c>
      <c r="D652">
        <f>sales!$C$652</f>
        <v>2</v>
      </c>
      <c r="E652" t="str">
        <f>sales!$D$652</f>
        <v>commercial</v>
      </c>
      <c r="F652" t="str">
        <f>sales!$E$652</f>
        <v>VCC 21400 (GAS LHD1)</v>
      </c>
      <c r="G652">
        <f>sales!$F$652</f>
        <v>2019</v>
      </c>
      <c r="H652" s="1">
        <f>sales!$G652 - VLOOKUP($D652&amp;$G652, 'regional-sales'!$A$2:$D$24, 4, 0) * VLOOKUP($D652&amp;$E652&amp;$F652&amp;$G652, 'market-share'!$A$2:$F$95, 6, 0) * ($C652 = $G652)</f>
        <v>0</v>
      </c>
      <c r="I652" s="1">
        <f>sales!$H652 - IF($C652 &gt;= $G652, VLOOKUP($D652&amp;$G652, 'regional-sales'!$A$2:$D$24, 4, 0) * VLOOKUP($D652&amp;$E652&amp;$F652&amp;$G652, 'market-share'!$A$2:$F$95, 6, 0) * VLOOKUP($C652 - $G652, survival!$A$2:$B$72, 2, 0), 0)</f>
        <v>0</v>
      </c>
      <c r="J652" s="1">
        <f>sales!$I652 - IF($C652 &gt;= $G652, sales!$H652 *VLOOKUP(E652&amp;($C652-$G652), 'annual-travel'!$A$2:$D$64, 4, 0), 0)</f>
        <v>0</v>
      </c>
      <c r="K652" s="1">
        <f>sales!$J652 - SUM($M652:$P652)</f>
        <v>0</v>
      </c>
      <c r="M652" s="1">
        <f>IFERROR(sales!$I652 * VLOOKUP($E652&amp;$F652&amp;"GAS", 'fuel-split'!$A$2:$E$7, 5, 0) / VLOOKUP($F652&amp;$G652&amp;"GAS", 'fuel-efficiency'!$A$2:$E$56, 5, 0), 0)</f>
        <v>0</v>
      </c>
      <c r="N652" s="1">
        <f>IFERROR(sales!$I652 * VLOOKUP($E652&amp;F652&amp;"DSL", 'fuel-split'!$A$2:$E$7, 5, 0) / VLOOKUP($F652&amp;$G652&amp;"DSL", 'fuel-efficiency'!$A$2:$E$56, 5, 0), 0)</f>
        <v>0</v>
      </c>
      <c r="O652" s="1">
        <f>IFERROR(sales!$I652 * VLOOKUP($E652&amp;$F652&amp;"NG", 'fuel-split'!$A$2:$E$7, 5, 0) / VLOOKUP($F652&amp;$G652&amp;"NG", 'fuel-efficiency'!$A$2:$E$56, 5, 0), 0)</f>
        <v>0</v>
      </c>
      <c r="P652" s="1">
        <f>IFERROR(sales!$I652 * VLOOKUP($E652&amp;$F652&amp;"ELEC", 'fuel-split'!$A$2:$E$7, 5, 0) / VLOOKUP($F652&amp;$G652&amp;"ELEC", 'fuel-efficiency'!$A$2:$E$56, 5, 0), 0)</f>
        <v>0</v>
      </c>
    </row>
    <row r="653" spans="1:16" x14ac:dyDescent="0.2">
      <c r="A653" s="1" t="str">
        <f t="shared" si="20"/>
        <v>20122commercialVCC 21400 (GAS LHD1)2019</v>
      </c>
      <c r="B653" s="1" t="str">
        <f t="shared" si="21"/>
        <v>20122commercialVCC 21400 (GAS LHD1)</v>
      </c>
      <c r="C653">
        <f>sales!$B$653</f>
        <v>2012</v>
      </c>
      <c r="D653">
        <f>sales!$C$653</f>
        <v>2</v>
      </c>
      <c r="E653" t="str">
        <f>sales!$D$653</f>
        <v>commercial</v>
      </c>
      <c r="F653" t="str">
        <f>sales!$E$653</f>
        <v>VCC 21400 (GAS LHD1)</v>
      </c>
      <c r="G653">
        <f>sales!$F$653</f>
        <v>2019</v>
      </c>
      <c r="H653" s="1">
        <f>sales!$G653 - VLOOKUP($D653&amp;$G653, 'regional-sales'!$A$2:$D$24, 4, 0) * VLOOKUP($D653&amp;$E653&amp;$F653&amp;$G653, 'market-share'!$A$2:$F$95, 6, 0) * ($C653 = $G653)</f>
        <v>0</v>
      </c>
      <c r="I653" s="1">
        <f>sales!$H653 - IF($C653 &gt;= $G653, VLOOKUP($D653&amp;$G653, 'regional-sales'!$A$2:$D$24, 4, 0) * VLOOKUP($D653&amp;$E653&amp;$F653&amp;$G653, 'market-share'!$A$2:$F$95, 6, 0) * VLOOKUP($C653 - $G653, survival!$A$2:$B$72, 2, 0), 0)</f>
        <v>0</v>
      </c>
      <c r="J653" s="1">
        <f>sales!$I653 - IF($C653 &gt;= $G653, sales!$H653 *VLOOKUP(E653&amp;($C653-$G653), 'annual-travel'!$A$2:$D$64, 4, 0), 0)</f>
        <v>0</v>
      </c>
      <c r="K653" s="1">
        <f>sales!$J653 - SUM($M653:$P653)</f>
        <v>0</v>
      </c>
      <c r="M653" s="1">
        <f>IFERROR(sales!$I653 * VLOOKUP($E653&amp;$F653&amp;"GAS", 'fuel-split'!$A$2:$E$7, 5, 0) / VLOOKUP($F653&amp;$G653&amp;"GAS", 'fuel-efficiency'!$A$2:$E$56, 5, 0), 0)</f>
        <v>0</v>
      </c>
      <c r="N653" s="1">
        <f>IFERROR(sales!$I653 * VLOOKUP($E653&amp;F653&amp;"DSL", 'fuel-split'!$A$2:$E$7, 5, 0) / VLOOKUP($F653&amp;$G653&amp;"DSL", 'fuel-efficiency'!$A$2:$E$56, 5, 0), 0)</f>
        <v>0</v>
      </c>
      <c r="O653" s="1">
        <f>IFERROR(sales!$I653 * VLOOKUP($E653&amp;$F653&amp;"NG", 'fuel-split'!$A$2:$E$7, 5, 0) / VLOOKUP($F653&amp;$G653&amp;"NG", 'fuel-efficiency'!$A$2:$E$56, 5, 0), 0)</f>
        <v>0</v>
      </c>
      <c r="P653" s="1">
        <f>IFERROR(sales!$I653 * VLOOKUP($E653&amp;$F653&amp;"ELEC", 'fuel-split'!$A$2:$E$7, 5, 0) / VLOOKUP($F653&amp;$G653&amp;"ELEC", 'fuel-efficiency'!$A$2:$E$56, 5, 0), 0)</f>
        <v>0</v>
      </c>
    </row>
    <row r="654" spans="1:16" x14ac:dyDescent="0.2">
      <c r="A654" s="1" t="str">
        <f t="shared" si="20"/>
        <v>20132commercialVCC 21400 (GAS LHD1)2019</v>
      </c>
      <c r="B654" s="1" t="str">
        <f t="shared" si="21"/>
        <v>20132commercialVCC 21400 (GAS LHD1)</v>
      </c>
      <c r="C654">
        <f>sales!$B$654</f>
        <v>2013</v>
      </c>
      <c r="D654">
        <f>sales!$C$654</f>
        <v>2</v>
      </c>
      <c r="E654" t="str">
        <f>sales!$D$654</f>
        <v>commercial</v>
      </c>
      <c r="F654" t="str">
        <f>sales!$E$654</f>
        <v>VCC 21400 (GAS LHD1)</v>
      </c>
      <c r="G654">
        <f>sales!$F$654</f>
        <v>2019</v>
      </c>
      <c r="H654" s="1">
        <f>sales!$G654 - VLOOKUP($D654&amp;$G654, 'regional-sales'!$A$2:$D$24, 4, 0) * VLOOKUP($D654&amp;$E654&amp;$F654&amp;$G654, 'market-share'!$A$2:$F$95, 6, 0) * ($C654 = $G654)</f>
        <v>0</v>
      </c>
      <c r="I654" s="1">
        <f>sales!$H654 - IF($C654 &gt;= $G654, VLOOKUP($D654&amp;$G654, 'regional-sales'!$A$2:$D$24, 4, 0) * VLOOKUP($D654&amp;$E654&amp;$F654&amp;$G654, 'market-share'!$A$2:$F$95, 6, 0) * VLOOKUP($C654 - $G654, survival!$A$2:$B$72, 2, 0), 0)</f>
        <v>0</v>
      </c>
      <c r="J654" s="1">
        <f>sales!$I654 - IF($C654 &gt;= $G654, sales!$H654 *VLOOKUP(E654&amp;($C654-$G654), 'annual-travel'!$A$2:$D$64, 4, 0), 0)</f>
        <v>0</v>
      </c>
      <c r="K654" s="1">
        <f>sales!$J654 - SUM($M654:$P654)</f>
        <v>0</v>
      </c>
      <c r="M654" s="1">
        <f>IFERROR(sales!$I654 * VLOOKUP($E654&amp;$F654&amp;"GAS", 'fuel-split'!$A$2:$E$7, 5, 0) / VLOOKUP($F654&amp;$G654&amp;"GAS", 'fuel-efficiency'!$A$2:$E$56, 5, 0), 0)</f>
        <v>0</v>
      </c>
      <c r="N654" s="1">
        <f>IFERROR(sales!$I654 * VLOOKUP($E654&amp;F654&amp;"DSL", 'fuel-split'!$A$2:$E$7, 5, 0) / VLOOKUP($F654&amp;$G654&amp;"DSL", 'fuel-efficiency'!$A$2:$E$56, 5, 0), 0)</f>
        <v>0</v>
      </c>
      <c r="O654" s="1">
        <f>IFERROR(sales!$I654 * VLOOKUP($E654&amp;$F654&amp;"NG", 'fuel-split'!$A$2:$E$7, 5, 0) / VLOOKUP($F654&amp;$G654&amp;"NG", 'fuel-efficiency'!$A$2:$E$56, 5, 0), 0)</f>
        <v>0</v>
      </c>
      <c r="P654" s="1">
        <f>IFERROR(sales!$I654 * VLOOKUP($E654&amp;$F654&amp;"ELEC", 'fuel-split'!$A$2:$E$7, 5, 0) / VLOOKUP($F654&amp;$G654&amp;"ELEC", 'fuel-efficiency'!$A$2:$E$56, 5, 0), 0)</f>
        <v>0</v>
      </c>
    </row>
    <row r="655" spans="1:16" x14ac:dyDescent="0.2">
      <c r="A655" s="1" t="str">
        <f t="shared" si="20"/>
        <v>20142commercialVCC 21400 (GAS LHD1)2019</v>
      </c>
      <c r="B655" s="1" t="str">
        <f t="shared" si="21"/>
        <v>20142commercialVCC 21400 (GAS LHD1)</v>
      </c>
      <c r="C655">
        <f>sales!$B$655</f>
        <v>2014</v>
      </c>
      <c r="D655">
        <f>sales!$C$655</f>
        <v>2</v>
      </c>
      <c r="E655" t="str">
        <f>sales!$D$655</f>
        <v>commercial</v>
      </c>
      <c r="F655" t="str">
        <f>sales!$E$655</f>
        <v>VCC 21400 (GAS LHD1)</v>
      </c>
      <c r="G655">
        <f>sales!$F$655</f>
        <v>2019</v>
      </c>
      <c r="H655" s="1">
        <f>sales!$G655 - VLOOKUP($D655&amp;$G655, 'regional-sales'!$A$2:$D$24, 4, 0) * VLOOKUP($D655&amp;$E655&amp;$F655&amp;$G655, 'market-share'!$A$2:$F$95, 6, 0) * ($C655 = $G655)</f>
        <v>0</v>
      </c>
      <c r="I655" s="1">
        <f>sales!$H655 - IF($C655 &gt;= $G655, VLOOKUP($D655&amp;$G655, 'regional-sales'!$A$2:$D$24, 4, 0) * VLOOKUP($D655&amp;$E655&amp;$F655&amp;$G655, 'market-share'!$A$2:$F$95, 6, 0) * VLOOKUP($C655 - $G655, survival!$A$2:$B$72, 2, 0), 0)</f>
        <v>0</v>
      </c>
      <c r="J655" s="1">
        <f>sales!$I655 - IF($C655 &gt;= $G655, sales!$H655 *VLOOKUP(E655&amp;($C655-$G655), 'annual-travel'!$A$2:$D$64, 4, 0), 0)</f>
        <v>0</v>
      </c>
      <c r="K655" s="1">
        <f>sales!$J655 - SUM($M655:$P655)</f>
        <v>0</v>
      </c>
      <c r="M655" s="1">
        <f>IFERROR(sales!$I655 * VLOOKUP($E655&amp;$F655&amp;"GAS", 'fuel-split'!$A$2:$E$7, 5, 0) / VLOOKUP($F655&amp;$G655&amp;"GAS", 'fuel-efficiency'!$A$2:$E$56, 5, 0), 0)</f>
        <v>0</v>
      </c>
      <c r="N655" s="1">
        <f>IFERROR(sales!$I655 * VLOOKUP($E655&amp;F655&amp;"DSL", 'fuel-split'!$A$2:$E$7, 5, 0) / VLOOKUP($F655&amp;$G655&amp;"DSL", 'fuel-efficiency'!$A$2:$E$56, 5, 0), 0)</f>
        <v>0</v>
      </c>
      <c r="O655" s="1">
        <f>IFERROR(sales!$I655 * VLOOKUP($E655&amp;$F655&amp;"NG", 'fuel-split'!$A$2:$E$7, 5, 0) / VLOOKUP($F655&amp;$G655&amp;"NG", 'fuel-efficiency'!$A$2:$E$56, 5, 0), 0)</f>
        <v>0</v>
      </c>
      <c r="P655" s="1">
        <f>IFERROR(sales!$I655 * VLOOKUP($E655&amp;$F655&amp;"ELEC", 'fuel-split'!$A$2:$E$7, 5, 0) / VLOOKUP($F655&amp;$G655&amp;"ELEC", 'fuel-efficiency'!$A$2:$E$56, 5, 0), 0)</f>
        <v>0</v>
      </c>
    </row>
    <row r="656" spans="1:16" x14ac:dyDescent="0.2">
      <c r="A656" s="1" t="str">
        <f t="shared" si="20"/>
        <v>20152commercialVCC 21400 (GAS LHD1)2019</v>
      </c>
      <c r="B656" s="1" t="str">
        <f t="shared" si="21"/>
        <v>20152commercialVCC 21400 (GAS LHD1)</v>
      </c>
      <c r="C656">
        <f>sales!$B$656</f>
        <v>2015</v>
      </c>
      <c r="D656">
        <f>sales!$C$656</f>
        <v>2</v>
      </c>
      <c r="E656" t="str">
        <f>sales!$D$656</f>
        <v>commercial</v>
      </c>
      <c r="F656" t="str">
        <f>sales!$E$656</f>
        <v>VCC 21400 (GAS LHD1)</v>
      </c>
      <c r="G656">
        <f>sales!$F$656</f>
        <v>2019</v>
      </c>
      <c r="H656" s="1">
        <f>sales!$G656 - VLOOKUP($D656&amp;$G656, 'regional-sales'!$A$2:$D$24, 4, 0) * VLOOKUP($D656&amp;$E656&amp;$F656&amp;$G656, 'market-share'!$A$2:$F$95, 6, 0) * ($C656 = $G656)</f>
        <v>0</v>
      </c>
      <c r="I656" s="1">
        <f>sales!$H656 - IF($C656 &gt;= $G656, VLOOKUP($D656&amp;$G656, 'regional-sales'!$A$2:$D$24, 4, 0) * VLOOKUP($D656&amp;$E656&amp;$F656&amp;$G656, 'market-share'!$A$2:$F$95, 6, 0) * VLOOKUP($C656 - $G656, survival!$A$2:$B$72, 2, 0), 0)</f>
        <v>0</v>
      </c>
      <c r="J656" s="1">
        <f>sales!$I656 - IF($C656 &gt;= $G656, sales!$H656 *VLOOKUP(E656&amp;($C656-$G656), 'annual-travel'!$A$2:$D$64, 4, 0), 0)</f>
        <v>0</v>
      </c>
      <c r="K656" s="1">
        <f>sales!$J656 - SUM($M656:$P656)</f>
        <v>0</v>
      </c>
      <c r="M656" s="1">
        <f>IFERROR(sales!$I656 * VLOOKUP($E656&amp;$F656&amp;"GAS", 'fuel-split'!$A$2:$E$7, 5, 0) / VLOOKUP($F656&amp;$G656&amp;"GAS", 'fuel-efficiency'!$A$2:$E$56, 5, 0), 0)</f>
        <v>0</v>
      </c>
      <c r="N656" s="1">
        <f>IFERROR(sales!$I656 * VLOOKUP($E656&amp;F656&amp;"DSL", 'fuel-split'!$A$2:$E$7, 5, 0) / VLOOKUP($F656&amp;$G656&amp;"DSL", 'fuel-efficiency'!$A$2:$E$56, 5, 0), 0)</f>
        <v>0</v>
      </c>
      <c r="O656" s="1">
        <f>IFERROR(sales!$I656 * VLOOKUP($E656&amp;$F656&amp;"NG", 'fuel-split'!$A$2:$E$7, 5, 0) / VLOOKUP($F656&amp;$G656&amp;"NG", 'fuel-efficiency'!$A$2:$E$56, 5, 0), 0)</f>
        <v>0</v>
      </c>
      <c r="P656" s="1">
        <f>IFERROR(sales!$I656 * VLOOKUP($E656&amp;$F656&amp;"ELEC", 'fuel-split'!$A$2:$E$7, 5, 0) / VLOOKUP($F656&amp;$G656&amp;"ELEC", 'fuel-efficiency'!$A$2:$E$56, 5, 0), 0)</f>
        <v>0</v>
      </c>
    </row>
    <row r="657" spans="1:16" x14ac:dyDescent="0.2">
      <c r="A657" s="1" t="str">
        <f t="shared" si="20"/>
        <v>20162commercialVCC 21400 (GAS LHD1)2019</v>
      </c>
      <c r="B657" s="1" t="str">
        <f t="shared" si="21"/>
        <v>20162commercialVCC 21400 (GAS LHD1)</v>
      </c>
      <c r="C657">
        <f>sales!$B$657</f>
        <v>2016</v>
      </c>
      <c r="D657">
        <f>sales!$C$657</f>
        <v>2</v>
      </c>
      <c r="E657" t="str">
        <f>sales!$D$657</f>
        <v>commercial</v>
      </c>
      <c r="F657" t="str">
        <f>sales!$E$657</f>
        <v>VCC 21400 (GAS LHD1)</v>
      </c>
      <c r="G657">
        <f>sales!$F$657</f>
        <v>2019</v>
      </c>
      <c r="H657" s="1">
        <f>sales!$G657 - VLOOKUP($D657&amp;$G657, 'regional-sales'!$A$2:$D$24, 4, 0) * VLOOKUP($D657&amp;$E657&amp;$F657&amp;$G657, 'market-share'!$A$2:$F$95, 6, 0) * ($C657 = $G657)</f>
        <v>0</v>
      </c>
      <c r="I657" s="1">
        <f>sales!$H657 - IF($C657 &gt;= $G657, VLOOKUP($D657&amp;$G657, 'regional-sales'!$A$2:$D$24, 4, 0) * VLOOKUP($D657&amp;$E657&amp;$F657&amp;$G657, 'market-share'!$A$2:$F$95, 6, 0) * VLOOKUP($C657 - $G657, survival!$A$2:$B$72, 2, 0), 0)</f>
        <v>0</v>
      </c>
      <c r="J657" s="1">
        <f>sales!$I657 - IF($C657 &gt;= $G657, sales!$H657 *VLOOKUP(E657&amp;($C657-$G657), 'annual-travel'!$A$2:$D$64, 4, 0), 0)</f>
        <v>0</v>
      </c>
      <c r="K657" s="1">
        <f>sales!$J657 - SUM($M657:$P657)</f>
        <v>0</v>
      </c>
      <c r="M657" s="1">
        <f>IFERROR(sales!$I657 * VLOOKUP($E657&amp;$F657&amp;"GAS", 'fuel-split'!$A$2:$E$7, 5, 0) / VLOOKUP($F657&amp;$G657&amp;"GAS", 'fuel-efficiency'!$A$2:$E$56, 5, 0), 0)</f>
        <v>0</v>
      </c>
      <c r="N657" s="1">
        <f>IFERROR(sales!$I657 * VLOOKUP($E657&amp;F657&amp;"DSL", 'fuel-split'!$A$2:$E$7, 5, 0) / VLOOKUP($F657&amp;$G657&amp;"DSL", 'fuel-efficiency'!$A$2:$E$56, 5, 0), 0)</f>
        <v>0</v>
      </c>
      <c r="O657" s="1">
        <f>IFERROR(sales!$I657 * VLOOKUP($E657&amp;$F657&amp;"NG", 'fuel-split'!$A$2:$E$7, 5, 0) / VLOOKUP($F657&amp;$G657&amp;"NG", 'fuel-efficiency'!$A$2:$E$56, 5, 0), 0)</f>
        <v>0</v>
      </c>
      <c r="P657" s="1">
        <f>IFERROR(sales!$I657 * VLOOKUP($E657&amp;$F657&amp;"ELEC", 'fuel-split'!$A$2:$E$7, 5, 0) / VLOOKUP($F657&amp;$G657&amp;"ELEC", 'fuel-efficiency'!$A$2:$E$56, 5, 0), 0)</f>
        <v>0</v>
      </c>
    </row>
    <row r="658" spans="1:16" x14ac:dyDescent="0.2">
      <c r="A658" s="1" t="str">
        <f t="shared" si="20"/>
        <v>20172commercialVCC 21400 (GAS LHD1)2019</v>
      </c>
      <c r="B658" s="1" t="str">
        <f t="shared" si="21"/>
        <v>20172commercialVCC 21400 (GAS LHD1)</v>
      </c>
      <c r="C658">
        <f>sales!$B$658</f>
        <v>2017</v>
      </c>
      <c r="D658">
        <f>sales!$C$658</f>
        <v>2</v>
      </c>
      <c r="E658" t="str">
        <f>sales!$D$658</f>
        <v>commercial</v>
      </c>
      <c r="F658" t="str">
        <f>sales!$E$658</f>
        <v>VCC 21400 (GAS LHD1)</v>
      </c>
      <c r="G658">
        <f>sales!$F$658</f>
        <v>2019</v>
      </c>
      <c r="H658" s="1">
        <f>sales!$G658 - VLOOKUP($D658&amp;$G658, 'regional-sales'!$A$2:$D$24, 4, 0) * VLOOKUP($D658&amp;$E658&amp;$F658&amp;$G658, 'market-share'!$A$2:$F$95, 6, 0) * ($C658 = $G658)</f>
        <v>0</v>
      </c>
      <c r="I658" s="1">
        <f>sales!$H658 - IF($C658 &gt;= $G658, VLOOKUP($D658&amp;$G658, 'regional-sales'!$A$2:$D$24, 4, 0) * VLOOKUP($D658&amp;$E658&amp;$F658&amp;$G658, 'market-share'!$A$2:$F$95, 6, 0) * VLOOKUP($C658 - $G658, survival!$A$2:$B$72, 2, 0), 0)</f>
        <v>0</v>
      </c>
      <c r="J658" s="1">
        <f>sales!$I658 - IF($C658 &gt;= $G658, sales!$H658 *VLOOKUP(E658&amp;($C658-$G658), 'annual-travel'!$A$2:$D$64, 4, 0), 0)</f>
        <v>0</v>
      </c>
      <c r="K658" s="1">
        <f>sales!$J658 - SUM($M658:$P658)</f>
        <v>0</v>
      </c>
      <c r="M658" s="1">
        <f>IFERROR(sales!$I658 * VLOOKUP($E658&amp;$F658&amp;"GAS", 'fuel-split'!$A$2:$E$7, 5, 0) / VLOOKUP($F658&amp;$G658&amp;"GAS", 'fuel-efficiency'!$A$2:$E$56, 5, 0), 0)</f>
        <v>0</v>
      </c>
      <c r="N658" s="1">
        <f>IFERROR(sales!$I658 * VLOOKUP($E658&amp;F658&amp;"DSL", 'fuel-split'!$A$2:$E$7, 5, 0) / VLOOKUP($F658&amp;$G658&amp;"DSL", 'fuel-efficiency'!$A$2:$E$56, 5, 0), 0)</f>
        <v>0</v>
      </c>
      <c r="O658" s="1">
        <f>IFERROR(sales!$I658 * VLOOKUP($E658&amp;$F658&amp;"NG", 'fuel-split'!$A$2:$E$7, 5, 0) / VLOOKUP($F658&amp;$G658&amp;"NG", 'fuel-efficiency'!$A$2:$E$56, 5, 0), 0)</f>
        <v>0</v>
      </c>
      <c r="P658" s="1">
        <f>IFERROR(sales!$I658 * VLOOKUP($E658&amp;$F658&amp;"ELEC", 'fuel-split'!$A$2:$E$7, 5, 0) / VLOOKUP($F658&amp;$G658&amp;"ELEC", 'fuel-efficiency'!$A$2:$E$56, 5, 0), 0)</f>
        <v>0</v>
      </c>
    </row>
    <row r="659" spans="1:16" x14ac:dyDescent="0.2">
      <c r="A659" s="1" t="str">
        <f t="shared" si="20"/>
        <v>20182commercialVCC 21400 (GAS LHD1)2019</v>
      </c>
      <c r="B659" s="1" t="str">
        <f t="shared" si="21"/>
        <v>20182commercialVCC 21400 (GAS LHD1)</v>
      </c>
      <c r="C659">
        <f>sales!$B$659</f>
        <v>2018</v>
      </c>
      <c r="D659">
        <f>sales!$C$659</f>
        <v>2</v>
      </c>
      <c r="E659" t="str">
        <f>sales!$D$659</f>
        <v>commercial</v>
      </c>
      <c r="F659" t="str">
        <f>sales!$E$659</f>
        <v>VCC 21400 (GAS LHD1)</v>
      </c>
      <c r="G659">
        <f>sales!$F$659</f>
        <v>2019</v>
      </c>
      <c r="H659" s="1">
        <f>sales!$G659 - VLOOKUP($D659&amp;$G659, 'regional-sales'!$A$2:$D$24, 4, 0) * VLOOKUP($D659&amp;$E659&amp;$F659&amp;$G659, 'market-share'!$A$2:$F$95, 6, 0) * ($C659 = $G659)</f>
        <v>0</v>
      </c>
      <c r="I659" s="1">
        <f>sales!$H659 - IF($C659 &gt;= $G659, VLOOKUP($D659&amp;$G659, 'regional-sales'!$A$2:$D$24, 4, 0) * VLOOKUP($D659&amp;$E659&amp;$F659&amp;$G659, 'market-share'!$A$2:$F$95, 6, 0) * VLOOKUP($C659 - $G659, survival!$A$2:$B$72, 2, 0), 0)</f>
        <v>0</v>
      </c>
      <c r="J659" s="1">
        <f>sales!$I659 - IF($C659 &gt;= $G659, sales!$H659 *VLOOKUP(E659&amp;($C659-$G659), 'annual-travel'!$A$2:$D$64, 4, 0), 0)</f>
        <v>0</v>
      </c>
      <c r="K659" s="1">
        <f>sales!$J659 - SUM($M659:$P659)</f>
        <v>0</v>
      </c>
      <c r="M659" s="1">
        <f>IFERROR(sales!$I659 * VLOOKUP($E659&amp;$F659&amp;"GAS", 'fuel-split'!$A$2:$E$7, 5, 0) / VLOOKUP($F659&amp;$G659&amp;"GAS", 'fuel-efficiency'!$A$2:$E$56, 5, 0), 0)</f>
        <v>0</v>
      </c>
      <c r="N659" s="1">
        <f>IFERROR(sales!$I659 * VLOOKUP($E659&amp;F659&amp;"DSL", 'fuel-split'!$A$2:$E$7, 5, 0) / VLOOKUP($F659&amp;$G659&amp;"DSL", 'fuel-efficiency'!$A$2:$E$56, 5, 0), 0)</f>
        <v>0</v>
      </c>
      <c r="O659" s="1">
        <f>IFERROR(sales!$I659 * VLOOKUP($E659&amp;$F659&amp;"NG", 'fuel-split'!$A$2:$E$7, 5, 0) / VLOOKUP($F659&amp;$G659&amp;"NG", 'fuel-efficiency'!$A$2:$E$56, 5, 0), 0)</f>
        <v>0</v>
      </c>
      <c r="P659" s="1">
        <f>IFERROR(sales!$I659 * VLOOKUP($E659&amp;$F659&amp;"ELEC", 'fuel-split'!$A$2:$E$7, 5, 0) / VLOOKUP($F659&amp;$G659&amp;"ELEC", 'fuel-efficiency'!$A$2:$E$56, 5, 0), 0)</f>
        <v>0</v>
      </c>
    </row>
    <row r="660" spans="1:16" x14ac:dyDescent="0.2">
      <c r="A660" s="1" t="str">
        <f t="shared" si="20"/>
        <v>20192commercialVCC 21400 (GAS LHD1)2019</v>
      </c>
      <c r="B660" s="1" t="str">
        <f t="shared" si="21"/>
        <v>20192commercialVCC 21400 (GAS LHD1)</v>
      </c>
      <c r="C660">
        <f>sales!$B$660</f>
        <v>2019</v>
      </c>
      <c r="D660">
        <f>sales!$C$660</f>
        <v>2</v>
      </c>
      <c r="E660" t="str">
        <f>sales!$D$660</f>
        <v>commercial</v>
      </c>
      <c r="F660" t="str">
        <f>sales!$E$660</f>
        <v>VCC 21400 (GAS LHD1)</v>
      </c>
      <c r="G660">
        <f>sales!$F$660</f>
        <v>2019</v>
      </c>
      <c r="H660" s="1">
        <f>sales!$G660 - VLOOKUP($D660&amp;$G660, 'regional-sales'!$A$2:$D$24, 4, 0) * VLOOKUP($D660&amp;$E660&amp;$F660&amp;$G660, 'market-share'!$A$2:$F$95, 6, 0) * ($C660 = $G660)</f>
        <v>-9.5114529585771379E-9</v>
      </c>
      <c r="I660" s="1">
        <f>sales!$H660 - IF($C660 &gt;= $G660, VLOOKUP($D660&amp;$G660, 'regional-sales'!$A$2:$D$24, 4, 0) * VLOOKUP($D660&amp;$E660&amp;$F660&amp;$G660, 'market-share'!$A$2:$F$95, 6, 0) * VLOOKUP($C660 - $G660, survival!$A$2:$B$72, 2, 0), 0)</f>
        <v>-9.5114529585771379E-9</v>
      </c>
      <c r="J660" s="1">
        <f>sales!$I660 - IF($C660 &gt;= $G660, sales!$H660 *VLOOKUP(E660&amp;($C660-$G660), 'annual-travel'!$A$2:$D$64, 4, 0), 0)</f>
        <v>-5.2114157006144524E-4</v>
      </c>
      <c r="K660" s="1">
        <f>sales!$J660 - SUM($M660:$P660)</f>
        <v>-6.1585451476275921E-6</v>
      </c>
      <c r="M660" s="1">
        <f>IFERROR(sales!$I660 * VLOOKUP($E660&amp;$F660&amp;"GAS", 'fuel-split'!$A$2:$E$7, 5, 0) / VLOOKUP($F660&amp;$G660&amp;"GAS", 'fuel-efficiency'!$A$2:$E$56, 5, 0), 0)</f>
        <v>281456.09175391356</v>
      </c>
      <c r="N660" s="1">
        <f>IFERROR(sales!$I660 * VLOOKUP($E660&amp;F660&amp;"DSL", 'fuel-split'!$A$2:$E$7, 5, 0) / VLOOKUP($F660&amp;$G660&amp;"DSL", 'fuel-efficiency'!$A$2:$E$56, 5, 0), 0)</f>
        <v>0</v>
      </c>
      <c r="O660" s="1">
        <f>IFERROR(sales!$I660 * VLOOKUP($E660&amp;$F660&amp;"NG", 'fuel-split'!$A$2:$E$7, 5, 0) / VLOOKUP($F660&amp;$G660&amp;"NG", 'fuel-efficiency'!$A$2:$E$56, 5, 0), 0)</f>
        <v>0</v>
      </c>
      <c r="P660" s="1">
        <f>IFERROR(sales!$I660 * VLOOKUP($E660&amp;$F660&amp;"ELEC", 'fuel-split'!$A$2:$E$7, 5, 0) / VLOOKUP($F660&amp;$G660&amp;"ELEC", 'fuel-efficiency'!$A$2:$E$56, 5, 0), 0)</f>
        <v>0</v>
      </c>
    </row>
    <row r="661" spans="1:16" x14ac:dyDescent="0.2">
      <c r="A661" s="1" t="str">
        <f t="shared" si="20"/>
        <v>20202commercialVCC 21400 (GAS LHD1)2019</v>
      </c>
      <c r="B661" s="1" t="str">
        <f t="shared" si="21"/>
        <v>20202commercialVCC 21400 (GAS LHD1)</v>
      </c>
      <c r="C661">
        <f>sales!$B$661</f>
        <v>2020</v>
      </c>
      <c r="D661">
        <f>sales!$C$661</f>
        <v>2</v>
      </c>
      <c r="E661" t="str">
        <f>sales!$D$661</f>
        <v>commercial</v>
      </c>
      <c r="F661" t="str">
        <f>sales!$E$661</f>
        <v>VCC 21400 (GAS LHD1)</v>
      </c>
      <c r="G661">
        <f>sales!$F$661</f>
        <v>2019</v>
      </c>
      <c r="H661" s="1">
        <f>sales!$G661 - VLOOKUP($D661&amp;$G661, 'regional-sales'!$A$2:$D$24, 4, 0) * VLOOKUP($D661&amp;$E661&amp;$F661&amp;$G661, 'market-share'!$A$2:$F$95, 6, 0) * ($C661 = $G661)</f>
        <v>0</v>
      </c>
      <c r="I661" s="1">
        <f>sales!$H661 - IF($C661 &gt;= $G661, VLOOKUP($D661&amp;$G661, 'regional-sales'!$A$2:$D$24, 4, 0) * VLOOKUP($D661&amp;$E661&amp;$F661&amp;$G661, 'market-share'!$A$2:$F$95, 6, 0) * VLOOKUP($C661 - $G661, survival!$A$2:$B$72, 2, 0), 0)</f>
        <v>-9.4164960273701581E-9</v>
      </c>
      <c r="J661" s="1">
        <f>sales!$I661 - IF($C661 &gt;= $G661, sales!$H661 *VLOOKUP(E661&amp;($C661-$G661), 'annual-travel'!$A$2:$D$64, 4, 0), 0)</f>
        <v>4.4682994484901428E-4</v>
      </c>
      <c r="K661" s="1">
        <f>sales!$J661 - SUM($M661:$P661)</f>
        <v>-5.2216928452253342E-6</v>
      </c>
      <c r="M661" s="1">
        <f>IFERROR(sales!$I661 * VLOOKUP($E661&amp;$F661&amp;"GAS", 'fuel-split'!$A$2:$E$7, 5, 0) / VLOOKUP($F661&amp;$G661&amp;"GAS", 'fuel-efficiency'!$A$2:$E$56, 5, 0), 0)</f>
        <v>238665.7563831287</v>
      </c>
      <c r="N661" s="1">
        <f>IFERROR(sales!$I661 * VLOOKUP($E661&amp;F661&amp;"DSL", 'fuel-split'!$A$2:$E$7, 5, 0) / VLOOKUP($F661&amp;$G661&amp;"DSL", 'fuel-efficiency'!$A$2:$E$56, 5, 0), 0)</f>
        <v>0</v>
      </c>
      <c r="O661" s="1">
        <f>IFERROR(sales!$I661 * VLOOKUP($E661&amp;$F661&amp;"NG", 'fuel-split'!$A$2:$E$7, 5, 0) / VLOOKUP($F661&amp;$G661&amp;"NG", 'fuel-efficiency'!$A$2:$E$56, 5, 0), 0)</f>
        <v>0</v>
      </c>
      <c r="P661" s="1">
        <f>IFERROR(sales!$I661 * VLOOKUP($E661&amp;$F661&amp;"ELEC", 'fuel-split'!$A$2:$E$7, 5, 0) / VLOOKUP($F661&amp;$G661&amp;"ELEC", 'fuel-efficiency'!$A$2:$E$56, 5, 0), 0)</f>
        <v>0</v>
      </c>
    </row>
    <row r="662" spans="1:16" x14ac:dyDescent="0.2">
      <c r="A662" s="1" t="str">
        <f t="shared" si="20"/>
        <v>20102commercialVCC 21400 (GAS LHD1)2020</v>
      </c>
      <c r="B662" s="1" t="str">
        <f t="shared" si="21"/>
        <v>20102commercialVCC 21400 (GAS LHD1)</v>
      </c>
      <c r="C662">
        <f>sales!$B$662</f>
        <v>2010</v>
      </c>
      <c r="D662">
        <f>sales!$C$662</f>
        <v>2</v>
      </c>
      <c r="E662" t="str">
        <f>sales!$D$662</f>
        <v>commercial</v>
      </c>
      <c r="F662" t="str">
        <f>sales!$E$662</f>
        <v>VCC 21400 (GAS LHD1)</v>
      </c>
      <c r="G662">
        <f>sales!$F$662</f>
        <v>2020</v>
      </c>
      <c r="H662" s="1">
        <f>sales!$G662 - VLOOKUP($D662&amp;$G662, 'regional-sales'!$A$2:$D$24, 4, 0) * VLOOKUP($D662&amp;$E662&amp;$F662&amp;$G662, 'market-share'!$A$2:$F$95, 6, 0) * ($C662 = $G662)</f>
        <v>0</v>
      </c>
      <c r="I662" s="1">
        <f>sales!$H662 - IF($C662 &gt;= $G662, VLOOKUP($D662&amp;$G662, 'regional-sales'!$A$2:$D$24, 4, 0) * VLOOKUP($D662&amp;$E662&amp;$F662&amp;$G662, 'market-share'!$A$2:$F$95, 6, 0) * VLOOKUP($C662 - $G662, survival!$A$2:$B$72, 2, 0), 0)</f>
        <v>0</v>
      </c>
      <c r="J662" s="1">
        <f>sales!$I662 - IF($C662 &gt;= $G662, sales!$H662 *VLOOKUP(E662&amp;($C662-$G662), 'annual-travel'!$A$2:$D$64, 4, 0), 0)</f>
        <v>0</v>
      </c>
      <c r="K662" s="1">
        <f>sales!$J662 - SUM($M662:$P662)</f>
        <v>0</v>
      </c>
      <c r="M662" s="1">
        <f>IFERROR(sales!$I662 * VLOOKUP($E662&amp;$F662&amp;"GAS", 'fuel-split'!$A$2:$E$7, 5, 0) / VLOOKUP($F662&amp;$G662&amp;"GAS", 'fuel-efficiency'!$A$2:$E$56, 5, 0), 0)</f>
        <v>0</v>
      </c>
      <c r="N662" s="1">
        <f>IFERROR(sales!$I662 * VLOOKUP($E662&amp;F662&amp;"DSL", 'fuel-split'!$A$2:$E$7, 5, 0) / VLOOKUP($F662&amp;$G662&amp;"DSL", 'fuel-efficiency'!$A$2:$E$56, 5, 0), 0)</f>
        <v>0</v>
      </c>
      <c r="O662" s="1">
        <f>IFERROR(sales!$I662 * VLOOKUP($E662&amp;$F662&amp;"NG", 'fuel-split'!$A$2:$E$7, 5, 0) / VLOOKUP($F662&amp;$G662&amp;"NG", 'fuel-efficiency'!$A$2:$E$56, 5, 0), 0)</f>
        <v>0</v>
      </c>
      <c r="P662" s="1">
        <f>IFERROR(sales!$I662 * VLOOKUP($E662&amp;$F662&amp;"ELEC", 'fuel-split'!$A$2:$E$7, 5, 0) / VLOOKUP($F662&amp;$G662&amp;"ELEC", 'fuel-efficiency'!$A$2:$E$56, 5, 0), 0)</f>
        <v>0</v>
      </c>
    </row>
    <row r="663" spans="1:16" x14ac:dyDescent="0.2">
      <c r="A663" s="1" t="str">
        <f t="shared" si="20"/>
        <v>20112commercialVCC 21400 (GAS LHD1)2020</v>
      </c>
      <c r="B663" s="1" t="str">
        <f t="shared" si="21"/>
        <v>20112commercialVCC 21400 (GAS LHD1)</v>
      </c>
      <c r="C663">
        <f>sales!$B$663</f>
        <v>2011</v>
      </c>
      <c r="D663">
        <f>sales!$C$663</f>
        <v>2</v>
      </c>
      <c r="E663" t="str">
        <f>sales!$D$663</f>
        <v>commercial</v>
      </c>
      <c r="F663" t="str">
        <f>sales!$E$663</f>
        <v>VCC 21400 (GAS LHD1)</v>
      </c>
      <c r="G663">
        <f>sales!$F$663</f>
        <v>2020</v>
      </c>
      <c r="H663" s="1">
        <f>sales!$G663 - VLOOKUP($D663&amp;$G663, 'regional-sales'!$A$2:$D$24, 4, 0) * VLOOKUP($D663&amp;$E663&amp;$F663&amp;$G663, 'market-share'!$A$2:$F$95, 6, 0) * ($C663 = $G663)</f>
        <v>0</v>
      </c>
      <c r="I663" s="1">
        <f>sales!$H663 - IF($C663 &gt;= $G663, VLOOKUP($D663&amp;$G663, 'regional-sales'!$A$2:$D$24, 4, 0) * VLOOKUP($D663&amp;$E663&amp;$F663&amp;$G663, 'market-share'!$A$2:$F$95, 6, 0) * VLOOKUP($C663 - $G663, survival!$A$2:$B$72, 2, 0), 0)</f>
        <v>0</v>
      </c>
      <c r="J663" s="1">
        <f>sales!$I663 - IF($C663 &gt;= $G663, sales!$H663 *VLOOKUP(E663&amp;($C663-$G663), 'annual-travel'!$A$2:$D$64, 4, 0), 0)</f>
        <v>0</v>
      </c>
      <c r="K663" s="1">
        <f>sales!$J663 - SUM($M663:$P663)</f>
        <v>0</v>
      </c>
      <c r="M663" s="1">
        <f>IFERROR(sales!$I663 * VLOOKUP($E663&amp;$F663&amp;"GAS", 'fuel-split'!$A$2:$E$7, 5, 0) / VLOOKUP($F663&amp;$G663&amp;"GAS", 'fuel-efficiency'!$A$2:$E$56, 5, 0), 0)</f>
        <v>0</v>
      </c>
      <c r="N663" s="1">
        <f>IFERROR(sales!$I663 * VLOOKUP($E663&amp;F663&amp;"DSL", 'fuel-split'!$A$2:$E$7, 5, 0) / VLOOKUP($F663&amp;$G663&amp;"DSL", 'fuel-efficiency'!$A$2:$E$56, 5, 0), 0)</f>
        <v>0</v>
      </c>
      <c r="O663" s="1">
        <f>IFERROR(sales!$I663 * VLOOKUP($E663&amp;$F663&amp;"NG", 'fuel-split'!$A$2:$E$7, 5, 0) / VLOOKUP($F663&amp;$G663&amp;"NG", 'fuel-efficiency'!$A$2:$E$56, 5, 0), 0)</f>
        <v>0</v>
      </c>
      <c r="P663" s="1">
        <f>IFERROR(sales!$I663 * VLOOKUP($E663&amp;$F663&amp;"ELEC", 'fuel-split'!$A$2:$E$7, 5, 0) / VLOOKUP($F663&amp;$G663&amp;"ELEC", 'fuel-efficiency'!$A$2:$E$56, 5, 0), 0)</f>
        <v>0</v>
      </c>
    </row>
    <row r="664" spans="1:16" x14ac:dyDescent="0.2">
      <c r="A664" s="1" t="str">
        <f t="shared" si="20"/>
        <v>20122commercialVCC 21400 (GAS LHD1)2020</v>
      </c>
      <c r="B664" s="1" t="str">
        <f t="shared" si="21"/>
        <v>20122commercialVCC 21400 (GAS LHD1)</v>
      </c>
      <c r="C664">
        <f>sales!$B$664</f>
        <v>2012</v>
      </c>
      <c r="D664">
        <f>sales!$C$664</f>
        <v>2</v>
      </c>
      <c r="E664" t="str">
        <f>sales!$D$664</f>
        <v>commercial</v>
      </c>
      <c r="F664" t="str">
        <f>sales!$E$664</f>
        <v>VCC 21400 (GAS LHD1)</v>
      </c>
      <c r="G664">
        <f>sales!$F$664</f>
        <v>2020</v>
      </c>
      <c r="H664" s="1">
        <f>sales!$G664 - VLOOKUP($D664&amp;$G664, 'regional-sales'!$A$2:$D$24, 4, 0) * VLOOKUP($D664&amp;$E664&amp;$F664&amp;$G664, 'market-share'!$A$2:$F$95, 6, 0) * ($C664 = $G664)</f>
        <v>0</v>
      </c>
      <c r="I664" s="1">
        <f>sales!$H664 - IF($C664 &gt;= $G664, VLOOKUP($D664&amp;$G664, 'regional-sales'!$A$2:$D$24, 4, 0) * VLOOKUP($D664&amp;$E664&amp;$F664&amp;$G664, 'market-share'!$A$2:$F$95, 6, 0) * VLOOKUP($C664 - $G664, survival!$A$2:$B$72, 2, 0), 0)</f>
        <v>0</v>
      </c>
      <c r="J664" s="1">
        <f>sales!$I664 - IF($C664 &gt;= $G664, sales!$H664 *VLOOKUP(E664&amp;($C664-$G664), 'annual-travel'!$A$2:$D$64, 4, 0), 0)</f>
        <v>0</v>
      </c>
      <c r="K664" s="1">
        <f>sales!$J664 - SUM($M664:$P664)</f>
        <v>0</v>
      </c>
      <c r="M664" s="1">
        <f>IFERROR(sales!$I664 * VLOOKUP($E664&amp;$F664&amp;"GAS", 'fuel-split'!$A$2:$E$7, 5, 0) / VLOOKUP($F664&amp;$G664&amp;"GAS", 'fuel-efficiency'!$A$2:$E$56, 5, 0), 0)</f>
        <v>0</v>
      </c>
      <c r="N664" s="1">
        <f>IFERROR(sales!$I664 * VLOOKUP($E664&amp;F664&amp;"DSL", 'fuel-split'!$A$2:$E$7, 5, 0) / VLOOKUP($F664&amp;$G664&amp;"DSL", 'fuel-efficiency'!$A$2:$E$56, 5, 0), 0)</f>
        <v>0</v>
      </c>
      <c r="O664" s="1">
        <f>IFERROR(sales!$I664 * VLOOKUP($E664&amp;$F664&amp;"NG", 'fuel-split'!$A$2:$E$7, 5, 0) / VLOOKUP($F664&amp;$G664&amp;"NG", 'fuel-efficiency'!$A$2:$E$56, 5, 0), 0)</f>
        <v>0</v>
      </c>
      <c r="P664" s="1">
        <f>IFERROR(sales!$I664 * VLOOKUP($E664&amp;$F664&amp;"ELEC", 'fuel-split'!$A$2:$E$7, 5, 0) / VLOOKUP($F664&amp;$G664&amp;"ELEC", 'fuel-efficiency'!$A$2:$E$56, 5, 0), 0)</f>
        <v>0</v>
      </c>
    </row>
    <row r="665" spans="1:16" x14ac:dyDescent="0.2">
      <c r="A665" s="1" t="str">
        <f t="shared" si="20"/>
        <v>20132commercialVCC 21400 (GAS LHD1)2020</v>
      </c>
      <c r="B665" s="1" t="str">
        <f t="shared" si="21"/>
        <v>20132commercialVCC 21400 (GAS LHD1)</v>
      </c>
      <c r="C665">
        <f>sales!$B$665</f>
        <v>2013</v>
      </c>
      <c r="D665">
        <f>sales!$C$665</f>
        <v>2</v>
      </c>
      <c r="E665" t="str">
        <f>sales!$D$665</f>
        <v>commercial</v>
      </c>
      <c r="F665" t="str">
        <f>sales!$E$665</f>
        <v>VCC 21400 (GAS LHD1)</v>
      </c>
      <c r="G665">
        <f>sales!$F$665</f>
        <v>2020</v>
      </c>
      <c r="H665" s="1">
        <f>sales!$G665 - VLOOKUP($D665&amp;$G665, 'regional-sales'!$A$2:$D$24, 4, 0) * VLOOKUP($D665&amp;$E665&amp;$F665&amp;$G665, 'market-share'!$A$2:$F$95, 6, 0) * ($C665 = $G665)</f>
        <v>0</v>
      </c>
      <c r="I665" s="1">
        <f>sales!$H665 - IF($C665 &gt;= $G665, VLOOKUP($D665&amp;$G665, 'regional-sales'!$A$2:$D$24, 4, 0) * VLOOKUP($D665&amp;$E665&amp;$F665&amp;$G665, 'market-share'!$A$2:$F$95, 6, 0) * VLOOKUP($C665 - $G665, survival!$A$2:$B$72, 2, 0), 0)</f>
        <v>0</v>
      </c>
      <c r="J665" s="1">
        <f>sales!$I665 - IF($C665 &gt;= $G665, sales!$H665 *VLOOKUP(E665&amp;($C665-$G665), 'annual-travel'!$A$2:$D$64, 4, 0), 0)</f>
        <v>0</v>
      </c>
      <c r="K665" s="1">
        <f>sales!$J665 - SUM($M665:$P665)</f>
        <v>0</v>
      </c>
      <c r="M665" s="1">
        <f>IFERROR(sales!$I665 * VLOOKUP($E665&amp;$F665&amp;"GAS", 'fuel-split'!$A$2:$E$7, 5, 0) / VLOOKUP($F665&amp;$G665&amp;"GAS", 'fuel-efficiency'!$A$2:$E$56, 5, 0), 0)</f>
        <v>0</v>
      </c>
      <c r="N665" s="1">
        <f>IFERROR(sales!$I665 * VLOOKUP($E665&amp;F665&amp;"DSL", 'fuel-split'!$A$2:$E$7, 5, 0) / VLOOKUP($F665&amp;$G665&amp;"DSL", 'fuel-efficiency'!$A$2:$E$56, 5, 0), 0)</f>
        <v>0</v>
      </c>
      <c r="O665" s="1">
        <f>IFERROR(sales!$I665 * VLOOKUP($E665&amp;$F665&amp;"NG", 'fuel-split'!$A$2:$E$7, 5, 0) / VLOOKUP($F665&amp;$G665&amp;"NG", 'fuel-efficiency'!$A$2:$E$56, 5, 0), 0)</f>
        <v>0</v>
      </c>
      <c r="P665" s="1">
        <f>IFERROR(sales!$I665 * VLOOKUP($E665&amp;$F665&amp;"ELEC", 'fuel-split'!$A$2:$E$7, 5, 0) / VLOOKUP($F665&amp;$G665&amp;"ELEC", 'fuel-efficiency'!$A$2:$E$56, 5, 0), 0)</f>
        <v>0</v>
      </c>
    </row>
    <row r="666" spans="1:16" x14ac:dyDescent="0.2">
      <c r="A666" s="1" t="str">
        <f t="shared" si="20"/>
        <v>20142commercialVCC 21400 (GAS LHD1)2020</v>
      </c>
      <c r="B666" s="1" t="str">
        <f t="shared" si="21"/>
        <v>20142commercialVCC 21400 (GAS LHD1)</v>
      </c>
      <c r="C666">
        <f>sales!$B$666</f>
        <v>2014</v>
      </c>
      <c r="D666">
        <f>sales!$C$666</f>
        <v>2</v>
      </c>
      <c r="E666" t="str">
        <f>sales!$D$666</f>
        <v>commercial</v>
      </c>
      <c r="F666" t="str">
        <f>sales!$E$666</f>
        <v>VCC 21400 (GAS LHD1)</v>
      </c>
      <c r="G666">
        <f>sales!$F$666</f>
        <v>2020</v>
      </c>
      <c r="H666" s="1">
        <f>sales!$G666 - VLOOKUP($D666&amp;$G666, 'regional-sales'!$A$2:$D$24, 4, 0) * VLOOKUP($D666&amp;$E666&amp;$F666&amp;$G666, 'market-share'!$A$2:$F$95, 6, 0) * ($C666 = $G666)</f>
        <v>0</v>
      </c>
      <c r="I666" s="1">
        <f>sales!$H666 - IF($C666 &gt;= $G666, VLOOKUP($D666&amp;$G666, 'regional-sales'!$A$2:$D$24, 4, 0) * VLOOKUP($D666&amp;$E666&amp;$F666&amp;$G666, 'market-share'!$A$2:$F$95, 6, 0) * VLOOKUP($C666 - $G666, survival!$A$2:$B$72, 2, 0), 0)</f>
        <v>0</v>
      </c>
      <c r="J666" s="1">
        <f>sales!$I666 - IF($C666 &gt;= $G666, sales!$H666 *VLOOKUP(E666&amp;($C666-$G666), 'annual-travel'!$A$2:$D$64, 4, 0), 0)</f>
        <v>0</v>
      </c>
      <c r="K666" s="1">
        <f>sales!$J666 - SUM($M666:$P666)</f>
        <v>0</v>
      </c>
      <c r="M666" s="1">
        <f>IFERROR(sales!$I666 * VLOOKUP($E666&amp;$F666&amp;"GAS", 'fuel-split'!$A$2:$E$7, 5, 0) / VLOOKUP($F666&amp;$G666&amp;"GAS", 'fuel-efficiency'!$A$2:$E$56, 5, 0), 0)</f>
        <v>0</v>
      </c>
      <c r="N666" s="1">
        <f>IFERROR(sales!$I666 * VLOOKUP($E666&amp;F666&amp;"DSL", 'fuel-split'!$A$2:$E$7, 5, 0) / VLOOKUP($F666&amp;$G666&amp;"DSL", 'fuel-efficiency'!$A$2:$E$56, 5, 0), 0)</f>
        <v>0</v>
      </c>
      <c r="O666" s="1">
        <f>IFERROR(sales!$I666 * VLOOKUP($E666&amp;$F666&amp;"NG", 'fuel-split'!$A$2:$E$7, 5, 0) / VLOOKUP($F666&amp;$G666&amp;"NG", 'fuel-efficiency'!$A$2:$E$56, 5, 0), 0)</f>
        <v>0</v>
      </c>
      <c r="P666" s="1">
        <f>IFERROR(sales!$I666 * VLOOKUP($E666&amp;$F666&amp;"ELEC", 'fuel-split'!$A$2:$E$7, 5, 0) / VLOOKUP($F666&amp;$G666&amp;"ELEC", 'fuel-efficiency'!$A$2:$E$56, 5, 0), 0)</f>
        <v>0</v>
      </c>
    </row>
    <row r="667" spans="1:16" x14ac:dyDescent="0.2">
      <c r="A667" s="1" t="str">
        <f t="shared" si="20"/>
        <v>20152commercialVCC 21400 (GAS LHD1)2020</v>
      </c>
      <c r="B667" s="1" t="str">
        <f t="shared" si="21"/>
        <v>20152commercialVCC 21400 (GAS LHD1)</v>
      </c>
      <c r="C667">
        <f>sales!$B$667</f>
        <v>2015</v>
      </c>
      <c r="D667">
        <f>sales!$C$667</f>
        <v>2</v>
      </c>
      <c r="E667" t="str">
        <f>sales!$D$667</f>
        <v>commercial</v>
      </c>
      <c r="F667" t="str">
        <f>sales!$E$667</f>
        <v>VCC 21400 (GAS LHD1)</v>
      </c>
      <c r="G667">
        <f>sales!$F$667</f>
        <v>2020</v>
      </c>
      <c r="H667" s="1">
        <f>sales!$G667 - VLOOKUP($D667&amp;$G667, 'regional-sales'!$A$2:$D$24, 4, 0) * VLOOKUP($D667&amp;$E667&amp;$F667&amp;$G667, 'market-share'!$A$2:$F$95, 6, 0) * ($C667 = $G667)</f>
        <v>0</v>
      </c>
      <c r="I667" s="1">
        <f>sales!$H667 - IF($C667 &gt;= $G667, VLOOKUP($D667&amp;$G667, 'regional-sales'!$A$2:$D$24, 4, 0) * VLOOKUP($D667&amp;$E667&amp;$F667&amp;$G667, 'market-share'!$A$2:$F$95, 6, 0) * VLOOKUP($C667 - $G667, survival!$A$2:$B$72, 2, 0), 0)</f>
        <v>0</v>
      </c>
      <c r="J667" s="1">
        <f>sales!$I667 - IF($C667 &gt;= $G667, sales!$H667 *VLOOKUP(E667&amp;($C667-$G667), 'annual-travel'!$A$2:$D$64, 4, 0), 0)</f>
        <v>0</v>
      </c>
      <c r="K667" s="1">
        <f>sales!$J667 - SUM($M667:$P667)</f>
        <v>0</v>
      </c>
      <c r="M667" s="1">
        <f>IFERROR(sales!$I667 * VLOOKUP($E667&amp;$F667&amp;"GAS", 'fuel-split'!$A$2:$E$7, 5, 0) / VLOOKUP($F667&amp;$G667&amp;"GAS", 'fuel-efficiency'!$A$2:$E$56, 5, 0), 0)</f>
        <v>0</v>
      </c>
      <c r="N667" s="1">
        <f>IFERROR(sales!$I667 * VLOOKUP($E667&amp;F667&amp;"DSL", 'fuel-split'!$A$2:$E$7, 5, 0) / VLOOKUP($F667&amp;$G667&amp;"DSL", 'fuel-efficiency'!$A$2:$E$56, 5, 0), 0)</f>
        <v>0</v>
      </c>
      <c r="O667" s="1">
        <f>IFERROR(sales!$I667 * VLOOKUP($E667&amp;$F667&amp;"NG", 'fuel-split'!$A$2:$E$7, 5, 0) / VLOOKUP($F667&amp;$G667&amp;"NG", 'fuel-efficiency'!$A$2:$E$56, 5, 0), 0)</f>
        <v>0</v>
      </c>
      <c r="P667" s="1">
        <f>IFERROR(sales!$I667 * VLOOKUP($E667&amp;$F667&amp;"ELEC", 'fuel-split'!$A$2:$E$7, 5, 0) / VLOOKUP($F667&amp;$G667&amp;"ELEC", 'fuel-efficiency'!$A$2:$E$56, 5, 0), 0)</f>
        <v>0</v>
      </c>
    </row>
    <row r="668" spans="1:16" x14ac:dyDescent="0.2">
      <c r="A668" s="1" t="str">
        <f t="shared" si="20"/>
        <v>20162commercialVCC 21400 (GAS LHD1)2020</v>
      </c>
      <c r="B668" s="1" t="str">
        <f t="shared" si="21"/>
        <v>20162commercialVCC 21400 (GAS LHD1)</v>
      </c>
      <c r="C668">
        <f>sales!$B$668</f>
        <v>2016</v>
      </c>
      <c r="D668">
        <f>sales!$C$668</f>
        <v>2</v>
      </c>
      <c r="E668" t="str">
        <f>sales!$D$668</f>
        <v>commercial</v>
      </c>
      <c r="F668" t="str">
        <f>sales!$E$668</f>
        <v>VCC 21400 (GAS LHD1)</v>
      </c>
      <c r="G668">
        <f>sales!$F$668</f>
        <v>2020</v>
      </c>
      <c r="H668" s="1">
        <f>sales!$G668 - VLOOKUP($D668&amp;$G668, 'regional-sales'!$A$2:$D$24, 4, 0) * VLOOKUP($D668&amp;$E668&amp;$F668&amp;$G668, 'market-share'!$A$2:$F$95, 6, 0) * ($C668 = $G668)</f>
        <v>0</v>
      </c>
      <c r="I668" s="1">
        <f>sales!$H668 - IF($C668 &gt;= $G668, VLOOKUP($D668&amp;$G668, 'regional-sales'!$A$2:$D$24, 4, 0) * VLOOKUP($D668&amp;$E668&amp;$F668&amp;$G668, 'market-share'!$A$2:$F$95, 6, 0) * VLOOKUP($C668 - $G668, survival!$A$2:$B$72, 2, 0), 0)</f>
        <v>0</v>
      </c>
      <c r="J668" s="1">
        <f>sales!$I668 - IF($C668 &gt;= $G668, sales!$H668 *VLOOKUP(E668&amp;($C668-$G668), 'annual-travel'!$A$2:$D$64, 4, 0), 0)</f>
        <v>0</v>
      </c>
      <c r="K668" s="1">
        <f>sales!$J668 - SUM($M668:$P668)</f>
        <v>0</v>
      </c>
      <c r="M668" s="1">
        <f>IFERROR(sales!$I668 * VLOOKUP($E668&amp;$F668&amp;"GAS", 'fuel-split'!$A$2:$E$7, 5, 0) / VLOOKUP($F668&amp;$G668&amp;"GAS", 'fuel-efficiency'!$A$2:$E$56, 5, 0), 0)</f>
        <v>0</v>
      </c>
      <c r="N668" s="1">
        <f>IFERROR(sales!$I668 * VLOOKUP($E668&amp;F668&amp;"DSL", 'fuel-split'!$A$2:$E$7, 5, 0) / VLOOKUP($F668&amp;$G668&amp;"DSL", 'fuel-efficiency'!$A$2:$E$56, 5, 0), 0)</f>
        <v>0</v>
      </c>
      <c r="O668" s="1">
        <f>IFERROR(sales!$I668 * VLOOKUP($E668&amp;$F668&amp;"NG", 'fuel-split'!$A$2:$E$7, 5, 0) / VLOOKUP($F668&amp;$G668&amp;"NG", 'fuel-efficiency'!$A$2:$E$56, 5, 0), 0)</f>
        <v>0</v>
      </c>
      <c r="P668" s="1">
        <f>IFERROR(sales!$I668 * VLOOKUP($E668&amp;$F668&amp;"ELEC", 'fuel-split'!$A$2:$E$7, 5, 0) / VLOOKUP($F668&amp;$G668&amp;"ELEC", 'fuel-efficiency'!$A$2:$E$56, 5, 0), 0)</f>
        <v>0</v>
      </c>
    </row>
    <row r="669" spans="1:16" x14ac:dyDescent="0.2">
      <c r="A669" s="1" t="str">
        <f t="shared" si="20"/>
        <v>20172commercialVCC 21400 (GAS LHD1)2020</v>
      </c>
      <c r="B669" s="1" t="str">
        <f t="shared" si="21"/>
        <v>20172commercialVCC 21400 (GAS LHD1)</v>
      </c>
      <c r="C669">
        <f>sales!$B$669</f>
        <v>2017</v>
      </c>
      <c r="D669">
        <f>sales!$C$669</f>
        <v>2</v>
      </c>
      <c r="E669" t="str">
        <f>sales!$D$669</f>
        <v>commercial</v>
      </c>
      <c r="F669" t="str">
        <f>sales!$E$669</f>
        <v>VCC 21400 (GAS LHD1)</v>
      </c>
      <c r="G669">
        <f>sales!$F$669</f>
        <v>2020</v>
      </c>
      <c r="H669" s="1">
        <f>sales!$G669 - VLOOKUP($D669&amp;$G669, 'regional-sales'!$A$2:$D$24, 4, 0) * VLOOKUP($D669&amp;$E669&amp;$F669&amp;$G669, 'market-share'!$A$2:$F$95, 6, 0) * ($C669 = $G669)</f>
        <v>0</v>
      </c>
      <c r="I669" s="1">
        <f>sales!$H669 - IF($C669 &gt;= $G669, VLOOKUP($D669&amp;$G669, 'regional-sales'!$A$2:$D$24, 4, 0) * VLOOKUP($D669&amp;$E669&amp;$F669&amp;$G669, 'market-share'!$A$2:$F$95, 6, 0) * VLOOKUP($C669 - $G669, survival!$A$2:$B$72, 2, 0), 0)</f>
        <v>0</v>
      </c>
      <c r="J669" s="1">
        <f>sales!$I669 - IF($C669 &gt;= $G669, sales!$H669 *VLOOKUP(E669&amp;($C669-$G669), 'annual-travel'!$A$2:$D$64, 4, 0), 0)</f>
        <v>0</v>
      </c>
      <c r="K669" s="1">
        <f>sales!$J669 - SUM($M669:$P669)</f>
        <v>0</v>
      </c>
      <c r="M669" s="1">
        <f>IFERROR(sales!$I669 * VLOOKUP($E669&amp;$F669&amp;"GAS", 'fuel-split'!$A$2:$E$7, 5, 0) / VLOOKUP($F669&amp;$G669&amp;"GAS", 'fuel-efficiency'!$A$2:$E$56, 5, 0), 0)</f>
        <v>0</v>
      </c>
      <c r="N669" s="1">
        <f>IFERROR(sales!$I669 * VLOOKUP($E669&amp;F669&amp;"DSL", 'fuel-split'!$A$2:$E$7, 5, 0) / VLOOKUP($F669&amp;$G669&amp;"DSL", 'fuel-efficiency'!$A$2:$E$56, 5, 0), 0)</f>
        <v>0</v>
      </c>
      <c r="O669" s="1">
        <f>IFERROR(sales!$I669 * VLOOKUP($E669&amp;$F669&amp;"NG", 'fuel-split'!$A$2:$E$7, 5, 0) / VLOOKUP($F669&amp;$G669&amp;"NG", 'fuel-efficiency'!$A$2:$E$56, 5, 0), 0)</f>
        <v>0</v>
      </c>
      <c r="P669" s="1">
        <f>IFERROR(sales!$I669 * VLOOKUP($E669&amp;$F669&amp;"ELEC", 'fuel-split'!$A$2:$E$7, 5, 0) / VLOOKUP($F669&amp;$G669&amp;"ELEC", 'fuel-efficiency'!$A$2:$E$56, 5, 0), 0)</f>
        <v>0</v>
      </c>
    </row>
    <row r="670" spans="1:16" x14ac:dyDescent="0.2">
      <c r="A670" s="1" t="str">
        <f t="shared" si="20"/>
        <v>20182commercialVCC 21400 (GAS LHD1)2020</v>
      </c>
      <c r="B670" s="1" t="str">
        <f t="shared" si="21"/>
        <v>20182commercialVCC 21400 (GAS LHD1)</v>
      </c>
      <c r="C670">
        <f>sales!$B$670</f>
        <v>2018</v>
      </c>
      <c r="D670">
        <f>sales!$C$670</f>
        <v>2</v>
      </c>
      <c r="E670" t="str">
        <f>sales!$D$670</f>
        <v>commercial</v>
      </c>
      <c r="F670" t="str">
        <f>sales!$E$670</f>
        <v>VCC 21400 (GAS LHD1)</v>
      </c>
      <c r="G670">
        <f>sales!$F$670</f>
        <v>2020</v>
      </c>
      <c r="H670" s="1">
        <f>sales!$G670 - VLOOKUP($D670&amp;$G670, 'regional-sales'!$A$2:$D$24, 4, 0) * VLOOKUP($D670&amp;$E670&amp;$F670&amp;$G670, 'market-share'!$A$2:$F$95, 6, 0) * ($C670 = $G670)</f>
        <v>0</v>
      </c>
      <c r="I670" s="1">
        <f>sales!$H670 - IF($C670 &gt;= $G670, VLOOKUP($D670&amp;$G670, 'regional-sales'!$A$2:$D$24, 4, 0) * VLOOKUP($D670&amp;$E670&amp;$F670&amp;$G670, 'market-share'!$A$2:$F$95, 6, 0) * VLOOKUP($C670 - $G670, survival!$A$2:$B$72, 2, 0), 0)</f>
        <v>0</v>
      </c>
      <c r="J670" s="1">
        <f>sales!$I670 - IF($C670 &gt;= $G670, sales!$H670 *VLOOKUP(E670&amp;($C670-$G670), 'annual-travel'!$A$2:$D$64, 4, 0), 0)</f>
        <v>0</v>
      </c>
      <c r="K670" s="1">
        <f>sales!$J670 - SUM($M670:$P670)</f>
        <v>0</v>
      </c>
      <c r="M670" s="1">
        <f>IFERROR(sales!$I670 * VLOOKUP($E670&amp;$F670&amp;"GAS", 'fuel-split'!$A$2:$E$7, 5, 0) / VLOOKUP($F670&amp;$G670&amp;"GAS", 'fuel-efficiency'!$A$2:$E$56, 5, 0), 0)</f>
        <v>0</v>
      </c>
      <c r="N670" s="1">
        <f>IFERROR(sales!$I670 * VLOOKUP($E670&amp;F670&amp;"DSL", 'fuel-split'!$A$2:$E$7, 5, 0) / VLOOKUP($F670&amp;$G670&amp;"DSL", 'fuel-efficiency'!$A$2:$E$56, 5, 0), 0)</f>
        <v>0</v>
      </c>
      <c r="O670" s="1">
        <f>IFERROR(sales!$I670 * VLOOKUP($E670&amp;$F670&amp;"NG", 'fuel-split'!$A$2:$E$7, 5, 0) / VLOOKUP($F670&amp;$G670&amp;"NG", 'fuel-efficiency'!$A$2:$E$56, 5, 0), 0)</f>
        <v>0</v>
      </c>
      <c r="P670" s="1">
        <f>IFERROR(sales!$I670 * VLOOKUP($E670&amp;$F670&amp;"ELEC", 'fuel-split'!$A$2:$E$7, 5, 0) / VLOOKUP($F670&amp;$G670&amp;"ELEC", 'fuel-efficiency'!$A$2:$E$56, 5, 0), 0)</f>
        <v>0</v>
      </c>
    </row>
    <row r="671" spans="1:16" x14ac:dyDescent="0.2">
      <c r="A671" s="1" t="str">
        <f t="shared" si="20"/>
        <v>20192commercialVCC 21400 (GAS LHD1)2020</v>
      </c>
      <c r="B671" s="1" t="str">
        <f t="shared" si="21"/>
        <v>20192commercialVCC 21400 (GAS LHD1)</v>
      </c>
      <c r="C671">
        <f>sales!$B$671</f>
        <v>2019</v>
      </c>
      <c r="D671">
        <f>sales!$C$671</f>
        <v>2</v>
      </c>
      <c r="E671" t="str">
        <f>sales!$D$671</f>
        <v>commercial</v>
      </c>
      <c r="F671" t="str">
        <f>sales!$E$671</f>
        <v>VCC 21400 (GAS LHD1)</v>
      </c>
      <c r="G671">
        <f>sales!$F$671</f>
        <v>2020</v>
      </c>
      <c r="H671" s="1">
        <f>sales!$G671 - VLOOKUP($D671&amp;$G671, 'regional-sales'!$A$2:$D$24, 4, 0) * VLOOKUP($D671&amp;$E671&amp;$F671&amp;$G671, 'market-share'!$A$2:$F$95, 6, 0) * ($C671 = $G671)</f>
        <v>0</v>
      </c>
      <c r="I671" s="1">
        <f>sales!$H671 - IF($C671 &gt;= $G671, VLOOKUP($D671&amp;$G671, 'regional-sales'!$A$2:$D$24, 4, 0) * VLOOKUP($D671&amp;$E671&amp;$F671&amp;$G671, 'market-share'!$A$2:$F$95, 6, 0) * VLOOKUP($C671 - $G671, survival!$A$2:$B$72, 2, 0), 0)</f>
        <v>0</v>
      </c>
      <c r="J671" s="1">
        <f>sales!$I671 - IF($C671 &gt;= $G671, sales!$H671 *VLOOKUP(E671&amp;($C671-$G671), 'annual-travel'!$A$2:$D$64, 4, 0), 0)</f>
        <v>0</v>
      </c>
      <c r="K671" s="1">
        <f>sales!$J671 - SUM($M671:$P671)</f>
        <v>0</v>
      </c>
      <c r="M671" s="1">
        <f>IFERROR(sales!$I671 * VLOOKUP($E671&amp;$F671&amp;"GAS", 'fuel-split'!$A$2:$E$7, 5, 0) / VLOOKUP($F671&amp;$G671&amp;"GAS", 'fuel-efficiency'!$A$2:$E$56, 5, 0), 0)</f>
        <v>0</v>
      </c>
      <c r="N671" s="1">
        <f>IFERROR(sales!$I671 * VLOOKUP($E671&amp;F671&amp;"DSL", 'fuel-split'!$A$2:$E$7, 5, 0) / VLOOKUP($F671&amp;$G671&amp;"DSL", 'fuel-efficiency'!$A$2:$E$56, 5, 0), 0)</f>
        <v>0</v>
      </c>
      <c r="O671" s="1">
        <f>IFERROR(sales!$I671 * VLOOKUP($E671&amp;$F671&amp;"NG", 'fuel-split'!$A$2:$E$7, 5, 0) / VLOOKUP($F671&amp;$G671&amp;"NG", 'fuel-efficiency'!$A$2:$E$56, 5, 0), 0)</f>
        <v>0</v>
      </c>
      <c r="P671" s="1">
        <f>IFERROR(sales!$I671 * VLOOKUP($E671&amp;$F671&amp;"ELEC", 'fuel-split'!$A$2:$E$7, 5, 0) / VLOOKUP($F671&amp;$G671&amp;"ELEC", 'fuel-efficiency'!$A$2:$E$56, 5, 0), 0)</f>
        <v>0</v>
      </c>
    </row>
    <row r="672" spans="1:16" x14ac:dyDescent="0.2">
      <c r="A672" s="1" t="str">
        <f t="shared" si="20"/>
        <v>20202commercialVCC 21400 (GAS LHD1)2020</v>
      </c>
      <c r="B672" s="1" t="str">
        <f t="shared" si="21"/>
        <v>20202commercialVCC 21400 (GAS LHD1)</v>
      </c>
      <c r="C672">
        <f>sales!$B$672</f>
        <v>2020</v>
      </c>
      <c r="D672">
        <f>sales!$C$672</f>
        <v>2</v>
      </c>
      <c r="E672" t="str">
        <f>sales!$D$672</f>
        <v>commercial</v>
      </c>
      <c r="F672" t="str">
        <f>sales!$E$672</f>
        <v>VCC 21400 (GAS LHD1)</v>
      </c>
      <c r="G672">
        <f>sales!$F$672</f>
        <v>2020</v>
      </c>
      <c r="H672" s="1">
        <f>sales!$G672 - VLOOKUP($D672&amp;$G672, 'regional-sales'!$A$2:$D$24, 4, 0) * VLOOKUP($D672&amp;$E672&amp;$F672&amp;$G672, 'market-share'!$A$2:$F$95, 6, 0) * ($C672 = $G672)</f>
        <v>-4.8433150823257165E-9</v>
      </c>
      <c r="I672" s="1">
        <f>sales!$H672 - IF($C672 &gt;= $G672, VLOOKUP($D672&amp;$G672, 'regional-sales'!$A$2:$D$24, 4, 0) * VLOOKUP($D672&amp;$E672&amp;$F672&amp;$G672, 'market-share'!$A$2:$F$95, 6, 0) * VLOOKUP($C672 - $G672, survival!$A$2:$B$72, 2, 0), 0)</f>
        <v>-4.8433150823257165E-9</v>
      </c>
      <c r="J672" s="1">
        <f>sales!$I672 - IF($C672 &gt;= $G672, sales!$H672 *VLOOKUP(E672&amp;($C672-$G672), 'annual-travel'!$A$2:$D$64, 4, 0), 0)</f>
        <v>-6.3074659556150436E-4</v>
      </c>
      <c r="K672" s="1">
        <f>sales!$J672 - SUM($M672:$P672)</f>
        <v>4.062894731760025E-6</v>
      </c>
      <c r="M672" s="1">
        <f>IFERROR(sales!$I672 * VLOOKUP($E672&amp;$F672&amp;"GAS", 'fuel-split'!$A$2:$E$7, 5, 0) / VLOOKUP($F672&amp;$G672&amp;"GAS", 'fuel-efficiency'!$A$2:$E$56, 5, 0), 0)</f>
        <v>340682.66190683009</v>
      </c>
      <c r="N672" s="1">
        <f>IFERROR(sales!$I672 * VLOOKUP($E672&amp;F672&amp;"DSL", 'fuel-split'!$A$2:$E$7, 5, 0) / VLOOKUP($F672&amp;$G672&amp;"DSL", 'fuel-efficiency'!$A$2:$E$56, 5, 0), 0)</f>
        <v>0</v>
      </c>
      <c r="O672" s="1">
        <f>IFERROR(sales!$I672 * VLOOKUP($E672&amp;$F672&amp;"NG", 'fuel-split'!$A$2:$E$7, 5, 0) / VLOOKUP($F672&amp;$G672&amp;"NG", 'fuel-efficiency'!$A$2:$E$56, 5, 0), 0)</f>
        <v>0</v>
      </c>
      <c r="P672" s="1">
        <f>IFERROR(sales!$I672 * VLOOKUP($E672&amp;$F672&amp;"ELEC", 'fuel-split'!$A$2:$E$7, 5, 0) / VLOOKUP($F672&amp;$G672&amp;"ELEC", 'fuel-efficiency'!$A$2:$E$56, 5, 0), 0)</f>
        <v>0</v>
      </c>
    </row>
    <row r="673" spans="1:16" x14ac:dyDescent="0.2">
      <c r="A673" s="1" t="str">
        <f t="shared" si="20"/>
        <v>20102commercialVCC 24724 (NG T7 SWCVng)2010</v>
      </c>
      <c r="B673" s="1" t="str">
        <f t="shared" si="21"/>
        <v>20102commercialVCC 24724 (NG T7 SWCVng)</v>
      </c>
      <c r="C673">
        <f>sales!$B$673</f>
        <v>2010</v>
      </c>
      <c r="D673">
        <f>sales!$C$673</f>
        <v>2</v>
      </c>
      <c r="E673" t="str">
        <f>sales!$D$673</f>
        <v>commercial</v>
      </c>
      <c r="F673" t="str">
        <f>sales!$E$673</f>
        <v>VCC 24724 (NG T7 SWCVng)</v>
      </c>
      <c r="G673">
        <f>sales!$F$673</f>
        <v>2010</v>
      </c>
      <c r="H673" s="1">
        <f>sales!$G673 - VLOOKUP($D673&amp;$G673, 'regional-sales'!$A$2:$D$24, 4, 0) * VLOOKUP($D673&amp;$E673&amp;$F673&amp;$G673, 'market-share'!$A$2:$F$95, 6, 0) * ($C673 = $G673)</f>
        <v>-1.3256573616615697E-10</v>
      </c>
      <c r="I673" s="1">
        <f>sales!$H673 - IF($C673 &gt;= $G673, VLOOKUP($D673&amp;$G673, 'regional-sales'!$A$2:$D$24, 4, 0) * VLOOKUP($D673&amp;$E673&amp;$F673&amp;$G673, 'market-share'!$A$2:$F$95, 6, 0) * VLOOKUP($C673 - $G673, survival!$A$2:$B$72, 2, 0), 0)</f>
        <v>-1.3256573616615697E-10</v>
      </c>
      <c r="J673" s="1">
        <f>sales!$I673 - IF($C673 &gt;= $G673, sales!$H673 *VLOOKUP(E673&amp;($C673-$G673), 'annual-travel'!$A$2:$D$64, 4, 0), 0)</f>
        <v>-2.5531389837851748E-6</v>
      </c>
      <c r="K673" s="1">
        <f>sales!$J673 - SUM($M673:$P673)</f>
        <v>-1.3086071703583002E-5</v>
      </c>
      <c r="M673" s="1">
        <f>IFERROR(sales!$I673 * VLOOKUP($E673&amp;$F673&amp;"GAS", 'fuel-split'!$A$2:$E$7, 5, 0) / VLOOKUP($F673&amp;$G673&amp;"GAS", 'fuel-efficiency'!$A$2:$E$56, 5, 0), 0)</f>
        <v>0</v>
      </c>
      <c r="N673" s="1">
        <f>IFERROR(sales!$I673 * VLOOKUP($E673&amp;F673&amp;"DSL", 'fuel-split'!$A$2:$E$7, 5, 0) / VLOOKUP($F673&amp;$G673&amp;"DSL", 'fuel-efficiency'!$A$2:$E$56, 5, 0), 0)</f>
        <v>0</v>
      </c>
      <c r="O673" s="1">
        <f>IFERROR(sales!$I673 * VLOOKUP($E673&amp;$F673&amp;"NG", 'fuel-split'!$A$2:$E$7, 5, 0) / VLOOKUP($F673&amp;$G673&amp;"NG", 'fuel-efficiency'!$A$2:$E$56, 5, 0), 0)</f>
        <v>3478.7510313642101</v>
      </c>
      <c r="P673" s="1">
        <f>IFERROR(sales!$I673 * VLOOKUP($E673&amp;$F673&amp;"ELEC", 'fuel-split'!$A$2:$E$7, 5, 0) / VLOOKUP($F673&amp;$G673&amp;"ELEC", 'fuel-efficiency'!$A$2:$E$56, 5, 0), 0)</f>
        <v>14447.844239279864</v>
      </c>
    </row>
    <row r="674" spans="1:16" x14ac:dyDescent="0.2">
      <c r="A674" s="1" t="str">
        <f t="shared" si="20"/>
        <v>20112commercialVCC 24724 (NG T7 SWCVng)2010</v>
      </c>
      <c r="B674" s="1" t="str">
        <f t="shared" si="21"/>
        <v>20112commercialVCC 24724 (NG T7 SWCVng)</v>
      </c>
      <c r="C674">
        <f>sales!$B$674</f>
        <v>2011</v>
      </c>
      <c r="D674">
        <f>sales!$C$674</f>
        <v>2</v>
      </c>
      <c r="E674" t="str">
        <f>sales!$D$674</f>
        <v>commercial</v>
      </c>
      <c r="F674" t="str">
        <f>sales!$E$674</f>
        <v>VCC 24724 (NG T7 SWCVng)</v>
      </c>
      <c r="G674">
        <f>sales!$F$674</f>
        <v>2010</v>
      </c>
      <c r="H674" s="1">
        <f>sales!$G674 - VLOOKUP($D674&amp;$G674, 'regional-sales'!$A$2:$D$24, 4, 0) * VLOOKUP($D674&amp;$E674&amp;$F674&amp;$G674, 'market-share'!$A$2:$F$95, 6, 0) * ($C674 = $G674)</f>
        <v>0</v>
      </c>
      <c r="I674" s="1">
        <f>sales!$H674 - IF($C674 &gt;= $G674, VLOOKUP($D674&amp;$G674, 'regional-sales'!$A$2:$D$24, 4, 0) * VLOOKUP($D674&amp;$E674&amp;$F674&amp;$G674, 'market-share'!$A$2:$F$95, 6, 0) * VLOOKUP($C674 - $G674, survival!$A$2:$B$72, 2, 0), 0)</f>
        <v>-1.3123968578554468E-10</v>
      </c>
      <c r="J674" s="1">
        <f>sales!$I674 - IF($C674 &gt;= $G674, sales!$H674 *VLOOKUP(E674&amp;($C674-$G674), 'annual-travel'!$A$2:$D$64, 4, 0), 0)</f>
        <v>2.188986400142312E-6</v>
      </c>
      <c r="K674" s="1">
        <f>sales!$J674 - SUM($M674:$P674)</f>
        <v>-1.1096624803030863E-5</v>
      </c>
      <c r="M674" s="1">
        <f>IFERROR(sales!$I674 * VLOOKUP($E674&amp;$F674&amp;"GAS", 'fuel-split'!$A$2:$E$7, 5, 0) / VLOOKUP($F674&amp;$G674&amp;"GAS", 'fuel-efficiency'!$A$2:$E$56, 5, 0), 0)</f>
        <v>0</v>
      </c>
      <c r="N674" s="1">
        <f>IFERROR(sales!$I674 * VLOOKUP($E674&amp;F674&amp;"DSL", 'fuel-split'!$A$2:$E$7, 5, 0) / VLOOKUP($F674&amp;$G674&amp;"DSL", 'fuel-efficiency'!$A$2:$E$56, 5, 0), 0)</f>
        <v>0</v>
      </c>
      <c r="O674" s="1">
        <f>IFERROR(sales!$I674 * VLOOKUP($E674&amp;$F674&amp;"NG", 'fuel-split'!$A$2:$E$7, 5, 0) / VLOOKUP($F674&amp;$G674&amp;"NG", 'fuel-efficiency'!$A$2:$E$56, 5, 0), 0)</f>
        <v>2949.8695195947316</v>
      </c>
      <c r="P674" s="1">
        <f>IFERROR(sales!$I674 * VLOOKUP($E674&amp;$F674&amp;"ELEC", 'fuel-split'!$A$2:$E$7, 5, 0) / VLOOKUP($F674&amp;$G674&amp;"ELEC", 'fuel-efficiency'!$A$2:$E$56, 5, 0), 0)</f>
        <v>12251.309438660994</v>
      </c>
    </row>
    <row r="675" spans="1:16" x14ac:dyDescent="0.2">
      <c r="A675" s="1" t="str">
        <f t="shared" si="20"/>
        <v>20122commercialVCC 24724 (NG T7 SWCVng)2010</v>
      </c>
      <c r="B675" s="1" t="str">
        <f t="shared" si="21"/>
        <v>20122commercialVCC 24724 (NG T7 SWCVng)</v>
      </c>
      <c r="C675">
        <f>sales!$B$675</f>
        <v>2012</v>
      </c>
      <c r="D675">
        <f>sales!$C$675</f>
        <v>2</v>
      </c>
      <c r="E675" t="str">
        <f>sales!$D$675</f>
        <v>commercial</v>
      </c>
      <c r="F675" t="str">
        <f>sales!$E$675</f>
        <v>VCC 24724 (NG T7 SWCVng)</v>
      </c>
      <c r="G675">
        <f>sales!$F$675</f>
        <v>2010</v>
      </c>
      <c r="H675" s="1">
        <f>sales!$G675 - VLOOKUP($D675&amp;$G675, 'regional-sales'!$A$2:$D$24, 4, 0) * VLOOKUP($D675&amp;$E675&amp;$F675&amp;$G675, 'market-share'!$A$2:$F$95, 6, 0) * ($C675 = $G675)</f>
        <v>0</v>
      </c>
      <c r="I675" s="1">
        <f>sales!$H675 - IF($C675 &gt;= $G675, VLOOKUP($D675&amp;$G675, 'regional-sales'!$A$2:$D$24, 4, 0) * VLOOKUP($D675&amp;$E675&amp;$F675&amp;$G675, 'market-share'!$A$2:$F$95, 6, 0) * VLOOKUP($C675 - $G675, survival!$A$2:$B$72, 2, 0), 0)</f>
        <v>-1.2992751319274021E-10</v>
      </c>
      <c r="J675" s="1">
        <f>sales!$I675 - IF($C675 &gt;= $G675, sales!$H675 *VLOOKUP(E675&amp;($C675-$G675), 'annual-travel'!$A$2:$D$64, 4, 0), 0)</f>
        <v>2.9635648388648406E-6</v>
      </c>
      <c r="K675" s="1">
        <f>sales!$J675 - SUM($M675:$P675)</f>
        <v>-9.9153512564953417E-6</v>
      </c>
      <c r="M675" s="1">
        <f>IFERROR(sales!$I675 * VLOOKUP($E675&amp;$F675&amp;"GAS", 'fuel-split'!$A$2:$E$7, 5, 0) / VLOOKUP($F675&amp;$G675&amp;"GAS", 'fuel-efficiency'!$A$2:$E$56, 5, 0), 0)</f>
        <v>0</v>
      </c>
      <c r="N675" s="1">
        <f>IFERROR(sales!$I675 * VLOOKUP($E675&amp;F675&amp;"DSL", 'fuel-split'!$A$2:$E$7, 5, 0) / VLOOKUP($F675&amp;$G675&amp;"DSL", 'fuel-efficiency'!$A$2:$E$56, 5, 0), 0)</f>
        <v>0</v>
      </c>
      <c r="O675" s="1">
        <f>IFERROR(sales!$I675 * VLOOKUP($E675&amp;$F675&amp;"NG", 'fuel-split'!$A$2:$E$7, 5, 0) / VLOOKUP($F675&amp;$G675&amp;"NG", 'fuel-efficiency'!$A$2:$E$56, 5, 0), 0)</f>
        <v>2635.8479839541001</v>
      </c>
      <c r="P675" s="1">
        <f>IFERROR(sales!$I675 * VLOOKUP($E675&amp;$F675&amp;"ELEC", 'fuel-split'!$A$2:$E$7, 5, 0) / VLOOKUP($F675&amp;$G675&amp;"ELEC", 'fuel-efficiency'!$A$2:$E$56, 5, 0), 0)</f>
        <v>10947.124633881751</v>
      </c>
    </row>
    <row r="676" spans="1:16" x14ac:dyDescent="0.2">
      <c r="A676" s="1" t="str">
        <f t="shared" si="20"/>
        <v>20132commercialVCC 24724 (NG T7 SWCVng)2010</v>
      </c>
      <c r="B676" s="1" t="str">
        <f t="shared" si="21"/>
        <v>20132commercialVCC 24724 (NG T7 SWCVng)</v>
      </c>
      <c r="C676">
        <f>sales!$B$676</f>
        <v>2013</v>
      </c>
      <c r="D676">
        <f>sales!$C$676</f>
        <v>2</v>
      </c>
      <c r="E676" t="str">
        <f>sales!$D$676</f>
        <v>commercial</v>
      </c>
      <c r="F676" t="str">
        <f>sales!$E$676</f>
        <v>VCC 24724 (NG T7 SWCVng)</v>
      </c>
      <c r="G676">
        <f>sales!$F$676</f>
        <v>2010</v>
      </c>
      <c r="H676" s="1">
        <f>sales!$G676 - VLOOKUP($D676&amp;$G676, 'regional-sales'!$A$2:$D$24, 4, 0) * VLOOKUP($D676&amp;$E676&amp;$F676&amp;$G676, 'market-share'!$A$2:$F$95, 6, 0) * ($C676 = $G676)</f>
        <v>0</v>
      </c>
      <c r="I676" s="1">
        <f>sales!$H676 - IF($C676 &gt;= $G676, VLOOKUP($D676&amp;$G676, 'regional-sales'!$A$2:$D$24, 4, 0) * VLOOKUP($D676&amp;$E676&amp;$F676&amp;$G676, 'market-share'!$A$2:$F$95, 6, 0) * VLOOKUP($C676 - $G676, survival!$A$2:$B$72, 2, 0), 0)</f>
        <v>-1.2862810816471892E-10</v>
      </c>
      <c r="J676" s="1">
        <f>sales!$I676 - IF($C676 &gt;= $G676, sales!$H676 *VLOOKUP(E676&amp;($C676-$G676), 'annual-travel'!$A$2:$D$64, 4, 0), 0)</f>
        <v>1.9535964383976534E-6</v>
      </c>
      <c r="K676" s="1">
        <f>sales!$J676 - SUM($M676:$P676)</f>
        <v>-9.0567791630746797E-6</v>
      </c>
      <c r="M676" s="1">
        <f>IFERROR(sales!$I676 * VLOOKUP($E676&amp;$F676&amp;"GAS", 'fuel-split'!$A$2:$E$7, 5, 0) / VLOOKUP($F676&amp;$G676&amp;"GAS", 'fuel-efficiency'!$A$2:$E$56, 5, 0), 0)</f>
        <v>0</v>
      </c>
      <c r="N676" s="1">
        <f>IFERROR(sales!$I676 * VLOOKUP($E676&amp;F676&amp;"DSL", 'fuel-split'!$A$2:$E$7, 5, 0) / VLOOKUP($F676&amp;$G676&amp;"DSL", 'fuel-efficiency'!$A$2:$E$56, 5, 0), 0)</f>
        <v>0</v>
      </c>
      <c r="O676" s="1">
        <f>IFERROR(sales!$I676 * VLOOKUP($E676&amp;$F676&amp;"NG", 'fuel-split'!$A$2:$E$7, 5, 0) / VLOOKUP($F676&amp;$G676&amp;"NG", 'fuel-efficiency'!$A$2:$E$56, 5, 0), 0)</f>
        <v>2407.6163158942618</v>
      </c>
      <c r="P676" s="1">
        <f>IFERROR(sales!$I676 * VLOOKUP($E676&amp;$F676&amp;"ELEC", 'fuel-split'!$A$2:$E$7, 5, 0) / VLOOKUP($F676&amp;$G676&amp;"ELEC", 'fuel-efficiency'!$A$2:$E$56, 5, 0), 0)</f>
        <v>9999.2397289633172</v>
      </c>
    </row>
    <row r="677" spans="1:16" x14ac:dyDescent="0.2">
      <c r="A677" s="1" t="str">
        <f t="shared" si="20"/>
        <v>20142commercialVCC 24724 (NG T7 SWCVng)2010</v>
      </c>
      <c r="B677" s="1" t="str">
        <f t="shared" si="21"/>
        <v>20142commercialVCC 24724 (NG T7 SWCVng)</v>
      </c>
      <c r="C677">
        <f>sales!$B$677</f>
        <v>2014</v>
      </c>
      <c r="D677">
        <f>sales!$C$677</f>
        <v>2</v>
      </c>
      <c r="E677" t="str">
        <f>sales!$D$677</f>
        <v>commercial</v>
      </c>
      <c r="F677" t="str">
        <f>sales!$E$677</f>
        <v>VCC 24724 (NG T7 SWCVng)</v>
      </c>
      <c r="G677">
        <f>sales!$F$677</f>
        <v>2010</v>
      </c>
      <c r="H677" s="1">
        <f>sales!$G677 - VLOOKUP($D677&amp;$G677, 'regional-sales'!$A$2:$D$24, 4, 0) * VLOOKUP($D677&amp;$E677&amp;$F677&amp;$G677, 'market-share'!$A$2:$F$95, 6, 0) * ($C677 = $G677)</f>
        <v>0</v>
      </c>
      <c r="I677" s="1">
        <f>sales!$H677 - IF($C677 &gt;= $G677, VLOOKUP($D677&amp;$G677, 'regional-sales'!$A$2:$D$24, 4, 0) * VLOOKUP($D677&amp;$E677&amp;$F677&amp;$G677, 'market-share'!$A$2:$F$95, 6, 0) * VLOOKUP($C677 - $G677, survival!$A$2:$B$72, 2, 0), 0)</f>
        <v>-1.2734224785759807E-10</v>
      </c>
      <c r="J677" s="1">
        <f>sales!$I677 - IF($C677 &gt;= $G677, sales!$H677 *VLOOKUP(E677&amp;($C677-$G677), 'annual-travel'!$A$2:$D$64, 4, 0), 0)</f>
        <v>-1.4247034414438531E-6</v>
      </c>
      <c r="K677" s="1">
        <f>sales!$J677 - SUM($M677:$P677)</f>
        <v>-8.3775812527164817E-6</v>
      </c>
      <c r="M677" s="1">
        <f>IFERROR(sales!$I677 * VLOOKUP($E677&amp;$F677&amp;"GAS", 'fuel-split'!$A$2:$E$7, 5, 0) / VLOOKUP($F677&amp;$G677&amp;"GAS", 'fuel-efficiency'!$A$2:$E$56, 5, 0), 0)</f>
        <v>0</v>
      </c>
      <c r="N677" s="1">
        <f>IFERROR(sales!$I677 * VLOOKUP($E677&amp;F677&amp;"DSL", 'fuel-split'!$A$2:$E$7, 5, 0) / VLOOKUP($F677&amp;$G677&amp;"DSL", 'fuel-efficiency'!$A$2:$E$56, 5, 0), 0)</f>
        <v>0</v>
      </c>
      <c r="O677" s="1">
        <f>IFERROR(sales!$I677 * VLOOKUP($E677&amp;$F677&amp;"NG", 'fuel-split'!$A$2:$E$7, 5, 0) / VLOOKUP($F677&amp;$G677&amp;"NG", 'fuel-efficiency'!$A$2:$E$56, 5, 0), 0)</f>
        <v>2227.0431678623431</v>
      </c>
      <c r="P677" s="1">
        <f>IFERROR(sales!$I677 * VLOOKUP($E677&amp;$F677&amp;"ELEC", 'fuel-split'!$A$2:$E$7, 5, 0) / VLOOKUP($F677&amp;$G677&amp;"ELEC", 'fuel-efficiency'!$A$2:$E$56, 5, 0), 0)</f>
        <v>9249.2887571806386</v>
      </c>
    </row>
    <row r="678" spans="1:16" x14ac:dyDescent="0.2">
      <c r="A678" s="1" t="str">
        <f t="shared" si="20"/>
        <v>20152commercialVCC 24724 (NG T7 SWCVng)2010</v>
      </c>
      <c r="B678" s="1" t="str">
        <f t="shared" si="21"/>
        <v>20152commercialVCC 24724 (NG T7 SWCVng)</v>
      </c>
      <c r="C678">
        <f>sales!$B$678</f>
        <v>2015</v>
      </c>
      <c r="D678">
        <f>sales!$C$678</f>
        <v>2</v>
      </c>
      <c r="E678" t="str">
        <f>sales!$D$678</f>
        <v>commercial</v>
      </c>
      <c r="F678" t="str">
        <f>sales!$E$678</f>
        <v>VCC 24724 (NG T7 SWCVng)</v>
      </c>
      <c r="G678">
        <f>sales!$F$678</f>
        <v>2010</v>
      </c>
      <c r="H678" s="1">
        <f>sales!$G678 - VLOOKUP($D678&amp;$G678, 'regional-sales'!$A$2:$D$24, 4, 0) * VLOOKUP($D678&amp;$E678&amp;$F678&amp;$G678, 'market-share'!$A$2:$F$95, 6, 0) * ($C678 = $G678)</f>
        <v>0</v>
      </c>
      <c r="I678" s="1">
        <f>sales!$H678 - IF($C678 &gt;= $G678, VLOOKUP($D678&amp;$G678, 'regional-sales'!$A$2:$D$24, 4, 0) * VLOOKUP($D678&amp;$E678&amp;$F678&amp;$G678, 'market-share'!$A$2:$F$95, 6, 0) * VLOOKUP($C678 - $G678, survival!$A$2:$B$72, 2, 0), 0)</f>
        <v>-1.2606893307065548E-10</v>
      </c>
      <c r="J678" s="1">
        <f>sales!$I678 - IF($C678 &gt;= $G678, sales!$H678 *VLOOKUP(E678&amp;($C678-$G678), 'annual-travel'!$A$2:$D$64, 4, 0), 0)</f>
        <v>2.2180647647473961E-6</v>
      </c>
      <c r="K678" s="1">
        <f>sales!$J678 - SUM($M678:$P678)</f>
        <v>-7.7793556556571275E-6</v>
      </c>
      <c r="M678" s="1">
        <f>IFERROR(sales!$I678 * VLOOKUP($E678&amp;$F678&amp;"GAS", 'fuel-split'!$A$2:$E$7, 5, 0) / VLOOKUP($F678&amp;$G678&amp;"GAS", 'fuel-efficiency'!$A$2:$E$56, 5, 0), 0)</f>
        <v>0</v>
      </c>
      <c r="N678" s="1">
        <f>IFERROR(sales!$I678 * VLOOKUP($E678&amp;F678&amp;"DSL", 'fuel-split'!$A$2:$E$7, 5, 0) / VLOOKUP($F678&amp;$G678&amp;"DSL", 'fuel-efficiency'!$A$2:$E$56, 5, 0), 0)</f>
        <v>0</v>
      </c>
      <c r="O678" s="1">
        <f>IFERROR(sales!$I678 * VLOOKUP($E678&amp;$F678&amp;"NG", 'fuel-split'!$A$2:$E$7, 5, 0) / VLOOKUP($F678&amp;$G678&amp;"NG", 'fuel-efficiency'!$A$2:$E$56, 5, 0), 0)</f>
        <v>2068.0160023938847</v>
      </c>
      <c r="P678" s="1">
        <f>IFERROR(sales!$I678 * VLOOKUP($E678&amp;$F678&amp;"ELEC", 'fuel-split'!$A$2:$E$7, 5, 0) / VLOOKUP($F678&amp;$G678&amp;"ELEC", 'fuel-efficiency'!$A$2:$E$56, 5, 0), 0)</f>
        <v>8588.8219126759723</v>
      </c>
    </row>
    <row r="679" spans="1:16" x14ac:dyDescent="0.2">
      <c r="A679" s="1" t="str">
        <f t="shared" si="20"/>
        <v>20162commercialVCC 24724 (NG T7 SWCVng)2010</v>
      </c>
      <c r="B679" s="1" t="str">
        <f t="shared" si="21"/>
        <v>20162commercialVCC 24724 (NG T7 SWCVng)</v>
      </c>
      <c r="C679">
        <f>sales!$B$679</f>
        <v>2016</v>
      </c>
      <c r="D679">
        <f>sales!$C$679</f>
        <v>2</v>
      </c>
      <c r="E679" t="str">
        <f>sales!$D$679</f>
        <v>commercial</v>
      </c>
      <c r="F679" t="str">
        <f>sales!$E$679</f>
        <v>VCC 24724 (NG T7 SWCVng)</v>
      </c>
      <c r="G679">
        <f>sales!$F$679</f>
        <v>2010</v>
      </c>
      <c r="H679" s="1">
        <f>sales!$G679 - VLOOKUP($D679&amp;$G679, 'regional-sales'!$A$2:$D$24, 4, 0) * VLOOKUP($D679&amp;$E679&amp;$F679&amp;$G679, 'market-share'!$A$2:$F$95, 6, 0) * ($C679 = $G679)</f>
        <v>0</v>
      </c>
      <c r="I679" s="1">
        <f>sales!$H679 - IF($C679 &gt;= $G679, VLOOKUP($D679&amp;$G679, 'regional-sales'!$A$2:$D$24, 4, 0) * VLOOKUP($D679&amp;$E679&amp;$F679&amp;$G679, 'market-share'!$A$2:$F$95, 6, 0) * VLOOKUP($C679 - $G679, survival!$A$2:$B$72, 2, 0), 0)</f>
        <v>-1.2480838584849607E-10</v>
      </c>
      <c r="J679" s="1">
        <f>sales!$I679 - IF($C679 &gt;= $G679, sales!$H679 *VLOOKUP(E679&amp;($C679-$G679), 'annual-travel'!$A$2:$D$64, 4, 0), 0)</f>
        <v>1.6000958567019552E-6</v>
      </c>
      <c r="K679" s="1">
        <f>sales!$J679 - SUM($M679:$P679)</f>
        <v>-7.2945476858876646E-6</v>
      </c>
      <c r="M679" s="1">
        <f>IFERROR(sales!$I679 * VLOOKUP($E679&amp;$F679&amp;"GAS", 'fuel-split'!$A$2:$E$7, 5, 0) / VLOOKUP($F679&amp;$G679&amp;"GAS", 'fuel-efficiency'!$A$2:$E$56, 5, 0), 0)</f>
        <v>0</v>
      </c>
      <c r="N679" s="1">
        <f>IFERROR(sales!$I679 * VLOOKUP($E679&amp;F679&amp;"DSL", 'fuel-split'!$A$2:$E$7, 5, 0) / VLOOKUP($F679&amp;$G679&amp;"DSL", 'fuel-efficiency'!$A$2:$E$56, 5, 0), 0)</f>
        <v>0</v>
      </c>
      <c r="O679" s="1">
        <f>IFERROR(sales!$I679 * VLOOKUP($E679&amp;$F679&amp;"NG", 'fuel-split'!$A$2:$E$7, 5, 0) / VLOOKUP($F679&amp;$G679&amp;"NG", 'fuel-efficiency'!$A$2:$E$56, 5, 0), 0)</f>
        <v>1939.1542612867463</v>
      </c>
      <c r="P679" s="1">
        <f>IFERROR(sales!$I679 * VLOOKUP($E679&amp;$F679&amp;"ELEC", 'fuel-split'!$A$2:$E$7, 5, 0) / VLOOKUP($F679&amp;$G679&amp;"ELEC", 'fuel-efficiency'!$A$2:$E$56, 5, 0), 0)</f>
        <v>8053.6372020908511</v>
      </c>
    </row>
    <row r="680" spans="1:16" x14ac:dyDescent="0.2">
      <c r="A680" s="1" t="str">
        <f t="shared" si="20"/>
        <v>20172commercialVCC 24724 (NG T7 SWCVng)2010</v>
      </c>
      <c r="B680" s="1" t="str">
        <f t="shared" si="21"/>
        <v>20172commercialVCC 24724 (NG T7 SWCVng)</v>
      </c>
      <c r="C680">
        <f>sales!$B$680</f>
        <v>2017</v>
      </c>
      <c r="D680">
        <f>sales!$C$680</f>
        <v>2</v>
      </c>
      <c r="E680" t="str">
        <f>sales!$D$680</f>
        <v>commercial</v>
      </c>
      <c r="F680" t="str">
        <f>sales!$E$680</f>
        <v>VCC 24724 (NG T7 SWCVng)</v>
      </c>
      <c r="G680">
        <f>sales!$F$680</f>
        <v>2010</v>
      </c>
      <c r="H680" s="1">
        <f>sales!$G680 - VLOOKUP($D680&amp;$G680, 'regional-sales'!$A$2:$D$24, 4, 0) * VLOOKUP($D680&amp;$E680&amp;$F680&amp;$G680, 'market-share'!$A$2:$F$95, 6, 0) * ($C680 = $G680)</f>
        <v>0</v>
      </c>
      <c r="I680" s="1">
        <f>sales!$H680 - IF($C680 &gt;= $G680, VLOOKUP($D680&amp;$G680, 'regional-sales'!$A$2:$D$24, 4, 0) * VLOOKUP($D680&amp;$E680&amp;$F680&amp;$G680, 'market-share'!$A$2:$F$95, 6, 0) * VLOOKUP($C680 - $G680, survival!$A$2:$B$72, 2, 0), 0)</f>
        <v>-1.2355971801270016E-10</v>
      </c>
      <c r="J680" s="1">
        <f>sales!$I680 - IF($C680 &gt;= $G680, sales!$H680 *VLOOKUP(E680&amp;($C680-$G680), 'annual-travel'!$A$2:$D$64, 4, 0), 0)</f>
        <v>1.5872137737460434E-7</v>
      </c>
      <c r="K680" s="1">
        <f>sales!$J680 - SUM($M680:$P680)</f>
        <v>-6.8757235567318276E-6</v>
      </c>
      <c r="M680" s="1">
        <f>IFERROR(sales!$I680 * VLOOKUP($E680&amp;$F680&amp;"GAS", 'fuel-split'!$A$2:$E$7, 5, 0) / VLOOKUP($F680&amp;$G680&amp;"GAS", 'fuel-efficiency'!$A$2:$E$56, 5, 0), 0)</f>
        <v>0</v>
      </c>
      <c r="N680" s="1">
        <f>IFERROR(sales!$I680 * VLOOKUP($E680&amp;F680&amp;"DSL", 'fuel-split'!$A$2:$E$7, 5, 0) / VLOOKUP($F680&amp;$G680&amp;"DSL", 'fuel-efficiency'!$A$2:$E$56, 5, 0), 0)</f>
        <v>0</v>
      </c>
      <c r="O680" s="1">
        <f>IFERROR(sales!$I680 * VLOOKUP($E680&amp;$F680&amp;"NG", 'fuel-split'!$A$2:$E$7, 5, 0) / VLOOKUP($F680&amp;$G680&amp;"NG", 'fuel-efficiency'!$A$2:$E$56, 5, 0), 0)</f>
        <v>1827.81468019916</v>
      </c>
      <c r="P680" s="1">
        <f>IFERROR(sales!$I680 * VLOOKUP($E680&amp;$F680&amp;"ELEC", 'fuel-split'!$A$2:$E$7, 5, 0) / VLOOKUP($F680&amp;$G680&amp;"ELEC", 'fuel-efficiency'!$A$2:$E$56, 5, 0), 0)</f>
        <v>7591.2249999191745</v>
      </c>
    </row>
    <row r="681" spans="1:16" x14ac:dyDescent="0.2">
      <c r="A681" s="1" t="str">
        <f t="shared" si="20"/>
        <v>20182commercialVCC 24724 (NG T7 SWCVng)2010</v>
      </c>
      <c r="B681" s="1" t="str">
        <f t="shared" si="21"/>
        <v>20182commercialVCC 24724 (NG T7 SWCVng)</v>
      </c>
      <c r="C681">
        <f>sales!$B$681</f>
        <v>2018</v>
      </c>
      <c r="D681">
        <f>sales!$C$681</f>
        <v>2</v>
      </c>
      <c r="E681" t="str">
        <f>sales!$D$681</f>
        <v>commercial</v>
      </c>
      <c r="F681" t="str">
        <f>sales!$E$681</f>
        <v>VCC 24724 (NG T7 SWCVng)</v>
      </c>
      <c r="G681">
        <f>sales!$F$681</f>
        <v>2010</v>
      </c>
      <c r="H681" s="1">
        <f>sales!$G681 - VLOOKUP($D681&amp;$G681, 'regional-sales'!$A$2:$D$24, 4, 0) * VLOOKUP($D681&amp;$E681&amp;$F681&amp;$G681, 'market-share'!$A$2:$F$95, 6, 0) * ($C681 = $G681)</f>
        <v>0</v>
      </c>
      <c r="I681" s="1">
        <f>sales!$H681 - IF($C681 &gt;= $G681, VLOOKUP($D681&amp;$G681, 'regional-sales'!$A$2:$D$24, 4, 0) * VLOOKUP($D681&amp;$E681&amp;$F681&amp;$G681, 'market-share'!$A$2:$F$95, 6, 0) * VLOOKUP($C681 - $G681, survival!$A$2:$B$72, 2, 0), 0)</f>
        <v>-1.2232437285319975E-10</v>
      </c>
      <c r="J681" s="1">
        <f>sales!$I681 - IF($C681 &gt;= $G681, sales!$H681 *VLOOKUP(E681&amp;($C681-$G681), 'annual-travel'!$A$2:$D$64, 4, 0), 0)</f>
        <v>-4.6344757720362395E-7</v>
      </c>
      <c r="K681" s="1">
        <f>sales!$J681 - SUM($M681:$P681)</f>
        <v>-6.512311301776208E-6</v>
      </c>
      <c r="M681" s="1">
        <f>IFERROR(sales!$I681 * VLOOKUP($E681&amp;$F681&amp;"GAS", 'fuel-split'!$A$2:$E$7, 5, 0) / VLOOKUP($F681&amp;$G681&amp;"GAS", 'fuel-efficiency'!$A$2:$E$56, 5, 0), 0)</f>
        <v>0</v>
      </c>
      <c r="N681" s="1">
        <f>IFERROR(sales!$I681 * VLOOKUP($E681&amp;F681&amp;"DSL", 'fuel-split'!$A$2:$E$7, 5, 0) / VLOOKUP($F681&amp;$G681&amp;"DSL", 'fuel-efficiency'!$A$2:$E$56, 5, 0), 0)</f>
        <v>0</v>
      </c>
      <c r="O681" s="1">
        <f>IFERROR(sales!$I681 * VLOOKUP($E681&amp;$F681&amp;"NG", 'fuel-split'!$A$2:$E$7, 5, 0) / VLOOKUP($F681&amp;$G681&amp;"NG", 'fuel-efficiency'!$A$2:$E$56, 5, 0), 0)</f>
        <v>1731.2032101571826</v>
      </c>
      <c r="P681" s="1">
        <f>IFERROR(sales!$I681 * VLOOKUP($E681&amp;$F681&amp;"ELEC", 'fuel-split'!$A$2:$E$7, 5, 0) / VLOOKUP($F681&amp;$G681&amp;"ELEC", 'fuel-efficiency'!$A$2:$E$56, 5, 0), 0)</f>
        <v>7189.981145929728</v>
      </c>
    </row>
    <row r="682" spans="1:16" x14ac:dyDescent="0.2">
      <c r="A682" s="1" t="str">
        <f t="shared" si="20"/>
        <v>20192commercialVCC 24724 (NG T7 SWCVng)2010</v>
      </c>
      <c r="B682" s="1" t="str">
        <f t="shared" si="21"/>
        <v>20192commercialVCC 24724 (NG T7 SWCVng)</v>
      </c>
      <c r="C682">
        <f>sales!$B$682</f>
        <v>2019</v>
      </c>
      <c r="D682">
        <f>sales!$C$682</f>
        <v>2</v>
      </c>
      <c r="E682" t="str">
        <f>sales!$D$682</f>
        <v>commercial</v>
      </c>
      <c r="F682" t="str">
        <f>sales!$E$682</f>
        <v>VCC 24724 (NG T7 SWCVng)</v>
      </c>
      <c r="G682">
        <f>sales!$F$682</f>
        <v>2010</v>
      </c>
      <c r="H682" s="1">
        <f>sales!$G682 - VLOOKUP($D682&amp;$G682, 'regional-sales'!$A$2:$D$24, 4, 0) * VLOOKUP($D682&amp;$E682&amp;$F682&amp;$G682, 'market-share'!$A$2:$F$95, 6, 0) * ($C682 = $G682)</f>
        <v>0</v>
      </c>
      <c r="I682" s="1">
        <f>sales!$H682 - IF($C682 &gt;= $G682, VLOOKUP($D682&amp;$G682, 'regional-sales'!$A$2:$D$24, 4, 0) * VLOOKUP($D682&amp;$E682&amp;$F682&amp;$G682, 'market-share'!$A$2:$F$95, 6, 0) * VLOOKUP($C682 - $G682, survival!$A$2:$B$72, 2, 0), 0)</f>
        <v>-1.1865419757839391E-10</v>
      </c>
      <c r="J682" s="1">
        <f>sales!$I682 - IF($C682 &gt;= $G682, sales!$H682 *VLOOKUP(E682&amp;($C682-$G682), 'annual-travel'!$A$2:$D$64, 4, 0), 0)</f>
        <v>-2.1689711502403952E-6</v>
      </c>
      <c r="K682" s="1">
        <f>sales!$J682 - SUM($M682:$P682)</f>
        <v>-6.0620150179602206E-6</v>
      </c>
      <c r="M682" s="1">
        <f>IFERROR(sales!$I682 * VLOOKUP($E682&amp;$F682&amp;"GAS", 'fuel-split'!$A$2:$E$7, 5, 0) / VLOOKUP($F682&amp;$G682&amp;"GAS", 'fuel-efficiency'!$A$2:$E$56, 5, 0), 0)</f>
        <v>0</v>
      </c>
      <c r="N682" s="1">
        <f>IFERROR(sales!$I682 * VLOOKUP($E682&amp;F682&amp;"DSL", 'fuel-split'!$A$2:$E$7, 5, 0) / VLOOKUP($F682&amp;$G682&amp;"DSL", 'fuel-efficiency'!$A$2:$E$56, 5, 0), 0)</f>
        <v>0</v>
      </c>
      <c r="O682" s="1">
        <f>IFERROR(sales!$I682 * VLOOKUP($E682&amp;$F682&amp;"NG", 'fuel-split'!$A$2:$E$7, 5, 0) / VLOOKUP($F682&amp;$G682&amp;"NG", 'fuel-efficiency'!$A$2:$E$56, 5, 0), 0)</f>
        <v>1611.5012314015855</v>
      </c>
      <c r="P682" s="1">
        <f>IFERROR(sales!$I682 * VLOOKUP($E682&amp;$F682&amp;"ELEC", 'fuel-split'!$A$2:$E$7, 5, 0) / VLOOKUP($F682&amp;$G682&amp;"ELEC", 'fuel-efficiency'!$A$2:$E$56, 5, 0), 0)</f>
        <v>6692.8384850718603</v>
      </c>
    </row>
    <row r="683" spans="1:16" x14ac:dyDescent="0.2">
      <c r="A683" s="1" t="str">
        <f t="shared" si="20"/>
        <v>20202commercialVCC 24724 (NG T7 SWCVng)2010</v>
      </c>
      <c r="B683" s="1" t="str">
        <f t="shared" si="21"/>
        <v>20202commercialVCC 24724 (NG T7 SWCVng)</v>
      </c>
      <c r="C683">
        <f>sales!$B$683</f>
        <v>2020</v>
      </c>
      <c r="D683">
        <f>sales!$C$683</f>
        <v>2</v>
      </c>
      <c r="E683" t="str">
        <f>sales!$D$683</f>
        <v>commercial</v>
      </c>
      <c r="F683" t="str">
        <f>sales!$E$683</f>
        <v>VCC 24724 (NG T7 SWCVng)</v>
      </c>
      <c r="G683">
        <f>sales!$F$683</f>
        <v>2010</v>
      </c>
      <c r="H683" s="1">
        <f>sales!$G683 - VLOOKUP($D683&amp;$G683, 'regional-sales'!$A$2:$D$24, 4, 0) * VLOOKUP($D683&amp;$E683&amp;$F683&amp;$G683, 'market-share'!$A$2:$F$95, 6, 0) * ($C683 = $G683)</f>
        <v>0</v>
      </c>
      <c r="I683" s="1">
        <f>sales!$H683 - IF($C683 &gt;= $G683, VLOOKUP($D683&amp;$G683, 'regional-sales'!$A$2:$D$24, 4, 0) * VLOOKUP($D683&amp;$E683&amp;$F683&amp;$G683, 'market-share'!$A$2:$F$95, 6, 0) * VLOOKUP($C683 - $G683, survival!$A$2:$B$72, 2, 0), 0)</f>
        <v>-1.1509548869526043E-10</v>
      </c>
      <c r="J683" s="1">
        <f>sales!$I683 - IF($C683 &gt;= $G683, sales!$H683 *VLOOKUP(E683&amp;($C683-$G683), 'annual-travel'!$A$2:$D$64, 4, 0), 0)</f>
        <v>1.7930215108208358E-6</v>
      </c>
      <c r="K683" s="1">
        <f>sales!$J683 - SUM($M683:$P683)</f>
        <v>-5.6569688240415417E-6</v>
      </c>
      <c r="M683" s="1">
        <f>IFERROR(sales!$I683 * VLOOKUP($E683&amp;$F683&amp;"GAS", 'fuel-split'!$A$2:$E$7, 5, 0) / VLOOKUP($F683&amp;$G683&amp;"GAS", 'fuel-efficiency'!$A$2:$E$56, 5, 0), 0)</f>
        <v>0</v>
      </c>
      <c r="N683" s="1">
        <f>IFERROR(sales!$I683 * VLOOKUP($E683&amp;F683&amp;"DSL", 'fuel-split'!$A$2:$E$7, 5, 0) / VLOOKUP($F683&amp;$G683&amp;"DSL", 'fuel-efficiency'!$A$2:$E$56, 5, 0), 0)</f>
        <v>0</v>
      </c>
      <c r="O683" s="1">
        <f>IFERROR(sales!$I683 * VLOOKUP($E683&amp;$F683&amp;"NG", 'fuel-split'!$A$2:$E$7, 5, 0) / VLOOKUP($F683&amp;$G683&amp;"NG", 'fuel-efficiency'!$A$2:$E$56, 5, 0), 0)</f>
        <v>1503.8256131697015</v>
      </c>
      <c r="P683" s="1">
        <f>IFERROR(sales!$I683 * VLOOKUP($E683&amp;$F683&amp;"ELEC", 'fuel-split'!$A$2:$E$7, 5, 0) / VLOOKUP($F683&amp;$G683&amp;"ELEC", 'fuel-efficiency'!$A$2:$E$56, 5, 0), 0)</f>
        <v>6245.6433433222774</v>
      </c>
    </row>
    <row r="684" spans="1:16" x14ac:dyDescent="0.2">
      <c r="A684" s="1" t="str">
        <f t="shared" si="20"/>
        <v>20102commercialVCC 24724 (NG T7 SWCVng)2011</v>
      </c>
      <c r="B684" s="1" t="str">
        <f t="shared" si="21"/>
        <v>20102commercialVCC 24724 (NG T7 SWCVng)</v>
      </c>
      <c r="C684">
        <f>sales!$B$684</f>
        <v>2010</v>
      </c>
      <c r="D684">
        <f>sales!$C$684</f>
        <v>2</v>
      </c>
      <c r="E684" t="str">
        <f>sales!$D$684</f>
        <v>commercial</v>
      </c>
      <c r="F684" t="str">
        <f>sales!$E$684</f>
        <v>VCC 24724 (NG T7 SWCVng)</v>
      </c>
      <c r="G684">
        <f>sales!$F$684</f>
        <v>2011</v>
      </c>
      <c r="H684" s="1">
        <f>sales!$G684 - VLOOKUP($D684&amp;$G684, 'regional-sales'!$A$2:$D$24, 4, 0) * VLOOKUP($D684&amp;$E684&amp;$F684&amp;$G684, 'market-share'!$A$2:$F$95, 6, 0) * ($C684 = $G684)</f>
        <v>0</v>
      </c>
      <c r="I684" s="1">
        <f>sales!$H684 - IF($C684 &gt;= $G684, VLOOKUP($D684&amp;$G684, 'regional-sales'!$A$2:$D$24, 4, 0) * VLOOKUP($D684&amp;$E684&amp;$F684&amp;$G684, 'market-share'!$A$2:$F$95, 6, 0) * VLOOKUP($C684 - $G684, survival!$A$2:$B$72, 2, 0), 0)</f>
        <v>0</v>
      </c>
      <c r="J684" s="1">
        <f>sales!$I684 - IF($C684 &gt;= $G684, sales!$H684 *VLOOKUP(E684&amp;($C684-$G684), 'annual-travel'!$A$2:$D$64, 4, 0), 0)</f>
        <v>0</v>
      </c>
      <c r="K684" s="1">
        <f>sales!$J684 - SUM($M684:$P684)</f>
        <v>0</v>
      </c>
      <c r="M684" s="1">
        <f>IFERROR(sales!$I684 * VLOOKUP($E684&amp;$F684&amp;"GAS", 'fuel-split'!$A$2:$E$7, 5, 0) / VLOOKUP($F684&amp;$G684&amp;"GAS", 'fuel-efficiency'!$A$2:$E$56, 5, 0), 0)</f>
        <v>0</v>
      </c>
      <c r="N684" s="1">
        <f>IFERROR(sales!$I684 * VLOOKUP($E684&amp;F684&amp;"DSL", 'fuel-split'!$A$2:$E$7, 5, 0) / VLOOKUP($F684&amp;$G684&amp;"DSL", 'fuel-efficiency'!$A$2:$E$56, 5, 0), 0)</f>
        <v>0</v>
      </c>
      <c r="O684" s="1">
        <f>IFERROR(sales!$I684 * VLOOKUP($E684&amp;$F684&amp;"NG", 'fuel-split'!$A$2:$E$7, 5, 0) / VLOOKUP($F684&amp;$G684&amp;"NG", 'fuel-efficiency'!$A$2:$E$56, 5, 0), 0)</f>
        <v>0</v>
      </c>
      <c r="P684" s="1">
        <f>IFERROR(sales!$I684 * VLOOKUP($E684&amp;$F684&amp;"ELEC", 'fuel-split'!$A$2:$E$7, 5, 0) / VLOOKUP($F684&amp;$G684&amp;"ELEC", 'fuel-efficiency'!$A$2:$E$56, 5, 0), 0)</f>
        <v>0</v>
      </c>
    </row>
    <row r="685" spans="1:16" x14ac:dyDescent="0.2">
      <c r="A685" s="1" t="str">
        <f t="shared" si="20"/>
        <v>20112commercialVCC 24724 (NG T7 SWCVng)2011</v>
      </c>
      <c r="B685" s="1" t="str">
        <f t="shared" si="21"/>
        <v>20112commercialVCC 24724 (NG T7 SWCVng)</v>
      </c>
      <c r="C685">
        <f>sales!$B$685</f>
        <v>2011</v>
      </c>
      <c r="D685">
        <f>sales!$C$685</f>
        <v>2</v>
      </c>
      <c r="E685" t="str">
        <f>sales!$D$685</f>
        <v>commercial</v>
      </c>
      <c r="F685" t="str">
        <f>sales!$E$685</f>
        <v>VCC 24724 (NG T7 SWCVng)</v>
      </c>
      <c r="G685">
        <f>sales!$F$685</f>
        <v>2011</v>
      </c>
      <c r="H685" s="1">
        <f>sales!$G685 - VLOOKUP($D685&amp;$G685, 'regional-sales'!$A$2:$D$24, 4, 0) * VLOOKUP($D685&amp;$E685&amp;$F685&amp;$G685, 'market-share'!$A$2:$F$95, 6, 0) * ($C685 = $G685)</f>
        <v>1.2025935802739696E-10</v>
      </c>
      <c r="I685" s="1">
        <f>sales!$H685 - IF($C685 &gt;= $G685, VLOOKUP($D685&amp;$G685, 'regional-sales'!$A$2:$D$24, 4, 0) * VLOOKUP($D685&amp;$E685&amp;$F685&amp;$G685, 'market-share'!$A$2:$F$95, 6, 0) * VLOOKUP($C685 - $G685, survival!$A$2:$B$72, 2, 0), 0)</f>
        <v>1.2025935802739696E-10</v>
      </c>
      <c r="J685" s="1">
        <f>sales!$I685 - IF($C685 &gt;= $G685, sales!$H685 *VLOOKUP(E685&amp;($C685-$G685), 'annual-travel'!$A$2:$D$64, 4, 0), 0)</f>
        <v>-9.8168384283781052E-5</v>
      </c>
      <c r="K685" s="1">
        <f>sales!$J685 - SUM($M685:$P685)</f>
        <v>-9.6899049822241068E-5</v>
      </c>
      <c r="M685" s="1">
        <f>IFERROR(sales!$I685 * VLOOKUP($E685&amp;$F685&amp;"GAS", 'fuel-split'!$A$2:$E$7, 5, 0) / VLOOKUP($F685&amp;$G685&amp;"GAS", 'fuel-efficiency'!$A$2:$E$56, 5, 0), 0)</f>
        <v>0</v>
      </c>
      <c r="N685" s="1">
        <f>IFERROR(sales!$I685 * VLOOKUP($E685&amp;F685&amp;"DSL", 'fuel-split'!$A$2:$E$7, 5, 0) / VLOOKUP($F685&amp;$G685&amp;"DSL", 'fuel-efficiency'!$A$2:$E$56, 5, 0), 0)</f>
        <v>0</v>
      </c>
      <c r="O685" s="1">
        <f>IFERROR(sales!$I685 * VLOOKUP($E685&amp;$F685&amp;"NG", 'fuel-split'!$A$2:$E$7, 5, 0) / VLOOKUP($F685&amp;$G685&amp;"NG", 'fuel-efficiency'!$A$2:$E$56, 5, 0), 0)</f>
        <v>133112.57840789438</v>
      </c>
      <c r="P685" s="1">
        <f>IFERROR(sales!$I685 * VLOOKUP($E685&amp;$F685&amp;"ELEC", 'fuel-split'!$A$2:$E$7, 5, 0) / VLOOKUP($F685&amp;$G685&amp;"ELEC", 'fuel-efficiency'!$A$2:$E$56, 5, 0), 0)</f>
        <v>240006.36082209166</v>
      </c>
    </row>
    <row r="686" spans="1:16" x14ac:dyDescent="0.2">
      <c r="A686" s="1" t="str">
        <f t="shared" si="20"/>
        <v>20122commercialVCC 24724 (NG T7 SWCVng)2011</v>
      </c>
      <c r="B686" s="1" t="str">
        <f t="shared" si="21"/>
        <v>20122commercialVCC 24724 (NG T7 SWCVng)</v>
      </c>
      <c r="C686">
        <f>sales!$B$686</f>
        <v>2012</v>
      </c>
      <c r="D686">
        <f>sales!$C$686</f>
        <v>2</v>
      </c>
      <c r="E686" t="str">
        <f>sales!$D$686</f>
        <v>commercial</v>
      </c>
      <c r="F686" t="str">
        <f>sales!$E$686</f>
        <v>VCC 24724 (NG T7 SWCVng)</v>
      </c>
      <c r="G686">
        <f>sales!$F$686</f>
        <v>2011</v>
      </c>
      <c r="H686" s="1">
        <f>sales!$G686 - VLOOKUP($D686&amp;$G686, 'regional-sales'!$A$2:$D$24, 4, 0) * VLOOKUP($D686&amp;$E686&amp;$F686&amp;$G686, 'market-share'!$A$2:$F$95, 6, 0) * ($C686 = $G686)</f>
        <v>0</v>
      </c>
      <c r="I686" s="1">
        <f>sales!$H686 - IF($C686 &gt;= $G686, VLOOKUP($D686&amp;$G686, 'regional-sales'!$A$2:$D$24, 4, 0) * VLOOKUP($D686&amp;$E686&amp;$F686&amp;$G686, 'market-share'!$A$2:$F$95, 6, 0) * VLOOKUP($C686 - $G686, survival!$A$2:$B$72, 2, 0), 0)</f>
        <v>1.19118936936502E-10</v>
      </c>
      <c r="J686" s="1">
        <f>sales!$I686 - IF($C686 &gt;= $G686, sales!$H686 *VLOOKUP(E686&amp;($C686-$G686), 'annual-travel'!$A$2:$D$64, 4, 0), 0)</f>
        <v>8.4168510511517525E-5</v>
      </c>
      <c r="K686" s="1">
        <f>sales!$J686 - SUM($M686:$P686)</f>
        <v>-8.2166807260364294E-5</v>
      </c>
      <c r="M686" s="1">
        <f>IFERROR(sales!$I686 * VLOOKUP($E686&amp;$F686&amp;"GAS", 'fuel-split'!$A$2:$E$7, 5, 0) / VLOOKUP($F686&amp;$G686&amp;"GAS", 'fuel-efficiency'!$A$2:$E$56, 5, 0), 0)</f>
        <v>0</v>
      </c>
      <c r="N686" s="1">
        <f>IFERROR(sales!$I686 * VLOOKUP($E686&amp;F686&amp;"DSL", 'fuel-split'!$A$2:$E$7, 5, 0) / VLOOKUP($F686&amp;$G686&amp;"DSL", 'fuel-efficiency'!$A$2:$E$56, 5, 0), 0)</f>
        <v>0</v>
      </c>
      <c r="O686" s="1">
        <f>IFERROR(sales!$I686 * VLOOKUP($E686&amp;$F686&amp;"NG", 'fuel-split'!$A$2:$E$7, 5, 0) / VLOOKUP($F686&amp;$G686&amp;"NG", 'fuel-efficiency'!$A$2:$E$56, 5, 0), 0)</f>
        <v>112875.20554931049</v>
      </c>
      <c r="P686" s="1">
        <f>IFERROR(sales!$I686 * VLOOKUP($E686&amp;$F686&amp;"ELEC", 'fuel-split'!$A$2:$E$7, 5, 0) / VLOOKUP($F686&amp;$G686&amp;"ELEC", 'fuel-efficiency'!$A$2:$E$56, 5, 0), 0)</f>
        <v>203517.71136099435</v>
      </c>
    </row>
    <row r="687" spans="1:16" x14ac:dyDescent="0.2">
      <c r="A687" s="1" t="str">
        <f t="shared" si="20"/>
        <v>20132commercialVCC 24724 (NG T7 SWCVng)2011</v>
      </c>
      <c r="B687" s="1" t="str">
        <f t="shared" si="21"/>
        <v>20132commercialVCC 24724 (NG T7 SWCVng)</v>
      </c>
      <c r="C687">
        <f>sales!$B$687</f>
        <v>2013</v>
      </c>
      <c r="D687">
        <f>sales!$C$687</f>
        <v>2</v>
      </c>
      <c r="E687" t="str">
        <f>sales!$D$687</f>
        <v>commercial</v>
      </c>
      <c r="F687" t="str">
        <f>sales!$E$687</f>
        <v>VCC 24724 (NG T7 SWCVng)</v>
      </c>
      <c r="G687">
        <f>sales!$F$687</f>
        <v>2011</v>
      </c>
      <c r="H687" s="1">
        <f>sales!$G687 - VLOOKUP($D687&amp;$G687, 'regional-sales'!$A$2:$D$24, 4, 0) * VLOOKUP($D687&amp;$E687&amp;$F687&amp;$G687, 'market-share'!$A$2:$F$95, 6, 0) * ($C687 = $G687)</f>
        <v>0</v>
      </c>
      <c r="I687" s="1">
        <f>sales!$H687 - IF($C687 &gt;= $G687, VLOOKUP($D687&amp;$G687, 'regional-sales'!$A$2:$D$24, 4, 0) * VLOOKUP($D687&amp;$E687&amp;$F687&amp;$G687, 'market-share'!$A$2:$F$95, 6, 0) * VLOOKUP($C687 - $G687, survival!$A$2:$B$72, 2, 0), 0)</f>
        <v>1.1793588328146143E-10</v>
      </c>
      <c r="J687" s="1">
        <f>sales!$I687 - IF($C687 &gt;= $G687, sales!$H687 *VLOOKUP(E687&amp;($C687-$G687), 'annual-travel'!$A$2:$D$64, 4, 0), 0)</f>
        <v>1.1395243927836418E-4</v>
      </c>
      <c r="K687" s="1">
        <f>sales!$J687 - SUM($M687:$P687)</f>
        <v>-7.3419418185949326E-5</v>
      </c>
      <c r="M687" s="1">
        <f>IFERROR(sales!$I687 * VLOOKUP($E687&amp;$F687&amp;"GAS", 'fuel-split'!$A$2:$E$7, 5, 0) / VLOOKUP($F687&amp;$G687&amp;"GAS", 'fuel-efficiency'!$A$2:$E$56, 5, 0), 0)</f>
        <v>0</v>
      </c>
      <c r="N687" s="1">
        <f>IFERROR(sales!$I687 * VLOOKUP($E687&amp;F687&amp;"DSL", 'fuel-split'!$A$2:$E$7, 5, 0) / VLOOKUP($F687&amp;$G687&amp;"DSL", 'fuel-efficiency'!$A$2:$E$56, 5, 0), 0)</f>
        <v>0</v>
      </c>
      <c r="O687" s="1">
        <f>IFERROR(sales!$I687 * VLOOKUP($E687&amp;$F687&amp;"NG", 'fuel-split'!$A$2:$E$7, 5, 0) / VLOOKUP($F687&amp;$G687&amp;"NG", 'fuel-efficiency'!$A$2:$E$56, 5, 0), 0)</f>
        <v>100859.33666192478</v>
      </c>
      <c r="P687" s="1">
        <f>IFERROR(sales!$I687 * VLOOKUP($E687&amp;$F687&amp;"ELEC", 'fuel-split'!$A$2:$E$7, 5, 0) / VLOOKUP($F687&amp;$G687&amp;"ELEC", 'fuel-efficiency'!$A$2:$E$56, 5, 0), 0)</f>
        <v>181852.70420487269</v>
      </c>
    </row>
    <row r="688" spans="1:16" x14ac:dyDescent="0.2">
      <c r="A688" s="1" t="str">
        <f t="shared" si="20"/>
        <v>20142commercialVCC 24724 (NG T7 SWCVng)2011</v>
      </c>
      <c r="B688" s="1" t="str">
        <f t="shared" si="21"/>
        <v>20142commercialVCC 24724 (NG T7 SWCVng)</v>
      </c>
      <c r="C688">
        <f>sales!$B$688</f>
        <v>2014</v>
      </c>
      <c r="D688">
        <f>sales!$C$688</f>
        <v>2</v>
      </c>
      <c r="E688" t="str">
        <f>sales!$D$688</f>
        <v>commercial</v>
      </c>
      <c r="F688" t="str">
        <f>sales!$E$688</f>
        <v>VCC 24724 (NG T7 SWCVng)</v>
      </c>
      <c r="G688">
        <f>sales!$F$688</f>
        <v>2011</v>
      </c>
      <c r="H688" s="1">
        <f>sales!$G688 - VLOOKUP($D688&amp;$G688, 'regional-sales'!$A$2:$D$24, 4, 0) * VLOOKUP($D688&amp;$E688&amp;$F688&amp;$G688, 'market-share'!$A$2:$F$95, 6, 0) * ($C688 = $G688)</f>
        <v>0</v>
      </c>
      <c r="I688" s="1">
        <f>sales!$H688 - IF($C688 &gt;= $G688, VLOOKUP($D688&amp;$G688, 'regional-sales'!$A$2:$D$24, 4, 0) * VLOOKUP($D688&amp;$E688&amp;$F688&amp;$G688, 'market-share'!$A$2:$F$95, 6, 0) * VLOOKUP($C688 - $G688, survival!$A$2:$B$72, 2, 0), 0)</f>
        <v>1.1670309163491766E-10</v>
      </c>
      <c r="J688" s="1">
        <f>sales!$I688 - IF($C688 &gt;= $G688, sales!$H688 *VLOOKUP(E688&amp;($C688-$G688), 'annual-travel'!$A$2:$D$64, 4, 0), 0)</f>
        <v>7.5118092354387045E-5</v>
      </c>
      <c r="K688" s="1">
        <f>sales!$J688 - SUM($M688:$P688)</f>
        <v>-6.7062443122267723E-5</v>
      </c>
      <c r="M688" s="1">
        <f>IFERROR(sales!$I688 * VLOOKUP($E688&amp;$F688&amp;"GAS", 'fuel-split'!$A$2:$E$7, 5, 0) / VLOOKUP($F688&amp;$G688&amp;"GAS", 'fuel-efficiency'!$A$2:$E$56, 5, 0), 0)</f>
        <v>0</v>
      </c>
      <c r="N688" s="1">
        <f>IFERROR(sales!$I688 * VLOOKUP($E688&amp;F688&amp;"DSL", 'fuel-split'!$A$2:$E$7, 5, 0) / VLOOKUP($F688&amp;$G688&amp;"DSL", 'fuel-efficiency'!$A$2:$E$56, 5, 0), 0)</f>
        <v>0</v>
      </c>
      <c r="O688" s="1">
        <f>IFERROR(sales!$I688 * VLOOKUP($E688&amp;$F688&amp;"NG", 'fuel-split'!$A$2:$E$7, 5, 0) / VLOOKUP($F688&amp;$G688&amp;"NG", 'fuel-efficiency'!$A$2:$E$56, 5, 0), 0)</f>
        <v>92126.17193243654</v>
      </c>
      <c r="P688" s="1">
        <f>IFERROR(sales!$I688 * VLOOKUP($E688&amp;$F688&amp;"ELEC", 'fuel-split'!$A$2:$E$7, 5, 0) / VLOOKUP($F688&amp;$G688&amp;"ELEC", 'fuel-efficiency'!$A$2:$E$56, 5, 0), 0)</f>
        <v>166106.52070926392</v>
      </c>
    </row>
    <row r="689" spans="1:16" x14ac:dyDescent="0.2">
      <c r="A689" s="1" t="str">
        <f t="shared" si="20"/>
        <v>20152commercialVCC 24724 (NG T7 SWCVng)2011</v>
      </c>
      <c r="B689" s="1" t="str">
        <f t="shared" si="21"/>
        <v>20152commercialVCC 24724 (NG T7 SWCVng)</v>
      </c>
      <c r="C689">
        <f>sales!$B$689</f>
        <v>2015</v>
      </c>
      <c r="D689">
        <f>sales!$C$689</f>
        <v>2</v>
      </c>
      <c r="E689" t="str">
        <f>sales!$D$689</f>
        <v>commercial</v>
      </c>
      <c r="F689" t="str">
        <f>sales!$E$689</f>
        <v>VCC 24724 (NG T7 SWCVng)</v>
      </c>
      <c r="G689">
        <f>sales!$F$689</f>
        <v>2011</v>
      </c>
      <c r="H689" s="1">
        <f>sales!$G689 - VLOOKUP($D689&amp;$G689, 'regional-sales'!$A$2:$D$24, 4, 0) * VLOOKUP($D689&amp;$E689&amp;$F689&amp;$G689, 'market-share'!$A$2:$F$95, 6, 0) * ($C689 = $G689)</f>
        <v>0</v>
      </c>
      <c r="I689" s="1">
        <f>sales!$H689 - IF($C689 &gt;= $G689, VLOOKUP($D689&amp;$G689, 'regional-sales'!$A$2:$D$24, 4, 0) * VLOOKUP($D689&amp;$E689&amp;$F689&amp;$G689, 'market-share'!$A$2:$F$95, 6, 0) * VLOOKUP($C689 - $G689, survival!$A$2:$B$72, 2, 0), 0)</f>
        <v>1.1556622325770149E-10</v>
      </c>
      <c r="J689" s="1">
        <f>sales!$I689 - IF($C689 &gt;= $G689, sales!$H689 *VLOOKUP(E689&amp;($C689-$G689), 'annual-travel'!$A$2:$D$64, 4, 0), 0)</f>
        <v>-5.4780975915491581E-5</v>
      </c>
      <c r="K689" s="1">
        <f>sales!$J689 - SUM($M689:$P689)</f>
        <v>-6.2033534049987793E-5</v>
      </c>
      <c r="M689" s="1">
        <f>IFERROR(sales!$I689 * VLOOKUP($E689&amp;$F689&amp;"GAS", 'fuel-split'!$A$2:$E$7, 5, 0) / VLOOKUP($F689&amp;$G689&amp;"GAS", 'fuel-efficiency'!$A$2:$E$56, 5, 0), 0)</f>
        <v>0</v>
      </c>
      <c r="N689" s="1">
        <f>IFERROR(sales!$I689 * VLOOKUP($E689&amp;F689&amp;"DSL", 'fuel-split'!$A$2:$E$7, 5, 0) / VLOOKUP($F689&amp;$G689&amp;"DSL", 'fuel-efficiency'!$A$2:$E$56, 5, 0), 0)</f>
        <v>0</v>
      </c>
      <c r="O689" s="1">
        <f>IFERROR(sales!$I689 * VLOOKUP($E689&amp;$F689&amp;"NG", 'fuel-split'!$A$2:$E$7, 5, 0) / VLOOKUP($F689&amp;$G689&amp;"NG", 'fuel-efficiency'!$A$2:$E$56, 5, 0), 0)</f>
        <v>85216.63540365173</v>
      </c>
      <c r="P689" s="1">
        <f>IFERROR(sales!$I689 * VLOOKUP($E689&amp;$F689&amp;"ELEC", 'fuel-split'!$A$2:$E$7, 5, 0) / VLOOKUP($F689&amp;$G689&amp;"ELEC", 'fuel-efficiency'!$A$2:$E$56, 5, 0), 0)</f>
        <v>153648.39889180983</v>
      </c>
    </row>
    <row r="690" spans="1:16" x14ac:dyDescent="0.2">
      <c r="A690" s="1" t="str">
        <f t="shared" si="20"/>
        <v>20162commercialVCC 24724 (NG T7 SWCVng)2011</v>
      </c>
      <c r="B690" s="1" t="str">
        <f t="shared" si="21"/>
        <v>20162commercialVCC 24724 (NG T7 SWCVng)</v>
      </c>
      <c r="C690">
        <f>sales!$B$690</f>
        <v>2016</v>
      </c>
      <c r="D690">
        <f>sales!$C$690</f>
        <v>2</v>
      </c>
      <c r="E690" t="str">
        <f>sales!$D$690</f>
        <v>commercial</v>
      </c>
      <c r="F690" t="str">
        <f>sales!$E$690</f>
        <v>VCC 24724 (NG T7 SWCVng)</v>
      </c>
      <c r="G690">
        <f>sales!$F$690</f>
        <v>2011</v>
      </c>
      <c r="H690" s="1">
        <f>sales!$G690 - VLOOKUP($D690&amp;$G690, 'regional-sales'!$A$2:$D$24, 4, 0) * VLOOKUP($D690&amp;$E690&amp;$F690&amp;$G690, 'market-share'!$A$2:$F$95, 6, 0) * ($C690 = $G690)</f>
        <v>0</v>
      </c>
      <c r="I690" s="1">
        <f>sales!$H690 - IF($C690 &gt;= $G690, VLOOKUP($D690&amp;$G690, 'regional-sales'!$A$2:$D$24, 4, 0) * VLOOKUP($D690&amp;$E690&amp;$F690&amp;$G690, 'market-share'!$A$2:$F$95, 6, 0) * VLOOKUP($C690 - $G690, survival!$A$2:$B$72, 2, 0), 0)</f>
        <v>1.1437606417530333E-10</v>
      </c>
      <c r="J690" s="1">
        <f>sales!$I690 - IF($C690 &gt;= $G690, sales!$H690 *VLOOKUP(E690&amp;($C690-$G690), 'annual-travel'!$A$2:$D$64, 4, 0), 0)</f>
        <v>8.5287145338952541E-5</v>
      </c>
      <c r="K690" s="1">
        <f>sales!$J690 - SUM($M690:$P690)</f>
        <v>-5.7603232562541962E-5</v>
      </c>
      <c r="M690" s="1">
        <f>IFERROR(sales!$I690 * VLOOKUP($E690&amp;$F690&amp;"GAS", 'fuel-split'!$A$2:$E$7, 5, 0) / VLOOKUP($F690&amp;$G690&amp;"GAS", 'fuel-efficiency'!$A$2:$E$56, 5, 0), 0)</f>
        <v>0</v>
      </c>
      <c r="N690" s="1">
        <f>IFERROR(sales!$I690 * VLOOKUP($E690&amp;F690&amp;"DSL", 'fuel-split'!$A$2:$E$7, 5, 0) / VLOOKUP($F690&amp;$G690&amp;"DSL", 'fuel-efficiency'!$A$2:$E$56, 5, 0), 0)</f>
        <v>0</v>
      </c>
      <c r="O690" s="1">
        <f>IFERROR(sales!$I690 * VLOOKUP($E690&amp;$F690&amp;"NG", 'fuel-split'!$A$2:$E$7, 5, 0) / VLOOKUP($F690&amp;$G690&amp;"NG", 'fuel-efficiency'!$A$2:$E$56, 5, 0), 0)</f>
        <v>79131.544564568641</v>
      </c>
      <c r="P690" s="1">
        <f>IFERROR(sales!$I690 * VLOOKUP($E690&amp;$F690&amp;"ELEC", 'fuel-split'!$A$2:$E$7, 5, 0) / VLOOKUP($F690&amp;$G690&amp;"ELEC", 'fuel-efficiency'!$A$2:$E$56, 5, 0), 0)</f>
        <v>142676.7797929376</v>
      </c>
    </row>
    <row r="691" spans="1:16" x14ac:dyDescent="0.2">
      <c r="A691" s="1" t="str">
        <f t="shared" si="20"/>
        <v>20172commercialVCC 24724 (NG T7 SWCVng)2011</v>
      </c>
      <c r="B691" s="1" t="str">
        <f t="shared" si="21"/>
        <v>20172commercialVCC 24724 (NG T7 SWCVng)</v>
      </c>
      <c r="C691">
        <f>sales!$B$691</f>
        <v>2017</v>
      </c>
      <c r="D691">
        <f>sales!$C$691</f>
        <v>2</v>
      </c>
      <c r="E691" t="str">
        <f>sales!$D$691</f>
        <v>commercial</v>
      </c>
      <c r="F691" t="str">
        <f>sales!$E$691</f>
        <v>VCC 24724 (NG T7 SWCVng)</v>
      </c>
      <c r="G691">
        <f>sales!$F$691</f>
        <v>2011</v>
      </c>
      <c r="H691" s="1">
        <f>sales!$G691 - VLOOKUP($D691&amp;$G691, 'regional-sales'!$A$2:$D$24, 4, 0) * VLOOKUP($D691&amp;$E691&amp;$F691&amp;$G691, 'market-share'!$A$2:$F$95, 6, 0) * ($C691 = $G691)</f>
        <v>0</v>
      </c>
      <c r="I691" s="1">
        <f>sales!$H691 - IF($C691 &gt;= $G691, VLOOKUP($D691&amp;$G691, 'regional-sales'!$A$2:$D$24, 4, 0) * VLOOKUP($D691&amp;$E691&amp;$F691&amp;$G691, 'market-share'!$A$2:$F$95, 6, 0) * VLOOKUP($C691 - $G691, survival!$A$2:$B$72, 2, 0), 0)</f>
        <v>1.1324630122544477E-10</v>
      </c>
      <c r="J691" s="1">
        <f>sales!$I691 - IF($C691 &gt;= $G691, sales!$H691 *VLOOKUP(E691&amp;($C691-$G691), 'annual-travel'!$A$2:$D$64, 4, 0), 0)</f>
        <v>6.1525381170213223E-5</v>
      </c>
      <c r="K691" s="1">
        <f>sales!$J691 - SUM($M691:$P691)</f>
        <v>-5.4014089982956648E-5</v>
      </c>
      <c r="M691" s="1">
        <f>IFERROR(sales!$I691 * VLOOKUP($E691&amp;$F691&amp;"GAS", 'fuel-split'!$A$2:$E$7, 5, 0) / VLOOKUP($F691&amp;$G691&amp;"GAS", 'fuel-efficiency'!$A$2:$E$56, 5, 0), 0)</f>
        <v>0</v>
      </c>
      <c r="N691" s="1">
        <f>IFERROR(sales!$I691 * VLOOKUP($E691&amp;F691&amp;"DSL", 'fuel-split'!$A$2:$E$7, 5, 0) / VLOOKUP($F691&amp;$G691&amp;"DSL", 'fuel-efficiency'!$A$2:$E$56, 5, 0), 0)</f>
        <v>0</v>
      </c>
      <c r="O691" s="1">
        <f>IFERROR(sales!$I691 * VLOOKUP($E691&amp;$F691&amp;"NG", 'fuel-split'!$A$2:$E$7, 5, 0) / VLOOKUP($F691&amp;$G691&amp;"NG", 'fuel-efficiency'!$A$2:$E$56, 5, 0), 0)</f>
        <v>74200.7178217951</v>
      </c>
      <c r="P691" s="1">
        <f>IFERROR(sales!$I691 * VLOOKUP($E691&amp;$F691&amp;"ELEC", 'fuel-split'!$A$2:$E$7, 5, 0) / VLOOKUP($F691&amp;$G691&amp;"ELEC", 'fuel-efficiency'!$A$2:$E$56, 5, 0), 0)</f>
        <v>133786.336857102</v>
      </c>
    </row>
    <row r="692" spans="1:16" x14ac:dyDescent="0.2">
      <c r="A692" s="1" t="str">
        <f t="shared" si="20"/>
        <v>20182commercialVCC 24724 (NG T7 SWCVng)2011</v>
      </c>
      <c r="B692" s="1" t="str">
        <f t="shared" si="21"/>
        <v>20182commercialVCC 24724 (NG T7 SWCVng)</v>
      </c>
      <c r="C692">
        <f>sales!$B$692</f>
        <v>2018</v>
      </c>
      <c r="D692">
        <f>sales!$C$692</f>
        <v>2</v>
      </c>
      <c r="E692" t="str">
        <f>sales!$D$692</f>
        <v>commercial</v>
      </c>
      <c r="F692" t="str">
        <f>sales!$E$692</f>
        <v>VCC 24724 (NG T7 SWCVng)</v>
      </c>
      <c r="G692">
        <f>sales!$F$692</f>
        <v>2011</v>
      </c>
      <c r="H692" s="1">
        <f>sales!$G692 - VLOOKUP($D692&amp;$G692, 'regional-sales'!$A$2:$D$24, 4, 0) * VLOOKUP($D692&amp;$E692&amp;$F692&amp;$G692, 'market-share'!$A$2:$F$95, 6, 0) * ($C692 = $G692)</f>
        <v>0</v>
      </c>
      <c r="I692" s="1">
        <f>sales!$H692 - IF($C692 &gt;= $G692, VLOOKUP($D692&amp;$G692, 'regional-sales'!$A$2:$D$24, 4, 0) * VLOOKUP($D692&amp;$E692&amp;$F692&amp;$G692, 'market-share'!$A$2:$F$95, 6, 0) * VLOOKUP($C692 - $G692, survival!$A$2:$B$72, 2, 0), 0)</f>
        <v>1.1216272355341061E-10</v>
      </c>
      <c r="J692" s="1">
        <f>sales!$I692 - IF($C692 &gt;= $G692, sales!$H692 *VLOOKUP(E692&amp;($C692-$G692), 'annual-travel'!$A$2:$D$64, 4, 0), 0)</f>
        <v>6.1027240008115768E-6</v>
      </c>
      <c r="K692" s="1">
        <f>sales!$J692 - SUM($M692:$P692)</f>
        <v>-5.0913105951622128E-5</v>
      </c>
      <c r="M692" s="1">
        <f>IFERROR(sales!$I692 * VLOOKUP($E692&amp;$F692&amp;"GAS", 'fuel-split'!$A$2:$E$7, 5, 0) / VLOOKUP($F692&amp;$G692&amp;"GAS", 'fuel-efficiency'!$A$2:$E$56, 5, 0), 0)</f>
        <v>0</v>
      </c>
      <c r="N692" s="1">
        <f>IFERROR(sales!$I692 * VLOOKUP($E692&amp;F692&amp;"DSL", 'fuel-split'!$A$2:$E$7, 5, 0) / VLOOKUP($F692&amp;$G692&amp;"DSL", 'fuel-efficiency'!$A$2:$E$56, 5, 0), 0)</f>
        <v>0</v>
      </c>
      <c r="O692" s="1">
        <f>IFERROR(sales!$I692 * VLOOKUP($E692&amp;$F692&amp;"NG", 'fuel-split'!$A$2:$E$7, 5, 0) / VLOOKUP($F692&amp;$G692&amp;"NG", 'fuel-efficiency'!$A$2:$E$56, 5, 0), 0)</f>
        <v>69940.367315592986</v>
      </c>
      <c r="P692" s="1">
        <f>IFERROR(sales!$I692 * VLOOKUP($E692&amp;$F692&amp;"ELEC", 'fuel-split'!$A$2:$E$7, 5, 0) / VLOOKUP($F692&amp;$G692&amp;"ELEC", 'fuel-efficiency'!$A$2:$E$56, 5, 0), 0)</f>
        <v>126104.78464731113</v>
      </c>
    </row>
    <row r="693" spans="1:16" x14ac:dyDescent="0.2">
      <c r="A693" s="1" t="str">
        <f t="shared" si="20"/>
        <v>20192commercialVCC 24724 (NG T7 SWCVng)2011</v>
      </c>
      <c r="B693" s="1" t="str">
        <f t="shared" si="21"/>
        <v>20192commercialVCC 24724 (NG T7 SWCVng)</v>
      </c>
      <c r="C693">
        <f>sales!$B$693</f>
        <v>2019</v>
      </c>
      <c r="D693">
        <f>sales!$C$693</f>
        <v>2</v>
      </c>
      <c r="E693" t="str">
        <f>sales!$D$693</f>
        <v>commercial</v>
      </c>
      <c r="F693" t="str">
        <f>sales!$E$693</f>
        <v>VCC 24724 (NG T7 SWCVng)</v>
      </c>
      <c r="G693">
        <f>sales!$F$693</f>
        <v>2011</v>
      </c>
      <c r="H693" s="1">
        <f>sales!$G693 - VLOOKUP($D693&amp;$G693, 'regional-sales'!$A$2:$D$24, 4, 0) * VLOOKUP($D693&amp;$E693&amp;$F693&amp;$G693, 'market-share'!$A$2:$F$95, 6, 0) * ($C693 = $G693)</f>
        <v>0</v>
      </c>
      <c r="I693" s="1">
        <f>sales!$H693 - IF($C693 &gt;= $G693, VLOOKUP($D693&amp;$G693, 'regional-sales'!$A$2:$D$24, 4, 0) * VLOOKUP($D693&amp;$E693&amp;$F693&amp;$G693, 'market-share'!$A$2:$F$95, 6, 0) * VLOOKUP($C693 - $G693, survival!$A$2:$B$72, 2, 0), 0)</f>
        <v>1.1097966989837005E-10</v>
      </c>
      <c r="J693" s="1">
        <f>sales!$I693 - IF($C693 &gt;= $G693, sales!$H693 *VLOOKUP(E693&amp;($C693-$G693), 'annual-travel'!$A$2:$D$64, 4, 0), 0)</f>
        <v>-1.7819984350353479E-5</v>
      </c>
      <c r="K693" s="1">
        <f>sales!$J693 - SUM($M693:$P693)</f>
        <v>-4.822216578759253E-5</v>
      </c>
      <c r="M693" s="1">
        <f>IFERROR(sales!$I693 * VLOOKUP($E693&amp;$F693&amp;"GAS", 'fuel-split'!$A$2:$E$7, 5, 0) / VLOOKUP($F693&amp;$G693&amp;"GAS", 'fuel-efficiency'!$A$2:$E$56, 5, 0), 0)</f>
        <v>0</v>
      </c>
      <c r="N693" s="1">
        <f>IFERROR(sales!$I693 * VLOOKUP($E693&amp;F693&amp;"DSL", 'fuel-split'!$A$2:$E$7, 5, 0) / VLOOKUP($F693&amp;$G693&amp;"DSL", 'fuel-efficiency'!$A$2:$E$56, 5, 0), 0)</f>
        <v>0</v>
      </c>
      <c r="O693" s="1">
        <f>IFERROR(sales!$I693 * VLOOKUP($E693&amp;$F693&amp;"NG", 'fuel-split'!$A$2:$E$7, 5, 0) / VLOOKUP($F693&amp;$G693&amp;"NG", 'fuel-efficiency'!$A$2:$E$56, 5, 0), 0)</f>
        <v>66243.58023163148</v>
      </c>
      <c r="P693" s="1">
        <f>IFERROR(sales!$I693 * VLOOKUP($E693&amp;$F693&amp;"ELEC", 'fuel-split'!$A$2:$E$7, 5, 0) / VLOOKUP($F693&amp;$G693&amp;"ELEC", 'fuel-efficiency'!$A$2:$E$56, 5, 0), 0)</f>
        <v>119439.3558398477</v>
      </c>
    </row>
    <row r="694" spans="1:16" x14ac:dyDescent="0.2">
      <c r="A694" s="1" t="str">
        <f t="shared" si="20"/>
        <v>20202commercialVCC 24724 (NG T7 SWCVng)2011</v>
      </c>
      <c r="B694" s="1" t="str">
        <f t="shared" si="21"/>
        <v>20202commercialVCC 24724 (NG T7 SWCVng)</v>
      </c>
      <c r="C694">
        <f>sales!$B$694</f>
        <v>2020</v>
      </c>
      <c r="D694">
        <f>sales!$C$694</f>
        <v>2</v>
      </c>
      <c r="E694" t="str">
        <f>sales!$D$694</f>
        <v>commercial</v>
      </c>
      <c r="F694" t="str">
        <f>sales!$E$694</f>
        <v>VCC 24724 (NG T7 SWCVng)</v>
      </c>
      <c r="G694">
        <f>sales!$F$694</f>
        <v>2011</v>
      </c>
      <c r="H694" s="1">
        <f>sales!$G694 - VLOOKUP($D694&amp;$G694, 'regional-sales'!$A$2:$D$24, 4, 0) * VLOOKUP($D694&amp;$E694&amp;$F694&amp;$G694, 'market-share'!$A$2:$F$95, 6, 0) * ($C694 = $G694)</f>
        <v>0</v>
      </c>
      <c r="I694" s="1">
        <f>sales!$H694 - IF($C694 &gt;= $G694, VLOOKUP($D694&amp;$G694, 'regional-sales'!$A$2:$D$24, 4, 0) * VLOOKUP($D694&amp;$E694&amp;$F694&amp;$G694, 'market-share'!$A$2:$F$95, 6, 0) * VLOOKUP($C694 - $G694, survival!$A$2:$B$72, 2, 0), 0)</f>
        <v>1.0769340974547958E-10</v>
      </c>
      <c r="J694" s="1">
        <f>sales!$I694 - IF($C694 &gt;= $G694, sales!$H694 *VLOOKUP(E694&amp;($C694-$G694), 'annual-travel'!$A$2:$D$64, 4, 0), 0)</f>
        <v>-8.3398888818919659E-5</v>
      </c>
      <c r="K694" s="1">
        <f>sales!$J694 - SUM($M694:$P694)</f>
        <v>-4.4887565309181809E-5</v>
      </c>
      <c r="M694" s="1">
        <f>IFERROR(sales!$I694 * VLOOKUP($E694&amp;$F694&amp;"GAS", 'fuel-split'!$A$2:$E$7, 5, 0) / VLOOKUP($F694&amp;$G694&amp;"GAS", 'fuel-efficiency'!$A$2:$E$56, 5, 0), 0)</f>
        <v>0</v>
      </c>
      <c r="N694" s="1">
        <f>IFERROR(sales!$I694 * VLOOKUP($E694&amp;F694&amp;"DSL", 'fuel-split'!$A$2:$E$7, 5, 0) / VLOOKUP($F694&amp;$G694&amp;"DSL", 'fuel-efficiency'!$A$2:$E$56, 5, 0), 0)</f>
        <v>0</v>
      </c>
      <c r="O694" s="1">
        <f>IFERROR(sales!$I694 * VLOOKUP($E694&amp;$F694&amp;"NG", 'fuel-split'!$A$2:$E$7, 5, 0) / VLOOKUP($F694&amp;$G694&amp;"NG", 'fuel-efficiency'!$A$2:$E$56, 5, 0), 0)</f>
        <v>61663.246977246279</v>
      </c>
      <c r="P694" s="1">
        <f>IFERROR(sales!$I694 * VLOOKUP($E694&amp;$F694&amp;"ELEC", 'fuel-split'!$A$2:$E$7, 5, 0) / VLOOKUP($F694&amp;$G694&amp;"ELEC", 'fuel-efficiency'!$A$2:$E$56, 5, 0), 0)</f>
        <v>111180.86420152328</v>
      </c>
    </row>
    <row r="695" spans="1:16" x14ac:dyDescent="0.2">
      <c r="A695" s="1" t="str">
        <f t="shared" si="20"/>
        <v>20102commercialVCC 24724 (NG T7 SWCVng)2012</v>
      </c>
      <c r="B695" s="1" t="str">
        <f t="shared" si="21"/>
        <v>20102commercialVCC 24724 (NG T7 SWCVng)</v>
      </c>
      <c r="C695">
        <f>sales!$B$695</f>
        <v>2010</v>
      </c>
      <c r="D695">
        <f>sales!$C$695</f>
        <v>2</v>
      </c>
      <c r="E695" t="str">
        <f>sales!$D$695</f>
        <v>commercial</v>
      </c>
      <c r="F695" t="str">
        <f>sales!$E$695</f>
        <v>VCC 24724 (NG T7 SWCVng)</v>
      </c>
      <c r="G695">
        <f>sales!$F$695</f>
        <v>2012</v>
      </c>
      <c r="H695" s="1">
        <f>sales!$G695 - VLOOKUP($D695&amp;$G695, 'regional-sales'!$A$2:$D$24, 4, 0) * VLOOKUP($D695&amp;$E695&amp;$F695&amp;$G695, 'market-share'!$A$2:$F$95, 6, 0) * ($C695 = $G695)</f>
        <v>0</v>
      </c>
      <c r="I695" s="1">
        <f>sales!$H695 - IF($C695 &gt;= $G695, VLOOKUP($D695&amp;$G695, 'regional-sales'!$A$2:$D$24, 4, 0) * VLOOKUP($D695&amp;$E695&amp;$F695&amp;$G695, 'market-share'!$A$2:$F$95, 6, 0) * VLOOKUP($C695 - $G695, survival!$A$2:$B$72, 2, 0), 0)</f>
        <v>0</v>
      </c>
      <c r="J695" s="1">
        <f>sales!$I695 - IF($C695 &gt;= $G695, sales!$H695 *VLOOKUP(E695&amp;($C695-$G695), 'annual-travel'!$A$2:$D$64, 4, 0), 0)</f>
        <v>0</v>
      </c>
      <c r="K695" s="1">
        <f>sales!$J695 - SUM($M695:$P695)</f>
        <v>0</v>
      </c>
      <c r="M695" s="1">
        <f>IFERROR(sales!$I695 * VLOOKUP($E695&amp;$F695&amp;"GAS", 'fuel-split'!$A$2:$E$7, 5, 0) / VLOOKUP($F695&amp;$G695&amp;"GAS", 'fuel-efficiency'!$A$2:$E$56, 5, 0), 0)</f>
        <v>0</v>
      </c>
      <c r="N695" s="1">
        <f>IFERROR(sales!$I695 * VLOOKUP($E695&amp;F695&amp;"DSL", 'fuel-split'!$A$2:$E$7, 5, 0) / VLOOKUP($F695&amp;$G695&amp;"DSL", 'fuel-efficiency'!$A$2:$E$56, 5, 0), 0)</f>
        <v>0</v>
      </c>
      <c r="O695" s="1">
        <f>IFERROR(sales!$I695 * VLOOKUP($E695&amp;$F695&amp;"NG", 'fuel-split'!$A$2:$E$7, 5, 0) / VLOOKUP($F695&amp;$G695&amp;"NG", 'fuel-efficiency'!$A$2:$E$56, 5, 0), 0)</f>
        <v>0</v>
      </c>
      <c r="P695" s="1">
        <f>IFERROR(sales!$I695 * VLOOKUP($E695&amp;$F695&amp;"ELEC", 'fuel-split'!$A$2:$E$7, 5, 0) / VLOOKUP($F695&amp;$G695&amp;"ELEC", 'fuel-efficiency'!$A$2:$E$56, 5, 0), 0)</f>
        <v>0</v>
      </c>
    </row>
    <row r="696" spans="1:16" x14ac:dyDescent="0.2">
      <c r="A696" s="1" t="str">
        <f t="shared" si="20"/>
        <v>20112commercialVCC 24724 (NG T7 SWCVng)2012</v>
      </c>
      <c r="B696" s="1" t="str">
        <f t="shared" si="21"/>
        <v>20112commercialVCC 24724 (NG T7 SWCVng)</v>
      </c>
      <c r="C696">
        <f>sales!$B$696</f>
        <v>2011</v>
      </c>
      <c r="D696">
        <f>sales!$C$696</f>
        <v>2</v>
      </c>
      <c r="E696" t="str">
        <f>sales!$D$696</f>
        <v>commercial</v>
      </c>
      <c r="F696" t="str">
        <f>sales!$E$696</f>
        <v>VCC 24724 (NG T7 SWCVng)</v>
      </c>
      <c r="G696">
        <f>sales!$F$696</f>
        <v>2012</v>
      </c>
      <c r="H696" s="1">
        <f>sales!$G696 - VLOOKUP($D696&amp;$G696, 'regional-sales'!$A$2:$D$24, 4, 0) * VLOOKUP($D696&amp;$E696&amp;$F696&amp;$G696, 'market-share'!$A$2:$F$95, 6, 0) * ($C696 = $G696)</f>
        <v>0</v>
      </c>
      <c r="I696" s="1">
        <f>sales!$H696 - IF($C696 &gt;= $G696, VLOOKUP($D696&amp;$G696, 'regional-sales'!$A$2:$D$24, 4, 0) * VLOOKUP($D696&amp;$E696&amp;$F696&amp;$G696, 'market-share'!$A$2:$F$95, 6, 0) * VLOOKUP($C696 - $G696, survival!$A$2:$B$72, 2, 0), 0)</f>
        <v>0</v>
      </c>
      <c r="J696" s="1">
        <f>sales!$I696 - IF($C696 &gt;= $G696, sales!$H696 *VLOOKUP(E696&amp;($C696-$G696), 'annual-travel'!$A$2:$D$64, 4, 0), 0)</f>
        <v>0</v>
      </c>
      <c r="K696" s="1">
        <f>sales!$J696 - SUM($M696:$P696)</f>
        <v>0</v>
      </c>
      <c r="M696" s="1">
        <f>IFERROR(sales!$I696 * VLOOKUP($E696&amp;$F696&amp;"GAS", 'fuel-split'!$A$2:$E$7, 5, 0) / VLOOKUP($F696&amp;$G696&amp;"GAS", 'fuel-efficiency'!$A$2:$E$56, 5, 0), 0)</f>
        <v>0</v>
      </c>
      <c r="N696" s="1">
        <f>IFERROR(sales!$I696 * VLOOKUP($E696&amp;F696&amp;"DSL", 'fuel-split'!$A$2:$E$7, 5, 0) / VLOOKUP($F696&amp;$G696&amp;"DSL", 'fuel-efficiency'!$A$2:$E$56, 5, 0), 0)</f>
        <v>0</v>
      </c>
      <c r="O696" s="1">
        <f>IFERROR(sales!$I696 * VLOOKUP($E696&amp;$F696&amp;"NG", 'fuel-split'!$A$2:$E$7, 5, 0) / VLOOKUP($F696&amp;$G696&amp;"NG", 'fuel-efficiency'!$A$2:$E$56, 5, 0), 0)</f>
        <v>0</v>
      </c>
      <c r="P696" s="1">
        <f>IFERROR(sales!$I696 * VLOOKUP($E696&amp;$F696&amp;"ELEC", 'fuel-split'!$A$2:$E$7, 5, 0) / VLOOKUP($F696&amp;$G696&amp;"ELEC", 'fuel-efficiency'!$A$2:$E$56, 5, 0), 0)</f>
        <v>0</v>
      </c>
    </row>
    <row r="697" spans="1:16" x14ac:dyDescent="0.2">
      <c r="A697" s="1" t="str">
        <f t="shared" si="20"/>
        <v>20122commercialVCC 24724 (NG T7 SWCVng)2012</v>
      </c>
      <c r="B697" s="1" t="str">
        <f t="shared" si="21"/>
        <v>20122commercialVCC 24724 (NG T7 SWCVng)</v>
      </c>
      <c r="C697">
        <f>sales!$B$697</f>
        <v>2012</v>
      </c>
      <c r="D697">
        <f>sales!$C$697</f>
        <v>2</v>
      </c>
      <c r="E697" t="str">
        <f>sales!$D$697</f>
        <v>commercial</v>
      </c>
      <c r="F697" t="str">
        <f>sales!$E$697</f>
        <v>VCC 24724 (NG T7 SWCVng)</v>
      </c>
      <c r="G697">
        <f>sales!$F$697</f>
        <v>2012</v>
      </c>
      <c r="H697" s="1">
        <f>sales!$G697 - VLOOKUP($D697&amp;$G697, 'regional-sales'!$A$2:$D$24, 4, 0) * VLOOKUP($D697&amp;$E697&amp;$F697&amp;$G697, 'market-share'!$A$2:$F$95, 6, 0) * ($C697 = $G697)</f>
        <v>-3.0934899086787482E-10</v>
      </c>
      <c r="I697" s="1">
        <f>sales!$H697 - IF($C697 &gt;= $G697, VLOOKUP($D697&amp;$G697, 'regional-sales'!$A$2:$D$24, 4, 0) * VLOOKUP($D697&amp;$E697&amp;$F697&amp;$G697, 'market-share'!$A$2:$F$95, 6, 0) * VLOOKUP($C697 - $G697, survival!$A$2:$B$72, 2, 0), 0)</f>
        <v>-3.0934899086787482E-10</v>
      </c>
      <c r="J697" s="1">
        <f>sales!$I697 - IF($C697 &gt;= $G697, sales!$H697 *VLOOKUP(E697&amp;($C697-$G697), 'annual-travel'!$A$2:$D$64, 4, 0), 0)</f>
        <v>-1.7397711053490639E-4</v>
      </c>
      <c r="K697" s="1">
        <f>sales!$J697 - SUM($M697:$P697)</f>
        <v>-1.6235124785453081E-3</v>
      </c>
      <c r="M697" s="1">
        <f>IFERROR(sales!$I697 * VLOOKUP($E697&amp;$F697&amp;"GAS", 'fuel-split'!$A$2:$E$7, 5, 0) / VLOOKUP($F697&amp;$G697&amp;"GAS", 'fuel-efficiency'!$A$2:$E$56, 5, 0), 0)</f>
        <v>0</v>
      </c>
      <c r="N697" s="1">
        <f>IFERROR(sales!$I697 * VLOOKUP($E697&amp;F697&amp;"DSL", 'fuel-split'!$A$2:$E$7, 5, 0) / VLOOKUP($F697&amp;$G697&amp;"DSL", 'fuel-efficiency'!$A$2:$E$56, 5, 0), 0)</f>
        <v>0</v>
      </c>
      <c r="O697" s="1">
        <f>IFERROR(sales!$I697 * VLOOKUP($E697&amp;$F697&amp;"NG", 'fuel-split'!$A$2:$E$7, 5, 0) / VLOOKUP($F697&amp;$G697&amp;"NG", 'fuel-efficiency'!$A$2:$E$56, 5, 0), 0)</f>
        <v>235506.34830091445</v>
      </c>
      <c r="P697" s="1">
        <f>IFERROR(sales!$I697 * VLOOKUP($E697&amp;$F697&amp;"ELEC", 'fuel-split'!$A$2:$E$7, 5, 0) / VLOOKUP($F697&amp;$G697&amp;"ELEC", 'fuel-efficiency'!$A$2:$E$56, 5, 0), 0)</f>
        <v>1434114.4481165579</v>
      </c>
    </row>
    <row r="698" spans="1:16" x14ac:dyDescent="0.2">
      <c r="A698" s="1" t="str">
        <f t="shared" si="20"/>
        <v>20132commercialVCC 24724 (NG T7 SWCVng)2012</v>
      </c>
      <c r="B698" s="1" t="str">
        <f t="shared" si="21"/>
        <v>20132commercialVCC 24724 (NG T7 SWCVng)</v>
      </c>
      <c r="C698">
        <f>sales!$B$698</f>
        <v>2013</v>
      </c>
      <c r="D698">
        <f>sales!$C$698</f>
        <v>2</v>
      </c>
      <c r="E698" t="str">
        <f>sales!$D$698</f>
        <v>commercial</v>
      </c>
      <c r="F698" t="str">
        <f>sales!$E$698</f>
        <v>VCC 24724 (NG T7 SWCVng)</v>
      </c>
      <c r="G698">
        <f>sales!$F$698</f>
        <v>2012</v>
      </c>
      <c r="H698" s="1">
        <f>sales!$G698 - VLOOKUP($D698&amp;$G698, 'regional-sales'!$A$2:$D$24, 4, 0) * VLOOKUP($D698&amp;$E698&amp;$F698&amp;$G698, 'market-share'!$A$2:$F$95, 6, 0) * ($C698 = $G698)</f>
        <v>0</v>
      </c>
      <c r="I698" s="1">
        <f>sales!$H698 - IF($C698 &gt;= $G698, VLOOKUP($D698&amp;$G698, 'regional-sales'!$A$2:$D$24, 4, 0) * VLOOKUP($D698&amp;$E698&amp;$F698&amp;$G698, 'market-share'!$A$2:$F$95, 6, 0) * VLOOKUP($C698 - $G698, survival!$A$2:$B$72, 2, 0), 0)</f>
        <v>-3.0618707569374237E-10</v>
      </c>
      <c r="J698" s="1">
        <f>sales!$I698 - IF($C698 &gt;= $G698, sales!$H698 *VLOOKUP(E698&amp;($C698-$G698), 'annual-travel'!$A$2:$D$64, 4, 0), 0)</f>
        <v>1.4915969222784042E-4</v>
      </c>
      <c r="K698" s="1">
        <f>sales!$J698 - SUM($M698:$P698)</f>
        <v>-1.3767045456916094E-3</v>
      </c>
      <c r="M698" s="1">
        <f>IFERROR(sales!$I698 * VLOOKUP($E698&amp;$F698&amp;"GAS", 'fuel-split'!$A$2:$E$7, 5, 0) / VLOOKUP($F698&amp;$G698&amp;"GAS", 'fuel-efficiency'!$A$2:$E$56, 5, 0), 0)</f>
        <v>0</v>
      </c>
      <c r="N698" s="1">
        <f>IFERROR(sales!$I698 * VLOOKUP($E698&amp;F698&amp;"DSL", 'fuel-split'!$A$2:$E$7, 5, 0) / VLOOKUP($F698&amp;$G698&amp;"DSL", 'fuel-efficiency'!$A$2:$E$56, 5, 0), 0)</f>
        <v>0</v>
      </c>
      <c r="O698" s="1">
        <f>IFERROR(sales!$I698 * VLOOKUP($E698&amp;$F698&amp;"NG", 'fuel-split'!$A$2:$E$7, 5, 0) / VLOOKUP($F698&amp;$G698&amp;"NG", 'fuel-efficiency'!$A$2:$E$56, 5, 0), 0)</f>
        <v>199701.84478867368</v>
      </c>
      <c r="P698" s="1">
        <f>IFERROR(sales!$I698 * VLOOKUP($E698&amp;$F698&amp;"ELEC", 'fuel-split'!$A$2:$E$7, 5, 0) / VLOOKUP($F698&amp;$G698&amp;"ELEC", 'fuel-efficiency'!$A$2:$E$56, 5, 0), 0)</f>
        <v>1216083.1459245007</v>
      </c>
    </row>
    <row r="699" spans="1:16" x14ac:dyDescent="0.2">
      <c r="A699" s="1" t="str">
        <f t="shared" si="20"/>
        <v>20142commercialVCC 24724 (NG T7 SWCVng)2012</v>
      </c>
      <c r="B699" s="1" t="str">
        <f t="shared" si="21"/>
        <v>20142commercialVCC 24724 (NG T7 SWCVng)</v>
      </c>
      <c r="C699">
        <f>sales!$B$699</f>
        <v>2014</v>
      </c>
      <c r="D699">
        <f>sales!$C$699</f>
        <v>2</v>
      </c>
      <c r="E699" t="str">
        <f>sales!$D$699</f>
        <v>commercial</v>
      </c>
      <c r="F699" t="str">
        <f>sales!$E$699</f>
        <v>VCC 24724 (NG T7 SWCVng)</v>
      </c>
      <c r="G699">
        <f>sales!$F$699</f>
        <v>2012</v>
      </c>
      <c r="H699" s="1">
        <f>sales!$G699 - VLOOKUP($D699&amp;$G699, 'regional-sales'!$A$2:$D$24, 4, 0) * VLOOKUP($D699&amp;$E699&amp;$F699&amp;$G699, 'market-share'!$A$2:$F$95, 6, 0) * ($C699 = $G699)</f>
        <v>0</v>
      </c>
      <c r="I699" s="1">
        <f>sales!$H699 - IF($C699 &gt;= $G699, VLOOKUP($D699&amp;$G699, 'regional-sales'!$A$2:$D$24, 4, 0) * VLOOKUP($D699&amp;$E699&amp;$F699&amp;$G699, 'market-share'!$A$2:$F$95, 6, 0) * VLOOKUP($C699 - $G699, survival!$A$2:$B$72, 2, 0), 0)</f>
        <v>-3.0317437449411955E-10</v>
      </c>
      <c r="J699" s="1">
        <f>sales!$I699 - IF($C699 &gt;= $G699, sales!$H699 *VLOOKUP(E699&amp;($C699-$G699), 'annual-travel'!$A$2:$D$64, 4, 0), 0)</f>
        <v>2.0194158423691988E-4</v>
      </c>
      <c r="K699" s="1">
        <f>sales!$J699 - SUM($M699:$P699)</f>
        <v>-1.2301474343985319E-3</v>
      </c>
      <c r="M699" s="1">
        <f>IFERROR(sales!$I699 * VLOOKUP($E699&amp;$F699&amp;"GAS", 'fuel-split'!$A$2:$E$7, 5, 0) / VLOOKUP($F699&amp;$G699&amp;"GAS", 'fuel-efficiency'!$A$2:$E$56, 5, 0), 0)</f>
        <v>0</v>
      </c>
      <c r="N699" s="1">
        <f>IFERROR(sales!$I699 * VLOOKUP($E699&amp;F699&amp;"DSL", 'fuel-split'!$A$2:$E$7, 5, 0) / VLOOKUP($F699&amp;$G699&amp;"DSL", 'fuel-efficiency'!$A$2:$E$56, 5, 0), 0)</f>
        <v>0</v>
      </c>
      <c r="O699" s="1">
        <f>IFERROR(sales!$I699 * VLOOKUP($E699&amp;$F699&amp;"NG", 'fuel-split'!$A$2:$E$7, 5, 0) / VLOOKUP($F699&amp;$G699&amp;"NG", 'fuel-efficiency'!$A$2:$E$56, 5, 0), 0)</f>
        <v>178443.04688108998</v>
      </c>
      <c r="P699" s="1">
        <f>IFERROR(sales!$I699 * VLOOKUP($E699&amp;$F699&amp;"ELEC", 'fuel-split'!$A$2:$E$7, 5, 0) / VLOOKUP($F699&amp;$G699&amp;"ELEC", 'fuel-efficiency'!$A$2:$E$56, 5, 0), 0)</f>
        <v>1086627.8278457676</v>
      </c>
    </row>
    <row r="700" spans="1:16" x14ac:dyDescent="0.2">
      <c r="A700" s="1" t="str">
        <f t="shared" si="20"/>
        <v>20152commercialVCC 24724 (NG T7 SWCVng)2012</v>
      </c>
      <c r="B700" s="1" t="str">
        <f t="shared" si="21"/>
        <v>20152commercialVCC 24724 (NG T7 SWCVng)</v>
      </c>
      <c r="C700">
        <f>sales!$B$700</f>
        <v>2015</v>
      </c>
      <c r="D700">
        <f>sales!$C$700</f>
        <v>2</v>
      </c>
      <c r="E700" t="str">
        <f>sales!$D$700</f>
        <v>commercial</v>
      </c>
      <c r="F700" t="str">
        <f>sales!$E$700</f>
        <v>VCC 24724 (NG T7 SWCVng)</v>
      </c>
      <c r="G700">
        <f>sales!$F$700</f>
        <v>2012</v>
      </c>
      <c r="H700" s="1">
        <f>sales!$G700 - VLOOKUP($D700&amp;$G700, 'regional-sales'!$A$2:$D$24, 4, 0) * VLOOKUP($D700&amp;$E700&amp;$F700&amp;$G700, 'market-share'!$A$2:$F$95, 6, 0) * ($C700 = $G700)</f>
        <v>0</v>
      </c>
      <c r="I700" s="1">
        <f>sales!$H700 - IF($C700 &gt;= $G700, VLOOKUP($D700&amp;$G700, 'regional-sales'!$A$2:$D$24, 4, 0) * VLOOKUP($D700&amp;$E700&amp;$F700&amp;$G700, 'market-share'!$A$2:$F$95, 6, 0) * VLOOKUP($C700 - $G700, survival!$A$2:$B$72, 2, 0), 0)</f>
        <v>-3.0014035701242392E-10</v>
      </c>
      <c r="J700" s="1">
        <f>sales!$I700 - IF($C700 &gt;= $G700, sales!$H700 *VLOOKUP(E700&amp;($C700-$G700), 'annual-travel'!$A$2:$D$64, 4, 0), 0)</f>
        <v>1.3311905786395073E-4</v>
      </c>
      <c r="K700" s="1">
        <f>sales!$J700 - SUM($M700:$P700)</f>
        <v>-1.1236360296607018E-3</v>
      </c>
      <c r="M700" s="1">
        <f>IFERROR(sales!$I700 * VLOOKUP($E700&amp;$F700&amp;"GAS", 'fuel-split'!$A$2:$E$7, 5, 0) / VLOOKUP($F700&amp;$G700&amp;"GAS", 'fuel-efficiency'!$A$2:$E$56, 5, 0), 0)</f>
        <v>0</v>
      </c>
      <c r="N700" s="1">
        <f>IFERROR(sales!$I700 * VLOOKUP($E700&amp;F700&amp;"DSL", 'fuel-split'!$A$2:$E$7, 5, 0) / VLOOKUP($F700&amp;$G700&amp;"DSL", 'fuel-efficiency'!$A$2:$E$56, 5, 0), 0)</f>
        <v>0</v>
      </c>
      <c r="O700" s="1">
        <f>IFERROR(sales!$I700 * VLOOKUP($E700&amp;$F700&amp;"NG", 'fuel-split'!$A$2:$E$7, 5, 0) / VLOOKUP($F700&amp;$G700&amp;"NG", 'fuel-efficiency'!$A$2:$E$56, 5, 0), 0)</f>
        <v>162992.09732281609</v>
      </c>
      <c r="P700" s="1">
        <f>IFERROR(sales!$I700 * VLOOKUP($E700&amp;$F700&amp;"ELEC", 'fuel-split'!$A$2:$E$7, 5, 0) / VLOOKUP($F700&amp;$G700&amp;"ELEC", 'fuel-efficiency'!$A$2:$E$56, 5, 0), 0)</f>
        <v>992539.36628833995</v>
      </c>
    </row>
    <row r="701" spans="1:16" x14ac:dyDescent="0.2">
      <c r="A701" s="1" t="str">
        <f t="shared" si="20"/>
        <v>20162commercialVCC 24724 (NG T7 SWCVng)2012</v>
      </c>
      <c r="B701" s="1" t="str">
        <f t="shared" si="21"/>
        <v>20162commercialVCC 24724 (NG T7 SWCVng)</v>
      </c>
      <c r="C701">
        <f>sales!$B$701</f>
        <v>2016</v>
      </c>
      <c r="D701">
        <f>sales!$C$701</f>
        <v>2</v>
      </c>
      <c r="E701" t="str">
        <f>sales!$D$701</f>
        <v>commercial</v>
      </c>
      <c r="F701" t="str">
        <f>sales!$E$701</f>
        <v>VCC 24724 (NG T7 SWCVng)</v>
      </c>
      <c r="G701">
        <f>sales!$F$701</f>
        <v>2012</v>
      </c>
      <c r="H701" s="1">
        <f>sales!$G701 - VLOOKUP($D701&amp;$G701, 'regional-sales'!$A$2:$D$24, 4, 0) * VLOOKUP($D701&amp;$E701&amp;$F701&amp;$G701, 'market-share'!$A$2:$F$95, 6, 0) * ($C701 = $G701)</f>
        <v>0</v>
      </c>
      <c r="I701" s="1">
        <f>sales!$H701 - IF($C701 &gt;= $G701, VLOOKUP($D701&amp;$G701, 'regional-sales'!$A$2:$D$24, 4, 0) * VLOOKUP($D701&amp;$E701&amp;$F701&amp;$G701, 'market-share'!$A$2:$F$95, 6, 0) * VLOOKUP($C701 - $G701, survival!$A$2:$B$72, 2, 0), 0)</f>
        <v>-2.971418666675163E-10</v>
      </c>
      <c r="J701" s="1">
        <f>sales!$I701 - IF($C701 &gt;= $G701, sales!$H701 *VLOOKUP(E701&amp;($C701-$G701), 'annual-travel'!$A$2:$D$64, 4, 0), 0)</f>
        <v>-9.707955177873373E-5</v>
      </c>
      <c r="K701" s="1">
        <f>sales!$J701 - SUM($M701:$P701)</f>
        <v>-1.0393550619482994E-3</v>
      </c>
      <c r="M701" s="1">
        <f>IFERROR(sales!$I701 * VLOOKUP($E701&amp;$F701&amp;"GAS", 'fuel-split'!$A$2:$E$7, 5, 0) / VLOOKUP($F701&amp;$G701&amp;"GAS", 'fuel-efficiency'!$A$2:$E$56, 5, 0), 0)</f>
        <v>0</v>
      </c>
      <c r="N701" s="1">
        <f>IFERROR(sales!$I701 * VLOOKUP($E701&amp;F701&amp;"DSL", 'fuel-split'!$A$2:$E$7, 5, 0) / VLOOKUP($F701&amp;$G701&amp;"DSL", 'fuel-efficiency'!$A$2:$E$56, 5, 0), 0)</f>
        <v>0</v>
      </c>
      <c r="O701" s="1">
        <f>IFERROR(sales!$I701 * VLOOKUP($E701&amp;$F701&amp;"NG", 'fuel-split'!$A$2:$E$7, 5, 0) / VLOOKUP($F701&amp;$G701&amp;"NG", 'fuel-efficiency'!$A$2:$E$56, 5, 0), 0)</f>
        <v>150767.55974861627</v>
      </c>
      <c r="P701" s="1">
        <f>IFERROR(sales!$I701 * VLOOKUP($E701&amp;$F701&amp;"ELEC", 'fuel-split'!$A$2:$E$7, 5, 0) / VLOOKUP($F701&amp;$G701&amp;"ELEC", 'fuel-efficiency'!$A$2:$E$56, 5, 0), 0)</f>
        <v>918098.12050797883</v>
      </c>
    </row>
    <row r="702" spans="1:16" x14ac:dyDescent="0.2">
      <c r="A702" s="1" t="str">
        <f t="shared" si="20"/>
        <v>20172commercialVCC 24724 (NG T7 SWCVng)2012</v>
      </c>
      <c r="B702" s="1" t="str">
        <f t="shared" si="21"/>
        <v>20172commercialVCC 24724 (NG T7 SWCVng)</v>
      </c>
      <c r="C702">
        <f>sales!$B$702</f>
        <v>2017</v>
      </c>
      <c r="D702">
        <f>sales!$C$702</f>
        <v>2</v>
      </c>
      <c r="E702" t="str">
        <f>sales!$D$702</f>
        <v>commercial</v>
      </c>
      <c r="F702" t="str">
        <f>sales!$E$702</f>
        <v>VCC 24724 (NG T7 SWCVng)</v>
      </c>
      <c r="G702">
        <f>sales!$F$702</f>
        <v>2012</v>
      </c>
      <c r="H702" s="1">
        <f>sales!$G702 - VLOOKUP($D702&amp;$G702, 'regional-sales'!$A$2:$D$24, 4, 0) * VLOOKUP($D702&amp;$E702&amp;$F702&amp;$G702, 'market-share'!$A$2:$F$95, 6, 0) * ($C702 = $G702)</f>
        <v>0</v>
      </c>
      <c r="I702" s="1">
        <f>sales!$H702 - IF($C702 &gt;= $G702, VLOOKUP($D702&amp;$G702, 'regional-sales'!$A$2:$D$24, 4, 0) * VLOOKUP($D702&amp;$E702&amp;$F702&amp;$G702, 'market-share'!$A$2:$F$95, 6, 0) * VLOOKUP($C702 - $G702, survival!$A$2:$B$72, 2, 0), 0)</f>
        <v>-2.9414337632260867E-10</v>
      </c>
      <c r="J702" s="1">
        <f>sales!$I702 - IF($C702 &gt;= $G702, sales!$H702 *VLOOKUP(E702&amp;($C702-$G702), 'annual-travel'!$A$2:$D$64, 4, 0), 0)</f>
        <v>1.5113945119082928E-4</v>
      </c>
      <c r="K702" s="1">
        <f>sales!$J702 - SUM($M702:$P702)</f>
        <v>-9.6513703465461731E-4</v>
      </c>
      <c r="M702" s="1">
        <f>IFERROR(sales!$I702 * VLOOKUP($E702&amp;$F702&amp;"GAS", 'fuel-split'!$A$2:$E$7, 5, 0) / VLOOKUP($F702&amp;$G702&amp;"GAS", 'fuel-efficiency'!$A$2:$E$56, 5, 0), 0)</f>
        <v>0</v>
      </c>
      <c r="N702" s="1">
        <f>IFERROR(sales!$I702 * VLOOKUP($E702&amp;F702&amp;"DSL", 'fuel-split'!$A$2:$E$7, 5, 0) / VLOOKUP($F702&amp;$G702&amp;"DSL", 'fuel-efficiency'!$A$2:$E$56, 5, 0), 0)</f>
        <v>0</v>
      </c>
      <c r="O702" s="1">
        <f>IFERROR(sales!$I702 * VLOOKUP($E702&amp;$F702&amp;"NG", 'fuel-split'!$A$2:$E$7, 5, 0) / VLOOKUP($F702&amp;$G702&amp;"NG", 'fuel-efficiency'!$A$2:$E$56, 5, 0), 0)</f>
        <v>140001.65362815594</v>
      </c>
      <c r="P702" s="1">
        <f>IFERROR(sales!$I702 * VLOOKUP($E702&amp;$F702&amp;"ELEC", 'fuel-split'!$A$2:$E$7, 5, 0) / VLOOKUP($F702&amp;$G702&amp;"ELEC", 'fuel-efficiency'!$A$2:$E$56, 5, 0), 0)</f>
        <v>852539.20192336815</v>
      </c>
    </row>
    <row r="703" spans="1:16" x14ac:dyDescent="0.2">
      <c r="A703" s="1" t="str">
        <f t="shared" si="20"/>
        <v>20182commercialVCC 24724 (NG T7 SWCVng)2012</v>
      </c>
      <c r="B703" s="1" t="str">
        <f t="shared" si="21"/>
        <v>20182commercialVCC 24724 (NG T7 SWCVng)</v>
      </c>
      <c r="C703">
        <f>sales!$B$703</f>
        <v>2018</v>
      </c>
      <c r="D703">
        <f>sales!$C$703</f>
        <v>2</v>
      </c>
      <c r="E703" t="str">
        <f>sales!$D$703</f>
        <v>commercial</v>
      </c>
      <c r="F703" t="str">
        <f>sales!$E$703</f>
        <v>VCC 24724 (NG T7 SWCVng)</v>
      </c>
      <c r="G703">
        <f>sales!$F$703</f>
        <v>2012</v>
      </c>
      <c r="H703" s="1">
        <f>sales!$G703 - VLOOKUP($D703&amp;$G703, 'regional-sales'!$A$2:$D$24, 4, 0) * VLOOKUP($D703&amp;$E703&amp;$F703&amp;$G703, 'market-share'!$A$2:$F$95, 6, 0) * ($C703 = $G703)</f>
        <v>0</v>
      </c>
      <c r="I703" s="1">
        <f>sales!$H703 - IF($C703 &gt;= $G703, VLOOKUP($D703&amp;$G703, 'regional-sales'!$A$2:$D$24, 4, 0) * VLOOKUP($D703&amp;$E703&amp;$F703&amp;$G703, 'market-share'!$A$2:$F$95, 6, 0) * VLOOKUP($C703 - $G703, survival!$A$2:$B$72, 2, 0), 0)</f>
        <v>-2.9120883482391946E-10</v>
      </c>
      <c r="J703" s="1">
        <f>sales!$I703 - IF($C703 &gt;= $G703, sales!$H703 *VLOOKUP(E703&amp;($C703-$G703), 'annual-travel'!$A$2:$D$64, 4, 0), 0)</f>
        <v>1.0903133079409599E-4</v>
      </c>
      <c r="K703" s="1">
        <f>sales!$J703 - SUM($M703:$P703)</f>
        <v>-9.0499804355204105E-4</v>
      </c>
      <c r="M703" s="1">
        <f>IFERROR(sales!$I703 * VLOOKUP($E703&amp;$F703&amp;"GAS", 'fuel-split'!$A$2:$E$7, 5, 0) / VLOOKUP($F703&amp;$G703&amp;"GAS", 'fuel-efficiency'!$A$2:$E$56, 5, 0), 0)</f>
        <v>0</v>
      </c>
      <c r="N703" s="1">
        <f>IFERROR(sales!$I703 * VLOOKUP($E703&amp;F703&amp;"DSL", 'fuel-split'!$A$2:$E$7, 5, 0) / VLOOKUP($F703&amp;$G703&amp;"DSL", 'fuel-efficiency'!$A$2:$E$56, 5, 0), 0)</f>
        <v>0</v>
      </c>
      <c r="O703" s="1">
        <f>IFERROR(sales!$I703 * VLOOKUP($E703&amp;$F703&amp;"NG", 'fuel-split'!$A$2:$E$7, 5, 0) / VLOOKUP($F703&amp;$G703&amp;"NG", 'fuel-efficiency'!$A$2:$E$56, 5, 0), 0)</f>
        <v>131277.90254329063</v>
      </c>
      <c r="P703" s="1">
        <f>IFERROR(sales!$I703 * VLOOKUP($E703&amp;$F703&amp;"ELEC", 'fuel-split'!$A$2:$E$7, 5, 0) / VLOOKUP($F703&amp;$G703&amp;"ELEC", 'fuel-efficiency'!$A$2:$E$56, 5, 0), 0)</f>
        <v>799415.97376905836</v>
      </c>
    </row>
    <row r="704" spans="1:16" x14ac:dyDescent="0.2">
      <c r="A704" s="1" t="str">
        <f t="shared" si="20"/>
        <v>20192commercialVCC 24724 (NG T7 SWCVng)2012</v>
      </c>
      <c r="B704" s="1" t="str">
        <f t="shared" si="21"/>
        <v>20192commercialVCC 24724 (NG T7 SWCVng)</v>
      </c>
      <c r="C704">
        <f>sales!$B$704</f>
        <v>2019</v>
      </c>
      <c r="D704">
        <f>sales!$C$704</f>
        <v>2</v>
      </c>
      <c r="E704" t="str">
        <f>sales!$D$704</f>
        <v>commercial</v>
      </c>
      <c r="F704" t="str">
        <f>sales!$E$704</f>
        <v>VCC 24724 (NG T7 SWCVng)</v>
      </c>
      <c r="G704">
        <f>sales!$F$704</f>
        <v>2012</v>
      </c>
      <c r="H704" s="1">
        <f>sales!$G704 - VLOOKUP($D704&amp;$G704, 'regional-sales'!$A$2:$D$24, 4, 0) * VLOOKUP($D704&amp;$E704&amp;$F704&amp;$G704, 'market-share'!$A$2:$F$95, 6, 0) * ($C704 = $G704)</f>
        <v>0</v>
      </c>
      <c r="I704" s="1">
        <f>sales!$H704 - IF($C704 &gt;= $G704, VLOOKUP($D704&amp;$G704, 'regional-sales'!$A$2:$D$24, 4, 0) * VLOOKUP($D704&amp;$E704&amp;$F704&amp;$G704, 'market-share'!$A$2:$F$95, 6, 0) * VLOOKUP($C704 - $G704, survival!$A$2:$B$72, 2, 0), 0)</f>
        <v>-2.8829560960730305E-10</v>
      </c>
      <c r="J704" s="1">
        <f>sales!$I704 - IF($C704 &gt;= $G704, sales!$H704 *VLOOKUP(E704&amp;($C704-$G704), 'annual-travel'!$A$2:$D$64, 4, 0), 0)</f>
        <v>1.0815449059009552E-5</v>
      </c>
      <c r="K704" s="1">
        <f>sales!$J704 - SUM($M704:$P704)</f>
        <v>-8.5303536616265774E-4</v>
      </c>
      <c r="M704" s="1">
        <f>IFERROR(sales!$I704 * VLOOKUP($E704&amp;$F704&amp;"GAS", 'fuel-split'!$A$2:$E$7, 5, 0) / VLOOKUP($F704&amp;$G704&amp;"GAS", 'fuel-efficiency'!$A$2:$E$56, 5, 0), 0)</f>
        <v>0</v>
      </c>
      <c r="N704" s="1">
        <f>IFERROR(sales!$I704 * VLOOKUP($E704&amp;F704&amp;"DSL", 'fuel-split'!$A$2:$E$7, 5, 0) / VLOOKUP($F704&amp;$G704&amp;"DSL", 'fuel-efficiency'!$A$2:$E$56, 5, 0), 0)</f>
        <v>0</v>
      </c>
      <c r="O704" s="1">
        <f>IFERROR(sales!$I704 * VLOOKUP($E704&amp;$F704&amp;"NG", 'fuel-split'!$A$2:$E$7, 5, 0) / VLOOKUP($F704&amp;$G704&amp;"NG", 'fuel-efficiency'!$A$2:$E$56, 5, 0), 0)</f>
        <v>123740.37602101777</v>
      </c>
      <c r="P704" s="1">
        <f>IFERROR(sales!$I704 * VLOOKUP($E704&amp;$F704&amp;"ELEC", 'fuel-split'!$A$2:$E$7, 5, 0) / VLOOKUP($F704&amp;$G704&amp;"ELEC", 'fuel-efficiency'!$A$2:$E$56, 5, 0), 0)</f>
        <v>753516.25273546053</v>
      </c>
    </row>
    <row r="705" spans="1:16" x14ac:dyDescent="0.2">
      <c r="A705" s="1" t="str">
        <f t="shared" si="20"/>
        <v>20202commercialVCC 24724 (NG T7 SWCVng)2012</v>
      </c>
      <c r="B705" s="1" t="str">
        <f t="shared" si="21"/>
        <v>20202commercialVCC 24724 (NG T7 SWCVng)</v>
      </c>
      <c r="C705">
        <f>sales!$B$705</f>
        <v>2020</v>
      </c>
      <c r="D705">
        <f>sales!$C$705</f>
        <v>2</v>
      </c>
      <c r="E705" t="str">
        <f>sales!$D$705</f>
        <v>commercial</v>
      </c>
      <c r="F705" t="str">
        <f>sales!$E$705</f>
        <v>VCC 24724 (NG T7 SWCVng)</v>
      </c>
      <c r="G705">
        <f>sales!$F$705</f>
        <v>2012</v>
      </c>
      <c r="H705" s="1">
        <f>sales!$G705 - VLOOKUP($D705&amp;$G705, 'regional-sales'!$A$2:$D$24, 4, 0) * VLOOKUP($D705&amp;$E705&amp;$F705&amp;$G705, 'market-share'!$A$2:$F$95, 6, 0) * ($C705 = $G705)</f>
        <v>0</v>
      </c>
      <c r="I705" s="1">
        <f>sales!$H705 - IF($C705 &gt;= $G705, VLOOKUP($D705&amp;$G705, 'regional-sales'!$A$2:$D$24, 4, 0) * VLOOKUP($D705&amp;$E705&amp;$F705&amp;$G705, 'market-share'!$A$2:$F$95, 6, 0) * VLOOKUP($C705 - $G705, survival!$A$2:$B$72, 2, 0), 0)</f>
        <v>-2.8540370067275944E-10</v>
      </c>
      <c r="J705" s="1">
        <f>sales!$I705 - IF($C705 &gt;= $G705, sales!$H705 *VLOOKUP(E705&amp;($C705-$G705), 'annual-travel'!$A$2:$D$64, 4, 0), 0)</f>
        <v>-3.1579635106027126E-5</v>
      </c>
      <c r="K705" s="1">
        <f>sales!$J705 - SUM($M705:$P705)</f>
        <v>-8.079468971118331E-4</v>
      </c>
      <c r="M705" s="1">
        <f>IFERROR(sales!$I705 * VLOOKUP($E705&amp;$F705&amp;"GAS", 'fuel-split'!$A$2:$E$7, 5, 0) / VLOOKUP($F705&amp;$G705&amp;"GAS", 'fuel-efficiency'!$A$2:$E$56, 5, 0), 0)</f>
        <v>0</v>
      </c>
      <c r="N705" s="1">
        <f>IFERROR(sales!$I705 * VLOOKUP($E705&amp;F705&amp;"DSL", 'fuel-split'!$A$2:$E$7, 5, 0) / VLOOKUP($F705&amp;$G705&amp;"DSL", 'fuel-efficiency'!$A$2:$E$56, 5, 0), 0)</f>
        <v>0</v>
      </c>
      <c r="O705" s="1">
        <f>IFERROR(sales!$I705 * VLOOKUP($E705&amp;$F705&amp;"NG", 'fuel-split'!$A$2:$E$7, 5, 0) / VLOOKUP($F705&amp;$G705&amp;"NG", 'fuel-efficiency'!$A$2:$E$56, 5, 0), 0)</f>
        <v>117199.92103920584</v>
      </c>
      <c r="P705" s="1">
        <f>IFERROR(sales!$I705 * VLOOKUP($E705&amp;$F705&amp;"ELEC", 'fuel-split'!$A$2:$E$7, 5, 0) / VLOOKUP($F705&amp;$G705&amp;"ELEC", 'fuel-efficiency'!$A$2:$E$56, 5, 0), 0)</f>
        <v>713688.19266683108</v>
      </c>
    </row>
    <row r="706" spans="1:16" x14ac:dyDescent="0.2">
      <c r="A706" s="1" t="str">
        <f t="shared" si="20"/>
        <v>20102commercialVCC 24724 (NG T7 SWCVng)2013</v>
      </c>
      <c r="B706" s="1" t="str">
        <f t="shared" si="21"/>
        <v>20102commercialVCC 24724 (NG T7 SWCVng)</v>
      </c>
      <c r="C706">
        <f>sales!$B$706</f>
        <v>2010</v>
      </c>
      <c r="D706">
        <f>sales!$C$706</f>
        <v>2</v>
      </c>
      <c r="E706" t="str">
        <f>sales!$D$706</f>
        <v>commercial</v>
      </c>
      <c r="F706" t="str">
        <f>sales!$E$706</f>
        <v>VCC 24724 (NG T7 SWCVng)</v>
      </c>
      <c r="G706">
        <f>sales!$F$706</f>
        <v>2013</v>
      </c>
      <c r="H706" s="1">
        <f>sales!$G706 - VLOOKUP($D706&amp;$G706, 'regional-sales'!$A$2:$D$24, 4, 0) * VLOOKUP($D706&amp;$E706&amp;$F706&amp;$G706, 'market-share'!$A$2:$F$95, 6, 0) * ($C706 = $G706)</f>
        <v>0</v>
      </c>
      <c r="I706" s="1">
        <f>sales!$H706 - IF($C706 &gt;= $G706, VLOOKUP($D706&amp;$G706, 'regional-sales'!$A$2:$D$24, 4, 0) * VLOOKUP($D706&amp;$E706&amp;$F706&amp;$G706, 'market-share'!$A$2:$F$95, 6, 0) * VLOOKUP($C706 - $G706, survival!$A$2:$B$72, 2, 0), 0)</f>
        <v>0</v>
      </c>
      <c r="J706" s="1">
        <f>sales!$I706 - IF($C706 &gt;= $G706, sales!$H706 *VLOOKUP(E706&amp;($C706-$G706), 'annual-travel'!$A$2:$D$64, 4, 0), 0)</f>
        <v>0</v>
      </c>
      <c r="K706" s="1">
        <f>sales!$J706 - SUM($M706:$P706)</f>
        <v>0</v>
      </c>
      <c r="M706" s="1">
        <f>IFERROR(sales!$I706 * VLOOKUP($E706&amp;$F706&amp;"GAS", 'fuel-split'!$A$2:$E$7, 5, 0) / VLOOKUP($F706&amp;$G706&amp;"GAS", 'fuel-efficiency'!$A$2:$E$56, 5, 0), 0)</f>
        <v>0</v>
      </c>
      <c r="N706" s="1">
        <f>IFERROR(sales!$I706 * VLOOKUP($E706&amp;F706&amp;"DSL", 'fuel-split'!$A$2:$E$7, 5, 0) / VLOOKUP($F706&amp;$G706&amp;"DSL", 'fuel-efficiency'!$A$2:$E$56, 5, 0), 0)</f>
        <v>0</v>
      </c>
      <c r="O706" s="1">
        <f>IFERROR(sales!$I706 * VLOOKUP($E706&amp;$F706&amp;"NG", 'fuel-split'!$A$2:$E$7, 5, 0) / VLOOKUP($F706&amp;$G706&amp;"NG", 'fuel-efficiency'!$A$2:$E$56, 5, 0), 0)</f>
        <v>0</v>
      </c>
      <c r="P706" s="1">
        <f>IFERROR(sales!$I706 * VLOOKUP($E706&amp;$F706&amp;"ELEC", 'fuel-split'!$A$2:$E$7, 5, 0) / VLOOKUP($F706&amp;$G706&amp;"ELEC", 'fuel-efficiency'!$A$2:$E$56, 5, 0), 0)</f>
        <v>0</v>
      </c>
    </row>
    <row r="707" spans="1:16" x14ac:dyDescent="0.2">
      <c r="A707" s="1" t="str">
        <f t="shared" ref="A707:A770" si="22">$B707&amp;$G707</f>
        <v>20112commercialVCC 24724 (NG T7 SWCVng)2013</v>
      </c>
      <c r="B707" s="1" t="str">
        <f t="shared" ref="B707:B770" si="23">$C707&amp;$D707&amp;$E707&amp;$F707</f>
        <v>20112commercialVCC 24724 (NG T7 SWCVng)</v>
      </c>
      <c r="C707">
        <f>sales!$B$707</f>
        <v>2011</v>
      </c>
      <c r="D707">
        <f>sales!$C$707</f>
        <v>2</v>
      </c>
      <c r="E707" t="str">
        <f>sales!$D$707</f>
        <v>commercial</v>
      </c>
      <c r="F707" t="str">
        <f>sales!$E$707</f>
        <v>VCC 24724 (NG T7 SWCVng)</v>
      </c>
      <c r="G707">
        <f>sales!$F$707</f>
        <v>2013</v>
      </c>
      <c r="H707" s="1">
        <f>sales!$G707 - VLOOKUP($D707&amp;$G707, 'regional-sales'!$A$2:$D$24, 4, 0) * VLOOKUP($D707&amp;$E707&amp;$F707&amp;$G707, 'market-share'!$A$2:$F$95, 6, 0) * ($C707 = $G707)</f>
        <v>0</v>
      </c>
      <c r="I707" s="1">
        <f>sales!$H707 - IF($C707 &gt;= $G707, VLOOKUP($D707&amp;$G707, 'regional-sales'!$A$2:$D$24, 4, 0) * VLOOKUP($D707&amp;$E707&amp;$F707&amp;$G707, 'market-share'!$A$2:$F$95, 6, 0) * VLOOKUP($C707 - $G707, survival!$A$2:$B$72, 2, 0), 0)</f>
        <v>0</v>
      </c>
      <c r="J707" s="1">
        <f>sales!$I707 - IF($C707 &gt;= $G707, sales!$H707 *VLOOKUP(E707&amp;($C707-$G707), 'annual-travel'!$A$2:$D$64, 4, 0), 0)</f>
        <v>0</v>
      </c>
      <c r="K707" s="1">
        <f>sales!$J707 - SUM($M707:$P707)</f>
        <v>0</v>
      </c>
      <c r="M707" s="1">
        <f>IFERROR(sales!$I707 * VLOOKUP($E707&amp;$F707&amp;"GAS", 'fuel-split'!$A$2:$E$7, 5, 0) / VLOOKUP($F707&amp;$G707&amp;"GAS", 'fuel-efficiency'!$A$2:$E$56, 5, 0), 0)</f>
        <v>0</v>
      </c>
      <c r="N707" s="1">
        <f>IFERROR(sales!$I707 * VLOOKUP($E707&amp;F707&amp;"DSL", 'fuel-split'!$A$2:$E$7, 5, 0) / VLOOKUP($F707&amp;$G707&amp;"DSL", 'fuel-efficiency'!$A$2:$E$56, 5, 0), 0)</f>
        <v>0</v>
      </c>
      <c r="O707" s="1">
        <f>IFERROR(sales!$I707 * VLOOKUP($E707&amp;$F707&amp;"NG", 'fuel-split'!$A$2:$E$7, 5, 0) / VLOOKUP($F707&amp;$G707&amp;"NG", 'fuel-efficiency'!$A$2:$E$56, 5, 0), 0)</f>
        <v>0</v>
      </c>
      <c r="P707" s="1">
        <f>IFERROR(sales!$I707 * VLOOKUP($E707&amp;$F707&amp;"ELEC", 'fuel-split'!$A$2:$E$7, 5, 0) / VLOOKUP($F707&amp;$G707&amp;"ELEC", 'fuel-efficiency'!$A$2:$E$56, 5, 0), 0)</f>
        <v>0</v>
      </c>
    </row>
    <row r="708" spans="1:16" x14ac:dyDescent="0.2">
      <c r="A708" s="1" t="str">
        <f t="shared" si="22"/>
        <v>20122commercialVCC 24724 (NG T7 SWCVng)2013</v>
      </c>
      <c r="B708" s="1" t="str">
        <f t="shared" si="23"/>
        <v>20122commercialVCC 24724 (NG T7 SWCVng)</v>
      </c>
      <c r="C708">
        <f>sales!$B$708</f>
        <v>2012</v>
      </c>
      <c r="D708">
        <f>sales!$C$708</f>
        <v>2</v>
      </c>
      <c r="E708" t="str">
        <f>sales!$D$708</f>
        <v>commercial</v>
      </c>
      <c r="F708" t="str">
        <f>sales!$E$708</f>
        <v>VCC 24724 (NG T7 SWCVng)</v>
      </c>
      <c r="G708">
        <f>sales!$F$708</f>
        <v>2013</v>
      </c>
      <c r="H708" s="1">
        <f>sales!$G708 - VLOOKUP($D708&amp;$G708, 'regional-sales'!$A$2:$D$24, 4, 0) * VLOOKUP($D708&amp;$E708&amp;$F708&amp;$G708, 'market-share'!$A$2:$F$95, 6, 0) * ($C708 = $G708)</f>
        <v>0</v>
      </c>
      <c r="I708" s="1">
        <f>sales!$H708 - IF($C708 &gt;= $G708, VLOOKUP($D708&amp;$G708, 'regional-sales'!$A$2:$D$24, 4, 0) * VLOOKUP($D708&amp;$E708&amp;$F708&amp;$G708, 'market-share'!$A$2:$F$95, 6, 0) * VLOOKUP($C708 - $G708, survival!$A$2:$B$72, 2, 0), 0)</f>
        <v>0</v>
      </c>
      <c r="J708" s="1">
        <f>sales!$I708 - IF($C708 &gt;= $G708, sales!$H708 *VLOOKUP(E708&amp;($C708-$G708), 'annual-travel'!$A$2:$D$64, 4, 0), 0)</f>
        <v>0</v>
      </c>
      <c r="K708" s="1">
        <f>sales!$J708 - SUM($M708:$P708)</f>
        <v>0</v>
      </c>
      <c r="M708" s="1">
        <f>IFERROR(sales!$I708 * VLOOKUP($E708&amp;$F708&amp;"GAS", 'fuel-split'!$A$2:$E$7, 5, 0) / VLOOKUP($F708&amp;$G708&amp;"GAS", 'fuel-efficiency'!$A$2:$E$56, 5, 0), 0)</f>
        <v>0</v>
      </c>
      <c r="N708" s="1">
        <f>IFERROR(sales!$I708 * VLOOKUP($E708&amp;F708&amp;"DSL", 'fuel-split'!$A$2:$E$7, 5, 0) / VLOOKUP($F708&amp;$G708&amp;"DSL", 'fuel-efficiency'!$A$2:$E$56, 5, 0), 0)</f>
        <v>0</v>
      </c>
      <c r="O708" s="1">
        <f>IFERROR(sales!$I708 * VLOOKUP($E708&amp;$F708&amp;"NG", 'fuel-split'!$A$2:$E$7, 5, 0) / VLOOKUP($F708&amp;$G708&amp;"NG", 'fuel-efficiency'!$A$2:$E$56, 5, 0), 0)</f>
        <v>0</v>
      </c>
      <c r="P708" s="1">
        <f>IFERROR(sales!$I708 * VLOOKUP($E708&amp;$F708&amp;"ELEC", 'fuel-split'!$A$2:$E$7, 5, 0) / VLOOKUP($F708&amp;$G708&amp;"ELEC", 'fuel-efficiency'!$A$2:$E$56, 5, 0), 0)</f>
        <v>0</v>
      </c>
    </row>
    <row r="709" spans="1:16" x14ac:dyDescent="0.2">
      <c r="A709" s="1" t="str">
        <f t="shared" si="22"/>
        <v>20132commercialVCC 24724 (NG T7 SWCVng)2013</v>
      </c>
      <c r="B709" s="1" t="str">
        <f t="shared" si="23"/>
        <v>20132commercialVCC 24724 (NG T7 SWCVng)</v>
      </c>
      <c r="C709">
        <f>sales!$B$709</f>
        <v>2013</v>
      </c>
      <c r="D709">
        <f>sales!$C$709</f>
        <v>2</v>
      </c>
      <c r="E709" t="str">
        <f>sales!$D$709</f>
        <v>commercial</v>
      </c>
      <c r="F709" t="str">
        <f>sales!$E$709</f>
        <v>VCC 24724 (NG T7 SWCVng)</v>
      </c>
      <c r="G709">
        <f>sales!$F$709</f>
        <v>2013</v>
      </c>
      <c r="H709" s="1">
        <f>sales!$G709 - VLOOKUP($D709&amp;$G709, 'regional-sales'!$A$2:$D$24, 4, 0) * VLOOKUP($D709&amp;$E709&amp;$F709&amp;$G709, 'market-share'!$A$2:$F$95, 6, 0) * ($C709 = $G709)</f>
        <v>-1.2176073482805805E-9</v>
      </c>
      <c r="I709" s="1">
        <f>sales!$H709 - IF($C709 &gt;= $G709, VLOOKUP($D709&amp;$G709, 'regional-sales'!$A$2:$D$24, 4, 0) * VLOOKUP($D709&amp;$E709&amp;$F709&amp;$G709, 'market-share'!$A$2:$F$95, 6, 0) * VLOOKUP($C709 - $G709, survival!$A$2:$B$72, 2, 0), 0)</f>
        <v>-1.2176073482805805E-9</v>
      </c>
      <c r="J709" s="1">
        <f>sales!$I709 - IF($C709 &gt;= $G709, sales!$H709 *VLOOKUP(E709&amp;($C709-$G709), 'annual-travel'!$A$2:$D$64, 4, 0), 0)</f>
        <v>-2.8763810405507684E-5</v>
      </c>
      <c r="K709" s="1">
        <f>sales!$J709 - SUM($M709:$P709)</f>
        <v>-6.8803346948698163E-6</v>
      </c>
      <c r="M709" s="1">
        <f>IFERROR(sales!$I709 * VLOOKUP($E709&amp;$F709&amp;"GAS", 'fuel-split'!$A$2:$E$7, 5, 0) / VLOOKUP($F709&amp;$G709&amp;"GAS", 'fuel-efficiency'!$A$2:$E$56, 5, 0), 0)</f>
        <v>0</v>
      </c>
      <c r="N709" s="1">
        <f>IFERROR(sales!$I709 * VLOOKUP($E709&amp;F709&amp;"DSL", 'fuel-split'!$A$2:$E$7, 5, 0) / VLOOKUP($F709&amp;$G709&amp;"DSL", 'fuel-efficiency'!$A$2:$E$56, 5, 0), 0)</f>
        <v>0</v>
      </c>
      <c r="O709" s="1">
        <f>IFERROR(sales!$I709 * VLOOKUP($E709&amp;$F709&amp;"NG", 'fuel-split'!$A$2:$E$7, 5, 0) / VLOOKUP($F709&amp;$G709&amp;"NG", 'fuel-efficiency'!$A$2:$E$56, 5, 0), 0)</f>
        <v>38939.129005459647</v>
      </c>
      <c r="P709" s="1">
        <f>IFERROR(sales!$I709 * VLOOKUP($E709&amp;$F709&amp;"ELEC", 'fuel-split'!$A$2:$E$7, 5, 0) / VLOOKUP($F709&amp;$G709&amp;"ELEC", 'fuel-efficiency'!$A$2:$E$56, 5, 0), 0)</f>
        <v>31455.726181093592</v>
      </c>
    </row>
    <row r="710" spans="1:16" x14ac:dyDescent="0.2">
      <c r="A710" s="1" t="str">
        <f t="shared" si="22"/>
        <v>20142commercialVCC 24724 (NG T7 SWCVng)2013</v>
      </c>
      <c r="B710" s="1" t="str">
        <f t="shared" si="23"/>
        <v>20142commercialVCC 24724 (NG T7 SWCVng)</v>
      </c>
      <c r="C710">
        <f>sales!$B$710</f>
        <v>2014</v>
      </c>
      <c r="D710">
        <f>sales!$C$710</f>
        <v>2</v>
      </c>
      <c r="E710" t="str">
        <f>sales!$D$710</f>
        <v>commercial</v>
      </c>
      <c r="F710" t="str">
        <f>sales!$E$710</f>
        <v>VCC 24724 (NG T7 SWCVng)</v>
      </c>
      <c r="G710">
        <f>sales!$F$710</f>
        <v>2013</v>
      </c>
      <c r="H710" s="1">
        <f>sales!$G710 - VLOOKUP($D710&amp;$G710, 'regional-sales'!$A$2:$D$24, 4, 0) * VLOOKUP($D710&amp;$E710&amp;$F710&amp;$G710, 'market-share'!$A$2:$F$95, 6, 0) * ($C710 = $G710)</f>
        <v>0</v>
      </c>
      <c r="I710" s="1">
        <f>sales!$H710 - IF($C710 &gt;= $G710, VLOOKUP($D710&amp;$G710, 'regional-sales'!$A$2:$D$24, 4, 0) * VLOOKUP($D710&amp;$E710&amp;$F710&amp;$G710, 'market-share'!$A$2:$F$95, 6, 0) * VLOOKUP($C710 - $G710, survival!$A$2:$B$72, 2, 0), 0)</f>
        <v>-1.2054321985033312E-9</v>
      </c>
      <c r="J710" s="1">
        <f>sales!$I710 - IF($C710 &gt;= $G710, sales!$H710 *VLOOKUP(E710&amp;($C710-$G710), 'annual-travel'!$A$2:$D$64, 4, 0), 0)</f>
        <v>2.466089790686965E-5</v>
      </c>
      <c r="K710" s="1">
        <f>sales!$J710 - SUM($M710:$P710)</f>
        <v>-5.8340738178230822E-6</v>
      </c>
      <c r="M710" s="1">
        <f>IFERROR(sales!$I710 * VLOOKUP($E710&amp;$F710&amp;"GAS", 'fuel-split'!$A$2:$E$7, 5, 0) / VLOOKUP($F710&amp;$G710&amp;"GAS", 'fuel-efficiency'!$A$2:$E$56, 5, 0), 0)</f>
        <v>0</v>
      </c>
      <c r="N710" s="1">
        <f>IFERROR(sales!$I710 * VLOOKUP($E710&amp;F710&amp;"DSL", 'fuel-split'!$A$2:$E$7, 5, 0) / VLOOKUP($F710&amp;$G710&amp;"DSL", 'fuel-efficiency'!$A$2:$E$56, 5, 0), 0)</f>
        <v>0</v>
      </c>
      <c r="O710" s="1">
        <f>IFERROR(sales!$I710 * VLOOKUP($E710&amp;$F710&amp;"NG", 'fuel-split'!$A$2:$E$7, 5, 0) / VLOOKUP($F710&amp;$G710&amp;"NG", 'fuel-efficiency'!$A$2:$E$56, 5, 0), 0)</f>
        <v>33019.134953077388</v>
      </c>
      <c r="P710" s="1">
        <f>IFERROR(sales!$I710 * VLOOKUP($E710&amp;$F710&amp;"ELEC", 'fuel-split'!$A$2:$E$7, 5, 0) / VLOOKUP($F710&amp;$G710&amp;"ELEC", 'fuel-efficiency'!$A$2:$E$56, 5, 0), 0)</f>
        <v>26673.44890213008</v>
      </c>
    </row>
    <row r="711" spans="1:16" x14ac:dyDescent="0.2">
      <c r="A711" s="1" t="str">
        <f t="shared" si="22"/>
        <v>20152commercialVCC 24724 (NG T7 SWCVng)2013</v>
      </c>
      <c r="B711" s="1" t="str">
        <f t="shared" si="23"/>
        <v>20152commercialVCC 24724 (NG T7 SWCVng)</v>
      </c>
      <c r="C711">
        <f>sales!$B$711</f>
        <v>2015</v>
      </c>
      <c r="D711">
        <f>sales!$C$711</f>
        <v>2</v>
      </c>
      <c r="E711" t="str">
        <f>sales!$D$711</f>
        <v>commercial</v>
      </c>
      <c r="F711" t="str">
        <f>sales!$E$711</f>
        <v>VCC 24724 (NG T7 SWCVng)</v>
      </c>
      <c r="G711">
        <f>sales!$F$711</f>
        <v>2013</v>
      </c>
      <c r="H711" s="1">
        <f>sales!$G711 - VLOOKUP($D711&amp;$G711, 'regional-sales'!$A$2:$D$24, 4, 0) * VLOOKUP($D711&amp;$E711&amp;$F711&amp;$G711, 'market-share'!$A$2:$F$95, 6, 0) * ($C711 = $G711)</f>
        <v>0</v>
      </c>
      <c r="I711" s="1">
        <f>sales!$H711 - IF($C711 &gt;= $G711, VLOOKUP($D711&amp;$G711, 'regional-sales'!$A$2:$D$24, 4, 0) * VLOOKUP($D711&amp;$E711&amp;$F711&amp;$G711, 'market-share'!$A$2:$F$95, 6, 0) * VLOOKUP($C711 - $G711, survival!$A$2:$B$72, 2, 0), 0)</f>
        <v>-1.1933725119206429E-9</v>
      </c>
      <c r="J711" s="1">
        <f>sales!$I711 - IF($C711 &gt;= $G711, sales!$H711 *VLOOKUP(E711&amp;($C711-$G711), 'annual-travel'!$A$2:$D$64, 4, 0), 0)</f>
        <v>3.3387623261660337E-5</v>
      </c>
      <c r="K711" s="1">
        <f>sales!$J711 - SUM($M711:$P711)</f>
        <v>-5.2129907999187708E-6</v>
      </c>
      <c r="M711" s="1">
        <f>IFERROR(sales!$I711 * VLOOKUP($E711&amp;$F711&amp;"GAS", 'fuel-split'!$A$2:$E$7, 5, 0) / VLOOKUP($F711&amp;$G711&amp;"GAS", 'fuel-efficiency'!$A$2:$E$56, 5, 0), 0)</f>
        <v>0</v>
      </c>
      <c r="N711" s="1">
        <f>IFERROR(sales!$I711 * VLOOKUP($E711&amp;F711&amp;"DSL", 'fuel-split'!$A$2:$E$7, 5, 0) / VLOOKUP($F711&amp;$G711&amp;"DSL", 'fuel-efficiency'!$A$2:$E$56, 5, 0), 0)</f>
        <v>0</v>
      </c>
      <c r="O711" s="1">
        <f>IFERROR(sales!$I711 * VLOOKUP($E711&amp;$F711&amp;"NG", 'fuel-split'!$A$2:$E$7, 5, 0) / VLOOKUP($F711&amp;$G711&amp;"NG", 'fuel-efficiency'!$A$2:$E$56, 5, 0), 0)</f>
        <v>29504.159326319874</v>
      </c>
      <c r="P711" s="1">
        <f>IFERROR(sales!$I711 * VLOOKUP($E711&amp;$F711&amp;"ELEC", 'fuel-split'!$A$2:$E$7, 5, 0) / VLOOKUP($F711&amp;$G711&amp;"ELEC", 'fuel-efficiency'!$A$2:$E$56, 5, 0), 0)</f>
        <v>23833.98860416091</v>
      </c>
    </row>
    <row r="712" spans="1:16" x14ac:dyDescent="0.2">
      <c r="A712" s="1" t="str">
        <f t="shared" si="22"/>
        <v>20162commercialVCC 24724 (NG T7 SWCVng)2013</v>
      </c>
      <c r="B712" s="1" t="str">
        <f t="shared" si="23"/>
        <v>20162commercialVCC 24724 (NG T7 SWCVng)</v>
      </c>
      <c r="C712">
        <f>sales!$B$712</f>
        <v>2016</v>
      </c>
      <c r="D712">
        <f>sales!$C$712</f>
        <v>2</v>
      </c>
      <c r="E712" t="str">
        <f>sales!$D$712</f>
        <v>commercial</v>
      </c>
      <c r="F712" t="str">
        <f>sales!$E$712</f>
        <v>VCC 24724 (NG T7 SWCVng)</v>
      </c>
      <c r="G712">
        <f>sales!$F$712</f>
        <v>2013</v>
      </c>
      <c r="H712" s="1">
        <f>sales!$G712 - VLOOKUP($D712&amp;$G712, 'regional-sales'!$A$2:$D$24, 4, 0) * VLOOKUP($D712&amp;$E712&amp;$F712&amp;$G712, 'market-share'!$A$2:$F$95, 6, 0) * ($C712 = $G712)</f>
        <v>0</v>
      </c>
      <c r="I712" s="1">
        <f>sales!$H712 - IF($C712 &gt;= $G712, VLOOKUP($D712&amp;$G712, 'regional-sales'!$A$2:$D$24, 4, 0) * VLOOKUP($D712&amp;$E712&amp;$F712&amp;$G712, 'market-share'!$A$2:$F$95, 6, 0) * VLOOKUP($C712 - $G712, survival!$A$2:$B$72, 2, 0), 0)</f>
        <v>-1.1814442757440702E-9</v>
      </c>
      <c r="J712" s="1">
        <f>sales!$I712 - IF($C712 &gt;= $G712, sales!$H712 *VLOOKUP(E712&amp;($C712-$G712), 'annual-travel'!$A$2:$D$64, 4, 0), 0)</f>
        <v>2.2009277017787099E-5</v>
      </c>
      <c r="K712" s="1">
        <f>sales!$J712 - SUM($M712:$P712)</f>
        <v>-4.7617577365599573E-6</v>
      </c>
      <c r="M712" s="1">
        <f>IFERROR(sales!$I712 * VLOOKUP($E712&amp;$F712&amp;"GAS", 'fuel-split'!$A$2:$E$7, 5, 0) / VLOOKUP($F712&amp;$G712&amp;"GAS", 'fuel-efficiency'!$A$2:$E$56, 5, 0), 0)</f>
        <v>0</v>
      </c>
      <c r="N712" s="1">
        <f>IFERROR(sales!$I712 * VLOOKUP($E712&amp;F712&amp;"DSL", 'fuel-split'!$A$2:$E$7, 5, 0) / VLOOKUP($F712&amp;$G712&amp;"DSL", 'fuel-efficiency'!$A$2:$E$56, 5, 0), 0)</f>
        <v>0</v>
      </c>
      <c r="O712" s="1">
        <f>IFERROR(sales!$I712 * VLOOKUP($E712&amp;$F712&amp;"NG", 'fuel-split'!$A$2:$E$7, 5, 0) / VLOOKUP($F712&amp;$G712&amp;"NG", 'fuel-efficiency'!$A$2:$E$56, 5, 0), 0)</f>
        <v>26949.465907449881</v>
      </c>
      <c r="P712" s="1">
        <f>IFERROR(sales!$I712 * VLOOKUP($E712&amp;$F712&amp;"ELEC", 'fuel-split'!$A$2:$E$7, 5, 0) / VLOOKUP($F712&amp;$G712&amp;"ELEC", 'fuel-efficiency'!$A$2:$E$56, 5, 0), 0)</f>
        <v>21770.261481519079</v>
      </c>
    </row>
    <row r="713" spans="1:16" x14ac:dyDescent="0.2">
      <c r="A713" s="1" t="str">
        <f t="shared" si="22"/>
        <v>20172commercialVCC 24724 (NG T7 SWCVng)2013</v>
      </c>
      <c r="B713" s="1" t="str">
        <f t="shared" si="23"/>
        <v>20172commercialVCC 24724 (NG T7 SWCVng)</v>
      </c>
      <c r="C713">
        <f>sales!$B$713</f>
        <v>2017</v>
      </c>
      <c r="D713">
        <f>sales!$C$713</f>
        <v>2</v>
      </c>
      <c r="E713" t="str">
        <f>sales!$D$713</f>
        <v>commercial</v>
      </c>
      <c r="F713" t="str">
        <f>sales!$E$713</f>
        <v>VCC 24724 (NG T7 SWCVng)</v>
      </c>
      <c r="G713">
        <f>sales!$F$713</f>
        <v>2013</v>
      </c>
      <c r="H713" s="1">
        <f>sales!$G713 - VLOOKUP($D713&amp;$G713, 'regional-sales'!$A$2:$D$24, 4, 0) * VLOOKUP($D713&amp;$E713&amp;$F713&amp;$G713, 'market-share'!$A$2:$F$95, 6, 0) * ($C713 = $G713)</f>
        <v>0</v>
      </c>
      <c r="I713" s="1">
        <f>sales!$H713 - IF($C713 &gt;= $G713, VLOOKUP($D713&amp;$G713, 'regional-sales'!$A$2:$D$24, 4, 0) * VLOOKUP($D713&amp;$E713&amp;$F713&amp;$G713, 'market-share'!$A$2:$F$95, 6, 0) * VLOOKUP($C713 - $G713, survival!$A$2:$B$72, 2, 0), 0)</f>
        <v>-1.1696306145836388E-9</v>
      </c>
      <c r="J713" s="1">
        <f>sales!$I713 - IF($C713 &gt;= $G713, sales!$H713 *VLOOKUP(E713&amp;($C713-$G713), 'annual-travel'!$A$2:$D$64, 4, 0), 0)</f>
        <v>-1.6051388229243457E-5</v>
      </c>
      <c r="K713" s="1">
        <f>sales!$J713 - SUM($M713:$P713)</f>
        <v>-4.4044936657883227E-6</v>
      </c>
      <c r="M713" s="1">
        <f>IFERROR(sales!$I713 * VLOOKUP($E713&amp;$F713&amp;"GAS", 'fuel-split'!$A$2:$E$7, 5, 0) / VLOOKUP($F713&amp;$G713&amp;"GAS", 'fuel-efficiency'!$A$2:$E$56, 5, 0), 0)</f>
        <v>0</v>
      </c>
      <c r="N713" s="1">
        <f>IFERROR(sales!$I713 * VLOOKUP($E713&amp;F713&amp;"DSL", 'fuel-split'!$A$2:$E$7, 5, 0) / VLOOKUP($F713&amp;$G713&amp;"DSL", 'fuel-efficiency'!$A$2:$E$56, 5, 0), 0)</f>
        <v>0</v>
      </c>
      <c r="O713" s="1">
        <f>IFERROR(sales!$I713 * VLOOKUP($E713&amp;$F713&amp;"NG", 'fuel-split'!$A$2:$E$7, 5, 0) / VLOOKUP($F713&amp;$G713&amp;"NG", 'fuel-efficiency'!$A$2:$E$56, 5, 0), 0)</f>
        <v>24928.234424442689</v>
      </c>
      <c r="P713" s="1">
        <f>IFERROR(sales!$I713 * VLOOKUP($E713&amp;$F713&amp;"ELEC", 'fuel-split'!$A$2:$E$7, 5, 0) / VLOOKUP($F713&amp;$G713&amp;"ELEC", 'fuel-efficiency'!$A$2:$E$56, 5, 0), 0)</f>
        <v>20137.474470048805</v>
      </c>
    </row>
    <row r="714" spans="1:16" x14ac:dyDescent="0.2">
      <c r="A714" s="1" t="str">
        <f t="shared" si="22"/>
        <v>20182commercialVCC 24724 (NG T7 SWCVng)2013</v>
      </c>
      <c r="B714" s="1" t="str">
        <f t="shared" si="23"/>
        <v>20182commercialVCC 24724 (NG T7 SWCVng)</v>
      </c>
      <c r="C714">
        <f>sales!$B$714</f>
        <v>2018</v>
      </c>
      <c r="D714">
        <f>sales!$C$714</f>
        <v>2</v>
      </c>
      <c r="E714" t="str">
        <f>sales!$D$714</f>
        <v>commercial</v>
      </c>
      <c r="F714" t="str">
        <f>sales!$E$714</f>
        <v>VCC 24724 (NG T7 SWCVng)</v>
      </c>
      <c r="G714">
        <f>sales!$F$714</f>
        <v>2013</v>
      </c>
      <c r="H714" s="1">
        <f>sales!$G714 - VLOOKUP($D714&amp;$G714, 'regional-sales'!$A$2:$D$24, 4, 0) * VLOOKUP($D714&amp;$E714&amp;$F714&amp;$G714, 'market-share'!$A$2:$F$95, 6, 0) * ($C714 = $G714)</f>
        <v>0</v>
      </c>
      <c r="I714" s="1">
        <f>sales!$H714 - IF($C714 &gt;= $G714, VLOOKUP($D714&amp;$G714, 'regional-sales'!$A$2:$D$24, 4, 0) * VLOOKUP($D714&amp;$E714&amp;$F714&amp;$G714, 'market-share'!$A$2:$F$95, 6, 0) * VLOOKUP($C714 - $G714, survival!$A$2:$B$72, 2, 0), 0)</f>
        <v>-1.1579297520825094E-9</v>
      </c>
      <c r="J714" s="1">
        <f>sales!$I714 - IF($C714 &gt;= $G714, sales!$H714 *VLOOKUP(E714&amp;($C714-$G714), 'annual-travel'!$A$2:$D$64, 4, 0), 0)</f>
        <v>2.4988257791846991E-5</v>
      </c>
      <c r="K714" s="1">
        <f>sales!$J714 - SUM($M714:$P714)</f>
        <v>-4.0899176383391023E-6</v>
      </c>
      <c r="M714" s="1">
        <f>IFERROR(sales!$I714 * VLOOKUP($E714&amp;$F714&amp;"GAS", 'fuel-split'!$A$2:$E$7, 5, 0) / VLOOKUP($F714&amp;$G714&amp;"GAS", 'fuel-efficiency'!$A$2:$E$56, 5, 0), 0)</f>
        <v>0</v>
      </c>
      <c r="N714" s="1">
        <f>IFERROR(sales!$I714 * VLOOKUP($E714&amp;F714&amp;"DSL", 'fuel-split'!$A$2:$E$7, 5, 0) / VLOOKUP($F714&amp;$G714&amp;"DSL", 'fuel-efficiency'!$A$2:$E$56, 5, 0), 0)</f>
        <v>0</v>
      </c>
      <c r="O714" s="1">
        <f>IFERROR(sales!$I714 * VLOOKUP($E714&amp;$F714&amp;"NG", 'fuel-split'!$A$2:$E$7, 5, 0) / VLOOKUP($F714&amp;$G714&amp;"NG", 'fuel-efficiency'!$A$2:$E$56, 5, 0), 0)</f>
        <v>23148.176220875142</v>
      </c>
      <c r="P714" s="1">
        <f>IFERROR(sales!$I714 * VLOOKUP($E714&amp;$F714&amp;"ELEC", 'fuel-split'!$A$2:$E$7, 5, 0) / VLOOKUP($F714&amp;$G714&amp;"ELEC", 'fuel-efficiency'!$A$2:$E$56, 5, 0), 0)</f>
        <v>18699.511555419173</v>
      </c>
    </row>
    <row r="715" spans="1:16" x14ac:dyDescent="0.2">
      <c r="A715" s="1" t="str">
        <f t="shared" si="22"/>
        <v>20192commercialVCC 24724 (NG T7 SWCVng)2013</v>
      </c>
      <c r="B715" s="1" t="str">
        <f t="shared" si="23"/>
        <v>20192commercialVCC 24724 (NG T7 SWCVng)</v>
      </c>
      <c r="C715">
        <f>sales!$B$715</f>
        <v>2019</v>
      </c>
      <c r="D715">
        <f>sales!$C$715</f>
        <v>2</v>
      </c>
      <c r="E715" t="str">
        <f>sales!$D$715</f>
        <v>commercial</v>
      </c>
      <c r="F715" t="str">
        <f>sales!$E$715</f>
        <v>VCC 24724 (NG T7 SWCVng)</v>
      </c>
      <c r="G715">
        <f>sales!$F$715</f>
        <v>2013</v>
      </c>
      <c r="H715" s="1">
        <f>sales!$G715 - VLOOKUP($D715&amp;$G715, 'regional-sales'!$A$2:$D$24, 4, 0) * VLOOKUP($D715&amp;$E715&amp;$F715&amp;$G715, 'market-share'!$A$2:$F$95, 6, 0) * ($C715 = $G715)</f>
        <v>0</v>
      </c>
      <c r="I715" s="1">
        <f>sales!$H715 - IF($C715 &gt;= $G715, VLOOKUP($D715&amp;$G715, 'regional-sales'!$A$2:$D$24, 4, 0) * VLOOKUP($D715&amp;$E715&amp;$F715&amp;$G715, 'market-share'!$A$2:$F$95, 6, 0) * VLOOKUP($C715 - $G715, survival!$A$2:$B$72, 2, 0), 0)</f>
        <v>-1.1463487936680394E-9</v>
      </c>
      <c r="J715" s="1">
        <f>sales!$I715 - IF($C715 &gt;= $G715, sales!$H715 *VLOOKUP(E715&amp;($C715-$G715), 'annual-travel'!$A$2:$D$64, 4, 0), 0)</f>
        <v>1.8026767065748572E-5</v>
      </c>
      <c r="K715" s="1">
        <f>sales!$J715 - SUM($M715:$P715)</f>
        <v>-3.8352955016307533E-6</v>
      </c>
      <c r="M715" s="1">
        <f>IFERROR(sales!$I715 * VLOOKUP($E715&amp;$F715&amp;"GAS", 'fuel-split'!$A$2:$E$7, 5, 0) / VLOOKUP($F715&amp;$G715&amp;"GAS", 'fuel-efficiency'!$A$2:$E$56, 5, 0), 0)</f>
        <v>0</v>
      </c>
      <c r="N715" s="1">
        <f>IFERROR(sales!$I715 * VLOOKUP($E715&amp;F715&amp;"DSL", 'fuel-split'!$A$2:$E$7, 5, 0) / VLOOKUP($F715&amp;$G715&amp;"DSL", 'fuel-efficiency'!$A$2:$E$56, 5, 0), 0)</f>
        <v>0</v>
      </c>
      <c r="O715" s="1">
        <f>IFERROR(sales!$I715 * VLOOKUP($E715&amp;$F715&amp;"NG", 'fuel-split'!$A$2:$E$7, 5, 0) / VLOOKUP($F715&amp;$G715&amp;"NG", 'fuel-efficiency'!$A$2:$E$56, 5, 0), 0)</f>
        <v>21705.772347876293</v>
      </c>
      <c r="P715" s="1">
        <f>IFERROR(sales!$I715 * VLOOKUP($E715&amp;$F715&amp;"ELEC", 'fuel-split'!$A$2:$E$7, 5, 0) / VLOOKUP($F715&amp;$G715&amp;"ELEC", 'fuel-efficiency'!$A$2:$E$56, 5, 0), 0)</f>
        <v>17534.311859626301</v>
      </c>
    </row>
    <row r="716" spans="1:16" x14ac:dyDescent="0.2">
      <c r="A716" s="1" t="str">
        <f t="shared" si="22"/>
        <v>20202commercialVCC 24724 (NG T7 SWCVng)2013</v>
      </c>
      <c r="B716" s="1" t="str">
        <f t="shared" si="23"/>
        <v>20202commercialVCC 24724 (NG T7 SWCVng)</v>
      </c>
      <c r="C716">
        <f>sales!$B$716</f>
        <v>2020</v>
      </c>
      <c r="D716">
        <f>sales!$C$716</f>
        <v>2</v>
      </c>
      <c r="E716" t="str">
        <f>sales!$D$716</f>
        <v>commercial</v>
      </c>
      <c r="F716" t="str">
        <f>sales!$E$716</f>
        <v>VCC 24724 (NG T7 SWCVng)</v>
      </c>
      <c r="G716">
        <f>sales!$F$716</f>
        <v>2013</v>
      </c>
      <c r="H716" s="1">
        <f>sales!$G716 - VLOOKUP($D716&amp;$G716, 'regional-sales'!$A$2:$D$24, 4, 0) * VLOOKUP($D716&amp;$E716&amp;$F716&amp;$G716, 'market-share'!$A$2:$F$95, 6, 0) * ($C716 = $G716)</f>
        <v>0</v>
      </c>
      <c r="I716" s="1">
        <f>sales!$H716 - IF($C716 &gt;= $G716, VLOOKUP($D716&amp;$G716, 'regional-sales'!$A$2:$D$24, 4, 0) * VLOOKUP($D716&amp;$E716&amp;$F716&amp;$G716, 'market-share'!$A$2:$F$95, 6, 0) * VLOOKUP($C716 - $G716, survival!$A$2:$B$72, 2, 0), 0)</f>
        <v>-1.1348850748049699E-9</v>
      </c>
      <c r="J716" s="1">
        <f>sales!$I716 - IF($C716 &gt;= $G716, sales!$H716 *VLOOKUP(E716&amp;($C716-$G716), 'annual-travel'!$A$2:$D$64, 4, 0), 0)</f>
        <v>1.788226654753089E-6</v>
      </c>
      <c r="K716" s="1">
        <f>sales!$J716 - SUM($M716:$P716)</f>
        <v>-3.6151832318864763E-6</v>
      </c>
      <c r="M716" s="1">
        <f>IFERROR(sales!$I716 * VLOOKUP($E716&amp;$F716&amp;"GAS", 'fuel-split'!$A$2:$E$7, 5, 0) / VLOOKUP($F716&amp;$G716&amp;"GAS", 'fuel-efficiency'!$A$2:$E$56, 5, 0), 0)</f>
        <v>0</v>
      </c>
      <c r="N716" s="1">
        <f>IFERROR(sales!$I716 * VLOOKUP($E716&amp;F716&amp;"DSL", 'fuel-split'!$A$2:$E$7, 5, 0) / VLOOKUP($F716&amp;$G716&amp;"DSL", 'fuel-efficiency'!$A$2:$E$56, 5, 0), 0)</f>
        <v>0</v>
      </c>
      <c r="O716" s="1">
        <f>IFERROR(sales!$I716 * VLOOKUP($E716&amp;$F716&amp;"NG", 'fuel-split'!$A$2:$E$7, 5, 0) / VLOOKUP($F716&amp;$G716&amp;"NG", 'fuel-efficiency'!$A$2:$E$56, 5, 0), 0)</f>
        <v>20459.50140974504</v>
      </c>
      <c r="P716" s="1">
        <f>IFERROR(sales!$I716 * VLOOKUP($E716&amp;$F716&amp;"ELEC", 'fuel-split'!$A$2:$E$7, 5, 0) / VLOOKUP($F716&amp;$G716&amp;"ELEC", 'fuel-efficiency'!$A$2:$E$56, 5, 0), 0)</f>
        <v>16527.551863227443</v>
      </c>
    </row>
    <row r="717" spans="1:16" x14ac:dyDescent="0.2">
      <c r="A717" s="1" t="str">
        <f t="shared" si="22"/>
        <v>20102commercialVCC 24724 (NG T7 SWCVng)2014</v>
      </c>
      <c r="B717" s="1" t="str">
        <f t="shared" si="23"/>
        <v>20102commercialVCC 24724 (NG T7 SWCVng)</v>
      </c>
      <c r="C717">
        <f>sales!$B$717</f>
        <v>2010</v>
      </c>
      <c r="D717">
        <f>sales!$C$717</f>
        <v>2</v>
      </c>
      <c r="E717" t="str">
        <f>sales!$D$717</f>
        <v>commercial</v>
      </c>
      <c r="F717" t="str">
        <f>sales!$E$717</f>
        <v>VCC 24724 (NG T7 SWCVng)</v>
      </c>
      <c r="G717">
        <f>sales!$F$717</f>
        <v>2014</v>
      </c>
      <c r="H717" s="1">
        <f>sales!$G717 - VLOOKUP($D717&amp;$G717, 'regional-sales'!$A$2:$D$24, 4, 0) * VLOOKUP($D717&amp;$E717&amp;$F717&amp;$G717, 'market-share'!$A$2:$F$95, 6, 0) * ($C717 = $G717)</f>
        <v>0</v>
      </c>
      <c r="I717" s="1">
        <f>sales!$H717 - IF($C717 &gt;= $G717, VLOOKUP($D717&amp;$G717, 'regional-sales'!$A$2:$D$24, 4, 0) * VLOOKUP($D717&amp;$E717&amp;$F717&amp;$G717, 'market-share'!$A$2:$F$95, 6, 0) * VLOOKUP($C717 - $G717, survival!$A$2:$B$72, 2, 0), 0)</f>
        <v>0</v>
      </c>
      <c r="J717" s="1">
        <f>sales!$I717 - IF($C717 &gt;= $G717, sales!$H717 *VLOOKUP(E717&amp;($C717-$G717), 'annual-travel'!$A$2:$D$64, 4, 0), 0)</f>
        <v>0</v>
      </c>
      <c r="K717" s="1">
        <f>sales!$J717 - SUM($M717:$P717)</f>
        <v>0</v>
      </c>
      <c r="M717" s="1">
        <f>IFERROR(sales!$I717 * VLOOKUP($E717&amp;$F717&amp;"GAS", 'fuel-split'!$A$2:$E$7, 5, 0) / VLOOKUP($F717&amp;$G717&amp;"GAS", 'fuel-efficiency'!$A$2:$E$56, 5, 0), 0)</f>
        <v>0</v>
      </c>
      <c r="N717" s="1">
        <f>IFERROR(sales!$I717 * VLOOKUP($E717&amp;F717&amp;"DSL", 'fuel-split'!$A$2:$E$7, 5, 0) / VLOOKUP($F717&amp;$G717&amp;"DSL", 'fuel-efficiency'!$A$2:$E$56, 5, 0), 0)</f>
        <v>0</v>
      </c>
      <c r="O717" s="1">
        <f>IFERROR(sales!$I717 * VLOOKUP($E717&amp;$F717&amp;"NG", 'fuel-split'!$A$2:$E$7, 5, 0) / VLOOKUP($F717&amp;$G717&amp;"NG", 'fuel-efficiency'!$A$2:$E$56, 5, 0), 0)</f>
        <v>0</v>
      </c>
      <c r="P717" s="1">
        <f>IFERROR(sales!$I717 * VLOOKUP($E717&amp;$F717&amp;"ELEC", 'fuel-split'!$A$2:$E$7, 5, 0) / VLOOKUP($F717&amp;$G717&amp;"ELEC", 'fuel-efficiency'!$A$2:$E$56, 5, 0), 0)</f>
        <v>0</v>
      </c>
    </row>
    <row r="718" spans="1:16" x14ac:dyDescent="0.2">
      <c r="A718" s="1" t="str">
        <f t="shared" si="22"/>
        <v>20112commercialVCC 24724 (NG T7 SWCVng)2014</v>
      </c>
      <c r="B718" s="1" t="str">
        <f t="shared" si="23"/>
        <v>20112commercialVCC 24724 (NG T7 SWCVng)</v>
      </c>
      <c r="C718">
        <f>sales!$B$718</f>
        <v>2011</v>
      </c>
      <c r="D718">
        <f>sales!$C$718</f>
        <v>2</v>
      </c>
      <c r="E718" t="str">
        <f>sales!$D$718</f>
        <v>commercial</v>
      </c>
      <c r="F718" t="str">
        <f>sales!$E$718</f>
        <v>VCC 24724 (NG T7 SWCVng)</v>
      </c>
      <c r="G718">
        <f>sales!$F$718</f>
        <v>2014</v>
      </c>
      <c r="H718" s="1">
        <f>sales!$G718 - VLOOKUP($D718&amp;$G718, 'regional-sales'!$A$2:$D$24, 4, 0) * VLOOKUP($D718&amp;$E718&amp;$F718&amp;$G718, 'market-share'!$A$2:$F$95, 6, 0) * ($C718 = $G718)</f>
        <v>0</v>
      </c>
      <c r="I718" s="1">
        <f>sales!$H718 - IF($C718 &gt;= $G718, VLOOKUP($D718&amp;$G718, 'regional-sales'!$A$2:$D$24, 4, 0) * VLOOKUP($D718&amp;$E718&amp;$F718&amp;$G718, 'market-share'!$A$2:$F$95, 6, 0) * VLOOKUP($C718 - $G718, survival!$A$2:$B$72, 2, 0), 0)</f>
        <v>0</v>
      </c>
      <c r="J718" s="1">
        <f>sales!$I718 - IF($C718 &gt;= $G718, sales!$H718 *VLOOKUP(E718&amp;($C718-$G718), 'annual-travel'!$A$2:$D$64, 4, 0), 0)</f>
        <v>0</v>
      </c>
      <c r="K718" s="1">
        <f>sales!$J718 - SUM($M718:$P718)</f>
        <v>0</v>
      </c>
      <c r="M718" s="1">
        <f>IFERROR(sales!$I718 * VLOOKUP($E718&amp;$F718&amp;"GAS", 'fuel-split'!$A$2:$E$7, 5, 0) / VLOOKUP($F718&amp;$G718&amp;"GAS", 'fuel-efficiency'!$A$2:$E$56, 5, 0), 0)</f>
        <v>0</v>
      </c>
      <c r="N718" s="1">
        <f>IFERROR(sales!$I718 * VLOOKUP($E718&amp;F718&amp;"DSL", 'fuel-split'!$A$2:$E$7, 5, 0) / VLOOKUP($F718&amp;$G718&amp;"DSL", 'fuel-efficiency'!$A$2:$E$56, 5, 0), 0)</f>
        <v>0</v>
      </c>
      <c r="O718" s="1">
        <f>IFERROR(sales!$I718 * VLOOKUP($E718&amp;$F718&amp;"NG", 'fuel-split'!$A$2:$E$7, 5, 0) / VLOOKUP($F718&amp;$G718&amp;"NG", 'fuel-efficiency'!$A$2:$E$56, 5, 0), 0)</f>
        <v>0</v>
      </c>
      <c r="P718" s="1">
        <f>IFERROR(sales!$I718 * VLOOKUP($E718&amp;$F718&amp;"ELEC", 'fuel-split'!$A$2:$E$7, 5, 0) / VLOOKUP($F718&amp;$G718&amp;"ELEC", 'fuel-efficiency'!$A$2:$E$56, 5, 0), 0)</f>
        <v>0</v>
      </c>
    </row>
    <row r="719" spans="1:16" x14ac:dyDescent="0.2">
      <c r="A719" s="1" t="str">
        <f t="shared" si="22"/>
        <v>20122commercialVCC 24724 (NG T7 SWCVng)2014</v>
      </c>
      <c r="B719" s="1" t="str">
        <f t="shared" si="23"/>
        <v>20122commercialVCC 24724 (NG T7 SWCVng)</v>
      </c>
      <c r="C719">
        <f>sales!$B$719</f>
        <v>2012</v>
      </c>
      <c r="D719">
        <f>sales!$C$719</f>
        <v>2</v>
      </c>
      <c r="E719" t="str">
        <f>sales!$D$719</f>
        <v>commercial</v>
      </c>
      <c r="F719" t="str">
        <f>sales!$E$719</f>
        <v>VCC 24724 (NG T7 SWCVng)</v>
      </c>
      <c r="G719">
        <f>sales!$F$719</f>
        <v>2014</v>
      </c>
      <c r="H719" s="1">
        <f>sales!$G719 - VLOOKUP($D719&amp;$G719, 'regional-sales'!$A$2:$D$24, 4, 0) * VLOOKUP($D719&amp;$E719&amp;$F719&amp;$G719, 'market-share'!$A$2:$F$95, 6, 0) * ($C719 = $G719)</f>
        <v>0</v>
      </c>
      <c r="I719" s="1">
        <f>sales!$H719 - IF($C719 &gt;= $G719, VLOOKUP($D719&amp;$G719, 'regional-sales'!$A$2:$D$24, 4, 0) * VLOOKUP($D719&amp;$E719&amp;$F719&amp;$G719, 'market-share'!$A$2:$F$95, 6, 0) * VLOOKUP($C719 - $G719, survival!$A$2:$B$72, 2, 0), 0)</f>
        <v>0</v>
      </c>
      <c r="J719" s="1">
        <f>sales!$I719 - IF($C719 &gt;= $G719, sales!$H719 *VLOOKUP(E719&amp;($C719-$G719), 'annual-travel'!$A$2:$D$64, 4, 0), 0)</f>
        <v>0</v>
      </c>
      <c r="K719" s="1">
        <f>sales!$J719 - SUM($M719:$P719)</f>
        <v>0</v>
      </c>
      <c r="M719" s="1">
        <f>IFERROR(sales!$I719 * VLOOKUP($E719&amp;$F719&amp;"GAS", 'fuel-split'!$A$2:$E$7, 5, 0) / VLOOKUP($F719&amp;$G719&amp;"GAS", 'fuel-efficiency'!$A$2:$E$56, 5, 0), 0)</f>
        <v>0</v>
      </c>
      <c r="N719" s="1">
        <f>IFERROR(sales!$I719 * VLOOKUP($E719&amp;F719&amp;"DSL", 'fuel-split'!$A$2:$E$7, 5, 0) / VLOOKUP($F719&amp;$G719&amp;"DSL", 'fuel-efficiency'!$A$2:$E$56, 5, 0), 0)</f>
        <v>0</v>
      </c>
      <c r="O719" s="1">
        <f>IFERROR(sales!$I719 * VLOOKUP($E719&amp;$F719&amp;"NG", 'fuel-split'!$A$2:$E$7, 5, 0) / VLOOKUP($F719&amp;$G719&amp;"NG", 'fuel-efficiency'!$A$2:$E$56, 5, 0), 0)</f>
        <v>0</v>
      </c>
      <c r="P719" s="1">
        <f>IFERROR(sales!$I719 * VLOOKUP($E719&amp;$F719&amp;"ELEC", 'fuel-split'!$A$2:$E$7, 5, 0) / VLOOKUP($F719&amp;$G719&amp;"ELEC", 'fuel-efficiency'!$A$2:$E$56, 5, 0), 0)</f>
        <v>0</v>
      </c>
    </row>
    <row r="720" spans="1:16" x14ac:dyDescent="0.2">
      <c r="A720" s="1" t="str">
        <f t="shared" si="22"/>
        <v>20132commercialVCC 24724 (NG T7 SWCVng)2014</v>
      </c>
      <c r="B720" s="1" t="str">
        <f t="shared" si="23"/>
        <v>20132commercialVCC 24724 (NG T7 SWCVng)</v>
      </c>
      <c r="C720">
        <f>sales!$B$720</f>
        <v>2013</v>
      </c>
      <c r="D720">
        <f>sales!$C$720</f>
        <v>2</v>
      </c>
      <c r="E720" t="str">
        <f>sales!$D$720</f>
        <v>commercial</v>
      </c>
      <c r="F720" t="str">
        <f>sales!$E$720</f>
        <v>VCC 24724 (NG T7 SWCVng)</v>
      </c>
      <c r="G720">
        <f>sales!$F$720</f>
        <v>2014</v>
      </c>
      <c r="H720" s="1">
        <f>sales!$G720 - VLOOKUP($D720&amp;$G720, 'regional-sales'!$A$2:$D$24, 4, 0) * VLOOKUP($D720&amp;$E720&amp;$F720&amp;$G720, 'market-share'!$A$2:$F$95, 6, 0) * ($C720 = $G720)</f>
        <v>0</v>
      </c>
      <c r="I720" s="1">
        <f>sales!$H720 - IF($C720 &gt;= $G720, VLOOKUP($D720&amp;$G720, 'regional-sales'!$A$2:$D$24, 4, 0) * VLOOKUP($D720&amp;$E720&amp;$F720&amp;$G720, 'market-share'!$A$2:$F$95, 6, 0) * VLOOKUP($C720 - $G720, survival!$A$2:$B$72, 2, 0), 0)</f>
        <v>0</v>
      </c>
      <c r="J720" s="1">
        <f>sales!$I720 - IF($C720 &gt;= $G720, sales!$H720 *VLOOKUP(E720&amp;($C720-$G720), 'annual-travel'!$A$2:$D$64, 4, 0), 0)</f>
        <v>0</v>
      </c>
      <c r="K720" s="1">
        <f>sales!$J720 - SUM($M720:$P720)</f>
        <v>0</v>
      </c>
      <c r="M720" s="1">
        <f>IFERROR(sales!$I720 * VLOOKUP($E720&amp;$F720&amp;"GAS", 'fuel-split'!$A$2:$E$7, 5, 0) / VLOOKUP($F720&amp;$G720&amp;"GAS", 'fuel-efficiency'!$A$2:$E$56, 5, 0), 0)</f>
        <v>0</v>
      </c>
      <c r="N720" s="1">
        <f>IFERROR(sales!$I720 * VLOOKUP($E720&amp;F720&amp;"DSL", 'fuel-split'!$A$2:$E$7, 5, 0) / VLOOKUP($F720&amp;$G720&amp;"DSL", 'fuel-efficiency'!$A$2:$E$56, 5, 0), 0)</f>
        <v>0</v>
      </c>
      <c r="O720" s="1">
        <f>IFERROR(sales!$I720 * VLOOKUP($E720&amp;$F720&amp;"NG", 'fuel-split'!$A$2:$E$7, 5, 0) / VLOOKUP($F720&amp;$G720&amp;"NG", 'fuel-efficiency'!$A$2:$E$56, 5, 0), 0)</f>
        <v>0</v>
      </c>
      <c r="P720" s="1">
        <f>IFERROR(sales!$I720 * VLOOKUP($E720&amp;$F720&amp;"ELEC", 'fuel-split'!$A$2:$E$7, 5, 0) / VLOOKUP($F720&amp;$G720&amp;"ELEC", 'fuel-efficiency'!$A$2:$E$56, 5, 0), 0)</f>
        <v>0</v>
      </c>
    </row>
    <row r="721" spans="1:16" x14ac:dyDescent="0.2">
      <c r="A721" s="1" t="str">
        <f t="shared" si="22"/>
        <v>20142commercialVCC 24724 (NG T7 SWCVng)2014</v>
      </c>
      <c r="B721" s="1" t="str">
        <f t="shared" si="23"/>
        <v>20142commercialVCC 24724 (NG T7 SWCVng)</v>
      </c>
      <c r="C721">
        <f>sales!$B$721</f>
        <v>2014</v>
      </c>
      <c r="D721">
        <f>sales!$C$721</f>
        <v>2</v>
      </c>
      <c r="E721" t="str">
        <f>sales!$D$721</f>
        <v>commercial</v>
      </c>
      <c r="F721" t="str">
        <f>sales!$E$721</f>
        <v>VCC 24724 (NG T7 SWCVng)</v>
      </c>
      <c r="G721">
        <f>sales!$F$721</f>
        <v>2014</v>
      </c>
      <c r="H721" s="1">
        <f>sales!$G721 - VLOOKUP($D721&amp;$G721, 'regional-sales'!$A$2:$D$24, 4, 0) * VLOOKUP($D721&amp;$E721&amp;$F721&amp;$G721, 'market-share'!$A$2:$F$95, 6, 0) * ($C721 = $G721)</f>
        <v>-1.7304522259564692E-9</v>
      </c>
      <c r="I721" s="1">
        <f>sales!$H721 - IF($C721 &gt;= $G721, VLOOKUP($D721&amp;$G721, 'regional-sales'!$A$2:$D$24, 4, 0) * VLOOKUP($D721&amp;$E721&amp;$F721&amp;$G721, 'market-share'!$A$2:$F$95, 6, 0) * VLOOKUP($C721 - $G721, survival!$A$2:$B$72, 2, 0), 0)</f>
        <v>-1.7304522259564692E-9</v>
      </c>
      <c r="J721" s="1">
        <f>sales!$I721 - IF($C721 &gt;= $G721, sales!$H721 *VLOOKUP(E721&amp;($C721-$G721), 'annual-travel'!$A$2:$D$64, 4, 0), 0)</f>
        <v>-9.4112823717296124E-5</v>
      </c>
      <c r="K721" s="1">
        <f>sales!$J721 - SUM($M721:$P721)</f>
        <v>2.7448113542050123E-5</v>
      </c>
      <c r="M721" s="1">
        <f>IFERROR(sales!$I721 * VLOOKUP($E721&amp;$F721&amp;"GAS", 'fuel-split'!$A$2:$E$7, 5, 0) / VLOOKUP($F721&amp;$G721&amp;"GAS", 'fuel-efficiency'!$A$2:$E$56, 5, 0), 0)</f>
        <v>0</v>
      </c>
      <c r="N721" s="1">
        <f>IFERROR(sales!$I721 * VLOOKUP($E721&amp;F721&amp;"DSL", 'fuel-split'!$A$2:$E$7, 5, 0) / VLOOKUP($F721&amp;$G721&amp;"DSL", 'fuel-efficiency'!$A$2:$E$56, 5, 0), 0)</f>
        <v>0</v>
      </c>
      <c r="O721" s="1">
        <f>IFERROR(sales!$I721 * VLOOKUP($E721&amp;$F721&amp;"NG", 'fuel-split'!$A$2:$E$7, 5, 0) / VLOOKUP($F721&amp;$G721&amp;"NG", 'fuel-efficiency'!$A$2:$E$56, 5, 0), 0)</f>
        <v>111895.9242797082</v>
      </c>
      <c r="P721" s="1">
        <f>IFERROR(sales!$I721 * VLOOKUP($E721&amp;$F721&amp;"ELEC", 'fuel-split'!$A$2:$E$7, 5, 0) / VLOOKUP($F721&amp;$G721&amp;"ELEC", 'fuel-efficiency'!$A$2:$E$56, 5, 0), 0)</f>
        <v>90415.3032369477</v>
      </c>
    </row>
    <row r="722" spans="1:16" x14ac:dyDescent="0.2">
      <c r="A722" s="1" t="str">
        <f t="shared" si="22"/>
        <v>20152commercialVCC 24724 (NG T7 SWCVng)2014</v>
      </c>
      <c r="B722" s="1" t="str">
        <f t="shared" si="23"/>
        <v>20152commercialVCC 24724 (NG T7 SWCVng)</v>
      </c>
      <c r="C722">
        <f>sales!$B$722</f>
        <v>2015</v>
      </c>
      <c r="D722">
        <f>sales!$C$722</f>
        <v>2</v>
      </c>
      <c r="E722" t="str">
        <f>sales!$D$722</f>
        <v>commercial</v>
      </c>
      <c r="F722" t="str">
        <f>sales!$E$722</f>
        <v>VCC 24724 (NG T7 SWCVng)</v>
      </c>
      <c r="G722">
        <f>sales!$F$722</f>
        <v>2014</v>
      </c>
      <c r="H722" s="1">
        <f>sales!$G722 - VLOOKUP($D722&amp;$G722, 'regional-sales'!$A$2:$D$24, 4, 0) * VLOOKUP($D722&amp;$E722&amp;$F722&amp;$G722, 'market-share'!$A$2:$F$95, 6, 0) * ($C722 = $G722)</f>
        <v>0</v>
      </c>
      <c r="I722" s="1">
        <f>sales!$H722 - IF($C722 &gt;= $G722, VLOOKUP($D722&amp;$G722, 'regional-sales'!$A$2:$D$24, 4, 0) * VLOOKUP($D722&amp;$E722&amp;$F722&amp;$G722, 'market-share'!$A$2:$F$95, 6, 0) * VLOOKUP($C722 - $G722, survival!$A$2:$B$72, 2, 0), 0)</f>
        <v>-1.7130936669218499E-9</v>
      </c>
      <c r="J722" s="1">
        <f>sales!$I722 - IF($C722 &gt;= $G722, sales!$H722 *VLOOKUP(E722&amp;($C722-$G722), 'annual-travel'!$A$2:$D$64, 4, 0), 0)</f>
        <v>8.0692057963460684E-5</v>
      </c>
      <c r="K722" s="1">
        <f>sales!$J722 - SUM($M722:$P722)</f>
        <v>2.3275206331163645E-5</v>
      </c>
      <c r="M722" s="1">
        <f>IFERROR(sales!$I722 * VLOOKUP($E722&amp;$F722&amp;"GAS", 'fuel-split'!$A$2:$E$7, 5, 0) / VLOOKUP($F722&amp;$G722&amp;"GAS", 'fuel-efficiency'!$A$2:$E$56, 5, 0), 0)</f>
        <v>0</v>
      </c>
      <c r="N722" s="1">
        <f>IFERROR(sales!$I722 * VLOOKUP($E722&amp;F722&amp;"DSL", 'fuel-split'!$A$2:$E$7, 5, 0) / VLOOKUP($F722&amp;$G722&amp;"DSL", 'fuel-efficiency'!$A$2:$E$56, 5, 0), 0)</f>
        <v>0</v>
      </c>
      <c r="O722" s="1">
        <f>IFERROR(sales!$I722 * VLOOKUP($E722&amp;$F722&amp;"NG", 'fuel-split'!$A$2:$E$7, 5, 0) / VLOOKUP($F722&amp;$G722&amp;"NG", 'fuel-efficiency'!$A$2:$E$56, 5, 0), 0)</f>
        <v>94884.161994814858</v>
      </c>
      <c r="P722" s="1">
        <f>IFERROR(sales!$I722 * VLOOKUP($E722&amp;$F722&amp;"ELEC", 'fuel-split'!$A$2:$E$7, 5, 0) / VLOOKUP($F722&amp;$G722&amp;"ELEC", 'fuel-efficiency'!$A$2:$E$56, 5, 0), 0)</f>
        <v>76669.282946354928</v>
      </c>
    </row>
    <row r="723" spans="1:16" x14ac:dyDescent="0.2">
      <c r="A723" s="1" t="str">
        <f t="shared" si="22"/>
        <v>20162commercialVCC 24724 (NG T7 SWCVng)2014</v>
      </c>
      <c r="B723" s="1" t="str">
        <f t="shared" si="23"/>
        <v>20162commercialVCC 24724 (NG T7 SWCVng)</v>
      </c>
      <c r="C723">
        <f>sales!$B$723</f>
        <v>2016</v>
      </c>
      <c r="D723">
        <f>sales!$C$723</f>
        <v>2</v>
      </c>
      <c r="E723" t="str">
        <f>sales!$D$723</f>
        <v>commercial</v>
      </c>
      <c r="F723" t="str">
        <f>sales!$E$723</f>
        <v>VCC 24724 (NG T7 SWCVng)</v>
      </c>
      <c r="G723">
        <f>sales!$F$723</f>
        <v>2014</v>
      </c>
      <c r="H723" s="1">
        <f>sales!$G723 - VLOOKUP($D723&amp;$G723, 'regional-sales'!$A$2:$D$24, 4, 0) * VLOOKUP($D723&amp;$E723&amp;$F723&amp;$G723, 'market-share'!$A$2:$F$95, 6, 0) * ($C723 = $G723)</f>
        <v>0</v>
      </c>
      <c r="I723" s="1">
        <f>sales!$H723 - IF($C723 &gt;= $G723, VLOOKUP($D723&amp;$G723, 'regional-sales'!$A$2:$D$24, 4, 0) * VLOOKUP($D723&amp;$E723&amp;$F723&amp;$G723, 'market-share'!$A$2:$F$95, 6, 0) * VLOOKUP($C723 - $G723, survival!$A$2:$B$72, 2, 0), 0)</f>
        <v>-1.6959944559857831E-9</v>
      </c>
      <c r="J723" s="1">
        <f>sales!$I723 - IF($C723 &gt;= $G723, sales!$H723 *VLOOKUP(E723&amp;($C723-$G723), 'annual-travel'!$A$2:$D$64, 4, 0), 0)</f>
        <v>1.0924629168584943E-4</v>
      </c>
      <c r="K723" s="1">
        <f>sales!$J723 - SUM($M723:$P723)</f>
        <v>2.0797218894585967E-5</v>
      </c>
      <c r="M723" s="1">
        <f>IFERROR(sales!$I723 * VLOOKUP($E723&amp;$F723&amp;"GAS", 'fuel-split'!$A$2:$E$7, 5, 0) / VLOOKUP($F723&amp;$G723&amp;"GAS", 'fuel-efficiency'!$A$2:$E$56, 5, 0), 0)</f>
        <v>0</v>
      </c>
      <c r="N723" s="1">
        <f>IFERROR(sales!$I723 * VLOOKUP($E723&amp;F723&amp;"DSL", 'fuel-split'!$A$2:$E$7, 5, 0) / VLOOKUP($F723&amp;$G723&amp;"DSL", 'fuel-efficiency'!$A$2:$E$56, 5, 0), 0)</f>
        <v>0</v>
      </c>
      <c r="O723" s="1">
        <f>IFERROR(sales!$I723 * VLOOKUP($E723&amp;$F723&amp;"NG", 'fuel-split'!$A$2:$E$7, 5, 0) / VLOOKUP($F723&amp;$G723&amp;"NG", 'fuel-efficiency'!$A$2:$E$56, 5, 0), 0)</f>
        <v>84783.48802952058</v>
      </c>
      <c r="P723" s="1">
        <f>IFERROR(sales!$I723 * VLOOKUP($E723&amp;$F723&amp;"ELEC", 'fuel-split'!$A$2:$E$7, 5, 0) / VLOOKUP($F723&amp;$G723&amp;"ELEC", 'fuel-efficiency'!$A$2:$E$56, 5, 0), 0)</f>
        <v>68507.631792853193</v>
      </c>
    </row>
    <row r="724" spans="1:16" x14ac:dyDescent="0.2">
      <c r="A724" s="1" t="str">
        <f t="shared" si="22"/>
        <v>20172commercialVCC 24724 (NG T7 SWCVng)2014</v>
      </c>
      <c r="B724" s="1" t="str">
        <f t="shared" si="23"/>
        <v>20172commercialVCC 24724 (NG T7 SWCVng)</v>
      </c>
      <c r="C724">
        <f>sales!$B$724</f>
        <v>2017</v>
      </c>
      <c r="D724">
        <f>sales!$C$724</f>
        <v>2</v>
      </c>
      <c r="E724" t="str">
        <f>sales!$D$724</f>
        <v>commercial</v>
      </c>
      <c r="F724" t="str">
        <f>sales!$E$724</f>
        <v>VCC 24724 (NG T7 SWCVng)</v>
      </c>
      <c r="G724">
        <f>sales!$F$724</f>
        <v>2014</v>
      </c>
      <c r="H724" s="1">
        <f>sales!$G724 - VLOOKUP($D724&amp;$G724, 'regional-sales'!$A$2:$D$24, 4, 0) * VLOOKUP($D724&amp;$E724&amp;$F724&amp;$G724, 'market-share'!$A$2:$F$95, 6, 0) * ($C724 = $G724)</f>
        <v>0</v>
      </c>
      <c r="I724" s="1">
        <f>sales!$H724 - IF($C724 &gt;= $G724, VLOOKUP($D724&amp;$G724, 'regional-sales'!$A$2:$D$24, 4, 0) * VLOOKUP($D724&amp;$E724&amp;$F724&amp;$G724, 'market-share'!$A$2:$F$95, 6, 0) * VLOOKUP($C724 - $G724, survival!$A$2:$B$72, 2, 0), 0)</f>
        <v>-1.6790551171652623E-9</v>
      </c>
      <c r="J724" s="1">
        <f>sales!$I724 - IF($C724 &gt;= $G724, sales!$H724 *VLOOKUP(E724&amp;($C724-$G724), 'annual-travel'!$A$2:$D$64, 4, 0), 0)</f>
        <v>7.2015158366411924E-5</v>
      </c>
      <c r="K724" s="1">
        <f>sales!$J724 - SUM($M724:$P724)</f>
        <v>1.8996826838701963E-5</v>
      </c>
      <c r="M724" s="1">
        <f>IFERROR(sales!$I724 * VLOOKUP($E724&amp;$F724&amp;"GAS", 'fuel-split'!$A$2:$E$7, 5, 0) / VLOOKUP($F724&amp;$G724&amp;"GAS", 'fuel-efficiency'!$A$2:$E$56, 5, 0), 0)</f>
        <v>0</v>
      </c>
      <c r="N724" s="1">
        <f>IFERROR(sales!$I724 * VLOOKUP($E724&amp;F724&amp;"DSL", 'fuel-split'!$A$2:$E$7, 5, 0) / VLOOKUP($F724&amp;$G724&amp;"DSL", 'fuel-efficiency'!$A$2:$E$56, 5, 0), 0)</f>
        <v>0</v>
      </c>
      <c r="O724" s="1">
        <f>IFERROR(sales!$I724 * VLOOKUP($E724&amp;$F724&amp;"NG", 'fuel-split'!$A$2:$E$7, 5, 0) / VLOOKUP($F724&amp;$G724&amp;"NG", 'fuel-efficiency'!$A$2:$E$56, 5, 0), 0)</f>
        <v>77442.291945867168</v>
      </c>
      <c r="P724" s="1">
        <f>IFERROR(sales!$I724 * VLOOKUP($E724&amp;$F724&amp;"ELEC", 'fuel-split'!$A$2:$E$7, 5, 0) / VLOOKUP($F724&amp;$G724&amp;"ELEC", 'fuel-efficiency'!$A$2:$E$56, 5, 0), 0)</f>
        <v>62575.722527184029</v>
      </c>
    </row>
    <row r="725" spans="1:16" x14ac:dyDescent="0.2">
      <c r="A725" s="1" t="str">
        <f t="shared" si="22"/>
        <v>20182commercialVCC 24724 (NG T7 SWCVng)2014</v>
      </c>
      <c r="B725" s="1" t="str">
        <f t="shared" si="23"/>
        <v>20182commercialVCC 24724 (NG T7 SWCVng)</v>
      </c>
      <c r="C725">
        <f>sales!$B$725</f>
        <v>2018</v>
      </c>
      <c r="D725">
        <f>sales!$C$725</f>
        <v>2</v>
      </c>
      <c r="E725" t="str">
        <f>sales!$D$725</f>
        <v>commercial</v>
      </c>
      <c r="F725" t="str">
        <f>sales!$E$725</f>
        <v>VCC 24724 (NG T7 SWCVng)</v>
      </c>
      <c r="G725">
        <f>sales!$F$725</f>
        <v>2014</v>
      </c>
      <c r="H725" s="1">
        <f>sales!$G725 - VLOOKUP($D725&amp;$G725, 'regional-sales'!$A$2:$D$24, 4, 0) * VLOOKUP($D725&amp;$E725&amp;$F725&amp;$G725, 'market-share'!$A$2:$F$95, 6, 0) * ($C725 = $G725)</f>
        <v>0</v>
      </c>
      <c r="I725" s="1">
        <f>sales!$H725 - IF($C725 &gt;= $G725, VLOOKUP($D725&amp;$G725, 'regional-sales'!$A$2:$D$24, 4, 0) * VLOOKUP($D725&amp;$E725&amp;$F725&amp;$G725, 'market-share'!$A$2:$F$95, 6, 0) * VLOOKUP($C725 - $G725, survival!$A$2:$B$72, 2, 0), 0)</f>
        <v>-1.66226854503293E-9</v>
      </c>
      <c r="J725" s="1">
        <f>sales!$I725 - IF($C725 &gt;= $G725, sales!$H725 *VLOOKUP(E725&amp;($C725-$G725), 'annual-travel'!$A$2:$D$64, 4, 0), 0)</f>
        <v>-5.2517279982566833E-5</v>
      </c>
      <c r="K725" s="1">
        <f>sales!$J725 - SUM($M725:$P725)</f>
        <v>1.7571321222931147E-5</v>
      </c>
      <c r="M725" s="1">
        <f>IFERROR(sales!$I725 * VLOOKUP($E725&amp;$F725&amp;"GAS", 'fuel-split'!$A$2:$E$7, 5, 0) / VLOOKUP($F725&amp;$G725&amp;"GAS", 'fuel-efficiency'!$A$2:$E$56, 5, 0), 0)</f>
        <v>0</v>
      </c>
      <c r="N725" s="1">
        <f>IFERROR(sales!$I725 * VLOOKUP($E725&amp;F725&amp;"DSL", 'fuel-split'!$A$2:$E$7, 5, 0) / VLOOKUP($F725&amp;$G725&amp;"DSL", 'fuel-efficiency'!$A$2:$E$56, 5, 0), 0)</f>
        <v>0</v>
      </c>
      <c r="O725" s="1">
        <f>IFERROR(sales!$I725 * VLOOKUP($E725&amp;$F725&amp;"NG", 'fuel-split'!$A$2:$E$7, 5, 0) / VLOOKUP($F725&amp;$G725&amp;"NG", 'fuel-efficiency'!$A$2:$E$56, 5, 0), 0)</f>
        <v>71634.058152486381</v>
      </c>
      <c r="P725" s="1">
        <f>IFERROR(sales!$I725 * VLOOKUP($E725&amp;$F725&amp;"ELEC", 'fuel-split'!$A$2:$E$7, 5, 0) / VLOOKUP($F725&amp;$G725&amp;"ELEC", 'fuel-efficiency'!$A$2:$E$56, 5, 0), 0)</f>
        <v>57882.493322634298</v>
      </c>
    </row>
    <row r="726" spans="1:16" x14ac:dyDescent="0.2">
      <c r="A726" s="1" t="str">
        <f t="shared" si="22"/>
        <v>20192commercialVCC 24724 (NG T7 SWCVng)2014</v>
      </c>
      <c r="B726" s="1" t="str">
        <f t="shared" si="23"/>
        <v>20192commercialVCC 24724 (NG T7 SWCVng)</v>
      </c>
      <c r="C726">
        <f>sales!$B$726</f>
        <v>2019</v>
      </c>
      <c r="D726">
        <f>sales!$C$726</f>
        <v>2</v>
      </c>
      <c r="E726" t="str">
        <f>sales!$D$726</f>
        <v>commercial</v>
      </c>
      <c r="F726" t="str">
        <f>sales!$E$726</f>
        <v>VCC 24724 (NG T7 SWCVng)</v>
      </c>
      <c r="G726">
        <f>sales!$F$726</f>
        <v>2014</v>
      </c>
      <c r="H726" s="1">
        <f>sales!$G726 - VLOOKUP($D726&amp;$G726, 'regional-sales'!$A$2:$D$24, 4, 0) * VLOOKUP($D726&amp;$E726&amp;$F726&amp;$G726, 'market-share'!$A$2:$F$95, 6, 0) * ($C726 = $G726)</f>
        <v>0</v>
      </c>
      <c r="I726" s="1">
        <f>sales!$H726 - IF($C726 &gt;= $G726, VLOOKUP($D726&amp;$G726, 'regional-sales'!$A$2:$D$24, 4, 0) * VLOOKUP($D726&amp;$E726&amp;$F726&amp;$G726, 'market-share'!$A$2:$F$95, 6, 0) * VLOOKUP($C726 - $G726, survival!$A$2:$B$72, 2, 0), 0)</f>
        <v>-1.645599212451998E-9</v>
      </c>
      <c r="J726" s="1">
        <f>sales!$I726 - IF($C726 &gt;= $G726, sales!$H726 *VLOOKUP(E726&amp;($C726-$G726), 'annual-travel'!$A$2:$D$64, 4, 0), 0)</f>
        <v>8.1763195339590311E-5</v>
      </c>
      <c r="K726" s="1">
        <f>sales!$J726 - SUM($M726:$P726)</f>
        <v>1.631725172046572E-5</v>
      </c>
      <c r="M726" s="1">
        <f>IFERROR(sales!$I726 * VLOOKUP($E726&amp;$F726&amp;"GAS", 'fuel-split'!$A$2:$E$7, 5, 0) / VLOOKUP($F726&amp;$G726&amp;"GAS", 'fuel-efficiency'!$A$2:$E$56, 5, 0), 0)</f>
        <v>0</v>
      </c>
      <c r="N726" s="1">
        <f>IFERROR(sales!$I726 * VLOOKUP($E726&amp;F726&amp;"DSL", 'fuel-split'!$A$2:$E$7, 5, 0) / VLOOKUP($F726&amp;$G726&amp;"DSL", 'fuel-efficiency'!$A$2:$E$56, 5, 0), 0)</f>
        <v>0</v>
      </c>
      <c r="O726" s="1">
        <f>IFERROR(sales!$I726 * VLOOKUP($E726&amp;$F726&amp;"NG", 'fuel-split'!$A$2:$E$7, 5, 0) / VLOOKUP($F726&amp;$G726&amp;"NG", 'fuel-efficiency'!$A$2:$E$56, 5, 0), 0)</f>
        <v>66518.862639717219</v>
      </c>
      <c r="P726" s="1">
        <f>IFERROR(sales!$I726 * VLOOKUP($E726&amp;$F726&amp;"ELEC", 'fuel-split'!$A$2:$E$7, 5, 0) / VLOOKUP($F726&amp;$G726&amp;"ELEC", 'fuel-efficiency'!$A$2:$E$56, 5, 0), 0)</f>
        <v>53749.260084869537</v>
      </c>
    </row>
    <row r="727" spans="1:16" x14ac:dyDescent="0.2">
      <c r="A727" s="1" t="str">
        <f t="shared" si="22"/>
        <v>20202commercialVCC 24724 (NG T7 SWCVng)2014</v>
      </c>
      <c r="B727" s="1" t="str">
        <f t="shared" si="23"/>
        <v>20202commercialVCC 24724 (NG T7 SWCVng)</v>
      </c>
      <c r="C727">
        <f>sales!$B$727</f>
        <v>2020</v>
      </c>
      <c r="D727">
        <f>sales!$C$727</f>
        <v>2</v>
      </c>
      <c r="E727" t="str">
        <f>sales!$D$727</f>
        <v>commercial</v>
      </c>
      <c r="F727" t="str">
        <f>sales!$E$727</f>
        <v>VCC 24724 (NG T7 SWCVng)</v>
      </c>
      <c r="G727">
        <f>sales!$F$727</f>
        <v>2014</v>
      </c>
      <c r="H727" s="1">
        <f>sales!$G727 - VLOOKUP($D727&amp;$G727, 'regional-sales'!$A$2:$D$24, 4, 0) * VLOOKUP($D727&amp;$E727&amp;$F727&amp;$G727, 'market-share'!$A$2:$F$95, 6, 0) * ($C727 = $G727)</f>
        <v>0</v>
      </c>
      <c r="I727" s="1">
        <f>sales!$H727 - IF($C727 &gt;= $G727, VLOOKUP($D727&amp;$G727, 'regional-sales'!$A$2:$D$24, 4, 0) * VLOOKUP($D727&amp;$E727&amp;$F727&amp;$G727, 'market-share'!$A$2:$F$95, 6, 0) * VLOOKUP($C727 - $G727, survival!$A$2:$B$72, 2, 0), 0)</f>
        <v>-1.6291537008328305E-9</v>
      </c>
      <c r="J727" s="1">
        <f>sales!$I727 - IF($C727 &gt;= $G727, sales!$H727 *VLOOKUP(E727&amp;($C727-$G727), 'annual-travel'!$A$2:$D$64, 4, 0), 0)</f>
        <v>5.8983394410461187E-5</v>
      </c>
      <c r="K727" s="1">
        <f>sales!$J727 - SUM($M727:$P727)</f>
        <v>1.5300334780476987E-5</v>
      </c>
      <c r="M727" s="1">
        <f>IFERROR(sales!$I727 * VLOOKUP($E727&amp;$F727&amp;"GAS", 'fuel-split'!$A$2:$E$7, 5, 0) / VLOOKUP($F727&amp;$G727&amp;"GAS", 'fuel-efficiency'!$A$2:$E$56, 5, 0), 0)</f>
        <v>0</v>
      </c>
      <c r="N727" s="1">
        <f>IFERROR(sales!$I727 * VLOOKUP($E727&amp;F727&amp;"DSL", 'fuel-split'!$A$2:$E$7, 5, 0) / VLOOKUP($F727&amp;$G727&amp;"DSL", 'fuel-efficiency'!$A$2:$E$56, 5, 0), 0)</f>
        <v>0</v>
      </c>
      <c r="O727" s="1">
        <f>IFERROR(sales!$I727 * VLOOKUP($E727&amp;$F727&amp;"NG", 'fuel-split'!$A$2:$E$7, 5, 0) / VLOOKUP($F727&amp;$G727&amp;"NG", 'fuel-efficiency'!$A$2:$E$56, 5, 0), 0)</f>
        <v>62373.954454143182</v>
      </c>
      <c r="P727" s="1">
        <f>IFERROR(sales!$I727 * VLOOKUP($E727&amp;$F727&amp;"ELEC", 'fuel-split'!$A$2:$E$7, 5, 0) / VLOOKUP($F727&amp;$G727&amp;"ELEC", 'fuel-efficiency'!$A$2:$E$56, 5, 0), 0)</f>
        <v>50400.048458973484</v>
      </c>
    </row>
    <row r="728" spans="1:16" x14ac:dyDescent="0.2">
      <c r="A728" s="1" t="str">
        <f t="shared" si="22"/>
        <v>20102commercialVCC 24724 (NG T7 SWCVng)2015</v>
      </c>
      <c r="B728" s="1" t="str">
        <f t="shared" si="23"/>
        <v>20102commercialVCC 24724 (NG T7 SWCVng)</v>
      </c>
      <c r="C728">
        <f>sales!$B$728</f>
        <v>2010</v>
      </c>
      <c r="D728">
        <f>sales!$C$728</f>
        <v>2</v>
      </c>
      <c r="E728" t="str">
        <f>sales!$D$728</f>
        <v>commercial</v>
      </c>
      <c r="F728" t="str">
        <f>sales!$E$728</f>
        <v>VCC 24724 (NG T7 SWCVng)</v>
      </c>
      <c r="G728">
        <f>sales!$F$728</f>
        <v>2015</v>
      </c>
      <c r="H728" s="1">
        <f>sales!$G728 - VLOOKUP($D728&amp;$G728, 'regional-sales'!$A$2:$D$24, 4, 0) * VLOOKUP($D728&amp;$E728&amp;$F728&amp;$G728, 'market-share'!$A$2:$F$95, 6, 0) * ($C728 = $G728)</f>
        <v>0</v>
      </c>
      <c r="I728" s="1">
        <f>sales!$H728 - IF($C728 &gt;= $G728, VLOOKUP($D728&amp;$G728, 'regional-sales'!$A$2:$D$24, 4, 0) * VLOOKUP($D728&amp;$E728&amp;$F728&amp;$G728, 'market-share'!$A$2:$F$95, 6, 0) * VLOOKUP($C728 - $G728, survival!$A$2:$B$72, 2, 0), 0)</f>
        <v>0</v>
      </c>
      <c r="J728" s="1">
        <f>sales!$I728 - IF($C728 &gt;= $G728, sales!$H728 *VLOOKUP(E728&amp;($C728-$G728), 'annual-travel'!$A$2:$D$64, 4, 0), 0)</f>
        <v>0</v>
      </c>
      <c r="K728" s="1">
        <f>sales!$J728 - SUM($M728:$P728)</f>
        <v>0</v>
      </c>
      <c r="M728" s="1">
        <f>IFERROR(sales!$I728 * VLOOKUP($E728&amp;$F728&amp;"GAS", 'fuel-split'!$A$2:$E$7, 5, 0) / VLOOKUP($F728&amp;$G728&amp;"GAS", 'fuel-efficiency'!$A$2:$E$56, 5, 0), 0)</f>
        <v>0</v>
      </c>
      <c r="N728" s="1">
        <f>IFERROR(sales!$I728 * VLOOKUP($E728&amp;F728&amp;"DSL", 'fuel-split'!$A$2:$E$7, 5, 0) / VLOOKUP($F728&amp;$G728&amp;"DSL", 'fuel-efficiency'!$A$2:$E$56, 5, 0), 0)</f>
        <v>0</v>
      </c>
      <c r="O728" s="1">
        <f>IFERROR(sales!$I728 * VLOOKUP($E728&amp;$F728&amp;"NG", 'fuel-split'!$A$2:$E$7, 5, 0) / VLOOKUP($F728&amp;$G728&amp;"NG", 'fuel-efficiency'!$A$2:$E$56, 5, 0), 0)</f>
        <v>0</v>
      </c>
      <c r="P728" s="1">
        <f>IFERROR(sales!$I728 * VLOOKUP($E728&amp;$F728&amp;"ELEC", 'fuel-split'!$A$2:$E$7, 5, 0) / VLOOKUP($F728&amp;$G728&amp;"ELEC", 'fuel-efficiency'!$A$2:$E$56, 5, 0), 0)</f>
        <v>0</v>
      </c>
    </row>
    <row r="729" spans="1:16" x14ac:dyDescent="0.2">
      <c r="A729" s="1" t="str">
        <f t="shared" si="22"/>
        <v>20112commercialVCC 24724 (NG T7 SWCVng)2015</v>
      </c>
      <c r="B729" s="1" t="str">
        <f t="shared" si="23"/>
        <v>20112commercialVCC 24724 (NG T7 SWCVng)</v>
      </c>
      <c r="C729">
        <f>sales!$B$729</f>
        <v>2011</v>
      </c>
      <c r="D729">
        <f>sales!$C$729</f>
        <v>2</v>
      </c>
      <c r="E729" t="str">
        <f>sales!$D$729</f>
        <v>commercial</v>
      </c>
      <c r="F729" t="str">
        <f>sales!$E$729</f>
        <v>VCC 24724 (NG T7 SWCVng)</v>
      </c>
      <c r="G729">
        <f>sales!$F$729</f>
        <v>2015</v>
      </c>
      <c r="H729" s="1">
        <f>sales!$G729 - VLOOKUP($D729&amp;$G729, 'regional-sales'!$A$2:$D$24, 4, 0) * VLOOKUP($D729&amp;$E729&amp;$F729&amp;$G729, 'market-share'!$A$2:$F$95, 6, 0) * ($C729 = $G729)</f>
        <v>0</v>
      </c>
      <c r="I729" s="1">
        <f>sales!$H729 - IF($C729 &gt;= $G729, VLOOKUP($D729&amp;$G729, 'regional-sales'!$A$2:$D$24, 4, 0) * VLOOKUP($D729&amp;$E729&amp;$F729&amp;$G729, 'market-share'!$A$2:$F$95, 6, 0) * VLOOKUP($C729 - $G729, survival!$A$2:$B$72, 2, 0), 0)</f>
        <v>0</v>
      </c>
      <c r="J729" s="1">
        <f>sales!$I729 - IF($C729 &gt;= $G729, sales!$H729 *VLOOKUP(E729&amp;($C729-$G729), 'annual-travel'!$A$2:$D$64, 4, 0), 0)</f>
        <v>0</v>
      </c>
      <c r="K729" s="1">
        <f>sales!$J729 - SUM($M729:$P729)</f>
        <v>0</v>
      </c>
      <c r="M729" s="1">
        <f>IFERROR(sales!$I729 * VLOOKUP($E729&amp;$F729&amp;"GAS", 'fuel-split'!$A$2:$E$7, 5, 0) / VLOOKUP($F729&amp;$G729&amp;"GAS", 'fuel-efficiency'!$A$2:$E$56, 5, 0), 0)</f>
        <v>0</v>
      </c>
      <c r="N729" s="1">
        <f>IFERROR(sales!$I729 * VLOOKUP($E729&amp;F729&amp;"DSL", 'fuel-split'!$A$2:$E$7, 5, 0) / VLOOKUP($F729&amp;$G729&amp;"DSL", 'fuel-efficiency'!$A$2:$E$56, 5, 0), 0)</f>
        <v>0</v>
      </c>
      <c r="O729" s="1">
        <f>IFERROR(sales!$I729 * VLOOKUP($E729&amp;$F729&amp;"NG", 'fuel-split'!$A$2:$E$7, 5, 0) / VLOOKUP($F729&amp;$G729&amp;"NG", 'fuel-efficiency'!$A$2:$E$56, 5, 0), 0)</f>
        <v>0</v>
      </c>
      <c r="P729" s="1">
        <f>IFERROR(sales!$I729 * VLOOKUP($E729&amp;$F729&amp;"ELEC", 'fuel-split'!$A$2:$E$7, 5, 0) / VLOOKUP($F729&amp;$G729&amp;"ELEC", 'fuel-efficiency'!$A$2:$E$56, 5, 0), 0)</f>
        <v>0</v>
      </c>
    </row>
    <row r="730" spans="1:16" x14ac:dyDescent="0.2">
      <c r="A730" s="1" t="str">
        <f t="shared" si="22"/>
        <v>20122commercialVCC 24724 (NG T7 SWCVng)2015</v>
      </c>
      <c r="B730" s="1" t="str">
        <f t="shared" si="23"/>
        <v>20122commercialVCC 24724 (NG T7 SWCVng)</v>
      </c>
      <c r="C730">
        <f>sales!$B$730</f>
        <v>2012</v>
      </c>
      <c r="D730">
        <f>sales!$C$730</f>
        <v>2</v>
      </c>
      <c r="E730" t="str">
        <f>sales!$D$730</f>
        <v>commercial</v>
      </c>
      <c r="F730" t="str">
        <f>sales!$E$730</f>
        <v>VCC 24724 (NG T7 SWCVng)</v>
      </c>
      <c r="G730">
        <f>sales!$F$730</f>
        <v>2015</v>
      </c>
      <c r="H730" s="1">
        <f>sales!$G730 - VLOOKUP($D730&amp;$G730, 'regional-sales'!$A$2:$D$24, 4, 0) * VLOOKUP($D730&amp;$E730&amp;$F730&amp;$G730, 'market-share'!$A$2:$F$95, 6, 0) * ($C730 = $G730)</f>
        <v>0</v>
      </c>
      <c r="I730" s="1">
        <f>sales!$H730 - IF($C730 &gt;= $G730, VLOOKUP($D730&amp;$G730, 'regional-sales'!$A$2:$D$24, 4, 0) * VLOOKUP($D730&amp;$E730&amp;$F730&amp;$G730, 'market-share'!$A$2:$F$95, 6, 0) * VLOOKUP($C730 - $G730, survival!$A$2:$B$72, 2, 0), 0)</f>
        <v>0</v>
      </c>
      <c r="J730" s="1">
        <f>sales!$I730 - IF($C730 &gt;= $G730, sales!$H730 *VLOOKUP(E730&amp;($C730-$G730), 'annual-travel'!$A$2:$D$64, 4, 0), 0)</f>
        <v>0</v>
      </c>
      <c r="K730" s="1">
        <f>sales!$J730 - SUM($M730:$P730)</f>
        <v>0</v>
      </c>
      <c r="M730" s="1">
        <f>IFERROR(sales!$I730 * VLOOKUP($E730&amp;$F730&amp;"GAS", 'fuel-split'!$A$2:$E$7, 5, 0) / VLOOKUP($F730&amp;$G730&amp;"GAS", 'fuel-efficiency'!$A$2:$E$56, 5, 0), 0)</f>
        <v>0</v>
      </c>
      <c r="N730" s="1">
        <f>IFERROR(sales!$I730 * VLOOKUP($E730&amp;F730&amp;"DSL", 'fuel-split'!$A$2:$E$7, 5, 0) / VLOOKUP($F730&amp;$G730&amp;"DSL", 'fuel-efficiency'!$A$2:$E$56, 5, 0), 0)</f>
        <v>0</v>
      </c>
      <c r="O730" s="1">
        <f>IFERROR(sales!$I730 * VLOOKUP($E730&amp;$F730&amp;"NG", 'fuel-split'!$A$2:$E$7, 5, 0) / VLOOKUP($F730&amp;$G730&amp;"NG", 'fuel-efficiency'!$A$2:$E$56, 5, 0), 0)</f>
        <v>0</v>
      </c>
      <c r="P730" s="1">
        <f>IFERROR(sales!$I730 * VLOOKUP($E730&amp;$F730&amp;"ELEC", 'fuel-split'!$A$2:$E$7, 5, 0) / VLOOKUP($F730&amp;$G730&amp;"ELEC", 'fuel-efficiency'!$A$2:$E$56, 5, 0), 0)</f>
        <v>0</v>
      </c>
    </row>
    <row r="731" spans="1:16" x14ac:dyDescent="0.2">
      <c r="A731" s="1" t="str">
        <f t="shared" si="22"/>
        <v>20132commercialVCC 24724 (NG T7 SWCVng)2015</v>
      </c>
      <c r="B731" s="1" t="str">
        <f t="shared" si="23"/>
        <v>20132commercialVCC 24724 (NG T7 SWCVng)</v>
      </c>
      <c r="C731">
        <f>sales!$B$731</f>
        <v>2013</v>
      </c>
      <c r="D731">
        <f>sales!$C$731</f>
        <v>2</v>
      </c>
      <c r="E731" t="str">
        <f>sales!$D$731</f>
        <v>commercial</v>
      </c>
      <c r="F731" t="str">
        <f>sales!$E$731</f>
        <v>VCC 24724 (NG T7 SWCVng)</v>
      </c>
      <c r="G731">
        <f>sales!$F$731</f>
        <v>2015</v>
      </c>
      <c r="H731" s="1">
        <f>sales!$G731 - VLOOKUP($D731&amp;$G731, 'regional-sales'!$A$2:$D$24, 4, 0) * VLOOKUP($D731&amp;$E731&amp;$F731&amp;$G731, 'market-share'!$A$2:$F$95, 6, 0) * ($C731 = $G731)</f>
        <v>0</v>
      </c>
      <c r="I731" s="1">
        <f>sales!$H731 - IF($C731 &gt;= $G731, VLOOKUP($D731&amp;$G731, 'regional-sales'!$A$2:$D$24, 4, 0) * VLOOKUP($D731&amp;$E731&amp;$F731&amp;$G731, 'market-share'!$A$2:$F$95, 6, 0) * VLOOKUP($C731 - $G731, survival!$A$2:$B$72, 2, 0), 0)</f>
        <v>0</v>
      </c>
      <c r="J731" s="1">
        <f>sales!$I731 - IF($C731 &gt;= $G731, sales!$H731 *VLOOKUP(E731&amp;($C731-$G731), 'annual-travel'!$A$2:$D$64, 4, 0), 0)</f>
        <v>0</v>
      </c>
      <c r="K731" s="1">
        <f>sales!$J731 - SUM($M731:$P731)</f>
        <v>0</v>
      </c>
      <c r="M731" s="1">
        <f>IFERROR(sales!$I731 * VLOOKUP($E731&amp;$F731&amp;"GAS", 'fuel-split'!$A$2:$E$7, 5, 0) / VLOOKUP($F731&amp;$G731&amp;"GAS", 'fuel-efficiency'!$A$2:$E$56, 5, 0), 0)</f>
        <v>0</v>
      </c>
      <c r="N731" s="1">
        <f>IFERROR(sales!$I731 * VLOOKUP($E731&amp;F731&amp;"DSL", 'fuel-split'!$A$2:$E$7, 5, 0) / VLOOKUP($F731&amp;$G731&amp;"DSL", 'fuel-efficiency'!$A$2:$E$56, 5, 0), 0)</f>
        <v>0</v>
      </c>
      <c r="O731" s="1">
        <f>IFERROR(sales!$I731 * VLOOKUP($E731&amp;$F731&amp;"NG", 'fuel-split'!$A$2:$E$7, 5, 0) / VLOOKUP($F731&amp;$G731&amp;"NG", 'fuel-efficiency'!$A$2:$E$56, 5, 0), 0)</f>
        <v>0</v>
      </c>
      <c r="P731" s="1">
        <f>IFERROR(sales!$I731 * VLOOKUP($E731&amp;$F731&amp;"ELEC", 'fuel-split'!$A$2:$E$7, 5, 0) / VLOOKUP($F731&amp;$G731&amp;"ELEC", 'fuel-efficiency'!$A$2:$E$56, 5, 0), 0)</f>
        <v>0</v>
      </c>
    </row>
    <row r="732" spans="1:16" x14ac:dyDescent="0.2">
      <c r="A732" s="1" t="str">
        <f t="shared" si="22"/>
        <v>20142commercialVCC 24724 (NG T7 SWCVng)2015</v>
      </c>
      <c r="B732" s="1" t="str">
        <f t="shared" si="23"/>
        <v>20142commercialVCC 24724 (NG T7 SWCVng)</v>
      </c>
      <c r="C732">
        <f>sales!$B$732</f>
        <v>2014</v>
      </c>
      <c r="D732">
        <f>sales!$C$732</f>
        <v>2</v>
      </c>
      <c r="E732" t="str">
        <f>sales!$D$732</f>
        <v>commercial</v>
      </c>
      <c r="F732" t="str">
        <f>sales!$E$732</f>
        <v>VCC 24724 (NG T7 SWCVng)</v>
      </c>
      <c r="G732">
        <f>sales!$F$732</f>
        <v>2015</v>
      </c>
      <c r="H732" s="1">
        <f>sales!$G732 - VLOOKUP($D732&amp;$G732, 'regional-sales'!$A$2:$D$24, 4, 0) * VLOOKUP($D732&amp;$E732&amp;$F732&amp;$G732, 'market-share'!$A$2:$F$95, 6, 0) * ($C732 = $G732)</f>
        <v>0</v>
      </c>
      <c r="I732" s="1">
        <f>sales!$H732 - IF($C732 &gt;= $G732, VLOOKUP($D732&amp;$G732, 'regional-sales'!$A$2:$D$24, 4, 0) * VLOOKUP($D732&amp;$E732&amp;$F732&amp;$G732, 'market-share'!$A$2:$F$95, 6, 0) * VLOOKUP($C732 - $G732, survival!$A$2:$B$72, 2, 0), 0)</f>
        <v>0</v>
      </c>
      <c r="J732" s="1">
        <f>sales!$I732 - IF($C732 &gt;= $G732, sales!$H732 *VLOOKUP(E732&amp;($C732-$G732), 'annual-travel'!$A$2:$D$64, 4, 0), 0)</f>
        <v>0</v>
      </c>
      <c r="K732" s="1">
        <f>sales!$J732 - SUM($M732:$P732)</f>
        <v>0</v>
      </c>
      <c r="M732" s="1">
        <f>IFERROR(sales!$I732 * VLOOKUP($E732&amp;$F732&amp;"GAS", 'fuel-split'!$A$2:$E$7, 5, 0) / VLOOKUP($F732&amp;$G732&amp;"GAS", 'fuel-efficiency'!$A$2:$E$56, 5, 0), 0)</f>
        <v>0</v>
      </c>
      <c r="N732" s="1">
        <f>IFERROR(sales!$I732 * VLOOKUP($E732&amp;F732&amp;"DSL", 'fuel-split'!$A$2:$E$7, 5, 0) / VLOOKUP($F732&amp;$G732&amp;"DSL", 'fuel-efficiency'!$A$2:$E$56, 5, 0), 0)</f>
        <v>0</v>
      </c>
      <c r="O732" s="1">
        <f>IFERROR(sales!$I732 * VLOOKUP($E732&amp;$F732&amp;"NG", 'fuel-split'!$A$2:$E$7, 5, 0) / VLOOKUP($F732&amp;$G732&amp;"NG", 'fuel-efficiency'!$A$2:$E$56, 5, 0), 0)</f>
        <v>0</v>
      </c>
      <c r="P732" s="1">
        <f>IFERROR(sales!$I732 * VLOOKUP($E732&amp;$F732&amp;"ELEC", 'fuel-split'!$A$2:$E$7, 5, 0) / VLOOKUP($F732&amp;$G732&amp;"ELEC", 'fuel-efficiency'!$A$2:$E$56, 5, 0), 0)</f>
        <v>0</v>
      </c>
    </row>
    <row r="733" spans="1:16" x14ac:dyDescent="0.2">
      <c r="A733" s="1" t="str">
        <f t="shared" si="22"/>
        <v>20152commercialVCC 24724 (NG T7 SWCVng)2015</v>
      </c>
      <c r="B733" s="1" t="str">
        <f t="shared" si="23"/>
        <v>20152commercialVCC 24724 (NG T7 SWCVng)</v>
      </c>
      <c r="C733">
        <f>sales!$B$733</f>
        <v>2015</v>
      </c>
      <c r="D733">
        <f>sales!$C$733</f>
        <v>2</v>
      </c>
      <c r="E733" t="str">
        <f>sales!$D$733</f>
        <v>commercial</v>
      </c>
      <c r="F733" t="str">
        <f>sales!$E$733</f>
        <v>VCC 24724 (NG T7 SWCVng)</v>
      </c>
      <c r="G733">
        <f>sales!$F$733</f>
        <v>2015</v>
      </c>
      <c r="H733" s="1">
        <f>sales!$G733 - VLOOKUP($D733&amp;$G733, 'regional-sales'!$A$2:$D$24, 4, 0) * VLOOKUP($D733&amp;$E733&amp;$F733&amp;$G733, 'market-share'!$A$2:$F$95, 6, 0) * ($C733 = $G733)</f>
        <v>-3.9767300563653407E-10</v>
      </c>
      <c r="I733" s="1">
        <f>sales!$H733 - IF($C733 &gt;= $G733, VLOOKUP($D733&amp;$G733, 'regional-sales'!$A$2:$D$24, 4, 0) * VLOOKUP($D733&amp;$E733&amp;$F733&amp;$G733, 'market-share'!$A$2:$F$95, 6, 0) * VLOOKUP($C733 - $G733, survival!$A$2:$B$72, 2, 0), 0)</f>
        <v>-3.9767300563653407E-10</v>
      </c>
      <c r="J733" s="1">
        <f>sales!$I733 - IF($C733 &gt;= $G733, sales!$H733 *VLOOKUP(E733&amp;($C733-$G733), 'annual-travel'!$A$2:$D$64, 4, 0), 0)</f>
        <v>-1.0803411714732647E-4</v>
      </c>
      <c r="K733" s="1">
        <f>sales!$J733 - SUM($M733:$P733)</f>
        <v>1.0004991199821234E-3</v>
      </c>
      <c r="M733" s="1">
        <f>IFERROR(sales!$I733 * VLOOKUP($E733&amp;$F733&amp;"GAS", 'fuel-split'!$A$2:$E$7, 5, 0) / VLOOKUP($F733&amp;$G733&amp;"GAS", 'fuel-efficiency'!$A$2:$E$56, 5, 0), 0)</f>
        <v>0</v>
      </c>
      <c r="N733" s="1">
        <f>IFERROR(sales!$I733 * VLOOKUP($E733&amp;F733&amp;"DSL", 'fuel-split'!$A$2:$E$7, 5, 0) / VLOOKUP($F733&amp;$G733&amp;"DSL", 'fuel-efficiency'!$A$2:$E$56, 5, 0), 0)</f>
        <v>0</v>
      </c>
      <c r="O733" s="1">
        <f>IFERROR(sales!$I733 * VLOOKUP($E733&amp;$F733&amp;"NG", 'fuel-split'!$A$2:$E$7, 5, 0) / VLOOKUP($F733&amp;$G733&amp;"NG", 'fuel-efficiency'!$A$2:$E$56, 5, 0), 0)</f>
        <v>128446.6792665441</v>
      </c>
      <c r="P733" s="1">
        <f>IFERROR(sales!$I733 * VLOOKUP($E733&amp;$F733&amp;"ELEC", 'fuel-split'!$A$2:$E$7, 5, 0) / VLOOKUP($F733&amp;$G733&amp;"ELEC", 'fuel-efficiency'!$A$2:$E$56, 5, 0), 0)</f>
        <v>806422.17869400186</v>
      </c>
    </row>
    <row r="734" spans="1:16" x14ac:dyDescent="0.2">
      <c r="A734" s="1" t="str">
        <f t="shared" si="22"/>
        <v>20162commercialVCC 24724 (NG T7 SWCVng)2015</v>
      </c>
      <c r="B734" s="1" t="str">
        <f t="shared" si="23"/>
        <v>20162commercialVCC 24724 (NG T7 SWCVng)</v>
      </c>
      <c r="C734">
        <f>sales!$B$734</f>
        <v>2016</v>
      </c>
      <c r="D734">
        <f>sales!$C$734</f>
        <v>2</v>
      </c>
      <c r="E734" t="str">
        <f>sales!$D$734</f>
        <v>commercial</v>
      </c>
      <c r="F734" t="str">
        <f>sales!$E$734</f>
        <v>VCC 24724 (NG T7 SWCVng)</v>
      </c>
      <c r="G734">
        <f>sales!$F$734</f>
        <v>2015</v>
      </c>
      <c r="H734" s="1">
        <f>sales!$G734 - VLOOKUP($D734&amp;$G734, 'regional-sales'!$A$2:$D$24, 4, 0) * VLOOKUP($D734&amp;$E734&amp;$F734&amp;$G734, 'market-share'!$A$2:$F$95, 6, 0) * ($C734 = $G734)</f>
        <v>0</v>
      </c>
      <c r="I734" s="1">
        <f>sales!$H734 - IF($C734 &gt;= $G734, VLOOKUP($D734&amp;$G734, 'regional-sales'!$A$2:$D$24, 4, 0) * VLOOKUP($D734&amp;$E734&amp;$F734&amp;$G734, 'market-share'!$A$2:$F$95, 6, 0) * VLOOKUP($C734 - $G734, survival!$A$2:$B$72, 2, 0), 0)</f>
        <v>-3.9366909732052591E-10</v>
      </c>
      <c r="J734" s="1">
        <f>sales!$I734 - IF($C734 &gt;= $G734, sales!$H734 *VLOOKUP(E734&amp;($C734-$G734), 'annual-travel'!$A$2:$D$64, 4, 0), 0)</f>
        <v>9.2625850811600685E-5</v>
      </c>
      <c r="K734" s="1">
        <f>sales!$J734 - SUM($M734:$P734)</f>
        <v>8.48391093313694E-4</v>
      </c>
      <c r="M734" s="1">
        <f>IFERROR(sales!$I734 * VLOOKUP($E734&amp;$F734&amp;"GAS", 'fuel-split'!$A$2:$E$7, 5, 0) / VLOOKUP($F734&amp;$G734&amp;"GAS", 'fuel-efficiency'!$A$2:$E$56, 5, 0), 0)</f>
        <v>0</v>
      </c>
      <c r="N734" s="1">
        <f>IFERROR(sales!$I734 * VLOOKUP($E734&amp;F734&amp;"DSL", 'fuel-split'!$A$2:$E$7, 5, 0) / VLOOKUP($F734&amp;$G734&amp;"DSL", 'fuel-efficiency'!$A$2:$E$56, 5, 0), 0)</f>
        <v>0</v>
      </c>
      <c r="O734" s="1">
        <f>IFERROR(sales!$I734 * VLOOKUP($E734&amp;$F734&amp;"NG", 'fuel-split'!$A$2:$E$7, 5, 0) / VLOOKUP($F734&amp;$G734&amp;"NG", 'fuel-efficiency'!$A$2:$E$56, 5, 0), 0)</f>
        <v>108918.67243312066</v>
      </c>
      <c r="P734" s="1">
        <f>IFERROR(sales!$I734 * VLOOKUP($E734&amp;$F734&amp;"ELEC", 'fuel-split'!$A$2:$E$7, 5, 0) / VLOOKUP($F734&amp;$G734&amp;"ELEC", 'fuel-efficiency'!$A$2:$E$56, 5, 0), 0)</f>
        <v>683820.19391647528</v>
      </c>
    </row>
    <row r="735" spans="1:16" x14ac:dyDescent="0.2">
      <c r="A735" s="1" t="str">
        <f t="shared" si="22"/>
        <v>20172commercialVCC 24724 (NG T7 SWCVng)2015</v>
      </c>
      <c r="B735" s="1" t="str">
        <f t="shared" si="23"/>
        <v>20172commercialVCC 24724 (NG T7 SWCVng)</v>
      </c>
      <c r="C735">
        <f>sales!$B$735</f>
        <v>2017</v>
      </c>
      <c r="D735">
        <f>sales!$C$735</f>
        <v>2</v>
      </c>
      <c r="E735" t="str">
        <f>sales!$D$735</f>
        <v>commercial</v>
      </c>
      <c r="F735" t="str">
        <f>sales!$E$735</f>
        <v>VCC 24724 (NG T7 SWCVng)</v>
      </c>
      <c r="G735">
        <f>sales!$F$735</f>
        <v>2015</v>
      </c>
      <c r="H735" s="1">
        <f>sales!$G735 - VLOOKUP($D735&amp;$G735, 'regional-sales'!$A$2:$D$24, 4, 0) * VLOOKUP($D735&amp;$E735&amp;$F735&amp;$G735, 'market-share'!$A$2:$F$95, 6, 0) * ($C735 = $G735)</f>
        <v>0</v>
      </c>
      <c r="I735" s="1">
        <f>sales!$H735 - IF($C735 &gt;= $G735, VLOOKUP($D735&amp;$G735, 'regional-sales'!$A$2:$D$24, 4, 0) * VLOOKUP($D735&amp;$E735&amp;$F735&amp;$G735, 'market-share'!$A$2:$F$95, 6, 0) * VLOOKUP($C735 - $G735, survival!$A$2:$B$72, 2, 0), 0)</f>
        <v>-3.8976111227384536E-10</v>
      </c>
      <c r="J735" s="1">
        <f>sales!$I735 - IF($C735 &gt;= $G735, sales!$H735 *VLOOKUP(E735&amp;($C735-$G735), 'annual-travel'!$A$2:$D$64, 4, 0), 0)</f>
        <v>1.2540316674858332E-4</v>
      </c>
      <c r="K735" s="1">
        <f>sales!$J735 - SUM($M735:$P735)</f>
        <v>7.5807853136211634E-4</v>
      </c>
      <c r="M735" s="1">
        <f>IFERROR(sales!$I735 * VLOOKUP($E735&amp;$F735&amp;"GAS", 'fuel-split'!$A$2:$E$7, 5, 0) / VLOOKUP($F735&amp;$G735&amp;"GAS", 'fuel-efficiency'!$A$2:$E$56, 5, 0), 0)</f>
        <v>0</v>
      </c>
      <c r="N735" s="1">
        <f>IFERROR(sales!$I735 * VLOOKUP($E735&amp;F735&amp;"DSL", 'fuel-split'!$A$2:$E$7, 5, 0) / VLOOKUP($F735&amp;$G735&amp;"DSL", 'fuel-efficiency'!$A$2:$E$56, 5, 0), 0)</f>
        <v>0</v>
      </c>
      <c r="O735" s="1">
        <f>IFERROR(sales!$I735 * VLOOKUP($E735&amp;$F735&amp;"NG", 'fuel-split'!$A$2:$E$7, 5, 0) / VLOOKUP($F735&amp;$G735&amp;"NG", 'fuel-efficiency'!$A$2:$E$56, 5, 0), 0)</f>
        <v>97323.987125790271</v>
      </c>
      <c r="P735" s="1">
        <f>IFERROR(sales!$I735 * VLOOKUP($E735&amp;$F735&amp;"ELEC", 'fuel-split'!$A$2:$E$7, 5, 0) / VLOOKUP($F735&amp;$G735&amp;"ELEC", 'fuel-efficiency'!$A$2:$E$56, 5, 0), 0)</f>
        <v>611025.69708557031</v>
      </c>
    </row>
    <row r="736" spans="1:16" x14ac:dyDescent="0.2">
      <c r="A736" s="1" t="str">
        <f t="shared" si="22"/>
        <v>20182commercialVCC 24724 (NG T7 SWCVng)2015</v>
      </c>
      <c r="B736" s="1" t="str">
        <f t="shared" si="23"/>
        <v>20182commercialVCC 24724 (NG T7 SWCVng)</v>
      </c>
      <c r="C736">
        <f>sales!$B$736</f>
        <v>2018</v>
      </c>
      <c r="D736">
        <f>sales!$C$736</f>
        <v>2</v>
      </c>
      <c r="E736" t="str">
        <f>sales!$D$736</f>
        <v>commercial</v>
      </c>
      <c r="F736" t="str">
        <f>sales!$E$736</f>
        <v>VCC 24724 (NG T7 SWCVng)</v>
      </c>
      <c r="G736">
        <f>sales!$F$736</f>
        <v>2015</v>
      </c>
      <c r="H736" s="1">
        <f>sales!$G736 - VLOOKUP($D736&amp;$G736, 'regional-sales'!$A$2:$D$24, 4, 0) * VLOOKUP($D736&amp;$E736&amp;$F736&amp;$G736, 'market-share'!$A$2:$F$95, 6, 0) * ($C736 = $G736)</f>
        <v>0</v>
      </c>
      <c r="I736" s="1">
        <f>sales!$H736 - IF($C736 &gt;= $G736, VLOOKUP($D736&amp;$G736, 'regional-sales'!$A$2:$D$24, 4, 0) * VLOOKUP($D736&amp;$E736&amp;$F736&amp;$G736, 'market-share'!$A$2:$F$95, 6, 0) * VLOOKUP($C736 - $G736, survival!$A$2:$B$72, 2, 0), 0)</f>
        <v>-3.8591352335970441E-10</v>
      </c>
      <c r="J736" s="1">
        <f>sales!$I736 - IF($C736 &gt;= $G736, sales!$H736 *VLOOKUP(E736&amp;($C736-$G736), 'annual-travel'!$A$2:$D$64, 4, 0), 0)</f>
        <v>8.266582153737545E-5</v>
      </c>
      <c r="K736" s="1">
        <f>sales!$J736 - SUM($M736:$P736)</f>
        <v>6.9243810139596462E-4</v>
      </c>
      <c r="M736" s="1">
        <f>IFERROR(sales!$I736 * VLOOKUP($E736&amp;$F736&amp;"GAS", 'fuel-split'!$A$2:$E$7, 5, 0) / VLOOKUP($F736&amp;$G736&amp;"GAS", 'fuel-efficiency'!$A$2:$E$56, 5, 0), 0)</f>
        <v>0</v>
      </c>
      <c r="N736" s="1">
        <f>IFERROR(sales!$I736 * VLOOKUP($E736&amp;F736&amp;"DSL", 'fuel-split'!$A$2:$E$7, 5, 0) / VLOOKUP($F736&amp;$G736&amp;"DSL", 'fuel-efficiency'!$A$2:$E$56, 5, 0), 0)</f>
        <v>0</v>
      </c>
      <c r="O736" s="1">
        <f>IFERROR(sales!$I736 * VLOOKUP($E736&amp;$F736&amp;"NG", 'fuel-split'!$A$2:$E$7, 5, 0) / VLOOKUP($F736&amp;$G736&amp;"NG", 'fuel-efficiency'!$A$2:$E$56, 5, 0), 0)</f>
        <v>88896.939716693116</v>
      </c>
      <c r="P736" s="1">
        <f>IFERROR(sales!$I736 * VLOOKUP($E736&amp;$F736&amp;"ELEC", 'fuel-split'!$A$2:$E$7, 5, 0) / VLOOKUP($F736&amp;$G736&amp;"ELEC", 'fuel-efficiency'!$A$2:$E$56, 5, 0), 0)</f>
        <v>558118.46763902577</v>
      </c>
    </row>
    <row r="737" spans="1:16" x14ac:dyDescent="0.2">
      <c r="A737" s="1" t="str">
        <f t="shared" si="22"/>
        <v>20192commercialVCC 24724 (NG T7 SWCVng)2015</v>
      </c>
      <c r="B737" s="1" t="str">
        <f t="shared" si="23"/>
        <v>20192commercialVCC 24724 (NG T7 SWCVng)</v>
      </c>
      <c r="C737">
        <f>sales!$B$737</f>
        <v>2019</v>
      </c>
      <c r="D737">
        <f>sales!$C$737</f>
        <v>2</v>
      </c>
      <c r="E737" t="str">
        <f>sales!$D$737</f>
        <v>commercial</v>
      </c>
      <c r="F737" t="str">
        <f>sales!$E$737</f>
        <v>VCC 24724 (NG T7 SWCVng)</v>
      </c>
      <c r="G737">
        <f>sales!$F$737</f>
        <v>2015</v>
      </c>
      <c r="H737" s="1">
        <f>sales!$G737 - VLOOKUP($D737&amp;$G737, 'regional-sales'!$A$2:$D$24, 4, 0) * VLOOKUP($D737&amp;$E737&amp;$F737&amp;$G737, 'market-share'!$A$2:$F$95, 6, 0) * ($C737 = $G737)</f>
        <v>0</v>
      </c>
      <c r="I737" s="1">
        <f>sales!$H737 - IF($C737 &gt;= $G737, VLOOKUP($D737&amp;$G737, 'regional-sales'!$A$2:$D$24, 4, 0) * VLOOKUP($D737&amp;$E737&amp;$F737&amp;$G737, 'market-share'!$A$2:$F$95, 6, 0) * VLOOKUP($C737 - $G737, survival!$A$2:$B$72, 2, 0), 0)</f>
        <v>-3.8199132745830866E-10</v>
      </c>
      <c r="J737" s="1">
        <f>sales!$I737 - IF($C737 &gt;= $G737, sales!$H737 *VLOOKUP(E737&amp;($C737-$G737), 'annual-travel'!$A$2:$D$64, 4, 0), 0)</f>
        <v>-6.0285674408078194E-5</v>
      </c>
      <c r="K737" s="1">
        <f>sales!$J737 - SUM($M737:$P737)</f>
        <v>6.4050359651446342E-4</v>
      </c>
      <c r="M737" s="1">
        <f>IFERROR(sales!$I737 * VLOOKUP($E737&amp;$F737&amp;"GAS", 'fuel-split'!$A$2:$E$7, 5, 0) / VLOOKUP($F737&amp;$G737&amp;"GAS", 'fuel-efficiency'!$A$2:$E$56, 5, 0), 0)</f>
        <v>0</v>
      </c>
      <c r="N737" s="1">
        <f>IFERROR(sales!$I737 * VLOOKUP($E737&amp;F737&amp;"DSL", 'fuel-split'!$A$2:$E$7, 5, 0) / VLOOKUP($F737&amp;$G737&amp;"DSL", 'fuel-efficiency'!$A$2:$E$56, 5, 0), 0)</f>
        <v>0</v>
      </c>
      <c r="O737" s="1">
        <f>IFERROR(sales!$I737 * VLOOKUP($E737&amp;$F737&amp;"NG", 'fuel-split'!$A$2:$E$7, 5, 0) / VLOOKUP($F737&amp;$G737&amp;"NG", 'fuel-efficiency'!$A$2:$E$56, 5, 0), 0)</f>
        <v>82229.598185123396</v>
      </c>
      <c r="P737" s="1">
        <f>IFERROR(sales!$I737 * VLOOKUP($E737&amp;$F737&amp;"ELEC", 'fuel-split'!$A$2:$E$7, 5, 0) / VLOOKUP($F737&amp;$G737&amp;"ELEC", 'fuel-efficiency'!$A$2:$E$56, 5, 0), 0)</f>
        <v>516259.13647774199</v>
      </c>
    </row>
    <row r="738" spans="1:16" x14ac:dyDescent="0.2">
      <c r="A738" s="1" t="str">
        <f t="shared" si="22"/>
        <v>20202commercialVCC 24724 (NG T7 SWCVng)2015</v>
      </c>
      <c r="B738" s="1" t="str">
        <f t="shared" si="23"/>
        <v>20202commercialVCC 24724 (NG T7 SWCVng)</v>
      </c>
      <c r="C738">
        <f>sales!$B$738</f>
        <v>2020</v>
      </c>
      <c r="D738">
        <f>sales!$C$738</f>
        <v>2</v>
      </c>
      <c r="E738" t="str">
        <f>sales!$D$738</f>
        <v>commercial</v>
      </c>
      <c r="F738" t="str">
        <f>sales!$E$738</f>
        <v>VCC 24724 (NG T7 SWCVng)</v>
      </c>
      <c r="G738">
        <f>sales!$F$738</f>
        <v>2015</v>
      </c>
      <c r="H738" s="1">
        <f>sales!$G738 - VLOOKUP($D738&amp;$G738, 'regional-sales'!$A$2:$D$24, 4, 0) * VLOOKUP($D738&amp;$E738&amp;$F738&amp;$G738, 'market-share'!$A$2:$F$95, 6, 0) * ($C738 = $G738)</f>
        <v>0</v>
      </c>
      <c r="I738" s="1">
        <f>sales!$H738 - IF($C738 &gt;= $G738, VLOOKUP($D738&amp;$G738, 'regional-sales'!$A$2:$D$24, 4, 0) * VLOOKUP($D738&amp;$E738&amp;$F738&amp;$G738, 'market-share'!$A$2:$F$95, 6, 0) * VLOOKUP($C738 - $G738, survival!$A$2:$B$72, 2, 0), 0)</f>
        <v>-3.7818992382199212E-10</v>
      </c>
      <c r="J738" s="1">
        <f>sales!$I738 - IF($C738 &gt;= $G738, sales!$H738 *VLOOKUP(E738&amp;($C738-$G738), 'annual-travel'!$A$2:$D$64, 4, 0), 0)</f>
        <v>9.3856244347989559E-5</v>
      </c>
      <c r="K738" s="1">
        <f>sales!$J738 - SUM($M738:$P738)</f>
        <v>5.9476750902831554E-4</v>
      </c>
      <c r="M738" s="1">
        <f>IFERROR(sales!$I738 * VLOOKUP($E738&amp;$F738&amp;"GAS", 'fuel-split'!$A$2:$E$7, 5, 0) / VLOOKUP($F738&amp;$G738&amp;"GAS", 'fuel-efficiency'!$A$2:$E$56, 5, 0), 0)</f>
        <v>0</v>
      </c>
      <c r="N738" s="1">
        <f>IFERROR(sales!$I738 * VLOOKUP($E738&amp;F738&amp;"DSL", 'fuel-split'!$A$2:$E$7, 5, 0) / VLOOKUP($F738&amp;$G738&amp;"DSL", 'fuel-efficiency'!$A$2:$E$56, 5, 0), 0)</f>
        <v>0</v>
      </c>
      <c r="O738" s="1">
        <f>IFERROR(sales!$I738 * VLOOKUP($E738&amp;$F738&amp;"NG", 'fuel-split'!$A$2:$E$7, 5, 0) / VLOOKUP($F738&amp;$G738&amp;"NG", 'fuel-efficiency'!$A$2:$E$56, 5, 0), 0)</f>
        <v>76357.803643510488</v>
      </c>
      <c r="P738" s="1">
        <f>IFERROR(sales!$I738 * VLOOKUP($E738&amp;$F738&amp;"ELEC", 'fuel-split'!$A$2:$E$7, 5, 0) / VLOOKUP($F738&amp;$G738&amp;"ELEC", 'fuel-efficiency'!$A$2:$E$56, 5, 0), 0)</f>
        <v>479394.45944498695</v>
      </c>
    </row>
    <row r="739" spans="1:16" x14ac:dyDescent="0.2">
      <c r="A739" s="1" t="str">
        <f t="shared" si="22"/>
        <v>20102commercialVCC 24724 (NG T7 SWCVng)2016</v>
      </c>
      <c r="B739" s="1" t="str">
        <f t="shared" si="23"/>
        <v>20102commercialVCC 24724 (NG T7 SWCVng)</v>
      </c>
      <c r="C739">
        <f>sales!$B$739</f>
        <v>2010</v>
      </c>
      <c r="D739">
        <f>sales!$C$739</f>
        <v>2</v>
      </c>
      <c r="E739" t="str">
        <f>sales!$D$739</f>
        <v>commercial</v>
      </c>
      <c r="F739" t="str">
        <f>sales!$E$739</f>
        <v>VCC 24724 (NG T7 SWCVng)</v>
      </c>
      <c r="G739">
        <f>sales!$F$739</f>
        <v>2016</v>
      </c>
      <c r="H739" s="1">
        <f>sales!$G739 - VLOOKUP($D739&amp;$G739, 'regional-sales'!$A$2:$D$24, 4, 0) * VLOOKUP($D739&amp;$E739&amp;$F739&amp;$G739, 'market-share'!$A$2:$F$95, 6, 0) * ($C739 = $G739)</f>
        <v>0</v>
      </c>
      <c r="I739" s="1">
        <f>sales!$H739 - IF($C739 &gt;= $G739, VLOOKUP($D739&amp;$G739, 'regional-sales'!$A$2:$D$24, 4, 0) * VLOOKUP($D739&amp;$E739&amp;$F739&amp;$G739, 'market-share'!$A$2:$F$95, 6, 0) * VLOOKUP($C739 - $G739, survival!$A$2:$B$72, 2, 0), 0)</f>
        <v>0</v>
      </c>
      <c r="J739" s="1">
        <f>sales!$I739 - IF($C739 &gt;= $G739, sales!$H739 *VLOOKUP(E739&amp;($C739-$G739), 'annual-travel'!$A$2:$D$64, 4, 0), 0)</f>
        <v>0</v>
      </c>
      <c r="K739" s="1">
        <f>sales!$J739 - SUM($M739:$P739)</f>
        <v>0</v>
      </c>
      <c r="M739" s="1">
        <f>IFERROR(sales!$I739 * VLOOKUP($E739&amp;$F739&amp;"GAS", 'fuel-split'!$A$2:$E$7, 5, 0) / VLOOKUP($F739&amp;$G739&amp;"GAS", 'fuel-efficiency'!$A$2:$E$56, 5, 0), 0)</f>
        <v>0</v>
      </c>
      <c r="N739" s="1">
        <f>IFERROR(sales!$I739 * VLOOKUP($E739&amp;F739&amp;"DSL", 'fuel-split'!$A$2:$E$7, 5, 0) / VLOOKUP($F739&amp;$G739&amp;"DSL", 'fuel-efficiency'!$A$2:$E$56, 5, 0), 0)</f>
        <v>0</v>
      </c>
      <c r="O739" s="1">
        <f>IFERROR(sales!$I739 * VLOOKUP($E739&amp;$F739&amp;"NG", 'fuel-split'!$A$2:$E$7, 5, 0) / VLOOKUP($F739&amp;$G739&amp;"NG", 'fuel-efficiency'!$A$2:$E$56, 5, 0), 0)</f>
        <v>0</v>
      </c>
      <c r="P739" s="1">
        <f>IFERROR(sales!$I739 * VLOOKUP($E739&amp;$F739&amp;"ELEC", 'fuel-split'!$A$2:$E$7, 5, 0) / VLOOKUP($F739&amp;$G739&amp;"ELEC", 'fuel-efficiency'!$A$2:$E$56, 5, 0), 0)</f>
        <v>0</v>
      </c>
    </row>
    <row r="740" spans="1:16" x14ac:dyDescent="0.2">
      <c r="A740" s="1" t="str">
        <f t="shared" si="22"/>
        <v>20112commercialVCC 24724 (NG T7 SWCVng)2016</v>
      </c>
      <c r="B740" s="1" t="str">
        <f t="shared" si="23"/>
        <v>20112commercialVCC 24724 (NG T7 SWCVng)</v>
      </c>
      <c r="C740">
        <f>sales!$B$740</f>
        <v>2011</v>
      </c>
      <c r="D740">
        <f>sales!$C$740</f>
        <v>2</v>
      </c>
      <c r="E740" t="str">
        <f>sales!$D$740</f>
        <v>commercial</v>
      </c>
      <c r="F740" t="str">
        <f>sales!$E$740</f>
        <v>VCC 24724 (NG T7 SWCVng)</v>
      </c>
      <c r="G740">
        <f>sales!$F$740</f>
        <v>2016</v>
      </c>
      <c r="H740" s="1">
        <f>sales!$G740 - VLOOKUP($D740&amp;$G740, 'regional-sales'!$A$2:$D$24, 4, 0) * VLOOKUP($D740&amp;$E740&amp;$F740&amp;$G740, 'market-share'!$A$2:$F$95, 6, 0) * ($C740 = $G740)</f>
        <v>0</v>
      </c>
      <c r="I740" s="1">
        <f>sales!$H740 - IF($C740 &gt;= $G740, VLOOKUP($D740&amp;$G740, 'regional-sales'!$A$2:$D$24, 4, 0) * VLOOKUP($D740&amp;$E740&amp;$F740&amp;$G740, 'market-share'!$A$2:$F$95, 6, 0) * VLOOKUP($C740 - $G740, survival!$A$2:$B$72, 2, 0), 0)</f>
        <v>0</v>
      </c>
      <c r="J740" s="1">
        <f>sales!$I740 - IF($C740 &gt;= $G740, sales!$H740 *VLOOKUP(E740&amp;($C740-$G740), 'annual-travel'!$A$2:$D$64, 4, 0), 0)</f>
        <v>0</v>
      </c>
      <c r="K740" s="1">
        <f>sales!$J740 - SUM($M740:$P740)</f>
        <v>0</v>
      </c>
      <c r="M740" s="1">
        <f>IFERROR(sales!$I740 * VLOOKUP($E740&amp;$F740&amp;"GAS", 'fuel-split'!$A$2:$E$7, 5, 0) / VLOOKUP($F740&amp;$G740&amp;"GAS", 'fuel-efficiency'!$A$2:$E$56, 5, 0), 0)</f>
        <v>0</v>
      </c>
      <c r="N740" s="1">
        <f>IFERROR(sales!$I740 * VLOOKUP($E740&amp;F740&amp;"DSL", 'fuel-split'!$A$2:$E$7, 5, 0) / VLOOKUP($F740&amp;$G740&amp;"DSL", 'fuel-efficiency'!$A$2:$E$56, 5, 0), 0)</f>
        <v>0</v>
      </c>
      <c r="O740" s="1">
        <f>IFERROR(sales!$I740 * VLOOKUP($E740&amp;$F740&amp;"NG", 'fuel-split'!$A$2:$E$7, 5, 0) / VLOOKUP($F740&amp;$G740&amp;"NG", 'fuel-efficiency'!$A$2:$E$56, 5, 0), 0)</f>
        <v>0</v>
      </c>
      <c r="P740" s="1">
        <f>IFERROR(sales!$I740 * VLOOKUP($E740&amp;$F740&amp;"ELEC", 'fuel-split'!$A$2:$E$7, 5, 0) / VLOOKUP($F740&amp;$G740&amp;"ELEC", 'fuel-efficiency'!$A$2:$E$56, 5, 0), 0)</f>
        <v>0</v>
      </c>
    </row>
    <row r="741" spans="1:16" x14ac:dyDescent="0.2">
      <c r="A741" s="1" t="str">
        <f t="shared" si="22"/>
        <v>20122commercialVCC 24724 (NG T7 SWCVng)2016</v>
      </c>
      <c r="B741" s="1" t="str">
        <f t="shared" si="23"/>
        <v>20122commercialVCC 24724 (NG T7 SWCVng)</v>
      </c>
      <c r="C741">
        <f>sales!$B$741</f>
        <v>2012</v>
      </c>
      <c r="D741">
        <f>sales!$C$741</f>
        <v>2</v>
      </c>
      <c r="E741" t="str">
        <f>sales!$D$741</f>
        <v>commercial</v>
      </c>
      <c r="F741" t="str">
        <f>sales!$E$741</f>
        <v>VCC 24724 (NG T7 SWCVng)</v>
      </c>
      <c r="G741">
        <f>sales!$F$741</f>
        <v>2016</v>
      </c>
      <c r="H741" s="1">
        <f>sales!$G741 - VLOOKUP($D741&amp;$G741, 'regional-sales'!$A$2:$D$24, 4, 0) * VLOOKUP($D741&amp;$E741&amp;$F741&amp;$G741, 'market-share'!$A$2:$F$95, 6, 0) * ($C741 = $G741)</f>
        <v>0</v>
      </c>
      <c r="I741" s="1">
        <f>sales!$H741 - IF($C741 &gt;= $G741, VLOOKUP($D741&amp;$G741, 'regional-sales'!$A$2:$D$24, 4, 0) * VLOOKUP($D741&amp;$E741&amp;$F741&amp;$G741, 'market-share'!$A$2:$F$95, 6, 0) * VLOOKUP($C741 - $G741, survival!$A$2:$B$72, 2, 0), 0)</f>
        <v>0</v>
      </c>
      <c r="J741" s="1">
        <f>sales!$I741 - IF($C741 &gt;= $G741, sales!$H741 *VLOOKUP(E741&amp;($C741-$G741), 'annual-travel'!$A$2:$D$64, 4, 0), 0)</f>
        <v>0</v>
      </c>
      <c r="K741" s="1">
        <f>sales!$J741 - SUM($M741:$P741)</f>
        <v>0</v>
      </c>
      <c r="M741" s="1">
        <f>IFERROR(sales!$I741 * VLOOKUP($E741&amp;$F741&amp;"GAS", 'fuel-split'!$A$2:$E$7, 5, 0) / VLOOKUP($F741&amp;$G741&amp;"GAS", 'fuel-efficiency'!$A$2:$E$56, 5, 0), 0)</f>
        <v>0</v>
      </c>
      <c r="N741" s="1">
        <f>IFERROR(sales!$I741 * VLOOKUP($E741&amp;F741&amp;"DSL", 'fuel-split'!$A$2:$E$7, 5, 0) / VLOOKUP($F741&amp;$G741&amp;"DSL", 'fuel-efficiency'!$A$2:$E$56, 5, 0), 0)</f>
        <v>0</v>
      </c>
      <c r="O741" s="1">
        <f>IFERROR(sales!$I741 * VLOOKUP($E741&amp;$F741&amp;"NG", 'fuel-split'!$A$2:$E$7, 5, 0) / VLOOKUP($F741&amp;$G741&amp;"NG", 'fuel-efficiency'!$A$2:$E$56, 5, 0), 0)</f>
        <v>0</v>
      </c>
      <c r="P741" s="1">
        <f>IFERROR(sales!$I741 * VLOOKUP($E741&amp;$F741&amp;"ELEC", 'fuel-split'!$A$2:$E$7, 5, 0) / VLOOKUP($F741&amp;$G741&amp;"ELEC", 'fuel-efficiency'!$A$2:$E$56, 5, 0), 0)</f>
        <v>0</v>
      </c>
    </row>
    <row r="742" spans="1:16" x14ac:dyDescent="0.2">
      <c r="A742" s="1" t="str">
        <f t="shared" si="22"/>
        <v>20132commercialVCC 24724 (NG T7 SWCVng)2016</v>
      </c>
      <c r="B742" s="1" t="str">
        <f t="shared" si="23"/>
        <v>20132commercialVCC 24724 (NG T7 SWCVng)</v>
      </c>
      <c r="C742">
        <f>sales!$B$742</f>
        <v>2013</v>
      </c>
      <c r="D742">
        <f>sales!$C$742</f>
        <v>2</v>
      </c>
      <c r="E742" t="str">
        <f>sales!$D$742</f>
        <v>commercial</v>
      </c>
      <c r="F742" t="str">
        <f>sales!$E$742</f>
        <v>VCC 24724 (NG T7 SWCVng)</v>
      </c>
      <c r="G742">
        <f>sales!$F$742</f>
        <v>2016</v>
      </c>
      <c r="H742" s="1">
        <f>sales!$G742 - VLOOKUP($D742&amp;$G742, 'regional-sales'!$A$2:$D$24, 4, 0) * VLOOKUP($D742&amp;$E742&amp;$F742&amp;$G742, 'market-share'!$A$2:$F$95, 6, 0) * ($C742 = $G742)</f>
        <v>0</v>
      </c>
      <c r="I742" s="1">
        <f>sales!$H742 - IF($C742 &gt;= $G742, VLOOKUP($D742&amp;$G742, 'regional-sales'!$A$2:$D$24, 4, 0) * VLOOKUP($D742&amp;$E742&amp;$F742&amp;$G742, 'market-share'!$A$2:$F$95, 6, 0) * VLOOKUP($C742 - $G742, survival!$A$2:$B$72, 2, 0), 0)</f>
        <v>0</v>
      </c>
      <c r="J742" s="1">
        <f>sales!$I742 - IF($C742 &gt;= $G742, sales!$H742 *VLOOKUP(E742&amp;($C742-$G742), 'annual-travel'!$A$2:$D$64, 4, 0), 0)</f>
        <v>0</v>
      </c>
      <c r="K742" s="1">
        <f>sales!$J742 - SUM($M742:$P742)</f>
        <v>0</v>
      </c>
      <c r="M742" s="1">
        <f>IFERROR(sales!$I742 * VLOOKUP($E742&amp;$F742&amp;"GAS", 'fuel-split'!$A$2:$E$7, 5, 0) / VLOOKUP($F742&amp;$G742&amp;"GAS", 'fuel-efficiency'!$A$2:$E$56, 5, 0), 0)</f>
        <v>0</v>
      </c>
      <c r="N742" s="1">
        <f>IFERROR(sales!$I742 * VLOOKUP($E742&amp;F742&amp;"DSL", 'fuel-split'!$A$2:$E$7, 5, 0) / VLOOKUP($F742&amp;$G742&amp;"DSL", 'fuel-efficiency'!$A$2:$E$56, 5, 0), 0)</f>
        <v>0</v>
      </c>
      <c r="O742" s="1">
        <f>IFERROR(sales!$I742 * VLOOKUP($E742&amp;$F742&amp;"NG", 'fuel-split'!$A$2:$E$7, 5, 0) / VLOOKUP($F742&amp;$G742&amp;"NG", 'fuel-efficiency'!$A$2:$E$56, 5, 0), 0)</f>
        <v>0</v>
      </c>
      <c r="P742" s="1">
        <f>IFERROR(sales!$I742 * VLOOKUP($E742&amp;$F742&amp;"ELEC", 'fuel-split'!$A$2:$E$7, 5, 0) / VLOOKUP($F742&amp;$G742&amp;"ELEC", 'fuel-efficiency'!$A$2:$E$56, 5, 0), 0)</f>
        <v>0</v>
      </c>
    </row>
    <row r="743" spans="1:16" x14ac:dyDescent="0.2">
      <c r="A743" s="1" t="str">
        <f t="shared" si="22"/>
        <v>20142commercialVCC 24724 (NG T7 SWCVng)2016</v>
      </c>
      <c r="B743" s="1" t="str">
        <f t="shared" si="23"/>
        <v>20142commercialVCC 24724 (NG T7 SWCVng)</v>
      </c>
      <c r="C743">
        <f>sales!$B$743</f>
        <v>2014</v>
      </c>
      <c r="D743">
        <f>sales!$C$743</f>
        <v>2</v>
      </c>
      <c r="E743" t="str">
        <f>sales!$D$743</f>
        <v>commercial</v>
      </c>
      <c r="F743" t="str">
        <f>sales!$E$743</f>
        <v>VCC 24724 (NG T7 SWCVng)</v>
      </c>
      <c r="G743">
        <f>sales!$F$743</f>
        <v>2016</v>
      </c>
      <c r="H743" s="1">
        <f>sales!$G743 - VLOOKUP($D743&amp;$G743, 'regional-sales'!$A$2:$D$24, 4, 0) * VLOOKUP($D743&amp;$E743&amp;$F743&amp;$G743, 'market-share'!$A$2:$F$95, 6, 0) * ($C743 = $G743)</f>
        <v>0</v>
      </c>
      <c r="I743" s="1">
        <f>sales!$H743 - IF($C743 &gt;= $G743, VLOOKUP($D743&amp;$G743, 'regional-sales'!$A$2:$D$24, 4, 0) * VLOOKUP($D743&amp;$E743&amp;$F743&amp;$G743, 'market-share'!$A$2:$F$95, 6, 0) * VLOOKUP($C743 - $G743, survival!$A$2:$B$72, 2, 0), 0)</f>
        <v>0</v>
      </c>
      <c r="J743" s="1">
        <f>sales!$I743 - IF($C743 &gt;= $G743, sales!$H743 *VLOOKUP(E743&amp;($C743-$G743), 'annual-travel'!$A$2:$D$64, 4, 0), 0)</f>
        <v>0</v>
      </c>
      <c r="K743" s="1">
        <f>sales!$J743 - SUM($M743:$P743)</f>
        <v>0</v>
      </c>
      <c r="M743" s="1">
        <f>IFERROR(sales!$I743 * VLOOKUP($E743&amp;$F743&amp;"GAS", 'fuel-split'!$A$2:$E$7, 5, 0) / VLOOKUP($F743&amp;$G743&amp;"GAS", 'fuel-efficiency'!$A$2:$E$56, 5, 0), 0)</f>
        <v>0</v>
      </c>
      <c r="N743" s="1">
        <f>IFERROR(sales!$I743 * VLOOKUP($E743&amp;F743&amp;"DSL", 'fuel-split'!$A$2:$E$7, 5, 0) / VLOOKUP($F743&amp;$G743&amp;"DSL", 'fuel-efficiency'!$A$2:$E$56, 5, 0), 0)</f>
        <v>0</v>
      </c>
      <c r="O743" s="1">
        <f>IFERROR(sales!$I743 * VLOOKUP($E743&amp;$F743&amp;"NG", 'fuel-split'!$A$2:$E$7, 5, 0) / VLOOKUP($F743&amp;$G743&amp;"NG", 'fuel-efficiency'!$A$2:$E$56, 5, 0), 0)</f>
        <v>0</v>
      </c>
      <c r="P743" s="1">
        <f>IFERROR(sales!$I743 * VLOOKUP($E743&amp;$F743&amp;"ELEC", 'fuel-split'!$A$2:$E$7, 5, 0) / VLOOKUP($F743&amp;$G743&amp;"ELEC", 'fuel-efficiency'!$A$2:$E$56, 5, 0), 0)</f>
        <v>0</v>
      </c>
    </row>
    <row r="744" spans="1:16" x14ac:dyDescent="0.2">
      <c r="A744" s="1" t="str">
        <f t="shared" si="22"/>
        <v>20152commercialVCC 24724 (NG T7 SWCVng)2016</v>
      </c>
      <c r="B744" s="1" t="str">
        <f t="shared" si="23"/>
        <v>20152commercialVCC 24724 (NG T7 SWCVng)</v>
      </c>
      <c r="C744">
        <f>sales!$B$744</f>
        <v>2015</v>
      </c>
      <c r="D744">
        <f>sales!$C$744</f>
        <v>2</v>
      </c>
      <c r="E744" t="str">
        <f>sales!$D$744</f>
        <v>commercial</v>
      </c>
      <c r="F744" t="str">
        <f>sales!$E$744</f>
        <v>VCC 24724 (NG T7 SWCVng)</v>
      </c>
      <c r="G744">
        <f>sales!$F$744</f>
        <v>2016</v>
      </c>
      <c r="H744" s="1">
        <f>sales!$G744 - VLOOKUP($D744&amp;$G744, 'regional-sales'!$A$2:$D$24, 4, 0) * VLOOKUP($D744&amp;$E744&amp;$F744&amp;$G744, 'market-share'!$A$2:$F$95, 6, 0) * ($C744 = $G744)</f>
        <v>0</v>
      </c>
      <c r="I744" s="1">
        <f>sales!$H744 - IF($C744 &gt;= $G744, VLOOKUP($D744&amp;$G744, 'regional-sales'!$A$2:$D$24, 4, 0) * VLOOKUP($D744&amp;$E744&amp;$F744&amp;$G744, 'market-share'!$A$2:$F$95, 6, 0) * VLOOKUP($C744 - $G744, survival!$A$2:$B$72, 2, 0), 0)</f>
        <v>0</v>
      </c>
      <c r="J744" s="1">
        <f>sales!$I744 - IF($C744 &gt;= $G744, sales!$H744 *VLOOKUP(E744&amp;($C744-$G744), 'annual-travel'!$A$2:$D$64, 4, 0), 0)</f>
        <v>0</v>
      </c>
      <c r="K744" s="1">
        <f>sales!$J744 - SUM($M744:$P744)</f>
        <v>0</v>
      </c>
      <c r="M744" s="1">
        <f>IFERROR(sales!$I744 * VLOOKUP($E744&amp;$F744&amp;"GAS", 'fuel-split'!$A$2:$E$7, 5, 0) / VLOOKUP($F744&amp;$G744&amp;"GAS", 'fuel-efficiency'!$A$2:$E$56, 5, 0), 0)</f>
        <v>0</v>
      </c>
      <c r="N744" s="1">
        <f>IFERROR(sales!$I744 * VLOOKUP($E744&amp;F744&amp;"DSL", 'fuel-split'!$A$2:$E$7, 5, 0) / VLOOKUP($F744&amp;$G744&amp;"DSL", 'fuel-efficiency'!$A$2:$E$56, 5, 0), 0)</f>
        <v>0</v>
      </c>
      <c r="O744" s="1">
        <f>IFERROR(sales!$I744 * VLOOKUP($E744&amp;$F744&amp;"NG", 'fuel-split'!$A$2:$E$7, 5, 0) / VLOOKUP($F744&amp;$G744&amp;"NG", 'fuel-efficiency'!$A$2:$E$56, 5, 0), 0)</f>
        <v>0</v>
      </c>
      <c r="P744" s="1">
        <f>IFERROR(sales!$I744 * VLOOKUP($E744&amp;$F744&amp;"ELEC", 'fuel-split'!$A$2:$E$7, 5, 0) / VLOOKUP($F744&amp;$G744&amp;"ELEC", 'fuel-efficiency'!$A$2:$E$56, 5, 0), 0)</f>
        <v>0</v>
      </c>
    </row>
    <row r="745" spans="1:16" x14ac:dyDescent="0.2">
      <c r="A745" s="1" t="str">
        <f t="shared" si="22"/>
        <v>20162commercialVCC 24724 (NG T7 SWCVng)2016</v>
      </c>
      <c r="B745" s="1" t="str">
        <f t="shared" si="23"/>
        <v>20162commercialVCC 24724 (NG T7 SWCVng)</v>
      </c>
      <c r="C745">
        <f>sales!$B$745</f>
        <v>2016</v>
      </c>
      <c r="D745">
        <f>sales!$C$745</f>
        <v>2</v>
      </c>
      <c r="E745" t="str">
        <f>sales!$D$745</f>
        <v>commercial</v>
      </c>
      <c r="F745" t="str">
        <f>sales!$E$745</f>
        <v>VCC 24724 (NG T7 SWCVng)</v>
      </c>
      <c r="G745">
        <f>sales!$F$745</f>
        <v>2016</v>
      </c>
      <c r="H745" s="1">
        <f>sales!$G745 - VLOOKUP($D745&amp;$G745, 'regional-sales'!$A$2:$D$24, 4, 0) * VLOOKUP($D745&amp;$E745&amp;$F745&amp;$G745, 'market-share'!$A$2:$F$95, 6, 0) * ($C745 = $G745)</f>
        <v>-8.07119704404613E-10</v>
      </c>
      <c r="I745" s="1">
        <f>sales!$H745 - IF($C745 &gt;= $G745, VLOOKUP($D745&amp;$G745, 'regional-sales'!$A$2:$D$24, 4, 0) * VLOOKUP($D745&amp;$E745&amp;$F745&amp;$G745, 'market-share'!$A$2:$F$95, 6, 0) * VLOOKUP($C745 - $G745, survival!$A$2:$B$72, 2, 0), 0)</f>
        <v>-8.07119704404613E-10</v>
      </c>
      <c r="J745" s="1">
        <f>sales!$I745 - IF($C745 &gt;= $G745, sales!$H745 *VLOOKUP(E745&amp;($C745-$G745), 'annual-travel'!$A$2:$D$64, 4, 0), 0)</f>
        <v>-6.8071763962507248E-5</v>
      </c>
      <c r="K745" s="1">
        <f>sales!$J745 - SUM($M745:$P745)</f>
        <v>-1.2456759577617049E-4</v>
      </c>
      <c r="M745" s="1">
        <f>IFERROR(sales!$I745 * VLOOKUP($E745&amp;$F745&amp;"GAS", 'fuel-split'!$A$2:$E$7, 5, 0) / VLOOKUP($F745&amp;$G745&amp;"GAS", 'fuel-efficiency'!$A$2:$E$56, 5, 0), 0)</f>
        <v>0</v>
      </c>
      <c r="N745" s="1">
        <f>IFERROR(sales!$I745 * VLOOKUP($E745&amp;F745&amp;"DSL", 'fuel-split'!$A$2:$E$7, 5, 0) / VLOOKUP($F745&amp;$G745&amp;"DSL", 'fuel-efficiency'!$A$2:$E$56, 5, 0), 0)</f>
        <v>0</v>
      </c>
      <c r="O745" s="1">
        <f>IFERROR(sales!$I745 * VLOOKUP($E745&amp;$F745&amp;"NG", 'fuel-split'!$A$2:$E$7, 5, 0) / VLOOKUP($F745&amp;$G745&amp;"NG", 'fuel-efficiency'!$A$2:$E$56, 5, 0), 0)</f>
        <v>80933.816937369382</v>
      </c>
      <c r="P745" s="1">
        <f>IFERROR(sales!$I745 * VLOOKUP($E745&amp;$F745&amp;"ELEC", 'fuel-split'!$A$2:$E$7, 5, 0) / VLOOKUP($F745&amp;$G745&amp;"ELEC", 'fuel-efficiency'!$A$2:$E$56, 5, 0), 0)</f>
        <v>209432.02086749917</v>
      </c>
    </row>
    <row r="746" spans="1:16" x14ac:dyDescent="0.2">
      <c r="A746" s="1" t="str">
        <f t="shared" si="22"/>
        <v>20172commercialVCC 24724 (NG T7 SWCVng)2016</v>
      </c>
      <c r="B746" s="1" t="str">
        <f t="shared" si="23"/>
        <v>20172commercialVCC 24724 (NG T7 SWCVng)</v>
      </c>
      <c r="C746">
        <f>sales!$B$746</f>
        <v>2017</v>
      </c>
      <c r="D746">
        <f>sales!$C$746</f>
        <v>2</v>
      </c>
      <c r="E746" t="str">
        <f>sales!$D$746</f>
        <v>commercial</v>
      </c>
      <c r="F746" t="str">
        <f>sales!$E$746</f>
        <v>VCC 24724 (NG T7 SWCVng)</v>
      </c>
      <c r="G746">
        <f>sales!$F$746</f>
        <v>2016</v>
      </c>
      <c r="H746" s="1">
        <f>sales!$G746 - VLOOKUP($D746&amp;$G746, 'regional-sales'!$A$2:$D$24, 4, 0) * VLOOKUP($D746&amp;$E746&amp;$F746&amp;$G746, 'market-share'!$A$2:$F$95, 6, 0) * ($C746 = $G746)</f>
        <v>0</v>
      </c>
      <c r="I746" s="1">
        <f>sales!$H746 - IF($C746 &gt;= $G746, VLOOKUP($D746&amp;$G746, 'regional-sales'!$A$2:$D$24, 4, 0) * VLOOKUP($D746&amp;$E746&amp;$F746&amp;$G746, 'market-share'!$A$2:$F$95, 6, 0) * VLOOKUP($C746 - $G746, survival!$A$2:$B$72, 2, 0), 0)</f>
        <v>-7.9901241178959026E-10</v>
      </c>
      <c r="J746" s="1">
        <f>sales!$I746 - IF($C746 &gt;= $G746, sales!$H746 *VLOOKUP(E746&amp;($C746-$G746), 'annual-travel'!$A$2:$D$64, 4, 0), 0)</f>
        <v>5.8363366406410933E-5</v>
      </c>
      <c r="K746" s="1">
        <f>sales!$J746 - SUM($M746:$P746)</f>
        <v>-1.0562926763668656E-4</v>
      </c>
      <c r="M746" s="1">
        <f>IFERROR(sales!$I746 * VLOOKUP($E746&amp;$F746&amp;"GAS", 'fuel-split'!$A$2:$E$7, 5, 0) / VLOOKUP($F746&amp;$G746&amp;"GAS", 'fuel-efficiency'!$A$2:$E$56, 5, 0), 0)</f>
        <v>0</v>
      </c>
      <c r="N746" s="1">
        <f>IFERROR(sales!$I746 * VLOOKUP($E746&amp;F746&amp;"DSL", 'fuel-split'!$A$2:$E$7, 5, 0) / VLOOKUP($F746&amp;$G746&amp;"DSL", 'fuel-efficiency'!$A$2:$E$56, 5, 0), 0)</f>
        <v>0</v>
      </c>
      <c r="O746" s="1">
        <f>IFERROR(sales!$I746 * VLOOKUP($E746&amp;$F746&amp;"NG", 'fuel-split'!$A$2:$E$7, 5, 0) / VLOOKUP($F746&amp;$G746&amp;"NG", 'fuel-efficiency'!$A$2:$E$56, 5, 0), 0)</f>
        <v>68629.286067184046</v>
      </c>
      <c r="P746" s="1">
        <f>IFERROR(sales!$I746 * VLOOKUP($E746&amp;$F746&amp;"ELEC", 'fuel-split'!$A$2:$E$7, 5, 0) / VLOOKUP($F746&amp;$G746&amp;"ELEC", 'fuel-efficiency'!$A$2:$E$56, 5, 0), 0)</f>
        <v>177591.6497657182</v>
      </c>
    </row>
    <row r="747" spans="1:16" x14ac:dyDescent="0.2">
      <c r="A747" s="1" t="str">
        <f t="shared" si="22"/>
        <v>20182commercialVCC 24724 (NG T7 SWCVng)2016</v>
      </c>
      <c r="B747" s="1" t="str">
        <f t="shared" si="23"/>
        <v>20182commercialVCC 24724 (NG T7 SWCVng)</v>
      </c>
      <c r="C747">
        <f>sales!$B$747</f>
        <v>2018</v>
      </c>
      <c r="D747">
        <f>sales!$C$747</f>
        <v>2</v>
      </c>
      <c r="E747" t="str">
        <f>sales!$D$747</f>
        <v>commercial</v>
      </c>
      <c r="F747" t="str">
        <f>sales!$E$747</f>
        <v>VCC 24724 (NG T7 SWCVng)</v>
      </c>
      <c r="G747">
        <f>sales!$F$747</f>
        <v>2016</v>
      </c>
      <c r="H747" s="1">
        <f>sales!$G747 - VLOOKUP($D747&amp;$G747, 'regional-sales'!$A$2:$D$24, 4, 0) * VLOOKUP($D747&amp;$E747&amp;$F747&amp;$G747, 'market-share'!$A$2:$F$95, 6, 0) * ($C747 = $G747)</f>
        <v>0</v>
      </c>
      <c r="I747" s="1">
        <f>sales!$H747 - IF($C747 &gt;= $G747, VLOOKUP($D747&amp;$G747, 'regional-sales'!$A$2:$D$24, 4, 0) * VLOOKUP($D747&amp;$E747&amp;$F747&amp;$G747, 'market-share'!$A$2:$F$95, 6, 0) * VLOOKUP($C747 - $G747, survival!$A$2:$B$72, 2, 0), 0)</f>
        <v>-7.9100814787125273E-10</v>
      </c>
      <c r="J747" s="1">
        <f>sales!$I747 - IF($C747 &gt;= $G747, sales!$H747 *VLOOKUP(E747&amp;($C747-$G747), 'annual-travel'!$A$2:$D$64, 4, 0), 0)</f>
        <v>7.9015793744474649E-5</v>
      </c>
      <c r="K747" s="1">
        <f>sales!$J747 - SUM($M747:$P747)</f>
        <v>-9.4384449766948819E-5</v>
      </c>
      <c r="M747" s="1">
        <f>IFERROR(sales!$I747 * VLOOKUP($E747&amp;$F747&amp;"GAS", 'fuel-split'!$A$2:$E$7, 5, 0) / VLOOKUP($F747&amp;$G747&amp;"GAS", 'fuel-efficiency'!$A$2:$E$56, 5, 0), 0)</f>
        <v>0</v>
      </c>
      <c r="N747" s="1">
        <f>IFERROR(sales!$I747 * VLOOKUP($E747&amp;F747&amp;"DSL", 'fuel-split'!$A$2:$E$7, 5, 0) / VLOOKUP($F747&amp;$G747&amp;"DSL", 'fuel-efficiency'!$A$2:$E$56, 5, 0), 0)</f>
        <v>0</v>
      </c>
      <c r="O747" s="1">
        <f>IFERROR(sales!$I747 * VLOOKUP($E747&amp;$F747&amp;"NG", 'fuel-split'!$A$2:$E$7, 5, 0) / VLOOKUP($F747&amp;$G747&amp;"NG", 'fuel-efficiency'!$A$2:$E$56, 5, 0), 0)</f>
        <v>61323.514182162617</v>
      </c>
      <c r="P747" s="1">
        <f>IFERROR(sales!$I747 * VLOOKUP($E747&amp;$F747&amp;"ELEC", 'fuel-split'!$A$2:$E$7, 5, 0) / VLOOKUP($F747&amp;$G747&amp;"ELEC", 'fuel-efficiency'!$A$2:$E$56, 5, 0), 0)</f>
        <v>158686.54152077984</v>
      </c>
    </row>
    <row r="748" spans="1:16" x14ac:dyDescent="0.2">
      <c r="A748" s="1" t="str">
        <f t="shared" si="22"/>
        <v>20192commercialVCC 24724 (NG T7 SWCVng)2016</v>
      </c>
      <c r="B748" s="1" t="str">
        <f t="shared" si="23"/>
        <v>20192commercialVCC 24724 (NG T7 SWCVng)</v>
      </c>
      <c r="C748">
        <f>sales!$B$748</f>
        <v>2019</v>
      </c>
      <c r="D748">
        <f>sales!$C$748</f>
        <v>2</v>
      </c>
      <c r="E748" t="str">
        <f>sales!$D$748</f>
        <v>commercial</v>
      </c>
      <c r="F748" t="str">
        <f>sales!$E$748</f>
        <v>VCC 24724 (NG T7 SWCVng)</v>
      </c>
      <c r="G748">
        <f>sales!$F$748</f>
        <v>2016</v>
      </c>
      <c r="H748" s="1">
        <f>sales!$G748 - VLOOKUP($D748&amp;$G748, 'regional-sales'!$A$2:$D$24, 4, 0) * VLOOKUP($D748&amp;$E748&amp;$F748&amp;$G748, 'market-share'!$A$2:$F$95, 6, 0) * ($C748 = $G748)</f>
        <v>0</v>
      </c>
      <c r="I748" s="1">
        <f>sales!$H748 - IF($C748 &gt;= $G748, VLOOKUP($D748&amp;$G748, 'regional-sales'!$A$2:$D$24, 4, 0) * VLOOKUP($D748&amp;$E748&amp;$F748&amp;$G748, 'market-share'!$A$2:$F$95, 6, 0) * VLOOKUP($C748 - $G748, survival!$A$2:$B$72, 2, 0), 0)</f>
        <v>-7.8317086149581883E-10</v>
      </c>
      <c r="J748" s="1">
        <f>sales!$I748 - IF($C748 &gt;= $G748, sales!$H748 *VLOOKUP(E748&amp;($C748-$G748), 'annual-travel'!$A$2:$D$64, 4, 0), 0)</f>
        <v>5.2088173106312752E-5</v>
      </c>
      <c r="K748" s="1">
        <f>sales!$J748 - SUM($M748:$P748)</f>
        <v>-8.621285087428987E-5</v>
      </c>
      <c r="M748" s="1">
        <f>IFERROR(sales!$I748 * VLOOKUP($E748&amp;$F748&amp;"GAS", 'fuel-split'!$A$2:$E$7, 5, 0) / VLOOKUP($F748&amp;$G748&amp;"GAS", 'fuel-efficiency'!$A$2:$E$56, 5, 0), 0)</f>
        <v>0</v>
      </c>
      <c r="N748" s="1">
        <f>IFERROR(sales!$I748 * VLOOKUP($E748&amp;F748&amp;"DSL", 'fuel-split'!$A$2:$E$7, 5, 0) / VLOOKUP($F748&amp;$G748&amp;"DSL", 'fuel-efficiency'!$A$2:$E$56, 5, 0), 0)</f>
        <v>0</v>
      </c>
      <c r="O748" s="1">
        <f>IFERROR(sales!$I748 * VLOOKUP($E748&amp;$F748&amp;"NG", 'fuel-split'!$A$2:$E$7, 5, 0) / VLOOKUP($F748&amp;$G748&amp;"NG", 'fuel-efficiency'!$A$2:$E$56, 5, 0), 0)</f>
        <v>56013.660192748976</v>
      </c>
      <c r="P748" s="1">
        <f>IFERROR(sales!$I748 * VLOOKUP($E748&amp;$F748&amp;"ELEC", 'fuel-split'!$A$2:$E$7, 5, 0) / VLOOKUP($F748&amp;$G748&amp;"ELEC", 'fuel-efficiency'!$A$2:$E$56, 5, 0), 0)</f>
        <v>144946.25972516389</v>
      </c>
    </row>
    <row r="749" spans="1:16" x14ac:dyDescent="0.2">
      <c r="A749" s="1" t="str">
        <f t="shared" si="22"/>
        <v>20202commercialVCC 24724 (NG T7 SWCVng)2016</v>
      </c>
      <c r="B749" s="1" t="str">
        <f t="shared" si="23"/>
        <v>20202commercialVCC 24724 (NG T7 SWCVng)</v>
      </c>
      <c r="C749">
        <f>sales!$B$749</f>
        <v>2020</v>
      </c>
      <c r="D749">
        <f>sales!$C$749</f>
        <v>2</v>
      </c>
      <c r="E749" t="str">
        <f>sales!$D$749</f>
        <v>commercial</v>
      </c>
      <c r="F749" t="str">
        <f>sales!$E$749</f>
        <v>VCC 24724 (NG T7 SWCVng)</v>
      </c>
      <c r="G749">
        <f>sales!$F$749</f>
        <v>2016</v>
      </c>
      <c r="H749" s="1">
        <f>sales!$G749 - VLOOKUP($D749&amp;$G749, 'regional-sales'!$A$2:$D$24, 4, 0) * VLOOKUP($D749&amp;$E749&amp;$F749&amp;$G749, 'market-share'!$A$2:$F$95, 6, 0) * ($C749 = $G749)</f>
        <v>0</v>
      </c>
      <c r="I749" s="1">
        <f>sales!$H749 - IF($C749 &gt;= $G749, VLOOKUP($D749&amp;$G749, 'regional-sales'!$A$2:$D$24, 4, 0) * VLOOKUP($D749&amp;$E749&amp;$F749&amp;$G749, 'market-share'!$A$2:$F$95, 6, 0) * VLOOKUP($C749 - $G749, survival!$A$2:$B$72, 2, 0), 0)</f>
        <v>-7.7533890419090312E-10</v>
      </c>
      <c r="J749" s="1">
        <f>sales!$I749 - IF($C749 &gt;= $G749, sales!$H749 *VLOOKUP(E749&amp;($C749-$G749), 'annual-travel'!$A$2:$D$64, 4, 0), 0)</f>
        <v>-3.7984689697623253E-5</v>
      </c>
      <c r="K749" s="1">
        <f>sales!$J749 - SUM($M749:$P749)</f>
        <v>-7.974679465405643E-5</v>
      </c>
      <c r="M749" s="1">
        <f>IFERROR(sales!$I749 * VLOOKUP($E749&amp;$F749&amp;"GAS", 'fuel-split'!$A$2:$E$7, 5, 0) / VLOOKUP($F749&amp;$G749&amp;"GAS", 'fuel-efficiency'!$A$2:$E$56, 5, 0), 0)</f>
        <v>0</v>
      </c>
      <c r="N749" s="1">
        <f>IFERROR(sales!$I749 * VLOOKUP($E749&amp;F749&amp;"DSL", 'fuel-split'!$A$2:$E$7, 5, 0) / VLOOKUP($F749&amp;$G749&amp;"DSL", 'fuel-efficiency'!$A$2:$E$56, 5, 0), 0)</f>
        <v>0</v>
      </c>
      <c r="O749" s="1">
        <f>IFERROR(sales!$I749 * VLOOKUP($E749&amp;$F749&amp;"NG", 'fuel-split'!$A$2:$E$7, 5, 0) / VLOOKUP($F749&amp;$G749&amp;"NG", 'fuel-efficiency'!$A$2:$E$56, 5, 0), 0)</f>
        <v>51812.590908153332</v>
      </c>
      <c r="P749" s="1">
        <f>IFERROR(sales!$I749 * VLOOKUP($E749&amp;$F749&amp;"ELEC", 'fuel-split'!$A$2:$E$7, 5, 0) / VLOOKUP($F749&amp;$G749&amp;"ELEC", 'fuel-efficiency'!$A$2:$E$56, 5, 0), 0)</f>
        <v>134075.17439431747</v>
      </c>
    </row>
    <row r="750" spans="1:16" x14ac:dyDescent="0.2">
      <c r="A750" s="1" t="str">
        <f t="shared" si="22"/>
        <v>20102commercialVCC 24724 (NG T7 SWCVng)2017</v>
      </c>
      <c r="B750" s="1" t="str">
        <f t="shared" si="23"/>
        <v>20102commercialVCC 24724 (NG T7 SWCVng)</v>
      </c>
      <c r="C750">
        <f>sales!$B$750</f>
        <v>2010</v>
      </c>
      <c r="D750">
        <f>sales!$C$750</f>
        <v>2</v>
      </c>
      <c r="E750" t="str">
        <f>sales!$D$750</f>
        <v>commercial</v>
      </c>
      <c r="F750" t="str">
        <f>sales!$E$750</f>
        <v>VCC 24724 (NG T7 SWCVng)</v>
      </c>
      <c r="G750">
        <f>sales!$F$750</f>
        <v>2017</v>
      </c>
      <c r="H750" s="1">
        <f>sales!$G750 - VLOOKUP($D750&amp;$G750, 'regional-sales'!$A$2:$D$24, 4, 0) * VLOOKUP($D750&amp;$E750&amp;$F750&amp;$G750, 'market-share'!$A$2:$F$95, 6, 0) * ($C750 = $G750)</f>
        <v>0</v>
      </c>
      <c r="I750" s="1">
        <f>sales!$H750 - IF($C750 &gt;= $G750, VLOOKUP($D750&amp;$G750, 'regional-sales'!$A$2:$D$24, 4, 0) * VLOOKUP($D750&amp;$E750&amp;$F750&amp;$G750, 'market-share'!$A$2:$F$95, 6, 0) * VLOOKUP($C750 - $G750, survival!$A$2:$B$72, 2, 0), 0)</f>
        <v>0</v>
      </c>
      <c r="J750" s="1">
        <f>sales!$I750 - IF($C750 &gt;= $G750, sales!$H750 *VLOOKUP(E750&amp;($C750-$G750), 'annual-travel'!$A$2:$D$64, 4, 0), 0)</f>
        <v>0</v>
      </c>
      <c r="K750" s="1">
        <f>sales!$J750 - SUM($M750:$P750)</f>
        <v>0</v>
      </c>
      <c r="M750" s="1">
        <f>IFERROR(sales!$I750 * VLOOKUP($E750&amp;$F750&amp;"GAS", 'fuel-split'!$A$2:$E$7, 5, 0) / VLOOKUP($F750&amp;$G750&amp;"GAS", 'fuel-efficiency'!$A$2:$E$56, 5, 0), 0)</f>
        <v>0</v>
      </c>
      <c r="N750" s="1">
        <f>IFERROR(sales!$I750 * VLOOKUP($E750&amp;F750&amp;"DSL", 'fuel-split'!$A$2:$E$7, 5, 0) / VLOOKUP($F750&amp;$G750&amp;"DSL", 'fuel-efficiency'!$A$2:$E$56, 5, 0), 0)</f>
        <v>0</v>
      </c>
      <c r="O750" s="1">
        <f>IFERROR(sales!$I750 * VLOOKUP($E750&amp;$F750&amp;"NG", 'fuel-split'!$A$2:$E$7, 5, 0) / VLOOKUP($F750&amp;$G750&amp;"NG", 'fuel-efficiency'!$A$2:$E$56, 5, 0), 0)</f>
        <v>0</v>
      </c>
      <c r="P750" s="1">
        <f>IFERROR(sales!$I750 * VLOOKUP($E750&amp;$F750&amp;"ELEC", 'fuel-split'!$A$2:$E$7, 5, 0) / VLOOKUP($F750&amp;$G750&amp;"ELEC", 'fuel-efficiency'!$A$2:$E$56, 5, 0), 0)</f>
        <v>0</v>
      </c>
    </row>
    <row r="751" spans="1:16" x14ac:dyDescent="0.2">
      <c r="A751" s="1" t="str">
        <f t="shared" si="22"/>
        <v>20112commercialVCC 24724 (NG T7 SWCVng)2017</v>
      </c>
      <c r="B751" s="1" t="str">
        <f t="shared" si="23"/>
        <v>20112commercialVCC 24724 (NG T7 SWCVng)</v>
      </c>
      <c r="C751">
        <f>sales!$B$751</f>
        <v>2011</v>
      </c>
      <c r="D751">
        <f>sales!$C$751</f>
        <v>2</v>
      </c>
      <c r="E751" t="str">
        <f>sales!$D$751</f>
        <v>commercial</v>
      </c>
      <c r="F751" t="str">
        <f>sales!$E$751</f>
        <v>VCC 24724 (NG T7 SWCVng)</v>
      </c>
      <c r="G751">
        <f>sales!$F$751</f>
        <v>2017</v>
      </c>
      <c r="H751" s="1">
        <f>sales!$G751 - VLOOKUP($D751&amp;$G751, 'regional-sales'!$A$2:$D$24, 4, 0) * VLOOKUP($D751&amp;$E751&amp;$F751&amp;$G751, 'market-share'!$A$2:$F$95, 6, 0) * ($C751 = $G751)</f>
        <v>0</v>
      </c>
      <c r="I751" s="1">
        <f>sales!$H751 - IF($C751 &gt;= $G751, VLOOKUP($D751&amp;$G751, 'regional-sales'!$A$2:$D$24, 4, 0) * VLOOKUP($D751&amp;$E751&amp;$F751&amp;$G751, 'market-share'!$A$2:$F$95, 6, 0) * VLOOKUP($C751 - $G751, survival!$A$2:$B$72, 2, 0), 0)</f>
        <v>0</v>
      </c>
      <c r="J751" s="1">
        <f>sales!$I751 - IF($C751 &gt;= $G751, sales!$H751 *VLOOKUP(E751&amp;($C751-$G751), 'annual-travel'!$A$2:$D$64, 4, 0), 0)</f>
        <v>0</v>
      </c>
      <c r="K751" s="1">
        <f>sales!$J751 - SUM($M751:$P751)</f>
        <v>0</v>
      </c>
      <c r="M751" s="1">
        <f>IFERROR(sales!$I751 * VLOOKUP($E751&amp;$F751&amp;"GAS", 'fuel-split'!$A$2:$E$7, 5, 0) / VLOOKUP($F751&amp;$G751&amp;"GAS", 'fuel-efficiency'!$A$2:$E$56, 5, 0), 0)</f>
        <v>0</v>
      </c>
      <c r="N751" s="1">
        <f>IFERROR(sales!$I751 * VLOOKUP($E751&amp;F751&amp;"DSL", 'fuel-split'!$A$2:$E$7, 5, 0) / VLOOKUP($F751&amp;$G751&amp;"DSL", 'fuel-efficiency'!$A$2:$E$56, 5, 0), 0)</f>
        <v>0</v>
      </c>
      <c r="O751" s="1">
        <f>IFERROR(sales!$I751 * VLOOKUP($E751&amp;$F751&amp;"NG", 'fuel-split'!$A$2:$E$7, 5, 0) / VLOOKUP($F751&amp;$G751&amp;"NG", 'fuel-efficiency'!$A$2:$E$56, 5, 0), 0)</f>
        <v>0</v>
      </c>
      <c r="P751" s="1">
        <f>IFERROR(sales!$I751 * VLOOKUP($E751&amp;$F751&amp;"ELEC", 'fuel-split'!$A$2:$E$7, 5, 0) / VLOOKUP($F751&amp;$G751&amp;"ELEC", 'fuel-efficiency'!$A$2:$E$56, 5, 0), 0)</f>
        <v>0</v>
      </c>
    </row>
    <row r="752" spans="1:16" x14ac:dyDescent="0.2">
      <c r="A752" s="1" t="str">
        <f t="shared" si="22"/>
        <v>20122commercialVCC 24724 (NG T7 SWCVng)2017</v>
      </c>
      <c r="B752" s="1" t="str">
        <f t="shared" si="23"/>
        <v>20122commercialVCC 24724 (NG T7 SWCVng)</v>
      </c>
      <c r="C752">
        <f>sales!$B$752</f>
        <v>2012</v>
      </c>
      <c r="D752">
        <f>sales!$C$752</f>
        <v>2</v>
      </c>
      <c r="E752" t="str">
        <f>sales!$D$752</f>
        <v>commercial</v>
      </c>
      <c r="F752" t="str">
        <f>sales!$E$752</f>
        <v>VCC 24724 (NG T7 SWCVng)</v>
      </c>
      <c r="G752">
        <f>sales!$F$752</f>
        <v>2017</v>
      </c>
      <c r="H752" s="1">
        <f>sales!$G752 - VLOOKUP($D752&amp;$G752, 'regional-sales'!$A$2:$D$24, 4, 0) * VLOOKUP($D752&amp;$E752&amp;$F752&amp;$G752, 'market-share'!$A$2:$F$95, 6, 0) * ($C752 = $G752)</f>
        <v>0</v>
      </c>
      <c r="I752" s="1">
        <f>sales!$H752 - IF($C752 &gt;= $G752, VLOOKUP($D752&amp;$G752, 'regional-sales'!$A$2:$D$24, 4, 0) * VLOOKUP($D752&amp;$E752&amp;$F752&amp;$G752, 'market-share'!$A$2:$F$95, 6, 0) * VLOOKUP($C752 - $G752, survival!$A$2:$B$72, 2, 0), 0)</f>
        <v>0</v>
      </c>
      <c r="J752" s="1">
        <f>sales!$I752 - IF($C752 &gt;= $G752, sales!$H752 *VLOOKUP(E752&amp;($C752-$G752), 'annual-travel'!$A$2:$D$64, 4, 0), 0)</f>
        <v>0</v>
      </c>
      <c r="K752" s="1">
        <f>sales!$J752 - SUM($M752:$P752)</f>
        <v>0</v>
      </c>
      <c r="M752" s="1">
        <f>IFERROR(sales!$I752 * VLOOKUP($E752&amp;$F752&amp;"GAS", 'fuel-split'!$A$2:$E$7, 5, 0) / VLOOKUP($F752&amp;$G752&amp;"GAS", 'fuel-efficiency'!$A$2:$E$56, 5, 0), 0)</f>
        <v>0</v>
      </c>
      <c r="N752" s="1">
        <f>IFERROR(sales!$I752 * VLOOKUP($E752&amp;F752&amp;"DSL", 'fuel-split'!$A$2:$E$7, 5, 0) / VLOOKUP($F752&amp;$G752&amp;"DSL", 'fuel-efficiency'!$A$2:$E$56, 5, 0), 0)</f>
        <v>0</v>
      </c>
      <c r="O752" s="1">
        <f>IFERROR(sales!$I752 * VLOOKUP($E752&amp;$F752&amp;"NG", 'fuel-split'!$A$2:$E$7, 5, 0) / VLOOKUP($F752&amp;$G752&amp;"NG", 'fuel-efficiency'!$A$2:$E$56, 5, 0), 0)</f>
        <v>0</v>
      </c>
      <c r="P752" s="1">
        <f>IFERROR(sales!$I752 * VLOOKUP($E752&amp;$F752&amp;"ELEC", 'fuel-split'!$A$2:$E$7, 5, 0) / VLOOKUP($F752&amp;$G752&amp;"ELEC", 'fuel-efficiency'!$A$2:$E$56, 5, 0), 0)</f>
        <v>0</v>
      </c>
    </row>
    <row r="753" spans="1:16" x14ac:dyDescent="0.2">
      <c r="A753" s="1" t="str">
        <f t="shared" si="22"/>
        <v>20132commercialVCC 24724 (NG T7 SWCVng)2017</v>
      </c>
      <c r="B753" s="1" t="str">
        <f t="shared" si="23"/>
        <v>20132commercialVCC 24724 (NG T7 SWCVng)</v>
      </c>
      <c r="C753">
        <f>sales!$B$753</f>
        <v>2013</v>
      </c>
      <c r="D753">
        <f>sales!$C$753</f>
        <v>2</v>
      </c>
      <c r="E753" t="str">
        <f>sales!$D$753</f>
        <v>commercial</v>
      </c>
      <c r="F753" t="str">
        <f>sales!$E$753</f>
        <v>VCC 24724 (NG T7 SWCVng)</v>
      </c>
      <c r="G753">
        <f>sales!$F$753</f>
        <v>2017</v>
      </c>
      <c r="H753" s="1">
        <f>sales!$G753 - VLOOKUP($D753&amp;$G753, 'regional-sales'!$A$2:$D$24, 4, 0) * VLOOKUP($D753&amp;$E753&amp;$F753&amp;$G753, 'market-share'!$A$2:$F$95, 6, 0) * ($C753 = $G753)</f>
        <v>0</v>
      </c>
      <c r="I753" s="1">
        <f>sales!$H753 - IF($C753 &gt;= $G753, VLOOKUP($D753&amp;$G753, 'regional-sales'!$A$2:$D$24, 4, 0) * VLOOKUP($D753&amp;$E753&amp;$F753&amp;$G753, 'market-share'!$A$2:$F$95, 6, 0) * VLOOKUP($C753 - $G753, survival!$A$2:$B$72, 2, 0), 0)</f>
        <v>0</v>
      </c>
      <c r="J753" s="1">
        <f>sales!$I753 - IF($C753 &gt;= $G753, sales!$H753 *VLOOKUP(E753&amp;($C753-$G753), 'annual-travel'!$A$2:$D$64, 4, 0), 0)</f>
        <v>0</v>
      </c>
      <c r="K753" s="1">
        <f>sales!$J753 - SUM($M753:$P753)</f>
        <v>0</v>
      </c>
      <c r="M753" s="1">
        <f>IFERROR(sales!$I753 * VLOOKUP($E753&amp;$F753&amp;"GAS", 'fuel-split'!$A$2:$E$7, 5, 0) / VLOOKUP($F753&amp;$G753&amp;"GAS", 'fuel-efficiency'!$A$2:$E$56, 5, 0), 0)</f>
        <v>0</v>
      </c>
      <c r="N753" s="1">
        <f>IFERROR(sales!$I753 * VLOOKUP($E753&amp;F753&amp;"DSL", 'fuel-split'!$A$2:$E$7, 5, 0) / VLOOKUP($F753&amp;$G753&amp;"DSL", 'fuel-efficiency'!$A$2:$E$56, 5, 0), 0)</f>
        <v>0</v>
      </c>
      <c r="O753" s="1">
        <f>IFERROR(sales!$I753 * VLOOKUP($E753&amp;$F753&amp;"NG", 'fuel-split'!$A$2:$E$7, 5, 0) / VLOOKUP($F753&amp;$G753&amp;"NG", 'fuel-efficiency'!$A$2:$E$56, 5, 0), 0)</f>
        <v>0</v>
      </c>
      <c r="P753" s="1">
        <f>IFERROR(sales!$I753 * VLOOKUP($E753&amp;$F753&amp;"ELEC", 'fuel-split'!$A$2:$E$7, 5, 0) / VLOOKUP($F753&amp;$G753&amp;"ELEC", 'fuel-efficiency'!$A$2:$E$56, 5, 0), 0)</f>
        <v>0</v>
      </c>
    </row>
    <row r="754" spans="1:16" x14ac:dyDescent="0.2">
      <c r="A754" s="1" t="str">
        <f t="shared" si="22"/>
        <v>20142commercialVCC 24724 (NG T7 SWCVng)2017</v>
      </c>
      <c r="B754" s="1" t="str">
        <f t="shared" si="23"/>
        <v>20142commercialVCC 24724 (NG T7 SWCVng)</v>
      </c>
      <c r="C754">
        <f>sales!$B$754</f>
        <v>2014</v>
      </c>
      <c r="D754">
        <f>sales!$C$754</f>
        <v>2</v>
      </c>
      <c r="E754" t="str">
        <f>sales!$D$754</f>
        <v>commercial</v>
      </c>
      <c r="F754" t="str">
        <f>sales!$E$754</f>
        <v>VCC 24724 (NG T7 SWCVng)</v>
      </c>
      <c r="G754">
        <f>sales!$F$754</f>
        <v>2017</v>
      </c>
      <c r="H754" s="1">
        <f>sales!$G754 - VLOOKUP($D754&amp;$G754, 'regional-sales'!$A$2:$D$24, 4, 0) * VLOOKUP($D754&amp;$E754&amp;$F754&amp;$G754, 'market-share'!$A$2:$F$95, 6, 0) * ($C754 = $G754)</f>
        <v>0</v>
      </c>
      <c r="I754" s="1">
        <f>sales!$H754 - IF($C754 &gt;= $G754, VLOOKUP($D754&amp;$G754, 'regional-sales'!$A$2:$D$24, 4, 0) * VLOOKUP($D754&amp;$E754&amp;$F754&amp;$G754, 'market-share'!$A$2:$F$95, 6, 0) * VLOOKUP($C754 - $G754, survival!$A$2:$B$72, 2, 0), 0)</f>
        <v>0</v>
      </c>
      <c r="J754" s="1">
        <f>sales!$I754 - IF($C754 &gt;= $G754, sales!$H754 *VLOOKUP(E754&amp;($C754-$G754), 'annual-travel'!$A$2:$D$64, 4, 0), 0)</f>
        <v>0</v>
      </c>
      <c r="K754" s="1">
        <f>sales!$J754 - SUM($M754:$P754)</f>
        <v>0</v>
      </c>
      <c r="M754" s="1">
        <f>IFERROR(sales!$I754 * VLOOKUP($E754&amp;$F754&amp;"GAS", 'fuel-split'!$A$2:$E$7, 5, 0) / VLOOKUP($F754&amp;$G754&amp;"GAS", 'fuel-efficiency'!$A$2:$E$56, 5, 0), 0)</f>
        <v>0</v>
      </c>
      <c r="N754" s="1">
        <f>IFERROR(sales!$I754 * VLOOKUP($E754&amp;F754&amp;"DSL", 'fuel-split'!$A$2:$E$7, 5, 0) / VLOOKUP($F754&amp;$G754&amp;"DSL", 'fuel-efficiency'!$A$2:$E$56, 5, 0), 0)</f>
        <v>0</v>
      </c>
      <c r="O754" s="1">
        <f>IFERROR(sales!$I754 * VLOOKUP($E754&amp;$F754&amp;"NG", 'fuel-split'!$A$2:$E$7, 5, 0) / VLOOKUP($F754&amp;$G754&amp;"NG", 'fuel-efficiency'!$A$2:$E$56, 5, 0), 0)</f>
        <v>0</v>
      </c>
      <c r="P754" s="1">
        <f>IFERROR(sales!$I754 * VLOOKUP($E754&amp;$F754&amp;"ELEC", 'fuel-split'!$A$2:$E$7, 5, 0) / VLOOKUP($F754&amp;$G754&amp;"ELEC", 'fuel-efficiency'!$A$2:$E$56, 5, 0), 0)</f>
        <v>0</v>
      </c>
    </row>
    <row r="755" spans="1:16" x14ac:dyDescent="0.2">
      <c r="A755" s="1" t="str">
        <f t="shared" si="22"/>
        <v>20152commercialVCC 24724 (NG T7 SWCVng)2017</v>
      </c>
      <c r="B755" s="1" t="str">
        <f t="shared" si="23"/>
        <v>20152commercialVCC 24724 (NG T7 SWCVng)</v>
      </c>
      <c r="C755">
        <f>sales!$B$755</f>
        <v>2015</v>
      </c>
      <c r="D755">
        <f>sales!$C$755</f>
        <v>2</v>
      </c>
      <c r="E755" t="str">
        <f>sales!$D$755</f>
        <v>commercial</v>
      </c>
      <c r="F755" t="str">
        <f>sales!$E$755</f>
        <v>VCC 24724 (NG T7 SWCVng)</v>
      </c>
      <c r="G755">
        <f>sales!$F$755</f>
        <v>2017</v>
      </c>
      <c r="H755" s="1">
        <f>sales!$G755 - VLOOKUP($D755&amp;$G755, 'regional-sales'!$A$2:$D$24, 4, 0) * VLOOKUP($D755&amp;$E755&amp;$F755&amp;$G755, 'market-share'!$A$2:$F$95, 6, 0) * ($C755 = $G755)</f>
        <v>0</v>
      </c>
      <c r="I755" s="1">
        <f>sales!$H755 - IF($C755 &gt;= $G755, VLOOKUP($D755&amp;$G755, 'regional-sales'!$A$2:$D$24, 4, 0) * VLOOKUP($D755&amp;$E755&amp;$F755&amp;$G755, 'market-share'!$A$2:$F$95, 6, 0) * VLOOKUP($C755 - $G755, survival!$A$2:$B$72, 2, 0), 0)</f>
        <v>0</v>
      </c>
      <c r="J755" s="1">
        <f>sales!$I755 - IF($C755 &gt;= $G755, sales!$H755 *VLOOKUP(E755&amp;($C755-$G755), 'annual-travel'!$A$2:$D$64, 4, 0), 0)</f>
        <v>0</v>
      </c>
      <c r="K755" s="1">
        <f>sales!$J755 - SUM($M755:$P755)</f>
        <v>0</v>
      </c>
      <c r="M755" s="1">
        <f>IFERROR(sales!$I755 * VLOOKUP($E755&amp;$F755&amp;"GAS", 'fuel-split'!$A$2:$E$7, 5, 0) / VLOOKUP($F755&amp;$G755&amp;"GAS", 'fuel-efficiency'!$A$2:$E$56, 5, 0), 0)</f>
        <v>0</v>
      </c>
      <c r="N755" s="1">
        <f>IFERROR(sales!$I755 * VLOOKUP($E755&amp;F755&amp;"DSL", 'fuel-split'!$A$2:$E$7, 5, 0) / VLOOKUP($F755&amp;$G755&amp;"DSL", 'fuel-efficiency'!$A$2:$E$56, 5, 0), 0)</f>
        <v>0</v>
      </c>
      <c r="O755" s="1">
        <f>IFERROR(sales!$I755 * VLOOKUP($E755&amp;$F755&amp;"NG", 'fuel-split'!$A$2:$E$7, 5, 0) / VLOOKUP($F755&amp;$G755&amp;"NG", 'fuel-efficiency'!$A$2:$E$56, 5, 0), 0)</f>
        <v>0</v>
      </c>
      <c r="P755" s="1">
        <f>IFERROR(sales!$I755 * VLOOKUP($E755&amp;$F755&amp;"ELEC", 'fuel-split'!$A$2:$E$7, 5, 0) / VLOOKUP($F755&amp;$G755&amp;"ELEC", 'fuel-efficiency'!$A$2:$E$56, 5, 0), 0)</f>
        <v>0</v>
      </c>
    </row>
    <row r="756" spans="1:16" x14ac:dyDescent="0.2">
      <c r="A756" s="1" t="str">
        <f t="shared" si="22"/>
        <v>20162commercialVCC 24724 (NG T7 SWCVng)2017</v>
      </c>
      <c r="B756" s="1" t="str">
        <f t="shared" si="23"/>
        <v>20162commercialVCC 24724 (NG T7 SWCVng)</v>
      </c>
      <c r="C756">
        <f>sales!$B$756</f>
        <v>2016</v>
      </c>
      <c r="D756">
        <f>sales!$C$756</f>
        <v>2</v>
      </c>
      <c r="E756" t="str">
        <f>sales!$D$756</f>
        <v>commercial</v>
      </c>
      <c r="F756" t="str">
        <f>sales!$E$756</f>
        <v>VCC 24724 (NG T7 SWCVng)</v>
      </c>
      <c r="G756">
        <f>sales!$F$756</f>
        <v>2017</v>
      </c>
      <c r="H756" s="1">
        <f>sales!$G756 - VLOOKUP($D756&amp;$G756, 'regional-sales'!$A$2:$D$24, 4, 0) * VLOOKUP($D756&amp;$E756&amp;$F756&amp;$G756, 'market-share'!$A$2:$F$95, 6, 0) * ($C756 = $G756)</f>
        <v>0</v>
      </c>
      <c r="I756" s="1">
        <f>sales!$H756 - IF($C756 &gt;= $G756, VLOOKUP($D756&amp;$G756, 'regional-sales'!$A$2:$D$24, 4, 0) * VLOOKUP($D756&amp;$E756&amp;$F756&amp;$G756, 'market-share'!$A$2:$F$95, 6, 0) * VLOOKUP($C756 - $G756, survival!$A$2:$B$72, 2, 0), 0)</f>
        <v>0</v>
      </c>
      <c r="J756" s="1">
        <f>sales!$I756 - IF($C756 &gt;= $G756, sales!$H756 *VLOOKUP(E756&amp;($C756-$G756), 'annual-travel'!$A$2:$D$64, 4, 0), 0)</f>
        <v>0</v>
      </c>
      <c r="K756" s="1">
        <f>sales!$J756 - SUM($M756:$P756)</f>
        <v>0</v>
      </c>
      <c r="M756" s="1">
        <f>IFERROR(sales!$I756 * VLOOKUP($E756&amp;$F756&amp;"GAS", 'fuel-split'!$A$2:$E$7, 5, 0) / VLOOKUP($F756&amp;$G756&amp;"GAS", 'fuel-efficiency'!$A$2:$E$56, 5, 0), 0)</f>
        <v>0</v>
      </c>
      <c r="N756" s="1">
        <f>IFERROR(sales!$I756 * VLOOKUP($E756&amp;F756&amp;"DSL", 'fuel-split'!$A$2:$E$7, 5, 0) / VLOOKUP($F756&amp;$G756&amp;"DSL", 'fuel-efficiency'!$A$2:$E$56, 5, 0), 0)</f>
        <v>0</v>
      </c>
      <c r="O756" s="1">
        <f>IFERROR(sales!$I756 * VLOOKUP($E756&amp;$F756&amp;"NG", 'fuel-split'!$A$2:$E$7, 5, 0) / VLOOKUP($F756&amp;$G756&amp;"NG", 'fuel-efficiency'!$A$2:$E$56, 5, 0), 0)</f>
        <v>0</v>
      </c>
      <c r="P756" s="1">
        <f>IFERROR(sales!$I756 * VLOOKUP($E756&amp;$F756&amp;"ELEC", 'fuel-split'!$A$2:$E$7, 5, 0) / VLOOKUP($F756&amp;$G756&amp;"ELEC", 'fuel-efficiency'!$A$2:$E$56, 5, 0), 0)</f>
        <v>0</v>
      </c>
    </row>
    <row r="757" spans="1:16" x14ac:dyDescent="0.2">
      <c r="A757" s="1" t="str">
        <f t="shared" si="22"/>
        <v>20172commercialVCC 24724 (NG T7 SWCVng)2017</v>
      </c>
      <c r="B757" s="1" t="str">
        <f t="shared" si="23"/>
        <v>20172commercialVCC 24724 (NG T7 SWCVng)</v>
      </c>
      <c r="C757">
        <f>sales!$B$757</f>
        <v>2017</v>
      </c>
      <c r="D757">
        <f>sales!$C$757</f>
        <v>2</v>
      </c>
      <c r="E757" t="str">
        <f>sales!$D$757</f>
        <v>commercial</v>
      </c>
      <c r="F757" t="str">
        <f>sales!$E$757</f>
        <v>VCC 24724 (NG T7 SWCVng)</v>
      </c>
      <c r="G757">
        <f>sales!$F$757</f>
        <v>2017</v>
      </c>
      <c r="H757" s="1">
        <f>sales!$G757 - VLOOKUP($D757&amp;$G757, 'regional-sales'!$A$2:$D$24, 4, 0) * VLOOKUP($D757&amp;$E757&amp;$F757&amp;$G757, 'market-share'!$A$2:$F$95, 6, 0) * ($C757 = $G757)</f>
        <v>9.9196384439892427E-10</v>
      </c>
      <c r="I757" s="1">
        <f>sales!$H757 - IF($C757 &gt;= $G757, VLOOKUP($D757&amp;$G757, 'regional-sales'!$A$2:$D$24, 4, 0) * VLOOKUP($D757&amp;$E757&amp;$F757&amp;$G757, 'market-share'!$A$2:$F$95, 6, 0) * VLOOKUP($C757 - $G757, survival!$A$2:$B$72, 2, 0), 0)</f>
        <v>9.9196384439892427E-10</v>
      </c>
      <c r="J757" s="1">
        <f>sales!$I757 - IF($C757 &gt;= $G757, sales!$H757 *VLOOKUP(E757&amp;($C757-$G757), 'annual-travel'!$A$2:$D$64, 4, 0), 0)</f>
        <v>-4.9900088924914598E-5</v>
      </c>
      <c r="K757" s="1">
        <f>sales!$J757 - SUM($M757:$P757)</f>
        <v>-6.2352046370506287E-6</v>
      </c>
      <c r="M757" s="1">
        <f>IFERROR(sales!$I757 * VLOOKUP($E757&amp;$F757&amp;"GAS", 'fuel-split'!$A$2:$E$7, 5, 0) / VLOOKUP($F757&amp;$G757&amp;"GAS", 'fuel-efficiency'!$A$2:$E$56, 5, 0), 0)</f>
        <v>0</v>
      </c>
      <c r="N757" s="1">
        <f>IFERROR(sales!$I757 * VLOOKUP($E757&amp;F757&amp;"DSL", 'fuel-split'!$A$2:$E$7, 5, 0) / VLOOKUP($F757&amp;$G757&amp;"DSL", 'fuel-efficiency'!$A$2:$E$56, 5, 0), 0)</f>
        <v>0</v>
      </c>
      <c r="O757" s="1">
        <f>IFERROR(sales!$I757 * VLOOKUP($E757&amp;$F757&amp;"NG", 'fuel-split'!$A$2:$E$7, 5, 0) / VLOOKUP($F757&amp;$G757&amp;"NG", 'fuel-efficiency'!$A$2:$E$56, 5, 0), 0)</f>
        <v>57647.868578285925</v>
      </c>
      <c r="P757" s="1">
        <f>IFERROR(sales!$I757 * VLOOKUP($E757&amp;$F757&amp;"ELEC", 'fuel-split'!$A$2:$E$7, 5, 0) / VLOOKUP($F757&amp;$G757&amp;"ELEC", 'fuel-efficiency'!$A$2:$E$56, 5, 0), 0)</f>
        <v>49018.581802100278</v>
      </c>
    </row>
    <row r="758" spans="1:16" x14ac:dyDescent="0.2">
      <c r="A758" s="1" t="str">
        <f t="shared" si="22"/>
        <v>20182commercialVCC 24724 (NG T7 SWCVng)2017</v>
      </c>
      <c r="B758" s="1" t="str">
        <f t="shared" si="23"/>
        <v>20182commercialVCC 24724 (NG T7 SWCVng)</v>
      </c>
      <c r="C758">
        <f>sales!$B$758</f>
        <v>2018</v>
      </c>
      <c r="D758">
        <f>sales!$C$758</f>
        <v>2</v>
      </c>
      <c r="E758" t="str">
        <f>sales!$D$758</f>
        <v>commercial</v>
      </c>
      <c r="F758" t="str">
        <f>sales!$E$758</f>
        <v>VCC 24724 (NG T7 SWCVng)</v>
      </c>
      <c r="G758">
        <f>sales!$F$758</f>
        <v>2017</v>
      </c>
      <c r="H758" s="1">
        <f>sales!$G758 - VLOOKUP($D758&amp;$G758, 'regional-sales'!$A$2:$D$24, 4, 0) * VLOOKUP($D758&amp;$E758&amp;$F758&amp;$G758, 'market-share'!$A$2:$F$95, 6, 0) * ($C758 = $G758)</f>
        <v>0</v>
      </c>
      <c r="I758" s="1">
        <f>sales!$H758 - IF($C758 &gt;= $G758, VLOOKUP($D758&amp;$G758, 'regional-sales'!$A$2:$D$24, 4, 0) * VLOOKUP($D758&amp;$E758&amp;$F758&amp;$G758, 'market-share'!$A$2:$F$95, 6, 0) * VLOOKUP($C758 - $G758, survival!$A$2:$B$72, 2, 0), 0)</f>
        <v>9.8204289145087387E-10</v>
      </c>
      <c r="J758" s="1">
        <f>sales!$I758 - IF($C758 &gt;= $G758, sales!$H758 *VLOOKUP(E758&amp;($C758-$G758), 'annual-travel'!$A$2:$D$64, 4, 0), 0)</f>
        <v>4.2786065023392439E-5</v>
      </c>
      <c r="K758" s="1">
        <f>sales!$J758 - SUM($M758:$P758)</f>
        <v>-5.2867835620418191E-6</v>
      </c>
      <c r="M758" s="1">
        <f>IFERROR(sales!$I758 * VLOOKUP($E758&amp;$F758&amp;"GAS", 'fuel-split'!$A$2:$E$7, 5, 0) / VLOOKUP($F758&amp;$G758&amp;"GAS", 'fuel-efficiency'!$A$2:$E$56, 5, 0), 0)</f>
        <v>0</v>
      </c>
      <c r="N758" s="1">
        <f>IFERROR(sales!$I758 * VLOOKUP($E758&amp;F758&amp;"DSL", 'fuel-split'!$A$2:$E$7, 5, 0) / VLOOKUP($F758&amp;$G758&amp;"DSL", 'fuel-efficiency'!$A$2:$E$56, 5, 0), 0)</f>
        <v>0</v>
      </c>
      <c r="O758" s="1">
        <f>IFERROR(sales!$I758 * VLOOKUP($E758&amp;$F758&amp;"NG", 'fuel-split'!$A$2:$E$7, 5, 0) / VLOOKUP($F758&amp;$G758&amp;"NG", 'fuel-efficiency'!$A$2:$E$56, 5, 0), 0)</f>
        <v>48883.547243103749</v>
      </c>
      <c r="P758" s="1">
        <f>IFERROR(sales!$I758 * VLOOKUP($E758&amp;$F758&amp;"ELEC", 'fuel-split'!$A$2:$E$7, 5, 0) / VLOOKUP($F758&amp;$G758&amp;"ELEC", 'fuel-efficiency'!$A$2:$E$56, 5, 0), 0)</f>
        <v>41566.188280818526</v>
      </c>
    </row>
    <row r="759" spans="1:16" x14ac:dyDescent="0.2">
      <c r="A759" s="1" t="str">
        <f t="shared" si="22"/>
        <v>20192commercialVCC 24724 (NG T7 SWCVng)2017</v>
      </c>
      <c r="B759" s="1" t="str">
        <f t="shared" si="23"/>
        <v>20192commercialVCC 24724 (NG T7 SWCVng)</v>
      </c>
      <c r="C759">
        <f>sales!$B$759</f>
        <v>2019</v>
      </c>
      <c r="D759">
        <f>sales!$C$759</f>
        <v>2</v>
      </c>
      <c r="E759" t="str">
        <f>sales!$D$759</f>
        <v>commercial</v>
      </c>
      <c r="F759" t="str">
        <f>sales!$E$759</f>
        <v>VCC 24724 (NG T7 SWCVng)</v>
      </c>
      <c r="G759">
        <f>sales!$F$759</f>
        <v>2017</v>
      </c>
      <c r="H759" s="1">
        <f>sales!$G759 - VLOOKUP($D759&amp;$G759, 'regional-sales'!$A$2:$D$24, 4, 0) * VLOOKUP($D759&amp;$E759&amp;$F759&amp;$G759, 'market-share'!$A$2:$F$95, 6, 0) * ($C759 = $G759)</f>
        <v>0</v>
      </c>
      <c r="I759" s="1">
        <f>sales!$H759 - IF($C759 &gt;= $G759, VLOOKUP($D759&amp;$G759, 'regional-sales'!$A$2:$D$24, 4, 0) * VLOOKUP($D759&amp;$E759&amp;$F759&amp;$G759, 'market-share'!$A$2:$F$95, 6, 0) * VLOOKUP($C759 - $G759, survival!$A$2:$B$72, 2, 0), 0)</f>
        <v>9.7226582340681489E-10</v>
      </c>
      <c r="J759" s="1">
        <f>sales!$I759 - IF($C759 &gt;= $G759, sales!$H759 *VLOOKUP(E759&amp;($C759-$G759), 'annual-travel'!$A$2:$D$64, 4, 0), 0)</f>
        <v>5.7925411965698004E-5</v>
      </c>
      <c r="K759" s="1">
        <f>sales!$J759 - SUM($M759:$P759)</f>
        <v>-4.7241192078217864E-6</v>
      </c>
      <c r="M759" s="1">
        <f>IFERROR(sales!$I759 * VLOOKUP($E759&amp;$F759&amp;"GAS", 'fuel-split'!$A$2:$E$7, 5, 0) / VLOOKUP($F759&amp;$G759&amp;"GAS", 'fuel-efficiency'!$A$2:$E$56, 5, 0), 0)</f>
        <v>0</v>
      </c>
      <c r="N759" s="1">
        <f>IFERROR(sales!$I759 * VLOOKUP($E759&amp;F759&amp;"DSL", 'fuel-split'!$A$2:$E$7, 5, 0) / VLOOKUP($F759&amp;$G759&amp;"DSL", 'fuel-efficiency'!$A$2:$E$56, 5, 0), 0)</f>
        <v>0</v>
      </c>
      <c r="O759" s="1">
        <f>IFERROR(sales!$I759 * VLOOKUP($E759&amp;$F759&amp;"NG", 'fuel-split'!$A$2:$E$7, 5, 0) / VLOOKUP($F759&amp;$G759&amp;"NG", 'fuel-efficiency'!$A$2:$E$56, 5, 0), 0)</f>
        <v>43679.762305880773</v>
      </c>
      <c r="P759" s="1">
        <f>IFERROR(sales!$I759 * VLOOKUP($E759&amp;$F759&amp;"ELEC", 'fuel-split'!$A$2:$E$7, 5, 0) / VLOOKUP($F759&amp;$G759&amp;"ELEC", 'fuel-efficiency'!$A$2:$E$56, 5, 0), 0)</f>
        <v>37141.355864345052</v>
      </c>
    </row>
    <row r="760" spans="1:16" x14ac:dyDescent="0.2">
      <c r="A760" s="1" t="str">
        <f t="shared" si="22"/>
        <v>20202commercialVCC 24724 (NG T7 SWCVng)2017</v>
      </c>
      <c r="B760" s="1" t="str">
        <f t="shared" si="23"/>
        <v>20202commercialVCC 24724 (NG T7 SWCVng)</v>
      </c>
      <c r="C760">
        <f>sales!$B$760</f>
        <v>2020</v>
      </c>
      <c r="D760">
        <f>sales!$C$760</f>
        <v>2</v>
      </c>
      <c r="E760" t="str">
        <f>sales!$D$760</f>
        <v>commercial</v>
      </c>
      <c r="F760" t="str">
        <f>sales!$E$760</f>
        <v>VCC 24724 (NG T7 SWCVng)</v>
      </c>
      <c r="G760">
        <f>sales!$F$760</f>
        <v>2017</v>
      </c>
      <c r="H760" s="1">
        <f>sales!$G760 - VLOOKUP($D760&amp;$G760, 'regional-sales'!$A$2:$D$24, 4, 0) * VLOOKUP($D760&amp;$E760&amp;$F760&amp;$G760, 'market-share'!$A$2:$F$95, 6, 0) * ($C760 = $G760)</f>
        <v>0</v>
      </c>
      <c r="I760" s="1">
        <f>sales!$H760 - IF($C760 &gt;= $G760, VLOOKUP($D760&amp;$G760, 'regional-sales'!$A$2:$D$24, 4, 0) * VLOOKUP($D760&amp;$E760&amp;$F760&amp;$G760, 'market-share'!$A$2:$F$95, 6, 0) * VLOOKUP($C760 - $G760, survival!$A$2:$B$72, 2, 0), 0)</f>
        <v>9.6255448056581372E-10</v>
      </c>
      <c r="J760" s="1">
        <f>sales!$I760 - IF($C760 &gt;= $G760, sales!$H760 *VLOOKUP(E760&amp;($C760-$G760), 'annual-travel'!$A$2:$D$64, 4, 0), 0)</f>
        <v>3.8184138247743249E-5</v>
      </c>
      <c r="K760" s="1">
        <f>sales!$J760 - SUM($M760:$P760)</f>
        <v>-4.3151085264980793E-6</v>
      </c>
      <c r="M760" s="1">
        <f>IFERROR(sales!$I760 * VLOOKUP($E760&amp;$F760&amp;"GAS", 'fuel-split'!$A$2:$E$7, 5, 0) / VLOOKUP($F760&amp;$G760&amp;"GAS", 'fuel-efficiency'!$A$2:$E$56, 5, 0), 0)</f>
        <v>0</v>
      </c>
      <c r="N760" s="1">
        <f>IFERROR(sales!$I760 * VLOOKUP($E760&amp;F760&amp;"DSL", 'fuel-split'!$A$2:$E$7, 5, 0) / VLOOKUP($F760&amp;$G760&amp;"DSL", 'fuel-efficiency'!$A$2:$E$56, 5, 0), 0)</f>
        <v>0</v>
      </c>
      <c r="O760" s="1">
        <f>IFERROR(sales!$I760 * VLOOKUP($E760&amp;$F760&amp;"NG", 'fuel-split'!$A$2:$E$7, 5, 0) / VLOOKUP($F760&amp;$G760&amp;"NG", 'fuel-efficiency'!$A$2:$E$56, 5, 0), 0)</f>
        <v>39897.637891947794</v>
      </c>
      <c r="P760" s="1">
        <f>IFERROR(sales!$I760 * VLOOKUP($E760&amp;$F760&amp;"ELEC", 'fuel-split'!$A$2:$E$7, 5, 0) / VLOOKUP($F760&amp;$G760&amp;"ELEC", 'fuel-efficiency'!$A$2:$E$56, 5, 0), 0)</f>
        <v>33925.376166529721</v>
      </c>
    </row>
    <row r="761" spans="1:16" x14ac:dyDescent="0.2">
      <c r="A761" s="1" t="str">
        <f t="shared" si="22"/>
        <v>20102commercialVCC 24724 (NG T7 SWCVng)2018</v>
      </c>
      <c r="B761" s="1" t="str">
        <f t="shared" si="23"/>
        <v>20102commercialVCC 24724 (NG T7 SWCVng)</v>
      </c>
      <c r="C761">
        <f>sales!$B$761</f>
        <v>2010</v>
      </c>
      <c r="D761">
        <f>sales!$C$761</f>
        <v>2</v>
      </c>
      <c r="E761" t="str">
        <f>sales!$D$761</f>
        <v>commercial</v>
      </c>
      <c r="F761" t="str">
        <f>sales!$E$761</f>
        <v>VCC 24724 (NG T7 SWCVng)</v>
      </c>
      <c r="G761">
        <f>sales!$F$761</f>
        <v>2018</v>
      </c>
      <c r="H761" s="1">
        <f>sales!$G761 - VLOOKUP($D761&amp;$G761, 'regional-sales'!$A$2:$D$24, 4, 0) * VLOOKUP($D761&amp;$E761&amp;$F761&amp;$G761, 'market-share'!$A$2:$F$95, 6, 0) * ($C761 = $G761)</f>
        <v>0</v>
      </c>
      <c r="I761" s="1">
        <f>sales!$H761 - IF($C761 &gt;= $G761, VLOOKUP($D761&amp;$G761, 'regional-sales'!$A$2:$D$24, 4, 0) * VLOOKUP($D761&amp;$E761&amp;$F761&amp;$G761, 'market-share'!$A$2:$F$95, 6, 0) * VLOOKUP($C761 - $G761, survival!$A$2:$B$72, 2, 0), 0)</f>
        <v>0</v>
      </c>
      <c r="J761" s="1">
        <f>sales!$I761 - IF($C761 &gt;= $G761, sales!$H761 *VLOOKUP(E761&amp;($C761-$G761), 'annual-travel'!$A$2:$D$64, 4, 0), 0)</f>
        <v>0</v>
      </c>
      <c r="K761" s="1">
        <f>sales!$J761 - SUM($M761:$P761)</f>
        <v>0</v>
      </c>
      <c r="M761" s="1">
        <f>IFERROR(sales!$I761 * VLOOKUP($E761&amp;$F761&amp;"GAS", 'fuel-split'!$A$2:$E$7, 5, 0) / VLOOKUP($F761&amp;$G761&amp;"GAS", 'fuel-efficiency'!$A$2:$E$56, 5, 0), 0)</f>
        <v>0</v>
      </c>
      <c r="N761" s="1">
        <f>IFERROR(sales!$I761 * VLOOKUP($E761&amp;F761&amp;"DSL", 'fuel-split'!$A$2:$E$7, 5, 0) / VLOOKUP($F761&amp;$G761&amp;"DSL", 'fuel-efficiency'!$A$2:$E$56, 5, 0), 0)</f>
        <v>0</v>
      </c>
      <c r="O761" s="1">
        <f>IFERROR(sales!$I761 * VLOOKUP($E761&amp;$F761&amp;"NG", 'fuel-split'!$A$2:$E$7, 5, 0) / VLOOKUP($F761&amp;$G761&amp;"NG", 'fuel-efficiency'!$A$2:$E$56, 5, 0), 0)</f>
        <v>0</v>
      </c>
      <c r="P761" s="1">
        <f>IFERROR(sales!$I761 * VLOOKUP($E761&amp;$F761&amp;"ELEC", 'fuel-split'!$A$2:$E$7, 5, 0) / VLOOKUP($F761&amp;$G761&amp;"ELEC", 'fuel-efficiency'!$A$2:$E$56, 5, 0), 0)</f>
        <v>0</v>
      </c>
    </row>
    <row r="762" spans="1:16" x14ac:dyDescent="0.2">
      <c r="A762" s="1" t="str">
        <f t="shared" si="22"/>
        <v>20112commercialVCC 24724 (NG T7 SWCVng)2018</v>
      </c>
      <c r="B762" s="1" t="str">
        <f t="shared" si="23"/>
        <v>20112commercialVCC 24724 (NG T7 SWCVng)</v>
      </c>
      <c r="C762">
        <f>sales!$B$762</f>
        <v>2011</v>
      </c>
      <c r="D762">
        <f>sales!$C$762</f>
        <v>2</v>
      </c>
      <c r="E762" t="str">
        <f>sales!$D$762</f>
        <v>commercial</v>
      </c>
      <c r="F762" t="str">
        <f>sales!$E$762</f>
        <v>VCC 24724 (NG T7 SWCVng)</v>
      </c>
      <c r="G762">
        <f>sales!$F$762</f>
        <v>2018</v>
      </c>
      <c r="H762" s="1">
        <f>sales!$G762 - VLOOKUP($D762&amp;$G762, 'regional-sales'!$A$2:$D$24, 4, 0) * VLOOKUP($D762&amp;$E762&amp;$F762&amp;$G762, 'market-share'!$A$2:$F$95, 6, 0) * ($C762 = $G762)</f>
        <v>0</v>
      </c>
      <c r="I762" s="1">
        <f>sales!$H762 - IF($C762 &gt;= $G762, VLOOKUP($D762&amp;$G762, 'regional-sales'!$A$2:$D$24, 4, 0) * VLOOKUP($D762&amp;$E762&amp;$F762&amp;$G762, 'market-share'!$A$2:$F$95, 6, 0) * VLOOKUP($C762 - $G762, survival!$A$2:$B$72, 2, 0), 0)</f>
        <v>0</v>
      </c>
      <c r="J762" s="1">
        <f>sales!$I762 - IF($C762 &gt;= $G762, sales!$H762 *VLOOKUP(E762&amp;($C762-$G762), 'annual-travel'!$A$2:$D$64, 4, 0), 0)</f>
        <v>0</v>
      </c>
      <c r="K762" s="1">
        <f>sales!$J762 - SUM($M762:$P762)</f>
        <v>0</v>
      </c>
      <c r="M762" s="1">
        <f>IFERROR(sales!$I762 * VLOOKUP($E762&amp;$F762&amp;"GAS", 'fuel-split'!$A$2:$E$7, 5, 0) / VLOOKUP($F762&amp;$G762&amp;"GAS", 'fuel-efficiency'!$A$2:$E$56, 5, 0), 0)</f>
        <v>0</v>
      </c>
      <c r="N762" s="1">
        <f>IFERROR(sales!$I762 * VLOOKUP($E762&amp;F762&amp;"DSL", 'fuel-split'!$A$2:$E$7, 5, 0) / VLOOKUP($F762&amp;$G762&amp;"DSL", 'fuel-efficiency'!$A$2:$E$56, 5, 0), 0)</f>
        <v>0</v>
      </c>
      <c r="O762" s="1">
        <f>IFERROR(sales!$I762 * VLOOKUP($E762&amp;$F762&amp;"NG", 'fuel-split'!$A$2:$E$7, 5, 0) / VLOOKUP($F762&amp;$G762&amp;"NG", 'fuel-efficiency'!$A$2:$E$56, 5, 0), 0)</f>
        <v>0</v>
      </c>
      <c r="P762" s="1">
        <f>IFERROR(sales!$I762 * VLOOKUP($E762&amp;$F762&amp;"ELEC", 'fuel-split'!$A$2:$E$7, 5, 0) / VLOOKUP($F762&amp;$G762&amp;"ELEC", 'fuel-efficiency'!$A$2:$E$56, 5, 0), 0)</f>
        <v>0</v>
      </c>
    </row>
    <row r="763" spans="1:16" x14ac:dyDescent="0.2">
      <c r="A763" s="1" t="str">
        <f t="shared" si="22"/>
        <v>20122commercialVCC 24724 (NG T7 SWCVng)2018</v>
      </c>
      <c r="B763" s="1" t="str">
        <f t="shared" si="23"/>
        <v>20122commercialVCC 24724 (NG T7 SWCVng)</v>
      </c>
      <c r="C763">
        <f>sales!$B$763</f>
        <v>2012</v>
      </c>
      <c r="D763">
        <f>sales!$C$763</f>
        <v>2</v>
      </c>
      <c r="E763" t="str">
        <f>sales!$D$763</f>
        <v>commercial</v>
      </c>
      <c r="F763" t="str">
        <f>sales!$E$763</f>
        <v>VCC 24724 (NG T7 SWCVng)</v>
      </c>
      <c r="G763">
        <f>sales!$F$763</f>
        <v>2018</v>
      </c>
      <c r="H763" s="1">
        <f>sales!$G763 - VLOOKUP($D763&amp;$G763, 'regional-sales'!$A$2:$D$24, 4, 0) * VLOOKUP($D763&amp;$E763&amp;$F763&amp;$G763, 'market-share'!$A$2:$F$95, 6, 0) * ($C763 = $G763)</f>
        <v>0</v>
      </c>
      <c r="I763" s="1">
        <f>sales!$H763 - IF($C763 &gt;= $G763, VLOOKUP($D763&amp;$G763, 'regional-sales'!$A$2:$D$24, 4, 0) * VLOOKUP($D763&amp;$E763&amp;$F763&amp;$G763, 'market-share'!$A$2:$F$95, 6, 0) * VLOOKUP($C763 - $G763, survival!$A$2:$B$72, 2, 0), 0)</f>
        <v>0</v>
      </c>
      <c r="J763" s="1">
        <f>sales!$I763 - IF($C763 &gt;= $G763, sales!$H763 *VLOOKUP(E763&amp;($C763-$G763), 'annual-travel'!$A$2:$D$64, 4, 0), 0)</f>
        <v>0</v>
      </c>
      <c r="K763" s="1">
        <f>sales!$J763 - SUM($M763:$P763)</f>
        <v>0</v>
      </c>
      <c r="M763" s="1">
        <f>IFERROR(sales!$I763 * VLOOKUP($E763&amp;$F763&amp;"GAS", 'fuel-split'!$A$2:$E$7, 5, 0) / VLOOKUP($F763&amp;$G763&amp;"GAS", 'fuel-efficiency'!$A$2:$E$56, 5, 0), 0)</f>
        <v>0</v>
      </c>
      <c r="N763" s="1">
        <f>IFERROR(sales!$I763 * VLOOKUP($E763&amp;F763&amp;"DSL", 'fuel-split'!$A$2:$E$7, 5, 0) / VLOOKUP($F763&amp;$G763&amp;"DSL", 'fuel-efficiency'!$A$2:$E$56, 5, 0), 0)</f>
        <v>0</v>
      </c>
      <c r="O763" s="1">
        <f>IFERROR(sales!$I763 * VLOOKUP($E763&amp;$F763&amp;"NG", 'fuel-split'!$A$2:$E$7, 5, 0) / VLOOKUP($F763&amp;$G763&amp;"NG", 'fuel-efficiency'!$A$2:$E$56, 5, 0), 0)</f>
        <v>0</v>
      </c>
      <c r="P763" s="1">
        <f>IFERROR(sales!$I763 * VLOOKUP($E763&amp;$F763&amp;"ELEC", 'fuel-split'!$A$2:$E$7, 5, 0) / VLOOKUP($F763&amp;$G763&amp;"ELEC", 'fuel-efficiency'!$A$2:$E$56, 5, 0), 0)</f>
        <v>0</v>
      </c>
    </row>
    <row r="764" spans="1:16" x14ac:dyDescent="0.2">
      <c r="A764" s="1" t="str">
        <f t="shared" si="22"/>
        <v>20132commercialVCC 24724 (NG T7 SWCVng)2018</v>
      </c>
      <c r="B764" s="1" t="str">
        <f t="shared" si="23"/>
        <v>20132commercialVCC 24724 (NG T7 SWCVng)</v>
      </c>
      <c r="C764">
        <f>sales!$B$764</f>
        <v>2013</v>
      </c>
      <c r="D764">
        <f>sales!$C$764</f>
        <v>2</v>
      </c>
      <c r="E764" t="str">
        <f>sales!$D$764</f>
        <v>commercial</v>
      </c>
      <c r="F764" t="str">
        <f>sales!$E$764</f>
        <v>VCC 24724 (NG T7 SWCVng)</v>
      </c>
      <c r="G764">
        <f>sales!$F$764</f>
        <v>2018</v>
      </c>
      <c r="H764" s="1">
        <f>sales!$G764 - VLOOKUP($D764&amp;$G764, 'regional-sales'!$A$2:$D$24, 4, 0) * VLOOKUP($D764&amp;$E764&amp;$F764&amp;$G764, 'market-share'!$A$2:$F$95, 6, 0) * ($C764 = $G764)</f>
        <v>0</v>
      </c>
      <c r="I764" s="1">
        <f>sales!$H764 - IF($C764 &gt;= $G764, VLOOKUP($D764&amp;$G764, 'regional-sales'!$A$2:$D$24, 4, 0) * VLOOKUP($D764&amp;$E764&amp;$F764&amp;$G764, 'market-share'!$A$2:$F$95, 6, 0) * VLOOKUP($C764 - $G764, survival!$A$2:$B$72, 2, 0), 0)</f>
        <v>0</v>
      </c>
      <c r="J764" s="1">
        <f>sales!$I764 - IF($C764 &gt;= $G764, sales!$H764 *VLOOKUP(E764&amp;($C764-$G764), 'annual-travel'!$A$2:$D$64, 4, 0), 0)</f>
        <v>0</v>
      </c>
      <c r="K764" s="1">
        <f>sales!$J764 - SUM($M764:$P764)</f>
        <v>0</v>
      </c>
      <c r="M764" s="1">
        <f>IFERROR(sales!$I764 * VLOOKUP($E764&amp;$F764&amp;"GAS", 'fuel-split'!$A$2:$E$7, 5, 0) / VLOOKUP($F764&amp;$G764&amp;"GAS", 'fuel-efficiency'!$A$2:$E$56, 5, 0), 0)</f>
        <v>0</v>
      </c>
      <c r="N764" s="1">
        <f>IFERROR(sales!$I764 * VLOOKUP($E764&amp;F764&amp;"DSL", 'fuel-split'!$A$2:$E$7, 5, 0) / VLOOKUP($F764&amp;$G764&amp;"DSL", 'fuel-efficiency'!$A$2:$E$56, 5, 0), 0)</f>
        <v>0</v>
      </c>
      <c r="O764" s="1">
        <f>IFERROR(sales!$I764 * VLOOKUP($E764&amp;$F764&amp;"NG", 'fuel-split'!$A$2:$E$7, 5, 0) / VLOOKUP($F764&amp;$G764&amp;"NG", 'fuel-efficiency'!$A$2:$E$56, 5, 0), 0)</f>
        <v>0</v>
      </c>
      <c r="P764" s="1">
        <f>IFERROR(sales!$I764 * VLOOKUP($E764&amp;$F764&amp;"ELEC", 'fuel-split'!$A$2:$E$7, 5, 0) / VLOOKUP($F764&amp;$G764&amp;"ELEC", 'fuel-efficiency'!$A$2:$E$56, 5, 0), 0)</f>
        <v>0</v>
      </c>
    </row>
    <row r="765" spans="1:16" x14ac:dyDescent="0.2">
      <c r="A765" s="1" t="str">
        <f t="shared" si="22"/>
        <v>20142commercialVCC 24724 (NG T7 SWCVng)2018</v>
      </c>
      <c r="B765" s="1" t="str">
        <f t="shared" si="23"/>
        <v>20142commercialVCC 24724 (NG T7 SWCVng)</v>
      </c>
      <c r="C765">
        <f>sales!$B$765</f>
        <v>2014</v>
      </c>
      <c r="D765">
        <f>sales!$C$765</f>
        <v>2</v>
      </c>
      <c r="E765" t="str">
        <f>sales!$D$765</f>
        <v>commercial</v>
      </c>
      <c r="F765" t="str">
        <f>sales!$E$765</f>
        <v>VCC 24724 (NG T7 SWCVng)</v>
      </c>
      <c r="G765">
        <f>sales!$F$765</f>
        <v>2018</v>
      </c>
      <c r="H765" s="1">
        <f>sales!$G765 - VLOOKUP($D765&amp;$G765, 'regional-sales'!$A$2:$D$24, 4, 0) * VLOOKUP($D765&amp;$E765&amp;$F765&amp;$G765, 'market-share'!$A$2:$F$95, 6, 0) * ($C765 = $G765)</f>
        <v>0</v>
      </c>
      <c r="I765" s="1">
        <f>sales!$H765 - IF($C765 &gt;= $G765, VLOOKUP($D765&amp;$G765, 'regional-sales'!$A$2:$D$24, 4, 0) * VLOOKUP($D765&amp;$E765&amp;$F765&amp;$G765, 'market-share'!$A$2:$F$95, 6, 0) * VLOOKUP($C765 - $G765, survival!$A$2:$B$72, 2, 0), 0)</f>
        <v>0</v>
      </c>
      <c r="J765" s="1">
        <f>sales!$I765 - IF($C765 &gt;= $G765, sales!$H765 *VLOOKUP(E765&amp;($C765-$G765), 'annual-travel'!$A$2:$D$64, 4, 0), 0)</f>
        <v>0</v>
      </c>
      <c r="K765" s="1">
        <f>sales!$J765 - SUM($M765:$P765)</f>
        <v>0</v>
      </c>
      <c r="M765" s="1">
        <f>IFERROR(sales!$I765 * VLOOKUP($E765&amp;$F765&amp;"GAS", 'fuel-split'!$A$2:$E$7, 5, 0) / VLOOKUP($F765&amp;$G765&amp;"GAS", 'fuel-efficiency'!$A$2:$E$56, 5, 0), 0)</f>
        <v>0</v>
      </c>
      <c r="N765" s="1">
        <f>IFERROR(sales!$I765 * VLOOKUP($E765&amp;F765&amp;"DSL", 'fuel-split'!$A$2:$E$7, 5, 0) / VLOOKUP($F765&amp;$G765&amp;"DSL", 'fuel-efficiency'!$A$2:$E$56, 5, 0), 0)</f>
        <v>0</v>
      </c>
      <c r="O765" s="1">
        <f>IFERROR(sales!$I765 * VLOOKUP($E765&amp;$F765&amp;"NG", 'fuel-split'!$A$2:$E$7, 5, 0) / VLOOKUP($F765&amp;$G765&amp;"NG", 'fuel-efficiency'!$A$2:$E$56, 5, 0), 0)</f>
        <v>0</v>
      </c>
      <c r="P765" s="1">
        <f>IFERROR(sales!$I765 * VLOOKUP($E765&amp;$F765&amp;"ELEC", 'fuel-split'!$A$2:$E$7, 5, 0) / VLOOKUP($F765&amp;$G765&amp;"ELEC", 'fuel-efficiency'!$A$2:$E$56, 5, 0), 0)</f>
        <v>0</v>
      </c>
    </row>
    <row r="766" spans="1:16" x14ac:dyDescent="0.2">
      <c r="A766" s="1" t="str">
        <f t="shared" si="22"/>
        <v>20152commercialVCC 24724 (NG T7 SWCVng)2018</v>
      </c>
      <c r="B766" s="1" t="str">
        <f t="shared" si="23"/>
        <v>20152commercialVCC 24724 (NG T7 SWCVng)</v>
      </c>
      <c r="C766">
        <f>sales!$B$766</f>
        <v>2015</v>
      </c>
      <c r="D766">
        <f>sales!$C$766</f>
        <v>2</v>
      </c>
      <c r="E766" t="str">
        <f>sales!$D$766</f>
        <v>commercial</v>
      </c>
      <c r="F766" t="str">
        <f>sales!$E$766</f>
        <v>VCC 24724 (NG T7 SWCVng)</v>
      </c>
      <c r="G766">
        <f>sales!$F$766</f>
        <v>2018</v>
      </c>
      <c r="H766" s="1">
        <f>sales!$G766 - VLOOKUP($D766&amp;$G766, 'regional-sales'!$A$2:$D$24, 4, 0) * VLOOKUP($D766&amp;$E766&amp;$F766&amp;$G766, 'market-share'!$A$2:$F$95, 6, 0) * ($C766 = $G766)</f>
        <v>0</v>
      </c>
      <c r="I766" s="1">
        <f>sales!$H766 - IF($C766 &gt;= $G766, VLOOKUP($D766&amp;$G766, 'regional-sales'!$A$2:$D$24, 4, 0) * VLOOKUP($D766&amp;$E766&amp;$F766&amp;$G766, 'market-share'!$A$2:$F$95, 6, 0) * VLOOKUP($C766 - $G766, survival!$A$2:$B$72, 2, 0), 0)</f>
        <v>0</v>
      </c>
      <c r="J766" s="1">
        <f>sales!$I766 - IF($C766 &gt;= $G766, sales!$H766 *VLOOKUP(E766&amp;($C766-$G766), 'annual-travel'!$A$2:$D$64, 4, 0), 0)</f>
        <v>0</v>
      </c>
      <c r="K766" s="1">
        <f>sales!$J766 - SUM($M766:$P766)</f>
        <v>0</v>
      </c>
      <c r="M766" s="1">
        <f>IFERROR(sales!$I766 * VLOOKUP($E766&amp;$F766&amp;"GAS", 'fuel-split'!$A$2:$E$7, 5, 0) / VLOOKUP($F766&amp;$G766&amp;"GAS", 'fuel-efficiency'!$A$2:$E$56, 5, 0), 0)</f>
        <v>0</v>
      </c>
      <c r="N766" s="1">
        <f>IFERROR(sales!$I766 * VLOOKUP($E766&amp;F766&amp;"DSL", 'fuel-split'!$A$2:$E$7, 5, 0) / VLOOKUP($F766&amp;$G766&amp;"DSL", 'fuel-efficiency'!$A$2:$E$56, 5, 0), 0)</f>
        <v>0</v>
      </c>
      <c r="O766" s="1">
        <f>IFERROR(sales!$I766 * VLOOKUP($E766&amp;$F766&amp;"NG", 'fuel-split'!$A$2:$E$7, 5, 0) / VLOOKUP($F766&amp;$G766&amp;"NG", 'fuel-efficiency'!$A$2:$E$56, 5, 0), 0)</f>
        <v>0</v>
      </c>
      <c r="P766" s="1">
        <f>IFERROR(sales!$I766 * VLOOKUP($E766&amp;$F766&amp;"ELEC", 'fuel-split'!$A$2:$E$7, 5, 0) / VLOOKUP($F766&amp;$G766&amp;"ELEC", 'fuel-efficiency'!$A$2:$E$56, 5, 0), 0)</f>
        <v>0</v>
      </c>
    </row>
    <row r="767" spans="1:16" x14ac:dyDescent="0.2">
      <c r="A767" s="1" t="str">
        <f t="shared" si="22"/>
        <v>20162commercialVCC 24724 (NG T7 SWCVng)2018</v>
      </c>
      <c r="B767" s="1" t="str">
        <f t="shared" si="23"/>
        <v>20162commercialVCC 24724 (NG T7 SWCVng)</v>
      </c>
      <c r="C767">
        <f>sales!$B$767</f>
        <v>2016</v>
      </c>
      <c r="D767">
        <f>sales!$C$767</f>
        <v>2</v>
      </c>
      <c r="E767" t="str">
        <f>sales!$D$767</f>
        <v>commercial</v>
      </c>
      <c r="F767" t="str">
        <f>sales!$E$767</f>
        <v>VCC 24724 (NG T7 SWCVng)</v>
      </c>
      <c r="G767">
        <f>sales!$F$767</f>
        <v>2018</v>
      </c>
      <c r="H767" s="1">
        <f>sales!$G767 - VLOOKUP($D767&amp;$G767, 'regional-sales'!$A$2:$D$24, 4, 0) * VLOOKUP($D767&amp;$E767&amp;$F767&amp;$G767, 'market-share'!$A$2:$F$95, 6, 0) * ($C767 = $G767)</f>
        <v>0</v>
      </c>
      <c r="I767" s="1">
        <f>sales!$H767 - IF($C767 &gt;= $G767, VLOOKUP($D767&amp;$G767, 'regional-sales'!$A$2:$D$24, 4, 0) * VLOOKUP($D767&amp;$E767&amp;$F767&amp;$G767, 'market-share'!$A$2:$F$95, 6, 0) * VLOOKUP($C767 - $G767, survival!$A$2:$B$72, 2, 0), 0)</f>
        <v>0</v>
      </c>
      <c r="J767" s="1">
        <f>sales!$I767 - IF($C767 &gt;= $G767, sales!$H767 *VLOOKUP(E767&amp;($C767-$G767), 'annual-travel'!$A$2:$D$64, 4, 0), 0)</f>
        <v>0</v>
      </c>
      <c r="K767" s="1">
        <f>sales!$J767 - SUM($M767:$P767)</f>
        <v>0</v>
      </c>
      <c r="M767" s="1">
        <f>IFERROR(sales!$I767 * VLOOKUP($E767&amp;$F767&amp;"GAS", 'fuel-split'!$A$2:$E$7, 5, 0) / VLOOKUP($F767&amp;$G767&amp;"GAS", 'fuel-efficiency'!$A$2:$E$56, 5, 0), 0)</f>
        <v>0</v>
      </c>
      <c r="N767" s="1">
        <f>IFERROR(sales!$I767 * VLOOKUP($E767&amp;F767&amp;"DSL", 'fuel-split'!$A$2:$E$7, 5, 0) / VLOOKUP($F767&amp;$G767&amp;"DSL", 'fuel-efficiency'!$A$2:$E$56, 5, 0), 0)</f>
        <v>0</v>
      </c>
      <c r="O767" s="1">
        <f>IFERROR(sales!$I767 * VLOOKUP($E767&amp;$F767&amp;"NG", 'fuel-split'!$A$2:$E$7, 5, 0) / VLOOKUP($F767&amp;$G767&amp;"NG", 'fuel-efficiency'!$A$2:$E$56, 5, 0), 0)</f>
        <v>0</v>
      </c>
      <c r="P767" s="1">
        <f>IFERROR(sales!$I767 * VLOOKUP($E767&amp;$F767&amp;"ELEC", 'fuel-split'!$A$2:$E$7, 5, 0) / VLOOKUP($F767&amp;$G767&amp;"ELEC", 'fuel-efficiency'!$A$2:$E$56, 5, 0), 0)</f>
        <v>0</v>
      </c>
    </row>
    <row r="768" spans="1:16" x14ac:dyDescent="0.2">
      <c r="A768" s="1" t="str">
        <f t="shared" si="22"/>
        <v>20172commercialVCC 24724 (NG T7 SWCVng)2018</v>
      </c>
      <c r="B768" s="1" t="str">
        <f t="shared" si="23"/>
        <v>20172commercialVCC 24724 (NG T7 SWCVng)</v>
      </c>
      <c r="C768">
        <f>sales!$B$768</f>
        <v>2017</v>
      </c>
      <c r="D768">
        <f>sales!$C$768</f>
        <v>2</v>
      </c>
      <c r="E768" t="str">
        <f>sales!$D$768</f>
        <v>commercial</v>
      </c>
      <c r="F768" t="str">
        <f>sales!$E$768</f>
        <v>VCC 24724 (NG T7 SWCVng)</v>
      </c>
      <c r="G768">
        <f>sales!$F$768</f>
        <v>2018</v>
      </c>
      <c r="H768" s="1">
        <f>sales!$G768 - VLOOKUP($D768&amp;$G768, 'regional-sales'!$A$2:$D$24, 4, 0) * VLOOKUP($D768&amp;$E768&amp;$F768&amp;$G768, 'market-share'!$A$2:$F$95, 6, 0) * ($C768 = $G768)</f>
        <v>0</v>
      </c>
      <c r="I768" s="1">
        <f>sales!$H768 - IF($C768 &gt;= $G768, VLOOKUP($D768&amp;$G768, 'regional-sales'!$A$2:$D$24, 4, 0) * VLOOKUP($D768&amp;$E768&amp;$F768&amp;$G768, 'market-share'!$A$2:$F$95, 6, 0) * VLOOKUP($C768 - $G768, survival!$A$2:$B$72, 2, 0), 0)</f>
        <v>0</v>
      </c>
      <c r="J768" s="1">
        <f>sales!$I768 - IF($C768 &gt;= $G768, sales!$H768 *VLOOKUP(E768&amp;($C768-$G768), 'annual-travel'!$A$2:$D$64, 4, 0), 0)</f>
        <v>0</v>
      </c>
      <c r="K768" s="1">
        <f>sales!$J768 - SUM($M768:$P768)</f>
        <v>0</v>
      </c>
      <c r="M768" s="1">
        <f>IFERROR(sales!$I768 * VLOOKUP($E768&amp;$F768&amp;"GAS", 'fuel-split'!$A$2:$E$7, 5, 0) / VLOOKUP($F768&amp;$G768&amp;"GAS", 'fuel-efficiency'!$A$2:$E$56, 5, 0), 0)</f>
        <v>0</v>
      </c>
      <c r="N768" s="1">
        <f>IFERROR(sales!$I768 * VLOOKUP($E768&amp;F768&amp;"DSL", 'fuel-split'!$A$2:$E$7, 5, 0) / VLOOKUP($F768&amp;$G768&amp;"DSL", 'fuel-efficiency'!$A$2:$E$56, 5, 0), 0)</f>
        <v>0</v>
      </c>
      <c r="O768" s="1">
        <f>IFERROR(sales!$I768 * VLOOKUP($E768&amp;$F768&amp;"NG", 'fuel-split'!$A$2:$E$7, 5, 0) / VLOOKUP($F768&amp;$G768&amp;"NG", 'fuel-efficiency'!$A$2:$E$56, 5, 0), 0)</f>
        <v>0</v>
      </c>
      <c r="P768" s="1">
        <f>IFERROR(sales!$I768 * VLOOKUP($E768&amp;$F768&amp;"ELEC", 'fuel-split'!$A$2:$E$7, 5, 0) / VLOOKUP($F768&amp;$G768&amp;"ELEC", 'fuel-efficiency'!$A$2:$E$56, 5, 0), 0)</f>
        <v>0</v>
      </c>
    </row>
    <row r="769" spans="1:16" x14ac:dyDescent="0.2">
      <c r="A769" s="1" t="str">
        <f t="shared" si="22"/>
        <v>20182commercialVCC 24724 (NG T7 SWCVng)2018</v>
      </c>
      <c r="B769" s="1" t="str">
        <f t="shared" si="23"/>
        <v>20182commercialVCC 24724 (NG T7 SWCVng)</v>
      </c>
      <c r="C769">
        <f>sales!$B$769</f>
        <v>2018</v>
      </c>
      <c r="D769">
        <f>sales!$C$769</f>
        <v>2</v>
      </c>
      <c r="E769" t="str">
        <f>sales!$D$769</f>
        <v>commercial</v>
      </c>
      <c r="F769" t="str">
        <f>sales!$E$769</f>
        <v>VCC 24724 (NG T7 SWCVng)</v>
      </c>
      <c r="G769">
        <f>sales!$F$769</f>
        <v>2018</v>
      </c>
      <c r="H769" s="1">
        <f>sales!$G769 - VLOOKUP($D769&amp;$G769, 'regional-sales'!$A$2:$D$24, 4, 0) * VLOOKUP($D769&amp;$E769&amp;$F769&amp;$G769, 'market-share'!$A$2:$F$95, 6, 0) * ($C769 = $G769)</f>
        <v>6.5446847941075248E-10</v>
      </c>
      <c r="I769" s="1">
        <f>sales!$H769 - IF($C769 &gt;= $G769, VLOOKUP($D769&amp;$G769, 'regional-sales'!$A$2:$D$24, 4, 0) * VLOOKUP($D769&amp;$E769&amp;$F769&amp;$G769, 'market-share'!$A$2:$F$95, 6, 0) * VLOOKUP($C769 - $G769, survival!$A$2:$B$72, 2, 0), 0)</f>
        <v>6.5446847941075248E-10</v>
      </c>
      <c r="J769" s="1">
        <f>sales!$I769 - IF($C769 &gt;= $G769, sales!$H769 *VLOOKUP(E769&amp;($C769-$G769), 'annual-travel'!$A$2:$D$64, 4, 0), 0)</f>
        <v>-5.9261335991322994E-5</v>
      </c>
      <c r="K769" s="1">
        <f>sales!$J769 - SUM($M769:$P769)</f>
        <v>-6.9026078563183546E-5</v>
      </c>
      <c r="M769" s="1">
        <f>IFERROR(sales!$I769 * VLOOKUP($E769&amp;$F769&amp;"GAS", 'fuel-split'!$A$2:$E$7, 5, 0) / VLOOKUP($F769&amp;$G769&amp;"GAS", 'fuel-efficiency'!$A$2:$E$56, 5, 0), 0)</f>
        <v>0</v>
      </c>
      <c r="N769" s="1">
        <f>IFERROR(sales!$I769 * VLOOKUP($E769&amp;F769&amp;"DSL", 'fuel-split'!$A$2:$E$7, 5, 0) / VLOOKUP($F769&amp;$G769&amp;"DSL", 'fuel-efficiency'!$A$2:$E$56, 5, 0), 0)</f>
        <v>0</v>
      </c>
      <c r="O769" s="1">
        <f>IFERROR(sales!$I769 * VLOOKUP($E769&amp;$F769&amp;"NG", 'fuel-split'!$A$2:$E$7, 5, 0) / VLOOKUP($F769&amp;$G769&amp;"NG", 'fuel-efficiency'!$A$2:$E$56, 5, 0), 0)</f>
        <v>68462.084071768579</v>
      </c>
      <c r="P769" s="1">
        <f>IFERROR(sales!$I769 * VLOOKUP($E769&amp;$F769&amp;"ELEC", 'fuel-split'!$A$2:$E$7, 5, 0) / VLOOKUP($F769&amp;$G769&amp;"ELEC", 'fuel-efficiency'!$A$2:$E$56, 5, 0), 0)</f>
        <v>193581.0064218675</v>
      </c>
    </row>
    <row r="770" spans="1:16" x14ac:dyDescent="0.2">
      <c r="A770" s="1" t="str">
        <f t="shared" si="22"/>
        <v>20192commercialVCC 24724 (NG T7 SWCVng)2018</v>
      </c>
      <c r="B770" s="1" t="str">
        <f t="shared" si="23"/>
        <v>20192commercialVCC 24724 (NG T7 SWCVng)</v>
      </c>
      <c r="C770">
        <f>sales!$B$770</f>
        <v>2019</v>
      </c>
      <c r="D770">
        <f>sales!$C$770</f>
        <v>2</v>
      </c>
      <c r="E770" t="str">
        <f>sales!$D$770</f>
        <v>commercial</v>
      </c>
      <c r="F770" t="str">
        <f>sales!$E$770</f>
        <v>VCC 24724 (NG T7 SWCVng)</v>
      </c>
      <c r="G770">
        <f>sales!$F$770</f>
        <v>2018</v>
      </c>
      <c r="H770" s="1">
        <f>sales!$G770 - VLOOKUP($D770&amp;$G770, 'regional-sales'!$A$2:$D$24, 4, 0) * VLOOKUP($D770&amp;$E770&amp;$F770&amp;$G770, 'market-share'!$A$2:$F$95, 6, 0) * ($C770 = $G770)</f>
        <v>0</v>
      </c>
      <c r="I770" s="1">
        <f>sales!$H770 - IF($C770 &gt;= $G770, VLOOKUP($D770&amp;$G770, 'regional-sales'!$A$2:$D$24, 4, 0) * VLOOKUP($D770&amp;$E770&amp;$F770&amp;$G770, 'market-share'!$A$2:$F$95, 6, 0) * VLOOKUP($C770 - $G770, survival!$A$2:$B$72, 2, 0), 0)</f>
        <v>6.4794392073963536E-10</v>
      </c>
      <c r="J770" s="1">
        <f>sales!$I770 - IF($C770 &gt;= $G770, sales!$H770 *VLOOKUP(E770&amp;($C770-$G770), 'annual-travel'!$A$2:$D$64, 4, 0), 0)</f>
        <v>5.0810747779905796E-5</v>
      </c>
      <c r="K770" s="1">
        <f>sales!$J770 - SUM($M770:$P770)</f>
        <v>-5.8531644754111767E-5</v>
      </c>
      <c r="M770" s="1">
        <f>IFERROR(sales!$I770 * VLOOKUP($E770&amp;$F770&amp;"GAS", 'fuel-split'!$A$2:$E$7, 5, 0) / VLOOKUP($F770&amp;$G770&amp;"GAS", 'fuel-efficiency'!$A$2:$E$56, 5, 0), 0)</f>
        <v>0</v>
      </c>
      <c r="N770" s="1">
        <f>IFERROR(sales!$I770 * VLOOKUP($E770&amp;F770&amp;"DSL", 'fuel-split'!$A$2:$E$7, 5, 0) / VLOOKUP($F770&amp;$G770&amp;"DSL", 'fuel-efficiency'!$A$2:$E$56, 5, 0), 0)</f>
        <v>0</v>
      </c>
      <c r="O770" s="1">
        <f>IFERROR(sales!$I770 * VLOOKUP($E770&amp;$F770&amp;"NG", 'fuel-split'!$A$2:$E$7, 5, 0) / VLOOKUP($F770&amp;$G770&amp;"NG", 'fuel-efficiency'!$A$2:$E$56, 5, 0), 0)</f>
        <v>58053.655817974526</v>
      </c>
      <c r="P770" s="1">
        <f>IFERROR(sales!$I770 * VLOOKUP($E770&amp;$F770&amp;"ELEC", 'fuel-split'!$A$2:$E$7, 5, 0) / VLOOKUP($F770&amp;$G770&amp;"ELEC", 'fuel-efficiency'!$A$2:$E$56, 5, 0), 0)</f>
        <v>164150.49690762212</v>
      </c>
    </row>
    <row r="771" spans="1:16" x14ac:dyDescent="0.2">
      <c r="A771" s="1" t="str">
        <f t="shared" ref="A771:A834" si="24">$B771&amp;$G771</f>
        <v>20202commercialVCC 24724 (NG T7 SWCVng)2018</v>
      </c>
      <c r="B771" s="1" t="str">
        <f t="shared" ref="B771:B834" si="25">$C771&amp;$D771&amp;$E771&amp;$F771</f>
        <v>20202commercialVCC 24724 (NG T7 SWCVng)</v>
      </c>
      <c r="C771">
        <f>sales!$B$771</f>
        <v>2020</v>
      </c>
      <c r="D771">
        <f>sales!$C$771</f>
        <v>2</v>
      </c>
      <c r="E771" t="str">
        <f>sales!$D$771</f>
        <v>commercial</v>
      </c>
      <c r="F771" t="str">
        <f>sales!$E$771</f>
        <v>VCC 24724 (NG T7 SWCVng)</v>
      </c>
      <c r="G771">
        <f>sales!$F$771</f>
        <v>2018</v>
      </c>
      <c r="H771" s="1">
        <f>sales!$G771 - VLOOKUP($D771&amp;$G771, 'regional-sales'!$A$2:$D$24, 4, 0) * VLOOKUP($D771&amp;$E771&amp;$F771&amp;$G771, 'market-share'!$A$2:$F$95, 6, 0) * ($C771 = $G771)</f>
        <v>0</v>
      </c>
      <c r="I771" s="1">
        <f>sales!$H771 - IF($C771 &gt;= $G771, VLOOKUP($D771&amp;$G771, 'regional-sales'!$A$2:$D$24, 4, 0) * VLOOKUP($D771&amp;$E771&amp;$F771&amp;$G771, 'market-share'!$A$2:$F$95, 6, 0) * VLOOKUP($C771 - $G771, survival!$A$2:$B$72, 2, 0), 0)</f>
        <v>6.4143890199375164E-10</v>
      </c>
      <c r="J771" s="1">
        <f>sales!$I771 - IF($C771 &gt;= $G771, sales!$H771 *VLOOKUP(E771&amp;($C771-$G771), 'annual-travel'!$A$2:$D$64, 4, 0), 0)</f>
        <v>6.8791850935667753E-5</v>
      </c>
      <c r="K771" s="1">
        <f>sales!$J771 - SUM($M771:$P771)</f>
        <v>-5.2300776587799191E-5</v>
      </c>
      <c r="M771" s="1">
        <f>IFERROR(sales!$I771 * VLOOKUP($E771&amp;$F771&amp;"GAS", 'fuel-split'!$A$2:$E$7, 5, 0) / VLOOKUP($F771&amp;$G771&amp;"GAS", 'fuel-efficiency'!$A$2:$E$56, 5, 0), 0)</f>
        <v>0</v>
      </c>
      <c r="N771" s="1">
        <f>IFERROR(sales!$I771 * VLOOKUP($E771&amp;F771&amp;"DSL", 'fuel-split'!$A$2:$E$7, 5, 0) / VLOOKUP($F771&amp;$G771&amp;"DSL", 'fuel-efficiency'!$A$2:$E$56, 5, 0), 0)</f>
        <v>0</v>
      </c>
      <c r="O771" s="1">
        <f>IFERROR(sales!$I771 * VLOOKUP($E771&amp;$F771&amp;"NG", 'fuel-split'!$A$2:$E$7, 5, 0) / VLOOKUP($F771&amp;$G771&amp;"NG", 'fuel-efficiency'!$A$2:$E$56, 5, 0), 0)</f>
        <v>51873.688186044572</v>
      </c>
      <c r="P771" s="1">
        <f>IFERROR(sales!$I771 * VLOOKUP($E771&amp;$F771&amp;"ELEC", 'fuel-split'!$A$2:$E$7, 5, 0) / VLOOKUP($F771&amp;$G771&amp;"ELEC", 'fuel-efficiency'!$A$2:$E$56, 5, 0), 0)</f>
        <v>146676.2354961602</v>
      </c>
    </row>
    <row r="772" spans="1:16" x14ac:dyDescent="0.2">
      <c r="A772" s="1" t="str">
        <f t="shared" si="24"/>
        <v>20102commercialVCC 24724 (NG T7 SWCVng)2019</v>
      </c>
      <c r="B772" s="1" t="str">
        <f t="shared" si="25"/>
        <v>20102commercialVCC 24724 (NG T7 SWCVng)</v>
      </c>
      <c r="C772">
        <f>sales!$B$772</f>
        <v>2010</v>
      </c>
      <c r="D772">
        <f>sales!$C$772</f>
        <v>2</v>
      </c>
      <c r="E772" t="str">
        <f>sales!$D$772</f>
        <v>commercial</v>
      </c>
      <c r="F772" t="str">
        <f>sales!$E$772</f>
        <v>VCC 24724 (NG T7 SWCVng)</v>
      </c>
      <c r="G772">
        <f>sales!$F$772</f>
        <v>2019</v>
      </c>
      <c r="H772" s="1">
        <f>sales!$G772 - VLOOKUP($D772&amp;$G772, 'regional-sales'!$A$2:$D$24, 4, 0) * VLOOKUP($D772&amp;$E772&amp;$F772&amp;$G772, 'market-share'!$A$2:$F$95, 6, 0) * ($C772 = $G772)</f>
        <v>0</v>
      </c>
      <c r="I772" s="1">
        <f>sales!$H772 - IF($C772 &gt;= $G772, VLOOKUP($D772&amp;$G772, 'regional-sales'!$A$2:$D$24, 4, 0) * VLOOKUP($D772&amp;$E772&amp;$F772&amp;$G772, 'market-share'!$A$2:$F$95, 6, 0) * VLOOKUP($C772 - $G772, survival!$A$2:$B$72, 2, 0), 0)</f>
        <v>0</v>
      </c>
      <c r="J772" s="1">
        <f>sales!$I772 - IF($C772 &gt;= $G772, sales!$H772 *VLOOKUP(E772&amp;($C772-$G772), 'annual-travel'!$A$2:$D$64, 4, 0), 0)</f>
        <v>0</v>
      </c>
      <c r="K772" s="1">
        <f>sales!$J772 - SUM($M772:$P772)</f>
        <v>0</v>
      </c>
      <c r="M772" s="1">
        <f>IFERROR(sales!$I772 * VLOOKUP($E772&amp;$F772&amp;"GAS", 'fuel-split'!$A$2:$E$7, 5, 0) / VLOOKUP($F772&amp;$G772&amp;"GAS", 'fuel-efficiency'!$A$2:$E$56, 5, 0), 0)</f>
        <v>0</v>
      </c>
      <c r="N772" s="1">
        <f>IFERROR(sales!$I772 * VLOOKUP($E772&amp;F772&amp;"DSL", 'fuel-split'!$A$2:$E$7, 5, 0) / VLOOKUP($F772&amp;$G772&amp;"DSL", 'fuel-efficiency'!$A$2:$E$56, 5, 0), 0)</f>
        <v>0</v>
      </c>
      <c r="O772" s="1">
        <f>IFERROR(sales!$I772 * VLOOKUP($E772&amp;$F772&amp;"NG", 'fuel-split'!$A$2:$E$7, 5, 0) / VLOOKUP($F772&amp;$G772&amp;"NG", 'fuel-efficiency'!$A$2:$E$56, 5, 0), 0)</f>
        <v>0</v>
      </c>
      <c r="P772" s="1">
        <f>IFERROR(sales!$I772 * VLOOKUP($E772&amp;$F772&amp;"ELEC", 'fuel-split'!$A$2:$E$7, 5, 0) / VLOOKUP($F772&amp;$G772&amp;"ELEC", 'fuel-efficiency'!$A$2:$E$56, 5, 0), 0)</f>
        <v>0</v>
      </c>
    </row>
    <row r="773" spans="1:16" x14ac:dyDescent="0.2">
      <c r="A773" s="1" t="str">
        <f t="shared" si="24"/>
        <v>20112commercialVCC 24724 (NG T7 SWCVng)2019</v>
      </c>
      <c r="B773" s="1" t="str">
        <f t="shared" si="25"/>
        <v>20112commercialVCC 24724 (NG T7 SWCVng)</v>
      </c>
      <c r="C773">
        <f>sales!$B$773</f>
        <v>2011</v>
      </c>
      <c r="D773">
        <f>sales!$C$773</f>
        <v>2</v>
      </c>
      <c r="E773" t="str">
        <f>sales!$D$773</f>
        <v>commercial</v>
      </c>
      <c r="F773" t="str">
        <f>sales!$E$773</f>
        <v>VCC 24724 (NG T7 SWCVng)</v>
      </c>
      <c r="G773">
        <f>sales!$F$773</f>
        <v>2019</v>
      </c>
      <c r="H773" s="1">
        <f>sales!$G773 - VLOOKUP($D773&amp;$G773, 'regional-sales'!$A$2:$D$24, 4, 0) * VLOOKUP($D773&amp;$E773&amp;$F773&amp;$G773, 'market-share'!$A$2:$F$95, 6, 0) * ($C773 = $G773)</f>
        <v>0</v>
      </c>
      <c r="I773" s="1">
        <f>sales!$H773 - IF($C773 &gt;= $G773, VLOOKUP($D773&amp;$G773, 'regional-sales'!$A$2:$D$24, 4, 0) * VLOOKUP($D773&amp;$E773&amp;$F773&amp;$G773, 'market-share'!$A$2:$F$95, 6, 0) * VLOOKUP($C773 - $G773, survival!$A$2:$B$72, 2, 0), 0)</f>
        <v>0</v>
      </c>
      <c r="J773" s="1">
        <f>sales!$I773 - IF($C773 &gt;= $G773, sales!$H773 *VLOOKUP(E773&amp;($C773-$G773), 'annual-travel'!$A$2:$D$64, 4, 0), 0)</f>
        <v>0</v>
      </c>
      <c r="K773" s="1">
        <f>sales!$J773 - SUM($M773:$P773)</f>
        <v>0</v>
      </c>
      <c r="M773" s="1">
        <f>IFERROR(sales!$I773 * VLOOKUP($E773&amp;$F773&amp;"GAS", 'fuel-split'!$A$2:$E$7, 5, 0) / VLOOKUP($F773&amp;$G773&amp;"GAS", 'fuel-efficiency'!$A$2:$E$56, 5, 0), 0)</f>
        <v>0</v>
      </c>
      <c r="N773" s="1">
        <f>IFERROR(sales!$I773 * VLOOKUP($E773&amp;F773&amp;"DSL", 'fuel-split'!$A$2:$E$7, 5, 0) / VLOOKUP($F773&amp;$G773&amp;"DSL", 'fuel-efficiency'!$A$2:$E$56, 5, 0), 0)</f>
        <v>0</v>
      </c>
      <c r="O773" s="1">
        <f>IFERROR(sales!$I773 * VLOOKUP($E773&amp;$F773&amp;"NG", 'fuel-split'!$A$2:$E$7, 5, 0) / VLOOKUP($F773&amp;$G773&amp;"NG", 'fuel-efficiency'!$A$2:$E$56, 5, 0), 0)</f>
        <v>0</v>
      </c>
      <c r="P773" s="1">
        <f>IFERROR(sales!$I773 * VLOOKUP($E773&amp;$F773&amp;"ELEC", 'fuel-split'!$A$2:$E$7, 5, 0) / VLOOKUP($F773&amp;$G773&amp;"ELEC", 'fuel-efficiency'!$A$2:$E$56, 5, 0), 0)</f>
        <v>0</v>
      </c>
    </row>
    <row r="774" spans="1:16" x14ac:dyDescent="0.2">
      <c r="A774" s="1" t="str">
        <f t="shared" si="24"/>
        <v>20122commercialVCC 24724 (NG T7 SWCVng)2019</v>
      </c>
      <c r="B774" s="1" t="str">
        <f t="shared" si="25"/>
        <v>20122commercialVCC 24724 (NG T7 SWCVng)</v>
      </c>
      <c r="C774">
        <f>sales!$B$774</f>
        <v>2012</v>
      </c>
      <c r="D774">
        <f>sales!$C$774</f>
        <v>2</v>
      </c>
      <c r="E774" t="str">
        <f>sales!$D$774</f>
        <v>commercial</v>
      </c>
      <c r="F774" t="str">
        <f>sales!$E$774</f>
        <v>VCC 24724 (NG T7 SWCVng)</v>
      </c>
      <c r="G774">
        <f>sales!$F$774</f>
        <v>2019</v>
      </c>
      <c r="H774" s="1">
        <f>sales!$G774 - VLOOKUP($D774&amp;$G774, 'regional-sales'!$A$2:$D$24, 4, 0) * VLOOKUP($D774&amp;$E774&amp;$F774&amp;$G774, 'market-share'!$A$2:$F$95, 6, 0) * ($C774 = $G774)</f>
        <v>0</v>
      </c>
      <c r="I774" s="1">
        <f>sales!$H774 - IF($C774 &gt;= $G774, VLOOKUP($D774&amp;$G774, 'regional-sales'!$A$2:$D$24, 4, 0) * VLOOKUP($D774&amp;$E774&amp;$F774&amp;$G774, 'market-share'!$A$2:$F$95, 6, 0) * VLOOKUP($C774 - $G774, survival!$A$2:$B$72, 2, 0), 0)</f>
        <v>0</v>
      </c>
      <c r="J774" s="1">
        <f>sales!$I774 - IF($C774 &gt;= $G774, sales!$H774 *VLOOKUP(E774&amp;($C774-$G774), 'annual-travel'!$A$2:$D$64, 4, 0), 0)</f>
        <v>0</v>
      </c>
      <c r="K774" s="1">
        <f>sales!$J774 - SUM($M774:$P774)</f>
        <v>0</v>
      </c>
      <c r="M774" s="1">
        <f>IFERROR(sales!$I774 * VLOOKUP($E774&amp;$F774&amp;"GAS", 'fuel-split'!$A$2:$E$7, 5, 0) / VLOOKUP($F774&amp;$G774&amp;"GAS", 'fuel-efficiency'!$A$2:$E$56, 5, 0), 0)</f>
        <v>0</v>
      </c>
      <c r="N774" s="1">
        <f>IFERROR(sales!$I774 * VLOOKUP($E774&amp;F774&amp;"DSL", 'fuel-split'!$A$2:$E$7, 5, 0) / VLOOKUP($F774&amp;$G774&amp;"DSL", 'fuel-efficiency'!$A$2:$E$56, 5, 0), 0)</f>
        <v>0</v>
      </c>
      <c r="O774" s="1">
        <f>IFERROR(sales!$I774 * VLOOKUP($E774&amp;$F774&amp;"NG", 'fuel-split'!$A$2:$E$7, 5, 0) / VLOOKUP($F774&amp;$G774&amp;"NG", 'fuel-efficiency'!$A$2:$E$56, 5, 0), 0)</f>
        <v>0</v>
      </c>
      <c r="P774" s="1">
        <f>IFERROR(sales!$I774 * VLOOKUP($E774&amp;$F774&amp;"ELEC", 'fuel-split'!$A$2:$E$7, 5, 0) / VLOOKUP($F774&amp;$G774&amp;"ELEC", 'fuel-efficiency'!$A$2:$E$56, 5, 0), 0)</f>
        <v>0</v>
      </c>
    </row>
    <row r="775" spans="1:16" x14ac:dyDescent="0.2">
      <c r="A775" s="1" t="str">
        <f t="shared" si="24"/>
        <v>20132commercialVCC 24724 (NG T7 SWCVng)2019</v>
      </c>
      <c r="B775" s="1" t="str">
        <f t="shared" si="25"/>
        <v>20132commercialVCC 24724 (NG T7 SWCVng)</v>
      </c>
      <c r="C775">
        <f>sales!$B$775</f>
        <v>2013</v>
      </c>
      <c r="D775">
        <f>sales!$C$775</f>
        <v>2</v>
      </c>
      <c r="E775" t="str">
        <f>sales!$D$775</f>
        <v>commercial</v>
      </c>
      <c r="F775" t="str">
        <f>sales!$E$775</f>
        <v>VCC 24724 (NG T7 SWCVng)</v>
      </c>
      <c r="G775">
        <f>sales!$F$775</f>
        <v>2019</v>
      </c>
      <c r="H775" s="1">
        <f>sales!$G775 - VLOOKUP($D775&amp;$G775, 'regional-sales'!$A$2:$D$24, 4, 0) * VLOOKUP($D775&amp;$E775&amp;$F775&amp;$G775, 'market-share'!$A$2:$F$95, 6, 0) * ($C775 = $G775)</f>
        <v>0</v>
      </c>
      <c r="I775" s="1">
        <f>sales!$H775 - IF($C775 &gt;= $G775, VLOOKUP($D775&amp;$G775, 'regional-sales'!$A$2:$D$24, 4, 0) * VLOOKUP($D775&amp;$E775&amp;$F775&amp;$G775, 'market-share'!$A$2:$F$95, 6, 0) * VLOOKUP($C775 - $G775, survival!$A$2:$B$72, 2, 0), 0)</f>
        <v>0</v>
      </c>
      <c r="J775" s="1">
        <f>sales!$I775 - IF($C775 &gt;= $G775, sales!$H775 *VLOOKUP(E775&amp;($C775-$G775), 'annual-travel'!$A$2:$D$64, 4, 0), 0)</f>
        <v>0</v>
      </c>
      <c r="K775" s="1">
        <f>sales!$J775 - SUM($M775:$P775)</f>
        <v>0</v>
      </c>
      <c r="M775" s="1">
        <f>IFERROR(sales!$I775 * VLOOKUP($E775&amp;$F775&amp;"GAS", 'fuel-split'!$A$2:$E$7, 5, 0) / VLOOKUP($F775&amp;$G775&amp;"GAS", 'fuel-efficiency'!$A$2:$E$56, 5, 0), 0)</f>
        <v>0</v>
      </c>
      <c r="N775" s="1">
        <f>IFERROR(sales!$I775 * VLOOKUP($E775&amp;F775&amp;"DSL", 'fuel-split'!$A$2:$E$7, 5, 0) / VLOOKUP($F775&amp;$G775&amp;"DSL", 'fuel-efficiency'!$A$2:$E$56, 5, 0), 0)</f>
        <v>0</v>
      </c>
      <c r="O775" s="1">
        <f>IFERROR(sales!$I775 * VLOOKUP($E775&amp;$F775&amp;"NG", 'fuel-split'!$A$2:$E$7, 5, 0) / VLOOKUP($F775&amp;$G775&amp;"NG", 'fuel-efficiency'!$A$2:$E$56, 5, 0), 0)</f>
        <v>0</v>
      </c>
      <c r="P775" s="1">
        <f>IFERROR(sales!$I775 * VLOOKUP($E775&amp;$F775&amp;"ELEC", 'fuel-split'!$A$2:$E$7, 5, 0) / VLOOKUP($F775&amp;$G775&amp;"ELEC", 'fuel-efficiency'!$A$2:$E$56, 5, 0), 0)</f>
        <v>0</v>
      </c>
    </row>
    <row r="776" spans="1:16" x14ac:dyDescent="0.2">
      <c r="A776" s="1" t="str">
        <f t="shared" si="24"/>
        <v>20142commercialVCC 24724 (NG T7 SWCVng)2019</v>
      </c>
      <c r="B776" s="1" t="str">
        <f t="shared" si="25"/>
        <v>20142commercialVCC 24724 (NG T7 SWCVng)</v>
      </c>
      <c r="C776">
        <f>sales!$B$776</f>
        <v>2014</v>
      </c>
      <c r="D776">
        <f>sales!$C$776</f>
        <v>2</v>
      </c>
      <c r="E776" t="str">
        <f>sales!$D$776</f>
        <v>commercial</v>
      </c>
      <c r="F776" t="str">
        <f>sales!$E$776</f>
        <v>VCC 24724 (NG T7 SWCVng)</v>
      </c>
      <c r="G776">
        <f>sales!$F$776</f>
        <v>2019</v>
      </c>
      <c r="H776" s="1">
        <f>sales!$G776 - VLOOKUP($D776&amp;$G776, 'regional-sales'!$A$2:$D$24, 4, 0) * VLOOKUP($D776&amp;$E776&amp;$F776&amp;$G776, 'market-share'!$A$2:$F$95, 6, 0) * ($C776 = $G776)</f>
        <v>0</v>
      </c>
      <c r="I776" s="1">
        <f>sales!$H776 - IF($C776 &gt;= $G776, VLOOKUP($D776&amp;$G776, 'regional-sales'!$A$2:$D$24, 4, 0) * VLOOKUP($D776&amp;$E776&amp;$F776&amp;$G776, 'market-share'!$A$2:$F$95, 6, 0) * VLOOKUP($C776 - $G776, survival!$A$2:$B$72, 2, 0), 0)</f>
        <v>0</v>
      </c>
      <c r="J776" s="1">
        <f>sales!$I776 - IF($C776 &gt;= $G776, sales!$H776 *VLOOKUP(E776&amp;($C776-$G776), 'annual-travel'!$A$2:$D$64, 4, 0), 0)</f>
        <v>0</v>
      </c>
      <c r="K776" s="1">
        <f>sales!$J776 - SUM($M776:$P776)</f>
        <v>0</v>
      </c>
      <c r="M776" s="1">
        <f>IFERROR(sales!$I776 * VLOOKUP($E776&amp;$F776&amp;"GAS", 'fuel-split'!$A$2:$E$7, 5, 0) / VLOOKUP($F776&amp;$G776&amp;"GAS", 'fuel-efficiency'!$A$2:$E$56, 5, 0), 0)</f>
        <v>0</v>
      </c>
      <c r="N776" s="1">
        <f>IFERROR(sales!$I776 * VLOOKUP($E776&amp;F776&amp;"DSL", 'fuel-split'!$A$2:$E$7, 5, 0) / VLOOKUP($F776&amp;$G776&amp;"DSL", 'fuel-efficiency'!$A$2:$E$56, 5, 0), 0)</f>
        <v>0</v>
      </c>
      <c r="O776" s="1">
        <f>IFERROR(sales!$I776 * VLOOKUP($E776&amp;$F776&amp;"NG", 'fuel-split'!$A$2:$E$7, 5, 0) / VLOOKUP($F776&amp;$G776&amp;"NG", 'fuel-efficiency'!$A$2:$E$56, 5, 0), 0)</f>
        <v>0</v>
      </c>
      <c r="P776" s="1">
        <f>IFERROR(sales!$I776 * VLOOKUP($E776&amp;$F776&amp;"ELEC", 'fuel-split'!$A$2:$E$7, 5, 0) / VLOOKUP($F776&amp;$G776&amp;"ELEC", 'fuel-efficiency'!$A$2:$E$56, 5, 0), 0)</f>
        <v>0</v>
      </c>
    </row>
    <row r="777" spans="1:16" x14ac:dyDescent="0.2">
      <c r="A777" s="1" t="str">
        <f t="shared" si="24"/>
        <v>20152commercialVCC 24724 (NG T7 SWCVng)2019</v>
      </c>
      <c r="B777" s="1" t="str">
        <f t="shared" si="25"/>
        <v>20152commercialVCC 24724 (NG T7 SWCVng)</v>
      </c>
      <c r="C777">
        <f>sales!$B$777</f>
        <v>2015</v>
      </c>
      <c r="D777">
        <f>sales!$C$777</f>
        <v>2</v>
      </c>
      <c r="E777" t="str">
        <f>sales!$D$777</f>
        <v>commercial</v>
      </c>
      <c r="F777" t="str">
        <f>sales!$E$777</f>
        <v>VCC 24724 (NG T7 SWCVng)</v>
      </c>
      <c r="G777">
        <f>sales!$F$777</f>
        <v>2019</v>
      </c>
      <c r="H777" s="1">
        <f>sales!$G777 - VLOOKUP($D777&amp;$G777, 'regional-sales'!$A$2:$D$24, 4, 0) * VLOOKUP($D777&amp;$E777&amp;$F777&amp;$G777, 'market-share'!$A$2:$F$95, 6, 0) * ($C777 = $G777)</f>
        <v>0</v>
      </c>
      <c r="I777" s="1">
        <f>sales!$H777 - IF($C777 &gt;= $G777, VLOOKUP($D777&amp;$G777, 'regional-sales'!$A$2:$D$24, 4, 0) * VLOOKUP($D777&amp;$E777&amp;$F777&amp;$G777, 'market-share'!$A$2:$F$95, 6, 0) * VLOOKUP($C777 - $G777, survival!$A$2:$B$72, 2, 0), 0)</f>
        <v>0</v>
      </c>
      <c r="J777" s="1">
        <f>sales!$I777 - IF($C777 &gt;= $G777, sales!$H777 *VLOOKUP(E777&amp;($C777-$G777), 'annual-travel'!$A$2:$D$64, 4, 0), 0)</f>
        <v>0</v>
      </c>
      <c r="K777" s="1">
        <f>sales!$J777 - SUM($M777:$P777)</f>
        <v>0</v>
      </c>
      <c r="M777" s="1">
        <f>IFERROR(sales!$I777 * VLOOKUP($E777&amp;$F777&amp;"GAS", 'fuel-split'!$A$2:$E$7, 5, 0) / VLOOKUP($F777&amp;$G777&amp;"GAS", 'fuel-efficiency'!$A$2:$E$56, 5, 0), 0)</f>
        <v>0</v>
      </c>
      <c r="N777" s="1">
        <f>IFERROR(sales!$I777 * VLOOKUP($E777&amp;F777&amp;"DSL", 'fuel-split'!$A$2:$E$7, 5, 0) / VLOOKUP($F777&amp;$G777&amp;"DSL", 'fuel-efficiency'!$A$2:$E$56, 5, 0), 0)</f>
        <v>0</v>
      </c>
      <c r="O777" s="1">
        <f>IFERROR(sales!$I777 * VLOOKUP($E777&amp;$F777&amp;"NG", 'fuel-split'!$A$2:$E$7, 5, 0) / VLOOKUP($F777&amp;$G777&amp;"NG", 'fuel-efficiency'!$A$2:$E$56, 5, 0), 0)</f>
        <v>0</v>
      </c>
      <c r="P777" s="1">
        <f>IFERROR(sales!$I777 * VLOOKUP($E777&amp;$F777&amp;"ELEC", 'fuel-split'!$A$2:$E$7, 5, 0) / VLOOKUP($F777&amp;$G777&amp;"ELEC", 'fuel-efficiency'!$A$2:$E$56, 5, 0), 0)</f>
        <v>0</v>
      </c>
    </row>
    <row r="778" spans="1:16" x14ac:dyDescent="0.2">
      <c r="A778" s="1" t="str">
        <f t="shared" si="24"/>
        <v>20162commercialVCC 24724 (NG T7 SWCVng)2019</v>
      </c>
      <c r="B778" s="1" t="str">
        <f t="shared" si="25"/>
        <v>20162commercialVCC 24724 (NG T7 SWCVng)</v>
      </c>
      <c r="C778">
        <f>sales!$B$778</f>
        <v>2016</v>
      </c>
      <c r="D778">
        <f>sales!$C$778</f>
        <v>2</v>
      </c>
      <c r="E778" t="str">
        <f>sales!$D$778</f>
        <v>commercial</v>
      </c>
      <c r="F778" t="str">
        <f>sales!$E$778</f>
        <v>VCC 24724 (NG T7 SWCVng)</v>
      </c>
      <c r="G778">
        <f>sales!$F$778</f>
        <v>2019</v>
      </c>
      <c r="H778" s="1">
        <f>sales!$G778 - VLOOKUP($D778&amp;$G778, 'regional-sales'!$A$2:$D$24, 4, 0) * VLOOKUP($D778&amp;$E778&amp;$F778&amp;$G778, 'market-share'!$A$2:$F$95, 6, 0) * ($C778 = $G778)</f>
        <v>0</v>
      </c>
      <c r="I778" s="1">
        <f>sales!$H778 - IF($C778 &gt;= $G778, VLOOKUP($D778&amp;$G778, 'regional-sales'!$A$2:$D$24, 4, 0) * VLOOKUP($D778&amp;$E778&amp;$F778&amp;$G778, 'market-share'!$A$2:$F$95, 6, 0) * VLOOKUP($C778 - $G778, survival!$A$2:$B$72, 2, 0), 0)</f>
        <v>0</v>
      </c>
      <c r="J778" s="1">
        <f>sales!$I778 - IF($C778 &gt;= $G778, sales!$H778 *VLOOKUP(E778&amp;($C778-$G778), 'annual-travel'!$A$2:$D$64, 4, 0), 0)</f>
        <v>0</v>
      </c>
      <c r="K778" s="1">
        <f>sales!$J778 - SUM($M778:$P778)</f>
        <v>0</v>
      </c>
      <c r="M778" s="1">
        <f>IFERROR(sales!$I778 * VLOOKUP($E778&amp;$F778&amp;"GAS", 'fuel-split'!$A$2:$E$7, 5, 0) / VLOOKUP($F778&amp;$G778&amp;"GAS", 'fuel-efficiency'!$A$2:$E$56, 5, 0), 0)</f>
        <v>0</v>
      </c>
      <c r="N778" s="1">
        <f>IFERROR(sales!$I778 * VLOOKUP($E778&amp;F778&amp;"DSL", 'fuel-split'!$A$2:$E$7, 5, 0) / VLOOKUP($F778&amp;$G778&amp;"DSL", 'fuel-efficiency'!$A$2:$E$56, 5, 0), 0)</f>
        <v>0</v>
      </c>
      <c r="O778" s="1">
        <f>IFERROR(sales!$I778 * VLOOKUP($E778&amp;$F778&amp;"NG", 'fuel-split'!$A$2:$E$7, 5, 0) / VLOOKUP($F778&amp;$G778&amp;"NG", 'fuel-efficiency'!$A$2:$E$56, 5, 0), 0)</f>
        <v>0</v>
      </c>
      <c r="P778" s="1">
        <f>IFERROR(sales!$I778 * VLOOKUP($E778&amp;$F778&amp;"ELEC", 'fuel-split'!$A$2:$E$7, 5, 0) / VLOOKUP($F778&amp;$G778&amp;"ELEC", 'fuel-efficiency'!$A$2:$E$56, 5, 0), 0)</f>
        <v>0</v>
      </c>
    </row>
    <row r="779" spans="1:16" x14ac:dyDescent="0.2">
      <c r="A779" s="1" t="str">
        <f t="shared" si="24"/>
        <v>20172commercialVCC 24724 (NG T7 SWCVng)2019</v>
      </c>
      <c r="B779" s="1" t="str">
        <f t="shared" si="25"/>
        <v>20172commercialVCC 24724 (NG T7 SWCVng)</v>
      </c>
      <c r="C779">
        <f>sales!$B$779</f>
        <v>2017</v>
      </c>
      <c r="D779">
        <f>sales!$C$779</f>
        <v>2</v>
      </c>
      <c r="E779" t="str">
        <f>sales!$D$779</f>
        <v>commercial</v>
      </c>
      <c r="F779" t="str">
        <f>sales!$E$779</f>
        <v>VCC 24724 (NG T7 SWCVng)</v>
      </c>
      <c r="G779">
        <f>sales!$F$779</f>
        <v>2019</v>
      </c>
      <c r="H779" s="1">
        <f>sales!$G779 - VLOOKUP($D779&amp;$G779, 'regional-sales'!$A$2:$D$24, 4, 0) * VLOOKUP($D779&amp;$E779&amp;$F779&amp;$G779, 'market-share'!$A$2:$F$95, 6, 0) * ($C779 = $G779)</f>
        <v>0</v>
      </c>
      <c r="I779" s="1">
        <f>sales!$H779 - IF($C779 &gt;= $G779, VLOOKUP($D779&amp;$G779, 'regional-sales'!$A$2:$D$24, 4, 0) * VLOOKUP($D779&amp;$E779&amp;$F779&amp;$G779, 'market-share'!$A$2:$F$95, 6, 0) * VLOOKUP($C779 - $G779, survival!$A$2:$B$72, 2, 0), 0)</f>
        <v>0</v>
      </c>
      <c r="J779" s="1">
        <f>sales!$I779 - IF($C779 &gt;= $G779, sales!$H779 *VLOOKUP(E779&amp;($C779-$G779), 'annual-travel'!$A$2:$D$64, 4, 0), 0)</f>
        <v>0</v>
      </c>
      <c r="K779" s="1">
        <f>sales!$J779 - SUM($M779:$P779)</f>
        <v>0</v>
      </c>
      <c r="M779" s="1">
        <f>IFERROR(sales!$I779 * VLOOKUP($E779&amp;$F779&amp;"GAS", 'fuel-split'!$A$2:$E$7, 5, 0) / VLOOKUP($F779&amp;$G779&amp;"GAS", 'fuel-efficiency'!$A$2:$E$56, 5, 0), 0)</f>
        <v>0</v>
      </c>
      <c r="N779" s="1">
        <f>IFERROR(sales!$I779 * VLOOKUP($E779&amp;F779&amp;"DSL", 'fuel-split'!$A$2:$E$7, 5, 0) / VLOOKUP($F779&amp;$G779&amp;"DSL", 'fuel-efficiency'!$A$2:$E$56, 5, 0), 0)</f>
        <v>0</v>
      </c>
      <c r="O779" s="1">
        <f>IFERROR(sales!$I779 * VLOOKUP($E779&amp;$F779&amp;"NG", 'fuel-split'!$A$2:$E$7, 5, 0) / VLOOKUP($F779&amp;$G779&amp;"NG", 'fuel-efficiency'!$A$2:$E$56, 5, 0), 0)</f>
        <v>0</v>
      </c>
      <c r="P779" s="1">
        <f>IFERROR(sales!$I779 * VLOOKUP($E779&amp;$F779&amp;"ELEC", 'fuel-split'!$A$2:$E$7, 5, 0) / VLOOKUP($F779&amp;$G779&amp;"ELEC", 'fuel-efficiency'!$A$2:$E$56, 5, 0), 0)</f>
        <v>0</v>
      </c>
    </row>
    <row r="780" spans="1:16" x14ac:dyDescent="0.2">
      <c r="A780" s="1" t="str">
        <f t="shared" si="24"/>
        <v>20182commercialVCC 24724 (NG T7 SWCVng)2019</v>
      </c>
      <c r="B780" s="1" t="str">
        <f t="shared" si="25"/>
        <v>20182commercialVCC 24724 (NG T7 SWCVng)</v>
      </c>
      <c r="C780">
        <f>sales!$B$780</f>
        <v>2018</v>
      </c>
      <c r="D780">
        <f>sales!$C$780</f>
        <v>2</v>
      </c>
      <c r="E780" t="str">
        <f>sales!$D$780</f>
        <v>commercial</v>
      </c>
      <c r="F780" t="str">
        <f>sales!$E$780</f>
        <v>VCC 24724 (NG T7 SWCVng)</v>
      </c>
      <c r="G780">
        <f>sales!$F$780</f>
        <v>2019</v>
      </c>
      <c r="H780" s="1">
        <f>sales!$G780 - VLOOKUP($D780&amp;$G780, 'regional-sales'!$A$2:$D$24, 4, 0) * VLOOKUP($D780&amp;$E780&amp;$F780&amp;$G780, 'market-share'!$A$2:$F$95, 6, 0) * ($C780 = $G780)</f>
        <v>0</v>
      </c>
      <c r="I780" s="1">
        <f>sales!$H780 - IF($C780 &gt;= $G780, VLOOKUP($D780&amp;$G780, 'regional-sales'!$A$2:$D$24, 4, 0) * VLOOKUP($D780&amp;$E780&amp;$F780&amp;$G780, 'market-share'!$A$2:$F$95, 6, 0) * VLOOKUP($C780 - $G780, survival!$A$2:$B$72, 2, 0), 0)</f>
        <v>0</v>
      </c>
      <c r="J780" s="1">
        <f>sales!$I780 - IF($C780 &gt;= $G780, sales!$H780 *VLOOKUP(E780&amp;($C780-$G780), 'annual-travel'!$A$2:$D$64, 4, 0), 0)</f>
        <v>0</v>
      </c>
      <c r="K780" s="1">
        <f>sales!$J780 - SUM($M780:$P780)</f>
        <v>0</v>
      </c>
      <c r="M780" s="1">
        <f>IFERROR(sales!$I780 * VLOOKUP($E780&amp;$F780&amp;"GAS", 'fuel-split'!$A$2:$E$7, 5, 0) / VLOOKUP($F780&amp;$G780&amp;"GAS", 'fuel-efficiency'!$A$2:$E$56, 5, 0), 0)</f>
        <v>0</v>
      </c>
      <c r="N780" s="1">
        <f>IFERROR(sales!$I780 * VLOOKUP($E780&amp;F780&amp;"DSL", 'fuel-split'!$A$2:$E$7, 5, 0) / VLOOKUP($F780&amp;$G780&amp;"DSL", 'fuel-efficiency'!$A$2:$E$56, 5, 0), 0)</f>
        <v>0</v>
      </c>
      <c r="O780" s="1">
        <f>IFERROR(sales!$I780 * VLOOKUP($E780&amp;$F780&amp;"NG", 'fuel-split'!$A$2:$E$7, 5, 0) / VLOOKUP($F780&amp;$G780&amp;"NG", 'fuel-efficiency'!$A$2:$E$56, 5, 0), 0)</f>
        <v>0</v>
      </c>
      <c r="P780" s="1">
        <f>IFERROR(sales!$I780 * VLOOKUP($E780&amp;$F780&amp;"ELEC", 'fuel-split'!$A$2:$E$7, 5, 0) / VLOOKUP($F780&amp;$G780&amp;"ELEC", 'fuel-efficiency'!$A$2:$E$56, 5, 0), 0)</f>
        <v>0</v>
      </c>
    </row>
    <row r="781" spans="1:16" x14ac:dyDescent="0.2">
      <c r="A781" s="1" t="str">
        <f t="shared" si="24"/>
        <v>20192commercialVCC 24724 (NG T7 SWCVng)2019</v>
      </c>
      <c r="B781" s="1" t="str">
        <f t="shared" si="25"/>
        <v>20192commercialVCC 24724 (NG T7 SWCVng)</v>
      </c>
      <c r="C781">
        <f>sales!$B$781</f>
        <v>2019</v>
      </c>
      <c r="D781">
        <f>sales!$C$781</f>
        <v>2</v>
      </c>
      <c r="E781" t="str">
        <f>sales!$D$781</f>
        <v>commercial</v>
      </c>
      <c r="F781" t="str">
        <f>sales!$E$781</f>
        <v>VCC 24724 (NG T7 SWCVng)</v>
      </c>
      <c r="G781">
        <f>sales!$F$781</f>
        <v>2019</v>
      </c>
      <c r="H781" s="1">
        <f>sales!$G781 - VLOOKUP($D781&amp;$G781, 'regional-sales'!$A$2:$D$24, 4, 0) * VLOOKUP($D781&amp;$E781&amp;$F781&amp;$G781, 'market-share'!$A$2:$F$95, 6, 0) * ($C781 = $G781)</f>
        <v>-9.37582456117525E-10</v>
      </c>
      <c r="I781" s="1">
        <f>sales!$H781 - IF($C781 &gt;= $G781, VLOOKUP($D781&amp;$G781, 'regional-sales'!$A$2:$D$24, 4, 0) * VLOOKUP($D781&amp;$E781&amp;$F781&amp;$G781, 'market-share'!$A$2:$F$95, 6, 0) * VLOOKUP($C781 - $G781, survival!$A$2:$B$72, 2, 0), 0)</f>
        <v>-9.37582456117525E-10</v>
      </c>
      <c r="J781" s="1">
        <f>sales!$I781 - IF($C781 &gt;= $G781, sales!$H781 *VLOOKUP(E781&amp;($C781-$G781), 'annual-travel'!$A$2:$D$64, 4, 0), 0)</f>
        <v>-5.1372044254094362E-5</v>
      </c>
      <c r="K781" s="1">
        <f>sales!$J781 - SUM($M781:$P781)</f>
        <v>1.0945805115625262E-6</v>
      </c>
      <c r="M781" s="1">
        <f>IFERROR(sales!$I781 * VLOOKUP($E781&amp;$F781&amp;"GAS", 'fuel-split'!$A$2:$E$7, 5, 0) / VLOOKUP($F781&amp;$G781&amp;"GAS", 'fuel-efficiency'!$A$2:$E$56, 5, 0), 0)</f>
        <v>0</v>
      </c>
      <c r="N781" s="1">
        <f>IFERROR(sales!$I781 * VLOOKUP($E781&amp;F781&amp;"DSL", 'fuel-split'!$A$2:$E$7, 5, 0) / VLOOKUP($F781&amp;$G781&amp;"DSL", 'fuel-efficiency'!$A$2:$E$56, 5, 0), 0)</f>
        <v>0</v>
      </c>
      <c r="O781" s="1">
        <f>IFERROR(sales!$I781 * VLOOKUP($E781&amp;$F781&amp;"NG", 'fuel-split'!$A$2:$E$7, 5, 0) / VLOOKUP($F781&amp;$G781&amp;"NG", 'fuel-efficiency'!$A$2:$E$56, 5, 0), 0)</f>
        <v>59346.428380309095</v>
      </c>
      <c r="P781" s="1">
        <f>IFERROR(sales!$I781 * VLOOKUP($E781&amp;$F781&amp;"ELEC", 'fuel-split'!$A$2:$E$7, 5, 0) / VLOOKUP($F781&amp;$G781&amp;"ELEC", 'fuel-efficiency'!$A$2:$E$56, 5, 0), 0)</f>
        <v>67272.589703431324</v>
      </c>
    </row>
    <row r="782" spans="1:16" x14ac:dyDescent="0.2">
      <c r="A782" s="1" t="str">
        <f t="shared" si="24"/>
        <v>20202commercialVCC 24724 (NG T7 SWCVng)2019</v>
      </c>
      <c r="B782" s="1" t="str">
        <f t="shared" si="25"/>
        <v>20202commercialVCC 24724 (NG T7 SWCVng)</v>
      </c>
      <c r="C782">
        <f>sales!$B$782</f>
        <v>2020</v>
      </c>
      <c r="D782">
        <f>sales!$C$782</f>
        <v>2</v>
      </c>
      <c r="E782" t="str">
        <f>sales!$D$782</f>
        <v>commercial</v>
      </c>
      <c r="F782" t="str">
        <f>sales!$E$782</f>
        <v>VCC 24724 (NG T7 SWCVng)</v>
      </c>
      <c r="G782">
        <f>sales!$F$782</f>
        <v>2019</v>
      </c>
      <c r="H782" s="1">
        <f>sales!$G782 - VLOOKUP($D782&amp;$G782, 'regional-sales'!$A$2:$D$24, 4, 0) * VLOOKUP($D782&amp;$E782&amp;$F782&amp;$G782, 'market-share'!$A$2:$F$95, 6, 0) * ($C782 = $G782)</f>
        <v>0</v>
      </c>
      <c r="I782" s="1">
        <f>sales!$H782 - IF($C782 &gt;= $G782, VLOOKUP($D782&amp;$G782, 'regional-sales'!$A$2:$D$24, 4, 0) * VLOOKUP($D782&amp;$E782&amp;$F782&amp;$G782, 'market-share'!$A$2:$F$95, 6, 0) * VLOOKUP($C782 - $G782, survival!$A$2:$B$72, 2, 0), 0)</f>
        <v>-9.2826191178119188E-10</v>
      </c>
      <c r="J782" s="1">
        <f>sales!$I782 - IF($C782 &gt;= $G782, sales!$H782 *VLOOKUP(E782&amp;($C782-$G782), 'annual-travel'!$A$2:$D$64, 4, 0), 0)</f>
        <v>4.4047192204743624E-5</v>
      </c>
      <c r="K782" s="1">
        <f>sales!$J782 - SUM($M782:$P782)</f>
        <v>9.278155630454421E-7</v>
      </c>
      <c r="M782" s="1">
        <f>IFERROR(sales!$I782 * VLOOKUP($E782&amp;$F782&amp;"GAS", 'fuel-split'!$A$2:$E$7, 5, 0) / VLOOKUP($F782&amp;$G782&amp;"GAS", 'fuel-efficiency'!$A$2:$E$56, 5, 0), 0)</f>
        <v>0</v>
      </c>
      <c r="N782" s="1">
        <f>IFERROR(sales!$I782 * VLOOKUP($E782&amp;F782&amp;"DSL", 'fuel-split'!$A$2:$E$7, 5, 0) / VLOOKUP($F782&amp;$G782&amp;"DSL", 'fuel-efficiency'!$A$2:$E$56, 5, 0), 0)</f>
        <v>0</v>
      </c>
      <c r="O782" s="1">
        <f>IFERROR(sales!$I782 * VLOOKUP($E782&amp;$F782&amp;"NG", 'fuel-split'!$A$2:$E$7, 5, 0) / VLOOKUP($F782&amp;$G782&amp;"NG", 'fuel-efficiency'!$A$2:$E$56, 5, 0), 0)</f>
        <v>50323.871584231623</v>
      </c>
      <c r="P782" s="1">
        <f>IFERROR(sales!$I782 * VLOOKUP($E782&amp;$F782&amp;"ELEC", 'fuel-split'!$A$2:$E$7, 5, 0) / VLOOKUP($F782&amp;$G782&amp;"ELEC", 'fuel-efficiency'!$A$2:$E$56, 5, 0), 0)</f>
        <v>57045.002669401561</v>
      </c>
    </row>
    <row r="783" spans="1:16" x14ac:dyDescent="0.2">
      <c r="A783" s="1" t="str">
        <f t="shared" si="24"/>
        <v>20102commercialVCC 24724 (NG T7 SWCVng)2020</v>
      </c>
      <c r="B783" s="1" t="str">
        <f t="shared" si="25"/>
        <v>20102commercialVCC 24724 (NG T7 SWCVng)</v>
      </c>
      <c r="C783">
        <f>sales!$B$783</f>
        <v>2010</v>
      </c>
      <c r="D783">
        <f>sales!$C$783</f>
        <v>2</v>
      </c>
      <c r="E783" t="str">
        <f>sales!$D$783</f>
        <v>commercial</v>
      </c>
      <c r="F783" t="str">
        <f>sales!$E$783</f>
        <v>VCC 24724 (NG T7 SWCVng)</v>
      </c>
      <c r="G783">
        <f>sales!$F$783</f>
        <v>2020</v>
      </c>
      <c r="H783" s="1">
        <f>sales!$G783 - VLOOKUP($D783&amp;$G783, 'regional-sales'!$A$2:$D$24, 4, 0) * VLOOKUP($D783&amp;$E783&amp;$F783&amp;$G783, 'market-share'!$A$2:$F$95, 6, 0) * ($C783 = $G783)</f>
        <v>0</v>
      </c>
      <c r="I783" s="1">
        <f>sales!$H783 - IF($C783 &gt;= $G783, VLOOKUP($D783&amp;$G783, 'regional-sales'!$A$2:$D$24, 4, 0) * VLOOKUP($D783&amp;$E783&amp;$F783&amp;$G783, 'market-share'!$A$2:$F$95, 6, 0) * VLOOKUP($C783 - $G783, survival!$A$2:$B$72, 2, 0), 0)</f>
        <v>0</v>
      </c>
      <c r="J783" s="1">
        <f>sales!$I783 - IF($C783 &gt;= $G783, sales!$H783 *VLOOKUP(E783&amp;($C783-$G783), 'annual-travel'!$A$2:$D$64, 4, 0), 0)</f>
        <v>0</v>
      </c>
      <c r="K783" s="1">
        <f>sales!$J783 - SUM($M783:$P783)</f>
        <v>0</v>
      </c>
      <c r="M783" s="1">
        <f>IFERROR(sales!$I783 * VLOOKUP($E783&amp;$F783&amp;"GAS", 'fuel-split'!$A$2:$E$7, 5, 0) / VLOOKUP($F783&amp;$G783&amp;"GAS", 'fuel-efficiency'!$A$2:$E$56, 5, 0), 0)</f>
        <v>0</v>
      </c>
      <c r="N783" s="1">
        <f>IFERROR(sales!$I783 * VLOOKUP($E783&amp;F783&amp;"DSL", 'fuel-split'!$A$2:$E$7, 5, 0) / VLOOKUP($F783&amp;$G783&amp;"DSL", 'fuel-efficiency'!$A$2:$E$56, 5, 0), 0)</f>
        <v>0</v>
      </c>
      <c r="O783" s="1">
        <f>IFERROR(sales!$I783 * VLOOKUP($E783&amp;$F783&amp;"NG", 'fuel-split'!$A$2:$E$7, 5, 0) / VLOOKUP($F783&amp;$G783&amp;"NG", 'fuel-efficiency'!$A$2:$E$56, 5, 0), 0)</f>
        <v>0</v>
      </c>
      <c r="P783" s="1">
        <f>IFERROR(sales!$I783 * VLOOKUP($E783&amp;$F783&amp;"ELEC", 'fuel-split'!$A$2:$E$7, 5, 0) / VLOOKUP($F783&amp;$G783&amp;"ELEC", 'fuel-efficiency'!$A$2:$E$56, 5, 0), 0)</f>
        <v>0</v>
      </c>
    </row>
    <row r="784" spans="1:16" x14ac:dyDescent="0.2">
      <c r="A784" s="1" t="str">
        <f t="shared" si="24"/>
        <v>20112commercialVCC 24724 (NG T7 SWCVng)2020</v>
      </c>
      <c r="B784" s="1" t="str">
        <f t="shared" si="25"/>
        <v>20112commercialVCC 24724 (NG T7 SWCVng)</v>
      </c>
      <c r="C784">
        <f>sales!$B$784</f>
        <v>2011</v>
      </c>
      <c r="D784">
        <f>sales!$C$784</f>
        <v>2</v>
      </c>
      <c r="E784" t="str">
        <f>sales!$D$784</f>
        <v>commercial</v>
      </c>
      <c r="F784" t="str">
        <f>sales!$E$784</f>
        <v>VCC 24724 (NG T7 SWCVng)</v>
      </c>
      <c r="G784">
        <f>sales!$F$784</f>
        <v>2020</v>
      </c>
      <c r="H784" s="1">
        <f>sales!$G784 - VLOOKUP($D784&amp;$G784, 'regional-sales'!$A$2:$D$24, 4, 0) * VLOOKUP($D784&amp;$E784&amp;$F784&amp;$G784, 'market-share'!$A$2:$F$95, 6, 0) * ($C784 = $G784)</f>
        <v>0</v>
      </c>
      <c r="I784" s="1">
        <f>sales!$H784 - IF($C784 &gt;= $G784, VLOOKUP($D784&amp;$G784, 'regional-sales'!$A$2:$D$24, 4, 0) * VLOOKUP($D784&amp;$E784&amp;$F784&amp;$G784, 'market-share'!$A$2:$F$95, 6, 0) * VLOOKUP($C784 - $G784, survival!$A$2:$B$72, 2, 0), 0)</f>
        <v>0</v>
      </c>
      <c r="J784" s="1">
        <f>sales!$I784 - IF($C784 &gt;= $G784, sales!$H784 *VLOOKUP(E784&amp;($C784-$G784), 'annual-travel'!$A$2:$D$64, 4, 0), 0)</f>
        <v>0</v>
      </c>
      <c r="K784" s="1">
        <f>sales!$J784 - SUM($M784:$P784)</f>
        <v>0</v>
      </c>
      <c r="M784" s="1">
        <f>IFERROR(sales!$I784 * VLOOKUP($E784&amp;$F784&amp;"GAS", 'fuel-split'!$A$2:$E$7, 5, 0) / VLOOKUP($F784&amp;$G784&amp;"GAS", 'fuel-efficiency'!$A$2:$E$56, 5, 0), 0)</f>
        <v>0</v>
      </c>
      <c r="N784" s="1">
        <f>IFERROR(sales!$I784 * VLOOKUP($E784&amp;F784&amp;"DSL", 'fuel-split'!$A$2:$E$7, 5, 0) / VLOOKUP($F784&amp;$G784&amp;"DSL", 'fuel-efficiency'!$A$2:$E$56, 5, 0), 0)</f>
        <v>0</v>
      </c>
      <c r="O784" s="1">
        <f>IFERROR(sales!$I784 * VLOOKUP($E784&amp;$F784&amp;"NG", 'fuel-split'!$A$2:$E$7, 5, 0) / VLOOKUP($F784&amp;$G784&amp;"NG", 'fuel-efficiency'!$A$2:$E$56, 5, 0), 0)</f>
        <v>0</v>
      </c>
      <c r="P784" s="1">
        <f>IFERROR(sales!$I784 * VLOOKUP($E784&amp;$F784&amp;"ELEC", 'fuel-split'!$A$2:$E$7, 5, 0) / VLOOKUP($F784&amp;$G784&amp;"ELEC", 'fuel-efficiency'!$A$2:$E$56, 5, 0), 0)</f>
        <v>0</v>
      </c>
    </row>
    <row r="785" spans="1:16" x14ac:dyDescent="0.2">
      <c r="A785" s="1" t="str">
        <f t="shared" si="24"/>
        <v>20122commercialVCC 24724 (NG T7 SWCVng)2020</v>
      </c>
      <c r="B785" s="1" t="str">
        <f t="shared" si="25"/>
        <v>20122commercialVCC 24724 (NG T7 SWCVng)</v>
      </c>
      <c r="C785">
        <f>sales!$B$785</f>
        <v>2012</v>
      </c>
      <c r="D785">
        <f>sales!$C$785</f>
        <v>2</v>
      </c>
      <c r="E785" t="str">
        <f>sales!$D$785</f>
        <v>commercial</v>
      </c>
      <c r="F785" t="str">
        <f>sales!$E$785</f>
        <v>VCC 24724 (NG T7 SWCVng)</v>
      </c>
      <c r="G785">
        <f>sales!$F$785</f>
        <v>2020</v>
      </c>
      <c r="H785" s="1">
        <f>sales!$G785 - VLOOKUP($D785&amp;$G785, 'regional-sales'!$A$2:$D$24, 4, 0) * VLOOKUP($D785&amp;$E785&amp;$F785&amp;$G785, 'market-share'!$A$2:$F$95, 6, 0) * ($C785 = $G785)</f>
        <v>0</v>
      </c>
      <c r="I785" s="1">
        <f>sales!$H785 - IF($C785 &gt;= $G785, VLOOKUP($D785&amp;$G785, 'regional-sales'!$A$2:$D$24, 4, 0) * VLOOKUP($D785&amp;$E785&amp;$F785&amp;$G785, 'market-share'!$A$2:$F$95, 6, 0) * VLOOKUP($C785 - $G785, survival!$A$2:$B$72, 2, 0), 0)</f>
        <v>0</v>
      </c>
      <c r="J785" s="1">
        <f>sales!$I785 - IF($C785 &gt;= $G785, sales!$H785 *VLOOKUP(E785&amp;($C785-$G785), 'annual-travel'!$A$2:$D$64, 4, 0), 0)</f>
        <v>0</v>
      </c>
      <c r="K785" s="1">
        <f>sales!$J785 - SUM($M785:$P785)</f>
        <v>0</v>
      </c>
      <c r="M785" s="1">
        <f>IFERROR(sales!$I785 * VLOOKUP($E785&amp;$F785&amp;"GAS", 'fuel-split'!$A$2:$E$7, 5, 0) / VLOOKUP($F785&amp;$G785&amp;"GAS", 'fuel-efficiency'!$A$2:$E$56, 5, 0), 0)</f>
        <v>0</v>
      </c>
      <c r="N785" s="1">
        <f>IFERROR(sales!$I785 * VLOOKUP($E785&amp;F785&amp;"DSL", 'fuel-split'!$A$2:$E$7, 5, 0) / VLOOKUP($F785&amp;$G785&amp;"DSL", 'fuel-efficiency'!$A$2:$E$56, 5, 0), 0)</f>
        <v>0</v>
      </c>
      <c r="O785" s="1">
        <f>IFERROR(sales!$I785 * VLOOKUP($E785&amp;$F785&amp;"NG", 'fuel-split'!$A$2:$E$7, 5, 0) / VLOOKUP($F785&amp;$G785&amp;"NG", 'fuel-efficiency'!$A$2:$E$56, 5, 0), 0)</f>
        <v>0</v>
      </c>
      <c r="P785" s="1">
        <f>IFERROR(sales!$I785 * VLOOKUP($E785&amp;$F785&amp;"ELEC", 'fuel-split'!$A$2:$E$7, 5, 0) / VLOOKUP($F785&amp;$G785&amp;"ELEC", 'fuel-efficiency'!$A$2:$E$56, 5, 0), 0)</f>
        <v>0</v>
      </c>
    </row>
    <row r="786" spans="1:16" x14ac:dyDescent="0.2">
      <c r="A786" s="1" t="str">
        <f t="shared" si="24"/>
        <v>20132commercialVCC 24724 (NG T7 SWCVng)2020</v>
      </c>
      <c r="B786" s="1" t="str">
        <f t="shared" si="25"/>
        <v>20132commercialVCC 24724 (NG T7 SWCVng)</v>
      </c>
      <c r="C786">
        <f>sales!$B$786</f>
        <v>2013</v>
      </c>
      <c r="D786">
        <f>sales!$C$786</f>
        <v>2</v>
      </c>
      <c r="E786" t="str">
        <f>sales!$D$786</f>
        <v>commercial</v>
      </c>
      <c r="F786" t="str">
        <f>sales!$E$786</f>
        <v>VCC 24724 (NG T7 SWCVng)</v>
      </c>
      <c r="G786">
        <f>sales!$F$786</f>
        <v>2020</v>
      </c>
      <c r="H786" s="1">
        <f>sales!$G786 - VLOOKUP($D786&amp;$G786, 'regional-sales'!$A$2:$D$24, 4, 0) * VLOOKUP($D786&amp;$E786&amp;$F786&amp;$G786, 'market-share'!$A$2:$F$95, 6, 0) * ($C786 = $G786)</f>
        <v>0</v>
      </c>
      <c r="I786" s="1">
        <f>sales!$H786 - IF($C786 &gt;= $G786, VLOOKUP($D786&amp;$G786, 'regional-sales'!$A$2:$D$24, 4, 0) * VLOOKUP($D786&amp;$E786&amp;$F786&amp;$G786, 'market-share'!$A$2:$F$95, 6, 0) * VLOOKUP($C786 - $G786, survival!$A$2:$B$72, 2, 0), 0)</f>
        <v>0</v>
      </c>
      <c r="J786" s="1">
        <f>sales!$I786 - IF($C786 &gt;= $G786, sales!$H786 *VLOOKUP(E786&amp;($C786-$G786), 'annual-travel'!$A$2:$D$64, 4, 0), 0)</f>
        <v>0</v>
      </c>
      <c r="K786" s="1">
        <f>sales!$J786 - SUM($M786:$P786)</f>
        <v>0</v>
      </c>
      <c r="M786" s="1">
        <f>IFERROR(sales!$I786 * VLOOKUP($E786&amp;$F786&amp;"GAS", 'fuel-split'!$A$2:$E$7, 5, 0) / VLOOKUP($F786&amp;$G786&amp;"GAS", 'fuel-efficiency'!$A$2:$E$56, 5, 0), 0)</f>
        <v>0</v>
      </c>
      <c r="N786" s="1">
        <f>IFERROR(sales!$I786 * VLOOKUP($E786&amp;F786&amp;"DSL", 'fuel-split'!$A$2:$E$7, 5, 0) / VLOOKUP($F786&amp;$G786&amp;"DSL", 'fuel-efficiency'!$A$2:$E$56, 5, 0), 0)</f>
        <v>0</v>
      </c>
      <c r="O786" s="1">
        <f>IFERROR(sales!$I786 * VLOOKUP($E786&amp;$F786&amp;"NG", 'fuel-split'!$A$2:$E$7, 5, 0) / VLOOKUP($F786&amp;$G786&amp;"NG", 'fuel-efficiency'!$A$2:$E$56, 5, 0), 0)</f>
        <v>0</v>
      </c>
      <c r="P786" s="1">
        <f>IFERROR(sales!$I786 * VLOOKUP($E786&amp;$F786&amp;"ELEC", 'fuel-split'!$A$2:$E$7, 5, 0) / VLOOKUP($F786&amp;$G786&amp;"ELEC", 'fuel-efficiency'!$A$2:$E$56, 5, 0), 0)</f>
        <v>0</v>
      </c>
    </row>
    <row r="787" spans="1:16" x14ac:dyDescent="0.2">
      <c r="A787" s="1" t="str">
        <f t="shared" si="24"/>
        <v>20142commercialVCC 24724 (NG T7 SWCVng)2020</v>
      </c>
      <c r="B787" s="1" t="str">
        <f t="shared" si="25"/>
        <v>20142commercialVCC 24724 (NG T7 SWCVng)</v>
      </c>
      <c r="C787">
        <f>sales!$B$787</f>
        <v>2014</v>
      </c>
      <c r="D787">
        <f>sales!$C$787</f>
        <v>2</v>
      </c>
      <c r="E787" t="str">
        <f>sales!$D$787</f>
        <v>commercial</v>
      </c>
      <c r="F787" t="str">
        <f>sales!$E$787</f>
        <v>VCC 24724 (NG T7 SWCVng)</v>
      </c>
      <c r="G787">
        <f>sales!$F$787</f>
        <v>2020</v>
      </c>
      <c r="H787" s="1">
        <f>sales!$G787 - VLOOKUP($D787&amp;$G787, 'regional-sales'!$A$2:$D$24, 4, 0) * VLOOKUP($D787&amp;$E787&amp;$F787&amp;$G787, 'market-share'!$A$2:$F$95, 6, 0) * ($C787 = $G787)</f>
        <v>0</v>
      </c>
      <c r="I787" s="1">
        <f>sales!$H787 - IF($C787 &gt;= $G787, VLOOKUP($D787&amp;$G787, 'regional-sales'!$A$2:$D$24, 4, 0) * VLOOKUP($D787&amp;$E787&amp;$F787&amp;$G787, 'market-share'!$A$2:$F$95, 6, 0) * VLOOKUP($C787 - $G787, survival!$A$2:$B$72, 2, 0), 0)</f>
        <v>0</v>
      </c>
      <c r="J787" s="1">
        <f>sales!$I787 - IF($C787 &gt;= $G787, sales!$H787 *VLOOKUP(E787&amp;($C787-$G787), 'annual-travel'!$A$2:$D$64, 4, 0), 0)</f>
        <v>0</v>
      </c>
      <c r="K787" s="1">
        <f>sales!$J787 - SUM($M787:$P787)</f>
        <v>0</v>
      </c>
      <c r="M787" s="1">
        <f>IFERROR(sales!$I787 * VLOOKUP($E787&amp;$F787&amp;"GAS", 'fuel-split'!$A$2:$E$7, 5, 0) / VLOOKUP($F787&amp;$G787&amp;"GAS", 'fuel-efficiency'!$A$2:$E$56, 5, 0), 0)</f>
        <v>0</v>
      </c>
      <c r="N787" s="1">
        <f>IFERROR(sales!$I787 * VLOOKUP($E787&amp;F787&amp;"DSL", 'fuel-split'!$A$2:$E$7, 5, 0) / VLOOKUP($F787&amp;$G787&amp;"DSL", 'fuel-efficiency'!$A$2:$E$56, 5, 0), 0)</f>
        <v>0</v>
      </c>
      <c r="O787" s="1">
        <f>IFERROR(sales!$I787 * VLOOKUP($E787&amp;$F787&amp;"NG", 'fuel-split'!$A$2:$E$7, 5, 0) / VLOOKUP($F787&amp;$G787&amp;"NG", 'fuel-efficiency'!$A$2:$E$56, 5, 0), 0)</f>
        <v>0</v>
      </c>
      <c r="P787" s="1">
        <f>IFERROR(sales!$I787 * VLOOKUP($E787&amp;$F787&amp;"ELEC", 'fuel-split'!$A$2:$E$7, 5, 0) / VLOOKUP($F787&amp;$G787&amp;"ELEC", 'fuel-efficiency'!$A$2:$E$56, 5, 0), 0)</f>
        <v>0</v>
      </c>
    </row>
    <row r="788" spans="1:16" x14ac:dyDescent="0.2">
      <c r="A788" s="1" t="str">
        <f t="shared" si="24"/>
        <v>20152commercialVCC 24724 (NG T7 SWCVng)2020</v>
      </c>
      <c r="B788" s="1" t="str">
        <f t="shared" si="25"/>
        <v>20152commercialVCC 24724 (NG T7 SWCVng)</v>
      </c>
      <c r="C788">
        <f>sales!$B$788</f>
        <v>2015</v>
      </c>
      <c r="D788">
        <f>sales!$C$788</f>
        <v>2</v>
      </c>
      <c r="E788" t="str">
        <f>sales!$D$788</f>
        <v>commercial</v>
      </c>
      <c r="F788" t="str">
        <f>sales!$E$788</f>
        <v>VCC 24724 (NG T7 SWCVng)</v>
      </c>
      <c r="G788">
        <f>sales!$F$788</f>
        <v>2020</v>
      </c>
      <c r="H788" s="1">
        <f>sales!$G788 - VLOOKUP($D788&amp;$G788, 'regional-sales'!$A$2:$D$24, 4, 0) * VLOOKUP($D788&amp;$E788&amp;$F788&amp;$G788, 'market-share'!$A$2:$F$95, 6, 0) * ($C788 = $G788)</f>
        <v>0</v>
      </c>
      <c r="I788" s="1">
        <f>sales!$H788 - IF($C788 &gt;= $G788, VLOOKUP($D788&amp;$G788, 'regional-sales'!$A$2:$D$24, 4, 0) * VLOOKUP($D788&amp;$E788&amp;$F788&amp;$G788, 'market-share'!$A$2:$F$95, 6, 0) * VLOOKUP($C788 - $G788, survival!$A$2:$B$72, 2, 0), 0)</f>
        <v>0</v>
      </c>
      <c r="J788" s="1">
        <f>sales!$I788 - IF($C788 &gt;= $G788, sales!$H788 *VLOOKUP(E788&amp;($C788-$G788), 'annual-travel'!$A$2:$D$64, 4, 0), 0)</f>
        <v>0</v>
      </c>
      <c r="K788" s="1">
        <f>sales!$J788 - SUM($M788:$P788)</f>
        <v>0</v>
      </c>
      <c r="M788" s="1">
        <f>IFERROR(sales!$I788 * VLOOKUP($E788&amp;$F788&amp;"GAS", 'fuel-split'!$A$2:$E$7, 5, 0) / VLOOKUP($F788&amp;$G788&amp;"GAS", 'fuel-efficiency'!$A$2:$E$56, 5, 0), 0)</f>
        <v>0</v>
      </c>
      <c r="N788" s="1">
        <f>IFERROR(sales!$I788 * VLOOKUP($E788&amp;F788&amp;"DSL", 'fuel-split'!$A$2:$E$7, 5, 0) / VLOOKUP($F788&amp;$G788&amp;"DSL", 'fuel-efficiency'!$A$2:$E$56, 5, 0), 0)</f>
        <v>0</v>
      </c>
      <c r="O788" s="1">
        <f>IFERROR(sales!$I788 * VLOOKUP($E788&amp;$F788&amp;"NG", 'fuel-split'!$A$2:$E$7, 5, 0) / VLOOKUP($F788&amp;$G788&amp;"NG", 'fuel-efficiency'!$A$2:$E$56, 5, 0), 0)</f>
        <v>0</v>
      </c>
      <c r="P788" s="1">
        <f>IFERROR(sales!$I788 * VLOOKUP($E788&amp;$F788&amp;"ELEC", 'fuel-split'!$A$2:$E$7, 5, 0) / VLOOKUP($F788&amp;$G788&amp;"ELEC", 'fuel-efficiency'!$A$2:$E$56, 5, 0), 0)</f>
        <v>0</v>
      </c>
    </row>
    <row r="789" spans="1:16" x14ac:dyDescent="0.2">
      <c r="A789" s="1" t="str">
        <f t="shared" si="24"/>
        <v>20162commercialVCC 24724 (NG T7 SWCVng)2020</v>
      </c>
      <c r="B789" s="1" t="str">
        <f t="shared" si="25"/>
        <v>20162commercialVCC 24724 (NG T7 SWCVng)</v>
      </c>
      <c r="C789">
        <f>sales!$B$789</f>
        <v>2016</v>
      </c>
      <c r="D789">
        <f>sales!$C$789</f>
        <v>2</v>
      </c>
      <c r="E789" t="str">
        <f>sales!$D$789</f>
        <v>commercial</v>
      </c>
      <c r="F789" t="str">
        <f>sales!$E$789</f>
        <v>VCC 24724 (NG T7 SWCVng)</v>
      </c>
      <c r="G789">
        <f>sales!$F$789</f>
        <v>2020</v>
      </c>
      <c r="H789" s="1">
        <f>sales!$G789 - VLOOKUP($D789&amp;$G789, 'regional-sales'!$A$2:$D$24, 4, 0) * VLOOKUP($D789&amp;$E789&amp;$F789&amp;$G789, 'market-share'!$A$2:$F$95, 6, 0) * ($C789 = $G789)</f>
        <v>0</v>
      </c>
      <c r="I789" s="1">
        <f>sales!$H789 - IF($C789 &gt;= $G789, VLOOKUP($D789&amp;$G789, 'regional-sales'!$A$2:$D$24, 4, 0) * VLOOKUP($D789&amp;$E789&amp;$F789&amp;$G789, 'market-share'!$A$2:$F$95, 6, 0) * VLOOKUP($C789 - $G789, survival!$A$2:$B$72, 2, 0), 0)</f>
        <v>0</v>
      </c>
      <c r="J789" s="1">
        <f>sales!$I789 - IF($C789 &gt;= $G789, sales!$H789 *VLOOKUP(E789&amp;($C789-$G789), 'annual-travel'!$A$2:$D$64, 4, 0), 0)</f>
        <v>0</v>
      </c>
      <c r="K789" s="1">
        <f>sales!$J789 - SUM($M789:$P789)</f>
        <v>0</v>
      </c>
      <c r="M789" s="1">
        <f>IFERROR(sales!$I789 * VLOOKUP($E789&amp;$F789&amp;"GAS", 'fuel-split'!$A$2:$E$7, 5, 0) / VLOOKUP($F789&amp;$G789&amp;"GAS", 'fuel-efficiency'!$A$2:$E$56, 5, 0), 0)</f>
        <v>0</v>
      </c>
      <c r="N789" s="1">
        <f>IFERROR(sales!$I789 * VLOOKUP($E789&amp;F789&amp;"DSL", 'fuel-split'!$A$2:$E$7, 5, 0) / VLOOKUP($F789&amp;$G789&amp;"DSL", 'fuel-efficiency'!$A$2:$E$56, 5, 0), 0)</f>
        <v>0</v>
      </c>
      <c r="O789" s="1">
        <f>IFERROR(sales!$I789 * VLOOKUP($E789&amp;$F789&amp;"NG", 'fuel-split'!$A$2:$E$7, 5, 0) / VLOOKUP($F789&amp;$G789&amp;"NG", 'fuel-efficiency'!$A$2:$E$56, 5, 0), 0)</f>
        <v>0</v>
      </c>
      <c r="P789" s="1">
        <f>IFERROR(sales!$I789 * VLOOKUP($E789&amp;$F789&amp;"ELEC", 'fuel-split'!$A$2:$E$7, 5, 0) / VLOOKUP($F789&amp;$G789&amp;"ELEC", 'fuel-efficiency'!$A$2:$E$56, 5, 0), 0)</f>
        <v>0</v>
      </c>
    </row>
    <row r="790" spans="1:16" x14ac:dyDescent="0.2">
      <c r="A790" s="1" t="str">
        <f t="shared" si="24"/>
        <v>20172commercialVCC 24724 (NG T7 SWCVng)2020</v>
      </c>
      <c r="B790" s="1" t="str">
        <f t="shared" si="25"/>
        <v>20172commercialVCC 24724 (NG T7 SWCVng)</v>
      </c>
      <c r="C790">
        <f>sales!$B$790</f>
        <v>2017</v>
      </c>
      <c r="D790">
        <f>sales!$C$790</f>
        <v>2</v>
      </c>
      <c r="E790" t="str">
        <f>sales!$D$790</f>
        <v>commercial</v>
      </c>
      <c r="F790" t="str">
        <f>sales!$E$790</f>
        <v>VCC 24724 (NG T7 SWCVng)</v>
      </c>
      <c r="G790">
        <f>sales!$F$790</f>
        <v>2020</v>
      </c>
      <c r="H790" s="1">
        <f>sales!$G790 - VLOOKUP($D790&amp;$G790, 'regional-sales'!$A$2:$D$24, 4, 0) * VLOOKUP($D790&amp;$E790&amp;$F790&amp;$G790, 'market-share'!$A$2:$F$95, 6, 0) * ($C790 = $G790)</f>
        <v>0</v>
      </c>
      <c r="I790" s="1">
        <f>sales!$H790 - IF($C790 &gt;= $G790, VLOOKUP($D790&amp;$G790, 'regional-sales'!$A$2:$D$24, 4, 0) * VLOOKUP($D790&amp;$E790&amp;$F790&amp;$G790, 'market-share'!$A$2:$F$95, 6, 0) * VLOOKUP($C790 - $G790, survival!$A$2:$B$72, 2, 0), 0)</f>
        <v>0</v>
      </c>
      <c r="J790" s="1">
        <f>sales!$I790 - IF($C790 &gt;= $G790, sales!$H790 *VLOOKUP(E790&amp;($C790-$G790), 'annual-travel'!$A$2:$D$64, 4, 0), 0)</f>
        <v>0</v>
      </c>
      <c r="K790" s="1">
        <f>sales!$J790 - SUM($M790:$P790)</f>
        <v>0</v>
      </c>
      <c r="M790" s="1">
        <f>IFERROR(sales!$I790 * VLOOKUP($E790&amp;$F790&amp;"GAS", 'fuel-split'!$A$2:$E$7, 5, 0) / VLOOKUP($F790&amp;$G790&amp;"GAS", 'fuel-efficiency'!$A$2:$E$56, 5, 0), 0)</f>
        <v>0</v>
      </c>
      <c r="N790" s="1">
        <f>IFERROR(sales!$I790 * VLOOKUP($E790&amp;F790&amp;"DSL", 'fuel-split'!$A$2:$E$7, 5, 0) / VLOOKUP($F790&amp;$G790&amp;"DSL", 'fuel-efficiency'!$A$2:$E$56, 5, 0), 0)</f>
        <v>0</v>
      </c>
      <c r="O790" s="1">
        <f>IFERROR(sales!$I790 * VLOOKUP($E790&amp;$F790&amp;"NG", 'fuel-split'!$A$2:$E$7, 5, 0) / VLOOKUP($F790&amp;$G790&amp;"NG", 'fuel-efficiency'!$A$2:$E$56, 5, 0), 0)</f>
        <v>0</v>
      </c>
      <c r="P790" s="1">
        <f>IFERROR(sales!$I790 * VLOOKUP($E790&amp;$F790&amp;"ELEC", 'fuel-split'!$A$2:$E$7, 5, 0) / VLOOKUP($F790&amp;$G790&amp;"ELEC", 'fuel-efficiency'!$A$2:$E$56, 5, 0), 0)</f>
        <v>0</v>
      </c>
    </row>
    <row r="791" spans="1:16" x14ac:dyDescent="0.2">
      <c r="A791" s="1" t="str">
        <f t="shared" si="24"/>
        <v>20182commercialVCC 24724 (NG T7 SWCVng)2020</v>
      </c>
      <c r="B791" s="1" t="str">
        <f t="shared" si="25"/>
        <v>20182commercialVCC 24724 (NG T7 SWCVng)</v>
      </c>
      <c r="C791">
        <f>sales!$B$791</f>
        <v>2018</v>
      </c>
      <c r="D791">
        <f>sales!$C$791</f>
        <v>2</v>
      </c>
      <c r="E791" t="str">
        <f>sales!$D$791</f>
        <v>commercial</v>
      </c>
      <c r="F791" t="str">
        <f>sales!$E$791</f>
        <v>VCC 24724 (NG T7 SWCVng)</v>
      </c>
      <c r="G791">
        <f>sales!$F$791</f>
        <v>2020</v>
      </c>
      <c r="H791" s="1">
        <f>sales!$G791 - VLOOKUP($D791&amp;$G791, 'regional-sales'!$A$2:$D$24, 4, 0) * VLOOKUP($D791&amp;$E791&amp;$F791&amp;$G791, 'market-share'!$A$2:$F$95, 6, 0) * ($C791 = $G791)</f>
        <v>0</v>
      </c>
      <c r="I791" s="1">
        <f>sales!$H791 - IF($C791 &gt;= $G791, VLOOKUP($D791&amp;$G791, 'regional-sales'!$A$2:$D$24, 4, 0) * VLOOKUP($D791&amp;$E791&amp;$F791&amp;$G791, 'market-share'!$A$2:$F$95, 6, 0) * VLOOKUP($C791 - $G791, survival!$A$2:$B$72, 2, 0), 0)</f>
        <v>0</v>
      </c>
      <c r="J791" s="1">
        <f>sales!$I791 - IF($C791 &gt;= $G791, sales!$H791 *VLOOKUP(E791&amp;($C791-$G791), 'annual-travel'!$A$2:$D$64, 4, 0), 0)</f>
        <v>0</v>
      </c>
      <c r="K791" s="1">
        <f>sales!$J791 - SUM($M791:$P791)</f>
        <v>0</v>
      </c>
      <c r="M791" s="1">
        <f>IFERROR(sales!$I791 * VLOOKUP($E791&amp;$F791&amp;"GAS", 'fuel-split'!$A$2:$E$7, 5, 0) / VLOOKUP($F791&amp;$G791&amp;"GAS", 'fuel-efficiency'!$A$2:$E$56, 5, 0), 0)</f>
        <v>0</v>
      </c>
      <c r="N791" s="1">
        <f>IFERROR(sales!$I791 * VLOOKUP($E791&amp;F791&amp;"DSL", 'fuel-split'!$A$2:$E$7, 5, 0) / VLOOKUP($F791&amp;$G791&amp;"DSL", 'fuel-efficiency'!$A$2:$E$56, 5, 0), 0)</f>
        <v>0</v>
      </c>
      <c r="O791" s="1">
        <f>IFERROR(sales!$I791 * VLOOKUP($E791&amp;$F791&amp;"NG", 'fuel-split'!$A$2:$E$7, 5, 0) / VLOOKUP($F791&amp;$G791&amp;"NG", 'fuel-efficiency'!$A$2:$E$56, 5, 0), 0)</f>
        <v>0</v>
      </c>
      <c r="P791" s="1">
        <f>IFERROR(sales!$I791 * VLOOKUP($E791&amp;$F791&amp;"ELEC", 'fuel-split'!$A$2:$E$7, 5, 0) / VLOOKUP($F791&amp;$G791&amp;"ELEC", 'fuel-efficiency'!$A$2:$E$56, 5, 0), 0)</f>
        <v>0</v>
      </c>
    </row>
    <row r="792" spans="1:16" x14ac:dyDescent="0.2">
      <c r="A792" s="1" t="str">
        <f t="shared" si="24"/>
        <v>20192commercialVCC 24724 (NG T7 SWCVng)2020</v>
      </c>
      <c r="B792" s="1" t="str">
        <f t="shared" si="25"/>
        <v>20192commercialVCC 24724 (NG T7 SWCVng)</v>
      </c>
      <c r="C792">
        <f>sales!$B$792</f>
        <v>2019</v>
      </c>
      <c r="D792">
        <f>sales!$C$792</f>
        <v>2</v>
      </c>
      <c r="E792" t="str">
        <f>sales!$D$792</f>
        <v>commercial</v>
      </c>
      <c r="F792" t="str">
        <f>sales!$E$792</f>
        <v>VCC 24724 (NG T7 SWCVng)</v>
      </c>
      <c r="G792">
        <f>sales!$F$792</f>
        <v>2020</v>
      </c>
      <c r="H792" s="1">
        <f>sales!$G792 - VLOOKUP($D792&amp;$G792, 'regional-sales'!$A$2:$D$24, 4, 0) * VLOOKUP($D792&amp;$E792&amp;$F792&amp;$G792, 'market-share'!$A$2:$F$95, 6, 0) * ($C792 = $G792)</f>
        <v>0</v>
      </c>
      <c r="I792" s="1">
        <f>sales!$H792 - IF($C792 &gt;= $G792, VLOOKUP($D792&amp;$G792, 'regional-sales'!$A$2:$D$24, 4, 0) * VLOOKUP($D792&amp;$E792&amp;$F792&amp;$G792, 'market-share'!$A$2:$F$95, 6, 0) * VLOOKUP($C792 - $G792, survival!$A$2:$B$72, 2, 0), 0)</f>
        <v>0</v>
      </c>
      <c r="J792" s="1">
        <f>sales!$I792 - IF($C792 &gt;= $G792, sales!$H792 *VLOOKUP(E792&amp;($C792-$G792), 'annual-travel'!$A$2:$D$64, 4, 0), 0)</f>
        <v>0</v>
      </c>
      <c r="K792" s="1">
        <f>sales!$J792 - SUM($M792:$P792)</f>
        <v>0</v>
      </c>
      <c r="M792" s="1">
        <f>IFERROR(sales!$I792 * VLOOKUP($E792&amp;$F792&amp;"GAS", 'fuel-split'!$A$2:$E$7, 5, 0) / VLOOKUP($F792&amp;$G792&amp;"GAS", 'fuel-efficiency'!$A$2:$E$56, 5, 0), 0)</f>
        <v>0</v>
      </c>
      <c r="N792" s="1">
        <f>IFERROR(sales!$I792 * VLOOKUP($E792&amp;F792&amp;"DSL", 'fuel-split'!$A$2:$E$7, 5, 0) / VLOOKUP($F792&amp;$G792&amp;"DSL", 'fuel-efficiency'!$A$2:$E$56, 5, 0), 0)</f>
        <v>0</v>
      </c>
      <c r="O792" s="1">
        <f>IFERROR(sales!$I792 * VLOOKUP($E792&amp;$F792&amp;"NG", 'fuel-split'!$A$2:$E$7, 5, 0) / VLOOKUP($F792&amp;$G792&amp;"NG", 'fuel-efficiency'!$A$2:$E$56, 5, 0), 0)</f>
        <v>0</v>
      </c>
      <c r="P792" s="1">
        <f>IFERROR(sales!$I792 * VLOOKUP($E792&amp;$F792&amp;"ELEC", 'fuel-split'!$A$2:$E$7, 5, 0) / VLOOKUP($F792&amp;$G792&amp;"ELEC", 'fuel-efficiency'!$A$2:$E$56, 5, 0), 0)</f>
        <v>0</v>
      </c>
    </row>
    <row r="793" spans="1:16" x14ac:dyDescent="0.2">
      <c r="A793" s="1" t="str">
        <f t="shared" si="24"/>
        <v>20202commercialVCC 24724 (NG T7 SWCVng)2020</v>
      </c>
      <c r="B793" s="1" t="str">
        <f t="shared" si="25"/>
        <v>20202commercialVCC 24724 (NG T7 SWCVng)</v>
      </c>
      <c r="C793">
        <f>sales!$B$793</f>
        <v>2020</v>
      </c>
      <c r="D793">
        <f>sales!$C$793</f>
        <v>2</v>
      </c>
      <c r="E793" t="str">
        <f>sales!$D$793</f>
        <v>commercial</v>
      </c>
      <c r="F793" t="str">
        <f>sales!$E$793</f>
        <v>VCC 24724 (NG T7 SWCVng)</v>
      </c>
      <c r="G793">
        <f>sales!$F$793</f>
        <v>2020</v>
      </c>
      <c r="H793" s="1">
        <f>sales!$G793 - VLOOKUP($D793&amp;$G793, 'regional-sales'!$A$2:$D$24, 4, 0) * VLOOKUP($D793&amp;$E793&amp;$F793&amp;$G793, 'market-share'!$A$2:$F$95, 6, 0) * ($C793 = $G793)</f>
        <v>-4.787370500025645E-10</v>
      </c>
      <c r="I793" s="1">
        <f>sales!$H793 - IF($C793 &gt;= $G793, VLOOKUP($D793&amp;$G793, 'regional-sales'!$A$2:$D$24, 4, 0) * VLOOKUP($D793&amp;$E793&amp;$F793&amp;$G793, 'market-share'!$A$2:$F$95, 6, 0) * VLOOKUP($C793 - $G793, survival!$A$2:$B$72, 2, 0), 0)</f>
        <v>-4.787370500025645E-10</v>
      </c>
      <c r="J793" s="1">
        <f>sales!$I793 - IF($C793 &gt;= $G793, sales!$H793 *VLOOKUP(E793&amp;($C793-$G793), 'annual-travel'!$A$2:$D$64, 4, 0), 0)</f>
        <v>-6.234925240278244E-5</v>
      </c>
      <c r="K793" s="1">
        <f>sales!$J793 - SUM($M793:$P793)</f>
        <v>5.7967554312199354E-6</v>
      </c>
      <c r="M793" s="1">
        <f>IFERROR(sales!$I793 * VLOOKUP($E793&amp;$F793&amp;"GAS", 'fuel-split'!$A$2:$E$7, 5, 0) / VLOOKUP($F793&amp;$G793&amp;"GAS", 'fuel-efficiency'!$A$2:$E$56, 5, 0), 0)</f>
        <v>0</v>
      </c>
      <c r="N793" s="1">
        <f>IFERROR(sales!$I793 * VLOOKUP($E793&amp;F793&amp;"DSL", 'fuel-split'!$A$2:$E$7, 5, 0) / VLOOKUP($F793&amp;$G793&amp;"DSL", 'fuel-efficiency'!$A$2:$E$56, 5, 0), 0)</f>
        <v>0</v>
      </c>
      <c r="O793" s="1">
        <f>IFERROR(sales!$I793 * VLOOKUP($E793&amp;$F793&amp;"NG", 'fuel-split'!$A$2:$E$7, 5, 0) / VLOOKUP($F793&amp;$G793&amp;"NG", 'fuel-efficiency'!$A$2:$E$56, 5, 0), 0)</f>
        <v>72028.473752396327</v>
      </c>
      <c r="P793" s="1">
        <f>IFERROR(sales!$I793 * VLOOKUP($E793&amp;$F793&amp;"ELEC", 'fuel-split'!$A$2:$E$7, 5, 0) / VLOOKUP($F793&amp;$G793&amp;"ELEC", 'fuel-efficiency'!$A$2:$E$56, 5, 0), 0)</f>
        <v>59824.160758579899</v>
      </c>
    </row>
    <row r="794" spans="1:16" x14ac:dyDescent="0.2">
      <c r="A794" s="1" t="str">
        <f t="shared" si="24"/>
        <v>20102industrialVCC 21400 (GAS LHD1)2010</v>
      </c>
      <c r="B794" s="1" t="str">
        <f t="shared" si="25"/>
        <v>20102industrialVCC 21400 (GAS LHD1)</v>
      </c>
      <c r="C794">
        <f>sales!$B$794</f>
        <v>2010</v>
      </c>
      <c r="D794">
        <f>sales!$C$794</f>
        <v>2</v>
      </c>
      <c r="E794" t="str">
        <f>sales!$D$794</f>
        <v>industrial</v>
      </c>
      <c r="F794" t="str">
        <f>sales!$E$794</f>
        <v>VCC 21400 (GAS LHD1)</v>
      </c>
      <c r="G794">
        <f>sales!$F$794</f>
        <v>2010</v>
      </c>
      <c r="H794" s="1">
        <f>sales!$G794 - VLOOKUP($D794&amp;$G794, 'regional-sales'!$A$2:$D$24, 4, 0) * VLOOKUP($D794&amp;$E794&amp;$F794&amp;$G794, 'market-share'!$A$2:$F$95, 6, 0) * ($C794 = $G794)</f>
        <v>-4.2192427329723614E-10</v>
      </c>
      <c r="I794" s="1">
        <f>sales!$H794 - IF($C794 &gt;= $G794, VLOOKUP($D794&amp;$G794, 'regional-sales'!$A$2:$D$24, 4, 0) * VLOOKUP($D794&amp;$E794&amp;$F794&amp;$G794, 'market-share'!$A$2:$F$95, 6, 0) * VLOOKUP($C794 - $G794, survival!$A$2:$B$72, 2, 0), 0)</f>
        <v>-4.2192427329723614E-10</v>
      </c>
      <c r="J794" s="1">
        <f>sales!$I794 - IF($C794 &gt;= $G794, sales!$H794 *VLOOKUP(E794&amp;($C794-$G794), 'annual-travel'!$A$2:$D$64, 4, 0), 0)</f>
        <v>7.6916039688512683E-6</v>
      </c>
      <c r="K794" s="1">
        <f>sales!$J794 - SUM($M794:$P794)</f>
        <v>-1.7848333300207742E-6</v>
      </c>
      <c r="M794" s="1">
        <f>IFERROR(sales!$I794 * VLOOKUP($E794&amp;$F794&amp;"GAS", 'fuel-split'!$A$2:$E$7, 5, 0) / VLOOKUP($F794&amp;$G794&amp;"GAS", 'fuel-efficiency'!$A$2:$E$56, 5, 0), 0)</f>
        <v>4462.1836363703633</v>
      </c>
      <c r="N794" s="1">
        <f>IFERROR(sales!$I794 * VLOOKUP($E794&amp;F794&amp;"DSL", 'fuel-split'!$A$2:$E$7, 5, 0) / VLOOKUP($F794&amp;$G794&amp;"DSL", 'fuel-efficiency'!$A$2:$E$56, 5, 0), 0)</f>
        <v>0</v>
      </c>
      <c r="O794" s="1">
        <f>IFERROR(sales!$I794 * VLOOKUP($E794&amp;$F794&amp;"NG", 'fuel-split'!$A$2:$E$7, 5, 0) / VLOOKUP($F794&amp;$G794&amp;"NG", 'fuel-efficiency'!$A$2:$E$56, 5, 0), 0)</f>
        <v>0</v>
      </c>
      <c r="P794" s="1">
        <f>IFERROR(sales!$I794 * VLOOKUP($E794&amp;$F794&amp;"ELEC", 'fuel-split'!$A$2:$E$7, 5, 0) / VLOOKUP($F794&amp;$G794&amp;"ELEC", 'fuel-efficiency'!$A$2:$E$56, 5, 0), 0)</f>
        <v>0</v>
      </c>
    </row>
    <row r="795" spans="1:16" x14ac:dyDescent="0.2">
      <c r="A795" s="1" t="str">
        <f t="shared" si="24"/>
        <v>20112industrialVCC 21400 (GAS LHD1)2010</v>
      </c>
      <c r="B795" s="1" t="str">
        <f t="shared" si="25"/>
        <v>20112industrialVCC 21400 (GAS LHD1)</v>
      </c>
      <c r="C795">
        <f>sales!$B$795</f>
        <v>2011</v>
      </c>
      <c r="D795">
        <f>sales!$C$795</f>
        <v>2</v>
      </c>
      <c r="E795" t="str">
        <f>sales!$D$795</f>
        <v>industrial</v>
      </c>
      <c r="F795" t="str">
        <f>sales!$E$795</f>
        <v>VCC 21400 (GAS LHD1)</v>
      </c>
      <c r="G795">
        <f>sales!$F$795</f>
        <v>2010</v>
      </c>
      <c r="H795" s="1">
        <f>sales!$G795 - VLOOKUP($D795&amp;$G795, 'regional-sales'!$A$2:$D$24, 4, 0) * VLOOKUP($D795&amp;$E795&amp;$F795&amp;$G795, 'market-share'!$A$2:$F$95, 6, 0) * ($C795 = $G795)</f>
        <v>0</v>
      </c>
      <c r="I795" s="1">
        <f>sales!$H795 - IF($C795 &gt;= $G795, VLOOKUP($D795&amp;$G795, 'regional-sales'!$A$2:$D$24, 4, 0) * VLOOKUP($D795&amp;$E795&amp;$F795&amp;$G795, 'market-share'!$A$2:$F$95, 6, 0) * VLOOKUP($C795 - $G795, survival!$A$2:$B$72, 2, 0), 0)</f>
        <v>-4.1771142100799352E-10</v>
      </c>
      <c r="J795" s="1">
        <f>sales!$I795 - IF($C795 &gt;= $G795, sales!$H795 *VLOOKUP(E795&amp;($C795-$G795), 'annual-travel'!$A$2:$D$64, 4, 0), 0)</f>
        <v>2.1899031708016992E-6</v>
      </c>
      <c r="K795" s="1">
        <f>sales!$J795 - SUM($M795:$P795)</f>
        <v>-1.6804951883386821E-6</v>
      </c>
      <c r="M795" s="1">
        <f>IFERROR(sales!$I795 * VLOOKUP($E795&amp;$F795&amp;"GAS", 'fuel-split'!$A$2:$E$7, 5, 0) / VLOOKUP($F795&amp;$G795&amp;"GAS", 'fuel-efficiency'!$A$2:$E$56, 5, 0), 0)</f>
        <v>4201.3473064393556</v>
      </c>
      <c r="N795" s="1">
        <f>IFERROR(sales!$I795 * VLOOKUP($E795&amp;F795&amp;"DSL", 'fuel-split'!$A$2:$E$7, 5, 0) / VLOOKUP($F795&amp;$G795&amp;"DSL", 'fuel-efficiency'!$A$2:$E$56, 5, 0), 0)</f>
        <v>0</v>
      </c>
      <c r="O795" s="1">
        <f>IFERROR(sales!$I795 * VLOOKUP($E795&amp;$F795&amp;"NG", 'fuel-split'!$A$2:$E$7, 5, 0) / VLOOKUP($F795&amp;$G795&amp;"NG", 'fuel-efficiency'!$A$2:$E$56, 5, 0), 0)</f>
        <v>0</v>
      </c>
      <c r="P795" s="1">
        <f>IFERROR(sales!$I795 * VLOOKUP($E795&amp;$F795&amp;"ELEC", 'fuel-split'!$A$2:$E$7, 5, 0) / VLOOKUP($F795&amp;$G795&amp;"ELEC", 'fuel-efficiency'!$A$2:$E$56, 5, 0), 0)</f>
        <v>0</v>
      </c>
    </row>
    <row r="796" spans="1:16" x14ac:dyDescent="0.2">
      <c r="A796" s="1" t="str">
        <f t="shared" si="24"/>
        <v>20122industrialVCC 21400 (GAS LHD1)2010</v>
      </c>
      <c r="B796" s="1" t="str">
        <f t="shared" si="25"/>
        <v>20122industrialVCC 21400 (GAS LHD1)</v>
      </c>
      <c r="C796">
        <f>sales!$B$796</f>
        <v>2012</v>
      </c>
      <c r="D796">
        <f>sales!$C$796</f>
        <v>2</v>
      </c>
      <c r="E796" t="str">
        <f>sales!$D$796</f>
        <v>industrial</v>
      </c>
      <c r="F796" t="str">
        <f>sales!$E$796</f>
        <v>VCC 21400 (GAS LHD1)</v>
      </c>
      <c r="G796">
        <f>sales!$F$796</f>
        <v>2010</v>
      </c>
      <c r="H796" s="1">
        <f>sales!$G796 - VLOOKUP($D796&amp;$G796, 'regional-sales'!$A$2:$D$24, 4, 0) * VLOOKUP($D796&amp;$E796&amp;$F796&amp;$G796, 'market-share'!$A$2:$F$95, 6, 0) * ($C796 = $G796)</f>
        <v>0</v>
      </c>
      <c r="I796" s="1">
        <f>sales!$H796 - IF($C796 &gt;= $G796, VLOOKUP($D796&amp;$G796, 'regional-sales'!$A$2:$D$24, 4, 0) * VLOOKUP($D796&amp;$E796&amp;$F796&amp;$G796, 'market-share'!$A$2:$F$95, 6, 0) * VLOOKUP($C796 - $G796, survival!$A$2:$B$72, 2, 0), 0)</f>
        <v>-4.1352943291883548E-10</v>
      </c>
      <c r="J796" s="1">
        <f>sales!$I796 - IF($C796 &gt;= $G796, sales!$H796 *VLOOKUP(E796&amp;($C796-$G796), 'annual-travel'!$A$2:$D$64, 4, 0), 0)</f>
        <v>2.0676525309681892E-6</v>
      </c>
      <c r="K796" s="1">
        <f>sales!$J796 - SUM($M796:$P796)</f>
        <v>-1.6166031855391338E-6</v>
      </c>
      <c r="M796" s="1">
        <f>IFERROR(sales!$I796 * VLOOKUP($E796&amp;$F796&amp;"GAS", 'fuel-split'!$A$2:$E$7, 5, 0) / VLOOKUP($F796&amp;$G796&amp;"GAS", 'fuel-efficiency'!$A$2:$E$56, 5, 0), 0)</f>
        <v>4041.6121430754733</v>
      </c>
      <c r="N796" s="1">
        <f>IFERROR(sales!$I796 * VLOOKUP($E796&amp;F796&amp;"DSL", 'fuel-split'!$A$2:$E$7, 5, 0) / VLOOKUP($F796&amp;$G796&amp;"DSL", 'fuel-efficiency'!$A$2:$E$56, 5, 0), 0)</f>
        <v>0</v>
      </c>
      <c r="O796" s="1">
        <f>IFERROR(sales!$I796 * VLOOKUP($E796&amp;$F796&amp;"NG", 'fuel-split'!$A$2:$E$7, 5, 0) / VLOOKUP($F796&amp;$G796&amp;"NG", 'fuel-efficiency'!$A$2:$E$56, 5, 0), 0)</f>
        <v>0</v>
      </c>
      <c r="P796" s="1">
        <f>IFERROR(sales!$I796 * VLOOKUP($E796&amp;$F796&amp;"ELEC", 'fuel-split'!$A$2:$E$7, 5, 0) / VLOOKUP($F796&amp;$G796&amp;"ELEC", 'fuel-efficiency'!$A$2:$E$56, 5, 0), 0)</f>
        <v>0</v>
      </c>
    </row>
    <row r="797" spans="1:16" x14ac:dyDescent="0.2">
      <c r="A797" s="1" t="str">
        <f t="shared" si="24"/>
        <v>20132industrialVCC 21400 (GAS LHD1)2010</v>
      </c>
      <c r="B797" s="1" t="str">
        <f t="shared" si="25"/>
        <v>20132industrialVCC 21400 (GAS LHD1)</v>
      </c>
      <c r="C797">
        <f>sales!$B$797</f>
        <v>2013</v>
      </c>
      <c r="D797">
        <f>sales!$C$797</f>
        <v>2</v>
      </c>
      <c r="E797" t="str">
        <f>sales!$D$797</f>
        <v>industrial</v>
      </c>
      <c r="F797" t="str">
        <f>sales!$E$797</f>
        <v>VCC 21400 (GAS LHD1)</v>
      </c>
      <c r="G797">
        <f>sales!$F$797</f>
        <v>2010</v>
      </c>
      <c r="H797" s="1">
        <f>sales!$G797 - VLOOKUP($D797&amp;$G797, 'regional-sales'!$A$2:$D$24, 4, 0) * VLOOKUP($D797&amp;$E797&amp;$F797&amp;$G797, 'market-share'!$A$2:$F$95, 6, 0) * ($C797 = $G797)</f>
        <v>0</v>
      </c>
      <c r="I797" s="1">
        <f>sales!$H797 - IF($C797 &gt;= $G797, VLOOKUP($D797&amp;$G797, 'regional-sales'!$A$2:$D$24, 4, 0) * VLOOKUP($D797&amp;$E797&amp;$F797&amp;$G797, 'market-share'!$A$2:$F$95, 6, 0) * VLOOKUP($C797 - $G797, survival!$A$2:$B$72, 2, 0), 0)</f>
        <v>-4.0939562850894617E-10</v>
      </c>
      <c r="J797" s="1">
        <f>sales!$I797 - IF($C797 &gt;= $G797, sales!$H797 *VLOOKUP(E797&amp;($C797-$G797), 'annual-travel'!$A$2:$D$64, 4, 0), 0)</f>
        <v>7.8024386311881244E-6</v>
      </c>
      <c r="K797" s="1">
        <f>sales!$J797 - SUM($M797:$P797)</f>
        <v>-1.5649948181817308E-6</v>
      </c>
      <c r="M797" s="1">
        <f>IFERROR(sales!$I797 * VLOOKUP($E797&amp;$F797&amp;"GAS", 'fuel-split'!$A$2:$E$7, 5, 0) / VLOOKUP($F797&amp;$G797&amp;"GAS", 'fuel-efficiency'!$A$2:$E$56, 5, 0), 0)</f>
        <v>3912.5711112128047</v>
      </c>
      <c r="N797" s="1">
        <f>IFERROR(sales!$I797 * VLOOKUP($E797&amp;F797&amp;"DSL", 'fuel-split'!$A$2:$E$7, 5, 0) / VLOOKUP($F797&amp;$G797&amp;"DSL", 'fuel-efficiency'!$A$2:$E$56, 5, 0), 0)</f>
        <v>0</v>
      </c>
      <c r="O797" s="1">
        <f>IFERROR(sales!$I797 * VLOOKUP($E797&amp;$F797&amp;"NG", 'fuel-split'!$A$2:$E$7, 5, 0) / VLOOKUP($F797&amp;$G797&amp;"NG", 'fuel-efficiency'!$A$2:$E$56, 5, 0), 0)</f>
        <v>0</v>
      </c>
      <c r="P797" s="1">
        <f>IFERROR(sales!$I797 * VLOOKUP($E797&amp;$F797&amp;"ELEC", 'fuel-split'!$A$2:$E$7, 5, 0) / VLOOKUP($F797&amp;$G797&amp;"ELEC", 'fuel-efficiency'!$A$2:$E$56, 5, 0), 0)</f>
        <v>0</v>
      </c>
    </row>
    <row r="798" spans="1:16" x14ac:dyDescent="0.2">
      <c r="A798" s="1" t="str">
        <f t="shared" si="24"/>
        <v>20142industrialVCC 21400 (GAS LHD1)2010</v>
      </c>
      <c r="B798" s="1" t="str">
        <f t="shared" si="25"/>
        <v>20142industrialVCC 21400 (GAS LHD1)</v>
      </c>
      <c r="C798">
        <f>sales!$B$798</f>
        <v>2014</v>
      </c>
      <c r="D798">
        <f>sales!$C$798</f>
        <v>2</v>
      </c>
      <c r="E798" t="str">
        <f>sales!$D$798</f>
        <v>industrial</v>
      </c>
      <c r="F798" t="str">
        <f>sales!$E$798</f>
        <v>VCC 21400 (GAS LHD1)</v>
      </c>
      <c r="G798">
        <f>sales!$F$798</f>
        <v>2010</v>
      </c>
      <c r="H798" s="1">
        <f>sales!$G798 - VLOOKUP($D798&amp;$G798, 'regional-sales'!$A$2:$D$24, 4, 0) * VLOOKUP($D798&amp;$E798&amp;$F798&amp;$G798, 'market-share'!$A$2:$F$95, 6, 0) * ($C798 = $G798)</f>
        <v>0</v>
      </c>
      <c r="I798" s="1">
        <f>sales!$H798 - IF($C798 &gt;= $G798, VLOOKUP($D798&amp;$G798, 'regional-sales'!$A$2:$D$24, 4, 0) * VLOOKUP($D798&amp;$E798&amp;$F798&amp;$G798, 'market-share'!$A$2:$F$95, 6, 0) * VLOOKUP($C798 - $G798, survival!$A$2:$B$72, 2, 0), 0)</f>
        <v>-4.0530134803873352E-10</v>
      </c>
      <c r="J798" s="1">
        <f>sales!$I798 - IF($C798 &gt;= $G798, sales!$H798 *VLOOKUP(E798&amp;($C798-$G798), 'annual-travel'!$A$2:$D$64, 4, 0), 0)</f>
        <v>-7.2253969847224653E-6</v>
      </c>
      <c r="K798" s="1">
        <f>sales!$J798 - SUM($M798:$P798)</f>
        <v>-1.3966737242299132E-6</v>
      </c>
      <c r="M798" s="1">
        <f>IFERROR(sales!$I798 * VLOOKUP($E798&amp;$F798&amp;"GAS", 'fuel-split'!$A$2:$E$7, 5, 0) / VLOOKUP($F798&amp;$G798&amp;"GAS", 'fuel-efficiency'!$A$2:$E$56, 5, 0), 0)</f>
        <v>3491.7835845454638</v>
      </c>
      <c r="N798" s="1">
        <f>IFERROR(sales!$I798 * VLOOKUP($E798&amp;F798&amp;"DSL", 'fuel-split'!$A$2:$E$7, 5, 0) / VLOOKUP($F798&amp;$G798&amp;"DSL", 'fuel-efficiency'!$A$2:$E$56, 5, 0), 0)</f>
        <v>0</v>
      </c>
      <c r="O798" s="1">
        <f>IFERROR(sales!$I798 * VLOOKUP($E798&amp;$F798&amp;"NG", 'fuel-split'!$A$2:$E$7, 5, 0) / VLOOKUP($F798&amp;$G798&amp;"NG", 'fuel-efficiency'!$A$2:$E$56, 5, 0), 0)</f>
        <v>0</v>
      </c>
      <c r="P798" s="1">
        <f>IFERROR(sales!$I798 * VLOOKUP($E798&amp;$F798&amp;"ELEC", 'fuel-split'!$A$2:$E$7, 5, 0) / VLOOKUP($F798&amp;$G798&amp;"ELEC", 'fuel-efficiency'!$A$2:$E$56, 5, 0), 0)</f>
        <v>0</v>
      </c>
    </row>
    <row r="799" spans="1:16" x14ac:dyDescent="0.2">
      <c r="A799" s="1" t="str">
        <f t="shared" si="24"/>
        <v>20152industrialVCC 21400 (GAS LHD1)2010</v>
      </c>
      <c r="B799" s="1" t="str">
        <f t="shared" si="25"/>
        <v>20152industrialVCC 21400 (GAS LHD1)</v>
      </c>
      <c r="C799">
        <f>sales!$B$799</f>
        <v>2015</v>
      </c>
      <c r="D799">
        <f>sales!$C$799</f>
        <v>2</v>
      </c>
      <c r="E799" t="str">
        <f>sales!$D$799</f>
        <v>industrial</v>
      </c>
      <c r="F799" t="str">
        <f>sales!$E$799</f>
        <v>VCC 21400 (GAS LHD1)</v>
      </c>
      <c r="G799">
        <f>sales!$F$799</f>
        <v>2010</v>
      </c>
      <c r="H799" s="1">
        <f>sales!$G799 - VLOOKUP($D799&amp;$G799, 'regional-sales'!$A$2:$D$24, 4, 0) * VLOOKUP($D799&amp;$E799&amp;$F799&amp;$G799, 'market-share'!$A$2:$F$95, 6, 0) * ($C799 = $G799)</f>
        <v>0</v>
      </c>
      <c r="I799" s="1">
        <f>sales!$H799 - IF($C799 &gt;= $G799, VLOOKUP($D799&amp;$G799, 'regional-sales'!$A$2:$D$24, 4, 0) * VLOOKUP($D799&amp;$E799&amp;$F799&amp;$G799, 'market-share'!$A$2:$F$95, 6, 0) * VLOOKUP($C799 - $G799, survival!$A$2:$B$72, 2, 0), 0)</f>
        <v>-4.012472576420123E-10</v>
      </c>
      <c r="J799" s="1">
        <f>sales!$I799 - IF($C799 &gt;= $G799, sales!$H799 *VLOOKUP(E799&amp;($C799-$G799), 'annual-travel'!$A$2:$D$64, 4, 0), 0)</f>
        <v>-9.1101755970157683E-6</v>
      </c>
      <c r="K799" s="1">
        <f>sales!$J799 - SUM($M799:$P799)</f>
        <v>-1.3077392395643983E-6</v>
      </c>
      <c r="M799" s="1">
        <f>IFERROR(sales!$I799 * VLOOKUP($E799&amp;$F799&amp;"GAS", 'fuel-split'!$A$2:$E$7, 5, 0) / VLOOKUP($F799&amp;$G799&amp;"GAS", 'fuel-efficiency'!$A$2:$E$56, 5, 0), 0)</f>
        <v>3269.4133442430293</v>
      </c>
      <c r="N799" s="1">
        <f>IFERROR(sales!$I799 * VLOOKUP($E799&amp;F799&amp;"DSL", 'fuel-split'!$A$2:$E$7, 5, 0) / VLOOKUP($F799&amp;$G799&amp;"DSL", 'fuel-efficiency'!$A$2:$E$56, 5, 0), 0)</f>
        <v>0</v>
      </c>
      <c r="O799" s="1">
        <f>IFERROR(sales!$I799 * VLOOKUP($E799&amp;$F799&amp;"NG", 'fuel-split'!$A$2:$E$7, 5, 0) / VLOOKUP($F799&amp;$G799&amp;"NG", 'fuel-efficiency'!$A$2:$E$56, 5, 0), 0)</f>
        <v>0</v>
      </c>
      <c r="P799" s="1">
        <f>IFERROR(sales!$I799 * VLOOKUP($E799&amp;$F799&amp;"ELEC", 'fuel-split'!$A$2:$E$7, 5, 0) / VLOOKUP($F799&amp;$G799&amp;"ELEC", 'fuel-efficiency'!$A$2:$E$56, 5, 0), 0)</f>
        <v>0</v>
      </c>
    </row>
    <row r="800" spans="1:16" x14ac:dyDescent="0.2">
      <c r="A800" s="1" t="str">
        <f t="shared" si="24"/>
        <v>20162industrialVCC 21400 (GAS LHD1)2010</v>
      </c>
      <c r="B800" s="1" t="str">
        <f t="shared" si="25"/>
        <v>20162industrialVCC 21400 (GAS LHD1)</v>
      </c>
      <c r="C800">
        <f>sales!$B$800</f>
        <v>2016</v>
      </c>
      <c r="D800">
        <f>sales!$C$800</f>
        <v>2</v>
      </c>
      <c r="E800" t="str">
        <f>sales!$D$800</f>
        <v>industrial</v>
      </c>
      <c r="F800" t="str">
        <f>sales!$E$800</f>
        <v>VCC 21400 (GAS LHD1)</v>
      </c>
      <c r="G800">
        <f>sales!$F$800</f>
        <v>2010</v>
      </c>
      <c r="H800" s="1">
        <f>sales!$G800 - VLOOKUP($D800&amp;$G800, 'regional-sales'!$A$2:$D$24, 4, 0) * VLOOKUP($D800&amp;$E800&amp;$F800&amp;$G800, 'market-share'!$A$2:$F$95, 6, 0) * ($C800 = $G800)</f>
        <v>0</v>
      </c>
      <c r="I800" s="1">
        <f>sales!$H800 - IF($C800 &gt;= $G800, VLOOKUP($D800&amp;$G800, 'regional-sales'!$A$2:$D$24, 4, 0) * VLOOKUP($D800&amp;$E800&amp;$F800&amp;$G800, 'market-share'!$A$2:$F$95, 6, 0) * VLOOKUP($C800 - $G800, survival!$A$2:$B$72, 2, 0), 0)</f>
        <v>-3.9723824230009086E-10</v>
      </c>
      <c r="J800" s="1">
        <f>sales!$I800 - IF($C800 &gt;= $G800, sales!$H800 *VLOOKUP(E800&amp;($C800-$G800), 'annual-travel'!$A$2:$D$64, 4, 0), 0)</f>
        <v>3.9207588997669518E-6</v>
      </c>
      <c r="K800" s="1">
        <f>sales!$J800 - SUM($M800:$P800)</f>
        <v>-1.2568757483677473E-6</v>
      </c>
      <c r="M800" s="1">
        <f>IFERROR(sales!$I800 * VLOOKUP($E800&amp;$F800&amp;"GAS", 'fuel-split'!$A$2:$E$7, 5, 0) / VLOOKUP($F800&amp;$G800&amp;"GAS", 'fuel-efficiency'!$A$2:$E$56, 5, 0), 0)</f>
        <v>3142.2622296245759</v>
      </c>
      <c r="N800" s="1">
        <f>IFERROR(sales!$I800 * VLOOKUP($E800&amp;F800&amp;"DSL", 'fuel-split'!$A$2:$E$7, 5, 0) / VLOOKUP($F800&amp;$G800&amp;"DSL", 'fuel-efficiency'!$A$2:$E$56, 5, 0), 0)</f>
        <v>0</v>
      </c>
      <c r="O800" s="1">
        <f>IFERROR(sales!$I800 * VLOOKUP($E800&amp;$F800&amp;"NG", 'fuel-split'!$A$2:$E$7, 5, 0) / VLOOKUP($F800&amp;$G800&amp;"NG", 'fuel-efficiency'!$A$2:$E$56, 5, 0), 0)</f>
        <v>0</v>
      </c>
      <c r="P800" s="1">
        <f>IFERROR(sales!$I800 * VLOOKUP($E800&amp;$F800&amp;"ELEC", 'fuel-split'!$A$2:$E$7, 5, 0) / VLOOKUP($F800&amp;$G800&amp;"ELEC", 'fuel-efficiency'!$A$2:$E$56, 5, 0), 0)</f>
        <v>0</v>
      </c>
    </row>
    <row r="801" spans="1:16" x14ac:dyDescent="0.2">
      <c r="A801" s="1" t="str">
        <f t="shared" si="24"/>
        <v>20172industrialVCC 21400 (GAS LHD1)2010</v>
      </c>
      <c r="B801" s="1" t="str">
        <f t="shared" si="25"/>
        <v>20172industrialVCC 21400 (GAS LHD1)</v>
      </c>
      <c r="C801">
        <f>sales!$B$801</f>
        <v>2017</v>
      </c>
      <c r="D801">
        <f>sales!$C$801</f>
        <v>2</v>
      </c>
      <c r="E801" t="str">
        <f>sales!$D$801</f>
        <v>industrial</v>
      </c>
      <c r="F801" t="str">
        <f>sales!$E$801</f>
        <v>VCC 21400 (GAS LHD1)</v>
      </c>
      <c r="G801">
        <f>sales!$F$801</f>
        <v>2010</v>
      </c>
      <c r="H801" s="1">
        <f>sales!$G801 - VLOOKUP($D801&amp;$G801, 'regional-sales'!$A$2:$D$24, 4, 0) * VLOOKUP($D801&amp;$E801&amp;$F801&amp;$G801, 'market-share'!$A$2:$F$95, 6, 0) * ($C801 = $G801)</f>
        <v>0</v>
      </c>
      <c r="I801" s="1">
        <f>sales!$H801 - IF($C801 &gt;= $G801, VLOOKUP($D801&amp;$G801, 'regional-sales'!$A$2:$D$24, 4, 0) * VLOOKUP($D801&amp;$E801&amp;$F801&amp;$G801, 'market-share'!$A$2:$F$95, 6, 0) * VLOOKUP($C801 - $G801, survival!$A$2:$B$72, 2, 0), 0)</f>
        <v>-3.9326297773811802E-10</v>
      </c>
      <c r="J801" s="1">
        <f>sales!$I801 - IF($C801 &gt;= $G801, sales!$H801 *VLOOKUP(E801&amp;($C801-$G801), 'annual-travel'!$A$2:$D$64, 4, 0), 0)</f>
        <v>-6.5081985667347908E-6</v>
      </c>
      <c r="K801" s="1">
        <f>sales!$J801 - SUM($M801:$P801)</f>
        <v>-1.1453821571194567E-6</v>
      </c>
      <c r="M801" s="1">
        <f>IFERROR(sales!$I801 * VLOOKUP($E801&amp;$F801&amp;"GAS", 'fuel-split'!$A$2:$E$7, 5, 0) / VLOOKUP($F801&amp;$G801&amp;"GAS", 'fuel-efficiency'!$A$2:$E$56, 5, 0), 0)</f>
        <v>2863.526398873882</v>
      </c>
      <c r="N801" s="1">
        <f>IFERROR(sales!$I801 * VLOOKUP($E801&amp;F801&amp;"DSL", 'fuel-split'!$A$2:$E$7, 5, 0) / VLOOKUP($F801&amp;$G801&amp;"DSL", 'fuel-efficiency'!$A$2:$E$56, 5, 0), 0)</f>
        <v>0</v>
      </c>
      <c r="O801" s="1">
        <f>IFERROR(sales!$I801 * VLOOKUP($E801&amp;$F801&amp;"NG", 'fuel-split'!$A$2:$E$7, 5, 0) / VLOOKUP($F801&amp;$G801&amp;"NG", 'fuel-efficiency'!$A$2:$E$56, 5, 0), 0)</f>
        <v>0</v>
      </c>
      <c r="P801" s="1">
        <f>IFERROR(sales!$I801 * VLOOKUP($E801&amp;$F801&amp;"ELEC", 'fuel-split'!$A$2:$E$7, 5, 0) / VLOOKUP($F801&amp;$G801&amp;"ELEC", 'fuel-efficiency'!$A$2:$E$56, 5, 0), 0)</f>
        <v>0</v>
      </c>
    </row>
    <row r="802" spans="1:16" x14ac:dyDescent="0.2">
      <c r="A802" s="1" t="str">
        <f t="shared" si="24"/>
        <v>20182industrialVCC 21400 (GAS LHD1)2010</v>
      </c>
      <c r="B802" s="1" t="str">
        <f t="shared" si="25"/>
        <v>20182industrialVCC 21400 (GAS LHD1)</v>
      </c>
      <c r="C802">
        <f>sales!$B$802</f>
        <v>2018</v>
      </c>
      <c r="D802">
        <f>sales!$C$802</f>
        <v>2</v>
      </c>
      <c r="E802" t="str">
        <f>sales!$D$802</f>
        <v>industrial</v>
      </c>
      <c r="F802" t="str">
        <f>sales!$E$802</f>
        <v>VCC 21400 (GAS LHD1)</v>
      </c>
      <c r="G802">
        <f>sales!$F$802</f>
        <v>2010</v>
      </c>
      <c r="H802" s="1">
        <f>sales!$G802 - VLOOKUP($D802&amp;$G802, 'regional-sales'!$A$2:$D$24, 4, 0) * VLOOKUP($D802&amp;$E802&amp;$F802&amp;$G802, 'market-share'!$A$2:$F$95, 6, 0) * ($C802 = $G802)</f>
        <v>0</v>
      </c>
      <c r="I802" s="1">
        <f>sales!$H802 - IF($C802 &gt;= $G802, VLOOKUP($D802&amp;$G802, 'regional-sales'!$A$2:$D$24, 4, 0) * VLOOKUP($D802&amp;$E802&amp;$F802&amp;$G802, 'market-share'!$A$2:$F$95, 6, 0) * VLOOKUP($C802 - $G802, survival!$A$2:$B$72, 2, 0), 0)</f>
        <v>-3.8932568280358737E-10</v>
      </c>
      <c r="J802" s="1">
        <f>sales!$I802 - IF($C802 &gt;= $G802, sales!$H802 *VLOOKUP(E802&amp;($C802-$G802), 'annual-travel'!$A$2:$D$64, 4, 0), 0)</f>
        <v>8.9773420768324286E-6</v>
      </c>
      <c r="K802" s="1">
        <f>sales!$J802 - SUM($M802:$P802)</f>
        <v>-1.099732344300719E-6</v>
      </c>
      <c r="M802" s="1">
        <f>IFERROR(sales!$I802 * VLOOKUP($E802&amp;$F802&amp;"GAS", 'fuel-split'!$A$2:$E$7, 5, 0) / VLOOKUP($F802&amp;$G802&amp;"GAS", 'fuel-efficiency'!$A$2:$E$56, 5, 0), 0)</f>
        <v>2749.3963436109325</v>
      </c>
      <c r="N802" s="1">
        <f>IFERROR(sales!$I802 * VLOOKUP($E802&amp;F802&amp;"DSL", 'fuel-split'!$A$2:$E$7, 5, 0) / VLOOKUP($F802&amp;$G802&amp;"DSL", 'fuel-efficiency'!$A$2:$E$56, 5, 0), 0)</f>
        <v>0</v>
      </c>
      <c r="O802" s="1">
        <f>IFERROR(sales!$I802 * VLOOKUP($E802&amp;$F802&amp;"NG", 'fuel-split'!$A$2:$E$7, 5, 0) / VLOOKUP($F802&amp;$G802&amp;"NG", 'fuel-efficiency'!$A$2:$E$56, 5, 0), 0)</f>
        <v>0</v>
      </c>
      <c r="P802" s="1">
        <f>IFERROR(sales!$I802 * VLOOKUP($E802&amp;$F802&amp;"ELEC", 'fuel-split'!$A$2:$E$7, 5, 0) / VLOOKUP($F802&amp;$G802&amp;"ELEC", 'fuel-efficiency'!$A$2:$E$56, 5, 0), 0)</f>
        <v>0</v>
      </c>
    </row>
    <row r="803" spans="1:16" x14ac:dyDescent="0.2">
      <c r="A803" s="1" t="str">
        <f t="shared" si="24"/>
        <v>20192industrialVCC 21400 (GAS LHD1)2010</v>
      </c>
      <c r="B803" s="1" t="str">
        <f t="shared" si="25"/>
        <v>20192industrialVCC 21400 (GAS LHD1)</v>
      </c>
      <c r="C803">
        <f>sales!$B$803</f>
        <v>2019</v>
      </c>
      <c r="D803">
        <f>sales!$C$803</f>
        <v>2</v>
      </c>
      <c r="E803" t="str">
        <f>sales!$D$803</f>
        <v>industrial</v>
      </c>
      <c r="F803" t="str">
        <f>sales!$E$803</f>
        <v>VCC 21400 (GAS LHD1)</v>
      </c>
      <c r="G803">
        <f>sales!$F$803</f>
        <v>2010</v>
      </c>
      <c r="H803" s="1">
        <f>sales!$G803 - VLOOKUP($D803&amp;$G803, 'regional-sales'!$A$2:$D$24, 4, 0) * VLOOKUP($D803&amp;$E803&amp;$F803&amp;$G803, 'market-share'!$A$2:$F$95, 6, 0) * ($C803 = $G803)</f>
        <v>0</v>
      </c>
      <c r="I803" s="1">
        <f>sales!$H803 - IF($C803 &gt;= $G803, VLOOKUP($D803&amp;$G803, 'regional-sales'!$A$2:$D$24, 4, 0) * VLOOKUP($D803&amp;$E803&amp;$F803&amp;$G803, 'market-share'!$A$2:$F$95, 6, 0) * VLOOKUP($C803 - $G803, survival!$A$2:$B$72, 2, 0), 0)</f>
        <v>-3.776468027183455E-10</v>
      </c>
      <c r="J803" s="1">
        <f>sales!$I803 - IF($C803 &gt;= $G803, sales!$H803 *VLOOKUP(E803&amp;($C803-$G803), 'annual-travel'!$A$2:$D$64, 4, 0), 0)</f>
        <v>1.4670113159809262E-6</v>
      </c>
      <c r="K803" s="1">
        <f>sales!$J803 - SUM($M803:$P803)</f>
        <v>-1.0652497621777002E-6</v>
      </c>
      <c r="M803" s="1">
        <f>IFERROR(sales!$I803 * VLOOKUP($E803&amp;$F803&amp;"GAS", 'fuel-split'!$A$2:$E$7, 5, 0) / VLOOKUP($F803&amp;$G803&amp;"GAS", 'fuel-efficiency'!$A$2:$E$56, 5, 0), 0)</f>
        <v>2663.1761070254797</v>
      </c>
      <c r="N803" s="1">
        <f>IFERROR(sales!$I803 * VLOOKUP($E803&amp;F803&amp;"DSL", 'fuel-split'!$A$2:$E$7, 5, 0) / VLOOKUP($F803&amp;$G803&amp;"DSL", 'fuel-efficiency'!$A$2:$E$56, 5, 0), 0)</f>
        <v>0</v>
      </c>
      <c r="O803" s="1">
        <f>IFERROR(sales!$I803 * VLOOKUP($E803&amp;$F803&amp;"NG", 'fuel-split'!$A$2:$E$7, 5, 0) / VLOOKUP($F803&amp;$G803&amp;"NG", 'fuel-efficiency'!$A$2:$E$56, 5, 0), 0)</f>
        <v>0</v>
      </c>
      <c r="P803" s="1">
        <f>IFERROR(sales!$I803 * VLOOKUP($E803&amp;$F803&amp;"ELEC", 'fuel-split'!$A$2:$E$7, 5, 0) / VLOOKUP($F803&amp;$G803&amp;"ELEC", 'fuel-efficiency'!$A$2:$E$56, 5, 0), 0)</f>
        <v>0</v>
      </c>
    </row>
    <row r="804" spans="1:16" x14ac:dyDescent="0.2">
      <c r="A804" s="1" t="str">
        <f t="shared" si="24"/>
        <v>20202industrialVCC 21400 (GAS LHD1)2010</v>
      </c>
      <c r="B804" s="1" t="str">
        <f t="shared" si="25"/>
        <v>20202industrialVCC 21400 (GAS LHD1)</v>
      </c>
      <c r="C804">
        <f>sales!$B$804</f>
        <v>2020</v>
      </c>
      <c r="D804">
        <f>sales!$C$804</f>
        <v>2</v>
      </c>
      <c r="E804" t="str">
        <f>sales!$D$804</f>
        <v>industrial</v>
      </c>
      <c r="F804" t="str">
        <f>sales!$E$804</f>
        <v>VCC 21400 (GAS LHD1)</v>
      </c>
      <c r="G804">
        <f>sales!$F$804</f>
        <v>2010</v>
      </c>
      <c r="H804" s="1">
        <f>sales!$G804 - VLOOKUP($D804&amp;$G804, 'regional-sales'!$A$2:$D$24, 4, 0) * VLOOKUP($D804&amp;$E804&amp;$F804&amp;$G804, 'market-share'!$A$2:$F$95, 6, 0) * ($C804 = $G804)</f>
        <v>0</v>
      </c>
      <c r="I804" s="1">
        <f>sales!$H804 - IF($C804 &gt;= $G804, VLOOKUP($D804&amp;$G804, 'regional-sales'!$A$2:$D$24, 4, 0) * VLOOKUP($D804&amp;$E804&amp;$F804&amp;$G804, 'market-share'!$A$2:$F$95, 6, 0) * VLOOKUP($C804 - $G804, survival!$A$2:$B$72, 2, 0), 0)</f>
        <v>-3.6631941924269995E-10</v>
      </c>
      <c r="J804" s="1">
        <f>sales!$I804 - IF($C804 &gt;= $G804, sales!$H804 *VLOOKUP(E804&amp;($C804-$G804), 'annual-travel'!$A$2:$D$64, 4, 0), 0)</f>
        <v>-7.6584146881941706E-6</v>
      </c>
      <c r="K804" s="1">
        <f>sales!$J804 - SUM($M804:$P804)</f>
        <v>-1.0094076969835442E-6</v>
      </c>
      <c r="M804" s="1">
        <f>IFERROR(sales!$I804 * VLOOKUP($E804&amp;$F804&amp;"GAS", 'fuel-split'!$A$2:$E$7, 5, 0) / VLOOKUP($F804&amp;$G804&amp;"GAS", 'fuel-efficiency'!$A$2:$E$56, 5, 0), 0)</f>
        <v>2523.5822617893577</v>
      </c>
      <c r="N804" s="1">
        <f>IFERROR(sales!$I804 * VLOOKUP($E804&amp;F804&amp;"DSL", 'fuel-split'!$A$2:$E$7, 5, 0) / VLOOKUP($F804&amp;$G804&amp;"DSL", 'fuel-efficiency'!$A$2:$E$56, 5, 0), 0)</f>
        <v>0</v>
      </c>
      <c r="O804" s="1">
        <f>IFERROR(sales!$I804 * VLOOKUP($E804&amp;$F804&amp;"NG", 'fuel-split'!$A$2:$E$7, 5, 0) / VLOOKUP($F804&amp;$G804&amp;"NG", 'fuel-efficiency'!$A$2:$E$56, 5, 0), 0)</f>
        <v>0</v>
      </c>
      <c r="P804" s="1">
        <f>IFERROR(sales!$I804 * VLOOKUP($E804&amp;$F804&amp;"ELEC", 'fuel-split'!$A$2:$E$7, 5, 0) / VLOOKUP($F804&amp;$G804&amp;"ELEC", 'fuel-efficiency'!$A$2:$E$56, 5, 0), 0)</f>
        <v>0</v>
      </c>
    </row>
    <row r="805" spans="1:16" x14ac:dyDescent="0.2">
      <c r="A805" s="1" t="str">
        <f t="shared" si="24"/>
        <v>20102industrialVCC 21400 (GAS LHD1)2011</v>
      </c>
      <c r="B805" s="1" t="str">
        <f t="shared" si="25"/>
        <v>20102industrialVCC 21400 (GAS LHD1)</v>
      </c>
      <c r="C805">
        <f>sales!$B$805</f>
        <v>2010</v>
      </c>
      <c r="D805">
        <f>sales!$C$805</f>
        <v>2</v>
      </c>
      <c r="E805" t="str">
        <f>sales!$D$805</f>
        <v>industrial</v>
      </c>
      <c r="F805" t="str">
        <f>sales!$E$805</f>
        <v>VCC 21400 (GAS LHD1)</v>
      </c>
      <c r="G805">
        <f>sales!$F$805</f>
        <v>2011</v>
      </c>
      <c r="H805" s="1">
        <f>sales!$G805 - VLOOKUP($D805&amp;$G805, 'regional-sales'!$A$2:$D$24, 4, 0) * VLOOKUP($D805&amp;$E805&amp;$F805&amp;$G805, 'market-share'!$A$2:$F$95, 6, 0) * ($C805 = $G805)</f>
        <v>0</v>
      </c>
      <c r="I805" s="1">
        <f>sales!$H805 - IF($C805 &gt;= $G805, VLOOKUP($D805&amp;$G805, 'regional-sales'!$A$2:$D$24, 4, 0) * VLOOKUP($D805&amp;$E805&amp;$F805&amp;$G805, 'market-share'!$A$2:$F$95, 6, 0) * VLOOKUP($C805 - $G805, survival!$A$2:$B$72, 2, 0), 0)</f>
        <v>0</v>
      </c>
      <c r="J805" s="1">
        <f>sales!$I805 - IF($C805 &gt;= $G805, sales!$H805 *VLOOKUP(E805&amp;($C805-$G805), 'annual-travel'!$A$2:$D$64, 4, 0), 0)</f>
        <v>0</v>
      </c>
      <c r="K805" s="1">
        <f>sales!$J805 - SUM($M805:$P805)</f>
        <v>0</v>
      </c>
      <c r="M805" s="1">
        <f>IFERROR(sales!$I805 * VLOOKUP($E805&amp;$F805&amp;"GAS", 'fuel-split'!$A$2:$E$7, 5, 0) / VLOOKUP($F805&amp;$G805&amp;"GAS", 'fuel-efficiency'!$A$2:$E$56, 5, 0), 0)</f>
        <v>0</v>
      </c>
      <c r="N805" s="1">
        <f>IFERROR(sales!$I805 * VLOOKUP($E805&amp;F805&amp;"DSL", 'fuel-split'!$A$2:$E$7, 5, 0) / VLOOKUP($F805&amp;$G805&amp;"DSL", 'fuel-efficiency'!$A$2:$E$56, 5, 0), 0)</f>
        <v>0</v>
      </c>
      <c r="O805" s="1">
        <f>IFERROR(sales!$I805 * VLOOKUP($E805&amp;$F805&amp;"NG", 'fuel-split'!$A$2:$E$7, 5, 0) / VLOOKUP($F805&amp;$G805&amp;"NG", 'fuel-efficiency'!$A$2:$E$56, 5, 0), 0)</f>
        <v>0</v>
      </c>
      <c r="P805" s="1">
        <f>IFERROR(sales!$I805 * VLOOKUP($E805&amp;$F805&amp;"ELEC", 'fuel-split'!$A$2:$E$7, 5, 0) / VLOOKUP($F805&amp;$G805&amp;"ELEC", 'fuel-efficiency'!$A$2:$E$56, 5, 0), 0)</f>
        <v>0</v>
      </c>
    </row>
    <row r="806" spans="1:16" x14ac:dyDescent="0.2">
      <c r="A806" s="1" t="str">
        <f t="shared" si="24"/>
        <v>20112industrialVCC 21400 (GAS LHD1)2011</v>
      </c>
      <c r="B806" s="1" t="str">
        <f t="shared" si="25"/>
        <v>20112industrialVCC 21400 (GAS LHD1)</v>
      </c>
      <c r="C806">
        <f>sales!$B$806</f>
        <v>2011</v>
      </c>
      <c r="D806">
        <f>sales!$C$806</f>
        <v>2</v>
      </c>
      <c r="E806" t="str">
        <f>sales!$D$806</f>
        <v>industrial</v>
      </c>
      <c r="F806" t="str">
        <f>sales!$E$806</f>
        <v>VCC 21400 (GAS LHD1)</v>
      </c>
      <c r="G806">
        <f>sales!$F$806</f>
        <v>2011</v>
      </c>
      <c r="H806" s="1">
        <f>sales!$G806 - VLOOKUP($D806&amp;$G806, 'regional-sales'!$A$2:$D$24, 4, 0) * VLOOKUP($D806&amp;$E806&amp;$F806&amp;$G806, 'market-share'!$A$2:$F$95, 6, 0) * ($C806 = $G806)</f>
        <v>5.2051518650841899E-10</v>
      </c>
      <c r="I806" s="1">
        <f>sales!$H806 - IF($C806 &gt;= $G806, VLOOKUP($D806&amp;$G806, 'regional-sales'!$A$2:$D$24, 4, 0) * VLOOKUP($D806&amp;$E806&amp;$F806&amp;$G806, 'market-share'!$A$2:$F$95, 6, 0) * VLOOKUP($C806 - $G806, survival!$A$2:$B$72, 2, 0), 0)</f>
        <v>5.2051518650841899E-10</v>
      </c>
      <c r="J806" s="1">
        <f>sales!$I806 - IF($C806 &gt;= $G806, sales!$H806 *VLOOKUP(E806&amp;($C806-$G806), 'annual-travel'!$A$2:$D$64, 4, 0), 0)</f>
        <v>4.0239281952381134E-4</v>
      </c>
      <c r="K806" s="1">
        <f>sales!$J806 - SUM($M806:$P806)</f>
        <v>5.8547040680423379E-5</v>
      </c>
      <c r="M806" s="1">
        <f>IFERROR(sales!$I806 * VLOOKUP($E806&amp;$F806&amp;"GAS", 'fuel-split'!$A$2:$E$7, 5, 0) / VLOOKUP($F806&amp;$G806&amp;"GAS", 'fuel-efficiency'!$A$2:$E$56, 5, 0), 0)</f>
        <v>236005.24451429496</v>
      </c>
      <c r="N806" s="1">
        <f>IFERROR(sales!$I806 * VLOOKUP($E806&amp;F806&amp;"DSL", 'fuel-split'!$A$2:$E$7, 5, 0) / VLOOKUP($F806&amp;$G806&amp;"DSL", 'fuel-efficiency'!$A$2:$E$56, 5, 0), 0)</f>
        <v>0</v>
      </c>
      <c r="O806" s="1">
        <f>IFERROR(sales!$I806 * VLOOKUP($E806&amp;$F806&amp;"NG", 'fuel-split'!$A$2:$E$7, 5, 0) / VLOOKUP($F806&amp;$G806&amp;"NG", 'fuel-efficiency'!$A$2:$E$56, 5, 0), 0)</f>
        <v>0</v>
      </c>
      <c r="P806" s="1">
        <f>IFERROR(sales!$I806 * VLOOKUP($E806&amp;$F806&amp;"ELEC", 'fuel-split'!$A$2:$E$7, 5, 0) / VLOOKUP($F806&amp;$G806&amp;"ELEC", 'fuel-efficiency'!$A$2:$E$56, 5, 0), 0)</f>
        <v>0</v>
      </c>
    </row>
    <row r="807" spans="1:16" x14ac:dyDescent="0.2">
      <c r="A807" s="1" t="str">
        <f t="shared" si="24"/>
        <v>20122industrialVCC 21400 (GAS LHD1)2011</v>
      </c>
      <c r="B807" s="1" t="str">
        <f t="shared" si="25"/>
        <v>20122industrialVCC 21400 (GAS LHD1)</v>
      </c>
      <c r="C807">
        <f>sales!$B$807</f>
        <v>2012</v>
      </c>
      <c r="D807">
        <f>sales!$C$807</f>
        <v>2</v>
      </c>
      <c r="E807" t="str">
        <f>sales!$D$807</f>
        <v>industrial</v>
      </c>
      <c r="F807" t="str">
        <f>sales!$E$807</f>
        <v>VCC 21400 (GAS LHD1)</v>
      </c>
      <c r="G807">
        <f>sales!$F$807</f>
        <v>2011</v>
      </c>
      <c r="H807" s="1">
        <f>sales!$G807 - VLOOKUP($D807&amp;$G807, 'regional-sales'!$A$2:$D$24, 4, 0) * VLOOKUP($D807&amp;$E807&amp;$F807&amp;$G807, 'market-share'!$A$2:$F$95, 6, 0) * ($C807 = $G807)</f>
        <v>0</v>
      </c>
      <c r="I807" s="1">
        <f>sales!$H807 - IF($C807 &gt;= $G807, VLOOKUP($D807&amp;$G807, 'regional-sales'!$A$2:$D$24, 4, 0) * VLOOKUP($D807&amp;$E807&amp;$F807&amp;$G807, 'market-share'!$A$2:$F$95, 6, 0) * VLOOKUP($C807 - $G807, survival!$A$2:$B$72, 2, 0), 0)</f>
        <v>5.1517190513550304E-10</v>
      </c>
      <c r="J807" s="1">
        <f>sales!$I807 - IF($C807 &gt;= $G807, sales!$H807 *VLOOKUP(E807&amp;($C807-$G807), 'annual-travel'!$A$2:$D$64, 4, 0), 0)</f>
        <v>1.1456524953246117E-4</v>
      </c>
      <c r="K807" s="1">
        <f>sales!$J807 - SUM($M807:$P807)</f>
        <v>5.5125332437455654E-5</v>
      </c>
      <c r="M807" s="1">
        <f>IFERROR(sales!$I807 * VLOOKUP($E807&amp;$F807&amp;"GAS", 'fuel-split'!$A$2:$E$7, 5, 0) / VLOOKUP($F807&amp;$G807&amp;"GAS", 'fuel-efficiency'!$A$2:$E$56, 5, 0), 0)</f>
        <v>222209.59044891168</v>
      </c>
      <c r="N807" s="1">
        <f>IFERROR(sales!$I807 * VLOOKUP($E807&amp;F807&amp;"DSL", 'fuel-split'!$A$2:$E$7, 5, 0) / VLOOKUP($F807&amp;$G807&amp;"DSL", 'fuel-efficiency'!$A$2:$E$56, 5, 0), 0)</f>
        <v>0</v>
      </c>
      <c r="O807" s="1">
        <f>IFERROR(sales!$I807 * VLOOKUP($E807&amp;$F807&amp;"NG", 'fuel-split'!$A$2:$E$7, 5, 0) / VLOOKUP($F807&amp;$G807&amp;"NG", 'fuel-efficiency'!$A$2:$E$56, 5, 0), 0)</f>
        <v>0</v>
      </c>
      <c r="P807" s="1">
        <f>IFERROR(sales!$I807 * VLOOKUP($E807&amp;$F807&amp;"ELEC", 'fuel-split'!$A$2:$E$7, 5, 0) / VLOOKUP($F807&amp;$G807&amp;"ELEC", 'fuel-efficiency'!$A$2:$E$56, 5, 0), 0)</f>
        <v>0</v>
      </c>
    </row>
    <row r="808" spans="1:16" x14ac:dyDescent="0.2">
      <c r="A808" s="1" t="str">
        <f t="shared" si="24"/>
        <v>20132industrialVCC 21400 (GAS LHD1)2011</v>
      </c>
      <c r="B808" s="1" t="str">
        <f t="shared" si="25"/>
        <v>20132industrialVCC 21400 (GAS LHD1)</v>
      </c>
      <c r="C808">
        <f>sales!$B$808</f>
        <v>2013</v>
      </c>
      <c r="D808">
        <f>sales!$C$808</f>
        <v>2</v>
      </c>
      <c r="E808" t="str">
        <f>sales!$D$808</f>
        <v>industrial</v>
      </c>
      <c r="F808" t="str">
        <f>sales!$E$808</f>
        <v>VCC 21400 (GAS LHD1)</v>
      </c>
      <c r="G808">
        <f>sales!$F$808</f>
        <v>2011</v>
      </c>
      <c r="H808" s="1">
        <f>sales!$G808 - VLOOKUP($D808&amp;$G808, 'regional-sales'!$A$2:$D$24, 4, 0) * VLOOKUP($D808&amp;$E808&amp;$F808&amp;$G808, 'market-share'!$A$2:$F$95, 6, 0) * ($C808 = $G808)</f>
        <v>0</v>
      </c>
      <c r="I808" s="1">
        <f>sales!$H808 - IF($C808 &gt;= $G808, VLOOKUP($D808&amp;$G808, 'regional-sales'!$A$2:$D$24, 4, 0) * VLOOKUP($D808&amp;$E808&amp;$F808&amp;$G808, 'market-share'!$A$2:$F$95, 6, 0) * VLOOKUP($C808 - $G808, survival!$A$2:$B$72, 2, 0), 0)</f>
        <v>5.10667064190784E-10</v>
      </c>
      <c r="J808" s="1">
        <f>sales!$I808 - IF($C808 &gt;= $G808, sales!$H808 *VLOOKUP(E808&amp;($C808-$G808), 'annual-travel'!$A$2:$D$64, 4, 0), 0)</f>
        <v>1.0816846042871475E-4</v>
      </c>
      <c r="K808" s="1">
        <f>sales!$J808 - SUM($M808:$P808)</f>
        <v>5.3028488764539361E-5</v>
      </c>
      <c r="M808" s="1">
        <f>IFERROR(sales!$I808 * VLOOKUP($E808&amp;$F808&amp;"GAS", 'fuel-split'!$A$2:$E$7, 5, 0) / VLOOKUP($F808&amp;$G808&amp;"GAS", 'fuel-efficiency'!$A$2:$E$56, 5, 0), 0)</f>
        <v>213761.18505834253</v>
      </c>
      <c r="N808" s="1">
        <f>IFERROR(sales!$I808 * VLOOKUP($E808&amp;F808&amp;"DSL", 'fuel-split'!$A$2:$E$7, 5, 0) / VLOOKUP($F808&amp;$G808&amp;"DSL", 'fuel-efficiency'!$A$2:$E$56, 5, 0), 0)</f>
        <v>0</v>
      </c>
      <c r="O808" s="1">
        <f>IFERROR(sales!$I808 * VLOOKUP($E808&amp;$F808&amp;"NG", 'fuel-split'!$A$2:$E$7, 5, 0) / VLOOKUP($F808&amp;$G808&amp;"NG", 'fuel-efficiency'!$A$2:$E$56, 5, 0), 0)</f>
        <v>0</v>
      </c>
      <c r="P808" s="1">
        <f>IFERROR(sales!$I808 * VLOOKUP($E808&amp;$F808&amp;"ELEC", 'fuel-split'!$A$2:$E$7, 5, 0) / VLOOKUP($F808&amp;$G808&amp;"ELEC", 'fuel-efficiency'!$A$2:$E$56, 5, 0), 0)</f>
        <v>0</v>
      </c>
    </row>
    <row r="809" spans="1:16" x14ac:dyDescent="0.2">
      <c r="A809" s="1" t="str">
        <f t="shared" si="24"/>
        <v>20142industrialVCC 21400 (GAS LHD1)2011</v>
      </c>
      <c r="B809" s="1" t="str">
        <f t="shared" si="25"/>
        <v>20142industrialVCC 21400 (GAS LHD1)</v>
      </c>
      <c r="C809">
        <f>sales!$B$809</f>
        <v>2014</v>
      </c>
      <c r="D809">
        <f>sales!$C$809</f>
        <v>2</v>
      </c>
      <c r="E809" t="str">
        <f>sales!$D$809</f>
        <v>industrial</v>
      </c>
      <c r="F809" t="str">
        <f>sales!$E$809</f>
        <v>VCC 21400 (GAS LHD1)</v>
      </c>
      <c r="G809">
        <f>sales!$F$809</f>
        <v>2011</v>
      </c>
      <c r="H809" s="1">
        <f>sales!$G809 - VLOOKUP($D809&amp;$G809, 'regional-sales'!$A$2:$D$24, 4, 0) * VLOOKUP($D809&amp;$E809&amp;$F809&amp;$G809, 'market-share'!$A$2:$F$95, 6, 0) * ($C809 = $G809)</f>
        <v>0</v>
      </c>
      <c r="I809" s="1">
        <f>sales!$H809 - IF($C809 &gt;= $G809, VLOOKUP($D809&amp;$G809, 'regional-sales'!$A$2:$D$24, 4, 0) * VLOOKUP($D809&amp;$E809&amp;$F809&amp;$G809, 'market-share'!$A$2:$F$95, 6, 0) * VLOOKUP($C809 - $G809, survival!$A$2:$B$72, 2, 0), 0)</f>
        <v>5.0539483709144406E-10</v>
      </c>
      <c r="J809" s="1">
        <f>sales!$I809 - IF($C809 &gt;= $G809, sales!$H809 *VLOOKUP(E809&amp;($C809-$G809), 'annual-travel'!$A$2:$D$64, 4, 0), 0)</f>
        <v>4.0817866101861E-4</v>
      </c>
      <c r="K809" s="1">
        <f>sales!$J809 - SUM($M809:$P809)</f>
        <v>5.1335518946871161E-5</v>
      </c>
      <c r="M809" s="1">
        <f>IFERROR(sales!$I809 * VLOOKUP($E809&amp;$F809&amp;"GAS", 'fuel-split'!$A$2:$E$7, 5, 0) / VLOOKUP($F809&amp;$G809&amp;"GAS", 'fuel-efficiency'!$A$2:$E$56, 5, 0), 0)</f>
        <v>206936.19470409048</v>
      </c>
      <c r="N809" s="1">
        <f>IFERROR(sales!$I809 * VLOOKUP($E809&amp;F809&amp;"DSL", 'fuel-split'!$A$2:$E$7, 5, 0) / VLOOKUP($F809&amp;$G809&amp;"DSL", 'fuel-efficiency'!$A$2:$E$56, 5, 0), 0)</f>
        <v>0</v>
      </c>
      <c r="O809" s="1">
        <f>IFERROR(sales!$I809 * VLOOKUP($E809&amp;$F809&amp;"NG", 'fuel-split'!$A$2:$E$7, 5, 0) / VLOOKUP($F809&amp;$G809&amp;"NG", 'fuel-efficiency'!$A$2:$E$56, 5, 0), 0)</f>
        <v>0</v>
      </c>
      <c r="P809" s="1">
        <f>IFERROR(sales!$I809 * VLOOKUP($E809&amp;$F809&amp;"ELEC", 'fuel-split'!$A$2:$E$7, 5, 0) / VLOOKUP($F809&amp;$G809&amp;"ELEC", 'fuel-efficiency'!$A$2:$E$56, 5, 0), 0)</f>
        <v>0</v>
      </c>
    </row>
    <row r="810" spans="1:16" x14ac:dyDescent="0.2">
      <c r="A810" s="1" t="str">
        <f t="shared" si="24"/>
        <v>20152industrialVCC 21400 (GAS LHD1)2011</v>
      </c>
      <c r="B810" s="1" t="str">
        <f t="shared" si="25"/>
        <v>20152industrialVCC 21400 (GAS LHD1)</v>
      </c>
      <c r="C810">
        <f>sales!$B$810</f>
        <v>2015</v>
      </c>
      <c r="D810">
        <f>sales!$C$810</f>
        <v>2</v>
      </c>
      <c r="E810" t="str">
        <f>sales!$D$810</f>
        <v>industrial</v>
      </c>
      <c r="F810" t="str">
        <f>sales!$E$810</f>
        <v>VCC 21400 (GAS LHD1)</v>
      </c>
      <c r="G810">
        <f>sales!$F$810</f>
        <v>2011</v>
      </c>
      <c r="H810" s="1">
        <f>sales!$G810 - VLOOKUP($D810&amp;$G810, 'regional-sales'!$A$2:$D$24, 4, 0) * VLOOKUP($D810&amp;$E810&amp;$F810&amp;$G810, 'market-share'!$A$2:$F$95, 6, 0) * ($C810 = $G810)</f>
        <v>0</v>
      </c>
      <c r="I810" s="1">
        <f>sales!$H810 - IF($C810 &gt;= $G810, VLOOKUP($D810&amp;$G810, 'regional-sales'!$A$2:$D$24, 4, 0) * VLOOKUP($D810&amp;$E810&amp;$F810&amp;$G810, 'market-share'!$A$2:$F$95, 6, 0) * VLOOKUP($C810 - $G810, survival!$A$2:$B$72, 2, 0), 0)</f>
        <v>5.0053472477884497E-10</v>
      </c>
      <c r="J810" s="1">
        <f>sales!$I810 - IF($C810 &gt;= $G810, sales!$H810 *VLOOKUP(E810&amp;($C810-$G810), 'annual-travel'!$A$2:$D$64, 4, 0), 0)</f>
        <v>-3.7800264544785023E-4</v>
      </c>
      <c r="K810" s="1">
        <f>sales!$J810 - SUM($M810:$P810)</f>
        <v>4.581539542414248E-5</v>
      </c>
      <c r="M810" s="1">
        <f>IFERROR(sales!$I810 * VLOOKUP($E810&amp;$F810&amp;"GAS", 'fuel-split'!$A$2:$E$7, 5, 0) / VLOOKUP($F810&amp;$G810&amp;"GAS", 'fuel-efficiency'!$A$2:$E$56, 5, 0), 0)</f>
        <v>184680.7092260276</v>
      </c>
      <c r="N810" s="1">
        <f>IFERROR(sales!$I810 * VLOOKUP($E810&amp;F810&amp;"DSL", 'fuel-split'!$A$2:$E$7, 5, 0) / VLOOKUP($F810&amp;$G810&amp;"DSL", 'fuel-efficiency'!$A$2:$E$56, 5, 0), 0)</f>
        <v>0</v>
      </c>
      <c r="O810" s="1">
        <f>IFERROR(sales!$I810 * VLOOKUP($E810&amp;$F810&amp;"NG", 'fuel-split'!$A$2:$E$7, 5, 0) / VLOOKUP($F810&amp;$G810&amp;"NG", 'fuel-efficiency'!$A$2:$E$56, 5, 0), 0)</f>
        <v>0</v>
      </c>
      <c r="P810" s="1">
        <f>IFERROR(sales!$I810 * VLOOKUP($E810&amp;$F810&amp;"ELEC", 'fuel-split'!$A$2:$E$7, 5, 0) / VLOOKUP($F810&amp;$G810&amp;"ELEC", 'fuel-efficiency'!$A$2:$E$56, 5, 0), 0)</f>
        <v>0</v>
      </c>
    </row>
    <row r="811" spans="1:16" x14ac:dyDescent="0.2">
      <c r="A811" s="1" t="str">
        <f t="shared" si="24"/>
        <v>20162industrialVCC 21400 (GAS LHD1)2011</v>
      </c>
      <c r="B811" s="1" t="str">
        <f t="shared" si="25"/>
        <v>20162industrialVCC 21400 (GAS LHD1)</v>
      </c>
      <c r="C811">
        <f>sales!$B$811</f>
        <v>2016</v>
      </c>
      <c r="D811">
        <f>sales!$C$811</f>
        <v>2</v>
      </c>
      <c r="E811" t="str">
        <f>sales!$D$811</f>
        <v>industrial</v>
      </c>
      <c r="F811" t="str">
        <f>sales!$E$811</f>
        <v>VCC 21400 (GAS LHD1)</v>
      </c>
      <c r="G811">
        <f>sales!$F$811</f>
        <v>2011</v>
      </c>
      <c r="H811" s="1">
        <f>sales!$G811 - VLOOKUP($D811&amp;$G811, 'regional-sales'!$A$2:$D$24, 4, 0) * VLOOKUP($D811&amp;$E811&amp;$F811&amp;$G811, 'market-share'!$A$2:$F$95, 6, 0) * ($C811 = $G811)</f>
        <v>0</v>
      </c>
      <c r="I811" s="1">
        <f>sales!$H811 - IF($C811 &gt;= $G811, VLOOKUP($D811&amp;$G811, 'regional-sales'!$A$2:$D$24, 4, 0) * VLOOKUP($D811&amp;$E811&amp;$F811&amp;$G811, 'market-share'!$A$2:$F$95, 6, 0) * VLOOKUP($C811 - $G811, survival!$A$2:$B$72, 2, 0), 0)</f>
        <v>4.9554671477380907E-10</v>
      </c>
      <c r="J811" s="1">
        <f>sales!$I811 - IF($C811 &gt;= $G811, sales!$H811 *VLOOKUP(E811&amp;($C811-$G811), 'annual-travel'!$A$2:$D$64, 4, 0), 0)</f>
        <v>-4.7660060226917267E-4</v>
      </c>
      <c r="K811" s="1">
        <f>sales!$J811 - SUM($M811:$P811)</f>
        <v>4.2896863305941224E-5</v>
      </c>
      <c r="M811" s="1">
        <f>IFERROR(sales!$I811 * VLOOKUP($E811&amp;$F811&amp;"GAS", 'fuel-split'!$A$2:$E$7, 5, 0) / VLOOKUP($F811&amp;$G811&amp;"GAS", 'fuel-efficiency'!$A$2:$E$56, 5, 0), 0)</f>
        <v>172919.52967538813</v>
      </c>
      <c r="N811" s="1">
        <f>IFERROR(sales!$I811 * VLOOKUP($E811&amp;F811&amp;"DSL", 'fuel-split'!$A$2:$E$7, 5, 0) / VLOOKUP($F811&amp;$G811&amp;"DSL", 'fuel-efficiency'!$A$2:$E$56, 5, 0), 0)</f>
        <v>0</v>
      </c>
      <c r="O811" s="1">
        <f>IFERROR(sales!$I811 * VLOOKUP($E811&amp;$F811&amp;"NG", 'fuel-split'!$A$2:$E$7, 5, 0) / VLOOKUP($F811&amp;$G811&amp;"NG", 'fuel-efficiency'!$A$2:$E$56, 5, 0), 0)</f>
        <v>0</v>
      </c>
      <c r="P811" s="1">
        <f>IFERROR(sales!$I811 * VLOOKUP($E811&amp;$F811&amp;"ELEC", 'fuel-split'!$A$2:$E$7, 5, 0) / VLOOKUP($F811&amp;$G811&amp;"ELEC", 'fuel-efficiency'!$A$2:$E$56, 5, 0), 0)</f>
        <v>0</v>
      </c>
    </row>
    <row r="812" spans="1:16" x14ac:dyDescent="0.2">
      <c r="A812" s="1" t="str">
        <f t="shared" si="24"/>
        <v>20172industrialVCC 21400 (GAS LHD1)2011</v>
      </c>
      <c r="B812" s="1" t="str">
        <f t="shared" si="25"/>
        <v>20172industrialVCC 21400 (GAS LHD1)</v>
      </c>
      <c r="C812">
        <f>sales!$B$812</f>
        <v>2017</v>
      </c>
      <c r="D812">
        <f>sales!$C$812</f>
        <v>2</v>
      </c>
      <c r="E812" t="str">
        <f>sales!$D$812</f>
        <v>industrial</v>
      </c>
      <c r="F812" t="str">
        <f>sales!$E$812</f>
        <v>VCC 21400 (GAS LHD1)</v>
      </c>
      <c r="G812">
        <f>sales!$F$812</f>
        <v>2011</v>
      </c>
      <c r="H812" s="1">
        <f>sales!$G812 - VLOOKUP($D812&amp;$G812, 'regional-sales'!$A$2:$D$24, 4, 0) * VLOOKUP($D812&amp;$E812&amp;$F812&amp;$G812, 'market-share'!$A$2:$F$95, 6, 0) * ($C812 = $G812)</f>
        <v>0</v>
      </c>
      <c r="I812" s="1">
        <f>sales!$H812 - IF($C812 &gt;= $G812, VLOOKUP($D812&amp;$G812, 'regional-sales'!$A$2:$D$24, 4, 0) * VLOOKUP($D812&amp;$E812&amp;$F812&amp;$G812, 'market-share'!$A$2:$F$95, 6, 0) * VLOOKUP($C812 - $G812, survival!$A$2:$B$72, 2, 0), 0)</f>
        <v>4.9060133733291877E-10</v>
      </c>
      <c r="J812" s="1">
        <f>sales!$I812 - IF($C812 &gt;= $G812, sales!$H812 *VLOOKUP(E812&amp;($C812-$G812), 'annual-travel'!$A$2:$D$64, 4, 0), 0)</f>
        <v>2.0510284230113029E-4</v>
      </c>
      <c r="K812" s="1">
        <f>sales!$J812 - SUM($M812:$P812)</f>
        <v>4.1229533962905407E-5</v>
      </c>
      <c r="M812" s="1">
        <f>IFERROR(sales!$I812 * VLOOKUP($E812&amp;$F812&amp;"GAS", 'fuel-split'!$A$2:$E$7, 5, 0) / VLOOKUP($F812&amp;$G812&amp;"GAS", 'fuel-efficiency'!$A$2:$E$56, 5, 0), 0)</f>
        <v>166194.49719326347</v>
      </c>
      <c r="N812" s="1">
        <f>IFERROR(sales!$I812 * VLOOKUP($E812&amp;F812&amp;"DSL", 'fuel-split'!$A$2:$E$7, 5, 0) / VLOOKUP($F812&amp;$G812&amp;"DSL", 'fuel-efficiency'!$A$2:$E$56, 5, 0), 0)</f>
        <v>0</v>
      </c>
      <c r="O812" s="1">
        <f>IFERROR(sales!$I812 * VLOOKUP($E812&amp;$F812&amp;"NG", 'fuel-split'!$A$2:$E$7, 5, 0) / VLOOKUP($F812&amp;$G812&amp;"NG", 'fuel-efficiency'!$A$2:$E$56, 5, 0), 0)</f>
        <v>0</v>
      </c>
      <c r="P812" s="1">
        <f>IFERROR(sales!$I812 * VLOOKUP($E812&amp;$F812&amp;"ELEC", 'fuel-split'!$A$2:$E$7, 5, 0) / VLOOKUP($F812&amp;$G812&amp;"ELEC", 'fuel-efficiency'!$A$2:$E$56, 5, 0), 0)</f>
        <v>0</v>
      </c>
    </row>
    <row r="813" spans="1:16" x14ac:dyDescent="0.2">
      <c r="A813" s="1" t="str">
        <f t="shared" si="24"/>
        <v>20182industrialVCC 21400 (GAS LHD1)2011</v>
      </c>
      <c r="B813" s="1" t="str">
        <f t="shared" si="25"/>
        <v>20182industrialVCC 21400 (GAS LHD1)</v>
      </c>
      <c r="C813">
        <f>sales!$B$813</f>
        <v>2018</v>
      </c>
      <c r="D813">
        <f>sales!$C$813</f>
        <v>2</v>
      </c>
      <c r="E813" t="str">
        <f>sales!$D$813</f>
        <v>industrial</v>
      </c>
      <c r="F813" t="str">
        <f>sales!$E$813</f>
        <v>VCC 21400 (GAS LHD1)</v>
      </c>
      <c r="G813">
        <f>sales!$F$813</f>
        <v>2011</v>
      </c>
      <c r="H813" s="1">
        <f>sales!$G813 - VLOOKUP($D813&amp;$G813, 'regional-sales'!$A$2:$D$24, 4, 0) * VLOOKUP($D813&amp;$E813&amp;$F813&amp;$G813, 'market-share'!$A$2:$F$95, 6, 0) * ($C813 = $G813)</f>
        <v>0</v>
      </c>
      <c r="I813" s="1">
        <f>sales!$H813 - IF($C813 &gt;= $G813, VLOOKUP($D813&amp;$G813, 'regional-sales'!$A$2:$D$24, 4, 0) * VLOOKUP($D813&amp;$E813&amp;$F813&amp;$G813, 'market-share'!$A$2:$F$95, 6, 0) * VLOOKUP($C813 - $G813, survival!$A$2:$B$72, 2, 0), 0)</f>
        <v>4.8561332732788287E-10</v>
      </c>
      <c r="J813" s="1">
        <f>sales!$I813 - IF($C813 &gt;= $G813, sales!$H813 *VLOOKUP(E813&amp;($C813-$G813), 'annual-travel'!$A$2:$D$64, 4, 0), 0)</f>
        <v>-3.4048012457787991E-4</v>
      </c>
      <c r="K813" s="1">
        <f>sales!$J813 - SUM($M813:$P813)</f>
        <v>3.7571822758764029E-5</v>
      </c>
      <c r="M813" s="1">
        <f>IFERROR(sales!$I813 * VLOOKUP($E813&amp;$F813&amp;"GAS", 'fuel-split'!$A$2:$E$7, 5, 0) / VLOOKUP($F813&amp;$G813&amp;"GAS", 'fuel-efficiency'!$A$2:$E$56, 5, 0), 0)</f>
        <v>151452.13711757617</v>
      </c>
      <c r="N813" s="1">
        <f>IFERROR(sales!$I813 * VLOOKUP($E813&amp;F813&amp;"DSL", 'fuel-split'!$A$2:$E$7, 5, 0) / VLOOKUP($F813&amp;$G813&amp;"DSL", 'fuel-efficiency'!$A$2:$E$56, 5, 0), 0)</f>
        <v>0</v>
      </c>
      <c r="O813" s="1">
        <f>IFERROR(sales!$I813 * VLOOKUP($E813&amp;$F813&amp;"NG", 'fuel-split'!$A$2:$E$7, 5, 0) / VLOOKUP($F813&amp;$G813&amp;"NG", 'fuel-efficiency'!$A$2:$E$56, 5, 0), 0)</f>
        <v>0</v>
      </c>
      <c r="P813" s="1">
        <f>IFERROR(sales!$I813 * VLOOKUP($E813&amp;$F813&amp;"ELEC", 'fuel-split'!$A$2:$E$7, 5, 0) / VLOOKUP($F813&amp;$G813&amp;"ELEC", 'fuel-efficiency'!$A$2:$E$56, 5, 0), 0)</f>
        <v>0</v>
      </c>
    </row>
    <row r="814" spans="1:16" x14ac:dyDescent="0.2">
      <c r="A814" s="1" t="str">
        <f t="shared" si="24"/>
        <v>20192industrialVCC 21400 (GAS LHD1)2011</v>
      </c>
      <c r="B814" s="1" t="str">
        <f t="shared" si="25"/>
        <v>20192industrialVCC 21400 (GAS LHD1)</v>
      </c>
      <c r="C814">
        <f>sales!$B$814</f>
        <v>2019</v>
      </c>
      <c r="D814">
        <f>sales!$C$814</f>
        <v>2</v>
      </c>
      <c r="E814" t="str">
        <f>sales!$D$814</f>
        <v>industrial</v>
      </c>
      <c r="F814" t="str">
        <f>sales!$E$814</f>
        <v>VCC 21400 (GAS LHD1)</v>
      </c>
      <c r="G814">
        <f>sales!$F$814</f>
        <v>2011</v>
      </c>
      <c r="H814" s="1">
        <f>sales!$G814 - VLOOKUP($D814&amp;$G814, 'regional-sales'!$A$2:$D$24, 4, 0) * VLOOKUP($D814&amp;$E814&amp;$F814&amp;$G814, 'market-share'!$A$2:$F$95, 6, 0) * ($C814 = $G814)</f>
        <v>0</v>
      </c>
      <c r="I814" s="1">
        <f>sales!$H814 - IF($C814 &gt;= $G814, VLOOKUP($D814&amp;$G814, 'regional-sales'!$A$2:$D$24, 4, 0) * VLOOKUP($D814&amp;$E814&amp;$F814&amp;$G814, 'market-share'!$A$2:$F$95, 6, 0) * VLOOKUP($C814 - $G814, survival!$A$2:$B$72, 2, 0), 0)</f>
        <v>4.8078163672471419E-10</v>
      </c>
      <c r="J814" s="1">
        <f>sales!$I814 - IF($C814 &gt;= $G814, sales!$H814 *VLOOKUP(E814&amp;($C814-$G814), 'annual-travel'!$A$2:$D$64, 4, 0), 0)</f>
        <v>4.6964711509644985E-4</v>
      </c>
      <c r="K814" s="1">
        <f>sales!$J814 - SUM($M814:$P814)</f>
        <v>3.6074168747290969E-5</v>
      </c>
      <c r="M814" s="1">
        <f>IFERROR(sales!$I814 * VLOOKUP($E814&amp;$F814&amp;"GAS", 'fuel-split'!$A$2:$E$7, 5, 0) / VLOOKUP($F814&amp;$G814&amp;"GAS", 'fuel-efficiency'!$A$2:$E$56, 5, 0), 0)</f>
        <v>145415.78949189384</v>
      </c>
      <c r="N814" s="1">
        <f>IFERROR(sales!$I814 * VLOOKUP($E814&amp;F814&amp;"DSL", 'fuel-split'!$A$2:$E$7, 5, 0) / VLOOKUP($F814&amp;$G814&amp;"DSL", 'fuel-efficiency'!$A$2:$E$56, 5, 0), 0)</f>
        <v>0</v>
      </c>
      <c r="O814" s="1">
        <f>IFERROR(sales!$I814 * VLOOKUP($E814&amp;$F814&amp;"NG", 'fuel-split'!$A$2:$E$7, 5, 0) / VLOOKUP($F814&amp;$G814&amp;"NG", 'fuel-efficiency'!$A$2:$E$56, 5, 0), 0)</f>
        <v>0</v>
      </c>
      <c r="P814" s="1">
        <f>IFERROR(sales!$I814 * VLOOKUP($E814&amp;$F814&amp;"ELEC", 'fuel-split'!$A$2:$E$7, 5, 0) / VLOOKUP($F814&amp;$G814&amp;"ELEC", 'fuel-efficiency'!$A$2:$E$56, 5, 0), 0)</f>
        <v>0</v>
      </c>
    </row>
    <row r="815" spans="1:16" x14ac:dyDescent="0.2">
      <c r="A815" s="1" t="str">
        <f t="shared" si="24"/>
        <v>20202industrialVCC 21400 (GAS LHD1)2011</v>
      </c>
      <c r="B815" s="1" t="str">
        <f t="shared" si="25"/>
        <v>20202industrialVCC 21400 (GAS LHD1)</v>
      </c>
      <c r="C815">
        <f>sales!$B$815</f>
        <v>2020</v>
      </c>
      <c r="D815">
        <f>sales!$C$815</f>
        <v>2</v>
      </c>
      <c r="E815" t="str">
        <f>sales!$D$815</f>
        <v>industrial</v>
      </c>
      <c r="F815" t="str">
        <f>sales!$E$815</f>
        <v>VCC 21400 (GAS LHD1)</v>
      </c>
      <c r="G815">
        <f>sales!$F$815</f>
        <v>2011</v>
      </c>
      <c r="H815" s="1">
        <f>sales!$G815 - VLOOKUP($D815&amp;$G815, 'regional-sales'!$A$2:$D$24, 4, 0) * VLOOKUP($D815&amp;$E815&amp;$F815&amp;$G815, 'market-share'!$A$2:$F$95, 6, 0) * ($C815 = $G815)</f>
        <v>0</v>
      </c>
      <c r="I815" s="1">
        <f>sales!$H815 - IF($C815 &gt;= $G815, VLOOKUP($D815&amp;$G815, 'regional-sales'!$A$2:$D$24, 4, 0) * VLOOKUP($D815&amp;$E815&amp;$F815&amp;$G815, 'market-share'!$A$2:$F$95, 6, 0) * VLOOKUP($C815 - $G815, survival!$A$2:$B$72, 2, 0), 0)</f>
        <v>4.6640025175292976E-10</v>
      </c>
      <c r="J815" s="1">
        <f>sales!$I815 - IF($C815 &gt;= $G815, sales!$H815 *VLOOKUP(E815&amp;($C815-$G815), 'annual-travel'!$A$2:$D$64, 4, 0), 0)</f>
        <v>7.674098014831543E-5</v>
      </c>
      <c r="K815" s="1">
        <f>sales!$J815 - SUM($M815:$P815)</f>
        <v>3.4943135688081384E-5</v>
      </c>
      <c r="M815" s="1">
        <f>IFERROR(sales!$I815 * VLOOKUP($E815&amp;$F815&amp;"GAS", 'fuel-split'!$A$2:$E$7, 5, 0) / VLOOKUP($F815&amp;$G815&amp;"GAS", 'fuel-efficiency'!$A$2:$E$56, 5, 0), 0)</f>
        <v>140855.59437765085</v>
      </c>
      <c r="N815" s="1">
        <f>IFERROR(sales!$I815 * VLOOKUP($E815&amp;F815&amp;"DSL", 'fuel-split'!$A$2:$E$7, 5, 0) / VLOOKUP($F815&amp;$G815&amp;"DSL", 'fuel-efficiency'!$A$2:$E$56, 5, 0), 0)</f>
        <v>0</v>
      </c>
      <c r="O815" s="1">
        <f>IFERROR(sales!$I815 * VLOOKUP($E815&amp;$F815&amp;"NG", 'fuel-split'!$A$2:$E$7, 5, 0) / VLOOKUP($F815&amp;$G815&amp;"NG", 'fuel-efficiency'!$A$2:$E$56, 5, 0), 0)</f>
        <v>0</v>
      </c>
      <c r="P815" s="1">
        <f>IFERROR(sales!$I815 * VLOOKUP($E815&amp;$F815&amp;"ELEC", 'fuel-split'!$A$2:$E$7, 5, 0) / VLOOKUP($F815&amp;$G815&amp;"ELEC", 'fuel-efficiency'!$A$2:$E$56, 5, 0), 0)</f>
        <v>0</v>
      </c>
    </row>
    <row r="816" spans="1:16" x14ac:dyDescent="0.2">
      <c r="A816" s="1" t="str">
        <f t="shared" si="24"/>
        <v>20102industrialVCC 21400 (GAS LHD1)2012</v>
      </c>
      <c r="B816" s="1" t="str">
        <f t="shared" si="25"/>
        <v>20102industrialVCC 21400 (GAS LHD1)</v>
      </c>
      <c r="C816">
        <f>sales!$B$816</f>
        <v>2010</v>
      </c>
      <c r="D816">
        <f>sales!$C$816</f>
        <v>2</v>
      </c>
      <c r="E816" t="str">
        <f>sales!$D$816</f>
        <v>industrial</v>
      </c>
      <c r="F816" t="str">
        <f>sales!$E$816</f>
        <v>VCC 21400 (GAS LHD1)</v>
      </c>
      <c r="G816">
        <f>sales!$F$816</f>
        <v>2012</v>
      </c>
      <c r="H816" s="1">
        <f>sales!$G816 - VLOOKUP($D816&amp;$G816, 'regional-sales'!$A$2:$D$24, 4, 0) * VLOOKUP($D816&amp;$E816&amp;$F816&amp;$G816, 'market-share'!$A$2:$F$95, 6, 0) * ($C816 = $G816)</f>
        <v>0</v>
      </c>
      <c r="I816" s="1">
        <f>sales!$H816 - IF($C816 &gt;= $G816, VLOOKUP($D816&amp;$G816, 'regional-sales'!$A$2:$D$24, 4, 0) * VLOOKUP($D816&amp;$E816&amp;$F816&amp;$G816, 'market-share'!$A$2:$F$95, 6, 0) * VLOOKUP($C816 - $G816, survival!$A$2:$B$72, 2, 0), 0)</f>
        <v>0</v>
      </c>
      <c r="J816" s="1">
        <f>sales!$I816 - IF($C816 &gt;= $G816, sales!$H816 *VLOOKUP(E816&amp;($C816-$G816), 'annual-travel'!$A$2:$D$64, 4, 0), 0)</f>
        <v>0</v>
      </c>
      <c r="K816" s="1">
        <f>sales!$J816 - SUM($M816:$P816)</f>
        <v>0</v>
      </c>
      <c r="M816" s="1">
        <f>IFERROR(sales!$I816 * VLOOKUP($E816&amp;$F816&amp;"GAS", 'fuel-split'!$A$2:$E$7, 5, 0) / VLOOKUP($F816&amp;$G816&amp;"GAS", 'fuel-efficiency'!$A$2:$E$56, 5, 0), 0)</f>
        <v>0</v>
      </c>
      <c r="N816" s="1">
        <f>IFERROR(sales!$I816 * VLOOKUP($E816&amp;F816&amp;"DSL", 'fuel-split'!$A$2:$E$7, 5, 0) / VLOOKUP($F816&amp;$G816&amp;"DSL", 'fuel-efficiency'!$A$2:$E$56, 5, 0), 0)</f>
        <v>0</v>
      </c>
      <c r="O816" s="1">
        <f>IFERROR(sales!$I816 * VLOOKUP($E816&amp;$F816&amp;"NG", 'fuel-split'!$A$2:$E$7, 5, 0) / VLOOKUP($F816&amp;$G816&amp;"NG", 'fuel-efficiency'!$A$2:$E$56, 5, 0), 0)</f>
        <v>0</v>
      </c>
      <c r="P816" s="1">
        <f>IFERROR(sales!$I816 * VLOOKUP($E816&amp;$F816&amp;"ELEC", 'fuel-split'!$A$2:$E$7, 5, 0) / VLOOKUP($F816&amp;$G816&amp;"ELEC", 'fuel-efficiency'!$A$2:$E$56, 5, 0), 0)</f>
        <v>0</v>
      </c>
    </row>
    <row r="817" spans="1:16" x14ac:dyDescent="0.2">
      <c r="A817" s="1" t="str">
        <f t="shared" si="24"/>
        <v>20112industrialVCC 21400 (GAS LHD1)2012</v>
      </c>
      <c r="B817" s="1" t="str">
        <f t="shared" si="25"/>
        <v>20112industrialVCC 21400 (GAS LHD1)</v>
      </c>
      <c r="C817">
        <f>sales!$B$817</f>
        <v>2011</v>
      </c>
      <c r="D817">
        <f>sales!$C$817</f>
        <v>2</v>
      </c>
      <c r="E817" t="str">
        <f>sales!$D$817</f>
        <v>industrial</v>
      </c>
      <c r="F817" t="str">
        <f>sales!$E$817</f>
        <v>VCC 21400 (GAS LHD1)</v>
      </c>
      <c r="G817">
        <f>sales!$F$817</f>
        <v>2012</v>
      </c>
      <c r="H817" s="1">
        <f>sales!$G817 - VLOOKUP($D817&amp;$G817, 'regional-sales'!$A$2:$D$24, 4, 0) * VLOOKUP($D817&amp;$E817&amp;$F817&amp;$G817, 'market-share'!$A$2:$F$95, 6, 0) * ($C817 = $G817)</f>
        <v>0</v>
      </c>
      <c r="I817" s="1">
        <f>sales!$H817 - IF($C817 &gt;= $G817, VLOOKUP($D817&amp;$G817, 'regional-sales'!$A$2:$D$24, 4, 0) * VLOOKUP($D817&amp;$E817&amp;$F817&amp;$G817, 'market-share'!$A$2:$F$95, 6, 0) * VLOOKUP($C817 - $G817, survival!$A$2:$B$72, 2, 0), 0)</f>
        <v>0</v>
      </c>
      <c r="J817" s="1">
        <f>sales!$I817 - IF($C817 &gt;= $G817, sales!$H817 *VLOOKUP(E817&amp;($C817-$G817), 'annual-travel'!$A$2:$D$64, 4, 0), 0)</f>
        <v>0</v>
      </c>
      <c r="K817" s="1">
        <f>sales!$J817 - SUM($M817:$P817)</f>
        <v>0</v>
      </c>
      <c r="M817" s="1">
        <f>IFERROR(sales!$I817 * VLOOKUP($E817&amp;$F817&amp;"GAS", 'fuel-split'!$A$2:$E$7, 5, 0) / VLOOKUP($F817&amp;$G817&amp;"GAS", 'fuel-efficiency'!$A$2:$E$56, 5, 0), 0)</f>
        <v>0</v>
      </c>
      <c r="N817" s="1">
        <f>IFERROR(sales!$I817 * VLOOKUP($E817&amp;F817&amp;"DSL", 'fuel-split'!$A$2:$E$7, 5, 0) / VLOOKUP($F817&amp;$G817&amp;"DSL", 'fuel-efficiency'!$A$2:$E$56, 5, 0), 0)</f>
        <v>0</v>
      </c>
      <c r="O817" s="1">
        <f>IFERROR(sales!$I817 * VLOOKUP($E817&amp;$F817&amp;"NG", 'fuel-split'!$A$2:$E$7, 5, 0) / VLOOKUP($F817&amp;$G817&amp;"NG", 'fuel-efficiency'!$A$2:$E$56, 5, 0), 0)</f>
        <v>0</v>
      </c>
      <c r="P817" s="1">
        <f>IFERROR(sales!$I817 * VLOOKUP($E817&amp;$F817&amp;"ELEC", 'fuel-split'!$A$2:$E$7, 5, 0) / VLOOKUP($F817&amp;$G817&amp;"ELEC", 'fuel-efficiency'!$A$2:$E$56, 5, 0), 0)</f>
        <v>0</v>
      </c>
    </row>
    <row r="818" spans="1:16" x14ac:dyDescent="0.2">
      <c r="A818" s="1" t="str">
        <f t="shared" si="24"/>
        <v>20122industrialVCC 21400 (GAS LHD1)2012</v>
      </c>
      <c r="B818" s="1" t="str">
        <f t="shared" si="25"/>
        <v>20122industrialVCC 21400 (GAS LHD1)</v>
      </c>
      <c r="C818">
        <f>sales!$B$818</f>
        <v>2012</v>
      </c>
      <c r="D818">
        <f>sales!$C$818</f>
        <v>2</v>
      </c>
      <c r="E818" t="str">
        <f>sales!$D$818</f>
        <v>industrial</v>
      </c>
      <c r="F818" t="str">
        <f>sales!$E$818</f>
        <v>VCC 21400 (GAS LHD1)</v>
      </c>
      <c r="G818">
        <f>sales!$F$818</f>
        <v>2012</v>
      </c>
      <c r="H818" s="1">
        <f>sales!$G818 - VLOOKUP($D818&amp;$G818, 'regional-sales'!$A$2:$D$24, 4, 0) * VLOOKUP($D818&amp;$E818&amp;$F818&amp;$G818, 'market-share'!$A$2:$F$95, 6, 0) * ($C818 = $G818)</f>
        <v>-9.6991925602196716E-10</v>
      </c>
      <c r="I818" s="1">
        <f>sales!$H818 - IF($C818 &gt;= $G818, VLOOKUP($D818&amp;$G818, 'regional-sales'!$A$2:$D$24, 4, 0) * VLOOKUP($D818&amp;$E818&amp;$F818&amp;$G818, 'market-share'!$A$2:$F$95, 6, 0) * VLOOKUP($C818 - $G818, survival!$A$2:$B$72, 2, 0), 0)</f>
        <v>-9.6991925602196716E-10</v>
      </c>
      <c r="J818" s="1">
        <f>sales!$I818 - IF($C818 &gt;= $G818, sales!$H818 *VLOOKUP(E818&amp;($C818-$G818), 'annual-travel'!$A$2:$D$64, 4, 0), 0)</f>
        <v>5.1604257896542549E-4</v>
      </c>
      <c r="K818" s="1">
        <f>sales!$J818 - SUM($M818:$P818)</f>
        <v>9.86669328995049E-5</v>
      </c>
      <c r="M818" s="1">
        <f>IFERROR(sales!$I818 * VLOOKUP($E818&amp;$F818&amp;"GAS", 'fuel-split'!$A$2:$E$7, 5, 0) / VLOOKUP($F818&amp;$G818&amp;"GAS", 'fuel-efficiency'!$A$2:$E$56, 5, 0), 0)</f>
        <v>299477.58842754405</v>
      </c>
      <c r="N818" s="1">
        <f>IFERROR(sales!$I818 * VLOOKUP($E818&amp;F818&amp;"DSL", 'fuel-split'!$A$2:$E$7, 5, 0) / VLOOKUP($F818&amp;$G818&amp;"DSL", 'fuel-efficiency'!$A$2:$E$56, 5, 0), 0)</f>
        <v>0</v>
      </c>
      <c r="O818" s="1">
        <f>IFERROR(sales!$I818 * VLOOKUP($E818&amp;$F818&amp;"NG", 'fuel-split'!$A$2:$E$7, 5, 0) / VLOOKUP($F818&amp;$G818&amp;"NG", 'fuel-efficiency'!$A$2:$E$56, 5, 0), 0)</f>
        <v>0</v>
      </c>
      <c r="P818" s="1">
        <f>IFERROR(sales!$I818 * VLOOKUP($E818&amp;$F818&amp;"ELEC", 'fuel-split'!$A$2:$E$7, 5, 0) / VLOOKUP($F818&amp;$G818&amp;"ELEC", 'fuel-efficiency'!$A$2:$E$56, 5, 0), 0)</f>
        <v>0</v>
      </c>
    </row>
    <row r="819" spans="1:16" x14ac:dyDescent="0.2">
      <c r="A819" s="1" t="str">
        <f t="shared" si="24"/>
        <v>20132industrialVCC 21400 (GAS LHD1)2012</v>
      </c>
      <c r="B819" s="1" t="str">
        <f t="shared" si="25"/>
        <v>20132industrialVCC 21400 (GAS LHD1)</v>
      </c>
      <c r="C819">
        <f>sales!$B$819</f>
        <v>2013</v>
      </c>
      <c r="D819">
        <f>sales!$C$819</f>
        <v>2</v>
      </c>
      <c r="E819" t="str">
        <f>sales!$D$819</f>
        <v>industrial</v>
      </c>
      <c r="F819" t="str">
        <f>sales!$E$819</f>
        <v>VCC 21400 (GAS LHD1)</v>
      </c>
      <c r="G819">
        <f>sales!$F$819</f>
        <v>2012</v>
      </c>
      <c r="H819" s="1">
        <f>sales!$G819 - VLOOKUP($D819&amp;$G819, 'regional-sales'!$A$2:$D$24, 4, 0) * VLOOKUP($D819&amp;$E819&amp;$F819&amp;$G819, 'market-share'!$A$2:$F$95, 6, 0) * ($C819 = $G819)</f>
        <v>0</v>
      </c>
      <c r="I819" s="1">
        <f>sales!$H819 - IF($C819 &gt;= $G819, VLOOKUP($D819&amp;$G819, 'regional-sales'!$A$2:$D$24, 4, 0) * VLOOKUP($D819&amp;$E819&amp;$F819&amp;$G819, 'market-share'!$A$2:$F$95, 6, 0) * VLOOKUP($C819 - $G819, survival!$A$2:$B$72, 2, 0), 0)</f>
        <v>-9.5963059720816091E-10</v>
      </c>
      <c r="J819" s="1">
        <f>sales!$I819 - IF($C819 &gt;= $G819, sales!$H819 *VLOOKUP(E819&amp;($C819-$G819), 'annual-travel'!$A$2:$D$64, 4, 0), 0)</f>
        <v>1.4691241085529327E-4</v>
      </c>
      <c r="K819" s="1">
        <f>sales!$J819 - SUM($M819:$P819)</f>
        <v>9.289872832596302E-5</v>
      </c>
      <c r="M819" s="1">
        <f>IFERROR(sales!$I819 * VLOOKUP($E819&amp;$F819&amp;"GAS", 'fuel-split'!$A$2:$E$7, 5, 0) / VLOOKUP($F819&amp;$G819&amp;"GAS", 'fuel-efficiency'!$A$2:$E$56, 5, 0), 0)</f>
        <v>281971.66724013927</v>
      </c>
      <c r="N819" s="1">
        <f>IFERROR(sales!$I819 * VLOOKUP($E819&amp;F819&amp;"DSL", 'fuel-split'!$A$2:$E$7, 5, 0) / VLOOKUP($F819&amp;$G819&amp;"DSL", 'fuel-efficiency'!$A$2:$E$56, 5, 0), 0)</f>
        <v>0</v>
      </c>
      <c r="O819" s="1">
        <f>IFERROR(sales!$I819 * VLOOKUP($E819&amp;$F819&amp;"NG", 'fuel-split'!$A$2:$E$7, 5, 0) / VLOOKUP($F819&amp;$G819&amp;"NG", 'fuel-efficiency'!$A$2:$E$56, 5, 0), 0)</f>
        <v>0</v>
      </c>
      <c r="P819" s="1">
        <f>IFERROR(sales!$I819 * VLOOKUP($E819&amp;$F819&amp;"ELEC", 'fuel-split'!$A$2:$E$7, 5, 0) / VLOOKUP($F819&amp;$G819&amp;"ELEC", 'fuel-efficiency'!$A$2:$E$56, 5, 0), 0)</f>
        <v>0</v>
      </c>
    </row>
    <row r="820" spans="1:16" x14ac:dyDescent="0.2">
      <c r="A820" s="1" t="str">
        <f t="shared" si="24"/>
        <v>20142industrialVCC 21400 (GAS LHD1)2012</v>
      </c>
      <c r="B820" s="1" t="str">
        <f t="shared" si="25"/>
        <v>20142industrialVCC 21400 (GAS LHD1)</v>
      </c>
      <c r="C820">
        <f>sales!$B$820</f>
        <v>2014</v>
      </c>
      <c r="D820">
        <f>sales!$C$820</f>
        <v>2</v>
      </c>
      <c r="E820" t="str">
        <f>sales!$D$820</f>
        <v>industrial</v>
      </c>
      <c r="F820" t="str">
        <f>sales!$E$820</f>
        <v>VCC 21400 (GAS LHD1)</v>
      </c>
      <c r="G820">
        <f>sales!$F$820</f>
        <v>2012</v>
      </c>
      <c r="H820" s="1">
        <f>sales!$G820 - VLOOKUP($D820&amp;$G820, 'regional-sales'!$A$2:$D$24, 4, 0) * VLOOKUP($D820&amp;$E820&amp;$F820&amp;$G820, 'market-share'!$A$2:$F$95, 6, 0) * ($C820 = $G820)</f>
        <v>0</v>
      </c>
      <c r="I820" s="1">
        <f>sales!$H820 - IF($C820 &gt;= $G820, VLOOKUP($D820&amp;$G820, 'regional-sales'!$A$2:$D$24, 4, 0) * VLOOKUP($D820&amp;$E820&amp;$F820&amp;$G820, 'market-share'!$A$2:$F$95, 6, 0) * VLOOKUP($C820 - $G820, survival!$A$2:$B$72, 2, 0), 0)</f>
        <v>-9.5079144557530526E-10</v>
      </c>
      <c r="J820" s="1">
        <f>sales!$I820 - IF($C820 &gt;= $G820, sales!$H820 *VLOOKUP(E820&amp;($C820-$G820), 'annual-travel'!$A$2:$D$64, 4, 0), 0)</f>
        <v>1.3873865827918053E-4</v>
      </c>
      <c r="K820" s="1">
        <f>sales!$J820 - SUM($M820:$P820)</f>
        <v>8.9366745669394732E-5</v>
      </c>
      <c r="M820" s="1">
        <f>IFERROR(sales!$I820 * VLOOKUP($E820&amp;$F820&amp;"GAS", 'fuel-split'!$A$2:$E$7, 5, 0) / VLOOKUP($F820&amp;$G820&amp;"GAS", 'fuel-efficiency'!$A$2:$E$56, 5, 0), 0)</f>
        <v>271251.10856089025</v>
      </c>
      <c r="N820" s="1">
        <f>IFERROR(sales!$I820 * VLOOKUP($E820&amp;F820&amp;"DSL", 'fuel-split'!$A$2:$E$7, 5, 0) / VLOOKUP($F820&amp;$G820&amp;"DSL", 'fuel-efficiency'!$A$2:$E$56, 5, 0), 0)</f>
        <v>0</v>
      </c>
      <c r="O820" s="1">
        <f>IFERROR(sales!$I820 * VLOOKUP($E820&amp;$F820&amp;"NG", 'fuel-split'!$A$2:$E$7, 5, 0) / VLOOKUP($F820&amp;$G820&amp;"NG", 'fuel-efficiency'!$A$2:$E$56, 5, 0), 0)</f>
        <v>0</v>
      </c>
      <c r="P820" s="1">
        <f>IFERROR(sales!$I820 * VLOOKUP($E820&amp;$F820&amp;"ELEC", 'fuel-split'!$A$2:$E$7, 5, 0) / VLOOKUP($F820&amp;$G820&amp;"ELEC", 'fuel-efficiency'!$A$2:$E$56, 5, 0), 0)</f>
        <v>0</v>
      </c>
    </row>
    <row r="821" spans="1:16" x14ac:dyDescent="0.2">
      <c r="A821" s="1" t="str">
        <f t="shared" si="24"/>
        <v>20152industrialVCC 21400 (GAS LHD1)2012</v>
      </c>
      <c r="B821" s="1" t="str">
        <f t="shared" si="25"/>
        <v>20152industrialVCC 21400 (GAS LHD1)</v>
      </c>
      <c r="C821">
        <f>sales!$B$821</f>
        <v>2015</v>
      </c>
      <c r="D821">
        <f>sales!$C$821</f>
        <v>2</v>
      </c>
      <c r="E821" t="str">
        <f>sales!$D$821</f>
        <v>industrial</v>
      </c>
      <c r="F821" t="str">
        <f>sales!$E$821</f>
        <v>VCC 21400 (GAS LHD1)</v>
      </c>
      <c r="G821">
        <f>sales!$F$821</f>
        <v>2012</v>
      </c>
      <c r="H821" s="1">
        <f>sales!$G821 - VLOOKUP($D821&amp;$G821, 'regional-sales'!$A$2:$D$24, 4, 0) * VLOOKUP($D821&amp;$E821&amp;$F821&amp;$G821, 'market-share'!$A$2:$F$95, 6, 0) * ($C821 = $G821)</f>
        <v>0</v>
      </c>
      <c r="I821" s="1">
        <f>sales!$H821 - IF($C821 &gt;= $G821, VLOOKUP($D821&amp;$G821, 'regional-sales'!$A$2:$D$24, 4, 0) * VLOOKUP($D821&amp;$E821&amp;$F821&amp;$G821, 'market-share'!$A$2:$F$95, 6, 0) * VLOOKUP($C821 - $G821, survival!$A$2:$B$72, 2, 0), 0)</f>
        <v>-9.4064489530865103E-10</v>
      </c>
      <c r="J821" s="1">
        <f>sales!$I821 - IF($C821 &gt;= $G821, sales!$H821 *VLOOKUP(E821&amp;($C821-$G821), 'annual-travel'!$A$2:$D$64, 4, 0), 0)</f>
        <v>5.2346987649798393E-4</v>
      </c>
      <c r="K821" s="1">
        <f>sales!$J821 - SUM($M821:$P821)</f>
        <v>8.6512940470129251E-5</v>
      </c>
      <c r="M821" s="1">
        <f>IFERROR(sales!$I821 * VLOOKUP($E821&amp;$F821&amp;"GAS", 'fuel-split'!$A$2:$E$7, 5, 0) / VLOOKUP($F821&amp;$G821&amp;"GAS", 'fuel-efficiency'!$A$2:$E$56, 5, 0), 0)</f>
        <v>262590.57367939205</v>
      </c>
      <c r="N821" s="1">
        <f>IFERROR(sales!$I821 * VLOOKUP($E821&amp;F821&amp;"DSL", 'fuel-split'!$A$2:$E$7, 5, 0) / VLOOKUP($F821&amp;$G821&amp;"DSL", 'fuel-efficiency'!$A$2:$E$56, 5, 0), 0)</f>
        <v>0</v>
      </c>
      <c r="O821" s="1">
        <f>IFERROR(sales!$I821 * VLOOKUP($E821&amp;$F821&amp;"NG", 'fuel-split'!$A$2:$E$7, 5, 0) / VLOOKUP($F821&amp;$G821&amp;"NG", 'fuel-efficiency'!$A$2:$E$56, 5, 0), 0)</f>
        <v>0</v>
      </c>
      <c r="P821" s="1">
        <f>IFERROR(sales!$I821 * VLOOKUP($E821&amp;$F821&amp;"ELEC", 'fuel-split'!$A$2:$E$7, 5, 0) / VLOOKUP($F821&amp;$G821&amp;"ELEC", 'fuel-efficiency'!$A$2:$E$56, 5, 0), 0)</f>
        <v>0</v>
      </c>
    </row>
    <row r="822" spans="1:16" x14ac:dyDescent="0.2">
      <c r="A822" s="1" t="str">
        <f t="shared" si="24"/>
        <v>20162industrialVCC 21400 (GAS LHD1)2012</v>
      </c>
      <c r="B822" s="1" t="str">
        <f t="shared" si="25"/>
        <v>20162industrialVCC 21400 (GAS LHD1)</v>
      </c>
      <c r="C822">
        <f>sales!$B$822</f>
        <v>2016</v>
      </c>
      <c r="D822">
        <f>sales!$C$822</f>
        <v>2</v>
      </c>
      <c r="E822" t="str">
        <f>sales!$D$822</f>
        <v>industrial</v>
      </c>
      <c r="F822" t="str">
        <f>sales!$E$822</f>
        <v>VCC 21400 (GAS LHD1)</v>
      </c>
      <c r="G822">
        <f>sales!$F$822</f>
        <v>2012</v>
      </c>
      <c r="H822" s="1">
        <f>sales!$G822 - VLOOKUP($D822&amp;$G822, 'regional-sales'!$A$2:$D$24, 4, 0) * VLOOKUP($D822&amp;$E822&amp;$F822&amp;$G822, 'market-share'!$A$2:$F$95, 6, 0) * ($C822 = $G822)</f>
        <v>0</v>
      </c>
      <c r="I822" s="1">
        <f>sales!$H822 - IF($C822 &gt;= $G822, VLOOKUP($D822&amp;$G822, 'regional-sales'!$A$2:$D$24, 4, 0) * VLOOKUP($D822&amp;$E822&amp;$F822&amp;$G822, 'market-share'!$A$2:$F$95, 6, 0) * VLOOKUP($C822 - $G822, survival!$A$2:$B$72, 2, 0), 0)</f>
        <v>-9.3152152658149134E-10</v>
      </c>
      <c r="J822" s="1">
        <f>sales!$I822 - IF($C822 &gt;= $G822, sales!$H822 *VLOOKUP(E822&amp;($C822-$G822), 'annual-travel'!$A$2:$D$64, 4, 0), 0)</f>
        <v>-4.8475060611963272E-4</v>
      </c>
      <c r="K822" s="1">
        <f>sales!$J822 - SUM($M822:$P822)</f>
        <v>7.720867870375514E-5</v>
      </c>
      <c r="M822" s="1">
        <f>IFERROR(sales!$I822 * VLOOKUP($E822&amp;$F822&amp;"GAS", 'fuel-split'!$A$2:$E$7, 5, 0) / VLOOKUP($F822&amp;$G822&amp;"GAS", 'fuel-efficiency'!$A$2:$E$56, 5, 0), 0)</f>
        <v>234349.59482330232</v>
      </c>
      <c r="N822" s="1">
        <f>IFERROR(sales!$I822 * VLOOKUP($E822&amp;F822&amp;"DSL", 'fuel-split'!$A$2:$E$7, 5, 0) / VLOOKUP($F822&amp;$G822&amp;"DSL", 'fuel-efficiency'!$A$2:$E$56, 5, 0), 0)</f>
        <v>0</v>
      </c>
      <c r="O822" s="1">
        <f>IFERROR(sales!$I822 * VLOOKUP($E822&amp;$F822&amp;"NG", 'fuel-split'!$A$2:$E$7, 5, 0) / VLOOKUP($F822&amp;$G822&amp;"NG", 'fuel-efficiency'!$A$2:$E$56, 5, 0), 0)</f>
        <v>0</v>
      </c>
      <c r="P822" s="1">
        <f>IFERROR(sales!$I822 * VLOOKUP($E822&amp;$F822&amp;"ELEC", 'fuel-split'!$A$2:$E$7, 5, 0) / VLOOKUP($F822&amp;$G822&amp;"ELEC", 'fuel-efficiency'!$A$2:$E$56, 5, 0), 0)</f>
        <v>0</v>
      </c>
    </row>
    <row r="823" spans="1:16" x14ac:dyDescent="0.2">
      <c r="A823" s="1" t="str">
        <f t="shared" si="24"/>
        <v>20172industrialVCC 21400 (GAS LHD1)2012</v>
      </c>
      <c r="B823" s="1" t="str">
        <f t="shared" si="25"/>
        <v>20172industrialVCC 21400 (GAS LHD1)</v>
      </c>
      <c r="C823">
        <f>sales!$B$823</f>
        <v>2017</v>
      </c>
      <c r="D823">
        <f>sales!$C$823</f>
        <v>2</v>
      </c>
      <c r="E823" t="str">
        <f>sales!$D$823</f>
        <v>industrial</v>
      </c>
      <c r="F823" t="str">
        <f>sales!$E$823</f>
        <v>VCC 21400 (GAS LHD1)</v>
      </c>
      <c r="G823">
        <f>sales!$F$823</f>
        <v>2012</v>
      </c>
      <c r="H823" s="1">
        <f>sales!$G823 - VLOOKUP($D823&amp;$G823, 'regional-sales'!$A$2:$D$24, 4, 0) * VLOOKUP($D823&amp;$E823&amp;$F823&amp;$G823, 'market-share'!$A$2:$F$95, 6, 0) * ($C823 = $G823)</f>
        <v>0</v>
      </c>
      <c r="I823" s="1">
        <f>sales!$H823 - IF($C823 &gt;= $G823, VLOOKUP($D823&amp;$G823, 'regional-sales'!$A$2:$D$24, 4, 0) * VLOOKUP($D823&amp;$E823&amp;$F823&amp;$G823, 'market-share'!$A$2:$F$95, 6, 0) * VLOOKUP($C823 - $G823, survival!$A$2:$B$72, 2, 0), 0)</f>
        <v>-9.2235552529018605E-10</v>
      </c>
      <c r="J823" s="1">
        <f>sales!$I823 - IF($C823 &gt;= $G823, sales!$H823 *VLOOKUP(E823&amp;($C823-$G823), 'annual-travel'!$A$2:$D$64, 4, 0), 0)</f>
        <v>-6.1120698228478432E-4</v>
      </c>
      <c r="K823" s="1">
        <f>sales!$J823 - SUM($M823:$P823)</f>
        <v>7.2292226832360029E-5</v>
      </c>
      <c r="M823" s="1">
        <f>IFERROR(sales!$I823 * VLOOKUP($E823&amp;$F823&amp;"GAS", 'fuel-split'!$A$2:$E$7, 5, 0) / VLOOKUP($F823&amp;$G823&amp;"GAS", 'fuel-efficiency'!$A$2:$E$56, 5, 0), 0)</f>
        <v>219425.30915271078</v>
      </c>
      <c r="N823" s="1">
        <f>IFERROR(sales!$I823 * VLOOKUP($E823&amp;F823&amp;"DSL", 'fuel-split'!$A$2:$E$7, 5, 0) / VLOOKUP($F823&amp;$G823&amp;"DSL", 'fuel-efficiency'!$A$2:$E$56, 5, 0), 0)</f>
        <v>0</v>
      </c>
      <c r="O823" s="1">
        <f>IFERROR(sales!$I823 * VLOOKUP($E823&amp;$F823&amp;"NG", 'fuel-split'!$A$2:$E$7, 5, 0) / VLOOKUP($F823&amp;$G823&amp;"NG", 'fuel-efficiency'!$A$2:$E$56, 5, 0), 0)</f>
        <v>0</v>
      </c>
      <c r="P823" s="1">
        <f>IFERROR(sales!$I823 * VLOOKUP($E823&amp;$F823&amp;"ELEC", 'fuel-split'!$A$2:$E$7, 5, 0) / VLOOKUP($F823&amp;$G823&amp;"ELEC", 'fuel-efficiency'!$A$2:$E$56, 5, 0), 0)</f>
        <v>0</v>
      </c>
    </row>
    <row r="824" spans="1:16" x14ac:dyDescent="0.2">
      <c r="A824" s="1" t="str">
        <f t="shared" si="24"/>
        <v>20182industrialVCC 21400 (GAS LHD1)2012</v>
      </c>
      <c r="B824" s="1" t="str">
        <f t="shared" si="25"/>
        <v>20182industrialVCC 21400 (GAS LHD1)</v>
      </c>
      <c r="C824">
        <f>sales!$B$824</f>
        <v>2018</v>
      </c>
      <c r="D824">
        <f>sales!$C$824</f>
        <v>2</v>
      </c>
      <c r="E824" t="str">
        <f>sales!$D$824</f>
        <v>industrial</v>
      </c>
      <c r="F824" t="str">
        <f>sales!$E$824</f>
        <v>VCC 21400 (GAS LHD1)</v>
      </c>
      <c r="G824">
        <f>sales!$F$824</f>
        <v>2012</v>
      </c>
      <c r="H824" s="1">
        <f>sales!$G824 - VLOOKUP($D824&amp;$G824, 'regional-sales'!$A$2:$D$24, 4, 0) * VLOOKUP($D824&amp;$E824&amp;$F824&amp;$G824, 'market-share'!$A$2:$F$95, 6, 0) * ($C824 = $G824)</f>
        <v>0</v>
      </c>
      <c r="I824" s="1">
        <f>sales!$H824 - IF($C824 &gt;= $G824, VLOOKUP($D824&amp;$G824, 'regional-sales'!$A$2:$D$24, 4, 0) * VLOOKUP($D824&amp;$E824&amp;$F824&amp;$G824, 'market-share'!$A$2:$F$95, 6, 0) * VLOOKUP($C824 - $G824, survival!$A$2:$B$72, 2, 0), 0)</f>
        <v>-9.127631983574247E-10</v>
      </c>
      <c r="J824" s="1">
        <f>sales!$I824 - IF($C824 &gt;= $G824, sales!$H824 *VLOOKUP(E824&amp;($C824-$G824), 'annual-travel'!$A$2:$D$64, 4, 0), 0)</f>
        <v>2.6304880157113075E-4</v>
      </c>
      <c r="K824" s="1">
        <f>sales!$J824 - SUM($M824:$P824)</f>
        <v>6.9480476668104529E-5</v>
      </c>
      <c r="M824" s="1">
        <f>IFERROR(sales!$I824 * VLOOKUP($E824&amp;$F824&amp;"GAS", 'fuel-split'!$A$2:$E$7, 5, 0) / VLOOKUP($F824&amp;$G824&amp;"GAS", 'fuel-efficiency'!$A$2:$E$56, 5, 0), 0)</f>
        <v>210891.61527659351</v>
      </c>
      <c r="N824" s="1">
        <f>IFERROR(sales!$I824 * VLOOKUP($E824&amp;F824&amp;"DSL", 'fuel-split'!$A$2:$E$7, 5, 0) / VLOOKUP($F824&amp;$G824&amp;"DSL", 'fuel-efficiency'!$A$2:$E$56, 5, 0), 0)</f>
        <v>0</v>
      </c>
      <c r="O824" s="1">
        <f>IFERROR(sales!$I824 * VLOOKUP($E824&amp;$F824&amp;"NG", 'fuel-split'!$A$2:$E$7, 5, 0) / VLOOKUP($F824&amp;$G824&amp;"NG", 'fuel-efficiency'!$A$2:$E$56, 5, 0), 0)</f>
        <v>0</v>
      </c>
      <c r="P824" s="1">
        <f>IFERROR(sales!$I824 * VLOOKUP($E824&amp;$F824&amp;"ELEC", 'fuel-split'!$A$2:$E$7, 5, 0) / VLOOKUP($F824&amp;$G824&amp;"ELEC", 'fuel-efficiency'!$A$2:$E$56, 5, 0), 0)</f>
        <v>0</v>
      </c>
    </row>
    <row r="825" spans="1:16" x14ac:dyDescent="0.2">
      <c r="A825" s="1" t="str">
        <f t="shared" si="24"/>
        <v>20192industrialVCC 21400 (GAS LHD1)2012</v>
      </c>
      <c r="B825" s="1" t="str">
        <f t="shared" si="25"/>
        <v>20192industrialVCC 21400 (GAS LHD1)</v>
      </c>
      <c r="C825">
        <f>sales!$B$825</f>
        <v>2019</v>
      </c>
      <c r="D825">
        <f>sales!$C$825</f>
        <v>2</v>
      </c>
      <c r="E825" t="str">
        <f>sales!$D$825</f>
        <v>industrial</v>
      </c>
      <c r="F825" t="str">
        <f>sales!$E$825</f>
        <v>VCC 21400 (GAS LHD1)</v>
      </c>
      <c r="G825">
        <f>sales!$F$825</f>
        <v>2012</v>
      </c>
      <c r="H825" s="1">
        <f>sales!$G825 - VLOOKUP($D825&amp;$G825, 'regional-sales'!$A$2:$D$24, 4, 0) * VLOOKUP($D825&amp;$E825&amp;$F825&amp;$G825, 'market-share'!$A$2:$F$95, 6, 0) * ($C825 = $G825)</f>
        <v>0</v>
      </c>
      <c r="I825" s="1">
        <f>sales!$H825 - IF($C825 &gt;= $G825, VLOOKUP($D825&amp;$G825, 'regional-sales'!$A$2:$D$24, 4, 0) * VLOOKUP($D825&amp;$E825&amp;$F825&amp;$G825, 'market-share'!$A$2:$F$95, 6, 0) * VLOOKUP($C825 - $G825, survival!$A$2:$B$72, 2, 0), 0)</f>
        <v>-9.0327034740766976E-10</v>
      </c>
      <c r="J825" s="1">
        <f>sales!$I825 - IF($C825 &gt;= $G825, sales!$H825 *VLOOKUP(E825&amp;($C825-$G825), 'annual-travel'!$A$2:$D$64, 4, 0), 0)</f>
        <v>-4.3664849363267422E-4</v>
      </c>
      <c r="K825" s="1">
        <f>sales!$J825 - SUM($M825:$P825)</f>
        <v>6.3317827880382538E-5</v>
      </c>
      <c r="M825" s="1">
        <f>IFERROR(sales!$I825 * VLOOKUP($E825&amp;$F825&amp;"GAS", 'fuel-split'!$A$2:$E$7, 5, 0) / VLOOKUP($F825&amp;$G825&amp;"GAS", 'fuel-efficiency'!$A$2:$E$56, 5, 0), 0)</f>
        <v>192184.37657821717</v>
      </c>
      <c r="N825" s="1">
        <f>IFERROR(sales!$I825 * VLOOKUP($E825&amp;F825&amp;"DSL", 'fuel-split'!$A$2:$E$7, 5, 0) / VLOOKUP($F825&amp;$G825&amp;"DSL", 'fuel-efficiency'!$A$2:$E$56, 5, 0), 0)</f>
        <v>0</v>
      </c>
      <c r="O825" s="1">
        <f>IFERROR(sales!$I825 * VLOOKUP($E825&amp;$F825&amp;"NG", 'fuel-split'!$A$2:$E$7, 5, 0) / VLOOKUP($F825&amp;$G825&amp;"NG", 'fuel-efficiency'!$A$2:$E$56, 5, 0), 0)</f>
        <v>0</v>
      </c>
      <c r="P825" s="1">
        <f>IFERROR(sales!$I825 * VLOOKUP($E825&amp;$F825&amp;"ELEC", 'fuel-split'!$A$2:$E$7, 5, 0) / VLOOKUP($F825&amp;$G825&amp;"ELEC", 'fuel-efficiency'!$A$2:$E$56, 5, 0), 0)</f>
        <v>0</v>
      </c>
    </row>
    <row r="826" spans="1:16" x14ac:dyDescent="0.2">
      <c r="A826" s="1" t="str">
        <f t="shared" si="24"/>
        <v>20202industrialVCC 21400 (GAS LHD1)2012</v>
      </c>
      <c r="B826" s="1" t="str">
        <f t="shared" si="25"/>
        <v>20202industrialVCC 21400 (GAS LHD1)</v>
      </c>
      <c r="C826">
        <f>sales!$B$826</f>
        <v>2020</v>
      </c>
      <c r="D826">
        <f>sales!$C$826</f>
        <v>2</v>
      </c>
      <c r="E826" t="str">
        <f>sales!$D$826</f>
        <v>industrial</v>
      </c>
      <c r="F826" t="str">
        <f>sales!$E$826</f>
        <v>VCC 21400 (GAS LHD1)</v>
      </c>
      <c r="G826">
        <f>sales!$F$826</f>
        <v>2012</v>
      </c>
      <c r="H826" s="1">
        <f>sales!$G826 - VLOOKUP($D826&amp;$G826, 'regional-sales'!$A$2:$D$24, 4, 0) * VLOOKUP($D826&amp;$E826&amp;$F826&amp;$G826, 'market-share'!$A$2:$F$95, 6, 0) * ($C826 = $G826)</f>
        <v>0</v>
      </c>
      <c r="I826" s="1">
        <f>sales!$H826 - IF($C826 &gt;= $G826, VLOOKUP($D826&amp;$G826, 'regional-sales'!$A$2:$D$24, 4, 0) * VLOOKUP($D826&amp;$E826&amp;$F826&amp;$G826, 'market-share'!$A$2:$F$95, 6, 0) * VLOOKUP($C826 - $G826, survival!$A$2:$B$72, 2, 0), 0)</f>
        <v>-8.9511331680114381E-10</v>
      </c>
      <c r="J826" s="1">
        <f>sales!$I826 - IF($C826 &gt;= $G826, sales!$H826 *VLOOKUP(E826&amp;($C826-$G826), 'annual-travel'!$A$2:$D$64, 4, 0), 0)</f>
        <v>6.0230609960854053E-4</v>
      </c>
      <c r="K826" s="1">
        <f>sales!$J826 - SUM($M826:$P826)</f>
        <v>6.0793478041887283E-5</v>
      </c>
      <c r="M826" s="1">
        <f>IFERROR(sales!$I826 * VLOOKUP($E826&amp;$F826&amp;"GAS", 'fuel-split'!$A$2:$E$7, 5, 0) / VLOOKUP($F826&amp;$G826&amp;"GAS", 'fuel-efficiency'!$A$2:$E$56, 5, 0), 0)</f>
        <v>184524.58565462951</v>
      </c>
      <c r="N826" s="1">
        <f>IFERROR(sales!$I826 * VLOOKUP($E826&amp;F826&amp;"DSL", 'fuel-split'!$A$2:$E$7, 5, 0) / VLOOKUP($F826&amp;$G826&amp;"DSL", 'fuel-efficiency'!$A$2:$E$56, 5, 0), 0)</f>
        <v>0</v>
      </c>
      <c r="O826" s="1">
        <f>IFERROR(sales!$I826 * VLOOKUP($E826&amp;$F826&amp;"NG", 'fuel-split'!$A$2:$E$7, 5, 0) / VLOOKUP($F826&amp;$G826&amp;"NG", 'fuel-efficiency'!$A$2:$E$56, 5, 0), 0)</f>
        <v>0</v>
      </c>
      <c r="P826" s="1">
        <f>IFERROR(sales!$I826 * VLOOKUP($E826&amp;$F826&amp;"ELEC", 'fuel-split'!$A$2:$E$7, 5, 0) / VLOOKUP($F826&amp;$G826&amp;"ELEC", 'fuel-efficiency'!$A$2:$E$56, 5, 0), 0)</f>
        <v>0</v>
      </c>
    </row>
    <row r="827" spans="1:16" x14ac:dyDescent="0.2">
      <c r="A827" s="1" t="str">
        <f t="shared" si="24"/>
        <v>20102industrialVCC 21400 (GAS LHD1)2013</v>
      </c>
      <c r="B827" s="1" t="str">
        <f t="shared" si="25"/>
        <v>20102industrialVCC 21400 (GAS LHD1)</v>
      </c>
      <c r="C827">
        <f>sales!$B$827</f>
        <v>2010</v>
      </c>
      <c r="D827">
        <f>sales!$C$827</f>
        <v>2</v>
      </c>
      <c r="E827" t="str">
        <f>sales!$D$827</f>
        <v>industrial</v>
      </c>
      <c r="F827" t="str">
        <f>sales!$E$827</f>
        <v>VCC 21400 (GAS LHD1)</v>
      </c>
      <c r="G827">
        <f>sales!$F$827</f>
        <v>2013</v>
      </c>
      <c r="H827" s="1">
        <f>sales!$G827 - VLOOKUP($D827&amp;$G827, 'regional-sales'!$A$2:$D$24, 4, 0) * VLOOKUP($D827&amp;$E827&amp;$F827&amp;$G827, 'market-share'!$A$2:$F$95, 6, 0) * ($C827 = $G827)</f>
        <v>0</v>
      </c>
      <c r="I827" s="1">
        <f>sales!$H827 - IF($C827 &gt;= $G827, VLOOKUP($D827&amp;$G827, 'regional-sales'!$A$2:$D$24, 4, 0) * VLOOKUP($D827&amp;$E827&amp;$F827&amp;$G827, 'market-share'!$A$2:$F$95, 6, 0) * VLOOKUP($C827 - $G827, survival!$A$2:$B$72, 2, 0), 0)</f>
        <v>0</v>
      </c>
      <c r="J827" s="1">
        <f>sales!$I827 - IF($C827 &gt;= $G827, sales!$H827 *VLOOKUP(E827&amp;($C827-$G827), 'annual-travel'!$A$2:$D$64, 4, 0), 0)</f>
        <v>0</v>
      </c>
      <c r="K827" s="1">
        <f>sales!$J827 - SUM($M827:$P827)</f>
        <v>0</v>
      </c>
      <c r="M827" s="1">
        <f>IFERROR(sales!$I827 * VLOOKUP($E827&amp;$F827&amp;"GAS", 'fuel-split'!$A$2:$E$7, 5, 0) / VLOOKUP($F827&amp;$G827&amp;"GAS", 'fuel-efficiency'!$A$2:$E$56, 5, 0), 0)</f>
        <v>0</v>
      </c>
      <c r="N827" s="1">
        <f>IFERROR(sales!$I827 * VLOOKUP($E827&amp;F827&amp;"DSL", 'fuel-split'!$A$2:$E$7, 5, 0) / VLOOKUP($F827&amp;$G827&amp;"DSL", 'fuel-efficiency'!$A$2:$E$56, 5, 0), 0)</f>
        <v>0</v>
      </c>
      <c r="O827" s="1">
        <f>IFERROR(sales!$I827 * VLOOKUP($E827&amp;$F827&amp;"NG", 'fuel-split'!$A$2:$E$7, 5, 0) / VLOOKUP($F827&amp;$G827&amp;"NG", 'fuel-efficiency'!$A$2:$E$56, 5, 0), 0)</f>
        <v>0</v>
      </c>
      <c r="P827" s="1">
        <f>IFERROR(sales!$I827 * VLOOKUP($E827&amp;$F827&amp;"ELEC", 'fuel-split'!$A$2:$E$7, 5, 0) / VLOOKUP($F827&amp;$G827&amp;"ELEC", 'fuel-efficiency'!$A$2:$E$56, 5, 0), 0)</f>
        <v>0</v>
      </c>
    </row>
    <row r="828" spans="1:16" x14ac:dyDescent="0.2">
      <c r="A828" s="1" t="str">
        <f t="shared" si="24"/>
        <v>20112industrialVCC 21400 (GAS LHD1)2013</v>
      </c>
      <c r="B828" s="1" t="str">
        <f t="shared" si="25"/>
        <v>20112industrialVCC 21400 (GAS LHD1)</v>
      </c>
      <c r="C828">
        <f>sales!$B$828</f>
        <v>2011</v>
      </c>
      <c r="D828">
        <f>sales!$C$828</f>
        <v>2</v>
      </c>
      <c r="E828" t="str">
        <f>sales!$D$828</f>
        <v>industrial</v>
      </c>
      <c r="F828" t="str">
        <f>sales!$E$828</f>
        <v>VCC 21400 (GAS LHD1)</v>
      </c>
      <c r="G828">
        <f>sales!$F$828</f>
        <v>2013</v>
      </c>
      <c r="H828" s="1">
        <f>sales!$G828 - VLOOKUP($D828&amp;$G828, 'regional-sales'!$A$2:$D$24, 4, 0) * VLOOKUP($D828&amp;$E828&amp;$F828&amp;$G828, 'market-share'!$A$2:$F$95, 6, 0) * ($C828 = $G828)</f>
        <v>0</v>
      </c>
      <c r="I828" s="1">
        <f>sales!$H828 - IF($C828 &gt;= $G828, VLOOKUP($D828&amp;$G828, 'regional-sales'!$A$2:$D$24, 4, 0) * VLOOKUP($D828&amp;$E828&amp;$F828&amp;$G828, 'market-share'!$A$2:$F$95, 6, 0) * VLOOKUP($C828 - $G828, survival!$A$2:$B$72, 2, 0), 0)</f>
        <v>0</v>
      </c>
      <c r="J828" s="1">
        <f>sales!$I828 - IF($C828 &gt;= $G828, sales!$H828 *VLOOKUP(E828&amp;($C828-$G828), 'annual-travel'!$A$2:$D$64, 4, 0), 0)</f>
        <v>0</v>
      </c>
      <c r="K828" s="1">
        <f>sales!$J828 - SUM($M828:$P828)</f>
        <v>0</v>
      </c>
      <c r="M828" s="1">
        <f>IFERROR(sales!$I828 * VLOOKUP($E828&amp;$F828&amp;"GAS", 'fuel-split'!$A$2:$E$7, 5, 0) / VLOOKUP($F828&amp;$G828&amp;"GAS", 'fuel-efficiency'!$A$2:$E$56, 5, 0), 0)</f>
        <v>0</v>
      </c>
      <c r="N828" s="1">
        <f>IFERROR(sales!$I828 * VLOOKUP($E828&amp;F828&amp;"DSL", 'fuel-split'!$A$2:$E$7, 5, 0) / VLOOKUP($F828&amp;$G828&amp;"DSL", 'fuel-efficiency'!$A$2:$E$56, 5, 0), 0)</f>
        <v>0</v>
      </c>
      <c r="O828" s="1">
        <f>IFERROR(sales!$I828 * VLOOKUP($E828&amp;$F828&amp;"NG", 'fuel-split'!$A$2:$E$7, 5, 0) / VLOOKUP($F828&amp;$G828&amp;"NG", 'fuel-efficiency'!$A$2:$E$56, 5, 0), 0)</f>
        <v>0</v>
      </c>
      <c r="P828" s="1">
        <f>IFERROR(sales!$I828 * VLOOKUP($E828&amp;$F828&amp;"ELEC", 'fuel-split'!$A$2:$E$7, 5, 0) / VLOOKUP($F828&amp;$G828&amp;"ELEC", 'fuel-efficiency'!$A$2:$E$56, 5, 0), 0)</f>
        <v>0</v>
      </c>
    </row>
    <row r="829" spans="1:16" x14ac:dyDescent="0.2">
      <c r="A829" s="1" t="str">
        <f t="shared" si="24"/>
        <v>20122industrialVCC 21400 (GAS LHD1)2013</v>
      </c>
      <c r="B829" s="1" t="str">
        <f t="shared" si="25"/>
        <v>20122industrialVCC 21400 (GAS LHD1)</v>
      </c>
      <c r="C829">
        <f>sales!$B$829</f>
        <v>2012</v>
      </c>
      <c r="D829">
        <f>sales!$C$829</f>
        <v>2</v>
      </c>
      <c r="E829" t="str">
        <f>sales!$D$829</f>
        <v>industrial</v>
      </c>
      <c r="F829" t="str">
        <f>sales!$E$829</f>
        <v>VCC 21400 (GAS LHD1)</v>
      </c>
      <c r="G829">
        <f>sales!$F$829</f>
        <v>2013</v>
      </c>
      <c r="H829" s="1">
        <f>sales!$G829 - VLOOKUP($D829&amp;$G829, 'regional-sales'!$A$2:$D$24, 4, 0) * VLOOKUP($D829&amp;$E829&amp;$F829&amp;$G829, 'market-share'!$A$2:$F$95, 6, 0) * ($C829 = $G829)</f>
        <v>0</v>
      </c>
      <c r="I829" s="1">
        <f>sales!$H829 - IF($C829 &gt;= $G829, VLOOKUP($D829&amp;$G829, 'regional-sales'!$A$2:$D$24, 4, 0) * VLOOKUP($D829&amp;$E829&amp;$F829&amp;$G829, 'market-share'!$A$2:$F$95, 6, 0) * VLOOKUP($C829 - $G829, survival!$A$2:$B$72, 2, 0), 0)</f>
        <v>0</v>
      </c>
      <c r="J829" s="1">
        <f>sales!$I829 - IF($C829 &gt;= $G829, sales!$H829 *VLOOKUP(E829&amp;($C829-$G829), 'annual-travel'!$A$2:$D$64, 4, 0), 0)</f>
        <v>0</v>
      </c>
      <c r="K829" s="1">
        <f>sales!$J829 - SUM($M829:$P829)</f>
        <v>0</v>
      </c>
      <c r="M829" s="1">
        <f>IFERROR(sales!$I829 * VLOOKUP($E829&amp;$F829&amp;"GAS", 'fuel-split'!$A$2:$E$7, 5, 0) / VLOOKUP($F829&amp;$G829&amp;"GAS", 'fuel-efficiency'!$A$2:$E$56, 5, 0), 0)</f>
        <v>0</v>
      </c>
      <c r="N829" s="1">
        <f>IFERROR(sales!$I829 * VLOOKUP($E829&amp;F829&amp;"DSL", 'fuel-split'!$A$2:$E$7, 5, 0) / VLOOKUP($F829&amp;$G829&amp;"DSL", 'fuel-efficiency'!$A$2:$E$56, 5, 0), 0)</f>
        <v>0</v>
      </c>
      <c r="O829" s="1">
        <f>IFERROR(sales!$I829 * VLOOKUP($E829&amp;$F829&amp;"NG", 'fuel-split'!$A$2:$E$7, 5, 0) / VLOOKUP($F829&amp;$G829&amp;"NG", 'fuel-efficiency'!$A$2:$E$56, 5, 0), 0)</f>
        <v>0</v>
      </c>
      <c r="P829" s="1">
        <f>IFERROR(sales!$I829 * VLOOKUP($E829&amp;$F829&amp;"ELEC", 'fuel-split'!$A$2:$E$7, 5, 0) / VLOOKUP($F829&amp;$G829&amp;"ELEC", 'fuel-efficiency'!$A$2:$E$56, 5, 0), 0)</f>
        <v>0</v>
      </c>
    </row>
    <row r="830" spans="1:16" x14ac:dyDescent="0.2">
      <c r="A830" s="1" t="str">
        <f t="shared" si="24"/>
        <v>20132industrialVCC 21400 (GAS LHD1)2013</v>
      </c>
      <c r="B830" s="1" t="str">
        <f t="shared" si="25"/>
        <v>20132industrialVCC 21400 (GAS LHD1)</v>
      </c>
      <c r="C830">
        <f>sales!$B$830</f>
        <v>2013</v>
      </c>
      <c r="D830">
        <f>sales!$C$830</f>
        <v>2</v>
      </c>
      <c r="E830" t="str">
        <f>sales!$D$830</f>
        <v>industrial</v>
      </c>
      <c r="F830" t="str">
        <f>sales!$E$830</f>
        <v>VCC 21400 (GAS LHD1)</v>
      </c>
      <c r="G830">
        <f>sales!$F$830</f>
        <v>2013</v>
      </c>
      <c r="H830" s="1">
        <f>sales!$G830 - VLOOKUP($D830&amp;$G830, 'regional-sales'!$A$2:$D$24, 4, 0) * VLOOKUP($D830&amp;$E830&amp;$F830&amp;$G830, 'market-share'!$A$2:$F$95, 6, 0) * ($C830 = $G830)</f>
        <v>-4.4967265466766548E-9</v>
      </c>
      <c r="I830" s="1">
        <f>sales!$H830 - IF($C830 &gt;= $G830, VLOOKUP($D830&amp;$G830, 'regional-sales'!$A$2:$D$24, 4, 0) * VLOOKUP($D830&amp;$E830&amp;$F830&amp;$G830, 'market-share'!$A$2:$F$95, 6, 0) * VLOOKUP($C830 - $G830, survival!$A$2:$B$72, 2, 0), 0)</f>
        <v>-4.4967265466766548E-9</v>
      </c>
      <c r="J830" s="1">
        <f>sales!$I830 - IF($C830 &gt;= $G830, sales!$H830 *VLOOKUP(E830&amp;($C830-$G830), 'annual-travel'!$A$2:$D$64, 4, 0), 0)</f>
        <v>1.0054814629256725E-4</v>
      </c>
      <c r="K830" s="1">
        <f>sales!$J830 - SUM($M830:$P830)</f>
        <v>1.8503815226722509E-5</v>
      </c>
      <c r="M830" s="1">
        <f>IFERROR(sales!$I830 * VLOOKUP($E830&amp;$F830&amp;"GAS", 'fuel-split'!$A$2:$E$7, 5, 0) / VLOOKUP($F830&amp;$G830&amp;"GAS", 'fuel-efficiency'!$A$2:$E$56, 5, 0), 0)</f>
        <v>58470.002447714884</v>
      </c>
      <c r="N830" s="1">
        <f>IFERROR(sales!$I830 * VLOOKUP($E830&amp;F830&amp;"DSL", 'fuel-split'!$A$2:$E$7, 5, 0) / VLOOKUP($F830&amp;$G830&amp;"DSL", 'fuel-efficiency'!$A$2:$E$56, 5, 0), 0)</f>
        <v>0</v>
      </c>
      <c r="O830" s="1">
        <f>IFERROR(sales!$I830 * VLOOKUP($E830&amp;$F830&amp;"NG", 'fuel-split'!$A$2:$E$7, 5, 0) / VLOOKUP($F830&amp;$G830&amp;"NG", 'fuel-efficiency'!$A$2:$E$56, 5, 0), 0)</f>
        <v>0</v>
      </c>
      <c r="P830" s="1">
        <f>IFERROR(sales!$I830 * VLOOKUP($E830&amp;$F830&amp;"ELEC", 'fuel-split'!$A$2:$E$7, 5, 0) / VLOOKUP($F830&amp;$G830&amp;"ELEC", 'fuel-efficiency'!$A$2:$E$56, 5, 0), 0)</f>
        <v>0</v>
      </c>
    </row>
    <row r="831" spans="1:16" x14ac:dyDescent="0.2">
      <c r="A831" s="1" t="str">
        <f t="shared" si="24"/>
        <v>20142industrialVCC 21400 (GAS LHD1)2013</v>
      </c>
      <c r="B831" s="1" t="str">
        <f t="shared" si="25"/>
        <v>20142industrialVCC 21400 (GAS LHD1)</v>
      </c>
      <c r="C831">
        <f>sales!$B$831</f>
        <v>2014</v>
      </c>
      <c r="D831">
        <f>sales!$C$831</f>
        <v>2</v>
      </c>
      <c r="E831" t="str">
        <f>sales!$D$831</f>
        <v>industrial</v>
      </c>
      <c r="F831" t="str">
        <f>sales!$E$831</f>
        <v>VCC 21400 (GAS LHD1)</v>
      </c>
      <c r="G831">
        <f>sales!$F$831</f>
        <v>2013</v>
      </c>
      <c r="H831" s="1">
        <f>sales!$G831 - VLOOKUP($D831&amp;$G831, 'regional-sales'!$A$2:$D$24, 4, 0) * VLOOKUP($D831&amp;$E831&amp;$F831&amp;$G831, 'market-share'!$A$2:$F$95, 6, 0) * ($C831 = $G831)</f>
        <v>0</v>
      </c>
      <c r="I831" s="1">
        <f>sales!$H831 - IF($C831 &gt;= $G831, VLOOKUP($D831&amp;$G831, 'regional-sales'!$A$2:$D$24, 4, 0) * VLOOKUP($D831&amp;$E831&amp;$F831&amp;$G831, 'market-share'!$A$2:$F$95, 6, 0) * VLOOKUP($C831 - $G831, survival!$A$2:$B$72, 2, 0), 0)</f>
        <v>-4.4518024822082225E-9</v>
      </c>
      <c r="J831" s="1">
        <f>sales!$I831 - IF($C831 &gt;= $G831, sales!$H831 *VLOOKUP(E831&amp;($C831-$G831), 'annual-travel'!$A$2:$D$64, 4, 0), 0)</f>
        <v>2.8626876883208752E-5</v>
      </c>
      <c r="K831" s="1">
        <f>sales!$J831 - SUM($M831:$P831)</f>
        <v>1.7422040400560945E-5</v>
      </c>
      <c r="M831" s="1">
        <f>IFERROR(sales!$I831 * VLOOKUP($E831&amp;$F831&amp;"GAS", 'fuel-split'!$A$2:$E$7, 5, 0) / VLOOKUP($F831&amp;$G831&amp;"GAS", 'fuel-efficiency'!$A$2:$E$56, 5, 0), 0)</f>
        <v>55052.146507136858</v>
      </c>
      <c r="N831" s="1">
        <f>IFERROR(sales!$I831 * VLOOKUP($E831&amp;F831&amp;"DSL", 'fuel-split'!$A$2:$E$7, 5, 0) / VLOOKUP($F831&amp;$G831&amp;"DSL", 'fuel-efficiency'!$A$2:$E$56, 5, 0), 0)</f>
        <v>0</v>
      </c>
      <c r="O831" s="1">
        <f>IFERROR(sales!$I831 * VLOOKUP($E831&amp;$F831&amp;"NG", 'fuel-split'!$A$2:$E$7, 5, 0) / VLOOKUP($F831&amp;$G831&amp;"NG", 'fuel-efficiency'!$A$2:$E$56, 5, 0), 0)</f>
        <v>0</v>
      </c>
      <c r="P831" s="1">
        <f>IFERROR(sales!$I831 * VLOOKUP($E831&amp;$F831&amp;"ELEC", 'fuel-split'!$A$2:$E$7, 5, 0) / VLOOKUP($F831&amp;$G831&amp;"ELEC", 'fuel-efficiency'!$A$2:$E$56, 5, 0), 0)</f>
        <v>0</v>
      </c>
    </row>
    <row r="832" spans="1:16" x14ac:dyDescent="0.2">
      <c r="A832" s="1" t="str">
        <f t="shared" si="24"/>
        <v>20152industrialVCC 21400 (GAS LHD1)2013</v>
      </c>
      <c r="B832" s="1" t="str">
        <f t="shared" si="25"/>
        <v>20152industrialVCC 21400 (GAS LHD1)</v>
      </c>
      <c r="C832">
        <f>sales!$B$832</f>
        <v>2015</v>
      </c>
      <c r="D832">
        <f>sales!$C$832</f>
        <v>2</v>
      </c>
      <c r="E832" t="str">
        <f>sales!$D$832</f>
        <v>industrial</v>
      </c>
      <c r="F832" t="str">
        <f>sales!$E$832</f>
        <v>VCC 21400 (GAS LHD1)</v>
      </c>
      <c r="G832">
        <f>sales!$F$832</f>
        <v>2013</v>
      </c>
      <c r="H832" s="1">
        <f>sales!$G832 - VLOOKUP($D832&amp;$G832, 'regional-sales'!$A$2:$D$24, 4, 0) * VLOOKUP($D832&amp;$E832&amp;$F832&amp;$G832, 'market-share'!$A$2:$F$95, 6, 0) * ($C832 = $G832)</f>
        <v>0</v>
      </c>
      <c r="I832" s="1">
        <f>sales!$H832 - IF($C832 &gt;= $G832, VLOOKUP($D832&amp;$G832, 'regional-sales'!$A$2:$D$24, 4, 0) * VLOOKUP($D832&amp;$E832&amp;$F832&amp;$G832, 'market-share'!$A$2:$F$95, 6, 0) * VLOOKUP($C832 - $G832, survival!$A$2:$B$72, 2, 0), 0)</f>
        <v>-4.4073011906675674E-9</v>
      </c>
      <c r="J832" s="1">
        <f>sales!$I832 - IF($C832 &gt;= $G832, sales!$H832 *VLOOKUP(E832&amp;($C832-$G832), 'annual-travel'!$A$2:$D$64, 4, 0), 0)</f>
        <v>2.7030473574995995E-5</v>
      </c>
      <c r="K832" s="1">
        <f>sales!$J832 - SUM($M832:$P832)</f>
        <v>1.67596954270266E-5</v>
      </c>
      <c r="M832" s="1">
        <f>IFERROR(sales!$I832 * VLOOKUP($E832&amp;$F832&amp;"GAS", 'fuel-split'!$A$2:$E$7, 5, 0) / VLOOKUP($F832&amp;$G832&amp;"GAS", 'fuel-efficiency'!$A$2:$E$56, 5, 0), 0)</f>
        <v>52959.064699219707</v>
      </c>
      <c r="N832" s="1">
        <f>IFERROR(sales!$I832 * VLOOKUP($E832&amp;F832&amp;"DSL", 'fuel-split'!$A$2:$E$7, 5, 0) / VLOOKUP($F832&amp;$G832&amp;"DSL", 'fuel-efficiency'!$A$2:$E$56, 5, 0), 0)</f>
        <v>0</v>
      </c>
      <c r="O832" s="1">
        <f>IFERROR(sales!$I832 * VLOOKUP($E832&amp;$F832&amp;"NG", 'fuel-split'!$A$2:$E$7, 5, 0) / VLOOKUP($F832&amp;$G832&amp;"NG", 'fuel-efficiency'!$A$2:$E$56, 5, 0), 0)</f>
        <v>0</v>
      </c>
      <c r="P832" s="1">
        <f>IFERROR(sales!$I832 * VLOOKUP($E832&amp;$F832&amp;"ELEC", 'fuel-split'!$A$2:$E$7, 5, 0) / VLOOKUP($F832&amp;$G832&amp;"ELEC", 'fuel-efficiency'!$A$2:$E$56, 5, 0), 0)</f>
        <v>0</v>
      </c>
    </row>
    <row r="833" spans="1:16" x14ac:dyDescent="0.2">
      <c r="A833" s="1" t="str">
        <f t="shared" si="24"/>
        <v>20162industrialVCC 21400 (GAS LHD1)2013</v>
      </c>
      <c r="B833" s="1" t="str">
        <f t="shared" si="25"/>
        <v>20162industrialVCC 21400 (GAS LHD1)</v>
      </c>
      <c r="C833">
        <f>sales!$B$833</f>
        <v>2016</v>
      </c>
      <c r="D833">
        <f>sales!$C$833</f>
        <v>2</v>
      </c>
      <c r="E833" t="str">
        <f>sales!$D$833</f>
        <v>industrial</v>
      </c>
      <c r="F833" t="str">
        <f>sales!$E$833</f>
        <v>VCC 21400 (GAS LHD1)</v>
      </c>
      <c r="G833">
        <f>sales!$F$833</f>
        <v>2013</v>
      </c>
      <c r="H833" s="1">
        <f>sales!$G833 - VLOOKUP($D833&amp;$G833, 'regional-sales'!$A$2:$D$24, 4, 0) * VLOOKUP($D833&amp;$E833&amp;$F833&amp;$G833, 'market-share'!$A$2:$F$95, 6, 0) * ($C833 = $G833)</f>
        <v>0</v>
      </c>
      <c r="I833" s="1">
        <f>sales!$H833 - IF($C833 &gt;= $G833, VLOOKUP($D833&amp;$G833, 'regional-sales'!$A$2:$D$24, 4, 0) * VLOOKUP($D833&amp;$E833&amp;$F833&amp;$G833, 'market-share'!$A$2:$F$95, 6, 0) * VLOOKUP($C833 - $G833, survival!$A$2:$B$72, 2, 0), 0)</f>
        <v>-4.3631658286358288E-9</v>
      </c>
      <c r="J833" s="1">
        <f>sales!$I833 - IF($C833 &gt;= $G833, sales!$H833 *VLOOKUP(E833&amp;($C833-$G833), 'annual-travel'!$A$2:$D$64, 4, 0), 0)</f>
        <v>1.0199612006545067E-4</v>
      </c>
      <c r="K833" s="1">
        <f>sales!$J833 - SUM($M833:$P833)</f>
        <v>1.6224679711740464E-5</v>
      </c>
      <c r="M833" s="1">
        <f>IFERROR(sales!$I833 * VLOOKUP($E833&amp;$F833&amp;"GAS", 'fuel-split'!$A$2:$E$7, 5, 0) / VLOOKUP($F833&amp;$G833&amp;"GAS", 'fuel-efficiency'!$A$2:$E$56, 5, 0), 0)</f>
        <v>51268.181924389821</v>
      </c>
      <c r="N833" s="1">
        <f>IFERROR(sales!$I833 * VLOOKUP($E833&amp;F833&amp;"DSL", 'fuel-split'!$A$2:$E$7, 5, 0) / VLOOKUP($F833&amp;$G833&amp;"DSL", 'fuel-efficiency'!$A$2:$E$56, 5, 0), 0)</f>
        <v>0</v>
      </c>
      <c r="O833" s="1">
        <f>IFERROR(sales!$I833 * VLOOKUP($E833&amp;$F833&amp;"NG", 'fuel-split'!$A$2:$E$7, 5, 0) / VLOOKUP($F833&amp;$G833&amp;"NG", 'fuel-efficiency'!$A$2:$E$56, 5, 0), 0)</f>
        <v>0</v>
      </c>
      <c r="P833" s="1">
        <f>IFERROR(sales!$I833 * VLOOKUP($E833&amp;$F833&amp;"ELEC", 'fuel-split'!$A$2:$E$7, 5, 0) / VLOOKUP($F833&amp;$G833&amp;"ELEC", 'fuel-efficiency'!$A$2:$E$56, 5, 0), 0)</f>
        <v>0</v>
      </c>
    </row>
    <row r="834" spans="1:16" x14ac:dyDescent="0.2">
      <c r="A834" s="1" t="str">
        <f t="shared" si="24"/>
        <v>20172industrialVCC 21400 (GAS LHD1)2013</v>
      </c>
      <c r="B834" s="1" t="str">
        <f t="shared" si="25"/>
        <v>20172industrialVCC 21400 (GAS LHD1)</v>
      </c>
      <c r="C834">
        <f>sales!$B$834</f>
        <v>2017</v>
      </c>
      <c r="D834">
        <f>sales!$C$834</f>
        <v>2</v>
      </c>
      <c r="E834" t="str">
        <f>sales!$D$834</f>
        <v>industrial</v>
      </c>
      <c r="F834" t="str">
        <f>sales!$E$834</f>
        <v>VCC 21400 (GAS LHD1)</v>
      </c>
      <c r="G834">
        <f>sales!$F$834</f>
        <v>2013</v>
      </c>
      <c r="H834" s="1">
        <f>sales!$G834 - VLOOKUP($D834&amp;$G834, 'regional-sales'!$A$2:$D$24, 4, 0) * VLOOKUP($D834&amp;$E834&amp;$F834&amp;$G834, 'market-share'!$A$2:$F$95, 6, 0) * ($C834 = $G834)</f>
        <v>0</v>
      </c>
      <c r="I834" s="1">
        <f>sales!$H834 - IF($C834 &gt;= $G834, VLOOKUP($D834&amp;$G834, 'regional-sales'!$A$2:$D$24, 4, 0) * VLOOKUP($D834&amp;$E834&amp;$F834&amp;$G834, 'market-share'!$A$2:$F$95, 6, 0) * VLOOKUP($C834 - $G834, survival!$A$2:$B$72, 2, 0), 0)</f>
        <v>-4.3196095589337347E-9</v>
      </c>
      <c r="J834" s="1">
        <f>sales!$I834 - IF($C834 &gt;= $G834, sales!$H834 *VLOOKUP(E834&amp;($C834-$G834), 'annual-travel'!$A$2:$D$64, 4, 0), 0)</f>
        <v>-9.4454328063875437E-5</v>
      </c>
      <c r="K834" s="1">
        <f>sales!$J834 - SUM($M834:$P834)</f>
        <v>1.4479752280749381E-5</v>
      </c>
      <c r="M834" s="1">
        <f>IFERROR(sales!$I834 * VLOOKUP($E834&amp;$F834&amp;"GAS", 'fuel-split'!$A$2:$E$7, 5, 0) / VLOOKUP($F834&amp;$G834&amp;"GAS", 'fuel-efficiency'!$A$2:$E$56, 5, 0), 0)</f>
        <v>45754.413393290146</v>
      </c>
      <c r="N834" s="1">
        <f>IFERROR(sales!$I834 * VLOOKUP($E834&amp;F834&amp;"DSL", 'fuel-split'!$A$2:$E$7, 5, 0) / VLOOKUP($F834&amp;$G834&amp;"DSL", 'fuel-efficiency'!$A$2:$E$56, 5, 0), 0)</f>
        <v>0</v>
      </c>
      <c r="O834" s="1">
        <f>IFERROR(sales!$I834 * VLOOKUP($E834&amp;$F834&amp;"NG", 'fuel-split'!$A$2:$E$7, 5, 0) / VLOOKUP($F834&amp;$G834&amp;"NG", 'fuel-efficiency'!$A$2:$E$56, 5, 0), 0)</f>
        <v>0</v>
      </c>
      <c r="P834" s="1">
        <f>IFERROR(sales!$I834 * VLOOKUP($E834&amp;$F834&amp;"ELEC", 'fuel-split'!$A$2:$E$7, 5, 0) / VLOOKUP($F834&amp;$G834&amp;"ELEC", 'fuel-efficiency'!$A$2:$E$56, 5, 0), 0)</f>
        <v>0</v>
      </c>
    </row>
    <row r="835" spans="1:16" x14ac:dyDescent="0.2">
      <c r="A835" s="1" t="str">
        <f t="shared" ref="A835:A898" si="26">$B835&amp;$G835</f>
        <v>20182industrialVCC 21400 (GAS LHD1)2013</v>
      </c>
      <c r="B835" s="1" t="str">
        <f t="shared" ref="B835:B898" si="27">$C835&amp;$D835&amp;$E835&amp;$F835</f>
        <v>20182industrialVCC 21400 (GAS LHD1)</v>
      </c>
      <c r="C835">
        <f>sales!$B$835</f>
        <v>2018</v>
      </c>
      <c r="D835">
        <f>sales!$C$835</f>
        <v>2</v>
      </c>
      <c r="E835" t="str">
        <f>sales!$D$835</f>
        <v>industrial</v>
      </c>
      <c r="F835" t="str">
        <f>sales!$E$835</f>
        <v>VCC 21400 (GAS LHD1)</v>
      </c>
      <c r="G835">
        <f>sales!$F$835</f>
        <v>2013</v>
      </c>
      <c r="H835" s="1">
        <f>sales!$G835 - VLOOKUP($D835&amp;$G835, 'regional-sales'!$A$2:$D$24, 4, 0) * VLOOKUP($D835&amp;$E835&amp;$F835&amp;$G835, 'market-share'!$A$2:$F$95, 6, 0) * ($C835 = $G835)</f>
        <v>0</v>
      </c>
      <c r="I835" s="1">
        <f>sales!$H835 - IF($C835 &gt;= $G835, VLOOKUP($D835&amp;$G835, 'regional-sales'!$A$2:$D$24, 4, 0) * VLOOKUP($D835&amp;$E835&amp;$F835&amp;$G835, 'market-share'!$A$2:$F$95, 6, 0) * VLOOKUP($C835 - $G835, survival!$A$2:$B$72, 2, 0), 0)</f>
        <v>-4.2763232954712294E-9</v>
      </c>
      <c r="J835" s="1">
        <f>sales!$I835 - IF($C835 &gt;= $G835, sales!$H835 *VLOOKUP(E835&amp;($C835-$G835), 'annual-travel'!$A$2:$D$64, 4, 0), 0)</f>
        <v>-1.1909520253539085E-4</v>
      </c>
      <c r="K835" s="1">
        <f>sales!$J835 - SUM($M835:$P835)</f>
        <v>1.3557641068473458E-5</v>
      </c>
      <c r="M835" s="1">
        <f>IFERROR(sales!$I835 * VLOOKUP($E835&amp;$F835&amp;"GAS", 'fuel-split'!$A$2:$E$7, 5, 0) / VLOOKUP($F835&amp;$G835&amp;"GAS", 'fuel-efficiency'!$A$2:$E$56, 5, 0), 0)</f>
        <v>42840.595954490462</v>
      </c>
      <c r="N835" s="1">
        <f>IFERROR(sales!$I835 * VLOOKUP($E835&amp;F835&amp;"DSL", 'fuel-split'!$A$2:$E$7, 5, 0) / VLOOKUP($F835&amp;$G835&amp;"DSL", 'fuel-efficiency'!$A$2:$E$56, 5, 0), 0)</f>
        <v>0</v>
      </c>
      <c r="O835" s="1">
        <f>IFERROR(sales!$I835 * VLOOKUP($E835&amp;$F835&amp;"NG", 'fuel-split'!$A$2:$E$7, 5, 0) / VLOOKUP($F835&amp;$G835&amp;"NG", 'fuel-efficiency'!$A$2:$E$56, 5, 0), 0)</f>
        <v>0</v>
      </c>
      <c r="P835" s="1">
        <f>IFERROR(sales!$I835 * VLOOKUP($E835&amp;$F835&amp;"ELEC", 'fuel-split'!$A$2:$E$7, 5, 0) / VLOOKUP($F835&amp;$G835&amp;"ELEC", 'fuel-efficiency'!$A$2:$E$56, 5, 0), 0)</f>
        <v>0</v>
      </c>
    </row>
    <row r="836" spans="1:16" x14ac:dyDescent="0.2">
      <c r="A836" s="1" t="str">
        <f t="shared" si="26"/>
        <v>20192industrialVCC 21400 (GAS LHD1)2013</v>
      </c>
      <c r="B836" s="1" t="str">
        <f t="shared" si="27"/>
        <v>20192industrialVCC 21400 (GAS LHD1)</v>
      </c>
      <c r="C836">
        <f>sales!$B$836</f>
        <v>2019</v>
      </c>
      <c r="D836">
        <f>sales!$C$836</f>
        <v>2</v>
      </c>
      <c r="E836" t="str">
        <f>sales!$D$836</f>
        <v>industrial</v>
      </c>
      <c r="F836" t="str">
        <f>sales!$E$836</f>
        <v>VCC 21400 (GAS LHD1)</v>
      </c>
      <c r="G836">
        <f>sales!$F$836</f>
        <v>2013</v>
      </c>
      <c r="H836" s="1">
        <f>sales!$G836 - VLOOKUP($D836&amp;$G836, 'regional-sales'!$A$2:$D$24, 4, 0) * VLOOKUP($D836&amp;$E836&amp;$F836&amp;$G836, 'market-share'!$A$2:$F$95, 6, 0) * ($C836 = $G836)</f>
        <v>0</v>
      </c>
      <c r="I836" s="1">
        <f>sales!$H836 - IF($C836 &gt;= $G836, VLOOKUP($D836&amp;$G836, 'regional-sales'!$A$2:$D$24, 4, 0) * VLOOKUP($D836&amp;$E836&amp;$F836&amp;$G836, 'market-share'!$A$2:$F$95, 6, 0) * VLOOKUP($C836 - $G836, survival!$A$2:$B$72, 2, 0), 0)</f>
        <v>-4.2336587569025141E-9</v>
      </c>
      <c r="J836" s="1">
        <f>sales!$I836 - IF($C836 &gt;= $G836, sales!$H836 *VLOOKUP(E836&amp;($C836-$G836), 'annual-travel'!$A$2:$D$64, 4, 0), 0)</f>
        <v>5.1254581194370985E-5</v>
      </c>
      <c r="K836" s="1">
        <f>sales!$J836 - SUM($M836:$P836)</f>
        <v>1.3030352420173585E-5</v>
      </c>
      <c r="M836" s="1">
        <f>IFERROR(sales!$I836 * VLOOKUP($E836&amp;$F836&amp;"GAS", 'fuel-split'!$A$2:$E$7, 5, 0) / VLOOKUP($F836&amp;$G836&amp;"GAS", 'fuel-efficiency'!$A$2:$E$56, 5, 0), 0)</f>
        <v>41174.477616739146</v>
      </c>
      <c r="N836" s="1">
        <f>IFERROR(sales!$I836 * VLOOKUP($E836&amp;F836&amp;"DSL", 'fuel-split'!$A$2:$E$7, 5, 0) / VLOOKUP($F836&amp;$G836&amp;"DSL", 'fuel-efficiency'!$A$2:$E$56, 5, 0), 0)</f>
        <v>0</v>
      </c>
      <c r="O836" s="1">
        <f>IFERROR(sales!$I836 * VLOOKUP($E836&amp;$F836&amp;"NG", 'fuel-split'!$A$2:$E$7, 5, 0) / VLOOKUP($F836&amp;$G836&amp;"NG", 'fuel-efficiency'!$A$2:$E$56, 5, 0), 0)</f>
        <v>0</v>
      </c>
      <c r="P836" s="1">
        <f>IFERROR(sales!$I836 * VLOOKUP($E836&amp;$F836&amp;"ELEC", 'fuel-split'!$A$2:$E$7, 5, 0) / VLOOKUP($F836&amp;$G836&amp;"ELEC", 'fuel-efficiency'!$A$2:$E$56, 5, 0), 0)</f>
        <v>0</v>
      </c>
    </row>
    <row r="837" spans="1:16" x14ac:dyDescent="0.2">
      <c r="A837" s="1" t="str">
        <f t="shared" si="26"/>
        <v>20202industrialVCC 21400 (GAS LHD1)2013</v>
      </c>
      <c r="B837" s="1" t="str">
        <f t="shared" si="27"/>
        <v>20202industrialVCC 21400 (GAS LHD1)</v>
      </c>
      <c r="C837">
        <f>sales!$B$837</f>
        <v>2020</v>
      </c>
      <c r="D837">
        <f>sales!$C$837</f>
        <v>2</v>
      </c>
      <c r="E837" t="str">
        <f>sales!$D$837</f>
        <v>industrial</v>
      </c>
      <c r="F837" t="str">
        <f>sales!$E$837</f>
        <v>VCC 21400 (GAS LHD1)</v>
      </c>
      <c r="G837">
        <f>sales!$F$837</f>
        <v>2013</v>
      </c>
      <c r="H837" s="1">
        <f>sales!$G837 - VLOOKUP($D837&amp;$G837, 'regional-sales'!$A$2:$D$24, 4, 0) * VLOOKUP($D837&amp;$E837&amp;$F837&amp;$G837, 'market-share'!$A$2:$F$95, 6, 0) * ($C837 = $G837)</f>
        <v>0</v>
      </c>
      <c r="I837" s="1">
        <f>sales!$H837 - IF($C837 &gt;= $G837, VLOOKUP($D837&amp;$G837, 'regional-sales'!$A$2:$D$24, 4, 0) * VLOOKUP($D837&amp;$E837&amp;$F837&amp;$G837, 'market-share'!$A$2:$F$95, 6, 0) * VLOOKUP($C837 - $G837, survival!$A$2:$B$72, 2, 0), 0)</f>
        <v>-4.1912358028639574E-9</v>
      </c>
      <c r="J837" s="1">
        <f>sales!$I837 - IF($C837 &gt;= $G837, sales!$H837 *VLOOKUP(E837&amp;($C837-$G837), 'annual-travel'!$A$2:$D$64, 4, 0), 0)</f>
        <v>-8.5080158896744251E-5</v>
      </c>
      <c r="K837" s="1">
        <f>sales!$J837 - SUM($M837:$P837)</f>
        <v>1.1874406482093036E-5</v>
      </c>
      <c r="M837" s="1">
        <f>IFERROR(sales!$I837 * VLOOKUP($E837&amp;$F837&amp;"GAS", 'fuel-split'!$A$2:$E$7, 5, 0) / VLOOKUP($F837&amp;$G837&amp;"GAS", 'fuel-efficiency'!$A$2:$E$56, 5, 0), 0)</f>
        <v>37522.076453008493</v>
      </c>
      <c r="N837" s="1">
        <f>IFERROR(sales!$I837 * VLOOKUP($E837&amp;F837&amp;"DSL", 'fuel-split'!$A$2:$E$7, 5, 0) / VLOOKUP($F837&amp;$G837&amp;"DSL", 'fuel-efficiency'!$A$2:$E$56, 5, 0), 0)</f>
        <v>0</v>
      </c>
      <c r="O837" s="1">
        <f>IFERROR(sales!$I837 * VLOOKUP($E837&amp;$F837&amp;"NG", 'fuel-split'!$A$2:$E$7, 5, 0) / VLOOKUP($F837&amp;$G837&amp;"NG", 'fuel-efficiency'!$A$2:$E$56, 5, 0), 0)</f>
        <v>0</v>
      </c>
      <c r="P837" s="1">
        <f>IFERROR(sales!$I837 * VLOOKUP($E837&amp;$F837&amp;"ELEC", 'fuel-split'!$A$2:$E$7, 5, 0) / VLOOKUP($F837&amp;$G837&amp;"ELEC", 'fuel-efficiency'!$A$2:$E$56, 5, 0), 0)</f>
        <v>0</v>
      </c>
    </row>
    <row r="838" spans="1:16" x14ac:dyDescent="0.2">
      <c r="A838" s="1" t="str">
        <f t="shared" si="26"/>
        <v>20102industrialVCC 21400 (GAS LHD1)2014</v>
      </c>
      <c r="B838" s="1" t="str">
        <f t="shared" si="27"/>
        <v>20102industrialVCC 21400 (GAS LHD1)</v>
      </c>
      <c r="C838">
        <f>sales!$B$838</f>
        <v>2010</v>
      </c>
      <c r="D838">
        <f>sales!$C$838</f>
        <v>2</v>
      </c>
      <c r="E838" t="str">
        <f>sales!$D$838</f>
        <v>industrial</v>
      </c>
      <c r="F838" t="str">
        <f>sales!$E$838</f>
        <v>VCC 21400 (GAS LHD1)</v>
      </c>
      <c r="G838">
        <f>sales!$F$838</f>
        <v>2014</v>
      </c>
      <c r="H838" s="1">
        <f>sales!$G838 - VLOOKUP($D838&amp;$G838, 'regional-sales'!$A$2:$D$24, 4, 0) * VLOOKUP($D838&amp;$E838&amp;$F838&amp;$G838, 'market-share'!$A$2:$F$95, 6, 0) * ($C838 = $G838)</f>
        <v>0</v>
      </c>
      <c r="I838" s="1">
        <f>sales!$H838 - IF($C838 &gt;= $G838, VLOOKUP($D838&amp;$G838, 'regional-sales'!$A$2:$D$24, 4, 0) * VLOOKUP($D838&amp;$E838&amp;$F838&amp;$G838, 'market-share'!$A$2:$F$95, 6, 0) * VLOOKUP($C838 - $G838, survival!$A$2:$B$72, 2, 0), 0)</f>
        <v>0</v>
      </c>
      <c r="J838" s="1">
        <f>sales!$I838 - IF($C838 &gt;= $G838, sales!$H838 *VLOOKUP(E838&amp;($C838-$G838), 'annual-travel'!$A$2:$D$64, 4, 0), 0)</f>
        <v>0</v>
      </c>
      <c r="K838" s="1">
        <f>sales!$J838 - SUM($M838:$P838)</f>
        <v>0</v>
      </c>
      <c r="M838" s="1">
        <f>IFERROR(sales!$I838 * VLOOKUP($E838&amp;$F838&amp;"GAS", 'fuel-split'!$A$2:$E$7, 5, 0) / VLOOKUP($F838&amp;$G838&amp;"GAS", 'fuel-efficiency'!$A$2:$E$56, 5, 0), 0)</f>
        <v>0</v>
      </c>
      <c r="N838" s="1">
        <f>IFERROR(sales!$I838 * VLOOKUP($E838&amp;F838&amp;"DSL", 'fuel-split'!$A$2:$E$7, 5, 0) / VLOOKUP($F838&amp;$G838&amp;"DSL", 'fuel-efficiency'!$A$2:$E$56, 5, 0), 0)</f>
        <v>0</v>
      </c>
      <c r="O838" s="1">
        <f>IFERROR(sales!$I838 * VLOOKUP($E838&amp;$F838&amp;"NG", 'fuel-split'!$A$2:$E$7, 5, 0) / VLOOKUP($F838&amp;$G838&amp;"NG", 'fuel-efficiency'!$A$2:$E$56, 5, 0), 0)</f>
        <v>0</v>
      </c>
      <c r="P838" s="1">
        <f>IFERROR(sales!$I838 * VLOOKUP($E838&amp;$F838&amp;"ELEC", 'fuel-split'!$A$2:$E$7, 5, 0) / VLOOKUP($F838&amp;$G838&amp;"ELEC", 'fuel-efficiency'!$A$2:$E$56, 5, 0), 0)</f>
        <v>0</v>
      </c>
    </row>
    <row r="839" spans="1:16" x14ac:dyDescent="0.2">
      <c r="A839" s="1" t="str">
        <f t="shared" si="26"/>
        <v>20112industrialVCC 21400 (GAS LHD1)2014</v>
      </c>
      <c r="B839" s="1" t="str">
        <f t="shared" si="27"/>
        <v>20112industrialVCC 21400 (GAS LHD1)</v>
      </c>
      <c r="C839">
        <f>sales!$B$839</f>
        <v>2011</v>
      </c>
      <c r="D839">
        <f>sales!$C$839</f>
        <v>2</v>
      </c>
      <c r="E839" t="str">
        <f>sales!$D$839</f>
        <v>industrial</v>
      </c>
      <c r="F839" t="str">
        <f>sales!$E$839</f>
        <v>VCC 21400 (GAS LHD1)</v>
      </c>
      <c r="G839">
        <f>sales!$F$839</f>
        <v>2014</v>
      </c>
      <c r="H839" s="1">
        <f>sales!$G839 - VLOOKUP($D839&amp;$G839, 'regional-sales'!$A$2:$D$24, 4, 0) * VLOOKUP($D839&amp;$E839&amp;$F839&amp;$G839, 'market-share'!$A$2:$F$95, 6, 0) * ($C839 = $G839)</f>
        <v>0</v>
      </c>
      <c r="I839" s="1">
        <f>sales!$H839 - IF($C839 &gt;= $G839, VLOOKUP($D839&amp;$G839, 'regional-sales'!$A$2:$D$24, 4, 0) * VLOOKUP($D839&amp;$E839&amp;$F839&amp;$G839, 'market-share'!$A$2:$F$95, 6, 0) * VLOOKUP($C839 - $G839, survival!$A$2:$B$72, 2, 0), 0)</f>
        <v>0</v>
      </c>
      <c r="J839" s="1">
        <f>sales!$I839 - IF($C839 &gt;= $G839, sales!$H839 *VLOOKUP(E839&amp;($C839-$G839), 'annual-travel'!$A$2:$D$64, 4, 0), 0)</f>
        <v>0</v>
      </c>
      <c r="K839" s="1">
        <f>sales!$J839 - SUM($M839:$P839)</f>
        <v>0</v>
      </c>
      <c r="M839" s="1">
        <f>IFERROR(sales!$I839 * VLOOKUP($E839&amp;$F839&amp;"GAS", 'fuel-split'!$A$2:$E$7, 5, 0) / VLOOKUP($F839&amp;$G839&amp;"GAS", 'fuel-efficiency'!$A$2:$E$56, 5, 0), 0)</f>
        <v>0</v>
      </c>
      <c r="N839" s="1">
        <f>IFERROR(sales!$I839 * VLOOKUP($E839&amp;F839&amp;"DSL", 'fuel-split'!$A$2:$E$7, 5, 0) / VLOOKUP($F839&amp;$G839&amp;"DSL", 'fuel-efficiency'!$A$2:$E$56, 5, 0), 0)</f>
        <v>0</v>
      </c>
      <c r="O839" s="1">
        <f>IFERROR(sales!$I839 * VLOOKUP($E839&amp;$F839&amp;"NG", 'fuel-split'!$A$2:$E$7, 5, 0) / VLOOKUP($F839&amp;$G839&amp;"NG", 'fuel-efficiency'!$A$2:$E$56, 5, 0), 0)</f>
        <v>0</v>
      </c>
      <c r="P839" s="1">
        <f>IFERROR(sales!$I839 * VLOOKUP($E839&amp;$F839&amp;"ELEC", 'fuel-split'!$A$2:$E$7, 5, 0) / VLOOKUP($F839&amp;$G839&amp;"ELEC", 'fuel-efficiency'!$A$2:$E$56, 5, 0), 0)</f>
        <v>0</v>
      </c>
    </row>
    <row r="840" spans="1:16" x14ac:dyDescent="0.2">
      <c r="A840" s="1" t="str">
        <f t="shared" si="26"/>
        <v>20122industrialVCC 21400 (GAS LHD1)2014</v>
      </c>
      <c r="B840" s="1" t="str">
        <f t="shared" si="27"/>
        <v>20122industrialVCC 21400 (GAS LHD1)</v>
      </c>
      <c r="C840">
        <f>sales!$B$840</f>
        <v>2012</v>
      </c>
      <c r="D840">
        <f>sales!$C$840</f>
        <v>2</v>
      </c>
      <c r="E840" t="str">
        <f>sales!$D$840</f>
        <v>industrial</v>
      </c>
      <c r="F840" t="str">
        <f>sales!$E$840</f>
        <v>VCC 21400 (GAS LHD1)</v>
      </c>
      <c r="G840">
        <f>sales!$F$840</f>
        <v>2014</v>
      </c>
      <c r="H840" s="1">
        <f>sales!$G840 - VLOOKUP($D840&amp;$G840, 'regional-sales'!$A$2:$D$24, 4, 0) * VLOOKUP($D840&amp;$E840&amp;$F840&amp;$G840, 'market-share'!$A$2:$F$95, 6, 0) * ($C840 = $G840)</f>
        <v>0</v>
      </c>
      <c r="I840" s="1">
        <f>sales!$H840 - IF($C840 &gt;= $G840, VLOOKUP($D840&amp;$G840, 'regional-sales'!$A$2:$D$24, 4, 0) * VLOOKUP($D840&amp;$E840&amp;$F840&amp;$G840, 'market-share'!$A$2:$F$95, 6, 0) * VLOOKUP($C840 - $G840, survival!$A$2:$B$72, 2, 0), 0)</f>
        <v>0</v>
      </c>
      <c r="J840" s="1">
        <f>sales!$I840 - IF($C840 &gt;= $G840, sales!$H840 *VLOOKUP(E840&amp;($C840-$G840), 'annual-travel'!$A$2:$D$64, 4, 0), 0)</f>
        <v>0</v>
      </c>
      <c r="K840" s="1">
        <f>sales!$J840 - SUM($M840:$P840)</f>
        <v>0</v>
      </c>
      <c r="M840" s="1">
        <f>IFERROR(sales!$I840 * VLOOKUP($E840&amp;$F840&amp;"GAS", 'fuel-split'!$A$2:$E$7, 5, 0) / VLOOKUP($F840&amp;$G840&amp;"GAS", 'fuel-efficiency'!$A$2:$E$56, 5, 0), 0)</f>
        <v>0</v>
      </c>
      <c r="N840" s="1">
        <f>IFERROR(sales!$I840 * VLOOKUP($E840&amp;F840&amp;"DSL", 'fuel-split'!$A$2:$E$7, 5, 0) / VLOOKUP($F840&amp;$G840&amp;"DSL", 'fuel-efficiency'!$A$2:$E$56, 5, 0), 0)</f>
        <v>0</v>
      </c>
      <c r="O840" s="1">
        <f>IFERROR(sales!$I840 * VLOOKUP($E840&amp;$F840&amp;"NG", 'fuel-split'!$A$2:$E$7, 5, 0) / VLOOKUP($F840&amp;$G840&amp;"NG", 'fuel-efficiency'!$A$2:$E$56, 5, 0), 0)</f>
        <v>0</v>
      </c>
      <c r="P840" s="1">
        <f>IFERROR(sales!$I840 * VLOOKUP($E840&amp;$F840&amp;"ELEC", 'fuel-split'!$A$2:$E$7, 5, 0) / VLOOKUP($F840&amp;$G840&amp;"ELEC", 'fuel-efficiency'!$A$2:$E$56, 5, 0), 0)</f>
        <v>0</v>
      </c>
    </row>
    <row r="841" spans="1:16" x14ac:dyDescent="0.2">
      <c r="A841" s="1" t="str">
        <f t="shared" si="26"/>
        <v>20132industrialVCC 21400 (GAS LHD1)2014</v>
      </c>
      <c r="B841" s="1" t="str">
        <f t="shared" si="27"/>
        <v>20132industrialVCC 21400 (GAS LHD1)</v>
      </c>
      <c r="C841">
        <f>sales!$B$841</f>
        <v>2013</v>
      </c>
      <c r="D841">
        <f>sales!$C$841</f>
        <v>2</v>
      </c>
      <c r="E841" t="str">
        <f>sales!$D$841</f>
        <v>industrial</v>
      </c>
      <c r="F841" t="str">
        <f>sales!$E$841</f>
        <v>VCC 21400 (GAS LHD1)</v>
      </c>
      <c r="G841">
        <f>sales!$F$841</f>
        <v>2014</v>
      </c>
      <c r="H841" s="1">
        <f>sales!$G841 - VLOOKUP($D841&amp;$G841, 'regional-sales'!$A$2:$D$24, 4, 0) * VLOOKUP($D841&amp;$E841&amp;$F841&amp;$G841, 'market-share'!$A$2:$F$95, 6, 0) * ($C841 = $G841)</f>
        <v>0</v>
      </c>
      <c r="I841" s="1">
        <f>sales!$H841 - IF($C841 &gt;= $G841, VLOOKUP($D841&amp;$G841, 'regional-sales'!$A$2:$D$24, 4, 0) * VLOOKUP($D841&amp;$E841&amp;$F841&amp;$G841, 'market-share'!$A$2:$F$95, 6, 0) * VLOOKUP($C841 - $G841, survival!$A$2:$B$72, 2, 0), 0)</f>
        <v>0</v>
      </c>
      <c r="J841" s="1">
        <f>sales!$I841 - IF($C841 &gt;= $G841, sales!$H841 *VLOOKUP(E841&amp;($C841-$G841), 'annual-travel'!$A$2:$D$64, 4, 0), 0)</f>
        <v>0</v>
      </c>
      <c r="K841" s="1">
        <f>sales!$J841 - SUM($M841:$P841)</f>
        <v>0</v>
      </c>
      <c r="M841" s="1">
        <f>IFERROR(sales!$I841 * VLOOKUP($E841&amp;$F841&amp;"GAS", 'fuel-split'!$A$2:$E$7, 5, 0) / VLOOKUP($F841&amp;$G841&amp;"GAS", 'fuel-efficiency'!$A$2:$E$56, 5, 0), 0)</f>
        <v>0</v>
      </c>
      <c r="N841" s="1">
        <f>IFERROR(sales!$I841 * VLOOKUP($E841&amp;F841&amp;"DSL", 'fuel-split'!$A$2:$E$7, 5, 0) / VLOOKUP($F841&amp;$G841&amp;"DSL", 'fuel-efficiency'!$A$2:$E$56, 5, 0), 0)</f>
        <v>0</v>
      </c>
      <c r="O841" s="1">
        <f>IFERROR(sales!$I841 * VLOOKUP($E841&amp;$F841&amp;"NG", 'fuel-split'!$A$2:$E$7, 5, 0) / VLOOKUP($F841&amp;$G841&amp;"NG", 'fuel-efficiency'!$A$2:$E$56, 5, 0), 0)</f>
        <v>0</v>
      </c>
      <c r="P841" s="1">
        <f>IFERROR(sales!$I841 * VLOOKUP($E841&amp;$F841&amp;"ELEC", 'fuel-split'!$A$2:$E$7, 5, 0) / VLOOKUP($F841&amp;$G841&amp;"ELEC", 'fuel-efficiency'!$A$2:$E$56, 5, 0), 0)</f>
        <v>0</v>
      </c>
    </row>
    <row r="842" spans="1:16" x14ac:dyDescent="0.2">
      <c r="A842" s="1" t="str">
        <f t="shared" si="26"/>
        <v>20142industrialVCC 21400 (GAS LHD1)2014</v>
      </c>
      <c r="B842" s="1" t="str">
        <f t="shared" si="27"/>
        <v>20142industrialVCC 21400 (GAS LHD1)</v>
      </c>
      <c r="C842">
        <f>sales!$B$842</f>
        <v>2014</v>
      </c>
      <c r="D842">
        <f>sales!$C$842</f>
        <v>2</v>
      </c>
      <c r="E842" t="str">
        <f>sales!$D$842</f>
        <v>industrial</v>
      </c>
      <c r="F842" t="str">
        <f>sales!$E$842</f>
        <v>VCC 21400 (GAS LHD1)</v>
      </c>
      <c r="G842">
        <f>sales!$F$842</f>
        <v>2014</v>
      </c>
      <c r="H842" s="1">
        <f>sales!$G842 - VLOOKUP($D842&amp;$G842, 'regional-sales'!$A$2:$D$24, 4, 0) * VLOOKUP($D842&amp;$E842&amp;$F842&amp;$G842, 'market-share'!$A$2:$F$95, 6, 0) * ($C842 = $G842)</f>
        <v>-5.9331739521439886E-9</v>
      </c>
      <c r="I842" s="1">
        <f>sales!$H842 - IF($C842 &gt;= $G842, VLOOKUP($D842&amp;$G842, 'regional-sales'!$A$2:$D$24, 4, 0) * VLOOKUP($D842&amp;$E842&amp;$F842&amp;$G842, 'market-share'!$A$2:$F$95, 6, 0) * VLOOKUP($C842 - $G842, survival!$A$2:$B$72, 2, 0), 0)</f>
        <v>-5.9331739521439886E-9</v>
      </c>
      <c r="J842" s="1">
        <f>sales!$I842 - IF($C842 &gt;= $G842, sales!$H842 *VLOOKUP(E842&amp;($C842-$G842), 'annual-travel'!$A$2:$D$64, 4, 0), 0)</f>
        <v>3.0544865876436234E-4</v>
      </c>
      <c r="K842" s="1">
        <f>sales!$J842 - SUM($M842:$P842)</f>
        <v>-1.2640870409086347E-5</v>
      </c>
      <c r="M842" s="1">
        <f>IFERROR(sales!$I842 * VLOOKUP($E842&amp;$F842&amp;"GAS", 'fuel-split'!$A$2:$E$7, 5, 0) / VLOOKUP($F842&amp;$G842&amp;"GAS", 'fuel-efficiency'!$A$2:$E$56, 5, 0), 0)</f>
        <v>177040.40126949886</v>
      </c>
      <c r="N842" s="1">
        <f>IFERROR(sales!$I842 * VLOOKUP($E842&amp;F842&amp;"DSL", 'fuel-split'!$A$2:$E$7, 5, 0) / VLOOKUP($F842&amp;$G842&amp;"DSL", 'fuel-efficiency'!$A$2:$E$56, 5, 0), 0)</f>
        <v>0</v>
      </c>
      <c r="O842" s="1">
        <f>IFERROR(sales!$I842 * VLOOKUP($E842&amp;$F842&amp;"NG", 'fuel-split'!$A$2:$E$7, 5, 0) / VLOOKUP($F842&amp;$G842&amp;"NG", 'fuel-efficiency'!$A$2:$E$56, 5, 0), 0)</f>
        <v>0</v>
      </c>
      <c r="P842" s="1">
        <f>IFERROR(sales!$I842 * VLOOKUP($E842&amp;$F842&amp;"ELEC", 'fuel-split'!$A$2:$E$7, 5, 0) / VLOOKUP($F842&amp;$G842&amp;"ELEC", 'fuel-efficiency'!$A$2:$E$56, 5, 0), 0)</f>
        <v>0</v>
      </c>
    </row>
    <row r="843" spans="1:16" x14ac:dyDescent="0.2">
      <c r="A843" s="1" t="str">
        <f t="shared" si="26"/>
        <v>20152industrialVCC 21400 (GAS LHD1)2014</v>
      </c>
      <c r="B843" s="1" t="str">
        <f t="shared" si="27"/>
        <v>20152industrialVCC 21400 (GAS LHD1)</v>
      </c>
      <c r="C843">
        <f>sales!$B$843</f>
        <v>2015</v>
      </c>
      <c r="D843">
        <f>sales!$C$843</f>
        <v>2</v>
      </c>
      <c r="E843" t="str">
        <f>sales!$D$843</f>
        <v>industrial</v>
      </c>
      <c r="F843" t="str">
        <f>sales!$E$843</f>
        <v>VCC 21400 (GAS LHD1)</v>
      </c>
      <c r="G843">
        <f>sales!$F$843</f>
        <v>2014</v>
      </c>
      <c r="H843" s="1">
        <f>sales!$G843 - VLOOKUP($D843&amp;$G843, 'regional-sales'!$A$2:$D$24, 4, 0) * VLOOKUP($D843&amp;$E843&amp;$F843&amp;$G843, 'market-share'!$A$2:$F$95, 6, 0) * ($C843 = $G843)</f>
        <v>0</v>
      </c>
      <c r="I843" s="1">
        <f>sales!$H843 - IF($C843 &gt;= $G843, VLOOKUP($D843&amp;$G843, 'regional-sales'!$A$2:$D$24, 4, 0) * VLOOKUP($D843&amp;$E843&amp;$F843&amp;$G843, 'market-share'!$A$2:$F$95, 6, 0) * VLOOKUP($C843 - $G843, survival!$A$2:$B$72, 2, 0), 0)</f>
        <v>-5.873758368579729E-9</v>
      </c>
      <c r="J843" s="1">
        <f>sales!$I843 - IF($C843 &gt;= $G843, sales!$H843 *VLOOKUP(E843&amp;($C843-$G843), 'annual-travel'!$A$2:$D$64, 4, 0), 0)</f>
        <v>8.6954794824123383E-5</v>
      </c>
      <c r="K843" s="1">
        <f>sales!$J843 - SUM($M843:$P843)</f>
        <v>-1.1901633115485311E-5</v>
      </c>
      <c r="M843" s="1">
        <f>IFERROR(sales!$I843 * VLOOKUP($E843&amp;$F843&amp;"GAS", 'fuel-split'!$A$2:$E$7, 5, 0) / VLOOKUP($F843&amp;$G843&amp;"GAS", 'fuel-efficiency'!$A$2:$E$56, 5, 0), 0)</f>
        <v>166691.52899533763</v>
      </c>
      <c r="N843" s="1">
        <f>IFERROR(sales!$I843 * VLOOKUP($E843&amp;F843&amp;"DSL", 'fuel-split'!$A$2:$E$7, 5, 0) / VLOOKUP($F843&amp;$G843&amp;"DSL", 'fuel-efficiency'!$A$2:$E$56, 5, 0), 0)</f>
        <v>0</v>
      </c>
      <c r="O843" s="1">
        <f>IFERROR(sales!$I843 * VLOOKUP($E843&amp;$F843&amp;"NG", 'fuel-split'!$A$2:$E$7, 5, 0) / VLOOKUP($F843&amp;$G843&amp;"NG", 'fuel-efficiency'!$A$2:$E$56, 5, 0), 0)</f>
        <v>0</v>
      </c>
      <c r="P843" s="1">
        <f>IFERROR(sales!$I843 * VLOOKUP($E843&amp;$F843&amp;"ELEC", 'fuel-split'!$A$2:$E$7, 5, 0) / VLOOKUP($F843&amp;$G843&amp;"ELEC", 'fuel-efficiency'!$A$2:$E$56, 5, 0), 0)</f>
        <v>0</v>
      </c>
    </row>
    <row r="844" spans="1:16" x14ac:dyDescent="0.2">
      <c r="A844" s="1" t="str">
        <f t="shared" si="26"/>
        <v>20162industrialVCC 21400 (GAS LHD1)2014</v>
      </c>
      <c r="B844" s="1" t="str">
        <f t="shared" si="27"/>
        <v>20162industrialVCC 21400 (GAS LHD1)</v>
      </c>
      <c r="C844">
        <f>sales!$B$844</f>
        <v>2016</v>
      </c>
      <c r="D844">
        <f>sales!$C$844</f>
        <v>2</v>
      </c>
      <c r="E844" t="str">
        <f>sales!$D$844</f>
        <v>industrial</v>
      </c>
      <c r="F844" t="str">
        <f>sales!$E$844</f>
        <v>VCC 21400 (GAS LHD1)</v>
      </c>
      <c r="G844">
        <f>sales!$F$844</f>
        <v>2014</v>
      </c>
      <c r="H844" s="1">
        <f>sales!$G844 - VLOOKUP($D844&amp;$G844, 'regional-sales'!$A$2:$D$24, 4, 0) * VLOOKUP($D844&amp;$E844&amp;$F844&amp;$G844, 'market-share'!$A$2:$F$95, 6, 0) * ($C844 = $G844)</f>
        <v>0</v>
      </c>
      <c r="I844" s="1">
        <f>sales!$H844 - IF($C844 &gt;= $G844, VLOOKUP($D844&amp;$G844, 'regional-sales'!$A$2:$D$24, 4, 0) * VLOOKUP($D844&amp;$E844&amp;$F844&amp;$G844, 'market-share'!$A$2:$F$95, 6, 0) * VLOOKUP($C844 - $G844, survival!$A$2:$B$72, 2, 0), 0)</f>
        <v>-5.8150959603153751E-9</v>
      </c>
      <c r="J844" s="1">
        <f>sales!$I844 - IF($C844 &gt;= $G844, sales!$H844 *VLOOKUP(E844&amp;($C844-$G844), 'annual-travel'!$A$2:$D$64, 4, 0), 0)</f>
        <v>8.2104001194238663E-5</v>
      </c>
      <c r="K844" s="1">
        <f>sales!$J844 - SUM($M844:$P844)</f>
        <v>-1.1449388694018126E-5</v>
      </c>
      <c r="M844" s="1">
        <f>IFERROR(sales!$I844 * VLOOKUP($E844&amp;$F844&amp;"GAS", 'fuel-split'!$A$2:$E$7, 5, 0) / VLOOKUP($F844&amp;$G844&amp;"GAS", 'fuel-efficiency'!$A$2:$E$56, 5, 0), 0)</f>
        <v>160353.9194921584</v>
      </c>
      <c r="N844" s="1">
        <f>IFERROR(sales!$I844 * VLOOKUP($E844&amp;F844&amp;"DSL", 'fuel-split'!$A$2:$E$7, 5, 0) / VLOOKUP($F844&amp;$G844&amp;"DSL", 'fuel-efficiency'!$A$2:$E$56, 5, 0), 0)</f>
        <v>0</v>
      </c>
      <c r="O844" s="1">
        <f>IFERROR(sales!$I844 * VLOOKUP($E844&amp;$F844&amp;"NG", 'fuel-split'!$A$2:$E$7, 5, 0) / VLOOKUP($F844&amp;$G844&amp;"NG", 'fuel-efficiency'!$A$2:$E$56, 5, 0), 0)</f>
        <v>0</v>
      </c>
      <c r="P844" s="1">
        <f>IFERROR(sales!$I844 * VLOOKUP($E844&amp;$F844&amp;"ELEC", 'fuel-split'!$A$2:$E$7, 5, 0) / VLOOKUP($F844&amp;$G844&amp;"ELEC", 'fuel-efficiency'!$A$2:$E$56, 5, 0), 0)</f>
        <v>0</v>
      </c>
    </row>
    <row r="845" spans="1:16" x14ac:dyDescent="0.2">
      <c r="A845" s="1" t="str">
        <f t="shared" si="26"/>
        <v>20172industrialVCC 21400 (GAS LHD1)2014</v>
      </c>
      <c r="B845" s="1" t="str">
        <f t="shared" si="27"/>
        <v>20172industrialVCC 21400 (GAS LHD1)</v>
      </c>
      <c r="C845">
        <f>sales!$B$845</f>
        <v>2017</v>
      </c>
      <c r="D845">
        <f>sales!$C$845</f>
        <v>2</v>
      </c>
      <c r="E845" t="str">
        <f>sales!$D$845</f>
        <v>industrial</v>
      </c>
      <c r="F845" t="str">
        <f>sales!$E$845</f>
        <v>VCC 21400 (GAS LHD1)</v>
      </c>
      <c r="G845">
        <f>sales!$F$845</f>
        <v>2014</v>
      </c>
      <c r="H845" s="1">
        <f>sales!$G845 - VLOOKUP($D845&amp;$G845, 'regional-sales'!$A$2:$D$24, 4, 0) * VLOOKUP($D845&amp;$E845&amp;$F845&amp;$G845, 'market-share'!$A$2:$F$95, 6, 0) * ($C845 = $G845)</f>
        <v>0</v>
      </c>
      <c r="I845" s="1">
        <f>sales!$H845 - IF($C845 &gt;= $G845, VLOOKUP($D845&amp;$G845, 'regional-sales'!$A$2:$D$24, 4, 0) * VLOOKUP($D845&amp;$E845&amp;$F845&amp;$G845, 'market-share'!$A$2:$F$95, 6, 0) * VLOOKUP($C845 - $G845, survival!$A$2:$B$72, 2, 0), 0)</f>
        <v>-5.7569451428207685E-9</v>
      </c>
      <c r="J845" s="1">
        <f>sales!$I845 - IF($C845 &gt;= $G845, sales!$H845 *VLOOKUP(E845&amp;($C845-$G845), 'annual-travel'!$A$2:$D$64, 4, 0), 0)</f>
        <v>3.0984473414719105E-4</v>
      </c>
      <c r="K845" s="1">
        <f>sales!$J845 - SUM($M845:$P845)</f>
        <v>-1.1083495337516069E-5</v>
      </c>
      <c r="M845" s="1">
        <f>IFERROR(sales!$I845 * VLOOKUP($E845&amp;$F845&amp;"GAS", 'fuel-split'!$A$2:$E$7, 5, 0) / VLOOKUP($F845&amp;$G845&amp;"GAS", 'fuel-efficiency'!$A$2:$E$56, 5, 0), 0)</f>
        <v>155234.12211874049</v>
      </c>
      <c r="N845" s="1">
        <f>IFERROR(sales!$I845 * VLOOKUP($E845&amp;F845&amp;"DSL", 'fuel-split'!$A$2:$E$7, 5, 0) / VLOOKUP($F845&amp;$G845&amp;"DSL", 'fuel-efficiency'!$A$2:$E$56, 5, 0), 0)</f>
        <v>0</v>
      </c>
      <c r="O845" s="1">
        <f>IFERROR(sales!$I845 * VLOOKUP($E845&amp;$F845&amp;"NG", 'fuel-split'!$A$2:$E$7, 5, 0) / VLOOKUP($F845&amp;$G845&amp;"NG", 'fuel-efficiency'!$A$2:$E$56, 5, 0), 0)</f>
        <v>0</v>
      </c>
      <c r="P845" s="1">
        <f>IFERROR(sales!$I845 * VLOOKUP($E845&amp;$F845&amp;"ELEC", 'fuel-split'!$A$2:$E$7, 5, 0) / VLOOKUP($F845&amp;$G845&amp;"ELEC", 'fuel-efficiency'!$A$2:$E$56, 5, 0), 0)</f>
        <v>0</v>
      </c>
    </row>
    <row r="846" spans="1:16" x14ac:dyDescent="0.2">
      <c r="A846" s="1" t="str">
        <f t="shared" si="26"/>
        <v>20182industrialVCC 21400 (GAS LHD1)2014</v>
      </c>
      <c r="B846" s="1" t="str">
        <f t="shared" si="27"/>
        <v>20182industrialVCC 21400 (GAS LHD1)</v>
      </c>
      <c r="C846">
        <f>sales!$B$846</f>
        <v>2018</v>
      </c>
      <c r="D846">
        <f>sales!$C$846</f>
        <v>2</v>
      </c>
      <c r="E846" t="str">
        <f>sales!$D$846</f>
        <v>industrial</v>
      </c>
      <c r="F846" t="str">
        <f>sales!$E$846</f>
        <v>VCC 21400 (GAS LHD1)</v>
      </c>
      <c r="G846">
        <f>sales!$F$846</f>
        <v>2014</v>
      </c>
      <c r="H846" s="1">
        <f>sales!$G846 - VLOOKUP($D846&amp;$G846, 'regional-sales'!$A$2:$D$24, 4, 0) * VLOOKUP($D846&amp;$E846&amp;$F846&amp;$G846, 'market-share'!$A$2:$F$95, 6, 0) * ($C846 = $G846)</f>
        <v>0</v>
      </c>
      <c r="I846" s="1">
        <f>sales!$H846 - IF($C846 &gt;= $G846, VLOOKUP($D846&amp;$G846, 'regional-sales'!$A$2:$D$24, 4, 0) * VLOOKUP($D846&amp;$E846&amp;$F846&amp;$G846, 'market-share'!$A$2:$F$95, 6, 0) * VLOOKUP($C846 - $G846, survival!$A$2:$B$72, 2, 0), 0)</f>
        <v>-5.6993769703694852E-9</v>
      </c>
      <c r="J846" s="1">
        <f>sales!$I846 - IF($C846 &gt;= $G846, sales!$H846 *VLOOKUP(E846&amp;($C846-$G846), 'annual-travel'!$A$2:$D$64, 4, 0), 0)</f>
        <v>-2.8694025240838528E-4</v>
      </c>
      <c r="K846" s="1">
        <f>sales!$J846 - SUM($M846:$P846)</f>
        <v>-9.8923046607524157E-6</v>
      </c>
      <c r="M846" s="1">
        <f>IFERROR(sales!$I846 * VLOOKUP($E846&amp;$F846&amp;"GAS", 'fuel-split'!$A$2:$E$7, 5, 0) / VLOOKUP($F846&amp;$G846&amp;"GAS", 'fuel-efficiency'!$A$2:$E$56, 5, 0), 0)</f>
        <v>138539.0690592523</v>
      </c>
      <c r="N846" s="1">
        <f>IFERROR(sales!$I846 * VLOOKUP($E846&amp;F846&amp;"DSL", 'fuel-split'!$A$2:$E$7, 5, 0) / VLOOKUP($F846&amp;$G846&amp;"DSL", 'fuel-efficiency'!$A$2:$E$56, 5, 0), 0)</f>
        <v>0</v>
      </c>
      <c r="O846" s="1">
        <f>IFERROR(sales!$I846 * VLOOKUP($E846&amp;$F846&amp;"NG", 'fuel-split'!$A$2:$E$7, 5, 0) / VLOOKUP($F846&amp;$G846&amp;"NG", 'fuel-efficiency'!$A$2:$E$56, 5, 0), 0)</f>
        <v>0</v>
      </c>
      <c r="P846" s="1">
        <f>IFERROR(sales!$I846 * VLOOKUP($E846&amp;$F846&amp;"ELEC", 'fuel-split'!$A$2:$E$7, 5, 0) / VLOOKUP($F846&amp;$G846&amp;"ELEC", 'fuel-efficiency'!$A$2:$E$56, 5, 0), 0)</f>
        <v>0</v>
      </c>
    </row>
    <row r="847" spans="1:16" x14ac:dyDescent="0.2">
      <c r="A847" s="1" t="str">
        <f t="shared" si="26"/>
        <v>20192industrialVCC 21400 (GAS LHD1)2014</v>
      </c>
      <c r="B847" s="1" t="str">
        <f t="shared" si="27"/>
        <v>20192industrialVCC 21400 (GAS LHD1)</v>
      </c>
      <c r="C847">
        <f>sales!$B$847</f>
        <v>2019</v>
      </c>
      <c r="D847">
        <f>sales!$C$847</f>
        <v>2</v>
      </c>
      <c r="E847" t="str">
        <f>sales!$D$847</f>
        <v>industrial</v>
      </c>
      <c r="F847" t="str">
        <f>sales!$E$847</f>
        <v>VCC 21400 (GAS LHD1)</v>
      </c>
      <c r="G847">
        <f>sales!$F$847</f>
        <v>2014</v>
      </c>
      <c r="H847" s="1">
        <f>sales!$G847 - VLOOKUP($D847&amp;$G847, 'regional-sales'!$A$2:$D$24, 4, 0) * VLOOKUP($D847&amp;$E847&amp;$F847&amp;$G847, 'market-share'!$A$2:$F$95, 6, 0) * ($C847 = $G847)</f>
        <v>0</v>
      </c>
      <c r="I847" s="1">
        <f>sales!$H847 - IF($C847 &gt;= $G847, VLOOKUP($D847&amp;$G847, 'regional-sales'!$A$2:$D$24, 4, 0) * VLOOKUP($D847&amp;$E847&amp;$F847&amp;$G847, 'market-share'!$A$2:$F$95, 6, 0) * VLOOKUP($C847 - $G847, survival!$A$2:$B$72, 2, 0), 0)</f>
        <v>-5.6423630212520948E-9</v>
      </c>
      <c r="J847" s="1">
        <f>sales!$I847 - IF($C847 &gt;= $G847, sales!$H847 *VLOOKUP(E847&amp;($C847-$G847), 'annual-travel'!$A$2:$D$64, 4, 0), 0)</f>
        <v>-3.6179018206894398E-4</v>
      </c>
      <c r="K847" s="1">
        <f>sales!$J847 - SUM($M847:$P847)</f>
        <v>-9.2619156930595636E-6</v>
      </c>
      <c r="M847" s="1">
        <f>IFERROR(sales!$I847 * VLOOKUP($E847&amp;$F847&amp;"GAS", 'fuel-split'!$A$2:$E$7, 5, 0) / VLOOKUP($F847&amp;$G847&amp;"GAS", 'fuel-efficiency'!$A$2:$E$56, 5, 0), 0)</f>
        <v>129716.36704119692</v>
      </c>
      <c r="N847" s="1">
        <f>IFERROR(sales!$I847 * VLOOKUP($E847&amp;F847&amp;"DSL", 'fuel-split'!$A$2:$E$7, 5, 0) / VLOOKUP($F847&amp;$G847&amp;"DSL", 'fuel-efficiency'!$A$2:$E$56, 5, 0), 0)</f>
        <v>0</v>
      </c>
      <c r="O847" s="1">
        <f>IFERROR(sales!$I847 * VLOOKUP($E847&amp;$F847&amp;"NG", 'fuel-split'!$A$2:$E$7, 5, 0) / VLOOKUP($F847&amp;$G847&amp;"NG", 'fuel-efficiency'!$A$2:$E$56, 5, 0), 0)</f>
        <v>0</v>
      </c>
      <c r="P847" s="1">
        <f>IFERROR(sales!$I847 * VLOOKUP($E847&amp;$F847&amp;"ELEC", 'fuel-split'!$A$2:$E$7, 5, 0) / VLOOKUP($F847&amp;$G847&amp;"ELEC", 'fuel-efficiency'!$A$2:$E$56, 5, 0), 0)</f>
        <v>0</v>
      </c>
    </row>
    <row r="848" spans="1:16" x14ac:dyDescent="0.2">
      <c r="A848" s="1" t="str">
        <f t="shared" si="26"/>
        <v>20202industrialVCC 21400 (GAS LHD1)2014</v>
      </c>
      <c r="B848" s="1" t="str">
        <f t="shared" si="27"/>
        <v>20202industrialVCC 21400 (GAS LHD1)</v>
      </c>
      <c r="C848">
        <f>sales!$B$848</f>
        <v>2020</v>
      </c>
      <c r="D848">
        <f>sales!$C$848</f>
        <v>2</v>
      </c>
      <c r="E848" t="str">
        <f>sales!$D$848</f>
        <v>industrial</v>
      </c>
      <c r="F848" t="str">
        <f>sales!$E$848</f>
        <v>VCC 21400 (GAS LHD1)</v>
      </c>
      <c r="G848">
        <f>sales!$F$848</f>
        <v>2014</v>
      </c>
      <c r="H848" s="1">
        <f>sales!$G848 - VLOOKUP($D848&amp;$G848, 'regional-sales'!$A$2:$D$24, 4, 0) * VLOOKUP($D848&amp;$E848&amp;$F848&amp;$G848, 'market-share'!$A$2:$F$95, 6, 0) * ($C848 = $G848)</f>
        <v>0</v>
      </c>
      <c r="I848" s="1">
        <f>sales!$H848 - IF($C848 &gt;= $G848, VLOOKUP($D848&amp;$G848, 'regional-sales'!$A$2:$D$24, 4, 0) * VLOOKUP($D848&amp;$E848&amp;$F848&amp;$G848, 'market-share'!$A$2:$F$95, 6, 0) * VLOOKUP($C848 - $G848, survival!$A$2:$B$72, 2, 0), 0)</f>
        <v>-5.5859032954685972E-9</v>
      </c>
      <c r="J848" s="1">
        <f>sales!$I848 - IF($C848 &gt;= $G848, sales!$H848 *VLOOKUP(E848&amp;($C848-$G848), 'annual-travel'!$A$2:$D$64, 4, 0), 0)</f>
        <v>1.5569454990327358E-4</v>
      </c>
      <c r="K848" s="1">
        <f>sales!$J848 - SUM($M848:$P848)</f>
        <v>-8.9013483375310898E-6</v>
      </c>
      <c r="M848" s="1">
        <f>IFERROR(sales!$I848 * VLOOKUP($E848&amp;$F848&amp;"GAS", 'fuel-split'!$A$2:$E$7, 5, 0) / VLOOKUP($F848&amp;$G848&amp;"GAS", 'fuel-efficiency'!$A$2:$E$56, 5, 0), 0)</f>
        <v>124671.55351751435</v>
      </c>
      <c r="N848" s="1">
        <f>IFERROR(sales!$I848 * VLOOKUP($E848&amp;F848&amp;"DSL", 'fuel-split'!$A$2:$E$7, 5, 0) / VLOOKUP($F848&amp;$G848&amp;"DSL", 'fuel-efficiency'!$A$2:$E$56, 5, 0), 0)</f>
        <v>0</v>
      </c>
      <c r="O848" s="1">
        <f>IFERROR(sales!$I848 * VLOOKUP($E848&amp;$F848&amp;"NG", 'fuel-split'!$A$2:$E$7, 5, 0) / VLOOKUP($F848&amp;$G848&amp;"NG", 'fuel-efficiency'!$A$2:$E$56, 5, 0), 0)</f>
        <v>0</v>
      </c>
      <c r="P848" s="1">
        <f>IFERROR(sales!$I848 * VLOOKUP($E848&amp;$F848&amp;"ELEC", 'fuel-split'!$A$2:$E$7, 5, 0) / VLOOKUP($F848&amp;$G848&amp;"ELEC", 'fuel-efficiency'!$A$2:$E$56, 5, 0), 0)</f>
        <v>0</v>
      </c>
    </row>
    <row r="849" spans="1:16" x14ac:dyDescent="0.2">
      <c r="A849" s="1" t="str">
        <f t="shared" si="26"/>
        <v>20102industrialVCC 21400 (GAS LHD1)2015</v>
      </c>
      <c r="B849" s="1" t="str">
        <f t="shared" si="27"/>
        <v>20102industrialVCC 21400 (GAS LHD1)</v>
      </c>
      <c r="C849">
        <f>sales!$B$849</f>
        <v>2010</v>
      </c>
      <c r="D849">
        <f>sales!$C$849</f>
        <v>2</v>
      </c>
      <c r="E849" t="str">
        <f>sales!$D$849</f>
        <v>industrial</v>
      </c>
      <c r="F849" t="str">
        <f>sales!$E$849</f>
        <v>VCC 21400 (GAS LHD1)</v>
      </c>
      <c r="G849">
        <f>sales!$F$849</f>
        <v>2015</v>
      </c>
      <c r="H849" s="1">
        <f>sales!$G849 - VLOOKUP($D849&amp;$G849, 'regional-sales'!$A$2:$D$24, 4, 0) * VLOOKUP($D849&amp;$E849&amp;$F849&amp;$G849, 'market-share'!$A$2:$F$95, 6, 0) * ($C849 = $G849)</f>
        <v>0</v>
      </c>
      <c r="I849" s="1">
        <f>sales!$H849 - IF($C849 &gt;= $G849, VLOOKUP($D849&amp;$G849, 'regional-sales'!$A$2:$D$24, 4, 0) * VLOOKUP($D849&amp;$E849&amp;$F849&amp;$G849, 'market-share'!$A$2:$F$95, 6, 0) * VLOOKUP($C849 - $G849, survival!$A$2:$B$72, 2, 0), 0)</f>
        <v>0</v>
      </c>
      <c r="J849" s="1">
        <f>sales!$I849 - IF($C849 &gt;= $G849, sales!$H849 *VLOOKUP(E849&amp;($C849-$G849), 'annual-travel'!$A$2:$D$64, 4, 0), 0)</f>
        <v>0</v>
      </c>
      <c r="K849" s="1">
        <f>sales!$J849 - SUM($M849:$P849)</f>
        <v>0</v>
      </c>
      <c r="M849" s="1">
        <f>IFERROR(sales!$I849 * VLOOKUP($E849&amp;$F849&amp;"GAS", 'fuel-split'!$A$2:$E$7, 5, 0) / VLOOKUP($F849&amp;$G849&amp;"GAS", 'fuel-efficiency'!$A$2:$E$56, 5, 0), 0)</f>
        <v>0</v>
      </c>
      <c r="N849" s="1">
        <f>IFERROR(sales!$I849 * VLOOKUP($E849&amp;F849&amp;"DSL", 'fuel-split'!$A$2:$E$7, 5, 0) / VLOOKUP($F849&amp;$G849&amp;"DSL", 'fuel-efficiency'!$A$2:$E$56, 5, 0), 0)</f>
        <v>0</v>
      </c>
      <c r="O849" s="1">
        <f>IFERROR(sales!$I849 * VLOOKUP($E849&amp;$F849&amp;"NG", 'fuel-split'!$A$2:$E$7, 5, 0) / VLOOKUP($F849&amp;$G849&amp;"NG", 'fuel-efficiency'!$A$2:$E$56, 5, 0), 0)</f>
        <v>0</v>
      </c>
      <c r="P849" s="1">
        <f>IFERROR(sales!$I849 * VLOOKUP($E849&amp;$F849&amp;"ELEC", 'fuel-split'!$A$2:$E$7, 5, 0) / VLOOKUP($F849&amp;$G849&amp;"ELEC", 'fuel-efficiency'!$A$2:$E$56, 5, 0), 0)</f>
        <v>0</v>
      </c>
    </row>
    <row r="850" spans="1:16" x14ac:dyDescent="0.2">
      <c r="A850" s="1" t="str">
        <f t="shared" si="26"/>
        <v>20112industrialVCC 21400 (GAS LHD1)2015</v>
      </c>
      <c r="B850" s="1" t="str">
        <f t="shared" si="27"/>
        <v>20112industrialVCC 21400 (GAS LHD1)</v>
      </c>
      <c r="C850">
        <f>sales!$B$850</f>
        <v>2011</v>
      </c>
      <c r="D850">
        <f>sales!$C$850</f>
        <v>2</v>
      </c>
      <c r="E850" t="str">
        <f>sales!$D$850</f>
        <v>industrial</v>
      </c>
      <c r="F850" t="str">
        <f>sales!$E$850</f>
        <v>VCC 21400 (GAS LHD1)</v>
      </c>
      <c r="G850">
        <f>sales!$F$850</f>
        <v>2015</v>
      </c>
      <c r="H850" s="1">
        <f>sales!$G850 - VLOOKUP($D850&amp;$G850, 'regional-sales'!$A$2:$D$24, 4, 0) * VLOOKUP($D850&amp;$E850&amp;$F850&amp;$G850, 'market-share'!$A$2:$F$95, 6, 0) * ($C850 = $G850)</f>
        <v>0</v>
      </c>
      <c r="I850" s="1">
        <f>sales!$H850 - IF($C850 &gt;= $G850, VLOOKUP($D850&amp;$G850, 'regional-sales'!$A$2:$D$24, 4, 0) * VLOOKUP($D850&amp;$E850&amp;$F850&amp;$G850, 'market-share'!$A$2:$F$95, 6, 0) * VLOOKUP($C850 - $G850, survival!$A$2:$B$72, 2, 0), 0)</f>
        <v>0</v>
      </c>
      <c r="J850" s="1">
        <f>sales!$I850 - IF($C850 &gt;= $G850, sales!$H850 *VLOOKUP(E850&amp;($C850-$G850), 'annual-travel'!$A$2:$D$64, 4, 0), 0)</f>
        <v>0</v>
      </c>
      <c r="K850" s="1">
        <f>sales!$J850 - SUM($M850:$P850)</f>
        <v>0</v>
      </c>
      <c r="M850" s="1">
        <f>IFERROR(sales!$I850 * VLOOKUP($E850&amp;$F850&amp;"GAS", 'fuel-split'!$A$2:$E$7, 5, 0) / VLOOKUP($F850&amp;$G850&amp;"GAS", 'fuel-efficiency'!$A$2:$E$56, 5, 0), 0)</f>
        <v>0</v>
      </c>
      <c r="N850" s="1">
        <f>IFERROR(sales!$I850 * VLOOKUP($E850&amp;F850&amp;"DSL", 'fuel-split'!$A$2:$E$7, 5, 0) / VLOOKUP($F850&amp;$G850&amp;"DSL", 'fuel-efficiency'!$A$2:$E$56, 5, 0), 0)</f>
        <v>0</v>
      </c>
      <c r="O850" s="1">
        <f>IFERROR(sales!$I850 * VLOOKUP($E850&amp;$F850&amp;"NG", 'fuel-split'!$A$2:$E$7, 5, 0) / VLOOKUP($F850&amp;$G850&amp;"NG", 'fuel-efficiency'!$A$2:$E$56, 5, 0), 0)</f>
        <v>0</v>
      </c>
      <c r="P850" s="1">
        <f>IFERROR(sales!$I850 * VLOOKUP($E850&amp;$F850&amp;"ELEC", 'fuel-split'!$A$2:$E$7, 5, 0) / VLOOKUP($F850&amp;$G850&amp;"ELEC", 'fuel-efficiency'!$A$2:$E$56, 5, 0), 0)</f>
        <v>0</v>
      </c>
    </row>
    <row r="851" spans="1:16" x14ac:dyDescent="0.2">
      <c r="A851" s="1" t="str">
        <f t="shared" si="26"/>
        <v>20122industrialVCC 21400 (GAS LHD1)2015</v>
      </c>
      <c r="B851" s="1" t="str">
        <f t="shared" si="27"/>
        <v>20122industrialVCC 21400 (GAS LHD1)</v>
      </c>
      <c r="C851">
        <f>sales!$B$851</f>
        <v>2012</v>
      </c>
      <c r="D851">
        <f>sales!$C$851</f>
        <v>2</v>
      </c>
      <c r="E851" t="str">
        <f>sales!$D$851</f>
        <v>industrial</v>
      </c>
      <c r="F851" t="str">
        <f>sales!$E$851</f>
        <v>VCC 21400 (GAS LHD1)</v>
      </c>
      <c r="G851">
        <f>sales!$F$851</f>
        <v>2015</v>
      </c>
      <c r="H851" s="1">
        <f>sales!$G851 - VLOOKUP($D851&amp;$G851, 'regional-sales'!$A$2:$D$24, 4, 0) * VLOOKUP($D851&amp;$E851&amp;$F851&amp;$G851, 'market-share'!$A$2:$F$95, 6, 0) * ($C851 = $G851)</f>
        <v>0</v>
      </c>
      <c r="I851" s="1">
        <f>sales!$H851 - IF($C851 &gt;= $G851, VLOOKUP($D851&amp;$G851, 'regional-sales'!$A$2:$D$24, 4, 0) * VLOOKUP($D851&amp;$E851&amp;$F851&amp;$G851, 'market-share'!$A$2:$F$95, 6, 0) * VLOOKUP($C851 - $G851, survival!$A$2:$B$72, 2, 0), 0)</f>
        <v>0</v>
      </c>
      <c r="J851" s="1">
        <f>sales!$I851 - IF($C851 &gt;= $G851, sales!$H851 *VLOOKUP(E851&amp;($C851-$G851), 'annual-travel'!$A$2:$D$64, 4, 0), 0)</f>
        <v>0</v>
      </c>
      <c r="K851" s="1">
        <f>sales!$J851 - SUM($M851:$P851)</f>
        <v>0</v>
      </c>
      <c r="M851" s="1">
        <f>IFERROR(sales!$I851 * VLOOKUP($E851&amp;$F851&amp;"GAS", 'fuel-split'!$A$2:$E$7, 5, 0) / VLOOKUP($F851&amp;$G851&amp;"GAS", 'fuel-efficiency'!$A$2:$E$56, 5, 0), 0)</f>
        <v>0</v>
      </c>
      <c r="N851" s="1">
        <f>IFERROR(sales!$I851 * VLOOKUP($E851&amp;F851&amp;"DSL", 'fuel-split'!$A$2:$E$7, 5, 0) / VLOOKUP($F851&amp;$G851&amp;"DSL", 'fuel-efficiency'!$A$2:$E$56, 5, 0), 0)</f>
        <v>0</v>
      </c>
      <c r="O851" s="1">
        <f>IFERROR(sales!$I851 * VLOOKUP($E851&amp;$F851&amp;"NG", 'fuel-split'!$A$2:$E$7, 5, 0) / VLOOKUP($F851&amp;$G851&amp;"NG", 'fuel-efficiency'!$A$2:$E$56, 5, 0), 0)</f>
        <v>0</v>
      </c>
      <c r="P851" s="1">
        <f>IFERROR(sales!$I851 * VLOOKUP($E851&amp;$F851&amp;"ELEC", 'fuel-split'!$A$2:$E$7, 5, 0) / VLOOKUP($F851&amp;$G851&amp;"ELEC", 'fuel-efficiency'!$A$2:$E$56, 5, 0), 0)</f>
        <v>0</v>
      </c>
    </row>
    <row r="852" spans="1:16" x14ac:dyDescent="0.2">
      <c r="A852" s="1" t="str">
        <f t="shared" si="26"/>
        <v>20132industrialVCC 21400 (GAS LHD1)2015</v>
      </c>
      <c r="B852" s="1" t="str">
        <f t="shared" si="27"/>
        <v>20132industrialVCC 21400 (GAS LHD1)</v>
      </c>
      <c r="C852">
        <f>sales!$B$852</f>
        <v>2013</v>
      </c>
      <c r="D852">
        <f>sales!$C$852</f>
        <v>2</v>
      </c>
      <c r="E852" t="str">
        <f>sales!$D$852</f>
        <v>industrial</v>
      </c>
      <c r="F852" t="str">
        <f>sales!$E$852</f>
        <v>VCC 21400 (GAS LHD1)</v>
      </c>
      <c r="G852">
        <f>sales!$F$852</f>
        <v>2015</v>
      </c>
      <c r="H852" s="1">
        <f>sales!$G852 - VLOOKUP($D852&amp;$G852, 'regional-sales'!$A$2:$D$24, 4, 0) * VLOOKUP($D852&amp;$E852&amp;$F852&amp;$G852, 'market-share'!$A$2:$F$95, 6, 0) * ($C852 = $G852)</f>
        <v>0</v>
      </c>
      <c r="I852" s="1">
        <f>sales!$H852 - IF($C852 &gt;= $G852, VLOOKUP($D852&amp;$G852, 'regional-sales'!$A$2:$D$24, 4, 0) * VLOOKUP($D852&amp;$E852&amp;$F852&amp;$G852, 'market-share'!$A$2:$F$95, 6, 0) * VLOOKUP($C852 - $G852, survival!$A$2:$B$72, 2, 0), 0)</f>
        <v>0</v>
      </c>
      <c r="J852" s="1">
        <f>sales!$I852 - IF($C852 &gt;= $G852, sales!$H852 *VLOOKUP(E852&amp;($C852-$G852), 'annual-travel'!$A$2:$D$64, 4, 0), 0)</f>
        <v>0</v>
      </c>
      <c r="K852" s="1">
        <f>sales!$J852 - SUM($M852:$P852)</f>
        <v>0</v>
      </c>
      <c r="M852" s="1">
        <f>IFERROR(sales!$I852 * VLOOKUP($E852&amp;$F852&amp;"GAS", 'fuel-split'!$A$2:$E$7, 5, 0) / VLOOKUP($F852&amp;$G852&amp;"GAS", 'fuel-efficiency'!$A$2:$E$56, 5, 0), 0)</f>
        <v>0</v>
      </c>
      <c r="N852" s="1">
        <f>IFERROR(sales!$I852 * VLOOKUP($E852&amp;F852&amp;"DSL", 'fuel-split'!$A$2:$E$7, 5, 0) / VLOOKUP($F852&amp;$G852&amp;"DSL", 'fuel-efficiency'!$A$2:$E$56, 5, 0), 0)</f>
        <v>0</v>
      </c>
      <c r="O852" s="1">
        <f>IFERROR(sales!$I852 * VLOOKUP($E852&amp;$F852&amp;"NG", 'fuel-split'!$A$2:$E$7, 5, 0) / VLOOKUP($F852&amp;$G852&amp;"NG", 'fuel-efficiency'!$A$2:$E$56, 5, 0), 0)</f>
        <v>0</v>
      </c>
      <c r="P852" s="1">
        <f>IFERROR(sales!$I852 * VLOOKUP($E852&amp;$F852&amp;"ELEC", 'fuel-split'!$A$2:$E$7, 5, 0) / VLOOKUP($F852&amp;$G852&amp;"ELEC", 'fuel-efficiency'!$A$2:$E$56, 5, 0), 0)</f>
        <v>0</v>
      </c>
    </row>
    <row r="853" spans="1:16" x14ac:dyDescent="0.2">
      <c r="A853" s="1" t="str">
        <f t="shared" si="26"/>
        <v>20142industrialVCC 21400 (GAS LHD1)2015</v>
      </c>
      <c r="B853" s="1" t="str">
        <f t="shared" si="27"/>
        <v>20142industrialVCC 21400 (GAS LHD1)</v>
      </c>
      <c r="C853">
        <f>sales!$B$853</f>
        <v>2014</v>
      </c>
      <c r="D853">
        <f>sales!$C$853</f>
        <v>2</v>
      </c>
      <c r="E853" t="str">
        <f>sales!$D$853</f>
        <v>industrial</v>
      </c>
      <c r="F853" t="str">
        <f>sales!$E$853</f>
        <v>VCC 21400 (GAS LHD1)</v>
      </c>
      <c r="G853">
        <f>sales!$F$853</f>
        <v>2015</v>
      </c>
      <c r="H853" s="1">
        <f>sales!$G853 - VLOOKUP($D853&amp;$G853, 'regional-sales'!$A$2:$D$24, 4, 0) * VLOOKUP($D853&amp;$E853&amp;$F853&amp;$G853, 'market-share'!$A$2:$F$95, 6, 0) * ($C853 = $G853)</f>
        <v>0</v>
      </c>
      <c r="I853" s="1">
        <f>sales!$H853 - IF($C853 &gt;= $G853, VLOOKUP($D853&amp;$G853, 'regional-sales'!$A$2:$D$24, 4, 0) * VLOOKUP($D853&amp;$E853&amp;$F853&amp;$G853, 'market-share'!$A$2:$F$95, 6, 0) * VLOOKUP($C853 - $G853, survival!$A$2:$B$72, 2, 0), 0)</f>
        <v>0</v>
      </c>
      <c r="J853" s="1">
        <f>sales!$I853 - IF($C853 &gt;= $G853, sales!$H853 *VLOOKUP(E853&amp;($C853-$G853), 'annual-travel'!$A$2:$D$64, 4, 0), 0)</f>
        <v>0</v>
      </c>
      <c r="K853" s="1">
        <f>sales!$J853 - SUM($M853:$P853)</f>
        <v>0</v>
      </c>
      <c r="M853" s="1">
        <f>IFERROR(sales!$I853 * VLOOKUP($E853&amp;$F853&amp;"GAS", 'fuel-split'!$A$2:$E$7, 5, 0) / VLOOKUP($F853&amp;$G853&amp;"GAS", 'fuel-efficiency'!$A$2:$E$56, 5, 0), 0)</f>
        <v>0</v>
      </c>
      <c r="N853" s="1">
        <f>IFERROR(sales!$I853 * VLOOKUP($E853&amp;F853&amp;"DSL", 'fuel-split'!$A$2:$E$7, 5, 0) / VLOOKUP($F853&amp;$G853&amp;"DSL", 'fuel-efficiency'!$A$2:$E$56, 5, 0), 0)</f>
        <v>0</v>
      </c>
      <c r="O853" s="1">
        <f>IFERROR(sales!$I853 * VLOOKUP($E853&amp;$F853&amp;"NG", 'fuel-split'!$A$2:$E$7, 5, 0) / VLOOKUP($F853&amp;$G853&amp;"NG", 'fuel-efficiency'!$A$2:$E$56, 5, 0), 0)</f>
        <v>0</v>
      </c>
      <c r="P853" s="1">
        <f>IFERROR(sales!$I853 * VLOOKUP($E853&amp;$F853&amp;"ELEC", 'fuel-split'!$A$2:$E$7, 5, 0) / VLOOKUP($F853&amp;$G853&amp;"ELEC", 'fuel-efficiency'!$A$2:$E$56, 5, 0), 0)</f>
        <v>0</v>
      </c>
    </row>
    <row r="854" spans="1:16" x14ac:dyDescent="0.2">
      <c r="A854" s="1" t="str">
        <f t="shared" si="26"/>
        <v>20152industrialVCC 21400 (GAS LHD1)2015</v>
      </c>
      <c r="B854" s="1" t="str">
        <f t="shared" si="27"/>
        <v>20152industrialVCC 21400 (GAS LHD1)</v>
      </c>
      <c r="C854">
        <f>sales!$B$854</f>
        <v>2015</v>
      </c>
      <c r="D854">
        <f>sales!$C$854</f>
        <v>2</v>
      </c>
      <c r="E854" t="str">
        <f>sales!$D$854</f>
        <v>industrial</v>
      </c>
      <c r="F854" t="str">
        <f>sales!$E$854</f>
        <v>VCC 21400 (GAS LHD1)</v>
      </c>
      <c r="G854">
        <f>sales!$F$854</f>
        <v>2015</v>
      </c>
      <c r="H854" s="1">
        <f>sales!$G854 - VLOOKUP($D854&amp;$G854, 'regional-sales'!$A$2:$D$24, 4, 0) * VLOOKUP($D854&amp;$E854&amp;$F854&amp;$G854, 'market-share'!$A$2:$F$95, 6, 0) * ($C854 = $G854)</f>
        <v>-1.5284911114576971E-9</v>
      </c>
      <c r="I854" s="1">
        <f>sales!$H854 - IF($C854 &gt;= $G854, VLOOKUP($D854&amp;$G854, 'regional-sales'!$A$2:$D$24, 4, 0) * VLOOKUP($D854&amp;$E854&amp;$F854&amp;$G854, 'market-share'!$A$2:$F$95, 6, 0) * VLOOKUP($C854 - $G854, survival!$A$2:$B$72, 2, 0), 0)</f>
        <v>-1.5284911114576971E-9</v>
      </c>
      <c r="J854" s="1">
        <f>sales!$I854 - IF($C854 &gt;= $G854, sales!$H854 *VLOOKUP(E854&amp;($C854-$G854), 'annual-travel'!$A$2:$D$64, 4, 0), 0)</f>
        <v>3.9293570443987846E-4</v>
      </c>
      <c r="K854" s="1">
        <f>sales!$J854 - SUM($M854:$P854)</f>
        <v>-8.9321547420695424E-5</v>
      </c>
      <c r="M854" s="1">
        <f>IFERROR(sales!$I854 * VLOOKUP($E854&amp;$F854&amp;"GAS", 'fuel-split'!$A$2:$E$7, 5, 0) / VLOOKUP($F854&amp;$G854&amp;"GAS", 'fuel-efficiency'!$A$2:$E$56, 5, 0), 0)</f>
        <v>226625.95172205256</v>
      </c>
      <c r="N854" s="1">
        <f>IFERROR(sales!$I854 * VLOOKUP($E854&amp;F854&amp;"DSL", 'fuel-split'!$A$2:$E$7, 5, 0) / VLOOKUP($F854&amp;$G854&amp;"DSL", 'fuel-efficiency'!$A$2:$E$56, 5, 0), 0)</f>
        <v>0</v>
      </c>
      <c r="O854" s="1">
        <f>IFERROR(sales!$I854 * VLOOKUP($E854&amp;$F854&amp;"NG", 'fuel-split'!$A$2:$E$7, 5, 0) / VLOOKUP($F854&amp;$G854&amp;"NG", 'fuel-efficiency'!$A$2:$E$56, 5, 0), 0)</f>
        <v>0</v>
      </c>
      <c r="P854" s="1">
        <f>IFERROR(sales!$I854 * VLOOKUP($E854&amp;$F854&amp;"ELEC", 'fuel-split'!$A$2:$E$7, 5, 0) / VLOOKUP($F854&amp;$G854&amp;"ELEC", 'fuel-efficiency'!$A$2:$E$56, 5, 0), 0)</f>
        <v>0</v>
      </c>
    </row>
    <row r="855" spans="1:16" x14ac:dyDescent="0.2">
      <c r="A855" s="1" t="str">
        <f t="shared" si="26"/>
        <v>20162industrialVCC 21400 (GAS LHD1)2015</v>
      </c>
      <c r="B855" s="1" t="str">
        <f t="shared" si="27"/>
        <v>20162industrialVCC 21400 (GAS LHD1)</v>
      </c>
      <c r="C855">
        <f>sales!$B$855</f>
        <v>2016</v>
      </c>
      <c r="D855">
        <f>sales!$C$855</f>
        <v>2</v>
      </c>
      <c r="E855" t="str">
        <f>sales!$D$855</f>
        <v>industrial</v>
      </c>
      <c r="F855" t="str">
        <f>sales!$E$855</f>
        <v>VCC 21400 (GAS LHD1)</v>
      </c>
      <c r="G855">
        <f>sales!$F$855</f>
        <v>2015</v>
      </c>
      <c r="H855" s="1">
        <f>sales!$G855 - VLOOKUP($D855&amp;$G855, 'regional-sales'!$A$2:$D$24, 4, 0) * VLOOKUP($D855&amp;$E855&amp;$F855&amp;$G855, 'market-share'!$A$2:$F$95, 6, 0) * ($C855 = $G855)</f>
        <v>0</v>
      </c>
      <c r="I855" s="1">
        <f>sales!$H855 - IF($C855 &gt;= $G855, VLOOKUP($D855&amp;$G855, 'regional-sales'!$A$2:$D$24, 4, 0) * VLOOKUP($D855&amp;$E855&amp;$F855&amp;$G855, 'market-share'!$A$2:$F$95, 6, 0) * VLOOKUP($C855 - $G855, survival!$A$2:$B$72, 2, 0), 0)</f>
        <v>-1.5127028518691077E-9</v>
      </c>
      <c r="J855" s="1">
        <f>sales!$I855 - IF($C855 &gt;= $G855, sales!$H855 *VLOOKUP(E855&amp;($C855-$G855), 'annual-travel'!$A$2:$D$64, 4, 0), 0)</f>
        <v>1.118658110499382E-4</v>
      </c>
      <c r="K855" s="1">
        <f>sales!$J855 - SUM($M855:$P855)</f>
        <v>-8.410128066316247E-5</v>
      </c>
      <c r="M855" s="1">
        <f>IFERROR(sales!$I855 * VLOOKUP($E855&amp;$F855&amp;"GAS", 'fuel-split'!$A$2:$E$7, 5, 0) / VLOOKUP($F855&amp;$G855&amp;"GAS", 'fuel-efficiency'!$A$2:$E$56, 5, 0), 0)</f>
        <v>213378.56292512227</v>
      </c>
      <c r="N855" s="1">
        <f>IFERROR(sales!$I855 * VLOOKUP($E855&amp;F855&amp;"DSL", 'fuel-split'!$A$2:$E$7, 5, 0) / VLOOKUP($F855&amp;$G855&amp;"DSL", 'fuel-efficiency'!$A$2:$E$56, 5, 0), 0)</f>
        <v>0</v>
      </c>
      <c r="O855" s="1">
        <f>IFERROR(sales!$I855 * VLOOKUP($E855&amp;$F855&amp;"NG", 'fuel-split'!$A$2:$E$7, 5, 0) / VLOOKUP($F855&amp;$G855&amp;"NG", 'fuel-efficiency'!$A$2:$E$56, 5, 0), 0)</f>
        <v>0</v>
      </c>
      <c r="P855" s="1">
        <f>IFERROR(sales!$I855 * VLOOKUP($E855&amp;$F855&amp;"ELEC", 'fuel-split'!$A$2:$E$7, 5, 0) / VLOOKUP($F855&amp;$G855&amp;"ELEC", 'fuel-efficiency'!$A$2:$E$56, 5, 0), 0)</f>
        <v>0</v>
      </c>
    </row>
    <row r="856" spans="1:16" x14ac:dyDescent="0.2">
      <c r="A856" s="1" t="str">
        <f t="shared" si="26"/>
        <v>20172industrialVCC 21400 (GAS LHD1)2015</v>
      </c>
      <c r="B856" s="1" t="str">
        <f t="shared" si="27"/>
        <v>20172industrialVCC 21400 (GAS LHD1)</v>
      </c>
      <c r="C856">
        <f>sales!$B$856</f>
        <v>2017</v>
      </c>
      <c r="D856">
        <f>sales!$C$856</f>
        <v>2</v>
      </c>
      <c r="E856" t="str">
        <f>sales!$D$856</f>
        <v>industrial</v>
      </c>
      <c r="F856" t="str">
        <f>sales!$E$856</f>
        <v>VCC 21400 (GAS LHD1)</v>
      </c>
      <c r="G856">
        <f>sales!$F$856</f>
        <v>2015</v>
      </c>
      <c r="H856" s="1">
        <f>sales!$G856 - VLOOKUP($D856&amp;$G856, 'regional-sales'!$A$2:$D$24, 4, 0) * VLOOKUP($D856&amp;$E856&amp;$F856&amp;$G856, 'market-share'!$A$2:$F$95, 6, 0) * ($C856 = $G856)</f>
        <v>0</v>
      </c>
      <c r="I856" s="1">
        <f>sales!$H856 - IF($C856 &gt;= $G856, VLOOKUP($D856&amp;$G856, 'regional-sales'!$A$2:$D$24, 4, 0) * VLOOKUP($D856&amp;$E856&amp;$F856&amp;$G856, 'market-share'!$A$2:$F$95, 6, 0) * VLOOKUP($C856 - $G856, survival!$A$2:$B$72, 2, 0), 0)</f>
        <v>-1.4975114481785567E-9</v>
      </c>
      <c r="J856" s="1">
        <f>sales!$I856 - IF($C856 &gt;= $G856, sales!$H856 *VLOOKUP(E856&amp;($C856-$G856), 'annual-travel'!$A$2:$D$64, 4, 0), 0)</f>
        <v>1.0561803355813026E-4</v>
      </c>
      <c r="K856" s="1">
        <f>sales!$J856 - SUM($M856:$P856)</f>
        <v>-8.0902158515527844E-5</v>
      </c>
      <c r="M856" s="1">
        <f>IFERROR(sales!$I856 * VLOOKUP($E856&amp;$F856&amp;"GAS", 'fuel-split'!$A$2:$E$7, 5, 0) / VLOOKUP($F856&amp;$G856&amp;"GAS", 'fuel-efficiency'!$A$2:$E$56, 5, 0), 0)</f>
        <v>205265.91307231016</v>
      </c>
      <c r="N856" s="1">
        <f>IFERROR(sales!$I856 * VLOOKUP($E856&amp;F856&amp;"DSL", 'fuel-split'!$A$2:$E$7, 5, 0) / VLOOKUP($F856&amp;$G856&amp;"DSL", 'fuel-efficiency'!$A$2:$E$56, 5, 0), 0)</f>
        <v>0</v>
      </c>
      <c r="O856" s="1">
        <f>IFERROR(sales!$I856 * VLOOKUP($E856&amp;$F856&amp;"NG", 'fuel-split'!$A$2:$E$7, 5, 0) / VLOOKUP($F856&amp;$G856&amp;"NG", 'fuel-efficiency'!$A$2:$E$56, 5, 0), 0)</f>
        <v>0</v>
      </c>
      <c r="P856" s="1">
        <f>IFERROR(sales!$I856 * VLOOKUP($E856&amp;$F856&amp;"ELEC", 'fuel-split'!$A$2:$E$7, 5, 0) / VLOOKUP($F856&amp;$G856&amp;"ELEC", 'fuel-efficiency'!$A$2:$E$56, 5, 0), 0)</f>
        <v>0</v>
      </c>
    </row>
    <row r="857" spans="1:16" x14ac:dyDescent="0.2">
      <c r="A857" s="1" t="str">
        <f t="shared" si="26"/>
        <v>20182industrialVCC 21400 (GAS LHD1)2015</v>
      </c>
      <c r="B857" s="1" t="str">
        <f t="shared" si="27"/>
        <v>20182industrialVCC 21400 (GAS LHD1)</v>
      </c>
      <c r="C857">
        <f>sales!$B$857</f>
        <v>2018</v>
      </c>
      <c r="D857">
        <f>sales!$C$857</f>
        <v>2</v>
      </c>
      <c r="E857" t="str">
        <f>sales!$D$857</f>
        <v>industrial</v>
      </c>
      <c r="F857" t="str">
        <f>sales!$E$857</f>
        <v>VCC 21400 (GAS LHD1)</v>
      </c>
      <c r="G857">
        <f>sales!$F$857</f>
        <v>2015</v>
      </c>
      <c r="H857" s="1">
        <f>sales!$G857 - VLOOKUP($D857&amp;$G857, 'regional-sales'!$A$2:$D$24, 4, 0) * VLOOKUP($D857&amp;$E857&amp;$F857&amp;$G857, 'market-share'!$A$2:$F$95, 6, 0) * ($C857 = $G857)</f>
        <v>0</v>
      </c>
      <c r="I857" s="1">
        <f>sales!$H857 - IF($C857 &gt;= $G857, VLOOKUP($D857&amp;$G857, 'regional-sales'!$A$2:$D$24, 4, 0) * VLOOKUP($D857&amp;$E857&amp;$F857&amp;$G857, 'market-share'!$A$2:$F$95, 6, 0) * VLOOKUP($C857 - $G857, survival!$A$2:$B$72, 2, 0), 0)</f>
        <v>-1.4826326832917402E-9</v>
      </c>
      <c r="J857" s="1">
        <f>sales!$I857 - IF($C857 &gt;= $G857, sales!$H857 *VLOOKUP(E857&amp;($C857-$G857), 'annual-travel'!$A$2:$D$64, 4, 0), 0)</f>
        <v>3.985879011452198E-4</v>
      </c>
      <c r="K857" s="1">
        <f>sales!$J857 - SUM($M857:$P857)</f>
        <v>-7.8320386819541454E-5</v>
      </c>
      <c r="M857" s="1">
        <f>IFERROR(sales!$I857 * VLOOKUP($E857&amp;$F857&amp;"GAS", 'fuel-split'!$A$2:$E$7, 5, 0) / VLOOKUP($F857&amp;$G857&amp;"GAS", 'fuel-efficiency'!$A$2:$E$56, 5, 0), 0)</f>
        <v>198712.16068553939</v>
      </c>
      <c r="N857" s="1">
        <f>IFERROR(sales!$I857 * VLOOKUP($E857&amp;F857&amp;"DSL", 'fuel-split'!$A$2:$E$7, 5, 0) / VLOOKUP($F857&amp;$G857&amp;"DSL", 'fuel-efficiency'!$A$2:$E$56, 5, 0), 0)</f>
        <v>0</v>
      </c>
      <c r="O857" s="1">
        <f>IFERROR(sales!$I857 * VLOOKUP($E857&amp;$F857&amp;"NG", 'fuel-split'!$A$2:$E$7, 5, 0) / VLOOKUP($F857&amp;$G857&amp;"NG", 'fuel-efficiency'!$A$2:$E$56, 5, 0), 0)</f>
        <v>0</v>
      </c>
      <c r="P857" s="1">
        <f>IFERROR(sales!$I857 * VLOOKUP($E857&amp;$F857&amp;"ELEC", 'fuel-split'!$A$2:$E$7, 5, 0) / VLOOKUP($F857&amp;$G857&amp;"ELEC", 'fuel-efficiency'!$A$2:$E$56, 5, 0), 0)</f>
        <v>0</v>
      </c>
    </row>
    <row r="858" spans="1:16" x14ac:dyDescent="0.2">
      <c r="A858" s="1" t="str">
        <f t="shared" si="26"/>
        <v>20192industrialVCC 21400 (GAS LHD1)2015</v>
      </c>
      <c r="B858" s="1" t="str">
        <f t="shared" si="27"/>
        <v>20192industrialVCC 21400 (GAS LHD1)</v>
      </c>
      <c r="C858">
        <f>sales!$B$858</f>
        <v>2019</v>
      </c>
      <c r="D858">
        <f>sales!$C$858</f>
        <v>2</v>
      </c>
      <c r="E858" t="str">
        <f>sales!$D$858</f>
        <v>industrial</v>
      </c>
      <c r="F858" t="str">
        <f>sales!$E$858</f>
        <v>VCC 21400 (GAS LHD1)</v>
      </c>
      <c r="G858">
        <f>sales!$F$858</f>
        <v>2015</v>
      </c>
      <c r="H858" s="1">
        <f>sales!$G858 - VLOOKUP($D858&amp;$G858, 'regional-sales'!$A$2:$D$24, 4, 0) * VLOOKUP($D858&amp;$E858&amp;$F858&amp;$G858, 'market-share'!$A$2:$F$95, 6, 0) * ($C858 = $G858)</f>
        <v>0</v>
      </c>
      <c r="I858" s="1">
        <f>sales!$H858 - IF($C858 &gt;= $G858, VLOOKUP($D858&amp;$G858, 'regional-sales'!$A$2:$D$24, 4, 0) * VLOOKUP($D858&amp;$E858&amp;$F858&amp;$G858, 'market-share'!$A$2:$F$95, 6, 0) * VLOOKUP($C858 - $G858, survival!$A$2:$B$72, 2, 0), 0)</f>
        <v>-1.4677823401143542E-9</v>
      </c>
      <c r="J858" s="1">
        <f>sales!$I858 - IF($C858 &gt;= $G858, sales!$H858 *VLOOKUP(E858&amp;($C858-$G858), 'annual-travel'!$A$2:$D$64, 4, 0), 0)</f>
        <v>-3.6912527866661549E-4</v>
      </c>
      <c r="K858" s="1">
        <f>sales!$J858 - SUM($M858:$P858)</f>
        <v>-6.9896195782348514E-5</v>
      </c>
      <c r="M858" s="1">
        <f>IFERROR(sales!$I858 * VLOOKUP($E858&amp;$F858&amp;"GAS", 'fuel-split'!$A$2:$E$7, 5, 0) / VLOOKUP($F858&amp;$G858&amp;"GAS", 'fuel-efficiency'!$A$2:$E$56, 5, 0), 0)</f>
        <v>177341.15010531919</v>
      </c>
      <c r="N858" s="1">
        <f>IFERROR(sales!$I858 * VLOOKUP($E858&amp;F858&amp;"DSL", 'fuel-split'!$A$2:$E$7, 5, 0) / VLOOKUP($F858&amp;$G858&amp;"DSL", 'fuel-efficiency'!$A$2:$E$56, 5, 0), 0)</f>
        <v>0</v>
      </c>
      <c r="O858" s="1">
        <f>IFERROR(sales!$I858 * VLOOKUP($E858&amp;$F858&amp;"NG", 'fuel-split'!$A$2:$E$7, 5, 0) / VLOOKUP($F858&amp;$G858&amp;"NG", 'fuel-efficiency'!$A$2:$E$56, 5, 0), 0)</f>
        <v>0</v>
      </c>
      <c r="P858" s="1">
        <f>IFERROR(sales!$I858 * VLOOKUP($E858&amp;$F858&amp;"ELEC", 'fuel-split'!$A$2:$E$7, 5, 0) / VLOOKUP($F858&amp;$G858&amp;"ELEC", 'fuel-efficiency'!$A$2:$E$56, 5, 0), 0)</f>
        <v>0</v>
      </c>
    </row>
    <row r="859" spans="1:16" x14ac:dyDescent="0.2">
      <c r="A859" s="1" t="str">
        <f t="shared" si="26"/>
        <v>20202industrialVCC 21400 (GAS LHD1)2015</v>
      </c>
      <c r="B859" s="1" t="str">
        <f t="shared" si="27"/>
        <v>20202industrialVCC 21400 (GAS LHD1)</v>
      </c>
      <c r="C859">
        <f>sales!$B$859</f>
        <v>2020</v>
      </c>
      <c r="D859">
        <f>sales!$C$859</f>
        <v>2</v>
      </c>
      <c r="E859" t="str">
        <f>sales!$D$859</f>
        <v>industrial</v>
      </c>
      <c r="F859" t="str">
        <f>sales!$E$859</f>
        <v>VCC 21400 (GAS LHD1)</v>
      </c>
      <c r="G859">
        <f>sales!$F$859</f>
        <v>2015</v>
      </c>
      <c r="H859" s="1">
        <f>sales!$G859 - VLOOKUP($D859&amp;$G859, 'regional-sales'!$A$2:$D$24, 4, 0) * VLOOKUP($D859&amp;$E859&amp;$F859&amp;$G859, 'market-share'!$A$2:$F$95, 6, 0) * ($C859 = $G859)</f>
        <v>0</v>
      </c>
      <c r="I859" s="1">
        <f>sales!$H859 - IF($C859 &gt;= $G859, VLOOKUP($D859&amp;$G859, 'regional-sales'!$A$2:$D$24, 4, 0) * VLOOKUP($D859&amp;$E859&amp;$F859&amp;$G859, 'market-share'!$A$2:$F$95, 6, 0) * VLOOKUP($C859 - $G859, survival!$A$2:$B$72, 2, 0), 0)</f>
        <v>-1.4530883163388353E-9</v>
      </c>
      <c r="J859" s="1">
        <f>sales!$I859 - IF($C859 &gt;= $G859, sales!$H859 *VLOOKUP(E859&amp;($C859-$G859), 'annual-travel'!$A$2:$D$64, 4, 0), 0)</f>
        <v>-4.6540726907551289E-4</v>
      </c>
      <c r="K859" s="1">
        <f>sales!$J859 - SUM($M859:$P859)</f>
        <v>-6.5445346990600228E-5</v>
      </c>
      <c r="M859" s="1">
        <f>IFERROR(sales!$I859 * VLOOKUP($E859&amp;$F859&amp;"GAS", 'fuel-split'!$A$2:$E$7, 5, 0) / VLOOKUP($F859&amp;$G859&amp;"GAS", 'fuel-efficiency'!$A$2:$E$56, 5, 0), 0)</f>
        <v>166047.38197519534</v>
      </c>
      <c r="N859" s="1">
        <f>IFERROR(sales!$I859 * VLOOKUP($E859&amp;F859&amp;"DSL", 'fuel-split'!$A$2:$E$7, 5, 0) / VLOOKUP($F859&amp;$G859&amp;"DSL", 'fuel-efficiency'!$A$2:$E$56, 5, 0), 0)</f>
        <v>0</v>
      </c>
      <c r="O859" s="1">
        <f>IFERROR(sales!$I859 * VLOOKUP($E859&amp;$F859&amp;"NG", 'fuel-split'!$A$2:$E$7, 5, 0) / VLOOKUP($F859&amp;$G859&amp;"NG", 'fuel-efficiency'!$A$2:$E$56, 5, 0), 0)</f>
        <v>0</v>
      </c>
      <c r="P859" s="1">
        <f>IFERROR(sales!$I859 * VLOOKUP($E859&amp;$F859&amp;"ELEC", 'fuel-split'!$A$2:$E$7, 5, 0) / VLOOKUP($F859&amp;$G859&amp;"ELEC", 'fuel-efficiency'!$A$2:$E$56, 5, 0), 0)</f>
        <v>0</v>
      </c>
    </row>
    <row r="860" spans="1:16" x14ac:dyDescent="0.2">
      <c r="A860" s="1" t="str">
        <f t="shared" si="26"/>
        <v>20102industrialVCC 21400 (GAS LHD1)2016</v>
      </c>
      <c r="B860" s="1" t="str">
        <f t="shared" si="27"/>
        <v>20102industrialVCC 21400 (GAS LHD1)</v>
      </c>
      <c r="C860">
        <f>sales!$B$860</f>
        <v>2010</v>
      </c>
      <c r="D860">
        <f>sales!$C$860</f>
        <v>2</v>
      </c>
      <c r="E860" t="str">
        <f>sales!$D$860</f>
        <v>industrial</v>
      </c>
      <c r="F860" t="str">
        <f>sales!$E$860</f>
        <v>VCC 21400 (GAS LHD1)</v>
      </c>
      <c r="G860">
        <f>sales!$F$860</f>
        <v>2016</v>
      </c>
      <c r="H860" s="1">
        <f>sales!$G860 - VLOOKUP($D860&amp;$G860, 'regional-sales'!$A$2:$D$24, 4, 0) * VLOOKUP($D860&amp;$E860&amp;$F860&amp;$G860, 'market-share'!$A$2:$F$95, 6, 0) * ($C860 = $G860)</f>
        <v>0</v>
      </c>
      <c r="I860" s="1">
        <f>sales!$H860 - IF($C860 &gt;= $G860, VLOOKUP($D860&amp;$G860, 'regional-sales'!$A$2:$D$24, 4, 0) * VLOOKUP($D860&amp;$E860&amp;$F860&amp;$G860, 'market-share'!$A$2:$F$95, 6, 0) * VLOOKUP($C860 - $G860, survival!$A$2:$B$72, 2, 0), 0)</f>
        <v>0</v>
      </c>
      <c r="J860" s="1">
        <f>sales!$I860 - IF($C860 &gt;= $G860, sales!$H860 *VLOOKUP(E860&amp;($C860-$G860), 'annual-travel'!$A$2:$D$64, 4, 0), 0)</f>
        <v>0</v>
      </c>
      <c r="K860" s="1">
        <f>sales!$J860 - SUM($M860:$P860)</f>
        <v>0</v>
      </c>
      <c r="M860" s="1">
        <f>IFERROR(sales!$I860 * VLOOKUP($E860&amp;$F860&amp;"GAS", 'fuel-split'!$A$2:$E$7, 5, 0) / VLOOKUP($F860&amp;$G860&amp;"GAS", 'fuel-efficiency'!$A$2:$E$56, 5, 0), 0)</f>
        <v>0</v>
      </c>
      <c r="N860" s="1">
        <f>IFERROR(sales!$I860 * VLOOKUP($E860&amp;F860&amp;"DSL", 'fuel-split'!$A$2:$E$7, 5, 0) / VLOOKUP($F860&amp;$G860&amp;"DSL", 'fuel-efficiency'!$A$2:$E$56, 5, 0), 0)</f>
        <v>0</v>
      </c>
      <c r="O860" s="1">
        <f>IFERROR(sales!$I860 * VLOOKUP($E860&amp;$F860&amp;"NG", 'fuel-split'!$A$2:$E$7, 5, 0) / VLOOKUP($F860&amp;$G860&amp;"NG", 'fuel-efficiency'!$A$2:$E$56, 5, 0), 0)</f>
        <v>0</v>
      </c>
      <c r="P860" s="1">
        <f>IFERROR(sales!$I860 * VLOOKUP($E860&amp;$F860&amp;"ELEC", 'fuel-split'!$A$2:$E$7, 5, 0) / VLOOKUP($F860&amp;$G860&amp;"ELEC", 'fuel-efficiency'!$A$2:$E$56, 5, 0), 0)</f>
        <v>0</v>
      </c>
    </row>
    <row r="861" spans="1:16" x14ac:dyDescent="0.2">
      <c r="A861" s="1" t="str">
        <f t="shared" si="26"/>
        <v>20112industrialVCC 21400 (GAS LHD1)2016</v>
      </c>
      <c r="B861" s="1" t="str">
        <f t="shared" si="27"/>
        <v>20112industrialVCC 21400 (GAS LHD1)</v>
      </c>
      <c r="C861">
        <f>sales!$B$861</f>
        <v>2011</v>
      </c>
      <c r="D861">
        <f>sales!$C$861</f>
        <v>2</v>
      </c>
      <c r="E861" t="str">
        <f>sales!$D$861</f>
        <v>industrial</v>
      </c>
      <c r="F861" t="str">
        <f>sales!$E$861</f>
        <v>VCC 21400 (GAS LHD1)</v>
      </c>
      <c r="G861">
        <f>sales!$F$861</f>
        <v>2016</v>
      </c>
      <c r="H861" s="1">
        <f>sales!$G861 - VLOOKUP($D861&amp;$G861, 'regional-sales'!$A$2:$D$24, 4, 0) * VLOOKUP($D861&amp;$E861&amp;$F861&amp;$G861, 'market-share'!$A$2:$F$95, 6, 0) * ($C861 = $G861)</f>
        <v>0</v>
      </c>
      <c r="I861" s="1">
        <f>sales!$H861 - IF($C861 &gt;= $G861, VLOOKUP($D861&amp;$G861, 'regional-sales'!$A$2:$D$24, 4, 0) * VLOOKUP($D861&amp;$E861&amp;$F861&amp;$G861, 'market-share'!$A$2:$F$95, 6, 0) * VLOOKUP($C861 - $G861, survival!$A$2:$B$72, 2, 0), 0)</f>
        <v>0</v>
      </c>
      <c r="J861" s="1">
        <f>sales!$I861 - IF($C861 &gt;= $G861, sales!$H861 *VLOOKUP(E861&amp;($C861-$G861), 'annual-travel'!$A$2:$D$64, 4, 0), 0)</f>
        <v>0</v>
      </c>
      <c r="K861" s="1">
        <f>sales!$J861 - SUM($M861:$P861)</f>
        <v>0</v>
      </c>
      <c r="M861" s="1">
        <f>IFERROR(sales!$I861 * VLOOKUP($E861&amp;$F861&amp;"GAS", 'fuel-split'!$A$2:$E$7, 5, 0) / VLOOKUP($F861&amp;$G861&amp;"GAS", 'fuel-efficiency'!$A$2:$E$56, 5, 0), 0)</f>
        <v>0</v>
      </c>
      <c r="N861" s="1">
        <f>IFERROR(sales!$I861 * VLOOKUP($E861&amp;F861&amp;"DSL", 'fuel-split'!$A$2:$E$7, 5, 0) / VLOOKUP($F861&amp;$G861&amp;"DSL", 'fuel-efficiency'!$A$2:$E$56, 5, 0), 0)</f>
        <v>0</v>
      </c>
      <c r="O861" s="1">
        <f>IFERROR(sales!$I861 * VLOOKUP($E861&amp;$F861&amp;"NG", 'fuel-split'!$A$2:$E$7, 5, 0) / VLOOKUP($F861&amp;$G861&amp;"NG", 'fuel-efficiency'!$A$2:$E$56, 5, 0), 0)</f>
        <v>0</v>
      </c>
      <c r="P861" s="1">
        <f>IFERROR(sales!$I861 * VLOOKUP($E861&amp;$F861&amp;"ELEC", 'fuel-split'!$A$2:$E$7, 5, 0) / VLOOKUP($F861&amp;$G861&amp;"ELEC", 'fuel-efficiency'!$A$2:$E$56, 5, 0), 0)</f>
        <v>0</v>
      </c>
    </row>
    <row r="862" spans="1:16" x14ac:dyDescent="0.2">
      <c r="A862" s="1" t="str">
        <f t="shared" si="26"/>
        <v>20122industrialVCC 21400 (GAS LHD1)2016</v>
      </c>
      <c r="B862" s="1" t="str">
        <f t="shared" si="27"/>
        <v>20122industrialVCC 21400 (GAS LHD1)</v>
      </c>
      <c r="C862">
        <f>sales!$B$862</f>
        <v>2012</v>
      </c>
      <c r="D862">
        <f>sales!$C$862</f>
        <v>2</v>
      </c>
      <c r="E862" t="str">
        <f>sales!$D$862</f>
        <v>industrial</v>
      </c>
      <c r="F862" t="str">
        <f>sales!$E$862</f>
        <v>VCC 21400 (GAS LHD1)</v>
      </c>
      <c r="G862">
        <f>sales!$F$862</f>
        <v>2016</v>
      </c>
      <c r="H862" s="1">
        <f>sales!$G862 - VLOOKUP($D862&amp;$G862, 'regional-sales'!$A$2:$D$24, 4, 0) * VLOOKUP($D862&amp;$E862&amp;$F862&amp;$G862, 'market-share'!$A$2:$F$95, 6, 0) * ($C862 = $G862)</f>
        <v>0</v>
      </c>
      <c r="I862" s="1">
        <f>sales!$H862 - IF($C862 &gt;= $G862, VLOOKUP($D862&amp;$G862, 'regional-sales'!$A$2:$D$24, 4, 0) * VLOOKUP($D862&amp;$E862&amp;$F862&amp;$G862, 'market-share'!$A$2:$F$95, 6, 0) * VLOOKUP($C862 - $G862, survival!$A$2:$B$72, 2, 0), 0)</f>
        <v>0</v>
      </c>
      <c r="J862" s="1">
        <f>sales!$I862 - IF($C862 &gt;= $G862, sales!$H862 *VLOOKUP(E862&amp;($C862-$G862), 'annual-travel'!$A$2:$D$64, 4, 0), 0)</f>
        <v>0</v>
      </c>
      <c r="K862" s="1">
        <f>sales!$J862 - SUM($M862:$P862)</f>
        <v>0</v>
      </c>
      <c r="M862" s="1">
        <f>IFERROR(sales!$I862 * VLOOKUP($E862&amp;$F862&amp;"GAS", 'fuel-split'!$A$2:$E$7, 5, 0) / VLOOKUP($F862&amp;$G862&amp;"GAS", 'fuel-efficiency'!$A$2:$E$56, 5, 0), 0)</f>
        <v>0</v>
      </c>
      <c r="N862" s="1">
        <f>IFERROR(sales!$I862 * VLOOKUP($E862&amp;F862&amp;"DSL", 'fuel-split'!$A$2:$E$7, 5, 0) / VLOOKUP($F862&amp;$G862&amp;"DSL", 'fuel-efficiency'!$A$2:$E$56, 5, 0), 0)</f>
        <v>0</v>
      </c>
      <c r="O862" s="1">
        <f>IFERROR(sales!$I862 * VLOOKUP($E862&amp;$F862&amp;"NG", 'fuel-split'!$A$2:$E$7, 5, 0) / VLOOKUP($F862&amp;$G862&amp;"NG", 'fuel-efficiency'!$A$2:$E$56, 5, 0), 0)</f>
        <v>0</v>
      </c>
      <c r="P862" s="1">
        <f>IFERROR(sales!$I862 * VLOOKUP($E862&amp;$F862&amp;"ELEC", 'fuel-split'!$A$2:$E$7, 5, 0) / VLOOKUP($F862&amp;$G862&amp;"ELEC", 'fuel-efficiency'!$A$2:$E$56, 5, 0), 0)</f>
        <v>0</v>
      </c>
    </row>
    <row r="863" spans="1:16" x14ac:dyDescent="0.2">
      <c r="A863" s="1" t="str">
        <f t="shared" si="26"/>
        <v>20132industrialVCC 21400 (GAS LHD1)2016</v>
      </c>
      <c r="B863" s="1" t="str">
        <f t="shared" si="27"/>
        <v>20132industrialVCC 21400 (GAS LHD1)</v>
      </c>
      <c r="C863">
        <f>sales!$B$863</f>
        <v>2013</v>
      </c>
      <c r="D863">
        <f>sales!$C$863</f>
        <v>2</v>
      </c>
      <c r="E863" t="str">
        <f>sales!$D$863</f>
        <v>industrial</v>
      </c>
      <c r="F863" t="str">
        <f>sales!$E$863</f>
        <v>VCC 21400 (GAS LHD1)</v>
      </c>
      <c r="G863">
        <f>sales!$F$863</f>
        <v>2016</v>
      </c>
      <c r="H863" s="1">
        <f>sales!$G863 - VLOOKUP($D863&amp;$G863, 'regional-sales'!$A$2:$D$24, 4, 0) * VLOOKUP($D863&amp;$E863&amp;$F863&amp;$G863, 'market-share'!$A$2:$F$95, 6, 0) * ($C863 = $G863)</f>
        <v>0</v>
      </c>
      <c r="I863" s="1">
        <f>sales!$H863 - IF($C863 &gt;= $G863, VLOOKUP($D863&amp;$G863, 'regional-sales'!$A$2:$D$24, 4, 0) * VLOOKUP($D863&amp;$E863&amp;$F863&amp;$G863, 'market-share'!$A$2:$F$95, 6, 0) * VLOOKUP($C863 - $G863, survival!$A$2:$B$72, 2, 0), 0)</f>
        <v>0</v>
      </c>
      <c r="J863" s="1">
        <f>sales!$I863 - IF($C863 &gt;= $G863, sales!$H863 *VLOOKUP(E863&amp;($C863-$G863), 'annual-travel'!$A$2:$D$64, 4, 0), 0)</f>
        <v>0</v>
      </c>
      <c r="K863" s="1">
        <f>sales!$J863 - SUM($M863:$P863)</f>
        <v>0</v>
      </c>
      <c r="M863" s="1">
        <f>IFERROR(sales!$I863 * VLOOKUP($E863&amp;$F863&amp;"GAS", 'fuel-split'!$A$2:$E$7, 5, 0) / VLOOKUP($F863&amp;$G863&amp;"GAS", 'fuel-efficiency'!$A$2:$E$56, 5, 0), 0)</f>
        <v>0</v>
      </c>
      <c r="N863" s="1">
        <f>IFERROR(sales!$I863 * VLOOKUP($E863&amp;F863&amp;"DSL", 'fuel-split'!$A$2:$E$7, 5, 0) / VLOOKUP($F863&amp;$G863&amp;"DSL", 'fuel-efficiency'!$A$2:$E$56, 5, 0), 0)</f>
        <v>0</v>
      </c>
      <c r="O863" s="1">
        <f>IFERROR(sales!$I863 * VLOOKUP($E863&amp;$F863&amp;"NG", 'fuel-split'!$A$2:$E$7, 5, 0) / VLOOKUP($F863&amp;$G863&amp;"NG", 'fuel-efficiency'!$A$2:$E$56, 5, 0), 0)</f>
        <v>0</v>
      </c>
      <c r="P863" s="1">
        <f>IFERROR(sales!$I863 * VLOOKUP($E863&amp;$F863&amp;"ELEC", 'fuel-split'!$A$2:$E$7, 5, 0) / VLOOKUP($F863&amp;$G863&amp;"ELEC", 'fuel-efficiency'!$A$2:$E$56, 5, 0), 0)</f>
        <v>0</v>
      </c>
    </row>
    <row r="864" spans="1:16" x14ac:dyDescent="0.2">
      <c r="A864" s="1" t="str">
        <f t="shared" si="26"/>
        <v>20142industrialVCC 21400 (GAS LHD1)2016</v>
      </c>
      <c r="B864" s="1" t="str">
        <f t="shared" si="27"/>
        <v>20142industrialVCC 21400 (GAS LHD1)</v>
      </c>
      <c r="C864">
        <f>sales!$B$864</f>
        <v>2014</v>
      </c>
      <c r="D864">
        <f>sales!$C$864</f>
        <v>2</v>
      </c>
      <c r="E864" t="str">
        <f>sales!$D$864</f>
        <v>industrial</v>
      </c>
      <c r="F864" t="str">
        <f>sales!$E$864</f>
        <v>VCC 21400 (GAS LHD1)</v>
      </c>
      <c r="G864">
        <f>sales!$F$864</f>
        <v>2016</v>
      </c>
      <c r="H864" s="1">
        <f>sales!$G864 - VLOOKUP($D864&amp;$G864, 'regional-sales'!$A$2:$D$24, 4, 0) * VLOOKUP($D864&amp;$E864&amp;$F864&amp;$G864, 'market-share'!$A$2:$F$95, 6, 0) * ($C864 = $G864)</f>
        <v>0</v>
      </c>
      <c r="I864" s="1">
        <f>sales!$H864 - IF($C864 &gt;= $G864, VLOOKUP($D864&amp;$G864, 'regional-sales'!$A$2:$D$24, 4, 0) * VLOOKUP($D864&amp;$E864&amp;$F864&amp;$G864, 'market-share'!$A$2:$F$95, 6, 0) * VLOOKUP($C864 - $G864, survival!$A$2:$B$72, 2, 0), 0)</f>
        <v>0</v>
      </c>
      <c r="J864" s="1">
        <f>sales!$I864 - IF($C864 &gt;= $G864, sales!$H864 *VLOOKUP(E864&amp;($C864-$G864), 'annual-travel'!$A$2:$D$64, 4, 0), 0)</f>
        <v>0</v>
      </c>
      <c r="K864" s="1">
        <f>sales!$J864 - SUM($M864:$P864)</f>
        <v>0</v>
      </c>
      <c r="M864" s="1">
        <f>IFERROR(sales!$I864 * VLOOKUP($E864&amp;$F864&amp;"GAS", 'fuel-split'!$A$2:$E$7, 5, 0) / VLOOKUP($F864&amp;$G864&amp;"GAS", 'fuel-efficiency'!$A$2:$E$56, 5, 0), 0)</f>
        <v>0</v>
      </c>
      <c r="N864" s="1">
        <f>IFERROR(sales!$I864 * VLOOKUP($E864&amp;F864&amp;"DSL", 'fuel-split'!$A$2:$E$7, 5, 0) / VLOOKUP($F864&amp;$G864&amp;"DSL", 'fuel-efficiency'!$A$2:$E$56, 5, 0), 0)</f>
        <v>0</v>
      </c>
      <c r="O864" s="1">
        <f>IFERROR(sales!$I864 * VLOOKUP($E864&amp;$F864&amp;"NG", 'fuel-split'!$A$2:$E$7, 5, 0) / VLOOKUP($F864&amp;$G864&amp;"NG", 'fuel-efficiency'!$A$2:$E$56, 5, 0), 0)</f>
        <v>0</v>
      </c>
      <c r="P864" s="1">
        <f>IFERROR(sales!$I864 * VLOOKUP($E864&amp;$F864&amp;"ELEC", 'fuel-split'!$A$2:$E$7, 5, 0) / VLOOKUP($F864&amp;$G864&amp;"ELEC", 'fuel-efficiency'!$A$2:$E$56, 5, 0), 0)</f>
        <v>0</v>
      </c>
    </row>
    <row r="865" spans="1:16" x14ac:dyDescent="0.2">
      <c r="A865" s="1" t="str">
        <f t="shared" si="26"/>
        <v>20152industrialVCC 21400 (GAS LHD1)2016</v>
      </c>
      <c r="B865" s="1" t="str">
        <f t="shared" si="27"/>
        <v>20152industrialVCC 21400 (GAS LHD1)</v>
      </c>
      <c r="C865">
        <f>sales!$B$865</f>
        <v>2015</v>
      </c>
      <c r="D865">
        <f>sales!$C$865</f>
        <v>2</v>
      </c>
      <c r="E865" t="str">
        <f>sales!$D$865</f>
        <v>industrial</v>
      </c>
      <c r="F865" t="str">
        <f>sales!$E$865</f>
        <v>VCC 21400 (GAS LHD1)</v>
      </c>
      <c r="G865">
        <f>sales!$F$865</f>
        <v>2016</v>
      </c>
      <c r="H865" s="1">
        <f>sales!$G865 - VLOOKUP($D865&amp;$G865, 'regional-sales'!$A$2:$D$24, 4, 0) * VLOOKUP($D865&amp;$E865&amp;$F865&amp;$G865, 'market-share'!$A$2:$F$95, 6, 0) * ($C865 = $G865)</f>
        <v>0</v>
      </c>
      <c r="I865" s="1">
        <f>sales!$H865 - IF($C865 &gt;= $G865, VLOOKUP($D865&amp;$G865, 'regional-sales'!$A$2:$D$24, 4, 0) * VLOOKUP($D865&amp;$E865&amp;$F865&amp;$G865, 'market-share'!$A$2:$F$95, 6, 0) * VLOOKUP($C865 - $G865, survival!$A$2:$B$72, 2, 0), 0)</f>
        <v>0</v>
      </c>
      <c r="J865" s="1">
        <f>sales!$I865 - IF($C865 &gt;= $G865, sales!$H865 *VLOOKUP(E865&amp;($C865-$G865), 'annual-travel'!$A$2:$D$64, 4, 0), 0)</f>
        <v>0</v>
      </c>
      <c r="K865" s="1">
        <f>sales!$J865 - SUM($M865:$P865)</f>
        <v>0</v>
      </c>
      <c r="M865" s="1">
        <f>IFERROR(sales!$I865 * VLOOKUP($E865&amp;$F865&amp;"GAS", 'fuel-split'!$A$2:$E$7, 5, 0) / VLOOKUP($F865&amp;$G865&amp;"GAS", 'fuel-efficiency'!$A$2:$E$56, 5, 0), 0)</f>
        <v>0</v>
      </c>
      <c r="N865" s="1">
        <f>IFERROR(sales!$I865 * VLOOKUP($E865&amp;F865&amp;"DSL", 'fuel-split'!$A$2:$E$7, 5, 0) / VLOOKUP($F865&amp;$G865&amp;"DSL", 'fuel-efficiency'!$A$2:$E$56, 5, 0), 0)</f>
        <v>0</v>
      </c>
      <c r="O865" s="1">
        <f>IFERROR(sales!$I865 * VLOOKUP($E865&amp;$F865&amp;"NG", 'fuel-split'!$A$2:$E$7, 5, 0) / VLOOKUP($F865&amp;$G865&amp;"NG", 'fuel-efficiency'!$A$2:$E$56, 5, 0), 0)</f>
        <v>0</v>
      </c>
      <c r="P865" s="1">
        <f>IFERROR(sales!$I865 * VLOOKUP($E865&amp;$F865&amp;"ELEC", 'fuel-split'!$A$2:$E$7, 5, 0) / VLOOKUP($F865&amp;$G865&amp;"ELEC", 'fuel-efficiency'!$A$2:$E$56, 5, 0), 0)</f>
        <v>0</v>
      </c>
    </row>
    <row r="866" spans="1:16" x14ac:dyDescent="0.2">
      <c r="A866" s="1" t="str">
        <f t="shared" si="26"/>
        <v>20162industrialVCC 21400 (GAS LHD1)2016</v>
      </c>
      <c r="B866" s="1" t="str">
        <f t="shared" si="27"/>
        <v>20162industrialVCC 21400 (GAS LHD1)</v>
      </c>
      <c r="C866">
        <f>sales!$B$866</f>
        <v>2016</v>
      </c>
      <c r="D866">
        <f>sales!$C$866</f>
        <v>2</v>
      </c>
      <c r="E866" t="str">
        <f>sales!$D$866</f>
        <v>industrial</v>
      </c>
      <c r="F866" t="str">
        <f>sales!$E$866</f>
        <v>VCC 21400 (GAS LHD1)</v>
      </c>
      <c r="G866">
        <f>sales!$F$866</f>
        <v>2016</v>
      </c>
      <c r="H866" s="1">
        <f>sales!$G866 - VLOOKUP($D866&amp;$G866, 'regional-sales'!$A$2:$D$24, 4, 0) * VLOOKUP($D866&amp;$E866&amp;$F866&amp;$G866, 'market-share'!$A$2:$F$95, 6, 0) * ($C866 = $G866)</f>
        <v>-3.3738558613549685E-9</v>
      </c>
      <c r="I866" s="1">
        <f>sales!$H866 - IF($C866 &gt;= $G866, VLOOKUP($D866&amp;$G866, 'regional-sales'!$A$2:$D$24, 4, 0) * VLOOKUP($D866&amp;$E866&amp;$F866&amp;$G866, 'market-share'!$A$2:$F$95, 6, 0) * VLOOKUP($C866 - $G866, survival!$A$2:$B$72, 2, 0), 0)</f>
        <v>-3.3738558613549685E-9</v>
      </c>
      <c r="J866" s="1">
        <f>sales!$I866 - IF($C866 &gt;= $G866, sales!$H866 *VLOOKUP(E866&amp;($C866-$G866), 'annual-travel'!$A$2:$D$64, 4, 0), 0)</f>
        <v>2.6934663765132427E-4</v>
      </c>
      <c r="K866" s="1">
        <f>sales!$J866 - SUM($M866:$P866)</f>
        <v>6.7396234953776002E-5</v>
      </c>
      <c r="M866" s="1">
        <f>IFERROR(sales!$I866 * VLOOKUP($E866&amp;$F866&amp;"GAS", 'fuel-split'!$A$2:$E$7, 5, 0) / VLOOKUP($F866&amp;$G866&amp;"GAS", 'fuel-efficiency'!$A$2:$E$56, 5, 0), 0)</f>
        <v>152218.00905919276</v>
      </c>
      <c r="N866" s="1">
        <f>IFERROR(sales!$I866 * VLOOKUP($E866&amp;F866&amp;"DSL", 'fuel-split'!$A$2:$E$7, 5, 0) / VLOOKUP($F866&amp;$G866&amp;"DSL", 'fuel-efficiency'!$A$2:$E$56, 5, 0), 0)</f>
        <v>0</v>
      </c>
      <c r="O866" s="1">
        <f>IFERROR(sales!$I866 * VLOOKUP($E866&amp;$F866&amp;"NG", 'fuel-split'!$A$2:$E$7, 5, 0) / VLOOKUP($F866&amp;$G866&amp;"NG", 'fuel-efficiency'!$A$2:$E$56, 5, 0), 0)</f>
        <v>0</v>
      </c>
      <c r="P866" s="1">
        <f>IFERROR(sales!$I866 * VLOOKUP($E866&amp;$F866&amp;"ELEC", 'fuel-split'!$A$2:$E$7, 5, 0) / VLOOKUP($F866&amp;$G866&amp;"ELEC", 'fuel-efficiency'!$A$2:$E$56, 5, 0), 0)</f>
        <v>0</v>
      </c>
    </row>
    <row r="867" spans="1:16" x14ac:dyDescent="0.2">
      <c r="A867" s="1" t="str">
        <f t="shared" si="26"/>
        <v>20172industrialVCC 21400 (GAS LHD1)2016</v>
      </c>
      <c r="B867" s="1" t="str">
        <f t="shared" si="27"/>
        <v>20172industrialVCC 21400 (GAS LHD1)</v>
      </c>
      <c r="C867">
        <f>sales!$B$867</f>
        <v>2017</v>
      </c>
      <c r="D867">
        <f>sales!$C$867</f>
        <v>2</v>
      </c>
      <c r="E867" t="str">
        <f>sales!$D$867</f>
        <v>industrial</v>
      </c>
      <c r="F867" t="str">
        <f>sales!$E$867</f>
        <v>VCC 21400 (GAS LHD1)</v>
      </c>
      <c r="G867">
        <f>sales!$F$867</f>
        <v>2016</v>
      </c>
      <c r="H867" s="1">
        <f>sales!$G867 - VLOOKUP($D867&amp;$G867, 'regional-sales'!$A$2:$D$24, 4, 0) * VLOOKUP($D867&amp;$E867&amp;$F867&amp;$G867, 'market-share'!$A$2:$F$95, 6, 0) * ($C867 = $G867)</f>
        <v>0</v>
      </c>
      <c r="I867" s="1">
        <f>sales!$H867 - IF($C867 &gt;= $G867, VLOOKUP($D867&amp;$G867, 'regional-sales'!$A$2:$D$24, 4, 0) * VLOOKUP($D867&amp;$E867&amp;$F867&amp;$G867, 'market-share'!$A$2:$F$95, 6, 0) * VLOOKUP($C867 - $G867, survival!$A$2:$B$72, 2, 0), 0)</f>
        <v>-3.3400624488422181E-9</v>
      </c>
      <c r="J867" s="1">
        <f>sales!$I867 - IF($C867 &gt;= $G867, sales!$H867 *VLOOKUP(E867&amp;($C867-$G867), 'annual-travel'!$A$2:$D$64, 4, 0), 0)</f>
        <v>7.6674623414874077E-5</v>
      </c>
      <c r="K867" s="1">
        <f>sales!$J867 - SUM($M867:$P867)</f>
        <v>6.3457002397626638E-5</v>
      </c>
      <c r="M867" s="1">
        <f>IFERROR(sales!$I867 * VLOOKUP($E867&amp;$F867&amp;"GAS", 'fuel-split'!$A$2:$E$7, 5, 0) / VLOOKUP($F867&amp;$G867&amp;"GAS", 'fuel-efficiency'!$A$2:$E$56, 5, 0), 0)</f>
        <v>143320.126303139</v>
      </c>
      <c r="N867" s="1">
        <f>IFERROR(sales!$I867 * VLOOKUP($E867&amp;F867&amp;"DSL", 'fuel-split'!$A$2:$E$7, 5, 0) / VLOOKUP($F867&amp;$G867&amp;"DSL", 'fuel-efficiency'!$A$2:$E$56, 5, 0), 0)</f>
        <v>0</v>
      </c>
      <c r="O867" s="1">
        <f>IFERROR(sales!$I867 * VLOOKUP($E867&amp;$F867&amp;"NG", 'fuel-split'!$A$2:$E$7, 5, 0) / VLOOKUP($F867&amp;$G867&amp;"NG", 'fuel-efficiency'!$A$2:$E$56, 5, 0), 0)</f>
        <v>0</v>
      </c>
      <c r="P867" s="1">
        <f>IFERROR(sales!$I867 * VLOOKUP($E867&amp;$F867&amp;"ELEC", 'fuel-split'!$A$2:$E$7, 5, 0) / VLOOKUP($F867&amp;$G867&amp;"ELEC", 'fuel-efficiency'!$A$2:$E$56, 5, 0), 0)</f>
        <v>0</v>
      </c>
    </row>
    <row r="868" spans="1:16" x14ac:dyDescent="0.2">
      <c r="A868" s="1" t="str">
        <f t="shared" si="26"/>
        <v>20182industrialVCC 21400 (GAS LHD1)2016</v>
      </c>
      <c r="B868" s="1" t="str">
        <f t="shared" si="27"/>
        <v>20182industrialVCC 21400 (GAS LHD1)</v>
      </c>
      <c r="C868">
        <f>sales!$B$868</f>
        <v>2018</v>
      </c>
      <c r="D868">
        <f>sales!$C$868</f>
        <v>2</v>
      </c>
      <c r="E868" t="str">
        <f>sales!$D$868</f>
        <v>industrial</v>
      </c>
      <c r="F868" t="str">
        <f>sales!$E$868</f>
        <v>VCC 21400 (GAS LHD1)</v>
      </c>
      <c r="G868">
        <f>sales!$F$868</f>
        <v>2016</v>
      </c>
      <c r="H868" s="1">
        <f>sales!$G868 - VLOOKUP($D868&amp;$G868, 'regional-sales'!$A$2:$D$24, 4, 0) * VLOOKUP($D868&amp;$E868&amp;$F868&amp;$G868, 'market-share'!$A$2:$F$95, 6, 0) * ($C868 = $G868)</f>
        <v>0</v>
      </c>
      <c r="I868" s="1">
        <f>sales!$H868 - IF($C868 &gt;= $G868, VLOOKUP($D868&amp;$G868, 'regional-sales'!$A$2:$D$24, 4, 0) * VLOOKUP($D868&amp;$E868&amp;$F868&amp;$G868, 'market-share'!$A$2:$F$95, 6, 0) * VLOOKUP($C868 - $G868, survival!$A$2:$B$72, 2, 0), 0)</f>
        <v>-3.3066811511162086E-9</v>
      </c>
      <c r="J868" s="1">
        <f>sales!$I868 - IF($C868 &gt;= $G868, sales!$H868 *VLOOKUP(E868&amp;($C868-$G868), 'annual-travel'!$A$2:$D$64, 4, 0), 0)</f>
        <v>7.2401948273181915E-5</v>
      </c>
      <c r="K868" s="1">
        <f>sales!$J868 - SUM($M868:$P868)</f>
        <v>6.1043654568493366E-5</v>
      </c>
      <c r="M868" s="1">
        <f>IFERROR(sales!$I868 * VLOOKUP($E868&amp;$F868&amp;"GAS", 'fuel-split'!$A$2:$E$7, 5, 0) / VLOOKUP($F868&amp;$G868&amp;"GAS", 'fuel-efficiency'!$A$2:$E$56, 5, 0), 0)</f>
        <v>137871.09718972235</v>
      </c>
      <c r="N868" s="1">
        <f>IFERROR(sales!$I868 * VLOOKUP($E868&amp;F868&amp;"DSL", 'fuel-split'!$A$2:$E$7, 5, 0) / VLOOKUP($F868&amp;$G868&amp;"DSL", 'fuel-efficiency'!$A$2:$E$56, 5, 0), 0)</f>
        <v>0</v>
      </c>
      <c r="O868" s="1">
        <f>IFERROR(sales!$I868 * VLOOKUP($E868&amp;$F868&amp;"NG", 'fuel-split'!$A$2:$E$7, 5, 0) / VLOOKUP($F868&amp;$G868&amp;"NG", 'fuel-efficiency'!$A$2:$E$56, 5, 0), 0)</f>
        <v>0</v>
      </c>
      <c r="P868" s="1">
        <f>IFERROR(sales!$I868 * VLOOKUP($E868&amp;$F868&amp;"ELEC", 'fuel-split'!$A$2:$E$7, 5, 0) / VLOOKUP($F868&amp;$G868&amp;"ELEC", 'fuel-efficiency'!$A$2:$E$56, 5, 0), 0)</f>
        <v>0</v>
      </c>
    </row>
    <row r="869" spans="1:16" x14ac:dyDescent="0.2">
      <c r="A869" s="1" t="str">
        <f t="shared" si="26"/>
        <v>20192industrialVCC 21400 (GAS LHD1)2016</v>
      </c>
      <c r="B869" s="1" t="str">
        <f t="shared" si="27"/>
        <v>20192industrialVCC 21400 (GAS LHD1)</v>
      </c>
      <c r="C869">
        <f>sales!$B$869</f>
        <v>2019</v>
      </c>
      <c r="D869">
        <f>sales!$C$869</f>
        <v>2</v>
      </c>
      <c r="E869" t="str">
        <f>sales!$D$869</f>
        <v>industrial</v>
      </c>
      <c r="F869" t="str">
        <f>sales!$E$869</f>
        <v>VCC 21400 (GAS LHD1)</v>
      </c>
      <c r="G869">
        <f>sales!$F$869</f>
        <v>2016</v>
      </c>
      <c r="H869" s="1">
        <f>sales!$G869 - VLOOKUP($D869&amp;$G869, 'regional-sales'!$A$2:$D$24, 4, 0) * VLOOKUP($D869&amp;$E869&amp;$F869&amp;$G869, 'market-share'!$A$2:$F$95, 6, 0) * ($C869 = $G869)</f>
        <v>0</v>
      </c>
      <c r="I869" s="1">
        <f>sales!$H869 - IF($C869 &gt;= $G869, VLOOKUP($D869&amp;$G869, 'regional-sales'!$A$2:$D$24, 4, 0) * VLOOKUP($D869&amp;$E869&amp;$F869&amp;$G869, 'market-share'!$A$2:$F$95, 6, 0) * VLOOKUP($C869 - $G869, survival!$A$2:$B$72, 2, 0), 0)</f>
        <v>-3.2736124921939336E-9</v>
      </c>
      <c r="J869" s="1">
        <f>sales!$I869 - IF($C869 &gt;= $G869, sales!$H869 *VLOOKUP(E869&amp;($C869-$G869), 'annual-travel'!$A$2:$D$64, 4, 0), 0)</f>
        <v>2.732262946665287E-4</v>
      </c>
      <c r="K869" s="1">
        <f>sales!$J869 - SUM($M869:$P869)</f>
        <v>5.9095298638567328E-5</v>
      </c>
      <c r="M869" s="1">
        <f>IFERROR(sales!$I869 * VLOOKUP($E869&amp;$F869&amp;"GAS", 'fuel-split'!$A$2:$E$7, 5, 0) / VLOOKUP($F869&amp;$G869&amp;"GAS", 'fuel-efficiency'!$A$2:$E$56, 5, 0), 0)</f>
        <v>133469.13381085571</v>
      </c>
      <c r="N869" s="1">
        <f>IFERROR(sales!$I869 * VLOOKUP($E869&amp;F869&amp;"DSL", 'fuel-split'!$A$2:$E$7, 5, 0) / VLOOKUP($F869&amp;$G869&amp;"DSL", 'fuel-efficiency'!$A$2:$E$56, 5, 0), 0)</f>
        <v>0</v>
      </c>
      <c r="O869" s="1">
        <f>IFERROR(sales!$I869 * VLOOKUP($E869&amp;$F869&amp;"NG", 'fuel-split'!$A$2:$E$7, 5, 0) / VLOOKUP($F869&amp;$G869&amp;"NG", 'fuel-efficiency'!$A$2:$E$56, 5, 0), 0)</f>
        <v>0</v>
      </c>
      <c r="P869" s="1">
        <f>IFERROR(sales!$I869 * VLOOKUP($E869&amp;$F869&amp;"ELEC", 'fuel-split'!$A$2:$E$7, 5, 0) / VLOOKUP($F869&amp;$G869&amp;"ELEC", 'fuel-efficiency'!$A$2:$E$56, 5, 0), 0)</f>
        <v>0</v>
      </c>
    </row>
    <row r="870" spans="1:16" x14ac:dyDescent="0.2">
      <c r="A870" s="1" t="str">
        <f t="shared" si="26"/>
        <v>20202industrialVCC 21400 (GAS LHD1)2016</v>
      </c>
      <c r="B870" s="1" t="str">
        <f t="shared" si="27"/>
        <v>20202industrialVCC 21400 (GAS LHD1)</v>
      </c>
      <c r="C870">
        <f>sales!$B$870</f>
        <v>2020</v>
      </c>
      <c r="D870">
        <f>sales!$C$870</f>
        <v>2</v>
      </c>
      <c r="E870" t="str">
        <f>sales!$D$870</f>
        <v>industrial</v>
      </c>
      <c r="F870" t="str">
        <f>sales!$E$870</f>
        <v>VCC 21400 (GAS LHD1)</v>
      </c>
      <c r="G870">
        <f>sales!$F$870</f>
        <v>2016</v>
      </c>
      <c r="H870" s="1">
        <f>sales!$G870 - VLOOKUP($D870&amp;$G870, 'regional-sales'!$A$2:$D$24, 4, 0) * VLOOKUP($D870&amp;$E870&amp;$F870&amp;$G870, 'market-share'!$A$2:$F$95, 6, 0) * ($C870 = $G870)</f>
        <v>0</v>
      </c>
      <c r="I870" s="1">
        <f>sales!$H870 - IF($C870 &gt;= $G870, VLOOKUP($D870&amp;$G870, 'regional-sales'!$A$2:$D$24, 4, 0) * VLOOKUP($D870&amp;$E870&amp;$F870&amp;$G870, 'market-share'!$A$2:$F$95, 6, 0) * VLOOKUP($C870 - $G870, survival!$A$2:$B$72, 2, 0), 0)</f>
        <v>-3.2408991046395386E-9</v>
      </c>
      <c r="J870" s="1">
        <f>sales!$I870 - IF($C870 &gt;= $G870, sales!$H870 *VLOOKUP(E870&amp;($C870-$G870), 'annual-travel'!$A$2:$D$64, 4, 0), 0)</f>
        <v>-2.5303196161985397E-4</v>
      </c>
      <c r="K870" s="1">
        <f>sales!$J870 - SUM($M870:$P870)</f>
        <v>5.2739167585968971E-5</v>
      </c>
      <c r="M870" s="1">
        <f>IFERROR(sales!$I870 * VLOOKUP($E870&amp;$F870&amp;"GAS", 'fuel-split'!$A$2:$E$7, 5, 0) / VLOOKUP($F870&amp;$G870&amp;"GAS", 'fuel-efficiency'!$A$2:$E$56, 5, 0), 0)</f>
        <v>119114.85241728583</v>
      </c>
      <c r="N870" s="1">
        <f>IFERROR(sales!$I870 * VLOOKUP($E870&amp;F870&amp;"DSL", 'fuel-split'!$A$2:$E$7, 5, 0) / VLOOKUP($F870&amp;$G870&amp;"DSL", 'fuel-efficiency'!$A$2:$E$56, 5, 0), 0)</f>
        <v>0</v>
      </c>
      <c r="O870" s="1">
        <f>IFERROR(sales!$I870 * VLOOKUP($E870&amp;$F870&amp;"NG", 'fuel-split'!$A$2:$E$7, 5, 0) / VLOOKUP($F870&amp;$G870&amp;"NG", 'fuel-efficiency'!$A$2:$E$56, 5, 0), 0)</f>
        <v>0</v>
      </c>
      <c r="P870" s="1">
        <f>IFERROR(sales!$I870 * VLOOKUP($E870&amp;$F870&amp;"ELEC", 'fuel-split'!$A$2:$E$7, 5, 0) / VLOOKUP($F870&amp;$G870&amp;"ELEC", 'fuel-efficiency'!$A$2:$E$56, 5, 0), 0)</f>
        <v>0</v>
      </c>
    </row>
    <row r="871" spans="1:16" x14ac:dyDescent="0.2">
      <c r="A871" s="1" t="str">
        <f t="shared" si="26"/>
        <v>20102industrialVCC 21400 (GAS LHD1)2017</v>
      </c>
      <c r="B871" s="1" t="str">
        <f t="shared" si="27"/>
        <v>20102industrialVCC 21400 (GAS LHD1)</v>
      </c>
      <c r="C871">
        <f>sales!$B$871</f>
        <v>2010</v>
      </c>
      <c r="D871">
        <f>sales!$C$871</f>
        <v>2</v>
      </c>
      <c r="E871" t="str">
        <f>sales!$D$871</f>
        <v>industrial</v>
      </c>
      <c r="F871" t="str">
        <f>sales!$E$871</f>
        <v>VCC 21400 (GAS LHD1)</v>
      </c>
      <c r="G871">
        <f>sales!$F$871</f>
        <v>2017</v>
      </c>
      <c r="H871" s="1">
        <f>sales!$G871 - VLOOKUP($D871&amp;$G871, 'regional-sales'!$A$2:$D$24, 4, 0) * VLOOKUP($D871&amp;$E871&amp;$F871&amp;$G871, 'market-share'!$A$2:$F$95, 6, 0) * ($C871 = $G871)</f>
        <v>0</v>
      </c>
      <c r="I871" s="1">
        <f>sales!$H871 - IF($C871 &gt;= $G871, VLOOKUP($D871&amp;$G871, 'regional-sales'!$A$2:$D$24, 4, 0) * VLOOKUP($D871&amp;$E871&amp;$F871&amp;$G871, 'market-share'!$A$2:$F$95, 6, 0) * VLOOKUP($C871 - $G871, survival!$A$2:$B$72, 2, 0), 0)</f>
        <v>0</v>
      </c>
      <c r="J871" s="1">
        <f>sales!$I871 - IF($C871 &gt;= $G871, sales!$H871 *VLOOKUP(E871&amp;($C871-$G871), 'annual-travel'!$A$2:$D$64, 4, 0), 0)</f>
        <v>0</v>
      </c>
      <c r="K871" s="1">
        <f>sales!$J871 - SUM($M871:$P871)</f>
        <v>0</v>
      </c>
      <c r="M871" s="1">
        <f>IFERROR(sales!$I871 * VLOOKUP($E871&amp;$F871&amp;"GAS", 'fuel-split'!$A$2:$E$7, 5, 0) / VLOOKUP($F871&amp;$G871&amp;"GAS", 'fuel-efficiency'!$A$2:$E$56, 5, 0), 0)</f>
        <v>0</v>
      </c>
      <c r="N871" s="1">
        <f>IFERROR(sales!$I871 * VLOOKUP($E871&amp;F871&amp;"DSL", 'fuel-split'!$A$2:$E$7, 5, 0) / VLOOKUP($F871&amp;$G871&amp;"DSL", 'fuel-efficiency'!$A$2:$E$56, 5, 0), 0)</f>
        <v>0</v>
      </c>
      <c r="O871" s="1">
        <f>IFERROR(sales!$I871 * VLOOKUP($E871&amp;$F871&amp;"NG", 'fuel-split'!$A$2:$E$7, 5, 0) / VLOOKUP($F871&amp;$G871&amp;"NG", 'fuel-efficiency'!$A$2:$E$56, 5, 0), 0)</f>
        <v>0</v>
      </c>
      <c r="P871" s="1">
        <f>IFERROR(sales!$I871 * VLOOKUP($E871&amp;$F871&amp;"ELEC", 'fuel-split'!$A$2:$E$7, 5, 0) / VLOOKUP($F871&amp;$G871&amp;"ELEC", 'fuel-efficiency'!$A$2:$E$56, 5, 0), 0)</f>
        <v>0</v>
      </c>
    </row>
    <row r="872" spans="1:16" x14ac:dyDescent="0.2">
      <c r="A872" s="1" t="str">
        <f t="shared" si="26"/>
        <v>20112industrialVCC 21400 (GAS LHD1)2017</v>
      </c>
      <c r="B872" s="1" t="str">
        <f t="shared" si="27"/>
        <v>20112industrialVCC 21400 (GAS LHD1)</v>
      </c>
      <c r="C872">
        <f>sales!$B$872</f>
        <v>2011</v>
      </c>
      <c r="D872">
        <f>sales!$C$872</f>
        <v>2</v>
      </c>
      <c r="E872" t="str">
        <f>sales!$D$872</f>
        <v>industrial</v>
      </c>
      <c r="F872" t="str">
        <f>sales!$E$872</f>
        <v>VCC 21400 (GAS LHD1)</v>
      </c>
      <c r="G872">
        <f>sales!$F$872</f>
        <v>2017</v>
      </c>
      <c r="H872" s="1">
        <f>sales!$G872 - VLOOKUP($D872&amp;$G872, 'regional-sales'!$A$2:$D$24, 4, 0) * VLOOKUP($D872&amp;$E872&amp;$F872&amp;$G872, 'market-share'!$A$2:$F$95, 6, 0) * ($C872 = $G872)</f>
        <v>0</v>
      </c>
      <c r="I872" s="1">
        <f>sales!$H872 - IF($C872 &gt;= $G872, VLOOKUP($D872&amp;$G872, 'regional-sales'!$A$2:$D$24, 4, 0) * VLOOKUP($D872&amp;$E872&amp;$F872&amp;$G872, 'market-share'!$A$2:$F$95, 6, 0) * VLOOKUP($C872 - $G872, survival!$A$2:$B$72, 2, 0), 0)</f>
        <v>0</v>
      </c>
      <c r="J872" s="1">
        <f>sales!$I872 - IF($C872 &gt;= $G872, sales!$H872 *VLOOKUP(E872&amp;($C872-$G872), 'annual-travel'!$A$2:$D$64, 4, 0), 0)</f>
        <v>0</v>
      </c>
      <c r="K872" s="1">
        <f>sales!$J872 - SUM($M872:$P872)</f>
        <v>0</v>
      </c>
      <c r="M872" s="1">
        <f>IFERROR(sales!$I872 * VLOOKUP($E872&amp;$F872&amp;"GAS", 'fuel-split'!$A$2:$E$7, 5, 0) / VLOOKUP($F872&amp;$G872&amp;"GAS", 'fuel-efficiency'!$A$2:$E$56, 5, 0), 0)</f>
        <v>0</v>
      </c>
      <c r="N872" s="1">
        <f>IFERROR(sales!$I872 * VLOOKUP($E872&amp;F872&amp;"DSL", 'fuel-split'!$A$2:$E$7, 5, 0) / VLOOKUP($F872&amp;$G872&amp;"DSL", 'fuel-efficiency'!$A$2:$E$56, 5, 0), 0)</f>
        <v>0</v>
      </c>
      <c r="O872" s="1">
        <f>IFERROR(sales!$I872 * VLOOKUP($E872&amp;$F872&amp;"NG", 'fuel-split'!$A$2:$E$7, 5, 0) / VLOOKUP($F872&amp;$G872&amp;"NG", 'fuel-efficiency'!$A$2:$E$56, 5, 0), 0)</f>
        <v>0</v>
      </c>
      <c r="P872" s="1">
        <f>IFERROR(sales!$I872 * VLOOKUP($E872&amp;$F872&amp;"ELEC", 'fuel-split'!$A$2:$E$7, 5, 0) / VLOOKUP($F872&amp;$G872&amp;"ELEC", 'fuel-efficiency'!$A$2:$E$56, 5, 0), 0)</f>
        <v>0</v>
      </c>
    </row>
    <row r="873" spans="1:16" x14ac:dyDescent="0.2">
      <c r="A873" s="1" t="str">
        <f t="shared" si="26"/>
        <v>20122industrialVCC 21400 (GAS LHD1)2017</v>
      </c>
      <c r="B873" s="1" t="str">
        <f t="shared" si="27"/>
        <v>20122industrialVCC 21400 (GAS LHD1)</v>
      </c>
      <c r="C873">
        <f>sales!$B$873</f>
        <v>2012</v>
      </c>
      <c r="D873">
        <f>sales!$C$873</f>
        <v>2</v>
      </c>
      <c r="E873" t="str">
        <f>sales!$D$873</f>
        <v>industrial</v>
      </c>
      <c r="F873" t="str">
        <f>sales!$E$873</f>
        <v>VCC 21400 (GAS LHD1)</v>
      </c>
      <c r="G873">
        <f>sales!$F$873</f>
        <v>2017</v>
      </c>
      <c r="H873" s="1">
        <f>sales!$G873 - VLOOKUP($D873&amp;$G873, 'regional-sales'!$A$2:$D$24, 4, 0) * VLOOKUP($D873&amp;$E873&amp;$F873&amp;$G873, 'market-share'!$A$2:$F$95, 6, 0) * ($C873 = $G873)</f>
        <v>0</v>
      </c>
      <c r="I873" s="1">
        <f>sales!$H873 - IF($C873 &gt;= $G873, VLOOKUP($D873&amp;$G873, 'regional-sales'!$A$2:$D$24, 4, 0) * VLOOKUP($D873&amp;$E873&amp;$F873&amp;$G873, 'market-share'!$A$2:$F$95, 6, 0) * VLOOKUP($C873 - $G873, survival!$A$2:$B$72, 2, 0), 0)</f>
        <v>0</v>
      </c>
      <c r="J873" s="1">
        <f>sales!$I873 - IF($C873 &gt;= $G873, sales!$H873 *VLOOKUP(E873&amp;($C873-$G873), 'annual-travel'!$A$2:$D$64, 4, 0), 0)</f>
        <v>0</v>
      </c>
      <c r="K873" s="1">
        <f>sales!$J873 - SUM($M873:$P873)</f>
        <v>0</v>
      </c>
      <c r="M873" s="1">
        <f>IFERROR(sales!$I873 * VLOOKUP($E873&amp;$F873&amp;"GAS", 'fuel-split'!$A$2:$E$7, 5, 0) / VLOOKUP($F873&amp;$G873&amp;"GAS", 'fuel-efficiency'!$A$2:$E$56, 5, 0), 0)</f>
        <v>0</v>
      </c>
      <c r="N873" s="1">
        <f>IFERROR(sales!$I873 * VLOOKUP($E873&amp;F873&amp;"DSL", 'fuel-split'!$A$2:$E$7, 5, 0) / VLOOKUP($F873&amp;$G873&amp;"DSL", 'fuel-efficiency'!$A$2:$E$56, 5, 0), 0)</f>
        <v>0</v>
      </c>
      <c r="O873" s="1">
        <f>IFERROR(sales!$I873 * VLOOKUP($E873&amp;$F873&amp;"NG", 'fuel-split'!$A$2:$E$7, 5, 0) / VLOOKUP($F873&amp;$G873&amp;"NG", 'fuel-efficiency'!$A$2:$E$56, 5, 0), 0)</f>
        <v>0</v>
      </c>
      <c r="P873" s="1">
        <f>IFERROR(sales!$I873 * VLOOKUP($E873&amp;$F873&amp;"ELEC", 'fuel-split'!$A$2:$E$7, 5, 0) / VLOOKUP($F873&amp;$G873&amp;"ELEC", 'fuel-efficiency'!$A$2:$E$56, 5, 0), 0)</f>
        <v>0</v>
      </c>
    </row>
    <row r="874" spans="1:16" x14ac:dyDescent="0.2">
      <c r="A874" s="1" t="str">
        <f t="shared" si="26"/>
        <v>20132industrialVCC 21400 (GAS LHD1)2017</v>
      </c>
      <c r="B874" s="1" t="str">
        <f t="shared" si="27"/>
        <v>20132industrialVCC 21400 (GAS LHD1)</v>
      </c>
      <c r="C874">
        <f>sales!$B$874</f>
        <v>2013</v>
      </c>
      <c r="D874">
        <f>sales!$C$874</f>
        <v>2</v>
      </c>
      <c r="E874" t="str">
        <f>sales!$D$874</f>
        <v>industrial</v>
      </c>
      <c r="F874" t="str">
        <f>sales!$E$874</f>
        <v>VCC 21400 (GAS LHD1)</v>
      </c>
      <c r="G874">
        <f>sales!$F$874</f>
        <v>2017</v>
      </c>
      <c r="H874" s="1">
        <f>sales!$G874 - VLOOKUP($D874&amp;$G874, 'regional-sales'!$A$2:$D$24, 4, 0) * VLOOKUP($D874&amp;$E874&amp;$F874&amp;$G874, 'market-share'!$A$2:$F$95, 6, 0) * ($C874 = $G874)</f>
        <v>0</v>
      </c>
      <c r="I874" s="1">
        <f>sales!$H874 - IF($C874 &gt;= $G874, VLOOKUP($D874&amp;$G874, 'regional-sales'!$A$2:$D$24, 4, 0) * VLOOKUP($D874&amp;$E874&amp;$F874&amp;$G874, 'market-share'!$A$2:$F$95, 6, 0) * VLOOKUP($C874 - $G874, survival!$A$2:$B$72, 2, 0), 0)</f>
        <v>0</v>
      </c>
      <c r="J874" s="1">
        <f>sales!$I874 - IF($C874 &gt;= $G874, sales!$H874 *VLOOKUP(E874&amp;($C874-$G874), 'annual-travel'!$A$2:$D$64, 4, 0), 0)</f>
        <v>0</v>
      </c>
      <c r="K874" s="1">
        <f>sales!$J874 - SUM($M874:$P874)</f>
        <v>0</v>
      </c>
      <c r="M874" s="1">
        <f>IFERROR(sales!$I874 * VLOOKUP($E874&amp;$F874&amp;"GAS", 'fuel-split'!$A$2:$E$7, 5, 0) / VLOOKUP($F874&amp;$G874&amp;"GAS", 'fuel-efficiency'!$A$2:$E$56, 5, 0), 0)</f>
        <v>0</v>
      </c>
      <c r="N874" s="1">
        <f>IFERROR(sales!$I874 * VLOOKUP($E874&amp;F874&amp;"DSL", 'fuel-split'!$A$2:$E$7, 5, 0) / VLOOKUP($F874&amp;$G874&amp;"DSL", 'fuel-efficiency'!$A$2:$E$56, 5, 0), 0)</f>
        <v>0</v>
      </c>
      <c r="O874" s="1">
        <f>IFERROR(sales!$I874 * VLOOKUP($E874&amp;$F874&amp;"NG", 'fuel-split'!$A$2:$E$7, 5, 0) / VLOOKUP($F874&amp;$G874&amp;"NG", 'fuel-efficiency'!$A$2:$E$56, 5, 0), 0)</f>
        <v>0</v>
      </c>
      <c r="P874" s="1">
        <f>IFERROR(sales!$I874 * VLOOKUP($E874&amp;$F874&amp;"ELEC", 'fuel-split'!$A$2:$E$7, 5, 0) / VLOOKUP($F874&amp;$G874&amp;"ELEC", 'fuel-efficiency'!$A$2:$E$56, 5, 0), 0)</f>
        <v>0</v>
      </c>
    </row>
    <row r="875" spans="1:16" x14ac:dyDescent="0.2">
      <c r="A875" s="1" t="str">
        <f t="shared" si="26"/>
        <v>20142industrialVCC 21400 (GAS LHD1)2017</v>
      </c>
      <c r="B875" s="1" t="str">
        <f t="shared" si="27"/>
        <v>20142industrialVCC 21400 (GAS LHD1)</v>
      </c>
      <c r="C875">
        <f>sales!$B$875</f>
        <v>2014</v>
      </c>
      <c r="D875">
        <f>sales!$C$875</f>
        <v>2</v>
      </c>
      <c r="E875" t="str">
        <f>sales!$D$875</f>
        <v>industrial</v>
      </c>
      <c r="F875" t="str">
        <f>sales!$E$875</f>
        <v>VCC 21400 (GAS LHD1)</v>
      </c>
      <c r="G875">
        <f>sales!$F$875</f>
        <v>2017</v>
      </c>
      <c r="H875" s="1">
        <f>sales!$G875 - VLOOKUP($D875&amp;$G875, 'regional-sales'!$A$2:$D$24, 4, 0) * VLOOKUP($D875&amp;$E875&amp;$F875&amp;$G875, 'market-share'!$A$2:$F$95, 6, 0) * ($C875 = $G875)</f>
        <v>0</v>
      </c>
      <c r="I875" s="1">
        <f>sales!$H875 - IF($C875 &gt;= $G875, VLOOKUP($D875&amp;$G875, 'regional-sales'!$A$2:$D$24, 4, 0) * VLOOKUP($D875&amp;$E875&amp;$F875&amp;$G875, 'market-share'!$A$2:$F$95, 6, 0) * VLOOKUP($C875 - $G875, survival!$A$2:$B$72, 2, 0), 0)</f>
        <v>0</v>
      </c>
      <c r="J875" s="1">
        <f>sales!$I875 - IF($C875 &gt;= $G875, sales!$H875 *VLOOKUP(E875&amp;($C875-$G875), 'annual-travel'!$A$2:$D$64, 4, 0), 0)</f>
        <v>0</v>
      </c>
      <c r="K875" s="1">
        <f>sales!$J875 - SUM($M875:$P875)</f>
        <v>0</v>
      </c>
      <c r="M875" s="1">
        <f>IFERROR(sales!$I875 * VLOOKUP($E875&amp;$F875&amp;"GAS", 'fuel-split'!$A$2:$E$7, 5, 0) / VLOOKUP($F875&amp;$G875&amp;"GAS", 'fuel-efficiency'!$A$2:$E$56, 5, 0), 0)</f>
        <v>0</v>
      </c>
      <c r="N875" s="1">
        <f>IFERROR(sales!$I875 * VLOOKUP($E875&amp;F875&amp;"DSL", 'fuel-split'!$A$2:$E$7, 5, 0) / VLOOKUP($F875&amp;$G875&amp;"DSL", 'fuel-efficiency'!$A$2:$E$56, 5, 0), 0)</f>
        <v>0</v>
      </c>
      <c r="O875" s="1">
        <f>IFERROR(sales!$I875 * VLOOKUP($E875&amp;$F875&amp;"NG", 'fuel-split'!$A$2:$E$7, 5, 0) / VLOOKUP($F875&amp;$G875&amp;"NG", 'fuel-efficiency'!$A$2:$E$56, 5, 0), 0)</f>
        <v>0</v>
      </c>
      <c r="P875" s="1">
        <f>IFERROR(sales!$I875 * VLOOKUP($E875&amp;$F875&amp;"ELEC", 'fuel-split'!$A$2:$E$7, 5, 0) / VLOOKUP($F875&amp;$G875&amp;"ELEC", 'fuel-efficiency'!$A$2:$E$56, 5, 0), 0)</f>
        <v>0</v>
      </c>
    </row>
    <row r="876" spans="1:16" x14ac:dyDescent="0.2">
      <c r="A876" s="1" t="str">
        <f t="shared" si="26"/>
        <v>20152industrialVCC 21400 (GAS LHD1)2017</v>
      </c>
      <c r="B876" s="1" t="str">
        <f t="shared" si="27"/>
        <v>20152industrialVCC 21400 (GAS LHD1)</v>
      </c>
      <c r="C876">
        <f>sales!$B$876</f>
        <v>2015</v>
      </c>
      <c r="D876">
        <f>sales!$C$876</f>
        <v>2</v>
      </c>
      <c r="E876" t="str">
        <f>sales!$D$876</f>
        <v>industrial</v>
      </c>
      <c r="F876" t="str">
        <f>sales!$E$876</f>
        <v>VCC 21400 (GAS LHD1)</v>
      </c>
      <c r="G876">
        <f>sales!$F$876</f>
        <v>2017</v>
      </c>
      <c r="H876" s="1">
        <f>sales!$G876 - VLOOKUP($D876&amp;$G876, 'regional-sales'!$A$2:$D$24, 4, 0) * VLOOKUP($D876&amp;$E876&amp;$F876&amp;$G876, 'market-share'!$A$2:$F$95, 6, 0) * ($C876 = $G876)</f>
        <v>0</v>
      </c>
      <c r="I876" s="1">
        <f>sales!$H876 - IF($C876 &gt;= $G876, VLOOKUP($D876&amp;$G876, 'regional-sales'!$A$2:$D$24, 4, 0) * VLOOKUP($D876&amp;$E876&amp;$F876&amp;$G876, 'market-share'!$A$2:$F$95, 6, 0) * VLOOKUP($C876 - $G876, survival!$A$2:$B$72, 2, 0), 0)</f>
        <v>0</v>
      </c>
      <c r="J876" s="1">
        <f>sales!$I876 - IF($C876 &gt;= $G876, sales!$H876 *VLOOKUP(E876&amp;($C876-$G876), 'annual-travel'!$A$2:$D$64, 4, 0), 0)</f>
        <v>0</v>
      </c>
      <c r="K876" s="1">
        <f>sales!$J876 - SUM($M876:$P876)</f>
        <v>0</v>
      </c>
      <c r="M876" s="1">
        <f>IFERROR(sales!$I876 * VLOOKUP($E876&amp;$F876&amp;"GAS", 'fuel-split'!$A$2:$E$7, 5, 0) / VLOOKUP($F876&amp;$G876&amp;"GAS", 'fuel-efficiency'!$A$2:$E$56, 5, 0), 0)</f>
        <v>0</v>
      </c>
      <c r="N876" s="1">
        <f>IFERROR(sales!$I876 * VLOOKUP($E876&amp;F876&amp;"DSL", 'fuel-split'!$A$2:$E$7, 5, 0) / VLOOKUP($F876&amp;$G876&amp;"DSL", 'fuel-efficiency'!$A$2:$E$56, 5, 0), 0)</f>
        <v>0</v>
      </c>
      <c r="O876" s="1">
        <f>IFERROR(sales!$I876 * VLOOKUP($E876&amp;$F876&amp;"NG", 'fuel-split'!$A$2:$E$7, 5, 0) / VLOOKUP($F876&amp;$G876&amp;"NG", 'fuel-efficiency'!$A$2:$E$56, 5, 0), 0)</f>
        <v>0</v>
      </c>
      <c r="P876" s="1">
        <f>IFERROR(sales!$I876 * VLOOKUP($E876&amp;$F876&amp;"ELEC", 'fuel-split'!$A$2:$E$7, 5, 0) / VLOOKUP($F876&amp;$G876&amp;"ELEC", 'fuel-efficiency'!$A$2:$E$56, 5, 0), 0)</f>
        <v>0</v>
      </c>
    </row>
    <row r="877" spans="1:16" x14ac:dyDescent="0.2">
      <c r="A877" s="1" t="str">
        <f t="shared" si="26"/>
        <v>20162industrialVCC 21400 (GAS LHD1)2017</v>
      </c>
      <c r="B877" s="1" t="str">
        <f t="shared" si="27"/>
        <v>20162industrialVCC 21400 (GAS LHD1)</v>
      </c>
      <c r="C877">
        <f>sales!$B$877</f>
        <v>2016</v>
      </c>
      <c r="D877">
        <f>sales!$C$877</f>
        <v>2</v>
      </c>
      <c r="E877" t="str">
        <f>sales!$D$877</f>
        <v>industrial</v>
      </c>
      <c r="F877" t="str">
        <f>sales!$E$877</f>
        <v>VCC 21400 (GAS LHD1)</v>
      </c>
      <c r="G877">
        <f>sales!$F$877</f>
        <v>2017</v>
      </c>
      <c r="H877" s="1">
        <f>sales!$G877 - VLOOKUP($D877&amp;$G877, 'regional-sales'!$A$2:$D$24, 4, 0) * VLOOKUP($D877&amp;$E877&amp;$F877&amp;$G877, 'market-share'!$A$2:$F$95, 6, 0) * ($C877 = $G877)</f>
        <v>0</v>
      </c>
      <c r="I877" s="1">
        <f>sales!$H877 - IF($C877 &gt;= $G877, VLOOKUP($D877&amp;$G877, 'regional-sales'!$A$2:$D$24, 4, 0) * VLOOKUP($D877&amp;$E877&amp;$F877&amp;$G877, 'market-share'!$A$2:$F$95, 6, 0) * VLOOKUP($C877 - $G877, survival!$A$2:$B$72, 2, 0), 0)</f>
        <v>0</v>
      </c>
      <c r="J877" s="1">
        <f>sales!$I877 - IF($C877 &gt;= $G877, sales!$H877 *VLOOKUP(E877&amp;($C877-$G877), 'annual-travel'!$A$2:$D$64, 4, 0), 0)</f>
        <v>0</v>
      </c>
      <c r="K877" s="1">
        <f>sales!$J877 - SUM($M877:$P877)</f>
        <v>0</v>
      </c>
      <c r="M877" s="1">
        <f>IFERROR(sales!$I877 * VLOOKUP($E877&amp;$F877&amp;"GAS", 'fuel-split'!$A$2:$E$7, 5, 0) / VLOOKUP($F877&amp;$G877&amp;"GAS", 'fuel-efficiency'!$A$2:$E$56, 5, 0), 0)</f>
        <v>0</v>
      </c>
      <c r="N877" s="1">
        <f>IFERROR(sales!$I877 * VLOOKUP($E877&amp;F877&amp;"DSL", 'fuel-split'!$A$2:$E$7, 5, 0) / VLOOKUP($F877&amp;$G877&amp;"DSL", 'fuel-efficiency'!$A$2:$E$56, 5, 0), 0)</f>
        <v>0</v>
      </c>
      <c r="O877" s="1">
        <f>IFERROR(sales!$I877 * VLOOKUP($E877&amp;$F877&amp;"NG", 'fuel-split'!$A$2:$E$7, 5, 0) / VLOOKUP($F877&amp;$G877&amp;"NG", 'fuel-efficiency'!$A$2:$E$56, 5, 0), 0)</f>
        <v>0</v>
      </c>
      <c r="P877" s="1">
        <f>IFERROR(sales!$I877 * VLOOKUP($E877&amp;$F877&amp;"ELEC", 'fuel-split'!$A$2:$E$7, 5, 0) / VLOOKUP($F877&amp;$G877&amp;"ELEC", 'fuel-efficiency'!$A$2:$E$56, 5, 0), 0)</f>
        <v>0</v>
      </c>
    </row>
    <row r="878" spans="1:16" x14ac:dyDescent="0.2">
      <c r="A878" s="1" t="str">
        <f t="shared" si="26"/>
        <v>20172industrialVCC 21400 (GAS LHD1)2017</v>
      </c>
      <c r="B878" s="1" t="str">
        <f t="shared" si="27"/>
        <v>20172industrialVCC 21400 (GAS LHD1)</v>
      </c>
      <c r="C878">
        <f>sales!$B$878</f>
        <v>2017</v>
      </c>
      <c r="D878">
        <f>sales!$C$878</f>
        <v>2</v>
      </c>
      <c r="E878" t="str">
        <f>sales!$D$878</f>
        <v>industrial</v>
      </c>
      <c r="F878" t="str">
        <f>sales!$E$878</f>
        <v>VCC 21400 (GAS LHD1)</v>
      </c>
      <c r="G878">
        <f>sales!$F$878</f>
        <v>2017</v>
      </c>
      <c r="H878" s="1">
        <f>sales!$G878 - VLOOKUP($D878&amp;$G878, 'regional-sales'!$A$2:$D$24, 4, 0) * VLOOKUP($D878&amp;$E878&amp;$F878&amp;$G878, 'market-share'!$A$2:$F$95, 6, 0) * ($C878 = $G878)</f>
        <v>4.1029224462363345E-9</v>
      </c>
      <c r="I878" s="1">
        <f>sales!$H878 - IF($C878 &gt;= $G878, VLOOKUP($D878&amp;$G878, 'regional-sales'!$A$2:$D$24, 4, 0) * VLOOKUP($D878&amp;$E878&amp;$F878&amp;$G878, 'market-share'!$A$2:$F$95, 6, 0) * VLOOKUP($C878 - $G878, survival!$A$2:$B$72, 2, 0), 0)</f>
        <v>4.1029224462363345E-9</v>
      </c>
      <c r="J878" s="1">
        <f>sales!$I878 - IF($C878 &gt;= $G878, sales!$H878 *VLOOKUP(E878&amp;($C878-$G878), 'annual-travel'!$A$2:$D$64, 4, 0), 0)</f>
        <v>1.9534467719495296E-4</v>
      </c>
      <c r="K878" s="1">
        <f>sales!$J878 - SUM($M878:$P878)</f>
        <v>3.9869933971203864E-5</v>
      </c>
      <c r="M878" s="1">
        <f>IFERROR(sales!$I878 * VLOOKUP($E878&amp;$F878&amp;"GAS", 'fuel-split'!$A$2:$E$7, 5, 0) / VLOOKUP($F878&amp;$G878&amp;"GAS", 'fuel-efficiency'!$A$2:$E$56, 5, 0), 0)</f>
        <v>108128.42535148507</v>
      </c>
      <c r="N878" s="1">
        <f>IFERROR(sales!$I878 * VLOOKUP($E878&amp;F878&amp;"DSL", 'fuel-split'!$A$2:$E$7, 5, 0) / VLOOKUP($F878&amp;$G878&amp;"DSL", 'fuel-efficiency'!$A$2:$E$56, 5, 0), 0)</f>
        <v>0</v>
      </c>
      <c r="O878" s="1">
        <f>IFERROR(sales!$I878 * VLOOKUP($E878&amp;$F878&amp;"NG", 'fuel-split'!$A$2:$E$7, 5, 0) / VLOOKUP($F878&amp;$G878&amp;"NG", 'fuel-efficiency'!$A$2:$E$56, 5, 0), 0)</f>
        <v>0</v>
      </c>
      <c r="P878" s="1">
        <f>IFERROR(sales!$I878 * VLOOKUP($E878&amp;$F878&amp;"ELEC", 'fuel-split'!$A$2:$E$7, 5, 0) / VLOOKUP($F878&amp;$G878&amp;"ELEC", 'fuel-efficiency'!$A$2:$E$56, 5, 0), 0)</f>
        <v>0</v>
      </c>
    </row>
    <row r="879" spans="1:16" x14ac:dyDescent="0.2">
      <c r="A879" s="1" t="str">
        <f t="shared" si="26"/>
        <v>20182industrialVCC 21400 (GAS LHD1)2017</v>
      </c>
      <c r="B879" s="1" t="str">
        <f t="shared" si="27"/>
        <v>20182industrialVCC 21400 (GAS LHD1)</v>
      </c>
      <c r="C879">
        <f>sales!$B$879</f>
        <v>2018</v>
      </c>
      <c r="D879">
        <f>sales!$C$879</f>
        <v>2</v>
      </c>
      <c r="E879" t="str">
        <f>sales!$D$879</f>
        <v>industrial</v>
      </c>
      <c r="F879" t="str">
        <f>sales!$E$879</f>
        <v>VCC 21400 (GAS LHD1)</v>
      </c>
      <c r="G879">
        <f>sales!$F$879</f>
        <v>2017</v>
      </c>
      <c r="H879" s="1">
        <f>sales!$G879 - VLOOKUP($D879&amp;$G879, 'regional-sales'!$A$2:$D$24, 4, 0) * VLOOKUP($D879&amp;$E879&amp;$F879&amp;$G879, 'market-share'!$A$2:$F$95, 6, 0) * ($C879 = $G879)</f>
        <v>0</v>
      </c>
      <c r="I879" s="1">
        <f>sales!$H879 - IF($C879 &gt;= $G879, VLOOKUP($D879&amp;$G879, 'regional-sales'!$A$2:$D$24, 4, 0) * VLOOKUP($D879&amp;$E879&amp;$F879&amp;$G879, 'market-share'!$A$2:$F$95, 6, 0) * VLOOKUP($C879 - $G879, survival!$A$2:$B$72, 2, 0), 0)</f>
        <v>4.0618317598273279E-9</v>
      </c>
      <c r="J879" s="1">
        <f>sales!$I879 - IF($C879 &gt;= $G879, sales!$H879 *VLOOKUP(E879&amp;($C879-$G879), 'annual-travel'!$A$2:$D$64, 4, 0), 0)</f>
        <v>5.5616023018956184E-5</v>
      </c>
      <c r="K879" s="1">
        <f>sales!$J879 - SUM($M879:$P879)</f>
        <v>3.7539139157161117E-5</v>
      </c>
      <c r="M879" s="1">
        <f>IFERROR(sales!$I879 * VLOOKUP($E879&amp;$F879&amp;"GAS", 'fuel-split'!$A$2:$E$7, 5, 0) / VLOOKUP($F879&amp;$G879&amp;"GAS", 'fuel-efficiency'!$A$2:$E$56, 5, 0), 0)</f>
        <v>101807.79313903787</v>
      </c>
      <c r="N879" s="1">
        <f>IFERROR(sales!$I879 * VLOOKUP($E879&amp;F879&amp;"DSL", 'fuel-split'!$A$2:$E$7, 5, 0) / VLOOKUP($F879&amp;$G879&amp;"DSL", 'fuel-efficiency'!$A$2:$E$56, 5, 0), 0)</f>
        <v>0</v>
      </c>
      <c r="O879" s="1">
        <f>IFERROR(sales!$I879 * VLOOKUP($E879&amp;$F879&amp;"NG", 'fuel-split'!$A$2:$E$7, 5, 0) / VLOOKUP($F879&amp;$G879&amp;"NG", 'fuel-efficiency'!$A$2:$E$56, 5, 0), 0)</f>
        <v>0</v>
      </c>
      <c r="P879" s="1">
        <f>IFERROR(sales!$I879 * VLOOKUP($E879&amp;$F879&amp;"ELEC", 'fuel-split'!$A$2:$E$7, 5, 0) / VLOOKUP($F879&amp;$G879&amp;"ELEC", 'fuel-efficiency'!$A$2:$E$56, 5, 0), 0)</f>
        <v>0</v>
      </c>
    </row>
    <row r="880" spans="1:16" x14ac:dyDescent="0.2">
      <c r="A880" s="1" t="str">
        <f t="shared" si="26"/>
        <v>20192industrialVCC 21400 (GAS LHD1)2017</v>
      </c>
      <c r="B880" s="1" t="str">
        <f t="shared" si="27"/>
        <v>20192industrialVCC 21400 (GAS LHD1)</v>
      </c>
      <c r="C880">
        <f>sales!$B$880</f>
        <v>2019</v>
      </c>
      <c r="D880">
        <f>sales!$C$880</f>
        <v>2</v>
      </c>
      <c r="E880" t="str">
        <f>sales!$D$880</f>
        <v>industrial</v>
      </c>
      <c r="F880" t="str">
        <f>sales!$E$880</f>
        <v>VCC 21400 (GAS LHD1)</v>
      </c>
      <c r="G880">
        <f>sales!$F$880</f>
        <v>2017</v>
      </c>
      <c r="H880" s="1">
        <f>sales!$G880 - VLOOKUP($D880&amp;$G880, 'regional-sales'!$A$2:$D$24, 4, 0) * VLOOKUP($D880&amp;$E880&amp;$F880&amp;$G880, 'market-share'!$A$2:$F$95, 6, 0) * ($C880 = $G880)</f>
        <v>0</v>
      </c>
      <c r="I880" s="1">
        <f>sales!$H880 - IF($C880 &gt;= $G880, VLOOKUP($D880&amp;$G880, 'regional-sales'!$A$2:$D$24, 4, 0) * VLOOKUP($D880&amp;$E880&amp;$F880&amp;$G880, 'market-share'!$A$2:$F$95, 6, 0) * VLOOKUP($C880 - $G880, survival!$A$2:$B$72, 2, 0), 0)</f>
        <v>4.0212881913248566E-9</v>
      </c>
      <c r="J880" s="1">
        <f>sales!$I880 - IF($C880 &gt;= $G880, sales!$H880 *VLOOKUP(E880&amp;($C880-$G880), 'annual-travel'!$A$2:$D$64, 4, 0), 0)</f>
        <v>5.2511924877762794E-5</v>
      </c>
      <c r="K880" s="1">
        <f>sales!$J880 - SUM($M880:$P880)</f>
        <v>3.611246938817203E-5</v>
      </c>
      <c r="M880" s="1">
        <f>IFERROR(sales!$I880 * VLOOKUP($E880&amp;$F880&amp;"GAS", 'fuel-split'!$A$2:$E$7, 5, 0) / VLOOKUP($F880&amp;$G880&amp;"GAS", 'fuel-efficiency'!$A$2:$E$56, 5, 0), 0)</f>
        <v>97937.062327553736</v>
      </c>
      <c r="N880" s="1">
        <f>IFERROR(sales!$I880 * VLOOKUP($E880&amp;F880&amp;"DSL", 'fuel-split'!$A$2:$E$7, 5, 0) / VLOOKUP($F880&amp;$G880&amp;"DSL", 'fuel-efficiency'!$A$2:$E$56, 5, 0), 0)</f>
        <v>0</v>
      </c>
      <c r="O880" s="1">
        <f>IFERROR(sales!$I880 * VLOOKUP($E880&amp;$F880&amp;"NG", 'fuel-split'!$A$2:$E$7, 5, 0) / VLOOKUP($F880&amp;$G880&amp;"NG", 'fuel-efficiency'!$A$2:$E$56, 5, 0), 0)</f>
        <v>0</v>
      </c>
      <c r="P880" s="1">
        <f>IFERROR(sales!$I880 * VLOOKUP($E880&amp;$F880&amp;"ELEC", 'fuel-split'!$A$2:$E$7, 5, 0) / VLOOKUP($F880&amp;$G880&amp;"ELEC", 'fuel-efficiency'!$A$2:$E$56, 5, 0), 0)</f>
        <v>0</v>
      </c>
    </row>
    <row r="881" spans="1:16" x14ac:dyDescent="0.2">
      <c r="A881" s="1" t="str">
        <f t="shared" si="26"/>
        <v>20202industrialVCC 21400 (GAS LHD1)2017</v>
      </c>
      <c r="B881" s="1" t="str">
        <f t="shared" si="27"/>
        <v>20202industrialVCC 21400 (GAS LHD1)</v>
      </c>
      <c r="C881">
        <f>sales!$B$881</f>
        <v>2020</v>
      </c>
      <c r="D881">
        <f>sales!$C$881</f>
        <v>2</v>
      </c>
      <c r="E881" t="str">
        <f>sales!$D$881</f>
        <v>industrial</v>
      </c>
      <c r="F881" t="str">
        <f>sales!$E$881</f>
        <v>VCC 21400 (GAS LHD1)</v>
      </c>
      <c r="G881">
        <f>sales!$F$881</f>
        <v>2017</v>
      </c>
      <c r="H881" s="1">
        <f>sales!$G881 - VLOOKUP($D881&amp;$G881, 'regional-sales'!$A$2:$D$24, 4, 0) * VLOOKUP($D881&amp;$E881&amp;$F881&amp;$G881, 'market-share'!$A$2:$F$95, 6, 0) * ($C881 = $G881)</f>
        <v>0</v>
      </c>
      <c r="I881" s="1">
        <f>sales!$H881 - IF($C881 &gt;= $G881, VLOOKUP($D881&amp;$G881, 'regional-sales'!$A$2:$D$24, 4, 0) * VLOOKUP($D881&amp;$E881&amp;$F881&amp;$G881, 'market-share'!$A$2:$F$95, 6, 0) * VLOOKUP($C881 - $G881, survival!$A$2:$B$72, 2, 0), 0)</f>
        <v>3.9809933127799013E-9</v>
      </c>
      <c r="J881" s="1">
        <f>sales!$I881 - IF($C881 &gt;= $G881, sales!$H881 *VLOOKUP(E881&amp;($C881-$G881), 'annual-travel'!$A$2:$D$64, 4, 0), 0)</f>
        <v>1.9815820269286633E-4</v>
      </c>
      <c r="K881" s="1">
        <f>sales!$J881 - SUM($M881:$P881)</f>
        <v>3.4960146876983345E-5</v>
      </c>
      <c r="M881" s="1">
        <f>IFERROR(sales!$I881 * VLOOKUP($E881&amp;$F881&amp;"GAS", 'fuel-split'!$A$2:$E$7, 5, 0) / VLOOKUP($F881&amp;$G881&amp;"GAS", 'fuel-efficiency'!$A$2:$E$56, 5, 0), 0)</f>
        <v>94810.117154944353</v>
      </c>
      <c r="N881" s="1">
        <f>IFERROR(sales!$I881 * VLOOKUP($E881&amp;F881&amp;"DSL", 'fuel-split'!$A$2:$E$7, 5, 0) / VLOOKUP($F881&amp;$G881&amp;"DSL", 'fuel-efficiency'!$A$2:$E$56, 5, 0), 0)</f>
        <v>0</v>
      </c>
      <c r="O881" s="1">
        <f>IFERROR(sales!$I881 * VLOOKUP($E881&amp;$F881&amp;"NG", 'fuel-split'!$A$2:$E$7, 5, 0) / VLOOKUP($F881&amp;$G881&amp;"NG", 'fuel-efficiency'!$A$2:$E$56, 5, 0), 0)</f>
        <v>0</v>
      </c>
      <c r="P881" s="1">
        <f>IFERROR(sales!$I881 * VLOOKUP($E881&amp;$F881&amp;"ELEC", 'fuel-split'!$A$2:$E$7, 5, 0) / VLOOKUP($F881&amp;$G881&amp;"ELEC", 'fuel-efficiency'!$A$2:$E$56, 5, 0), 0)</f>
        <v>0</v>
      </c>
    </row>
    <row r="882" spans="1:16" x14ac:dyDescent="0.2">
      <c r="A882" s="1" t="str">
        <f t="shared" si="26"/>
        <v>20102industrialVCC 21400 (GAS LHD1)2018</v>
      </c>
      <c r="B882" s="1" t="str">
        <f t="shared" si="27"/>
        <v>20102industrialVCC 21400 (GAS LHD1)</v>
      </c>
      <c r="C882">
        <f>sales!$B$882</f>
        <v>2010</v>
      </c>
      <c r="D882">
        <f>sales!$C$882</f>
        <v>2</v>
      </c>
      <c r="E882" t="str">
        <f>sales!$D$882</f>
        <v>industrial</v>
      </c>
      <c r="F882" t="str">
        <f>sales!$E$882</f>
        <v>VCC 21400 (GAS LHD1)</v>
      </c>
      <c r="G882">
        <f>sales!$F$882</f>
        <v>2018</v>
      </c>
      <c r="H882" s="1">
        <f>sales!$G882 - VLOOKUP($D882&amp;$G882, 'regional-sales'!$A$2:$D$24, 4, 0) * VLOOKUP($D882&amp;$E882&amp;$F882&amp;$G882, 'market-share'!$A$2:$F$95, 6, 0) * ($C882 = $G882)</f>
        <v>0</v>
      </c>
      <c r="I882" s="1">
        <f>sales!$H882 - IF($C882 &gt;= $G882, VLOOKUP($D882&amp;$G882, 'regional-sales'!$A$2:$D$24, 4, 0) * VLOOKUP($D882&amp;$E882&amp;$F882&amp;$G882, 'market-share'!$A$2:$F$95, 6, 0) * VLOOKUP($C882 - $G882, survival!$A$2:$B$72, 2, 0), 0)</f>
        <v>0</v>
      </c>
      <c r="J882" s="1">
        <f>sales!$I882 - IF($C882 &gt;= $G882, sales!$H882 *VLOOKUP(E882&amp;($C882-$G882), 'annual-travel'!$A$2:$D$64, 4, 0), 0)</f>
        <v>0</v>
      </c>
      <c r="K882" s="1">
        <f>sales!$J882 - SUM($M882:$P882)</f>
        <v>0</v>
      </c>
      <c r="M882" s="1">
        <f>IFERROR(sales!$I882 * VLOOKUP($E882&amp;$F882&amp;"GAS", 'fuel-split'!$A$2:$E$7, 5, 0) / VLOOKUP($F882&amp;$G882&amp;"GAS", 'fuel-efficiency'!$A$2:$E$56, 5, 0), 0)</f>
        <v>0</v>
      </c>
      <c r="N882" s="1">
        <f>IFERROR(sales!$I882 * VLOOKUP($E882&amp;F882&amp;"DSL", 'fuel-split'!$A$2:$E$7, 5, 0) / VLOOKUP($F882&amp;$G882&amp;"DSL", 'fuel-efficiency'!$A$2:$E$56, 5, 0), 0)</f>
        <v>0</v>
      </c>
      <c r="O882" s="1">
        <f>IFERROR(sales!$I882 * VLOOKUP($E882&amp;$F882&amp;"NG", 'fuel-split'!$A$2:$E$7, 5, 0) / VLOOKUP($F882&amp;$G882&amp;"NG", 'fuel-efficiency'!$A$2:$E$56, 5, 0), 0)</f>
        <v>0</v>
      </c>
      <c r="P882" s="1">
        <f>IFERROR(sales!$I882 * VLOOKUP($E882&amp;$F882&amp;"ELEC", 'fuel-split'!$A$2:$E$7, 5, 0) / VLOOKUP($F882&amp;$G882&amp;"ELEC", 'fuel-efficiency'!$A$2:$E$56, 5, 0), 0)</f>
        <v>0</v>
      </c>
    </row>
    <row r="883" spans="1:16" x14ac:dyDescent="0.2">
      <c r="A883" s="1" t="str">
        <f t="shared" si="26"/>
        <v>20112industrialVCC 21400 (GAS LHD1)2018</v>
      </c>
      <c r="B883" s="1" t="str">
        <f t="shared" si="27"/>
        <v>20112industrialVCC 21400 (GAS LHD1)</v>
      </c>
      <c r="C883">
        <f>sales!$B$883</f>
        <v>2011</v>
      </c>
      <c r="D883">
        <f>sales!$C$883</f>
        <v>2</v>
      </c>
      <c r="E883" t="str">
        <f>sales!$D$883</f>
        <v>industrial</v>
      </c>
      <c r="F883" t="str">
        <f>sales!$E$883</f>
        <v>VCC 21400 (GAS LHD1)</v>
      </c>
      <c r="G883">
        <f>sales!$F$883</f>
        <v>2018</v>
      </c>
      <c r="H883" s="1">
        <f>sales!$G883 - VLOOKUP($D883&amp;$G883, 'regional-sales'!$A$2:$D$24, 4, 0) * VLOOKUP($D883&amp;$E883&amp;$F883&amp;$G883, 'market-share'!$A$2:$F$95, 6, 0) * ($C883 = $G883)</f>
        <v>0</v>
      </c>
      <c r="I883" s="1">
        <f>sales!$H883 - IF($C883 &gt;= $G883, VLOOKUP($D883&amp;$G883, 'regional-sales'!$A$2:$D$24, 4, 0) * VLOOKUP($D883&amp;$E883&amp;$F883&amp;$G883, 'market-share'!$A$2:$F$95, 6, 0) * VLOOKUP($C883 - $G883, survival!$A$2:$B$72, 2, 0), 0)</f>
        <v>0</v>
      </c>
      <c r="J883" s="1">
        <f>sales!$I883 - IF($C883 &gt;= $G883, sales!$H883 *VLOOKUP(E883&amp;($C883-$G883), 'annual-travel'!$A$2:$D$64, 4, 0), 0)</f>
        <v>0</v>
      </c>
      <c r="K883" s="1">
        <f>sales!$J883 - SUM($M883:$P883)</f>
        <v>0</v>
      </c>
      <c r="M883" s="1">
        <f>IFERROR(sales!$I883 * VLOOKUP($E883&amp;$F883&amp;"GAS", 'fuel-split'!$A$2:$E$7, 5, 0) / VLOOKUP($F883&amp;$G883&amp;"GAS", 'fuel-efficiency'!$A$2:$E$56, 5, 0), 0)</f>
        <v>0</v>
      </c>
      <c r="N883" s="1">
        <f>IFERROR(sales!$I883 * VLOOKUP($E883&amp;F883&amp;"DSL", 'fuel-split'!$A$2:$E$7, 5, 0) / VLOOKUP($F883&amp;$G883&amp;"DSL", 'fuel-efficiency'!$A$2:$E$56, 5, 0), 0)</f>
        <v>0</v>
      </c>
      <c r="O883" s="1">
        <f>IFERROR(sales!$I883 * VLOOKUP($E883&amp;$F883&amp;"NG", 'fuel-split'!$A$2:$E$7, 5, 0) / VLOOKUP($F883&amp;$G883&amp;"NG", 'fuel-efficiency'!$A$2:$E$56, 5, 0), 0)</f>
        <v>0</v>
      </c>
      <c r="P883" s="1">
        <f>IFERROR(sales!$I883 * VLOOKUP($E883&amp;$F883&amp;"ELEC", 'fuel-split'!$A$2:$E$7, 5, 0) / VLOOKUP($F883&amp;$G883&amp;"ELEC", 'fuel-efficiency'!$A$2:$E$56, 5, 0), 0)</f>
        <v>0</v>
      </c>
    </row>
    <row r="884" spans="1:16" x14ac:dyDescent="0.2">
      <c r="A884" s="1" t="str">
        <f t="shared" si="26"/>
        <v>20122industrialVCC 21400 (GAS LHD1)2018</v>
      </c>
      <c r="B884" s="1" t="str">
        <f t="shared" si="27"/>
        <v>20122industrialVCC 21400 (GAS LHD1)</v>
      </c>
      <c r="C884">
        <f>sales!$B$884</f>
        <v>2012</v>
      </c>
      <c r="D884">
        <f>sales!$C$884</f>
        <v>2</v>
      </c>
      <c r="E884" t="str">
        <f>sales!$D$884</f>
        <v>industrial</v>
      </c>
      <c r="F884" t="str">
        <f>sales!$E$884</f>
        <v>VCC 21400 (GAS LHD1)</v>
      </c>
      <c r="G884">
        <f>sales!$F$884</f>
        <v>2018</v>
      </c>
      <c r="H884" s="1">
        <f>sales!$G884 - VLOOKUP($D884&amp;$G884, 'regional-sales'!$A$2:$D$24, 4, 0) * VLOOKUP($D884&amp;$E884&amp;$F884&amp;$G884, 'market-share'!$A$2:$F$95, 6, 0) * ($C884 = $G884)</f>
        <v>0</v>
      </c>
      <c r="I884" s="1">
        <f>sales!$H884 - IF($C884 &gt;= $G884, VLOOKUP($D884&amp;$G884, 'regional-sales'!$A$2:$D$24, 4, 0) * VLOOKUP($D884&amp;$E884&amp;$F884&amp;$G884, 'market-share'!$A$2:$F$95, 6, 0) * VLOOKUP($C884 - $G884, survival!$A$2:$B$72, 2, 0), 0)</f>
        <v>0</v>
      </c>
      <c r="J884" s="1">
        <f>sales!$I884 - IF($C884 &gt;= $G884, sales!$H884 *VLOOKUP(E884&amp;($C884-$G884), 'annual-travel'!$A$2:$D$64, 4, 0), 0)</f>
        <v>0</v>
      </c>
      <c r="K884" s="1">
        <f>sales!$J884 - SUM($M884:$P884)</f>
        <v>0</v>
      </c>
      <c r="M884" s="1">
        <f>IFERROR(sales!$I884 * VLOOKUP($E884&amp;$F884&amp;"GAS", 'fuel-split'!$A$2:$E$7, 5, 0) / VLOOKUP($F884&amp;$G884&amp;"GAS", 'fuel-efficiency'!$A$2:$E$56, 5, 0), 0)</f>
        <v>0</v>
      </c>
      <c r="N884" s="1">
        <f>IFERROR(sales!$I884 * VLOOKUP($E884&amp;F884&amp;"DSL", 'fuel-split'!$A$2:$E$7, 5, 0) / VLOOKUP($F884&amp;$G884&amp;"DSL", 'fuel-efficiency'!$A$2:$E$56, 5, 0), 0)</f>
        <v>0</v>
      </c>
      <c r="O884" s="1">
        <f>IFERROR(sales!$I884 * VLOOKUP($E884&amp;$F884&amp;"NG", 'fuel-split'!$A$2:$E$7, 5, 0) / VLOOKUP($F884&amp;$G884&amp;"NG", 'fuel-efficiency'!$A$2:$E$56, 5, 0), 0)</f>
        <v>0</v>
      </c>
      <c r="P884" s="1">
        <f>IFERROR(sales!$I884 * VLOOKUP($E884&amp;$F884&amp;"ELEC", 'fuel-split'!$A$2:$E$7, 5, 0) / VLOOKUP($F884&amp;$G884&amp;"ELEC", 'fuel-efficiency'!$A$2:$E$56, 5, 0), 0)</f>
        <v>0</v>
      </c>
    </row>
    <row r="885" spans="1:16" x14ac:dyDescent="0.2">
      <c r="A885" s="1" t="str">
        <f t="shared" si="26"/>
        <v>20132industrialVCC 21400 (GAS LHD1)2018</v>
      </c>
      <c r="B885" s="1" t="str">
        <f t="shared" si="27"/>
        <v>20132industrialVCC 21400 (GAS LHD1)</v>
      </c>
      <c r="C885">
        <f>sales!$B$885</f>
        <v>2013</v>
      </c>
      <c r="D885">
        <f>sales!$C$885</f>
        <v>2</v>
      </c>
      <c r="E885" t="str">
        <f>sales!$D$885</f>
        <v>industrial</v>
      </c>
      <c r="F885" t="str">
        <f>sales!$E$885</f>
        <v>VCC 21400 (GAS LHD1)</v>
      </c>
      <c r="G885">
        <f>sales!$F$885</f>
        <v>2018</v>
      </c>
      <c r="H885" s="1">
        <f>sales!$G885 - VLOOKUP($D885&amp;$G885, 'regional-sales'!$A$2:$D$24, 4, 0) * VLOOKUP($D885&amp;$E885&amp;$F885&amp;$G885, 'market-share'!$A$2:$F$95, 6, 0) * ($C885 = $G885)</f>
        <v>0</v>
      </c>
      <c r="I885" s="1">
        <f>sales!$H885 - IF($C885 &gt;= $G885, VLOOKUP($D885&amp;$G885, 'regional-sales'!$A$2:$D$24, 4, 0) * VLOOKUP($D885&amp;$E885&amp;$F885&amp;$G885, 'market-share'!$A$2:$F$95, 6, 0) * VLOOKUP($C885 - $G885, survival!$A$2:$B$72, 2, 0), 0)</f>
        <v>0</v>
      </c>
      <c r="J885" s="1">
        <f>sales!$I885 - IF($C885 &gt;= $G885, sales!$H885 *VLOOKUP(E885&amp;($C885-$G885), 'annual-travel'!$A$2:$D$64, 4, 0), 0)</f>
        <v>0</v>
      </c>
      <c r="K885" s="1">
        <f>sales!$J885 - SUM($M885:$P885)</f>
        <v>0</v>
      </c>
      <c r="M885" s="1">
        <f>IFERROR(sales!$I885 * VLOOKUP($E885&amp;$F885&amp;"GAS", 'fuel-split'!$A$2:$E$7, 5, 0) / VLOOKUP($F885&amp;$G885&amp;"GAS", 'fuel-efficiency'!$A$2:$E$56, 5, 0), 0)</f>
        <v>0</v>
      </c>
      <c r="N885" s="1">
        <f>IFERROR(sales!$I885 * VLOOKUP($E885&amp;F885&amp;"DSL", 'fuel-split'!$A$2:$E$7, 5, 0) / VLOOKUP($F885&amp;$G885&amp;"DSL", 'fuel-efficiency'!$A$2:$E$56, 5, 0), 0)</f>
        <v>0</v>
      </c>
      <c r="O885" s="1">
        <f>IFERROR(sales!$I885 * VLOOKUP($E885&amp;$F885&amp;"NG", 'fuel-split'!$A$2:$E$7, 5, 0) / VLOOKUP($F885&amp;$G885&amp;"NG", 'fuel-efficiency'!$A$2:$E$56, 5, 0), 0)</f>
        <v>0</v>
      </c>
      <c r="P885" s="1">
        <f>IFERROR(sales!$I885 * VLOOKUP($E885&amp;$F885&amp;"ELEC", 'fuel-split'!$A$2:$E$7, 5, 0) / VLOOKUP($F885&amp;$G885&amp;"ELEC", 'fuel-efficiency'!$A$2:$E$56, 5, 0), 0)</f>
        <v>0</v>
      </c>
    </row>
    <row r="886" spans="1:16" x14ac:dyDescent="0.2">
      <c r="A886" s="1" t="str">
        <f t="shared" si="26"/>
        <v>20142industrialVCC 21400 (GAS LHD1)2018</v>
      </c>
      <c r="B886" s="1" t="str">
        <f t="shared" si="27"/>
        <v>20142industrialVCC 21400 (GAS LHD1)</v>
      </c>
      <c r="C886">
        <f>sales!$B$886</f>
        <v>2014</v>
      </c>
      <c r="D886">
        <f>sales!$C$886</f>
        <v>2</v>
      </c>
      <c r="E886" t="str">
        <f>sales!$D$886</f>
        <v>industrial</v>
      </c>
      <c r="F886" t="str">
        <f>sales!$E$886</f>
        <v>VCC 21400 (GAS LHD1)</v>
      </c>
      <c r="G886">
        <f>sales!$F$886</f>
        <v>2018</v>
      </c>
      <c r="H886" s="1">
        <f>sales!$G886 - VLOOKUP($D886&amp;$G886, 'regional-sales'!$A$2:$D$24, 4, 0) * VLOOKUP($D886&amp;$E886&amp;$F886&amp;$G886, 'market-share'!$A$2:$F$95, 6, 0) * ($C886 = $G886)</f>
        <v>0</v>
      </c>
      <c r="I886" s="1">
        <f>sales!$H886 - IF($C886 &gt;= $G886, VLOOKUP($D886&amp;$G886, 'regional-sales'!$A$2:$D$24, 4, 0) * VLOOKUP($D886&amp;$E886&amp;$F886&amp;$G886, 'market-share'!$A$2:$F$95, 6, 0) * VLOOKUP($C886 - $G886, survival!$A$2:$B$72, 2, 0), 0)</f>
        <v>0</v>
      </c>
      <c r="J886" s="1">
        <f>sales!$I886 - IF($C886 &gt;= $G886, sales!$H886 *VLOOKUP(E886&amp;($C886-$G886), 'annual-travel'!$A$2:$D$64, 4, 0), 0)</f>
        <v>0</v>
      </c>
      <c r="K886" s="1">
        <f>sales!$J886 - SUM($M886:$P886)</f>
        <v>0</v>
      </c>
      <c r="M886" s="1">
        <f>IFERROR(sales!$I886 * VLOOKUP($E886&amp;$F886&amp;"GAS", 'fuel-split'!$A$2:$E$7, 5, 0) / VLOOKUP($F886&amp;$G886&amp;"GAS", 'fuel-efficiency'!$A$2:$E$56, 5, 0), 0)</f>
        <v>0</v>
      </c>
      <c r="N886" s="1">
        <f>IFERROR(sales!$I886 * VLOOKUP($E886&amp;F886&amp;"DSL", 'fuel-split'!$A$2:$E$7, 5, 0) / VLOOKUP($F886&amp;$G886&amp;"DSL", 'fuel-efficiency'!$A$2:$E$56, 5, 0), 0)</f>
        <v>0</v>
      </c>
      <c r="O886" s="1">
        <f>IFERROR(sales!$I886 * VLOOKUP($E886&amp;$F886&amp;"NG", 'fuel-split'!$A$2:$E$7, 5, 0) / VLOOKUP($F886&amp;$G886&amp;"NG", 'fuel-efficiency'!$A$2:$E$56, 5, 0), 0)</f>
        <v>0</v>
      </c>
      <c r="P886" s="1">
        <f>IFERROR(sales!$I886 * VLOOKUP($E886&amp;$F886&amp;"ELEC", 'fuel-split'!$A$2:$E$7, 5, 0) / VLOOKUP($F886&amp;$G886&amp;"ELEC", 'fuel-efficiency'!$A$2:$E$56, 5, 0), 0)</f>
        <v>0</v>
      </c>
    </row>
    <row r="887" spans="1:16" x14ac:dyDescent="0.2">
      <c r="A887" s="1" t="str">
        <f t="shared" si="26"/>
        <v>20152industrialVCC 21400 (GAS LHD1)2018</v>
      </c>
      <c r="B887" s="1" t="str">
        <f t="shared" si="27"/>
        <v>20152industrialVCC 21400 (GAS LHD1)</v>
      </c>
      <c r="C887">
        <f>sales!$B$887</f>
        <v>2015</v>
      </c>
      <c r="D887">
        <f>sales!$C$887</f>
        <v>2</v>
      </c>
      <c r="E887" t="str">
        <f>sales!$D$887</f>
        <v>industrial</v>
      </c>
      <c r="F887" t="str">
        <f>sales!$E$887</f>
        <v>VCC 21400 (GAS LHD1)</v>
      </c>
      <c r="G887">
        <f>sales!$F$887</f>
        <v>2018</v>
      </c>
      <c r="H887" s="1">
        <f>sales!$G887 - VLOOKUP($D887&amp;$G887, 'regional-sales'!$A$2:$D$24, 4, 0) * VLOOKUP($D887&amp;$E887&amp;$F887&amp;$G887, 'market-share'!$A$2:$F$95, 6, 0) * ($C887 = $G887)</f>
        <v>0</v>
      </c>
      <c r="I887" s="1">
        <f>sales!$H887 - IF($C887 &gt;= $G887, VLOOKUP($D887&amp;$G887, 'regional-sales'!$A$2:$D$24, 4, 0) * VLOOKUP($D887&amp;$E887&amp;$F887&amp;$G887, 'market-share'!$A$2:$F$95, 6, 0) * VLOOKUP($C887 - $G887, survival!$A$2:$B$72, 2, 0), 0)</f>
        <v>0</v>
      </c>
      <c r="J887" s="1">
        <f>sales!$I887 - IF($C887 &gt;= $G887, sales!$H887 *VLOOKUP(E887&amp;($C887-$G887), 'annual-travel'!$A$2:$D$64, 4, 0), 0)</f>
        <v>0</v>
      </c>
      <c r="K887" s="1">
        <f>sales!$J887 - SUM($M887:$P887)</f>
        <v>0</v>
      </c>
      <c r="M887" s="1">
        <f>IFERROR(sales!$I887 * VLOOKUP($E887&amp;$F887&amp;"GAS", 'fuel-split'!$A$2:$E$7, 5, 0) / VLOOKUP($F887&amp;$G887&amp;"GAS", 'fuel-efficiency'!$A$2:$E$56, 5, 0), 0)</f>
        <v>0</v>
      </c>
      <c r="N887" s="1">
        <f>IFERROR(sales!$I887 * VLOOKUP($E887&amp;F887&amp;"DSL", 'fuel-split'!$A$2:$E$7, 5, 0) / VLOOKUP($F887&amp;$G887&amp;"DSL", 'fuel-efficiency'!$A$2:$E$56, 5, 0), 0)</f>
        <v>0</v>
      </c>
      <c r="O887" s="1">
        <f>IFERROR(sales!$I887 * VLOOKUP($E887&amp;$F887&amp;"NG", 'fuel-split'!$A$2:$E$7, 5, 0) / VLOOKUP($F887&amp;$G887&amp;"NG", 'fuel-efficiency'!$A$2:$E$56, 5, 0), 0)</f>
        <v>0</v>
      </c>
      <c r="P887" s="1">
        <f>IFERROR(sales!$I887 * VLOOKUP($E887&amp;$F887&amp;"ELEC", 'fuel-split'!$A$2:$E$7, 5, 0) / VLOOKUP($F887&amp;$G887&amp;"ELEC", 'fuel-efficiency'!$A$2:$E$56, 5, 0), 0)</f>
        <v>0</v>
      </c>
    </row>
    <row r="888" spans="1:16" x14ac:dyDescent="0.2">
      <c r="A888" s="1" t="str">
        <f t="shared" si="26"/>
        <v>20162industrialVCC 21400 (GAS LHD1)2018</v>
      </c>
      <c r="B888" s="1" t="str">
        <f t="shared" si="27"/>
        <v>20162industrialVCC 21400 (GAS LHD1)</v>
      </c>
      <c r="C888">
        <f>sales!$B$888</f>
        <v>2016</v>
      </c>
      <c r="D888">
        <f>sales!$C$888</f>
        <v>2</v>
      </c>
      <c r="E888" t="str">
        <f>sales!$D$888</f>
        <v>industrial</v>
      </c>
      <c r="F888" t="str">
        <f>sales!$E$888</f>
        <v>VCC 21400 (GAS LHD1)</v>
      </c>
      <c r="G888">
        <f>sales!$F$888</f>
        <v>2018</v>
      </c>
      <c r="H888" s="1">
        <f>sales!$G888 - VLOOKUP($D888&amp;$G888, 'regional-sales'!$A$2:$D$24, 4, 0) * VLOOKUP($D888&amp;$E888&amp;$F888&amp;$G888, 'market-share'!$A$2:$F$95, 6, 0) * ($C888 = $G888)</f>
        <v>0</v>
      </c>
      <c r="I888" s="1">
        <f>sales!$H888 - IF($C888 &gt;= $G888, VLOOKUP($D888&amp;$G888, 'regional-sales'!$A$2:$D$24, 4, 0) * VLOOKUP($D888&amp;$E888&amp;$F888&amp;$G888, 'market-share'!$A$2:$F$95, 6, 0) * VLOOKUP($C888 - $G888, survival!$A$2:$B$72, 2, 0), 0)</f>
        <v>0</v>
      </c>
      <c r="J888" s="1">
        <f>sales!$I888 - IF($C888 &gt;= $G888, sales!$H888 *VLOOKUP(E888&amp;($C888-$G888), 'annual-travel'!$A$2:$D$64, 4, 0), 0)</f>
        <v>0</v>
      </c>
      <c r="K888" s="1">
        <f>sales!$J888 - SUM($M888:$P888)</f>
        <v>0</v>
      </c>
      <c r="M888" s="1">
        <f>IFERROR(sales!$I888 * VLOOKUP($E888&amp;$F888&amp;"GAS", 'fuel-split'!$A$2:$E$7, 5, 0) / VLOOKUP($F888&amp;$G888&amp;"GAS", 'fuel-efficiency'!$A$2:$E$56, 5, 0), 0)</f>
        <v>0</v>
      </c>
      <c r="N888" s="1">
        <f>IFERROR(sales!$I888 * VLOOKUP($E888&amp;F888&amp;"DSL", 'fuel-split'!$A$2:$E$7, 5, 0) / VLOOKUP($F888&amp;$G888&amp;"DSL", 'fuel-efficiency'!$A$2:$E$56, 5, 0), 0)</f>
        <v>0</v>
      </c>
      <c r="O888" s="1">
        <f>IFERROR(sales!$I888 * VLOOKUP($E888&amp;$F888&amp;"NG", 'fuel-split'!$A$2:$E$7, 5, 0) / VLOOKUP($F888&amp;$G888&amp;"NG", 'fuel-efficiency'!$A$2:$E$56, 5, 0), 0)</f>
        <v>0</v>
      </c>
      <c r="P888" s="1">
        <f>IFERROR(sales!$I888 * VLOOKUP($E888&amp;$F888&amp;"ELEC", 'fuel-split'!$A$2:$E$7, 5, 0) / VLOOKUP($F888&amp;$G888&amp;"ELEC", 'fuel-efficiency'!$A$2:$E$56, 5, 0), 0)</f>
        <v>0</v>
      </c>
    </row>
    <row r="889" spans="1:16" x14ac:dyDescent="0.2">
      <c r="A889" s="1" t="str">
        <f t="shared" si="26"/>
        <v>20172industrialVCC 21400 (GAS LHD1)2018</v>
      </c>
      <c r="B889" s="1" t="str">
        <f t="shared" si="27"/>
        <v>20172industrialVCC 21400 (GAS LHD1)</v>
      </c>
      <c r="C889">
        <f>sales!$B$889</f>
        <v>2017</v>
      </c>
      <c r="D889">
        <f>sales!$C$889</f>
        <v>2</v>
      </c>
      <c r="E889" t="str">
        <f>sales!$D$889</f>
        <v>industrial</v>
      </c>
      <c r="F889" t="str">
        <f>sales!$E$889</f>
        <v>VCC 21400 (GAS LHD1)</v>
      </c>
      <c r="G889">
        <f>sales!$F$889</f>
        <v>2018</v>
      </c>
      <c r="H889" s="1">
        <f>sales!$G889 - VLOOKUP($D889&amp;$G889, 'regional-sales'!$A$2:$D$24, 4, 0) * VLOOKUP($D889&amp;$E889&amp;$F889&amp;$G889, 'market-share'!$A$2:$F$95, 6, 0) * ($C889 = $G889)</f>
        <v>0</v>
      </c>
      <c r="I889" s="1">
        <f>sales!$H889 - IF($C889 &gt;= $G889, VLOOKUP($D889&amp;$G889, 'regional-sales'!$A$2:$D$24, 4, 0) * VLOOKUP($D889&amp;$E889&amp;$F889&amp;$G889, 'market-share'!$A$2:$F$95, 6, 0) * VLOOKUP($C889 - $G889, survival!$A$2:$B$72, 2, 0), 0)</f>
        <v>0</v>
      </c>
      <c r="J889" s="1">
        <f>sales!$I889 - IF($C889 &gt;= $G889, sales!$H889 *VLOOKUP(E889&amp;($C889-$G889), 'annual-travel'!$A$2:$D$64, 4, 0), 0)</f>
        <v>0</v>
      </c>
      <c r="K889" s="1">
        <f>sales!$J889 - SUM($M889:$P889)</f>
        <v>0</v>
      </c>
      <c r="M889" s="1">
        <f>IFERROR(sales!$I889 * VLOOKUP($E889&amp;$F889&amp;"GAS", 'fuel-split'!$A$2:$E$7, 5, 0) / VLOOKUP($F889&amp;$G889&amp;"GAS", 'fuel-efficiency'!$A$2:$E$56, 5, 0), 0)</f>
        <v>0</v>
      </c>
      <c r="N889" s="1">
        <f>IFERROR(sales!$I889 * VLOOKUP($E889&amp;F889&amp;"DSL", 'fuel-split'!$A$2:$E$7, 5, 0) / VLOOKUP($F889&amp;$G889&amp;"DSL", 'fuel-efficiency'!$A$2:$E$56, 5, 0), 0)</f>
        <v>0</v>
      </c>
      <c r="O889" s="1">
        <f>IFERROR(sales!$I889 * VLOOKUP($E889&amp;$F889&amp;"NG", 'fuel-split'!$A$2:$E$7, 5, 0) / VLOOKUP($F889&amp;$G889&amp;"NG", 'fuel-efficiency'!$A$2:$E$56, 5, 0), 0)</f>
        <v>0</v>
      </c>
      <c r="P889" s="1">
        <f>IFERROR(sales!$I889 * VLOOKUP($E889&amp;$F889&amp;"ELEC", 'fuel-split'!$A$2:$E$7, 5, 0) / VLOOKUP($F889&amp;$G889&amp;"ELEC", 'fuel-efficiency'!$A$2:$E$56, 5, 0), 0)</f>
        <v>0</v>
      </c>
    </row>
    <row r="890" spans="1:16" x14ac:dyDescent="0.2">
      <c r="A890" s="1" t="str">
        <f t="shared" si="26"/>
        <v>20182industrialVCC 21400 (GAS LHD1)2018</v>
      </c>
      <c r="B890" s="1" t="str">
        <f t="shared" si="27"/>
        <v>20182industrialVCC 21400 (GAS LHD1)</v>
      </c>
      <c r="C890">
        <f>sales!$B$890</f>
        <v>2018</v>
      </c>
      <c r="D890">
        <f>sales!$C$890</f>
        <v>2</v>
      </c>
      <c r="E890" t="str">
        <f>sales!$D$890</f>
        <v>industrial</v>
      </c>
      <c r="F890" t="str">
        <f>sales!$E$890</f>
        <v>VCC 21400 (GAS LHD1)</v>
      </c>
      <c r="G890">
        <f>sales!$F$890</f>
        <v>2018</v>
      </c>
      <c r="H890" s="1">
        <f>sales!$G890 - VLOOKUP($D890&amp;$G890, 'regional-sales'!$A$2:$D$24, 4, 0) * VLOOKUP($D890&amp;$E890&amp;$F890&amp;$G890, 'market-share'!$A$2:$F$95, 6, 0) * ($C890 = $G890)</f>
        <v>2.8088038561691064E-9</v>
      </c>
      <c r="I890" s="1">
        <f>sales!$H890 - IF($C890 &gt;= $G890, VLOOKUP($D890&amp;$G890, 'regional-sales'!$A$2:$D$24, 4, 0) * VLOOKUP($D890&amp;$E890&amp;$F890&amp;$G890, 'market-share'!$A$2:$F$95, 6, 0) * VLOOKUP($C890 - $G890, survival!$A$2:$B$72, 2, 0), 0)</f>
        <v>2.8088038561691064E-9</v>
      </c>
      <c r="J890" s="1">
        <f>sales!$I890 - IF($C890 &gt;= $G890, sales!$H890 *VLOOKUP(E890&amp;($C890-$G890), 'annual-travel'!$A$2:$D$64, 4, 0), 0)</f>
        <v>2.4071289226412773E-4</v>
      </c>
      <c r="K890" s="1">
        <f>sales!$J890 - SUM($M890:$P890)</f>
        <v>-3.859623393509537E-5</v>
      </c>
      <c r="M890" s="1">
        <f>IFERROR(sales!$I890 * VLOOKUP($E890&amp;$F890&amp;"GAS", 'fuel-split'!$A$2:$E$7, 5, 0) / VLOOKUP($F890&amp;$G890&amp;"GAS", 'fuel-efficiency'!$A$2:$E$56, 5, 0), 0)</f>
        <v>127621.20003003023</v>
      </c>
      <c r="N890" s="1">
        <f>IFERROR(sales!$I890 * VLOOKUP($E890&amp;F890&amp;"DSL", 'fuel-split'!$A$2:$E$7, 5, 0) / VLOOKUP($F890&amp;$G890&amp;"DSL", 'fuel-efficiency'!$A$2:$E$56, 5, 0), 0)</f>
        <v>0</v>
      </c>
      <c r="O890" s="1">
        <f>IFERROR(sales!$I890 * VLOOKUP($E890&amp;$F890&amp;"NG", 'fuel-split'!$A$2:$E$7, 5, 0) / VLOOKUP($F890&amp;$G890&amp;"NG", 'fuel-efficiency'!$A$2:$E$56, 5, 0), 0)</f>
        <v>0</v>
      </c>
      <c r="P890" s="1">
        <f>IFERROR(sales!$I890 * VLOOKUP($E890&amp;$F890&amp;"ELEC", 'fuel-split'!$A$2:$E$7, 5, 0) / VLOOKUP($F890&amp;$G890&amp;"ELEC", 'fuel-efficiency'!$A$2:$E$56, 5, 0), 0)</f>
        <v>0</v>
      </c>
    </row>
    <row r="891" spans="1:16" x14ac:dyDescent="0.2">
      <c r="A891" s="1" t="str">
        <f t="shared" si="26"/>
        <v>20192industrialVCC 21400 (GAS LHD1)2018</v>
      </c>
      <c r="B891" s="1" t="str">
        <f t="shared" si="27"/>
        <v>20192industrialVCC 21400 (GAS LHD1)</v>
      </c>
      <c r="C891">
        <f>sales!$B$891</f>
        <v>2019</v>
      </c>
      <c r="D891">
        <f>sales!$C$891</f>
        <v>2</v>
      </c>
      <c r="E891" t="str">
        <f>sales!$D$891</f>
        <v>industrial</v>
      </c>
      <c r="F891" t="str">
        <f>sales!$E$891</f>
        <v>VCC 21400 (GAS LHD1)</v>
      </c>
      <c r="G891">
        <f>sales!$F$891</f>
        <v>2018</v>
      </c>
      <c r="H891" s="1">
        <f>sales!$G891 - VLOOKUP($D891&amp;$G891, 'regional-sales'!$A$2:$D$24, 4, 0) * VLOOKUP($D891&amp;$E891&amp;$F891&amp;$G891, 'market-share'!$A$2:$F$95, 6, 0) * ($C891 = $G891)</f>
        <v>0</v>
      </c>
      <c r="I891" s="1">
        <f>sales!$H891 - IF($C891 &gt;= $G891, VLOOKUP($D891&amp;$G891, 'regional-sales'!$A$2:$D$24, 4, 0) * VLOOKUP($D891&amp;$E891&amp;$F891&amp;$G891, 'market-share'!$A$2:$F$95, 6, 0) * VLOOKUP($C891 - $G891, survival!$A$2:$B$72, 2, 0), 0)</f>
        <v>2.7806663638330065E-9</v>
      </c>
      <c r="J891" s="1">
        <f>sales!$I891 - IF($C891 &gt;= $G891, sales!$H891 *VLOOKUP(E891&amp;($C891-$G891), 'annual-travel'!$A$2:$D$64, 4, 0), 0)</f>
        <v>6.8532535806298256E-5</v>
      </c>
      <c r="K891" s="1">
        <f>sales!$J891 - SUM($M891:$P891)</f>
        <v>-3.6341371014714241E-5</v>
      </c>
      <c r="M891" s="1">
        <f>IFERROR(sales!$I891 * VLOOKUP($E891&amp;$F891&amp;"GAS", 'fuel-split'!$A$2:$E$7, 5, 0) / VLOOKUP($F891&amp;$G891&amp;"GAS", 'fuel-efficiency'!$A$2:$E$56, 5, 0), 0)</f>
        <v>120161.12035829837</v>
      </c>
      <c r="N891" s="1">
        <f>IFERROR(sales!$I891 * VLOOKUP($E891&amp;F891&amp;"DSL", 'fuel-split'!$A$2:$E$7, 5, 0) / VLOOKUP($F891&amp;$G891&amp;"DSL", 'fuel-efficiency'!$A$2:$E$56, 5, 0), 0)</f>
        <v>0</v>
      </c>
      <c r="O891" s="1">
        <f>IFERROR(sales!$I891 * VLOOKUP($E891&amp;$F891&amp;"NG", 'fuel-split'!$A$2:$E$7, 5, 0) / VLOOKUP($F891&amp;$G891&amp;"NG", 'fuel-efficiency'!$A$2:$E$56, 5, 0), 0)</f>
        <v>0</v>
      </c>
      <c r="P891" s="1">
        <f>IFERROR(sales!$I891 * VLOOKUP($E891&amp;$F891&amp;"ELEC", 'fuel-split'!$A$2:$E$7, 5, 0) / VLOOKUP($F891&amp;$G891&amp;"ELEC", 'fuel-efficiency'!$A$2:$E$56, 5, 0), 0)</f>
        <v>0</v>
      </c>
    </row>
    <row r="892" spans="1:16" x14ac:dyDescent="0.2">
      <c r="A892" s="1" t="str">
        <f t="shared" si="26"/>
        <v>20202industrialVCC 21400 (GAS LHD1)2018</v>
      </c>
      <c r="B892" s="1" t="str">
        <f t="shared" si="27"/>
        <v>20202industrialVCC 21400 (GAS LHD1)</v>
      </c>
      <c r="C892">
        <f>sales!$B$892</f>
        <v>2020</v>
      </c>
      <c r="D892">
        <f>sales!$C$892</f>
        <v>2</v>
      </c>
      <c r="E892" t="str">
        <f>sales!$D$892</f>
        <v>industrial</v>
      </c>
      <c r="F892" t="str">
        <f>sales!$E$892</f>
        <v>VCC 21400 (GAS LHD1)</v>
      </c>
      <c r="G892">
        <f>sales!$F$892</f>
        <v>2018</v>
      </c>
      <c r="H892" s="1">
        <f>sales!$G892 - VLOOKUP($D892&amp;$G892, 'regional-sales'!$A$2:$D$24, 4, 0) * VLOOKUP($D892&amp;$E892&amp;$F892&amp;$G892, 'market-share'!$A$2:$F$95, 6, 0) * ($C892 = $G892)</f>
        <v>0</v>
      </c>
      <c r="I892" s="1">
        <f>sales!$H892 - IF($C892 &gt;= $G892, VLOOKUP($D892&amp;$G892, 'regional-sales'!$A$2:$D$24, 4, 0) * VLOOKUP($D892&amp;$E892&amp;$F892&amp;$G892, 'market-share'!$A$2:$F$95, 6, 0) * VLOOKUP($C892 - $G892, survival!$A$2:$B$72, 2, 0), 0)</f>
        <v>2.7529196700015746E-9</v>
      </c>
      <c r="J892" s="1">
        <f>sales!$I892 - IF($C892 &gt;= $G892, sales!$H892 *VLOOKUP(E892&amp;($C892-$G892), 'annual-travel'!$A$2:$D$64, 4, 0), 0)</f>
        <v>6.470060907304287E-5</v>
      </c>
      <c r="K892" s="1">
        <f>sales!$J892 - SUM($M892:$P892)</f>
        <v>-3.4958386095240712E-5</v>
      </c>
      <c r="M892" s="1">
        <f>IFERROR(sales!$I892 * VLOOKUP($E892&amp;$F892&amp;"GAS", 'fuel-split'!$A$2:$E$7, 5, 0) / VLOOKUP($F892&amp;$G892&amp;"GAS", 'fuel-efficiency'!$A$2:$E$56, 5, 0), 0)</f>
        <v>115592.59631340338</v>
      </c>
      <c r="N892" s="1">
        <f>IFERROR(sales!$I892 * VLOOKUP($E892&amp;F892&amp;"DSL", 'fuel-split'!$A$2:$E$7, 5, 0) / VLOOKUP($F892&amp;$G892&amp;"DSL", 'fuel-efficiency'!$A$2:$E$56, 5, 0), 0)</f>
        <v>0</v>
      </c>
      <c r="O892" s="1">
        <f>IFERROR(sales!$I892 * VLOOKUP($E892&amp;$F892&amp;"NG", 'fuel-split'!$A$2:$E$7, 5, 0) / VLOOKUP($F892&amp;$G892&amp;"NG", 'fuel-efficiency'!$A$2:$E$56, 5, 0), 0)</f>
        <v>0</v>
      </c>
      <c r="P892" s="1">
        <f>IFERROR(sales!$I892 * VLOOKUP($E892&amp;$F892&amp;"ELEC", 'fuel-split'!$A$2:$E$7, 5, 0) / VLOOKUP($F892&amp;$G892&amp;"ELEC", 'fuel-efficiency'!$A$2:$E$56, 5, 0), 0)</f>
        <v>0</v>
      </c>
    </row>
    <row r="893" spans="1:16" x14ac:dyDescent="0.2">
      <c r="A893" s="1" t="str">
        <f t="shared" si="26"/>
        <v>20102industrialVCC 21400 (GAS LHD1)2019</v>
      </c>
      <c r="B893" s="1" t="str">
        <f t="shared" si="27"/>
        <v>20102industrialVCC 21400 (GAS LHD1)</v>
      </c>
      <c r="C893">
        <f>sales!$B$893</f>
        <v>2010</v>
      </c>
      <c r="D893">
        <f>sales!$C$893</f>
        <v>2</v>
      </c>
      <c r="E893" t="str">
        <f>sales!$D$893</f>
        <v>industrial</v>
      </c>
      <c r="F893" t="str">
        <f>sales!$E$893</f>
        <v>VCC 21400 (GAS LHD1)</v>
      </c>
      <c r="G893">
        <f>sales!$F$893</f>
        <v>2019</v>
      </c>
      <c r="H893" s="1">
        <f>sales!$G893 - VLOOKUP($D893&amp;$G893, 'regional-sales'!$A$2:$D$24, 4, 0) * VLOOKUP($D893&amp;$E893&amp;$F893&amp;$G893, 'market-share'!$A$2:$F$95, 6, 0) * ($C893 = $G893)</f>
        <v>0</v>
      </c>
      <c r="I893" s="1">
        <f>sales!$H893 - IF($C893 &gt;= $G893, VLOOKUP($D893&amp;$G893, 'regional-sales'!$A$2:$D$24, 4, 0) * VLOOKUP($D893&amp;$E893&amp;$F893&amp;$G893, 'market-share'!$A$2:$F$95, 6, 0) * VLOOKUP($C893 - $G893, survival!$A$2:$B$72, 2, 0), 0)</f>
        <v>0</v>
      </c>
      <c r="J893" s="1">
        <f>sales!$I893 - IF($C893 &gt;= $G893, sales!$H893 *VLOOKUP(E893&amp;($C893-$G893), 'annual-travel'!$A$2:$D$64, 4, 0), 0)</f>
        <v>0</v>
      </c>
      <c r="K893" s="1">
        <f>sales!$J893 - SUM($M893:$P893)</f>
        <v>0</v>
      </c>
      <c r="M893" s="1">
        <f>IFERROR(sales!$I893 * VLOOKUP($E893&amp;$F893&amp;"GAS", 'fuel-split'!$A$2:$E$7, 5, 0) / VLOOKUP($F893&amp;$G893&amp;"GAS", 'fuel-efficiency'!$A$2:$E$56, 5, 0), 0)</f>
        <v>0</v>
      </c>
      <c r="N893" s="1">
        <f>IFERROR(sales!$I893 * VLOOKUP($E893&amp;F893&amp;"DSL", 'fuel-split'!$A$2:$E$7, 5, 0) / VLOOKUP($F893&amp;$G893&amp;"DSL", 'fuel-efficiency'!$A$2:$E$56, 5, 0), 0)</f>
        <v>0</v>
      </c>
      <c r="O893" s="1">
        <f>IFERROR(sales!$I893 * VLOOKUP($E893&amp;$F893&amp;"NG", 'fuel-split'!$A$2:$E$7, 5, 0) / VLOOKUP($F893&amp;$G893&amp;"NG", 'fuel-efficiency'!$A$2:$E$56, 5, 0), 0)</f>
        <v>0</v>
      </c>
      <c r="P893" s="1">
        <f>IFERROR(sales!$I893 * VLOOKUP($E893&amp;$F893&amp;"ELEC", 'fuel-split'!$A$2:$E$7, 5, 0) / VLOOKUP($F893&amp;$G893&amp;"ELEC", 'fuel-efficiency'!$A$2:$E$56, 5, 0), 0)</f>
        <v>0</v>
      </c>
    </row>
    <row r="894" spans="1:16" x14ac:dyDescent="0.2">
      <c r="A894" s="1" t="str">
        <f t="shared" si="26"/>
        <v>20112industrialVCC 21400 (GAS LHD1)2019</v>
      </c>
      <c r="B894" s="1" t="str">
        <f t="shared" si="27"/>
        <v>20112industrialVCC 21400 (GAS LHD1)</v>
      </c>
      <c r="C894">
        <f>sales!$B$894</f>
        <v>2011</v>
      </c>
      <c r="D894">
        <f>sales!$C$894</f>
        <v>2</v>
      </c>
      <c r="E894" t="str">
        <f>sales!$D$894</f>
        <v>industrial</v>
      </c>
      <c r="F894" t="str">
        <f>sales!$E$894</f>
        <v>VCC 21400 (GAS LHD1)</v>
      </c>
      <c r="G894">
        <f>sales!$F$894</f>
        <v>2019</v>
      </c>
      <c r="H894" s="1">
        <f>sales!$G894 - VLOOKUP($D894&amp;$G894, 'regional-sales'!$A$2:$D$24, 4, 0) * VLOOKUP($D894&amp;$E894&amp;$F894&amp;$G894, 'market-share'!$A$2:$F$95, 6, 0) * ($C894 = $G894)</f>
        <v>0</v>
      </c>
      <c r="I894" s="1">
        <f>sales!$H894 - IF($C894 &gt;= $G894, VLOOKUP($D894&amp;$G894, 'regional-sales'!$A$2:$D$24, 4, 0) * VLOOKUP($D894&amp;$E894&amp;$F894&amp;$G894, 'market-share'!$A$2:$F$95, 6, 0) * VLOOKUP($C894 - $G894, survival!$A$2:$B$72, 2, 0), 0)</f>
        <v>0</v>
      </c>
      <c r="J894" s="1">
        <f>sales!$I894 - IF($C894 &gt;= $G894, sales!$H894 *VLOOKUP(E894&amp;($C894-$G894), 'annual-travel'!$A$2:$D$64, 4, 0), 0)</f>
        <v>0</v>
      </c>
      <c r="K894" s="1">
        <f>sales!$J894 - SUM($M894:$P894)</f>
        <v>0</v>
      </c>
      <c r="M894" s="1">
        <f>IFERROR(sales!$I894 * VLOOKUP($E894&amp;$F894&amp;"GAS", 'fuel-split'!$A$2:$E$7, 5, 0) / VLOOKUP($F894&amp;$G894&amp;"GAS", 'fuel-efficiency'!$A$2:$E$56, 5, 0), 0)</f>
        <v>0</v>
      </c>
      <c r="N894" s="1">
        <f>IFERROR(sales!$I894 * VLOOKUP($E894&amp;F894&amp;"DSL", 'fuel-split'!$A$2:$E$7, 5, 0) / VLOOKUP($F894&amp;$G894&amp;"DSL", 'fuel-efficiency'!$A$2:$E$56, 5, 0), 0)</f>
        <v>0</v>
      </c>
      <c r="O894" s="1">
        <f>IFERROR(sales!$I894 * VLOOKUP($E894&amp;$F894&amp;"NG", 'fuel-split'!$A$2:$E$7, 5, 0) / VLOOKUP($F894&amp;$G894&amp;"NG", 'fuel-efficiency'!$A$2:$E$56, 5, 0), 0)</f>
        <v>0</v>
      </c>
      <c r="P894" s="1">
        <f>IFERROR(sales!$I894 * VLOOKUP($E894&amp;$F894&amp;"ELEC", 'fuel-split'!$A$2:$E$7, 5, 0) / VLOOKUP($F894&amp;$G894&amp;"ELEC", 'fuel-efficiency'!$A$2:$E$56, 5, 0), 0)</f>
        <v>0</v>
      </c>
    </row>
    <row r="895" spans="1:16" x14ac:dyDescent="0.2">
      <c r="A895" s="1" t="str">
        <f t="shared" si="26"/>
        <v>20122industrialVCC 21400 (GAS LHD1)2019</v>
      </c>
      <c r="B895" s="1" t="str">
        <f t="shared" si="27"/>
        <v>20122industrialVCC 21400 (GAS LHD1)</v>
      </c>
      <c r="C895">
        <f>sales!$B$895</f>
        <v>2012</v>
      </c>
      <c r="D895">
        <f>sales!$C$895</f>
        <v>2</v>
      </c>
      <c r="E895" t="str">
        <f>sales!$D$895</f>
        <v>industrial</v>
      </c>
      <c r="F895" t="str">
        <f>sales!$E$895</f>
        <v>VCC 21400 (GAS LHD1)</v>
      </c>
      <c r="G895">
        <f>sales!$F$895</f>
        <v>2019</v>
      </c>
      <c r="H895" s="1">
        <f>sales!$G895 - VLOOKUP($D895&amp;$G895, 'regional-sales'!$A$2:$D$24, 4, 0) * VLOOKUP($D895&amp;$E895&amp;$F895&amp;$G895, 'market-share'!$A$2:$F$95, 6, 0) * ($C895 = $G895)</f>
        <v>0</v>
      </c>
      <c r="I895" s="1">
        <f>sales!$H895 - IF($C895 &gt;= $G895, VLOOKUP($D895&amp;$G895, 'regional-sales'!$A$2:$D$24, 4, 0) * VLOOKUP($D895&amp;$E895&amp;$F895&amp;$G895, 'market-share'!$A$2:$F$95, 6, 0) * VLOOKUP($C895 - $G895, survival!$A$2:$B$72, 2, 0), 0)</f>
        <v>0</v>
      </c>
      <c r="J895" s="1">
        <f>sales!$I895 - IF($C895 &gt;= $G895, sales!$H895 *VLOOKUP(E895&amp;($C895-$G895), 'annual-travel'!$A$2:$D$64, 4, 0), 0)</f>
        <v>0</v>
      </c>
      <c r="K895" s="1">
        <f>sales!$J895 - SUM($M895:$P895)</f>
        <v>0</v>
      </c>
      <c r="M895" s="1">
        <f>IFERROR(sales!$I895 * VLOOKUP($E895&amp;$F895&amp;"GAS", 'fuel-split'!$A$2:$E$7, 5, 0) / VLOOKUP($F895&amp;$G895&amp;"GAS", 'fuel-efficiency'!$A$2:$E$56, 5, 0), 0)</f>
        <v>0</v>
      </c>
      <c r="N895" s="1">
        <f>IFERROR(sales!$I895 * VLOOKUP($E895&amp;F895&amp;"DSL", 'fuel-split'!$A$2:$E$7, 5, 0) / VLOOKUP($F895&amp;$G895&amp;"DSL", 'fuel-efficiency'!$A$2:$E$56, 5, 0), 0)</f>
        <v>0</v>
      </c>
      <c r="O895" s="1">
        <f>IFERROR(sales!$I895 * VLOOKUP($E895&amp;$F895&amp;"NG", 'fuel-split'!$A$2:$E$7, 5, 0) / VLOOKUP($F895&amp;$G895&amp;"NG", 'fuel-efficiency'!$A$2:$E$56, 5, 0), 0)</f>
        <v>0</v>
      </c>
      <c r="P895" s="1">
        <f>IFERROR(sales!$I895 * VLOOKUP($E895&amp;$F895&amp;"ELEC", 'fuel-split'!$A$2:$E$7, 5, 0) / VLOOKUP($F895&amp;$G895&amp;"ELEC", 'fuel-efficiency'!$A$2:$E$56, 5, 0), 0)</f>
        <v>0</v>
      </c>
    </row>
    <row r="896" spans="1:16" x14ac:dyDescent="0.2">
      <c r="A896" s="1" t="str">
        <f t="shared" si="26"/>
        <v>20132industrialVCC 21400 (GAS LHD1)2019</v>
      </c>
      <c r="B896" s="1" t="str">
        <f t="shared" si="27"/>
        <v>20132industrialVCC 21400 (GAS LHD1)</v>
      </c>
      <c r="C896">
        <f>sales!$B$896</f>
        <v>2013</v>
      </c>
      <c r="D896">
        <f>sales!$C$896</f>
        <v>2</v>
      </c>
      <c r="E896" t="str">
        <f>sales!$D$896</f>
        <v>industrial</v>
      </c>
      <c r="F896" t="str">
        <f>sales!$E$896</f>
        <v>VCC 21400 (GAS LHD1)</v>
      </c>
      <c r="G896">
        <f>sales!$F$896</f>
        <v>2019</v>
      </c>
      <c r="H896" s="1">
        <f>sales!$G896 - VLOOKUP($D896&amp;$G896, 'regional-sales'!$A$2:$D$24, 4, 0) * VLOOKUP($D896&amp;$E896&amp;$F896&amp;$G896, 'market-share'!$A$2:$F$95, 6, 0) * ($C896 = $G896)</f>
        <v>0</v>
      </c>
      <c r="I896" s="1">
        <f>sales!$H896 - IF($C896 &gt;= $G896, VLOOKUP($D896&amp;$G896, 'regional-sales'!$A$2:$D$24, 4, 0) * VLOOKUP($D896&amp;$E896&amp;$F896&amp;$G896, 'market-share'!$A$2:$F$95, 6, 0) * VLOOKUP($C896 - $G896, survival!$A$2:$B$72, 2, 0), 0)</f>
        <v>0</v>
      </c>
      <c r="J896" s="1">
        <f>sales!$I896 - IF($C896 &gt;= $G896, sales!$H896 *VLOOKUP(E896&amp;($C896-$G896), 'annual-travel'!$A$2:$D$64, 4, 0), 0)</f>
        <v>0</v>
      </c>
      <c r="K896" s="1">
        <f>sales!$J896 - SUM($M896:$P896)</f>
        <v>0</v>
      </c>
      <c r="M896" s="1">
        <f>IFERROR(sales!$I896 * VLOOKUP($E896&amp;$F896&amp;"GAS", 'fuel-split'!$A$2:$E$7, 5, 0) / VLOOKUP($F896&amp;$G896&amp;"GAS", 'fuel-efficiency'!$A$2:$E$56, 5, 0), 0)</f>
        <v>0</v>
      </c>
      <c r="N896" s="1">
        <f>IFERROR(sales!$I896 * VLOOKUP($E896&amp;F896&amp;"DSL", 'fuel-split'!$A$2:$E$7, 5, 0) / VLOOKUP($F896&amp;$G896&amp;"DSL", 'fuel-efficiency'!$A$2:$E$56, 5, 0), 0)</f>
        <v>0</v>
      </c>
      <c r="O896" s="1">
        <f>IFERROR(sales!$I896 * VLOOKUP($E896&amp;$F896&amp;"NG", 'fuel-split'!$A$2:$E$7, 5, 0) / VLOOKUP($F896&amp;$G896&amp;"NG", 'fuel-efficiency'!$A$2:$E$56, 5, 0), 0)</f>
        <v>0</v>
      </c>
      <c r="P896" s="1">
        <f>IFERROR(sales!$I896 * VLOOKUP($E896&amp;$F896&amp;"ELEC", 'fuel-split'!$A$2:$E$7, 5, 0) / VLOOKUP($F896&amp;$G896&amp;"ELEC", 'fuel-efficiency'!$A$2:$E$56, 5, 0), 0)</f>
        <v>0</v>
      </c>
    </row>
    <row r="897" spans="1:16" x14ac:dyDescent="0.2">
      <c r="A897" s="1" t="str">
        <f t="shared" si="26"/>
        <v>20142industrialVCC 21400 (GAS LHD1)2019</v>
      </c>
      <c r="B897" s="1" t="str">
        <f t="shared" si="27"/>
        <v>20142industrialVCC 21400 (GAS LHD1)</v>
      </c>
      <c r="C897">
        <f>sales!$B$897</f>
        <v>2014</v>
      </c>
      <c r="D897">
        <f>sales!$C$897</f>
        <v>2</v>
      </c>
      <c r="E897" t="str">
        <f>sales!$D$897</f>
        <v>industrial</v>
      </c>
      <c r="F897" t="str">
        <f>sales!$E$897</f>
        <v>VCC 21400 (GAS LHD1)</v>
      </c>
      <c r="G897">
        <f>sales!$F$897</f>
        <v>2019</v>
      </c>
      <c r="H897" s="1">
        <f>sales!$G897 - VLOOKUP($D897&amp;$G897, 'regional-sales'!$A$2:$D$24, 4, 0) * VLOOKUP($D897&amp;$E897&amp;$F897&amp;$G897, 'market-share'!$A$2:$F$95, 6, 0) * ($C897 = $G897)</f>
        <v>0</v>
      </c>
      <c r="I897" s="1">
        <f>sales!$H897 - IF($C897 &gt;= $G897, VLOOKUP($D897&amp;$G897, 'regional-sales'!$A$2:$D$24, 4, 0) * VLOOKUP($D897&amp;$E897&amp;$F897&amp;$G897, 'market-share'!$A$2:$F$95, 6, 0) * VLOOKUP($C897 - $G897, survival!$A$2:$B$72, 2, 0), 0)</f>
        <v>0</v>
      </c>
      <c r="J897" s="1">
        <f>sales!$I897 - IF($C897 &gt;= $G897, sales!$H897 *VLOOKUP(E897&amp;($C897-$G897), 'annual-travel'!$A$2:$D$64, 4, 0), 0)</f>
        <v>0</v>
      </c>
      <c r="K897" s="1">
        <f>sales!$J897 - SUM($M897:$P897)</f>
        <v>0</v>
      </c>
      <c r="M897" s="1">
        <f>IFERROR(sales!$I897 * VLOOKUP($E897&amp;$F897&amp;"GAS", 'fuel-split'!$A$2:$E$7, 5, 0) / VLOOKUP($F897&amp;$G897&amp;"GAS", 'fuel-efficiency'!$A$2:$E$56, 5, 0), 0)</f>
        <v>0</v>
      </c>
      <c r="N897" s="1">
        <f>IFERROR(sales!$I897 * VLOOKUP($E897&amp;F897&amp;"DSL", 'fuel-split'!$A$2:$E$7, 5, 0) / VLOOKUP($F897&amp;$G897&amp;"DSL", 'fuel-efficiency'!$A$2:$E$56, 5, 0), 0)</f>
        <v>0</v>
      </c>
      <c r="O897" s="1">
        <f>IFERROR(sales!$I897 * VLOOKUP($E897&amp;$F897&amp;"NG", 'fuel-split'!$A$2:$E$7, 5, 0) / VLOOKUP($F897&amp;$G897&amp;"NG", 'fuel-efficiency'!$A$2:$E$56, 5, 0), 0)</f>
        <v>0</v>
      </c>
      <c r="P897" s="1">
        <f>IFERROR(sales!$I897 * VLOOKUP($E897&amp;$F897&amp;"ELEC", 'fuel-split'!$A$2:$E$7, 5, 0) / VLOOKUP($F897&amp;$G897&amp;"ELEC", 'fuel-efficiency'!$A$2:$E$56, 5, 0), 0)</f>
        <v>0</v>
      </c>
    </row>
    <row r="898" spans="1:16" x14ac:dyDescent="0.2">
      <c r="A898" s="1" t="str">
        <f t="shared" si="26"/>
        <v>20152industrialVCC 21400 (GAS LHD1)2019</v>
      </c>
      <c r="B898" s="1" t="str">
        <f t="shared" si="27"/>
        <v>20152industrialVCC 21400 (GAS LHD1)</v>
      </c>
      <c r="C898">
        <f>sales!$B$898</f>
        <v>2015</v>
      </c>
      <c r="D898">
        <f>sales!$C$898</f>
        <v>2</v>
      </c>
      <c r="E898" t="str">
        <f>sales!$D$898</f>
        <v>industrial</v>
      </c>
      <c r="F898" t="str">
        <f>sales!$E$898</f>
        <v>VCC 21400 (GAS LHD1)</v>
      </c>
      <c r="G898">
        <f>sales!$F$898</f>
        <v>2019</v>
      </c>
      <c r="H898" s="1">
        <f>sales!$G898 - VLOOKUP($D898&amp;$G898, 'regional-sales'!$A$2:$D$24, 4, 0) * VLOOKUP($D898&amp;$E898&amp;$F898&amp;$G898, 'market-share'!$A$2:$F$95, 6, 0) * ($C898 = $G898)</f>
        <v>0</v>
      </c>
      <c r="I898" s="1">
        <f>sales!$H898 - IF($C898 &gt;= $G898, VLOOKUP($D898&amp;$G898, 'regional-sales'!$A$2:$D$24, 4, 0) * VLOOKUP($D898&amp;$E898&amp;$F898&amp;$G898, 'market-share'!$A$2:$F$95, 6, 0) * VLOOKUP($C898 - $G898, survival!$A$2:$B$72, 2, 0), 0)</f>
        <v>0</v>
      </c>
      <c r="J898" s="1">
        <f>sales!$I898 - IF($C898 &gt;= $G898, sales!$H898 *VLOOKUP(E898&amp;($C898-$G898), 'annual-travel'!$A$2:$D$64, 4, 0), 0)</f>
        <v>0</v>
      </c>
      <c r="K898" s="1">
        <f>sales!$J898 - SUM($M898:$P898)</f>
        <v>0</v>
      </c>
      <c r="M898" s="1">
        <f>IFERROR(sales!$I898 * VLOOKUP($E898&amp;$F898&amp;"GAS", 'fuel-split'!$A$2:$E$7, 5, 0) / VLOOKUP($F898&amp;$G898&amp;"GAS", 'fuel-efficiency'!$A$2:$E$56, 5, 0), 0)</f>
        <v>0</v>
      </c>
      <c r="N898" s="1">
        <f>IFERROR(sales!$I898 * VLOOKUP($E898&amp;F898&amp;"DSL", 'fuel-split'!$A$2:$E$7, 5, 0) / VLOOKUP($F898&amp;$G898&amp;"DSL", 'fuel-efficiency'!$A$2:$E$56, 5, 0), 0)</f>
        <v>0</v>
      </c>
      <c r="O898" s="1">
        <f>IFERROR(sales!$I898 * VLOOKUP($E898&amp;$F898&amp;"NG", 'fuel-split'!$A$2:$E$7, 5, 0) / VLOOKUP($F898&amp;$G898&amp;"NG", 'fuel-efficiency'!$A$2:$E$56, 5, 0), 0)</f>
        <v>0</v>
      </c>
      <c r="P898" s="1">
        <f>IFERROR(sales!$I898 * VLOOKUP($E898&amp;$F898&amp;"ELEC", 'fuel-split'!$A$2:$E$7, 5, 0) / VLOOKUP($F898&amp;$G898&amp;"ELEC", 'fuel-efficiency'!$A$2:$E$56, 5, 0), 0)</f>
        <v>0</v>
      </c>
    </row>
    <row r="899" spans="1:16" x14ac:dyDescent="0.2">
      <c r="A899" s="1" t="str">
        <f t="shared" ref="A899:A962" si="28">$B899&amp;$G899</f>
        <v>20162industrialVCC 21400 (GAS LHD1)2019</v>
      </c>
      <c r="B899" s="1" t="str">
        <f t="shared" ref="B899:B962" si="29">$C899&amp;$D899&amp;$E899&amp;$F899</f>
        <v>20162industrialVCC 21400 (GAS LHD1)</v>
      </c>
      <c r="C899">
        <f>sales!$B$899</f>
        <v>2016</v>
      </c>
      <c r="D899">
        <f>sales!$C$899</f>
        <v>2</v>
      </c>
      <c r="E899" t="str">
        <f>sales!$D$899</f>
        <v>industrial</v>
      </c>
      <c r="F899" t="str">
        <f>sales!$E$899</f>
        <v>VCC 21400 (GAS LHD1)</v>
      </c>
      <c r="G899">
        <f>sales!$F$899</f>
        <v>2019</v>
      </c>
      <c r="H899" s="1">
        <f>sales!$G899 - VLOOKUP($D899&amp;$G899, 'regional-sales'!$A$2:$D$24, 4, 0) * VLOOKUP($D899&amp;$E899&amp;$F899&amp;$G899, 'market-share'!$A$2:$F$95, 6, 0) * ($C899 = $G899)</f>
        <v>0</v>
      </c>
      <c r="I899" s="1">
        <f>sales!$H899 - IF($C899 &gt;= $G899, VLOOKUP($D899&amp;$G899, 'regional-sales'!$A$2:$D$24, 4, 0) * VLOOKUP($D899&amp;$E899&amp;$F899&amp;$G899, 'market-share'!$A$2:$F$95, 6, 0) * VLOOKUP($C899 - $G899, survival!$A$2:$B$72, 2, 0), 0)</f>
        <v>0</v>
      </c>
      <c r="J899" s="1">
        <f>sales!$I899 - IF($C899 &gt;= $G899, sales!$H899 *VLOOKUP(E899&amp;($C899-$G899), 'annual-travel'!$A$2:$D$64, 4, 0), 0)</f>
        <v>0</v>
      </c>
      <c r="K899" s="1">
        <f>sales!$J899 - SUM($M899:$P899)</f>
        <v>0</v>
      </c>
      <c r="M899" s="1">
        <f>IFERROR(sales!$I899 * VLOOKUP($E899&amp;$F899&amp;"GAS", 'fuel-split'!$A$2:$E$7, 5, 0) / VLOOKUP($F899&amp;$G899&amp;"GAS", 'fuel-efficiency'!$A$2:$E$56, 5, 0), 0)</f>
        <v>0</v>
      </c>
      <c r="N899" s="1">
        <f>IFERROR(sales!$I899 * VLOOKUP($E899&amp;F899&amp;"DSL", 'fuel-split'!$A$2:$E$7, 5, 0) / VLOOKUP($F899&amp;$G899&amp;"DSL", 'fuel-efficiency'!$A$2:$E$56, 5, 0), 0)</f>
        <v>0</v>
      </c>
      <c r="O899" s="1">
        <f>IFERROR(sales!$I899 * VLOOKUP($E899&amp;$F899&amp;"NG", 'fuel-split'!$A$2:$E$7, 5, 0) / VLOOKUP($F899&amp;$G899&amp;"NG", 'fuel-efficiency'!$A$2:$E$56, 5, 0), 0)</f>
        <v>0</v>
      </c>
      <c r="P899" s="1">
        <f>IFERROR(sales!$I899 * VLOOKUP($E899&amp;$F899&amp;"ELEC", 'fuel-split'!$A$2:$E$7, 5, 0) / VLOOKUP($F899&amp;$G899&amp;"ELEC", 'fuel-efficiency'!$A$2:$E$56, 5, 0), 0)</f>
        <v>0</v>
      </c>
    </row>
    <row r="900" spans="1:16" x14ac:dyDescent="0.2">
      <c r="A900" s="1" t="str">
        <f t="shared" si="28"/>
        <v>20172industrialVCC 21400 (GAS LHD1)2019</v>
      </c>
      <c r="B900" s="1" t="str">
        <f t="shared" si="29"/>
        <v>20172industrialVCC 21400 (GAS LHD1)</v>
      </c>
      <c r="C900">
        <f>sales!$B$900</f>
        <v>2017</v>
      </c>
      <c r="D900">
        <f>sales!$C$900</f>
        <v>2</v>
      </c>
      <c r="E900" t="str">
        <f>sales!$D$900</f>
        <v>industrial</v>
      </c>
      <c r="F900" t="str">
        <f>sales!$E$900</f>
        <v>VCC 21400 (GAS LHD1)</v>
      </c>
      <c r="G900">
        <f>sales!$F$900</f>
        <v>2019</v>
      </c>
      <c r="H900" s="1">
        <f>sales!$G900 - VLOOKUP($D900&amp;$G900, 'regional-sales'!$A$2:$D$24, 4, 0) * VLOOKUP($D900&amp;$E900&amp;$F900&amp;$G900, 'market-share'!$A$2:$F$95, 6, 0) * ($C900 = $G900)</f>
        <v>0</v>
      </c>
      <c r="I900" s="1">
        <f>sales!$H900 - IF($C900 &gt;= $G900, VLOOKUP($D900&amp;$G900, 'regional-sales'!$A$2:$D$24, 4, 0) * VLOOKUP($D900&amp;$E900&amp;$F900&amp;$G900, 'market-share'!$A$2:$F$95, 6, 0) * VLOOKUP($C900 - $G900, survival!$A$2:$B$72, 2, 0), 0)</f>
        <v>0</v>
      </c>
      <c r="J900" s="1">
        <f>sales!$I900 - IF($C900 &gt;= $G900, sales!$H900 *VLOOKUP(E900&amp;($C900-$G900), 'annual-travel'!$A$2:$D$64, 4, 0), 0)</f>
        <v>0</v>
      </c>
      <c r="K900" s="1">
        <f>sales!$J900 - SUM($M900:$P900)</f>
        <v>0</v>
      </c>
      <c r="M900" s="1">
        <f>IFERROR(sales!$I900 * VLOOKUP($E900&amp;$F900&amp;"GAS", 'fuel-split'!$A$2:$E$7, 5, 0) / VLOOKUP($F900&amp;$G900&amp;"GAS", 'fuel-efficiency'!$A$2:$E$56, 5, 0), 0)</f>
        <v>0</v>
      </c>
      <c r="N900" s="1">
        <f>IFERROR(sales!$I900 * VLOOKUP($E900&amp;F900&amp;"DSL", 'fuel-split'!$A$2:$E$7, 5, 0) / VLOOKUP($F900&amp;$G900&amp;"DSL", 'fuel-efficiency'!$A$2:$E$56, 5, 0), 0)</f>
        <v>0</v>
      </c>
      <c r="O900" s="1">
        <f>IFERROR(sales!$I900 * VLOOKUP($E900&amp;$F900&amp;"NG", 'fuel-split'!$A$2:$E$7, 5, 0) / VLOOKUP($F900&amp;$G900&amp;"NG", 'fuel-efficiency'!$A$2:$E$56, 5, 0), 0)</f>
        <v>0</v>
      </c>
      <c r="P900" s="1">
        <f>IFERROR(sales!$I900 * VLOOKUP($E900&amp;$F900&amp;"ELEC", 'fuel-split'!$A$2:$E$7, 5, 0) / VLOOKUP($F900&amp;$G900&amp;"ELEC", 'fuel-efficiency'!$A$2:$E$56, 5, 0), 0)</f>
        <v>0</v>
      </c>
    </row>
    <row r="901" spans="1:16" x14ac:dyDescent="0.2">
      <c r="A901" s="1" t="str">
        <f t="shared" si="28"/>
        <v>20182industrialVCC 21400 (GAS LHD1)2019</v>
      </c>
      <c r="B901" s="1" t="str">
        <f t="shared" si="29"/>
        <v>20182industrialVCC 21400 (GAS LHD1)</v>
      </c>
      <c r="C901">
        <f>sales!$B$901</f>
        <v>2018</v>
      </c>
      <c r="D901">
        <f>sales!$C$901</f>
        <v>2</v>
      </c>
      <c r="E901" t="str">
        <f>sales!$D$901</f>
        <v>industrial</v>
      </c>
      <c r="F901" t="str">
        <f>sales!$E$901</f>
        <v>VCC 21400 (GAS LHD1)</v>
      </c>
      <c r="G901">
        <f>sales!$F$901</f>
        <v>2019</v>
      </c>
      <c r="H901" s="1">
        <f>sales!$G901 - VLOOKUP($D901&amp;$G901, 'regional-sales'!$A$2:$D$24, 4, 0) * VLOOKUP($D901&amp;$E901&amp;$F901&amp;$G901, 'market-share'!$A$2:$F$95, 6, 0) * ($C901 = $G901)</f>
        <v>0</v>
      </c>
      <c r="I901" s="1">
        <f>sales!$H901 - IF($C901 &gt;= $G901, VLOOKUP($D901&amp;$G901, 'regional-sales'!$A$2:$D$24, 4, 0) * VLOOKUP($D901&amp;$E901&amp;$F901&amp;$G901, 'market-share'!$A$2:$F$95, 6, 0) * VLOOKUP($C901 - $G901, survival!$A$2:$B$72, 2, 0), 0)</f>
        <v>0</v>
      </c>
      <c r="J901" s="1">
        <f>sales!$I901 - IF($C901 &gt;= $G901, sales!$H901 *VLOOKUP(E901&amp;($C901-$G901), 'annual-travel'!$A$2:$D$64, 4, 0), 0)</f>
        <v>0</v>
      </c>
      <c r="K901" s="1">
        <f>sales!$J901 - SUM($M901:$P901)</f>
        <v>0</v>
      </c>
      <c r="M901" s="1">
        <f>IFERROR(sales!$I901 * VLOOKUP($E901&amp;$F901&amp;"GAS", 'fuel-split'!$A$2:$E$7, 5, 0) / VLOOKUP($F901&amp;$G901&amp;"GAS", 'fuel-efficiency'!$A$2:$E$56, 5, 0), 0)</f>
        <v>0</v>
      </c>
      <c r="N901" s="1">
        <f>IFERROR(sales!$I901 * VLOOKUP($E901&amp;F901&amp;"DSL", 'fuel-split'!$A$2:$E$7, 5, 0) / VLOOKUP($F901&amp;$G901&amp;"DSL", 'fuel-efficiency'!$A$2:$E$56, 5, 0), 0)</f>
        <v>0</v>
      </c>
      <c r="O901" s="1">
        <f>IFERROR(sales!$I901 * VLOOKUP($E901&amp;$F901&amp;"NG", 'fuel-split'!$A$2:$E$7, 5, 0) / VLOOKUP($F901&amp;$G901&amp;"NG", 'fuel-efficiency'!$A$2:$E$56, 5, 0), 0)</f>
        <v>0</v>
      </c>
      <c r="P901" s="1">
        <f>IFERROR(sales!$I901 * VLOOKUP($E901&amp;$F901&amp;"ELEC", 'fuel-split'!$A$2:$E$7, 5, 0) / VLOOKUP($F901&amp;$G901&amp;"ELEC", 'fuel-efficiency'!$A$2:$E$56, 5, 0), 0)</f>
        <v>0</v>
      </c>
    </row>
    <row r="902" spans="1:16" x14ac:dyDescent="0.2">
      <c r="A902" s="1" t="str">
        <f t="shared" si="28"/>
        <v>20192industrialVCC 21400 (GAS LHD1)2019</v>
      </c>
      <c r="B902" s="1" t="str">
        <f t="shared" si="29"/>
        <v>20192industrialVCC 21400 (GAS LHD1)</v>
      </c>
      <c r="C902">
        <f>sales!$B$902</f>
        <v>2019</v>
      </c>
      <c r="D902">
        <f>sales!$C$902</f>
        <v>2</v>
      </c>
      <c r="E902" t="str">
        <f>sales!$D$902</f>
        <v>industrial</v>
      </c>
      <c r="F902" t="str">
        <f>sales!$E$902</f>
        <v>VCC 21400 (GAS LHD1)</v>
      </c>
      <c r="G902">
        <f>sales!$F$902</f>
        <v>2019</v>
      </c>
      <c r="H902" s="1">
        <f>sales!$G902 - VLOOKUP($D902&amp;$G902, 'regional-sales'!$A$2:$D$24, 4, 0) * VLOOKUP($D902&amp;$E902&amp;$F902&amp;$G902, 'market-share'!$A$2:$F$95, 6, 0) * ($C902 = $G902)</f>
        <v>-3.9557193076689146E-9</v>
      </c>
      <c r="I902" s="1">
        <f>sales!$H902 - IF($C902 &gt;= $G902, VLOOKUP($D902&amp;$G902, 'regional-sales'!$A$2:$D$24, 4, 0) * VLOOKUP($D902&amp;$E902&amp;$F902&amp;$G902, 'market-share'!$A$2:$F$95, 6, 0) * VLOOKUP($C902 - $G902, survival!$A$2:$B$72, 2, 0), 0)</f>
        <v>-3.9557193076689146E-9</v>
      </c>
      <c r="J902" s="1">
        <f>sales!$I902 - IF($C902 &gt;= $G902, sales!$H902 *VLOOKUP(E902&amp;($C902-$G902), 'annual-travel'!$A$2:$D$64, 4, 0), 0)</f>
        <v>2.0515616051852703E-4</v>
      </c>
      <c r="K902" s="1">
        <f>sales!$J902 - SUM($M902:$P902)</f>
        <v>-2.3806351236999035E-6</v>
      </c>
      <c r="M902" s="1">
        <f>IFERROR(sales!$I902 * VLOOKUP($E902&amp;$F902&amp;"GAS", 'fuel-split'!$A$2:$E$7, 5, 0) / VLOOKUP($F902&amp;$G902&amp;"GAS", 'fuel-efficiency'!$A$2:$E$56, 5, 0), 0)</f>
        <v>108778.50648813864</v>
      </c>
      <c r="N902" s="1">
        <f>IFERROR(sales!$I902 * VLOOKUP($E902&amp;F902&amp;"DSL", 'fuel-split'!$A$2:$E$7, 5, 0) / VLOOKUP($F902&amp;$G902&amp;"DSL", 'fuel-efficiency'!$A$2:$E$56, 5, 0), 0)</f>
        <v>0</v>
      </c>
      <c r="O902" s="1">
        <f>IFERROR(sales!$I902 * VLOOKUP($E902&amp;$F902&amp;"NG", 'fuel-split'!$A$2:$E$7, 5, 0) / VLOOKUP($F902&amp;$G902&amp;"NG", 'fuel-efficiency'!$A$2:$E$56, 5, 0), 0)</f>
        <v>0</v>
      </c>
      <c r="P902" s="1">
        <f>IFERROR(sales!$I902 * VLOOKUP($E902&amp;$F902&amp;"ELEC", 'fuel-split'!$A$2:$E$7, 5, 0) / VLOOKUP($F902&amp;$G902&amp;"ELEC", 'fuel-efficiency'!$A$2:$E$56, 5, 0), 0)</f>
        <v>0</v>
      </c>
    </row>
    <row r="903" spans="1:16" x14ac:dyDescent="0.2">
      <c r="A903" s="1" t="str">
        <f t="shared" si="28"/>
        <v>20202industrialVCC 21400 (GAS LHD1)2019</v>
      </c>
      <c r="B903" s="1" t="str">
        <f t="shared" si="29"/>
        <v>20202industrialVCC 21400 (GAS LHD1)</v>
      </c>
      <c r="C903">
        <f>sales!$B$903</f>
        <v>2020</v>
      </c>
      <c r="D903">
        <f>sales!$C$903</f>
        <v>2</v>
      </c>
      <c r="E903" t="str">
        <f>sales!$D$903</f>
        <v>industrial</v>
      </c>
      <c r="F903" t="str">
        <f>sales!$E$903</f>
        <v>VCC 21400 (GAS LHD1)</v>
      </c>
      <c r="G903">
        <f>sales!$F$903</f>
        <v>2019</v>
      </c>
      <c r="H903" s="1">
        <f>sales!$G903 - VLOOKUP($D903&amp;$G903, 'regional-sales'!$A$2:$D$24, 4, 0) * VLOOKUP($D903&amp;$E903&amp;$F903&amp;$G903, 'market-share'!$A$2:$F$95, 6, 0) * ($C903 = $G903)</f>
        <v>0</v>
      </c>
      <c r="I903" s="1">
        <f>sales!$H903 - IF($C903 &gt;= $G903, VLOOKUP($D903&amp;$G903, 'regional-sales'!$A$2:$D$24, 4, 0) * VLOOKUP($D903&amp;$E903&amp;$F903&amp;$G903, 'market-share'!$A$2:$F$95, 6, 0) * VLOOKUP($C903 - $G903, survival!$A$2:$B$72, 2, 0), 0)</f>
        <v>-3.916142077287077E-9</v>
      </c>
      <c r="J903" s="1">
        <f>sales!$I903 - IF($C903 &gt;= $G903, sales!$H903 *VLOOKUP(E903&amp;($C903-$G903), 'annual-travel'!$A$2:$D$64, 4, 0), 0)</f>
        <v>5.839974619448185E-5</v>
      </c>
      <c r="K903" s="1">
        <f>sales!$J903 - SUM($M903:$P903)</f>
        <v>-2.2406020434573293E-6</v>
      </c>
      <c r="M903" s="1">
        <f>IFERROR(sales!$I903 * VLOOKUP($E903&amp;$F903&amp;"GAS", 'fuel-split'!$A$2:$E$7, 5, 0) / VLOOKUP($F903&amp;$G903&amp;"GAS", 'fuel-efficiency'!$A$2:$E$56, 5, 0), 0)</f>
        <v>102419.8738723766</v>
      </c>
      <c r="N903" s="1">
        <f>IFERROR(sales!$I903 * VLOOKUP($E903&amp;F903&amp;"DSL", 'fuel-split'!$A$2:$E$7, 5, 0) / VLOOKUP($F903&amp;$G903&amp;"DSL", 'fuel-efficiency'!$A$2:$E$56, 5, 0), 0)</f>
        <v>0</v>
      </c>
      <c r="O903" s="1">
        <f>IFERROR(sales!$I903 * VLOOKUP($E903&amp;$F903&amp;"NG", 'fuel-split'!$A$2:$E$7, 5, 0) / VLOOKUP($F903&amp;$G903&amp;"NG", 'fuel-efficiency'!$A$2:$E$56, 5, 0), 0)</f>
        <v>0</v>
      </c>
      <c r="P903" s="1">
        <f>IFERROR(sales!$I903 * VLOOKUP($E903&amp;$F903&amp;"ELEC", 'fuel-split'!$A$2:$E$7, 5, 0) / VLOOKUP($F903&amp;$G903&amp;"ELEC", 'fuel-efficiency'!$A$2:$E$56, 5, 0), 0)</f>
        <v>0</v>
      </c>
    </row>
    <row r="904" spans="1:16" x14ac:dyDescent="0.2">
      <c r="A904" s="1" t="str">
        <f t="shared" si="28"/>
        <v>20102industrialVCC 21400 (GAS LHD1)2020</v>
      </c>
      <c r="B904" s="1" t="str">
        <f t="shared" si="29"/>
        <v>20102industrialVCC 21400 (GAS LHD1)</v>
      </c>
      <c r="C904">
        <f>sales!$B$904</f>
        <v>2010</v>
      </c>
      <c r="D904">
        <f>sales!$C$904</f>
        <v>2</v>
      </c>
      <c r="E904" t="str">
        <f>sales!$D$904</f>
        <v>industrial</v>
      </c>
      <c r="F904" t="str">
        <f>sales!$E$904</f>
        <v>VCC 21400 (GAS LHD1)</v>
      </c>
      <c r="G904">
        <f>sales!$F$904</f>
        <v>2020</v>
      </c>
      <c r="H904" s="1">
        <f>sales!$G904 - VLOOKUP($D904&amp;$G904, 'regional-sales'!$A$2:$D$24, 4, 0) * VLOOKUP($D904&amp;$E904&amp;$F904&amp;$G904, 'market-share'!$A$2:$F$95, 6, 0) * ($C904 = $G904)</f>
        <v>0</v>
      </c>
      <c r="I904" s="1">
        <f>sales!$H904 - IF($C904 &gt;= $G904, VLOOKUP($D904&amp;$G904, 'regional-sales'!$A$2:$D$24, 4, 0) * VLOOKUP($D904&amp;$E904&amp;$F904&amp;$G904, 'market-share'!$A$2:$F$95, 6, 0) * VLOOKUP($C904 - $G904, survival!$A$2:$B$72, 2, 0), 0)</f>
        <v>0</v>
      </c>
      <c r="J904" s="1">
        <f>sales!$I904 - IF($C904 &gt;= $G904, sales!$H904 *VLOOKUP(E904&amp;($C904-$G904), 'annual-travel'!$A$2:$D$64, 4, 0), 0)</f>
        <v>0</v>
      </c>
      <c r="K904" s="1">
        <f>sales!$J904 - SUM($M904:$P904)</f>
        <v>0</v>
      </c>
      <c r="M904" s="1">
        <f>IFERROR(sales!$I904 * VLOOKUP($E904&amp;$F904&amp;"GAS", 'fuel-split'!$A$2:$E$7, 5, 0) / VLOOKUP($F904&amp;$G904&amp;"GAS", 'fuel-efficiency'!$A$2:$E$56, 5, 0), 0)</f>
        <v>0</v>
      </c>
      <c r="N904" s="1">
        <f>IFERROR(sales!$I904 * VLOOKUP($E904&amp;F904&amp;"DSL", 'fuel-split'!$A$2:$E$7, 5, 0) / VLOOKUP($F904&amp;$G904&amp;"DSL", 'fuel-efficiency'!$A$2:$E$56, 5, 0), 0)</f>
        <v>0</v>
      </c>
      <c r="O904" s="1">
        <f>IFERROR(sales!$I904 * VLOOKUP($E904&amp;$F904&amp;"NG", 'fuel-split'!$A$2:$E$7, 5, 0) / VLOOKUP($F904&amp;$G904&amp;"NG", 'fuel-efficiency'!$A$2:$E$56, 5, 0), 0)</f>
        <v>0</v>
      </c>
      <c r="P904" s="1">
        <f>IFERROR(sales!$I904 * VLOOKUP($E904&amp;$F904&amp;"ELEC", 'fuel-split'!$A$2:$E$7, 5, 0) / VLOOKUP($F904&amp;$G904&amp;"ELEC", 'fuel-efficiency'!$A$2:$E$56, 5, 0), 0)</f>
        <v>0</v>
      </c>
    </row>
    <row r="905" spans="1:16" x14ac:dyDescent="0.2">
      <c r="A905" s="1" t="str">
        <f t="shared" si="28"/>
        <v>20112industrialVCC 21400 (GAS LHD1)2020</v>
      </c>
      <c r="B905" s="1" t="str">
        <f t="shared" si="29"/>
        <v>20112industrialVCC 21400 (GAS LHD1)</v>
      </c>
      <c r="C905">
        <f>sales!$B$905</f>
        <v>2011</v>
      </c>
      <c r="D905">
        <f>sales!$C$905</f>
        <v>2</v>
      </c>
      <c r="E905" t="str">
        <f>sales!$D$905</f>
        <v>industrial</v>
      </c>
      <c r="F905" t="str">
        <f>sales!$E$905</f>
        <v>VCC 21400 (GAS LHD1)</v>
      </c>
      <c r="G905">
        <f>sales!$F$905</f>
        <v>2020</v>
      </c>
      <c r="H905" s="1">
        <f>sales!$G905 - VLOOKUP($D905&amp;$G905, 'regional-sales'!$A$2:$D$24, 4, 0) * VLOOKUP($D905&amp;$E905&amp;$F905&amp;$G905, 'market-share'!$A$2:$F$95, 6, 0) * ($C905 = $G905)</f>
        <v>0</v>
      </c>
      <c r="I905" s="1">
        <f>sales!$H905 - IF($C905 &gt;= $G905, VLOOKUP($D905&amp;$G905, 'regional-sales'!$A$2:$D$24, 4, 0) * VLOOKUP($D905&amp;$E905&amp;$F905&amp;$G905, 'market-share'!$A$2:$F$95, 6, 0) * VLOOKUP($C905 - $G905, survival!$A$2:$B$72, 2, 0), 0)</f>
        <v>0</v>
      </c>
      <c r="J905" s="1">
        <f>sales!$I905 - IF($C905 &gt;= $G905, sales!$H905 *VLOOKUP(E905&amp;($C905-$G905), 'annual-travel'!$A$2:$D$64, 4, 0), 0)</f>
        <v>0</v>
      </c>
      <c r="K905" s="1">
        <f>sales!$J905 - SUM($M905:$P905)</f>
        <v>0</v>
      </c>
      <c r="M905" s="1">
        <f>IFERROR(sales!$I905 * VLOOKUP($E905&amp;$F905&amp;"GAS", 'fuel-split'!$A$2:$E$7, 5, 0) / VLOOKUP($F905&amp;$G905&amp;"GAS", 'fuel-efficiency'!$A$2:$E$56, 5, 0), 0)</f>
        <v>0</v>
      </c>
      <c r="N905" s="1">
        <f>IFERROR(sales!$I905 * VLOOKUP($E905&amp;F905&amp;"DSL", 'fuel-split'!$A$2:$E$7, 5, 0) / VLOOKUP($F905&amp;$G905&amp;"DSL", 'fuel-efficiency'!$A$2:$E$56, 5, 0), 0)</f>
        <v>0</v>
      </c>
      <c r="O905" s="1">
        <f>IFERROR(sales!$I905 * VLOOKUP($E905&amp;$F905&amp;"NG", 'fuel-split'!$A$2:$E$7, 5, 0) / VLOOKUP($F905&amp;$G905&amp;"NG", 'fuel-efficiency'!$A$2:$E$56, 5, 0), 0)</f>
        <v>0</v>
      </c>
      <c r="P905" s="1">
        <f>IFERROR(sales!$I905 * VLOOKUP($E905&amp;$F905&amp;"ELEC", 'fuel-split'!$A$2:$E$7, 5, 0) / VLOOKUP($F905&amp;$G905&amp;"ELEC", 'fuel-efficiency'!$A$2:$E$56, 5, 0), 0)</f>
        <v>0</v>
      </c>
    </row>
    <row r="906" spans="1:16" x14ac:dyDescent="0.2">
      <c r="A906" s="1" t="str">
        <f t="shared" si="28"/>
        <v>20122industrialVCC 21400 (GAS LHD1)2020</v>
      </c>
      <c r="B906" s="1" t="str">
        <f t="shared" si="29"/>
        <v>20122industrialVCC 21400 (GAS LHD1)</v>
      </c>
      <c r="C906">
        <f>sales!$B$906</f>
        <v>2012</v>
      </c>
      <c r="D906">
        <f>sales!$C$906</f>
        <v>2</v>
      </c>
      <c r="E906" t="str">
        <f>sales!$D$906</f>
        <v>industrial</v>
      </c>
      <c r="F906" t="str">
        <f>sales!$E$906</f>
        <v>VCC 21400 (GAS LHD1)</v>
      </c>
      <c r="G906">
        <f>sales!$F$906</f>
        <v>2020</v>
      </c>
      <c r="H906" s="1">
        <f>sales!$G906 - VLOOKUP($D906&amp;$G906, 'regional-sales'!$A$2:$D$24, 4, 0) * VLOOKUP($D906&amp;$E906&amp;$F906&amp;$G906, 'market-share'!$A$2:$F$95, 6, 0) * ($C906 = $G906)</f>
        <v>0</v>
      </c>
      <c r="I906" s="1">
        <f>sales!$H906 - IF($C906 &gt;= $G906, VLOOKUP($D906&amp;$G906, 'regional-sales'!$A$2:$D$24, 4, 0) * VLOOKUP($D906&amp;$E906&amp;$F906&amp;$G906, 'market-share'!$A$2:$F$95, 6, 0) * VLOOKUP($C906 - $G906, survival!$A$2:$B$72, 2, 0), 0)</f>
        <v>0</v>
      </c>
      <c r="J906" s="1">
        <f>sales!$I906 - IF($C906 &gt;= $G906, sales!$H906 *VLOOKUP(E906&amp;($C906-$G906), 'annual-travel'!$A$2:$D$64, 4, 0), 0)</f>
        <v>0</v>
      </c>
      <c r="K906" s="1">
        <f>sales!$J906 - SUM($M906:$P906)</f>
        <v>0</v>
      </c>
      <c r="M906" s="1">
        <f>IFERROR(sales!$I906 * VLOOKUP($E906&amp;$F906&amp;"GAS", 'fuel-split'!$A$2:$E$7, 5, 0) / VLOOKUP($F906&amp;$G906&amp;"GAS", 'fuel-efficiency'!$A$2:$E$56, 5, 0), 0)</f>
        <v>0</v>
      </c>
      <c r="N906" s="1">
        <f>IFERROR(sales!$I906 * VLOOKUP($E906&amp;F906&amp;"DSL", 'fuel-split'!$A$2:$E$7, 5, 0) / VLOOKUP($F906&amp;$G906&amp;"DSL", 'fuel-efficiency'!$A$2:$E$56, 5, 0), 0)</f>
        <v>0</v>
      </c>
      <c r="O906" s="1">
        <f>IFERROR(sales!$I906 * VLOOKUP($E906&amp;$F906&amp;"NG", 'fuel-split'!$A$2:$E$7, 5, 0) / VLOOKUP($F906&amp;$G906&amp;"NG", 'fuel-efficiency'!$A$2:$E$56, 5, 0), 0)</f>
        <v>0</v>
      </c>
      <c r="P906" s="1">
        <f>IFERROR(sales!$I906 * VLOOKUP($E906&amp;$F906&amp;"ELEC", 'fuel-split'!$A$2:$E$7, 5, 0) / VLOOKUP($F906&amp;$G906&amp;"ELEC", 'fuel-efficiency'!$A$2:$E$56, 5, 0), 0)</f>
        <v>0</v>
      </c>
    </row>
    <row r="907" spans="1:16" x14ac:dyDescent="0.2">
      <c r="A907" s="1" t="str">
        <f t="shared" si="28"/>
        <v>20132industrialVCC 21400 (GAS LHD1)2020</v>
      </c>
      <c r="B907" s="1" t="str">
        <f t="shared" si="29"/>
        <v>20132industrialVCC 21400 (GAS LHD1)</v>
      </c>
      <c r="C907">
        <f>sales!$B$907</f>
        <v>2013</v>
      </c>
      <c r="D907">
        <f>sales!$C$907</f>
        <v>2</v>
      </c>
      <c r="E907" t="str">
        <f>sales!$D$907</f>
        <v>industrial</v>
      </c>
      <c r="F907" t="str">
        <f>sales!$E$907</f>
        <v>VCC 21400 (GAS LHD1)</v>
      </c>
      <c r="G907">
        <f>sales!$F$907</f>
        <v>2020</v>
      </c>
      <c r="H907" s="1">
        <f>sales!$G907 - VLOOKUP($D907&amp;$G907, 'regional-sales'!$A$2:$D$24, 4, 0) * VLOOKUP($D907&amp;$E907&amp;$F907&amp;$G907, 'market-share'!$A$2:$F$95, 6, 0) * ($C907 = $G907)</f>
        <v>0</v>
      </c>
      <c r="I907" s="1">
        <f>sales!$H907 - IF($C907 &gt;= $G907, VLOOKUP($D907&amp;$G907, 'regional-sales'!$A$2:$D$24, 4, 0) * VLOOKUP($D907&amp;$E907&amp;$F907&amp;$G907, 'market-share'!$A$2:$F$95, 6, 0) * VLOOKUP($C907 - $G907, survival!$A$2:$B$72, 2, 0), 0)</f>
        <v>0</v>
      </c>
      <c r="J907" s="1">
        <f>sales!$I907 - IF($C907 &gt;= $G907, sales!$H907 *VLOOKUP(E907&amp;($C907-$G907), 'annual-travel'!$A$2:$D$64, 4, 0), 0)</f>
        <v>0</v>
      </c>
      <c r="K907" s="1">
        <f>sales!$J907 - SUM($M907:$P907)</f>
        <v>0</v>
      </c>
      <c r="M907" s="1">
        <f>IFERROR(sales!$I907 * VLOOKUP($E907&amp;$F907&amp;"GAS", 'fuel-split'!$A$2:$E$7, 5, 0) / VLOOKUP($F907&amp;$G907&amp;"GAS", 'fuel-efficiency'!$A$2:$E$56, 5, 0), 0)</f>
        <v>0</v>
      </c>
      <c r="N907" s="1">
        <f>IFERROR(sales!$I907 * VLOOKUP($E907&amp;F907&amp;"DSL", 'fuel-split'!$A$2:$E$7, 5, 0) / VLOOKUP($F907&amp;$G907&amp;"DSL", 'fuel-efficiency'!$A$2:$E$56, 5, 0), 0)</f>
        <v>0</v>
      </c>
      <c r="O907" s="1">
        <f>IFERROR(sales!$I907 * VLOOKUP($E907&amp;$F907&amp;"NG", 'fuel-split'!$A$2:$E$7, 5, 0) / VLOOKUP($F907&amp;$G907&amp;"NG", 'fuel-efficiency'!$A$2:$E$56, 5, 0), 0)</f>
        <v>0</v>
      </c>
      <c r="P907" s="1">
        <f>IFERROR(sales!$I907 * VLOOKUP($E907&amp;$F907&amp;"ELEC", 'fuel-split'!$A$2:$E$7, 5, 0) / VLOOKUP($F907&amp;$G907&amp;"ELEC", 'fuel-efficiency'!$A$2:$E$56, 5, 0), 0)</f>
        <v>0</v>
      </c>
    </row>
    <row r="908" spans="1:16" x14ac:dyDescent="0.2">
      <c r="A908" s="1" t="str">
        <f t="shared" si="28"/>
        <v>20142industrialVCC 21400 (GAS LHD1)2020</v>
      </c>
      <c r="B908" s="1" t="str">
        <f t="shared" si="29"/>
        <v>20142industrialVCC 21400 (GAS LHD1)</v>
      </c>
      <c r="C908">
        <f>sales!$B$908</f>
        <v>2014</v>
      </c>
      <c r="D908">
        <f>sales!$C$908</f>
        <v>2</v>
      </c>
      <c r="E908" t="str">
        <f>sales!$D$908</f>
        <v>industrial</v>
      </c>
      <c r="F908" t="str">
        <f>sales!$E$908</f>
        <v>VCC 21400 (GAS LHD1)</v>
      </c>
      <c r="G908">
        <f>sales!$F$908</f>
        <v>2020</v>
      </c>
      <c r="H908" s="1">
        <f>sales!$G908 - VLOOKUP($D908&amp;$G908, 'regional-sales'!$A$2:$D$24, 4, 0) * VLOOKUP($D908&amp;$E908&amp;$F908&amp;$G908, 'market-share'!$A$2:$F$95, 6, 0) * ($C908 = $G908)</f>
        <v>0</v>
      </c>
      <c r="I908" s="1">
        <f>sales!$H908 - IF($C908 &gt;= $G908, VLOOKUP($D908&amp;$G908, 'regional-sales'!$A$2:$D$24, 4, 0) * VLOOKUP($D908&amp;$E908&amp;$F908&amp;$G908, 'market-share'!$A$2:$F$95, 6, 0) * VLOOKUP($C908 - $G908, survival!$A$2:$B$72, 2, 0), 0)</f>
        <v>0</v>
      </c>
      <c r="J908" s="1">
        <f>sales!$I908 - IF($C908 &gt;= $G908, sales!$H908 *VLOOKUP(E908&amp;($C908-$G908), 'annual-travel'!$A$2:$D$64, 4, 0), 0)</f>
        <v>0</v>
      </c>
      <c r="K908" s="1">
        <f>sales!$J908 - SUM($M908:$P908)</f>
        <v>0</v>
      </c>
      <c r="M908" s="1">
        <f>IFERROR(sales!$I908 * VLOOKUP($E908&amp;$F908&amp;"GAS", 'fuel-split'!$A$2:$E$7, 5, 0) / VLOOKUP($F908&amp;$G908&amp;"GAS", 'fuel-efficiency'!$A$2:$E$56, 5, 0), 0)</f>
        <v>0</v>
      </c>
      <c r="N908" s="1">
        <f>IFERROR(sales!$I908 * VLOOKUP($E908&amp;F908&amp;"DSL", 'fuel-split'!$A$2:$E$7, 5, 0) / VLOOKUP($F908&amp;$G908&amp;"DSL", 'fuel-efficiency'!$A$2:$E$56, 5, 0), 0)</f>
        <v>0</v>
      </c>
      <c r="O908" s="1">
        <f>IFERROR(sales!$I908 * VLOOKUP($E908&amp;$F908&amp;"NG", 'fuel-split'!$A$2:$E$7, 5, 0) / VLOOKUP($F908&amp;$G908&amp;"NG", 'fuel-efficiency'!$A$2:$E$56, 5, 0), 0)</f>
        <v>0</v>
      </c>
      <c r="P908" s="1">
        <f>IFERROR(sales!$I908 * VLOOKUP($E908&amp;$F908&amp;"ELEC", 'fuel-split'!$A$2:$E$7, 5, 0) / VLOOKUP($F908&amp;$G908&amp;"ELEC", 'fuel-efficiency'!$A$2:$E$56, 5, 0), 0)</f>
        <v>0</v>
      </c>
    </row>
    <row r="909" spans="1:16" x14ac:dyDescent="0.2">
      <c r="A909" s="1" t="str">
        <f t="shared" si="28"/>
        <v>20152industrialVCC 21400 (GAS LHD1)2020</v>
      </c>
      <c r="B909" s="1" t="str">
        <f t="shared" si="29"/>
        <v>20152industrialVCC 21400 (GAS LHD1)</v>
      </c>
      <c r="C909">
        <f>sales!$B$909</f>
        <v>2015</v>
      </c>
      <c r="D909">
        <f>sales!$C$909</f>
        <v>2</v>
      </c>
      <c r="E909" t="str">
        <f>sales!$D$909</f>
        <v>industrial</v>
      </c>
      <c r="F909" t="str">
        <f>sales!$E$909</f>
        <v>VCC 21400 (GAS LHD1)</v>
      </c>
      <c r="G909">
        <f>sales!$F$909</f>
        <v>2020</v>
      </c>
      <c r="H909" s="1">
        <f>sales!$G909 - VLOOKUP($D909&amp;$G909, 'regional-sales'!$A$2:$D$24, 4, 0) * VLOOKUP($D909&amp;$E909&amp;$F909&amp;$G909, 'market-share'!$A$2:$F$95, 6, 0) * ($C909 = $G909)</f>
        <v>0</v>
      </c>
      <c r="I909" s="1">
        <f>sales!$H909 - IF($C909 &gt;= $G909, VLOOKUP($D909&amp;$G909, 'regional-sales'!$A$2:$D$24, 4, 0) * VLOOKUP($D909&amp;$E909&amp;$F909&amp;$G909, 'market-share'!$A$2:$F$95, 6, 0) * VLOOKUP($C909 - $G909, survival!$A$2:$B$72, 2, 0), 0)</f>
        <v>0</v>
      </c>
      <c r="J909" s="1">
        <f>sales!$I909 - IF($C909 &gt;= $G909, sales!$H909 *VLOOKUP(E909&amp;($C909-$G909), 'annual-travel'!$A$2:$D$64, 4, 0), 0)</f>
        <v>0</v>
      </c>
      <c r="K909" s="1">
        <f>sales!$J909 - SUM($M909:$P909)</f>
        <v>0</v>
      </c>
      <c r="M909" s="1">
        <f>IFERROR(sales!$I909 * VLOOKUP($E909&amp;$F909&amp;"GAS", 'fuel-split'!$A$2:$E$7, 5, 0) / VLOOKUP($F909&amp;$G909&amp;"GAS", 'fuel-efficiency'!$A$2:$E$56, 5, 0), 0)</f>
        <v>0</v>
      </c>
      <c r="N909" s="1">
        <f>IFERROR(sales!$I909 * VLOOKUP($E909&amp;F909&amp;"DSL", 'fuel-split'!$A$2:$E$7, 5, 0) / VLOOKUP($F909&amp;$G909&amp;"DSL", 'fuel-efficiency'!$A$2:$E$56, 5, 0), 0)</f>
        <v>0</v>
      </c>
      <c r="O909" s="1">
        <f>IFERROR(sales!$I909 * VLOOKUP($E909&amp;$F909&amp;"NG", 'fuel-split'!$A$2:$E$7, 5, 0) / VLOOKUP($F909&amp;$G909&amp;"NG", 'fuel-efficiency'!$A$2:$E$56, 5, 0), 0)</f>
        <v>0</v>
      </c>
      <c r="P909" s="1">
        <f>IFERROR(sales!$I909 * VLOOKUP($E909&amp;$F909&amp;"ELEC", 'fuel-split'!$A$2:$E$7, 5, 0) / VLOOKUP($F909&amp;$G909&amp;"ELEC", 'fuel-efficiency'!$A$2:$E$56, 5, 0), 0)</f>
        <v>0</v>
      </c>
    </row>
    <row r="910" spans="1:16" x14ac:dyDescent="0.2">
      <c r="A910" s="1" t="str">
        <f t="shared" si="28"/>
        <v>20162industrialVCC 21400 (GAS LHD1)2020</v>
      </c>
      <c r="B910" s="1" t="str">
        <f t="shared" si="29"/>
        <v>20162industrialVCC 21400 (GAS LHD1)</v>
      </c>
      <c r="C910">
        <f>sales!$B$910</f>
        <v>2016</v>
      </c>
      <c r="D910">
        <f>sales!$C$910</f>
        <v>2</v>
      </c>
      <c r="E910" t="str">
        <f>sales!$D$910</f>
        <v>industrial</v>
      </c>
      <c r="F910" t="str">
        <f>sales!$E$910</f>
        <v>VCC 21400 (GAS LHD1)</v>
      </c>
      <c r="G910">
        <f>sales!$F$910</f>
        <v>2020</v>
      </c>
      <c r="H910" s="1">
        <f>sales!$G910 - VLOOKUP($D910&amp;$G910, 'regional-sales'!$A$2:$D$24, 4, 0) * VLOOKUP($D910&amp;$E910&amp;$F910&amp;$G910, 'market-share'!$A$2:$F$95, 6, 0) * ($C910 = $G910)</f>
        <v>0</v>
      </c>
      <c r="I910" s="1">
        <f>sales!$H910 - IF($C910 &gt;= $G910, VLOOKUP($D910&amp;$G910, 'regional-sales'!$A$2:$D$24, 4, 0) * VLOOKUP($D910&amp;$E910&amp;$F910&amp;$G910, 'market-share'!$A$2:$F$95, 6, 0) * VLOOKUP($C910 - $G910, survival!$A$2:$B$72, 2, 0), 0)</f>
        <v>0</v>
      </c>
      <c r="J910" s="1">
        <f>sales!$I910 - IF($C910 &gt;= $G910, sales!$H910 *VLOOKUP(E910&amp;($C910-$G910), 'annual-travel'!$A$2:$D$64, 4, 0), 0)</f>
        <v>0</v>
      </c>
      <c r="K910" s="1">
        <f>sales!$J910 - SUM($M910:$P910)</f>
        <v>0</v>
      </c>
      <c r="M910" s="1">
        <f>IFERROR(sales!$I910 * VLOOKUP($E910&amp;$F910&amp;"GAS", 'fuel-split'!$A$2:$E$7, 5, 0) / VLOOKUP($F910&amp;$G910&amp;"GAS", 'fuel-efficiency'!$A$2:$E$56, 5, 0), 0)</f>
        <v>0</v>
      </c>
      <c r="N910" s="1">
        <f>IFERROR(sales!$I910 * VLOOKUP($E910&amp;F910&amp;"DSL", 'fuel-split'!$A$2:$E$7, 5, 0) / VLOOKUP($F910&amp;$G910&amp;"DSL", 'fuel-efficiency'!$A$2:$E$56, 5, 0), 0)</f>
        <v>0</v>
      </c>
      <c r="O910" s="1">
        <f>IFERROR(sales!$I910 * VLOOKUP($E910&amp;$F910&amp;"NG", 'fuel-split'!$A$2:$E$7, 5, 0) / VLOOKUP($F910&amp;$G910&amp;"NG", 'fuel-efficiency'!$A$2:$E$56, 5, 0), 0)</f>
        <v>0</v>
      </c>
      <c r="P910" s="1">
        <f>IFERROR(sales!$I910 * VLOOKUP($E910&amp;$F910&amp;"ELEC", 'fuel-split'!$A$2:$E$7, 5, 0) / VLOOKUP($F910&amp;$G910&amp;"ELEC", 'fuel-efficiency'!$A$2:$E$56, 5, 0), 0)</f>
        <v>0</v>
      </c>
    </row>
    <row r="911" spans="1:16" x14ac:dyDescent="0.2">
      <c r="A911" s="1" t="str">
        <f t="shared" si="28"/>
        <v>20172industrialVCC 21400 (GAS LHD1)2020</v>
      </c>
      <c r="B911" s="1" t="str">
        <f t="shared" si="29"/>
        <v>20172industrialVCC 21400 (GAS LHD1)</v>
      </c>
      <c r="C911">
        <f>sales!$B$911</f>
        <v>2017</v>
      </c>
      <c r="D911">
        <f>sales!$C$911</f>
        <v>2</v>
      </c>
      <c r="E911" t="str">
        <f>sales!$D$911</f>
        <v>industrial</v>
      </c>
      <c r="F911" t="str">
        <f>sales!$E$911</f>
        <v>VCC 21400 (GAS LHD1)</v>
      </c>
      <c r="G911">
        <f>sales!$F$911</f>
        <v>2020</v>
      </c>
      <c r="H911" s="1">
        <f>sales!$G911 - VLOOKUP($D911&amp;$G911, 'regional-sales'!$A$2:$D$24, 4, 0) * VLOOKUP($D911&amp;$E911&amp;$F911&amp;$G911, 'market-share'!$A$2:$F$95, 6, 0) * ($C911 = $G911)</f>
        <v>0</v>
      </c>
      <c r="I911" s="1">
        <f>sales!$H911 - IF($C911 &gt;= $G911, VLOOKUP($D911&amp;$G911, 'regional-sales'!$A$2:$D$24, 4, 0) * VLOOKUP($D911&amp;$E911&amp;$F911&amp;$G911, 'market-share'!$A$2:$F$95, 6, 0) * VLOOKUP($C911 - $G911, survival!$A$2:$B$72, 2, 0), 0)</f>
        <v>0</v>
      </c>
      <c r="J911" s="1">
        <f>sales!$I911 - IF($C911 &gt;= $G911, sales!$H911 *VLOOKUP(E911&amp;($C911-$G911), 'annual-travel'!$A$2:$D$64, 4, 0), 0)</f>
        <v>0</v>
      </c>
      <c r="K911" s="1">
        <f>sales!$J911 - SUM($M911:$P911)</f>
        <v>0</v>
      </c>
      <c r="M911" s="1">
        <f>IFERROR(sales!$I911 * VLOOKUP($E911&amp;$F911&amp;"GAS", 'fuel-split'!$A$2:$E$7, 5, 0) / VLOOKUP($F911&amp;$G911&amp;"GAS", 'fuel-efficiency'!$A$2:$E$56, 5, 0), 0)</f>
        <v>0</v>
      </c>
      <c r="N911" s="1">
        <f>IFERROR(sales!$I911 * VLOOKUP($E911&amp;F911&amp;"DSL", 'fuel-split'!$A$2:$E$7, 5, 0) / VLOOKUP($F911&amp;$G911&amp;"DSL", 'fuel-efficiency'!$A$2:$E$56, 5, 0), 0)</f>
        <v>0</v>
      </c>
      <c r="O911" s="1">
        <f>IFERROR(sales!$I911 * VLOOKUP($E911&amp;$F911&amp;"NG", 'fuel-split'!$A$2:$E$7, 5, 0) / VLOOKUP($F911&amp;$G911&amp;"NG", 'fuel-efficiency'!$A$2:$E$56, 5, 0), 0)</f>
        <v>0</v>
      </c>
      <c r="P911" s="1">
        <f>IFERROR(sales!$I911 * VLOOKUP($E911&amp;$F911&amp;"ELEC", 'fuel-split'!$A$2:$E$7, 5, 0) / VLOOKUP($F911&amp;$G911&amp;"ELEC", 'fuel-efficiency'!$A$2:$E$56, 5, 0), 0)</f>
        <v>0</v>
      </c>
    </row>
    <row r="912" spans="1:16" x14ac:dyDescent="0.2">
      <c r="A912" s="1" t="str">
        <f t="shared" si="28"/>
        <v>20182industrialVCC 21400 (GAS LHD1)2020</v>
      </c>
      <c r="B912" s="1" t="str">
        <f t="shared" si="29"/>
        <v>20182industrialVCC 21400 (GAS LHD1)</v>
      </c>
      <c r="C912">
        <f>sales!$B$912</f>
        <v>2018</v>
      </c>
      <c r="D912">
        <f>sales!$C$912</f>
        <v>2</v>
      </c>
      <c r="E912" t="str">
        <f>sales!$D$912</f>
        <v>industrial</v>
      </c>
      <c r="F912" t="str">
        <f>sales!$E$912</f>
        <v>VCC 21400 (GAS LHD1)</v>
      </c>
      <c r="G912">
        <f>sales!$F$912</f>
        <v>2020</v>
      </c>
      <c r="H912" s="1">
        <f>sales!$G912 - VLOOKUP($D912&amp;$G912, 'regional-sales'!$A$2:$D$24, 4, 0) * VLOOKUP($D912&amp;$E912&amp;$F912&amp;$G912, 'market-share'!$A$2:$F$95, 6, 0) * ($C912 = $G912)</f>
        <v>0</v>
      </c>
      <c r="I912" s="1">
        <f>sales!$H912 - IF($C912 &gt;= $G912, VLOOKUP($D912&amp;$G912, 'regional-sales'!$A$2:$D$24, 4, 0) * VLOOKUP($D912&amp;$E912&amp;$F912&amp;$G912, 'market-share'!$A$2:$F$95, 6, 0) * VLOOKUP($C912 - $G912, survival!$A$2:$B$72, 2, 0), 0)</f>
        <v>0</v>
      </c>
      <c r="J912" s="1">
        <f>sales!$I912 - IF($C912 &gt;= $G912, sales!$H912 *VLOOKUP(E912&amp;($C912-$G912), 'annual-travel'!$A$2:$D$64, 4, 0), 0)</f>
        <v>0</v>
      </c>
      <c r="K912" s="1">
        <f>sales!$J912 - SUM($M912:$P912)</f>
        <v>0</v>
      </c>
      <c r="M912" s="1">
        <f>IFERROR(sales!$I912 * VLOOKUP($E912&amp;$F912&amp;"GAS", 'fuel-split'!$A$2:$E$7, 5, 0) / VLOOKUP($F912&amp;$G912&amp;"GAS", 'fuel-efficiency'!$A$2:$E$56, 5, 0), 0)</f>
        <v>0</v>
      </c>
      <c r="N912" s="1">
        <f>IFERROR(sales!$I912 * VLOOKUP($E912&amp;F912&amp;"DSL", 'fuel-split'!$A$2:$E$7, 5, 0) / VLOOKUP($F912&amp;$G912&amp;"DSL", 'fuel-efficiency'!$A$2:$E$56, 5, 0), 0)</f>
        <v>0</v>
      </c>
      <c r="O912" s="1">
        <f>IFERROR(sales!$I912 * VLOOKUP($E912&amp;$F912&amp;"NG", 'fuel-split'!$A$2:$E$7, 5, 0) / VLOOKUP($F912&amp;$G912&amp;"NG", 'fuel-efficiency'!$A$2:$E$56, 5, 0), 0)</f>
        <v>0</v>
      </c>
      <c r="P912" s="1">
        <f>IFERROR(sales!$I912 * VLOOKUP($E912&amp;$F912&amp;"ELEC", 'fuel-split'!$A$2:$E$7, 5, 0) / VLOOKUP($F912&amp;$G912&amp;"ELEC", 'fuel-efficiency'!$A$2:$E$56, 5, 0), 0)</f>
        <v>0</v>
      </c>
    </row>
    <row r="913" spans="1:16" x14ac:dyDescent="0.2">
      <c r="A913" s="1" t="str">
        <f t="shared" si="28"/>
        <v>20192industrialVCC 21400 (GAS LHD1)2020</v>
      </c>
      <c r="B913" s="1" t="str">
        <f t="shared" si="29"/>
        <v>20192industrialVCC 21400 (GAS LHD1)</v>
      </c>
      <c r="C913">
        <f>sales!$B$913</f>
        <v>2019</v>
      </c>
      <c r="D913">
        <f>sales!$C$913</f>
        <v>2</v>
      </c>
      <c r="E913" t="str">
        <f>sales!$D$913</f>
        <v>industrial</v>
      </c>
      <c r="F913" t="str">
        <f>sales!$E$913</f>
        <v>VCC 21400 (GAS LHD1)</v>
      </c>
      <c r="G913">
        <f>sales!$F$913</f>
        <v>2020</v>
      </c>
      <c r="H913" s="1">
        <f>sales!$G913 - VLOOKUP($D913&amp;$G913, 'regional-sales'!$A$2:$D$24, 4, 0) * VLOOKUP($D913&amp;$E913&amp;$F913&amp;$G913, 'market-share'!$A$2:$F$95, 6, 0) * ($C913 = $G913)</f>
        <v>0</v>
      </c>
      <c r="I913" s="1">
        <f>sales!$H913 - IF($C913 &gt;= $G913, VLOOKUP($D913&amp;$G913, 'regional-sales'!$A$2:$D$24, 4, 0) * VLOOKUP($D913&amp;$E913&amp;$F913&amp;$G913, 'market-share'!$A$2:$F$95, 6, 0) * VLOOKUP($C913 - $G913, survival!$A$2:$B$72, 2, 0), 0)</f>
        <v>0</v>
      </c>
      <c r="J913" s="1">
        <f>sales!$I913 - IF($C913 &gt;= $G913, sales!$H913 *VLOOKUP(E913&amp;($C913-$G913), 'annual-travel'!$A$2:$D$64, 4, 0), 0)</f>
        <v>0</v>
      </c>
      <c r="K913" s="1">
        <f>sales!$J913 - SUM($M913:$P913)</f>
        <v>0</v>
      </c>
      <c r="M913" s="1">
        <f>IFERROR(sales!$I913 * VLOOKUP($E913&amp;$F913&amp;"GAS", 'fuel-split'!$A$2:$E$7, 5, 0) / VLOOKUP($F913&amp;$G913&amp;"GAS", 'fuel-efficiency'!$A$2:$E$56, 5, 0), 0)</f>
        <v>0</v>
      </c>
      <c r="N913" s="1">
        <f>IFERROR(sales!$I913 * VLOOKUP($E913&amp;F913&amp;"DSL", 'fuel-split'!$A$2:$E$7, 5, 0) / VLOOKUP($F913&amp;$G913&amp;"DSL", 'fuel-efficiency'!$A$2:$E$56, 5, 0), 0)</f>
        <v>0</v>
      </c>
      <c r="O913" s="1">
        <f>IFERROR(sales!$I913 * VLOOKUP($E913&amp;$F913&amp;"NG", 'fuel-split'!$A$2:$E$7, 5, 0) / VLOOKUP($F913&amp;$G913&amp;"NG", 'fuel-efficiency'!$A$2:$E$56, 5, 0), 0)</f>
        <v>0</v>
      </c>
      <c r="P913" s="1">
        <f>IFERROR(sales!$I913 * VLOOKUP($E913&amp;$F913&amp;"ELEC", 'fuel-split'!$A$2:$E$7, 5, 0) / VLOOKUP($F913&amp;$G913&amp;"ELEC", 'fuel-efficiency'!$A$2:$E$56, 5, 0), 0)</f>
        <v>0</v>
      </c>
    </row>
    <row r="914" spans="1:16" x14ac:dyDescent="0.2">
      <c r="A914" s="1" t="str">
        <f t="shared" si="28"/>
        <v>20202industrialVCC 21400 (GAS LHD1)2020</v>
      </c>
      <c r="B914" s="1" t="str">
        <f t="shared" si="29"/>
        <v>20202industrialVCC 21400 (GAS LHD1)</v>
      </c>
      <c r="C914">
        <f>sales!$B$914</f>
        <v>2020</v>
      </c>
      <c r="D914">
        <f>sales!$C$914</f>
        <v>2</v>
      </c>
      <c r="E914" t="str">
        <f>sales!$D$914</f>
        <v>industrial</v>
      </c>
      <c r="F914" t="str">
        <f>sales!$E$914</f>
        <v>VCC 21400 (GAS LHD1)</v>
      </c>
      <c r="G914">
        <f>sales!$F$914</f>
        <v>2020</v>
      </c>
      <c r="H914" s="1">
        <f>sales!$G914 - VLOOKUP($D914&amp;$G914, 'regional-sales'!$A$2:$D$24, 4, 0) * VLOOKUP($D914&amp;$E914&amp;$F914&amp;$G914, 'market-share'!$A$2:$F$95, 6, 0) * ($C914 = $G914)</f>
        <v>-2.014033384512004E-9</v>
      </c>
      <c r="I914" s="1">
        <f>sales!$H914 - IF($C914 &gt;= $G914, VLOOKUP($D914&amp;$G914, 'regional-sales'!$A$2:$D$24, 4, 0) * VLOOKUP($D914&amp;$E914&amp;$F914&amp;$G914, 'market-share'!$A$2:$F$95, 6, 0) * VLOOKUP($C914 - $G914, survival!$A$2:$B$72, 2, 0), 0)</f>
        <v>-2.014033384512004E-9</v>
      </c>
      <c r="J914" s="1">
        <f>sales!$I914 - IF($C914 &gt;= $G914, sales!$H914 *VLOOKUP(E914&amp;($C914-$G914), 'annual-travel'!$A$2:$D$64, 4, 0), 0)</f>
        <v>2.482985146343708E-4</v>
      </c>
      <c r="K914" s="1">
        <f>sales!$J914 - SUM($M914:$P914)</f>
        <v>1.5702680684626102E-6</v>
      </c>
      <c r="M914" s="1">
        <f>IFERROR(sales!$I914 * VLOOKUP($E914&amp;$F914&amp;"GAS", 'fuel-split'!$A$2:$E$7, 5, 0) / VLOOKUP($F914&amp;$G914&amp;"GAS", 'fuel-efficiency'!$A$2:$E$56, 5, 0), 0)</f>
        <v>131668.67671492274</v>
      </c>
      <c r="N914" s="1">
        <f>IFERROR(sales!$I914 * VLOOKUP($E914&amp;F914&amp;"DSL", 'fuel-split'!$A$2:$E$7, 5, 0) / VLOOKUP($F914&amp;$G914&amp;"DSL", 'fuel-efficiency'!$A$2:$E$56, 5, 0), 0)</f>
        <v>0</v>
      </c>
      <c r="O914" s="1">
        <f>IFERROR(sales!$I914 * VLOOKUP($E914&amp;$F914&amp;"NG", 'fuel-split'!$A$2:$E$7, 5, 0) / VLOOKUP($F914&amp;$G914&amp;"NG", 'fuel-efficiency'!$A$2:$E$56, 5, 0), 0)</f>
        <v>0</v>
      </c>
      <c r="P914" s="1">
        <f>IFERROR(sales!$I914 * VLOOKUP($E914&amp;$F914&amp;"ELEC", 'fuel-split'!$A$2:$E$7, 5, 0) / VLOOKUP($F914&amp;$G914&amp;"ELEC", 'fuel-efficiency'!$A$2:$E$56, 5, 0), 0)</f>
        <v>0</v>
      </c>
    </row>
    <row r="915" spans="1:16" x14ac:dyDescent="0.2">
      <c r="A915" s="1" t="str">
        <f t="shared" si="28"/>
        <v>20102industrialVCC 22400 (DSL LHD1)2010</v>
      </c>
      <c r="B915" s="1" t="str">
        <f t="shared" si="29"/>
        <v>20102industrialVCC 22400 (DSL LHD1)</v>
      </c>
      <c r="C915">
        <f>sales!$B$915</f>
        <v>2010</v>
      </c>
      <c r="D915">
        <f>sales!$C$915</f>
        <v>2</v>
      </c>
      <c r="E915" t="str">
        <f>sales!$D$915</f>
        <v>industrial</v>
      </c>
      <c r="F915" t="str">
        <f>sales!$E$915</f>
        <v>VCC 22400 (DSL LHD1)</v>
      </c>
      <c r="G915">
        <f>sales!$F$915</f>
        <v>2010</v>
      </c>
      <c r="H915" s="1">
        <f>sales!$G915 - VLOOKUP($D915&amp;$G915, 'regional-sales'!$A$2:$D$24, 4, 0) * VLOOKUP($D915&amp;$E915&amp;$F915&amp;$G915, 'market-share'!$A$2:$F$95, 6, 0) * ($C915 = $G915)</f>
        <v>-2.5205473264122702E-9</v>
      </c>
      <c r="I915" s="1">
        <f>sales!$H915 - IF($C915 &gt;= $G915, VLOOKUP($D915&amp;$G915, 'regional-sales'!$A$2:$D$24, 4, 0) * VLOOKUP($D915&amp;$E915&amp;$F915&amp;$G915, 'market-share'!$A$2:$F$95, 6, 0) * VLOOKUP($C915 - $G915, survival!$A$2:$B$72, 2, 0), 0)</f>
        <v>-2.5205473264122702E-9</v>
      </c>
      <c r="J915" s="1">
        <f>sales!$I915 - IF($C915 &gt;= $G915, sales!$H915 *VLOOKUP(E915&amp;($C915-$G915), 'annual-travel'!$A$2:$D$64, 4, 0), 0)</f>
        <v>4.594860365614295E-5</v>
      </c>
      <c r="K915" s="1">
        <f>sales!$J915 - SUM($M915:$P915)</f>
        <v>-8.4169187175575644E-7</v>
      </c>
      <c r="M915" s="1">
        <f>IFERROR(sales!$I915 * VLOOKUP($E915&amp;$F915&amp;"GAS", 'fuel-split'!$A$2:$E$7, 5, 0) / VLOOKUP($F915&amp;$G915&amp;"GAS", 'fuel-efficiency'!$A$2:$E$56, 5, 0), 0)</f>
        <v>0</v>
      </c>
      <c r="N915" s="1">
        <f>IFERROR(sales!$I915 * VLOOKUP($E915&amp;F915&amp;"DSL", 'fuel-split'!$A$2:$E$7, 5, 0) / VLOOKUP($F915&amp;$G915&amp;"DSL", 'fuel-efficiency'!$A$2:$E$56, 5, 0), 0)</f>
        <v>13590.878016631092</v>
      </c>
      <c r="O915" s="1">
        <f>IFERROR(sales!$I915 * VLOOKUP($E915&amp;$F915&amp;"NG", 'fuel-split'!$A$2:$E$7, 5, 0) / VLOOKUP($F915&amp;$G915&amp;"NG", 'fuel-efficiency'!$A$2:$E$56, 5, 0), 0)</f>
        <v>0</v>
      </c>
      <c r="P915" s="1">
        <f>IFERROR(sales!$I915 * VLOOKUP($E915&amp;$F915&amp;"ELEC", 'fuel-split'!$A$2:$E$7, 5, 0) / VLOOKUP($F915&amp;$G915&amp;"ELEC", 'fuel-efficiency'!$A$2:$E$56, 5, 0), 0)</f>
        <v>0</v>
      </c>
    </row>
    <row r="916" spans="1:16" x14ac:dyDescent="0.2">
      <c r="A916" s="1" t="str">
        <f t="shared" si="28"/>
        <v>20112industrialVCC 22400 (DSL LHD1)2010</v>
      </c>
      <c r="B916" s="1" t="str">
        <f t="shared" si="29"/>
        <v>20112industrialVCC 22400 (DSL LHD1)</v>
      </c>
      <c r="C916">
        <f>sales!$B$916</f>
        <v>2011</v>
      </c>
      <c r="D916">
        <f>sales!$C$916</f>
        <v>2</v>
      </c>
      <c r="E916" t="str">
        <f>sales!$D$916</f>
        <v>industrial</v>
      </c>
      <c r="F916" t="str">
        <f>sales!$E$916</f>
        <v>VCC 22400 (DSL LHD1)</v>
      </c>
      <c r="G916">
        <f>sales!$F$916</f>
        <v>2010</v>
      </c>
      <c r="H916" s="1">
        <f>sales!$G916 - VLOOKUP($D916&amp;$G916, 'regional-sales'!$A$2:$D$24, 4, 0) * VLOOKUP($D916&amp;$E916&amp;$F916&amp;$G916, 'market-share'!$A$2:$F$95, 6, 0) * ($C916 = $G916)</f>
        <v>0</v>
      </c>
      <c r="I916" s="1">
        <f>sales!$H916 - IF($C916 &gt;= $G916, VLOOKUP($D916&amp;$G916, 'regional-sales'!$A$2:$D$24, 4, 0) * VLOOKUP($D916&amp;$E916&amp;$F916&amp;$G916, 'market-share'!$A$2:$F$95, 6, 0) * VLOOKUP($C916 - $G916, survival!$A$2:$B$72, 2, 0), 0)</f>
        <v>-2.4952786503718016E-9</v>
      </c>
      <c r="J916" s="1">
        <f>sales!$I916 - IF($C916 &gt;= $G916, sales!$H916 *VLOOKUP(E916&amp;($C916-$G916), 'annual-travel'!$A$2:$D$64, 4, 0), 0)</f>
        <v>1.3080803910270333E-5</v>
      </c>
      <c r="K916" s="1">
        <f>sales!$J916 - SUM($M916:$P916)</f>
        <v>-7.9248457041103393E-7</v>
      </c>
      <c r="M916" s="1">
        <f>IFERROR(sales!$I916 * VLOOKUP($E916&amp;$F916&amp;"GAS", 'fuel-split'!$A$2:$E$7, 5, 0) / VLOOKUP($F916&amp;$G916&amp;"GAS", 'fuel-efficiency'!$A$2:$E$56, 5, 0), 0)</f>
        <v>0</v>
      </c>
      <c r="N916" s="1">
        <f>IFERROR(sales!$I916 * VLOOKUP($E916&amp;F916&amp;"DSL", 'fuel-split'!$A$2:$E$7, 5, 0) / VLOOKUP($F916&amp;$G916&amp;"DSL", 'fuel-efficiency'!$A$2:$E$56, 5, 0), 0)</f>
        <v>12796.425113907984</v>
      </c>
      <c r="O916" s="1">
        <f>IFERROR(sales!$I916 * VLOOKUP($E916&amp;$F916&amp;"NG", 'fuel-split'!$A$2:$E$7, 5, 0) / VLOOKUP($F916&amp;$G916&amp;"NG", 'fuel-efficiency'!$A$2:$E$56, 5, 0), 0)</f>
        <v>0</v>
      </c>
      <c r="P916" s="1">
        <f>IFERROR(sales!$I916 * VLOOKUP($E916&amp;$F916&amp;"ELEC", 'fuel-split'!$A$2:$E$7, 5, 0) / VLOOKUP($F916&amp;$G916&amp;"ELEC", 'fuel-efficiency'!$A$2:$E$56, 5, 0), 0)</f>
        <v>0</v>
      </c>
    </row>
    <row r="917" spans="1:16" x14ac:dyDescent="0.2">
      <c r="A917" s="1" t="str">
        <f t="shared" si="28"/>
        <v>20122industrialVCC 22400 (DSL LHD1)2010</v>
      </c>
      <c r="B917" s="1" t="str">
        <f t="shared" si="29"/>
        <v>20122industrialVCC 22400 (DSL LHD1)</v>
      </c>
      <c r="C917">
        <f>sales!$B$917</f>
        <v>2012</v>
      </c>
      <c r="D917">
        <f>sales!$C$917</f>
        <v>2</v>
      </c>
      <c r="E917" t="str">
        <f>sales!$D$917</f>
        <v>industrial</v>
      </c>
      <c r="F917" t="str">
        <f>sales!$E$917</f>
        <v>VCC 22400 (DSL LHD1)</v>
      </c>
      <c r="G917">
        <f>sales!$F$917</f>
        <v>2010</v>
      </c>
      <c r="H917" s="1">
        <f>sales!$G917 - VLOOKUP($D917&amp;$G917, 'regional-sales'!$A$2:$D$24, 4, 0) * VLOOKUP($D917&amp;$E917&amp;$F917&amp;$G917, 'market-share'!$A$2:$F$95, 6, 0) * ($C917 = $G917)</f>
        <v>0</v>
      </c>
      <c r="I917" s="1">
        <f>sales!$H917 - IF($C917 &gt;= $G917, VLOOKUP($D917&amp;$G917, 'regional-sales'!$A$2:$D$24, 4, 0) * VLOOKUP($D917&amp;$E917&amp;$F917&amp;$G917, 'market-share'!$A$2:$F$95, 6, 0) * VLOOKUP($C917 - $G917, survival!$A$2:$B$72, 2, 0), 0)</f>
        <v>-2.4703084022803523E-9</v>
      </c>
      <c r="J917" s="1">
        <f>sales!$I917 - IF($C917 &gt;= $G917, sales!$H917 *VLOOKUP(E917&amp;($C917-$G917), 'annual-travel'!$A$2:$D$64, 4, 0), 0)</f>
        <v>1.2351112673059106E-5</v>
      </c>
      <c r="K917" s="1">
        <f>sales!$J917 - SUM($M917:$P917)</f>
        <v>-7.6237665780354291E-7</v>
      </c>
      <c r="M917" s="1">
        <f>IFERROR(sales!$I917 * VLOOKUP($E917&amp;$F917&amp;"GAS", 'fuel-split'!$A$2:$E$7, 5, 0) / VLOOKUP($F917&amp;$G917&amp;"GAS", 'fuel-efficiency'!$A$2:$E$56, 5, 0), 0)</f>
        <v>0</v>
      </c>
      <c r="N917" s="1">
        <f>IFERROR(sales!$I917 * VLOOKUP($E917&amp;F917&amp;"DSL", 'fuel-split'!$A$2:$E$7, 5, 0) / VLOOKUP($F917&amp;$G917&amp;"DSL", 'fuel-efficiency'!$A$2:$E$56, 5, 0), 0)</f>
        <v>12309.905217561676</v>
      </c>
      <c r="O917" s="1">
        <f>IFERROR(sales!$I917 * VLOOKUP($E917&amp;$F917&amp;"NG", 'fuel-split'!$A$2:$E$7, 5, 0) / VLOOKUP($F917&amp;$G917&amp;"NG", 'fuel-efficiency'!$A$2:$E$56, 5, 0), 0)</f>
        <v>0</v>
      </c>
      <c r="P917" s="1">
        <f>IFERROR(sales!$I917 * VLOOKUP($E917&amp;$F917&amp;"ELEC", 'fuel-split'!$A$2:$E$7, 5, 0) / VLOOKUP($F917&amp;$G917&amp;"ELEC", 'fuel-efficiency'!$A$2:$E$56, 5, 0), 0)</f>
        <v>0</v>
      </c>
    </row>
    <row r="918" spans="1:16" x14ac:dyDescent="0.2">
      <c r="A918" s="1" t="str">
        <f t="shared" si="28"/>
        <v>20132industrialVCC 22400 (DSL LHD1)2010</v>
      </c>
      <c r="B918" s="1" t="str">
        <f t="shared" si="29"/>
        <v>20132industrialVCC 22400 (DSL LHD1)</v>
      </c>
      <c r="C918">
        <f>sales!$B$918</f>
        <v>2013</v>
      </c>
      <c r="D918">
        <f>sales!$C$918</f>
        <v>2</v>
      </c>
      <c r="E918" t="str">
        <f>sales!$D$918</f>
        <v>industrial</v>
      </c>
      <c r="F918" t="str">
        <f>sales!$E$918</f>
        <v>VCC 22400 (DSL LHD1)</v>
      </c>
      <c r="G918">
        <f>sales!$F$918</f>
        <v>2010</v>
      </c>
      <c r="H918" s="1">
        <f>sales!$G918 - VLOOKUP($D918&amp;$G918, 'regional-sales'!$A$2:$D$24, 4, 0) * VLOOKUP($D918&amp;$E918&amp;$F918&amp;$G918, 'market-share'!$A$2:$F$95, 6, 0) * ($C918 = $G918)</f>
        <v>0</v>
      </c>
      <c r="I918" s="1">
        <f>sales!$H918 - IF($C918 &gt;= $G918, VLOOKUP($D918&amp;$G918, 'regional-sales'!$A$2:$D$24, 4, 0) * VLOOKUP($D918&amp;$E918&amp;$F918&amp;$G918, 'market-share'!$A$2:$F$95, 6, 0) * VLOOKUP($C918 - $G918, survival!$A$2:$B$72, 2, 0), 0)</f>
        <v>-2.4456792147020678E-9</v>
      </c>
      <c r="J918" s="1">
        <f>sales!$I918 - IF($C918 &gt;= $G918, sales!$H918 *VLOOKUP(E918&amp;($C918-$G918), 'annual-travel'!$A$2:$D$64, 4, 0), 0)</f>
        <v>4.6610075514763594E-5</v>
      </c>
      <c r="K918" s="1">
        <f>sales!$J918 - SUM($M918:$P918)</f>
        <v>-7.3797127697616816E-7</v>
      </c>
      <c r="M918" s="1">
        <f>IFERROR(sales!$I918 * VLOOKUP($E918&amp;$F918&amp;"GAS", 'fuel-split'!$A$2:$E$7, 5, 0) / VLOOKUP($F918&amp;$G918&amp;"GAS", 'fuel-efficiency'!$A$2:$E$56, 5, 0), 0)</f>
        <v>0</v>
      </c>
      <c r="N918" s="1">
        <f>IFERROR(sales!$I918 * VLOOKUP($E918&amp;F918&amp;"DSL", 'fuel-split'!$A$2:$E$7, 5, 0) / VLOOKUP($F918&amp;$G918&amp;"DSL", 'fuel-efficiency'!$A$2:$E$56, 5, 0), 0)</f>
        <v>11916.873225581072</v>
      </c>
      <c r="O918" s="1">
        <f>IFERROR(sales!$I918 * VLOOKUP($E918&amp;$F918&amp;"NG", 'fuel-split'!$A$2:$E$7, 5, 0) / VLOOKUP($F918&amp;$G918&amp;"NG", 'fuel-efficiency'!$A$2:$E$56, 5, 0), 0)</f>
        <v>0</v>
      </c>
      <c r="P918" s="1">
        <f>IFERROR(sales!$I918 * VLOOKUP($E918&amp;$F918&amp;"ELEC", 'fuel-split'!$A$2:$E$7, 5, 0) / VLOOKUP($F918&amp;$G918&amp;"ELEC", 'fuel-efficiency'!$A$2:$E$56, 5, 0), 0)</f>
        <v>0</v>
      </c>
    </row>
    <row r="919" spans="1:16" x14ac:dyDescent="0.2">
      <c r="A919" s="1" t="str">
        <f t="shared" si="28"/>
        <v>20142industrialVCC 22400 (DSL LHD1)2010</v>
      </c>
      <c r="B919" s="1" t="str">
        <f t="shared" si="29"/>
        <v>20142industrialVCC 22400 (DSL LHD1)</v>
      </c>
      <c r="C919">
        <f>sales!$B$919</f>
        <v>2014</v>
      </c>
      <c r="D919">
        <f>sales!$C$919</f>
        <v>2</v>
      </c>
      <c r="E919" t="str">
        <f>sales!$D$919</f>
        <v>industrial</v>
      </c>
      <c r="F919" t="str">
        <f>sales!$E$919</f>
        <v>VCC 22400 (DSL LHD1)</v>
      </c>
      <c r="G919">
        <f>sales!$F$919</f>
        <v>2010</v>
      </c>
      <c r="H919" s="1">
        <f>sales!$G919 - VLOOKUP($D919&amp;$G919, 'regional-sales'!$A$2:$D$24, 4, 0) * VLOOKUP($D919&amp;$E919&amp;$F919&amp;$G919, 'market-share'!$A$2:$F$95, 6, 0) * ($C919 = $G919)</f>
        <v>0</v>
      </c>
      <c r="I919" s="1">
        <f>sales!$H919 - IF($C919 &gt;= $G919, VLOOKUP($D919&amp;$G919, 'regional-sales'!$A$2:$D$24, 4, 0) * VLOOKUP($D919&amp;$E919&amp;$F919&amp;$G919, 'market-share'!$A$2:$F$95, 6, 0) * VLOOKUP($C919 - $G919, survival!$A$2:$B$72, 2, 0), 0)</f>
        <v>-2.4211619376046656E-9</v>
      </c>
      <c r="J919" s="1">
        <f>sales!$I919 - IF($C919 &gt;= $G919, sales!$H919 *VLOOKUP(E919&amp;($C919-$G919), 'annual-travel'!$A$2:$D$64, 4, 0), 0)</f>
        <v>-4.3163425289094448E-5</v>
      </c>
      <c r="K919" s="1">
        <f>sales!$J919 - SUM($M919:$P919)</f>
        <v>-6.5863059717230499E-7</v>
      </c>
      <c r="M919" s="1">
        <f>IFERROR(sales!$I919 * VLOOKUP($E919&amp;$F919&amp;"GAS", 'fuel-split'!$A$2:$E$7, 5, 0) / VLOOKUP($F919&amp;$G919&amp;"GAS", 'fuel-efficiency'!$A$2:$E$56, 5, 0), 0)</f>
        <v>0</v>
      </c>
      <c r="N919" s="1">
        <f>IFERROR(sales!$I919 * VLOOKUP($E919&amp;F919&amp;"DSL", 'fuel-split'!$A$2:$E$7, 5, 0) / VLOOKUP($F919&amp;$G919&amp;"DSL", 'fuel-efficiency'!$A$2:$E$56, 5, 0), 0)</f>
        <v>10635.242434046131</v>
      </c>
      <c r="O919" s="1">
        <f>IFERROR(sales!$I919 * VLOOKUP($E919&amp;$F919&amp;"NG", 'fuel-split'!$A$2:$E$7, 5, 0) / VLOOKUP($F919&amp;$G919&amp;"NG", 'fuel-efficiency'!$A$2:$E$56, 5, 0), 0)</f>
        <v>0</v>
      </c>
      <c r="P919" s="1">
        <f>IFERROR(sales!$I919 * VLOOKUP($E919&amp;$F919&amp;"ELEC", 'fuel-split'!$A$2:$E$7, 5, 0) / VLOOKUP($F919&amp;$G919&amp;"ELEC", 'fuel-efficiency'!$A$2:$E$56, 5, 0), 0)</f>
        <v>0</v>
      </c>
    </row>
    <row r="920" spans="1:16" x14ac:dyDescent="0.2">
      <c r="A920" s="1" t="str">
        <f t="shared" si="28"/>
        <v>20152industrialVCC 22400 (DSL LHD1)2010</v>
      </c>
      <c r="B920" s="1" t="str">
        <f t="shared" si="29"/>
        <v>20152industrialVCC 22400 (DSL LHD1)</v>
      </c>
      <c r="C920">
        <f>sales!$B$920</f>
        <v>2015</v>
      </c>
      <c r="D920">
        <f>sales!$C$920</f>
        <v>2</v>
      </c>
      <c r="E920" t="str">
        <f>sales!$D$920</f>
        <v>industrial</v>
      </c>
      <c r="F920" t="str">
        <f>sales!$E$920</f>
        <v>VCC 22400 (DSL LHD1)</v>
      </c>
      <c r="G920">
        <f>sales!$F$920</f>
        <v>2010</v>
      </c>
      <c r="H920" s="1">
        <f>sales!$G920 - VLOOKUP($D920&amp;$G920, 'regional-sales'!$A$2:$D$24, 4, 0) * VLOOKUP($D920&amp;$E920&amp;$F920&amp;$G920, 'market-share'!$A$2:$F$95, 6, 0) * ($C920 = $G920)</f>
        <v>0</v>
      </c>
      <c r="I920" s="1">
        <f>sales!$H920 - IF($C920 &gt;= $G920, VLOOKUP($D920&amp;$G920, 'regional-sales'!$A$2:$D$24, 4, 0) * VLOOKUP($D920&amp;$E920&amp;$F920&amp;$G920, 'market-share'!$A$2:$F$95, 6, 0) * VLOOKUP($C920 - $G920, survival!$A$2:$B$72, 2, 0), 0)</f>
        <v>-2.3970141427298586E-9</v>
      </c>
      <c r="J920" s="1">
        <f>sales!$I920 - IF($C920 &gt;= $G920, sales!$H920 *VLOOKUP(E920&amp;($C920-$G920), 'annual-travel'!$A$2:$D$64, 4, 0), 0)</f>
        <v>-5.4421892855316401E-5</v>
      </c>
      <c r="K920" s="1">
        <f>sales!$J920 - SUM($M920:$P920)</f>
        <v>-6.1663195083383471E-7</v>
      </c>
      <c r="M920" s="1">
        <f>IFERROR(sales!$I920 * VLOOKUP($E920&amp;$F920&amp;"GAS", 'fuel-split'!$A$2:$E$7, 5, 0) / VLOOKUP($F920&amp;$G920&amp;"GAS", 'fuel-efficiency'!$A$2:$E$56, 5, 0), 0)</f>
        <v>0</v>
      </c>
      <c r="N920" s="1">
        <f>IFERROR(sales!$I920 * VLOOKUP($E920&amp;F920&amp;"DSL", 'fuel-split'!$A$2:$E$7, 5, 0) / VLOOKUP($F920&amp;$G920&amp;"DSL", 'fuel-efficiency'!$A$2:$E$56, 5, 0), 0)</f>
        <v>9957.949194510662</v>
      </c>
      <c r="O920" s="1">
        <f>IFERROR(sales!$I920 * VLOOKUP($E920&amp;$F920&amp;"NG", 'fuel-split'!$A$2:$E$7, 5, 0) / VLOOKUP($F920&amp;$G920&amp;"NG", 'fuel-efficiency'!$A$2:$E$56, 5, 0), 0)</f>
        <v>0</v>
      </c>
      <c r="P920" s="1">
        <f>IFERROR(sales!$I920 * VLOOKUP($E920&amp;$F920&amp;"ELEC", 'fuel-split'!$A$2:$E$7, 5, 0) / VLOOKUP($F920&amp;$G920&amp;"ELEC", 'fuel-efficiency'!$A$2:$E$56, 5, 0), 0)</f>
        <v>0</v>
      </c>
    </row>
    <row r="921" spans="1:16" x14ac:dyDescent="0.2">
      <c r="A921" s="1" t="str">
        <f t="shared" si="28"/>
        <v>20162industrialVCC 22400 (DSL LHD1)2010</v>
      </c>
      <c r="B921" s="1" t="str">
        <f t="shared" si="29"/>
        <v>20162industrialVCC 22400 (DSL LHD1)</v>
      </c>
      <c r="C921">
        <f>sales!$B$921</f>
        <v>2016</v>
      </c>
      <c r="D921">
        <f>sales!$C$921</f>
        <v>2</v>
      </c>
      <c r="E921" t="str">
        <f>sales!$D$921</f>
        <v>industrial</v>
      </c>
      <c r="F921" t="str">
        <f>sales!$E$921</f>
        <v>VCC 22400 (DSL LHD1)</v>
      </c>
      <c r="G921">
        <f>sales!$F$921</f>
        <v>2010</v>
      </c>
      <c r="H921" s="1">
        <f>sales!$G921 - VLOOKUP($D921&amp;$G921, 'regional-sales'!$A$2:$D$24, 4, 0) * VLOOKUP($D921&amp;$E921&amp;$F921&amp;$G921, 'market-share'!$A$2:$F$95, 6, 0) * ($C921 = $G921)</f>
        <v>0</v>
      </c>
      <c r="I921" s="1">
        <f>sales!$H921 - IF($C921 &gt;= $G921, VLOOKUP($D921&amp;$G921, 'regional-sales'!$A$2:$D$24, 4, 0) * VLOOKUP($D921&amp;$E921&amp;$F921&amp;$G921, 'market-share'!$A$2:$F$95, 6, 0) * VLOOKUP($C921 - $G921, survival!$A$2:$B$72, 2, 0), 0)</f>
        <v>-2.3730315490411158E-9</v>
      </c>
      <c r="J921" s="1">
        <f>sales!$I921 - IF($C921 &gt;= $G921, sales!$H921 *VLOOKUP(E921&amp;($C921-$G921), 'annual-travel'!$A$2:$D$64, 4, 0), 0)</f>
        <v>2.342226798646152E-5</v>
      </c>
      <c r="K921" s="1">
        <f>sales!$J921 - SUM($M921:$P921)</f>
        <v>-5.9269405028317124E-7</v>
      </c>
      <c r="M921" s="1">
        <f>IFERROR(sales!$I921 * VLOOKUP($E921&amp;$F921&amp;"GAS", 'fuel-split'!$A$2:$E$7, 5, 0) / VLOOKUP($F921&amp;$G921&amp;"GAS", 'fuel-efficiency'!$A$2:$E$56, 5, 0), 0)</f>
        <v>0</v>
      </c>
      <c r="N921" s="1">
        <f>IFERROR(sales!$I921 * VLOOKUP($E921&amp;F921&amp;"DSL", 'fuel-split'!$A$2:$E$7, 5, 0) / VLOOKUP($F921&amp;$G921&amp;"DSL", 'fuel-efficiency'!$A$2:$E$56, 5, 0), 0)</f>
        <v>9570.6734951484632</v>
      </c>
      <c r="O921" s="1">
        <f>IFERROR(sales!$I921 * VLOOKUP($E921&amp;$F921&amp;"NG", 'fuel-split'!$A$2:$E$7, 5, 0) / VLOOKUP($F921&amp;$G921&amp;"NG", 'fuel-efficiency'!$A$2:$E$56, 5, 0), 0)</f>
        <v>0</v>
      </c>
      <c r="P921" s="1">
        <f>IFERROR(sales!$I921 * VLOOKUP($E921&amp;$F921&amp;"ELEC", 'fuel-split'!$A$2:$E$7, 5, 0) / VLOOKUP($F921&amp;$G921&amp;"ELEC", 'fuel-efficiency'!$A$2:$E$56, 5, 0), 0)</f>
        <v>0</v>
      </c>
    </row>
    <row r="922" spans="1:16" x14ac:dyDescent="0.2">
      <c r="A922" s="1" t="str">
        <f t="shared" si="28"/>
        <v>20172industrialVCC 22400 (DSL LHD1)2010</v>
      </c>
      <c r="B922" s="1" t="str">
        <f t="shared" si="29"/>
        <v>20172industrialVCC 22400 (DSL LHD1)</v>
      </c>
      <c r="C922">
        <f>sales!$B$922</f>
        <v>2017</v>
      </c>
      <c r="D922">
        <f>sales!$C$922</f>
        <v>2</v>
      </c>
      <c r="E922" t="str">
        <f>sales!$D$922</f>
        <v>industrial</v>
      </c>
      <c r="F922" t="str">
        <f>sales!$E$922</f>
        <v>VCC 22400 (DSL LHD1)</v>
      </c>
      <c r="G922">
        <f>sales!$F$922</f>
        <v>2010</v>
      </c>
      <c r="H922" s="1">
        <f>sales!$G922 - VLOOKUP($D922&amp;$G922, 'regional-sales'!$A$2:$D$24, 4, 0) * VLOOKUP($D922&amp;$E922&amp;$F922&amp;$G922, 'market-share'!$A$2:$F$95, 6, 0) * ($C922 = $G922)</f>
        <v>0</v>
      </c>
      <c r="I922" s="1">
        <f>sales!$H922 - IF($C922 &gt;= $G922, VLOOKUP($D922&amp;$G922, 'regional-sales'!$A$2:$D$24, 4, 0) * VLOOKUP($D922&amp;$E922&amp;$F922&amp;$G922, 'market-share'!$A$2:$F$95, 6, 0) * VLOOKUP($C922 - $G922, survival!$A$2:$B$72, 2, 0), 0)</f>
        <v>-2.3492425782478676E-9</v>
      </c>
      <c r="J922" s="1">
        <f>sales!$I922 - IF($C922 &gt;= $G922, sales!$H922 *VLOOKUP(E922&amp;($C922-$G922), 'annual-travel'!$A$2:$D$64, 4, 0), 0)</f>
        <v>-3.8878759369254112E-5</v>
      </c>
      <c r="K922" s="1">
        <f>sales!$J922 - SUM($M922:$P922)</f>
        <v>-5.4012707551009953E-7</v>
      </c>
      <c r="M922" s="1">
        <f>IFERROR(sales!$I922 * VLOOKUP($E922&amp;$F922&amp;"GAS", 'fuel-split'!$A$2:$E$7, 5, 0) / VLOOKUP($F922&amp;$G922&amp;"GAS", 'fuel-efficiency'!$A$2:$E$56, 5, 0), 0)</f>
        <v>0</v>
      </c>
      <c r="N922" s="1">
        <f>IFERROR(sales!$I922 * VLOOKUP($E922&amp;F922&amp;"DSL", 'fuel-split'!$A$2:$E$7, 5, 0) / VLOOKUP($F922&amp;$G922&amp;"DSL", 'fuel-efficiency'!$A$2:$E$56, 5, 0), 0)</f>
        <v>8721.7024569061869</v>
      </c>
      <c r="O922" s="1">
        <f>IFERROR(sales!$I922 * VLOOKUP($E922&amp;$F922&amp;"NG", 'fuel-split'!$A$2:$E$7, 5, 0) / VLOOKUP($F922&amp;$G922&amp;"NG", 'fuel-efficiency'!$A$2:$E$56, 5, 0), 0)</f>
        <v>0</v>
      </c>
      <c r="P922" s="1">
        <f>IFERROR(sales!$I922 * VLOOKUP($E922&amp;$F922&amp;"ELEC", 'fuel-split'!$A$2:$E$7, 5, 0) / VLOOKUP($F922&amp;$G922&amp;"ELEC", 'fuel-efficiency'!$A$2:$E$56, 5, 0), 0)</f>
        <v>0</v>
      </c>
    </row>
    <row r="923" spans="1:16" x14ac:dyDescent="0.2">
      <c r="A923" s="1" t="str">
        <f t="shared" si="28"/>
        <v>20182industrialVCC 22400 (DSL LHD1)2010</v>
      </c>
      <c r="B923" s="1" t="str">
        <f t="shared" si="29"/>
        <v>20182industrialVCC 22400 (DSL LHD1)</v>
      </c>
      <c r="C923">
        <f>sales!$B$923</f>
        <v>2018</v>
      </c>
      <c r="D923">
        <f>sales!$C$923</f>
        <v>2</v>
      </c>
      <c r="E923" t="str">
        <f>sales!$D$923</f>
        <v>industrial</v>
      </c>
      <c r="F923" t="str">
        <f>sales!$E$923</f>
        <v>VCC 22400 (DSL LHD1)</v>
      </c>
      <c r="G923">
        <f>sales!$F$923</f>
        <v>2010</v>
      </c>
      <c r="H923" s="1">
        <f>sales!$G923 - VLOOKUP($D923&amp;$G923, 'regional-sales'!$A$2:$D$24, 4, 0) * VLOOKUP($D923&amp;$E923&amp;$F923&amp;$G923, 'market-share'!$A$2:$F$95, 6, 0) * ($C923 = $G923)</f>
        <v>0</v>
      </c>
      <c r="I923" s="1">
        <f>sales!$H923 - IF($C923 &gt;= $G923, VLOOKUP($D923&amp;$G923, 'regional-sales'!$A$2:$D$24, 4, 0) * VLOOKUP($D923&amp;$E923&amp;$F923&amp;$G923, 'market-share'!$A$2:$F$95, 6, 0) * VLOOKUP($C923 - $G923, survival!$A$2:$B$72, 2, 0), 0)</f>
        <v>-2.3257502590467993E-9</v>
      </c>
      <c r="J923" s="1">
        <f>sales!$I923 - IF($C923 &gt;= $G923, sales!$H923 *VLOOKUP(E923&amp;($C923-$G923), 'annual-travel'!$A$2:$D$64, 4, 0), 0)</f>
        <v>5.3628464229404926E-5</v>
      </c>
      <c r="K923" s="1">
        <f>sales!$J923 - SUM($M923:$P923)</f>
        <v>-5.1857568905688822E-7</v>
      </c>
      <c r="M923" s="1">
        <f>IFERROR(sales!$I923 * VLOOKUP($E923&amp;$F923&amp;"GAS", 'fuel-split'!$A$2:$E$7, 5, 0) / VLOOKUP($F923&amp;$G923&amp;"GAS", 'fuel-efficiency'!$A$2:$E$56, 5, 0), 0)</f>
        <v>0</v>
      </c>
      <c r="N923" s="1">
        <f>IFERROR(sales!$I923 * VLOOKUP($E923&amp;F923&amp;"DSL", 'fuel-split'!$A$2:$E$7, 5, 0) / VLOOKUP($F923&amp;$G923&amp;"DSL", 'fuel-efficiency'!$A$2:$E$56, 5, 0), 0)</f>
        <v>8374.0861807701549</v>
      </c>
      <c r="O923" s="1">
        <f>IFERROR(sales!$I923 * VLOOKUP($E923&amp;$F923&amp;"NG", 'fuel-split'!$A$2:$E$7, 5, 0) / VLOOKUP($F923&amp;$G923&amp;"NG", 'fuel-efficiency'!$A$2:$E$56, 5, 0), 0)</f>
        <v>0</v>
      </c>
      <c r="P923" s="1">
        <f>IFERROR(sales!$I923 * VLOOKUP($E923&amp;$F923&amp;"ELEC", 'fuel-split'!$A$2:$E$7, 5, 0) / VLOOKUP($F923&amp;$G923&amp;"ELEC", 'fuel-efficiency'!$A$2:$E$56, 5, 0), 0)</f>
        <v>0</v>
      </c>
    </row>
    <row r="924" spans="1:16" x14ac:dyDescent="0.2">
      <c r="A924" s="1" t="str">
        <f t="shared" si="28"/>
        <v>20192industrialVCC 22400 (DSL LHD1)2010</v>
      </c>
      <c r="B924" s="1" t="str">
        <f t="shared" si="29"/>
        <v>20192industrialVCC 22400 (DSL LHD1)</v>
      </c>
      <c r="C924">
        <f>sales!$B$924</f>
        <v>2019</v>
      </c>
      <c r="D924">
        <f>sales!$C$924</f>
        <v>2</v>
      </c>
      <c r="E924" t="str">
        <f>sales!$D$924</f>
        <v>industrial</v>
      </c>
      <c r="F924" t="str">
        <f>sales!$E$924</f>
        <v>VCC 22400 (DSL LHD1)</v>
      </c>
      <c r="G924">
        <f>sales!$F$924</f>
        <v>2010</v>
      </c>
      <c r="H924" s="1">
        <f>sales!$G924 - VLOOKUP($D924&amp;$G924, 'regional-sales'!$A$2:$D$24, 4, 0) * VLOOKUP($D924&amp;$E924&amp;$F924&amp;$G924, 'market-share'!$A$2:$F$95, 6, 0) * ($C924 = $G924)</f>
        <v>0</v>
      </c>
      <c r="I924" s="1">
        <f>sales!$H924 - IF($C924 &gt;= $G924, VLOOKUP($D924&amp;$G924, 'regional-sales'!$A$2:$D$24, 4, 0) * VLOOKUP($D924&amp;$E924&amp;$F924&amp;$G924, 'market-share'!$A$2:$F$95, 6, 0) * VLOOKUP($C924 - $G924, survival!$A$2:$B$72, 2, 0), 0)</f>
        <v>-2.2560122658887849E-9</v>
      </c>
      <c r="J924" s="1">
        <f>sales!$I924 - IF($C924 &gt;= $G924, sales!$H924 *VLOOKUP(E924&amp;($C924-$G924), 'annual-travel'!$A$2:$D$64, 4, 0), 0)</f>
        <v>8.7639782577753067E-6</v>
      </c>
      <c r="K924" s="1">
        <f>sales!$J924 - SUM($M924:$P924)</f>
        <v>-5.02323018736206E-7</v>
      </c>
      <c r="M924" s="1">
        <f>IFERROR(sales!$I924 * VLOOKUP($E924&amp;$F924&amp;"GAS", 'fuel-split'!$A$2:$E$7, 5, 0) / VLOOKUP($F924&amp;$G924&amp;"GAS", 'fuel-efficiency'!$A$2:$E$56, 5, 0), 0)</f>
        <v>0</v>
      </c>
      <c r="N924" s="1">
        <f>IFERROR(sales!$I924 * VLOOKUP($E924&amp;F924&amp;"DSL", 'fuel-split'!$A$2:$E$7, 5, 0) / VLOOKUP($F924&amp;$G924&amp;"DSL", 'fuel-efficiency'!$A$2:$E$56, 5, 0), 0)</f>
        <v>8111.4773745240927</v>
      </c>
      <c r="O924" s="1">
        <f>IFERROR(sales!$I924 * VLOOKUP($E924&amp;$F924&amp;"NG", 'fuel-split'!$A$2:$E$7, 5, 0) / VLOOKUP($F924&amp;$G924&amp;"NG", 'fuel-efficiency'!$A$2:$E$56, 5, 0), 0)</f>
        <v>0</v>
      </c>
      <c r="P924" s="1">
        <f>IFERROR(sales!$I924 * VLOOKUP($E924&amp;$F924&amp;"ELEC", 'fuel-split'!$A$2:$E$7, 5, 0) / VLOOKUP($F924&amp;$G924&amp;"ELEC", 'fuel-efficiency'!$A$2:$E$56, 5, 0), 0)</f>
        <v>0</v>
      </c>
    </row>
    <row r="925" spans="1:16" x14ac:dyDescent="0.2">
      <c r="A925" s="1" t="str">
        <f t="shared" si="28"/>
        <v>20202industrialVCC 22400 (DSL LHD1)2010</v>
      </c>
      <c r="B925" s="1" t="str">
        <f t="shared" si="29"/>
        <v>20202industrialVCC 22400 (DSL LHD1)</v>
      </c>
      <c r="C925">
        <f>sales!$B$925</f>
        <v>2020</v>
      </c>
      <c r="D925">
        <f>sales!$C$925</f>
        <v>2</v>
      </c>
      <c r="E925" t="str">
        <f>sales!$D$925</f>
        <v>industrial</v>
      </c>
      <c r="F925" t="str">
        <f>sales!$E$925</f>
        <v>VCC 22400 (DSL LHD1)</v>
      </c>
      <c r="G925">
        <f>sales!$F$925</f>
        <v>2010</v>
      </c>
      <c r="H925" s="1">
        <f>sales!$G925 - VLOOKUP($D925&amp;$G925, 'regional-sales'!$A$2:$D$24, 4, 0) * VLOOKUP($D925&amp;$E925&amp;$F925&amp;$G925, 'market-share'!$A$2:$F$95, 6, 0) * ($C925 = $G925)</f>
        <v>0</v>
      </c>
      <c r="I925" s="1">
        <f>sales!$H925 - IF($C925 &gt;= $G925, VLOOKUP($D925&amp;$G925, 'regional-sales'!$A$2:$D$24, 4, 0) * VLOOKUP($D925&amp;$E925&amp;$F925&amp;$G925, 'market-share'!$A$2:$F$95, 6, 0) * VLOOKUP($C925 - $G925, survival!$A$2:$B$72, 2, 0), 0)</f>
        <v>-2.1883383993781536E-9</v>
      </c>
      <c r="J925" s="1">
        <f>sales!$I925 - IF($C925 &gt;= $G925, sales!$H925 *VLOOKUP(E925&amp;($C925-$G925), 'annual-travel'!$A$2:$D$64, 4, 0), 0)</f>
        <v>-4.5749504351988435E-5</v>
      </c>
      <c r="K925" s="1">
        <f>sales!$J925 - SUM($M925:$P925)</f>
        <v>-4.7597950469935313E-7</v>
      </c>
      <c r="M925" s="1">
        <f>IFERROR(sales!$I925 * VLOOKUP($E925&amp;$F925&amp;"GAS", 'fuel-split'!$A$2:$E$7, 5, 0) / VLOOKUP($F925&amp;$G925&amp;"GAS", 'fuel-efficiency'!$A$2:$E$56, 5, 0), 0)</f>
        <v>0</v>
      </c>
      <c r="N925" s="1">
        <f>IFERROR(sales!$I925 * VLOOKUP($E925&amp;F925&amp;"DSL", 'fuel-split'!$A$2:$E$7, 5, 0) / VLOOKUP($F925&amp;$G925&amp;"DSL", 'fuel-efficiency'!$A$2:$E$56, 5, 0), 0)</f>
        <v>7686.3037203040094</v>
      </c>
      <c r="O925" s="1">
        <f>IFERROR(sales!$I925 * VLOOKUP($E925&amp;$F925&amp;"NG", 'fuel-split'!$A$2:$E$7, 5, 0) / VLOOKUP($F925&amp;$G925&amp;"NG", 'fuel-efficiency'!$A$2:$E$56, 5, 0), 0)</f>
        <v>0</v>
      </c>
      <c r="P925" s="1">
        <f>IFERROR(sales!$I925 * VLOOKUP($E925&amp;$F925&amp;"ELEC", 'fuel-split'!$A$2:$E$7, 5, 0) / VLOOKUP($F925&amp;$G925&amp;"ELEC", 'fuel-efficiency'!$A$2:$E$56, 5, 0), 0)</f>
        <v>0</v>
      </c>
    </row>
    <row r="926" spans="1:16" x14ac:dyDescent="0.2">
      <c r="A926" s="1" t="str">
        <f t="shared" si="28"/>
        <v>20102industrialVCC 22400 (DSL LHD1)2011</v>
      </c>
      <c r="B926" s="1" t="str">
        <f t="shared" si="29"/>
        <v>20102industrialVCC 22400 (DSL LHD1)</v>
      </c>
      <c r="C926">
        <f>sales!$B$926</f>
        <v>2010</v>
      </c>
      <c r="D926">
        <f>sales!$C$926</f>
        <v>2</v>
      </c>
      <c r="E926" t="str">
        <f>sales!$D$926</f>
        <v>industrial</v>
      </c>
      <c r="F926" t="str">
        <f>sales!$E$926</f>
        <v>VCC 22400 (DSL LHD1)</v>
      </c>
      <c r="G926">
        <f>sales!$F$926</f>
        <v>2011</v>
      </c>
      <c r="H926" s="1">
        <f>sales!$G926 - VLOOKUP($D926&amp;$G926, 'regional-sales'!$A$2:$D$24, 4, 0) * VLOOKUP($D926&amp;$E926&amp;$F926&amp;$G926, 'market-share'!$A$2:$F$95, 6, 0) * ($C926 = $G926)</f>
        <v>0</v>
      </c>
      <c r="I926" s="1">
        <f>sales!$H926 - IF($C926 &gt;= $G926, VLOOKUP($D926&amp;$G926, 'regional-sales'!$A$2:$D$24, 4, 0) * VLOOKUP($D926&amp;$E926&amp;$F926&amp;$G926, 'market-share'!$A$2:$F$95, 6, 0) * VLOOKUP($C926 - $G926, survival!$A$2:$B$72, 2, 0), 0)</f>
        <v>0</v>
      </c>
      <c r="J926" s="1">
        <f>sales!$I926 - IF($C926 &gt;= $G926, sales!$H926 *VLOOKUP(E926&amp;($C926-$G926), 'annual-travel'!$A$2:$D$64, 4, 0), 0)</f>
        <v>0</v>
      </c>
      <c r="K926" s="1">
        <f>sales!$J926 - SUM($M926:$P926)</f>
        <v>0</v>
      </c>
      <c r="M926" s="1">
        <f>IFERROR(sales!$I926 * VLOOKUP($E926&amp;$F926&amp;"GAS", 'fuel-split'!$A$2:$E$7, 5, 0) / VLOOKUP($F926&amp;$G926&amp;"GAS", 'fuel-efficiency'!$A$2:$E$56, 5, 0), 0)</f>
        <v>0</v>
      </c>
      <c r="N926" s="1">
        <f>IFERROR(sales!$I926 * VLOOKUP($E926&amp;F926&amp;"DSL", 'fuel-split'!$A$2:$E$7, 5, 0) / VLOOKUP($F926&amp;$G926&amp;"DSL", 'fuel-efficiency'!$A$2:$E$56, 5, 0), 0)</f>
        <v>0</v>
      </c>
      <c r="O926" s="1">
        <f>IFERROR(sales!$I926 * VLOOKUP($E926&amp;$F926&amp;"NG", 'fuel-split'!$A$2:$E$7, 5, 0) / VLOOKUP($F926&amp;$G926&amp;"NG", 'fuel-efficiency'!$A$2:$E$56, 5, 0), 0)</f>
        <v>0</v>
      </c>
      <c r="P926" s="1">
        <f>IFERROR(sales!$I926 * VLOOKUP($E926&amp;$F926&amp;"ELEC", 'fuel-split'!$A$2:$E$7, 5, 0) / VLOOKUP($F926&amp;$G926&amp;"ELEC", 'fuel-efficiency'!$A$2:$E$56, 5, 0), 0)</f>
        <v>0</v>
      </c>
    </row>
    <row r="927" spans="1:16" x14ac:dyDescent="0.2">
      <c r="A927" s="1" t="str">
        <f t="shared" si="28"/>
        <v>20112industrialVCC 22400 (DSL LHD1)2011</v>
      </c>
      <c r="B927" s="1" t="str">
        <f t="shared" si="29"/>
        <v>20112industrialVCC 22400 (DSL LHD1)</v>
      </c>
      <c r="C927">
        <f>sales!$B$927</f>
        <v>2011</v>
      </c>
      <c r="D927">
        <f>sales!$C$927</f>
        <v>2</v>
      </c>
      <c r="E927" t="str">
        <f>sales!$D$927</f>
        <v>industrial</v>
      </c>
      <c r="F927" t="str">
        <f>sales!$E$927</f>
        <v>VCC 22400 (DSL LHD1)</v>
      </c>
      <c r="G927">
        <f>sales!$F$927</f>
        <v>2011</v>
      </c>
      <c r="H927" s="1">
        <f>sales!$G927 - VLOOKUP($D927&amp;$G927, 'regional-sales'!$A$2:$D$24, 4, 0) * VLOOKUP($D927&amp;$E927&amp;$F927&amp;$G927, 'market-share'!$A$2:$F$95, 6, 0) * ($C927 = $G927)</f>
        <v>2.3150050765252672E-9</v>
      </c>
      <c r="I927" s="1">
        <f>sales!$H927 - IF($C927 &gt;= $G927, VLOOKUP($D927&amp;$G927, 'regional-sales'!$A$2:$D$24, 4, 0) * VLOOKUP($D927&amp;$E927&amp;$F927&amp;$G927, 'market-share'!$A$2:$F$95, 6, 0) * VLOOKUP($C927 - $G927, survival!$A$2:$B$72, 2, 0), 0)</f>
        <v>2.3150050765252672E-9</v>
      </c>
      <c r="J927" s="1">
        <f>sales!$I927 - IF($C927 &gt;= $G927, sales!$H927 *VLOOKUP(E927&amp;($C927-$G927), 'annual-travel'!$A$2:$D$64, 4, 0), 0)</f>
        <v>1.7875358462333679E-3</v>
      </c>
      <c r="K927" s="1">
        <f>sales!$J927 - SUM($M927:$P927)</f>
        <v>2.3480737581849098E-5</v>
      </c>
      <c r="M927" s="1">
        <f>IFERROR(sales!$I927 * VLOOKUP($E927&amp;$F927&amp;"GAS", 'fuel-split'!$A$2:$E$7, 5, 0) / VLOOKUP($F927&amp;$G927&amp;"GAS", 'fuel-efficiency'!$A$2:$E$56, 5, 0), 0)</f>
        <v>0</v>
      </c>
      <c r="N927" s="1">
        <f>IFERROR(sales!$I927 * VLOOKUP($E927&amp;F927&amp;"DSL", 'fuel-split'!$A$2:$E$7, 5, 0) / VLOOKUP($F927&amp;$G927&amp;"DSL", 'fuel-efficiency'!$A$2:$E$56, 5, 0), 0)</f>
        <v>527534.71117077826</v>
      </c>
      <c r="O927" s="1">
        <f>IFERROR(sales!$I927 * VLOOKUP($E927&amp;$F927&amp;"NG", 'fuel-split'!$A$2:$E$7, 5, 0) / VLOOKUP($F927&amp;$G927&amp;"NG", 'fuel-efficiency'!$A$2:$E$56, 5, 0), 0)</f>
        <v>0</v>
      </c>
      <c r="P927" s="1">
        <f>IFERROR(sales!$I927 * VLOOKUP($E927&amp;$F927&amp;"ELEC", 'fuel-split'!$A$2:$E$7, 5, 0) / VLOOKUP($F927&amp;$G927&amp;"ELEC", 'fuel-efficiency'!$A$2:$E$56, 5, 0), 0)</f>
        <v>0</v>
      </c>
    </row>
    <row r="928" spans="1:16" x14ac:dyDescent="0.2">
      <c r="A928" s="1" t="str">
        <f t="shared" si="28"/>
        <v>20122industrialVCC 22400 (DSL LHD1)2011</v>
      </c>
      <c r="B928" s="1" t="str">
        <f t="shared" si="29"/>
        <v>20122industrialVCC 22400 (DSL LHD1)</v>
      </c>
      <c r="C928">
        <f>sales!$B$928</f>
        <v>2012</v>
      </c>
      <c r="D928">
        <f>sales!$C$928</f>
        <v>2</v>
      </c>
      <c r="E928" t="str">
        <f>sales!$D$928</f>
        <v>industrial</v>
      </c>
      <c r="F928" t="str">
        <f>sales!$E$928</f>
        <v>VCC 22400 (DSL LHD1)</v>
      </c>
      <c r="G928">
        <f>sales!$F$928</f>
        <v>2011</v>
      </c>
      <c r="H928" s="1">
        <f>sales!$G928 - VLOOKUP($D928&amp;$G928, 'regional-sales'!$A$2:$D$24, 4, 0) * VLOOKUP($D928&amp;$E928&amp;$F928&amp;$G928, 'market-share'!$A$2:$F$95, 6, 0) * ($C928 = $G928)</f>
        <v>0</v>
      </c>
      <c r="I928" s="1">
        <f>sales!$H928 - IF($C928 &gt;= $G928, VLOOKUP($D928&amp;$G928, 'regional-sales'!$A$2:$D$24, 4, 0) * VLOOKUP($D928&amp;$E928&amp;$F928&amp;$G928, 'market-share'!$A$2:$F$95, 6, 0) * VLOOKUP($C928 - $G928, survival!$A$2:$B$72, 2, 0), 0)</f>
        <v>2.2915287445357535E-9</v>
      </c>
      <c r="J928" s="1">
        <f>sales!$I928 - IF($C928 &gt;= $G928, sales!$H928 *VLOOKUP(E928&amp;($C928-$G928), 'annual-travel'!$A$2:$D$64, 4, 0), 0)</f>
        <v>5.0893425941467285E-4</v>
      </c>
      <c r="K928" s="1">
        <f>sales!$J928 - SUM($M928:$P928)</f>
        <v>2.2104592062532902E-5</v>
      </c>
      <c r="M928" s="1">
        <f>IFERROR(sales!$I928 * VLOOKUP($E928&amp;$F928&amp;"GAS", 'fuel-split'!$A$2:$E$7, 5, 0) / VLOOKUP($F928&amp;$G928&amp;"GAS", 'fuel-efficiency'!$A$2:$E$56, 5, 0), 0)</f>
        <v>0</v>
      </c>
      <c r="N928" s="1">
        <f>IFERROR(sales!$I928 * VLOOKUP($E928&amp;F928&amp;"DSL", 'fuel-split'!$A$2:$E$7, 5, 0) / VLOOKUP($F928&amp;$G928&amp;"DSL", 'fuel-efficiency'!$A$2:$E$56, 5, 0), 0)</f>
        <v>496697.74228150438</v>
      </c>
      <c r="O928" s="1">
        <f>IFERROR(sales!$I928 * VLOOKUP($E928&amp;$F928&amp;"NG", 'fuel-split'!$A$2:$E$7, 5, 0) / VLOOKUP($F928&amp;$G928&amp;"NG", 'fuel-efficiency'!$A$2:$E$56, 5, 0), 0)</f>
        <v>0</v>
      </c>
      <c r="P928" s="1">
        <f>IFERROR(sales!$I928 * VLOOKUP($E928&amp;$F928&amp;"ELEC", 'fuel-split'!$A$2:$E$7, 5, 0) / VLOOKUP($F928&amp;$G928&amp;"ELEC", 'fuel-efficiency'!$A$2:$E$56, 5, 0), 0)</f>
        <v>0</v>
      </c>
    </row>
    <row r="929" spans="1:16" x14ac:dyDescent="0.2">
      <c r="A929" s="1" t="str">
        <f t="shared" si="28"/>
        <v>20132industrialVCC 22400 (DSL LHD1)2011</v>
      </c>
      <c r="B929" s="1" t="str">
        <f t="shared" si="29"/>
        <v>20132industrialVCC 22400 (DSL LHD1)</v>
      </c>
      <c r="C929">
        <f>sales!$B$929</f>
        <v>2013</v>
      </c>
      <c r="D929">
        <f>sales!$C$929</f>
        <v>2</v>
      </c>
      <c r="E929" t="str">
        <f>sales!$D$929</f>
        <v>industrial</v>
      </c>
      <c r="F929" t="str">
        <f>sales!$E$929</f>
        <v>VCC 22400 (DSL LHD1)</v>
      </c>
      <c r="G929">
        <f>sales!$F$929</f>
        <v>2011</v>
      </c>
      <c r="H929" s="1">
        <f>sales!$G929 - VLOOKUP($D929&amp;$G929, 'regional-sales'!$A$2:$D$24, 4, 0) * VLOOKUP($D929&amp;$E929&amp;$F929&amp;$G929, 'market-share'!$A$2:$F$95, 6, 0) * ($C929 = $G929)</f>
        <v>0</v>
      </c>
      <c r="I929" s="1">
        <f>sales!$H929 - IF($C929 &gt;= $G929, VLOOKUP($D929&amp;$G929, 'regional-sales'!$A$2:$D$24, 4, 0) * VLOOKUP($D929&amp;$E929&amp;$F929&amp;$G929, 'market-share'!$A$2:$F$95, 6, 0) * VLOOKUP($C929 - $G929, survival!$A$2:$B$72, 2, 0), 0)</f>
        <v>2.2683934730594046E-9</v>
      </c>
      <c r="J929" s="1">
        <f>sales!$I929 - IF($C929 &gt;= $G929, sales!$H929 *VLOOKUP(E929&amp;($C929-$G929), 'annual-travel'!$A$2:$D$64, 4, 0), 0)</f>
        <v>4.8055313527584076E-4</v>
      </c>
      <c r="K929" s="1">
        <f>sales!$J929 - SUM($M929:$P929)</f>
        <v>2.1264480892568827E-5</v>
      </c>
      <c r="M929" s="1">
        <f>IFERROR(sales!$I929 * VLOOKUP($E929&amp;$F929&amp;"GAS", 'fuel-split'!$A$2:$E$7, 5, 0) / VLOOKUP($F929&amp;$G929&amp;"GAS", 'fuel-efficiency'!$A$2:$E$56, 5, 0), 0)</f>
        <v>0</v>
      </c>
      <c r="N929" s="1">
        <f>IFERROR(sales!$I929 * VLOOKUP($E929&amp;F929&amp;"DSL", 'fuel-split'!$A$2:$E$7, 5, 0) / VLOOKUP($F929&amp;$G929&amp;"DSL", 'fuel-efficiency'!$A$2:$E$56, 5, 0), 0)</f>
        <v>477813.30135842151</v>
      </c>
      <c r="O929" s="1">
        <f>IFERROR(sales!$I929 * VLOOKUP($E929&amp;$F929&amp;"NG", 'fuel-split'!$A$2:$E$7, 5, 0) / VLOOKUP($F929&amp;$G929&amp;"NG", 'fuel-efficiency'!$A$2:$E$56, 5, 0), 0)</f>
        <v>0</v>
      </c>
      <c r="P929" s="1">
        <f>IFERROR(sales!$I929 * VLOOKUP($E929&amp;$F929&amp;"ELEC", 'fuel-split'!$A$2:$E$7, 5, 0) / VLOOKUP($F929&amp;$G929&amp;"ELEC", 'fuel-efficiency'!$A$2:$E$56, 5, 0), 0)</f>
        <v>0</v>
      </c>
    </row>
    <row r="930" spans="1:16" x14ac:dyDescent="0.2">
      <c r="A930" s="1" t="str">
        <f t="shared" si="28"/>
        <v>20142industrialVCC 22400 (DSL LHD1)2011</v>
      </c>
      <c r="B930" s="1" t="str">
        <f t="shared" si="29"/>
        <v>20142industrialVCC 22400 (DSL LHD1)</v>
      </c>
      <c r="C930">
        <f>sales!$B$930</f>
        <v>2014</v>
      </c>
      <c r="D930">
        <f>sales!$C$930</f>
        <v>2</v>
      </c>
      <c r="E930" t="str">
        <f>sales!$D$930</f>
        <v>industrial</v>
      </c>
      <c r="F930" t="str">
        <f>sales!$E$930</f>
        <v>VCC 22400 (DSL LHD1)</v>
      </c>
      <c r="G930">
        <f>sales!$F$930</f>
        <v>2011</v>
      </c>
      <c r="H930" s="1">
        <f>sales!$G930 - VLOOKUP($D930&amp;$G930, 'regional-sales'!$A$2:$D$24, 4, 0) * VLOOKUP($D930&amp;$E930&amp;$F930&amp;$G930, 'market-share'!$A$2:$F$95, 6, 0) * ($C930 = $G930)</f>
        <v>0</v>
      </c>
      <c r="I930" s="1">
        <f>sales!$H930 - IF($C930 &gt;= $G930, VLOOKUP($D930&amp;$G930, 'regional-sales'!$A$2:$D$24, 4, 0) * VLOOKUP($D930&amp;$E930&amp;$F930&amp;$G930, 'market-share'!$A$2:$F$95, 6, 0) * VLOOKUP($C930 - $G930, survival!$A$2:$B$72, 2, 0), 0)</f>
        <v>2.2458266357716639E-9</v>
      </c>
      <c r="J930" s="1">
        <f>sales!$I930 - IF($C930 &gt;= $G930, sales!$H930 *VLOOKUP(E930&amp;($C930-$G930), 'annual-travel'!$A$2:$D$64, 4, 0), 0)</f>
        <v>1.8133707344532013E-3</v>
      </c>
      <c r="K930" s="1">
        <f>sales!$J930 - SUM($M930:$P930)</f>
        <v>2.0585954189300537E-5</v>
      </c>
      <c r="M930" s="1">
        <f>IFERROR(sales!$I930 * VLOOKUP($E930&amp;$F930&amp;"GAS", 'fuel-split'!$A$2:$E$7, 5, 0) / VLOOKUP($F930&amp;$G930&amp;"GAS", 'fuel-efficiency'!$A$2:$E$56, 5, 0), 0)</f>
        <v>0</v>
      </c>
      <c r="N930" s="1">
        <f>IFERROR(sales!$I930 * VLOOKUP($E930&amp;F930&amp;"DSL", 'fuel-split'!$A$2:$E$7, 5, 0) / VLOOKUP($F930&amp;$G930&amp;"DSL", 'fuel-efficiency'!$A$2:$E$56, 5, 0), 0)</f>
        <v>462557.62633016804</v>
      </c>
      <c r="O930" s="1">
        <f>IFERROR(sales!$I930 * VLOOKUP($E930&amp;$F930&amp;"NG", 'fuel-split'!$A$2:$E$7, 5, 0) / VLOOKUP($F930&amp;$G930&amp;"NG", 'fuel-efficiency'!$A$2:$E$56, 5, 0), 0)</f>
        <v>0</v>
      </c>
      <c r="P930" s="1">
        <f>IFERROR(sales!$I930 * VLOOKUP($E930&amp;$F930&amp;"ELEC", 'fuel-split'!$A$2:$E$7, 5, 0) / VLOOKUP($F930&amp;$G930&amp;"ELEC", 'fuel-efficiency'!$A$2:$E$56, 5, 0), 0)</f>
        <v>0</v>
      </c>
    </row>
    <row r="931" spans="1:16" x14ac:dyDescent="0.2">
      <c r="A931" s="1" t="str">
        <f t="shared" si="28"/>
        <v>20152industrialVCC 22400 (DSL LHD1)2011</v>
      </c>
      <c r="B931" s="1" t="str">
        <f t="shared" si="29"/>
        <v>20152industrialVCC 22400 (DSL LHD1)</v>
      </c>
      <c r="C931">
        <f>sales!$B$931</f>
        <v>2015</v>
      </c>
      <c r="D931">
        <f>sales!$C$931</f>
        <v>2</v>
      </c>
      <c r="E931" t="str">
        <f>sales!$D$931</f>
        <v>industrial</v>
      </c>
      <c r="F931" t="str">
        <f>sales!$E$931</f>
        <v>VCC 22400 (DSL LHD1)</v>
      </c>
      <c r="G931">
        <f>sales!$F$931</f>
        <v>2011</v>
      </c>
      <c r="H931" s="1">
        <f>sales!$G931 - VLOOKUP($D931&amp;$G931, 'regional-sales'!$A$2:$D$24, 4, 0) * VLOOKUP($D931&amp;$E931&amp;$F931&amp;$G931, 'market-share'!$A$2:$F$95, 6, 0) * ($C931 = $G931)</f>
        <v>0</v>
      </c>
      <c r="I931" s="1">
        <f>sales!$H931 - IF($C931 &gt;= $G931, VLOOKUP($D931&amp;$G931, 'regional-sales'!$A$2:$D$24, 4, 0) * VLOOKUP($D931&amp;$E931&amp;$F931&amp;$G931, 'market-share'!$A$2:$F$95, 6, 0) * VLOOKUP($C931 - $G931, survival!$A$2:$B$72, 2, 0), 0)</f>
        <v>2.2234871721593663E-9</v>
      </c>
      <c r="J931" s="1">
        <f>sales!$I931 - IF($C931 &gt;= $G931, sales!$H931 *VLOOKUP(E931&amp;($C931-$G931), 'annual-travel'!$A$2:$D$64, 4, 0), 0)</f>
        <v>-1.6792900860309601E-3</v>
      </c>
      <c r="K931" s="1">
        <f>sales!$J931 - SUM($M931:$P931)</f>
        <v>1.8371269106864929E-5</v>
      </c>
      <c r="M931" s="1">
        <f>IFERROR(sales!$I931 * VLOOKUP($E931&amp;$F931&amp;"GAS", 'fuel-split'!$A$2:$E$7, 5, 0) / VLOOKUP($F931&amp;$G931&amp;"GAS", 'fuel-efficiency'!$A$2:$E$56, 5, 0), 0)</f>
        <v>0</v>
      </c>
      <c r="N931" s="1">
        <f>IFERROR(sales!$I931 * VLOOKUP($E931&amp;F931&amp;"DSL", 'fuel-split'!$A$2:$E$7, 5, 0) / VLOOKUP($F931&amp;$G931&amp;"DSL", 'fuel-efficiency'!$A$2:$E$56, 5, 0), 0)</f>
        <v>412810.67630879174</v>
      </c>
      <c r="O931" s="1">
        <f>IFERROR(sales!$I931 * VLOOKUP($E931&amp;$F931&amp;"NG", 'fuel-split'!$A$2:$E$7, 5, 0) / VLOOKUP($F931&amp;$G931&amp;"NG", 'fuel-efficiency'!$A$2:$E$56, 5, 0), 0)</f>
        <v>0</v>
      </c>
      <c r="P931" s="1">
        <f>IFERROR(sales!$I931 * VLOOKUP($E931&amp;$F931&amp;"ELEC", 'fuel-split'!$A$2:$E$7, 5, 0) / VLOOKUP($F931&amp;$G931&amp;"ELEC", 'fuel-efficiency'!$A$2:$E$56, 5, 0), 0)</f>
        <v>0</v>
      </c>
    </row>
    <row r="932" spans="1:16" x14ac:dyDescent="0.2">
      <c r="A932" s="1" t="str">
        <f t="shared" si="28"/>
        <v>20162industrialVCC 22400 (DSL LHD1)2011</v>
      </c>
      <c r="B932" s="1" t="str">
        <f t="shared" si="29"/>
        <v>20162industrialVCC 22400 (DSL LHD1)</v>
      </c>
      <c r="C932">
        <f>sales!$B$932</f>
        <v>2016</v>
      </c>
      <c r="D932">
        <f>sales!$C$932</f>
        <v>2</v>
      </c>
      <c r="E932" t="str">
        <f>sales!$D$932</f>
        <v>industrial</v>
      </c>
      <c r="F932" t="str">
        <f>sales!$E$932</f>
        <v>VCC 22400 (DSL LHD1)</v>
      </c>
      <c r="G932">
        <f>sales!$F$932</f>
        <v>2011</v>
      </c>
      <c r="H932" s="1">
        <f>sales!$G932 - VLOOKUP($D932&amp;$G932, 'regional-sales'!$A$2:$D$24, 4, 0) * VLOOKUP($D932&amp;$E932&amp;$F932&amp;$G932, 'market-share'!$A$2:$F$95, 6, 0) * ($C932 = $G932)</f>
        <v>0</v>
      </c>
      <c r="I932" s="1">
        <f>sales!$H932 - IF($C932 &gt;= $G932, VLOOKUP($D932&amp;$G932, 'regional-sales'!$A$2:$D$24, 4, 0) * VLOOKUP($D932&amp;$E932&amp;$F932&amp;$G932, 'market-share'!$A$2:$F$95, 6, 0) * VLOOKUP($C932 - $G932, survival!$A$2:$B$72, 2, 0), 0)</f>
        <v>2.2006929611961823E-9</v>
      </c>
      <c r="J932" s="1">
        <f>sales!$I932 - IF($C932 &gt;= $G932, sales!$H932 *VLOOKUP(E932&amp;($C932-$G932), 'annual-travel'!$A$2:$D$64, 4, 0), 0)</f>
        <v>-2.1173255518078804E-3</v>
      </c>
      <c r="K932" s="1">
        <f>sales!$J932 - SUM($M932:$P932)</f>
        <v>1.7201527953147888E-5</v>
      </c>
      <c r="M932" s="1">
        <f>IFERROR(sales!$I932 * VLOOKUP($E932&amp;$F932&amp;"GAS", 'fuel-split'!$A$2:$E$7, 5, 0) / VLOOKUP($F932&amp;$G932&amp;"GAS", 'fuel-efficiency'!$A$2:$E$56, 5, 0), 0)</f>
        <v>0</v>
      </c>
      <c r="N932" s="1">
        <f>IFERROR(sales!$I932 * VLOOKUP($E932&amp;F932&amp;"DSL", 'fuel-split'!$A$2:$E$7, 5, 0) / VLOOKUP($F932&amp;$G932&amp;"DSL", 'fuel-efficiency'!$A$2:$E$56, 5, 0), 0)</f>
        <v>386521.30096019147</v>
      </c>
      <c r="O932" s="1">
        <f>IFERROR(sales!$I932 * VLOOKUP($E932&amp;$F932&amp;"NG", 'fuel-split'!$A$2:$E$7, 5, 0) / VLOOKUP($F932&amp;$G932&amp;"NG", 'fuel-efficiency'!$A$2:$E$56, 5, 0), 0)</f>
        <v>0</v>
      </c>
      <c r="P932" s="1">
        <f>IFERROR(sales!$I932 * VLOOKUP($E932&amp;$F932&amp;"ELEC", 'fuel-split'!$A$2:$E$7, 5, 0) / VLOOKUP($F932&amp;$G932&amp;"ELEC", 'fuel-efficiency'!$A$2:$E$56, 5, 0), 0)</f>
        <v>0</v>
      </c>
    </row>
    <row r="933" spans="1:16" x14ac:dyDescent="0.2">
      <c r="A933" s="1" t="str">
        <f t="shared" si="28"/>
        <v>20172industrialVCC 22400 (DSL LHD1)2011</v>
      </c>
      <c r="B933" s="1" t="str">
        <f t="shared" si="29"/>
        <v>20172industrialVCC 22400 (DSL LHD1)</v>
      </c>
      <c r="C933">
        <f>sales!$B$933</f>
        <v>2017</v>
      </c>
      <c r="D933">
        <f>sales!$C$933</f>
        <v>2</v>
      </c>
      <c r="E933" t="str">
        <f>sales!$D$933</f>
        <v>industrial</v>
      </c>
      <c r="F933" t="str">
        <f>sales!$E$933</f>
        <v>VCC 22400 (DSL LHD1)</v>
      </c>
      <c r="G933">
        <f>sales!$F$933</f>
        <v>2011</v>
      </c>
      <c r="H933" s="1">
        <f>sales!$G933 - VLOOKUP($D933&amp;$G933, 'regional-sales'!$A$2:$D$24, 4, 0) * VLOOKUP($D933&amp;$E933&amp;$F933&amp;$G933, 'market-share'!$A$2:$F$95, 6, 0) * ($C933 = $G933)</f>
        <v>0</v>
      </c>
      <c r="I933" s="1">
        <f>sales!$H933 - IF($C933 &gt;= $G933, VLOOKUP($D933&amp;$G933, 'regional-sales'!$A$2:$D$24, 4, 0) * VLOOKUP($D933&amp;$E933&amp;$F933&amp;$G933, 'market-share'!$A$2:$F$95, 6, 0) * VLOOKUP($C933 - $G933, survival!$A$2:$B$72, 2, 0), 0)</f>
        <v>2.178865088353632E-9</v>
      </c>
      <c r="J933" s="1">
        <f>sales!$I933 - IF($C933 &gt;= $G933, sales!$H933 *VLOOKUP(E933&amp;($C933-$G933), 'annual-travel'!$A$2:$D$64, 4, 0), 0)</f>
        <v>9.1122649610042572E-4</v>
      </c>
      <c r="K933" s="1">
        <f>sales!$J933 - SUM($M933:$P933)</f>
        <v>1.6532954759895802E-5</v>
      </c>
      <c r="M933" s="1">
        <f>IFERROR(sales!$I933 * VLOOKUP($E933&amp;$F933&amp;"GAS", 'fuel-split'!$A$2:$E$7, 5, 0) / VLOOKUP($F933&amp;$G933&amp;"GAS", 'fuel-efficiency'!$A$2:$E$56, 5, 0), 0)</f>
        <v>0</v>
      </c>
      <c r="N933" s="1">
        <f>IFERROR(sales!$I933 * VLOOKUP($E933&amp;F933&amp;"DSL", 'fuel-split'!$A$2:$E$7, 5, 0) / VLOOKUP($F933&amp;$G933&amp;"DSL", 'fuel-efficiency'!$A$2:$E$56, 5, 0), 0)</f>
        <v>371489.05845484906</v>
      </c>
      <c r="O933" s="1">
        <f>IFERROR(sales!$I933 * VLOOKUP($E933&amp;$F933&amp;"NG", 'fuel-split'!$A$2:$E$7, 5, 0) / VLOOKUP($F933&amp;$G933&amp;"NG", 'fuel-efficiency'!$A$2:$E$56, 5, 0), 0)</f>
        <v>0</v>
      </c>
      <c r="P933" s="1">
        <f>IFERROR(sales!$I933 * VLOOKUP($E933&amp;$F933&amp;"ELEC", 'fuel-split'!$A$2:$E$7, 5, 0) / VLOOKUP($F933&amp;$G933&amp;"ELEC", 'fuel-efficiency'!$A$2:$E$56, 5, 0), 0)</f>
        <v>0</v>
      </c>
    </row>
    <row r="934" spans="1:16" x14ac:dyDescent="0.2">
      <c r="A934" s="1" t="str">
        <f t="shared" si="28"/>
        <v>20182industrialVCC 22400 (DSL LHD1)2011</v>
      </c>
      <c r="B934" s="1" t="str">
        <f t="shared" si="29"/>
        <v>20182industrialVCC 22400 (DSL LHD1)</v>
      </c>
      <c r="C934">
        <f>sales!$B$934</f>
        <v>2018</v>
      </c>
      <c r="D934">
        <f>sales!$C$934</f>
        <v>2</v>
      </c>
      <c r="E934" t="str">
        <f>sales!$D$934</f>
        <v>industrial</v>
      </c>
      <c r="F934" t="str">
        <f>sales!$E$934</f>
        <v>VCC 22400 (DSL LHD1)</v>
      </c>
      <c r="G934">
        <f>sales!$F$934</f>
        <v>2011</v>
      </c>
      <c r="H934" s="1">
        <f>sales!$G934 - VLOOKUP($D934&amp;$G934, 'regional-sales'!$A$2:$D$24, 4, 0) * VLOOKUP($D934&amp;$E934&amp;$F934&amp;$G934, 'market-share'!$A$2:$F$95, 6, 0) * ($C934 = $G934)</f>
        <v>0</v>
      </c>
      <c r="I934" s="1">
        <f>sales!$H934 - IF($C934 &gt;= $G934, VLOOKUP($D934&amp;$G934, 'regional-sales'!$A$2:$D$24, 4, 0) * VLOOKUP($D934&amp;$E934&amp;$F934&amp;$G934, 'market-share'!$A$2:$F$95, 6, 0) * VLOOKUP($C934 - $G934, survival!$A$2:$B$72, 2, 0), 0)</f>
        <v>2.1574351194431074E-9</v>
      </c>
      <c r="J934" s="1">
        <f>sales!$I934 - IF($C934 &gt;= $G934, sales!$H934 *VLOOKUP(E934&amp;($C934-$G934), 'annual-travel'!$A$2:$D$64, 4, 0), 0)</f>
        <v>-1.5126150101423264E-3</v>
      </c>
      <c r="K934" s="1">
        <f>sales!$J934 - SUM($M934:$P934)</f>
        <v>1.5066587366163731E-5</v>
      </c>
      <c r="M934" s="1">
        <f>IFERROR(sales!$I934 * VLOOKUP($E934&amp;$F934&amp;"GAS", 'fuel-split'!$A$2:$E$7, 5, 0) / VLOOKUP($F934&amp;$G934&amp;"GAS", 'fuel-efficiency'!$A$2:$E$56, 5, 0), 0)</f>
        <v>0</v>
      </c>
      <c r="N934" s="1">
        <f>IFERROR(sales!$I934 * VLOOKUP($E934&amp;F934&amp;"DSL", 'fuel-split'!$A$2:$E$7, 5, 0) / VLOOKUP($F934&amp;$G934&amp;"DSL", 'fuel-efficiency'!$A$2:$E$56, 5, 0), 0)</f>
        <v>338535.94895718043</v>
      </c>
      <c r="O934" s="1">
        <f>IFERROR(sales!$I934 * VLOOKUP($E934&amp;$F934&amp;"NG", 'fuel-split'!$A$2:$E$7, 5, 0) / VLOOKUP($F934&amp;$G934&amp;"NG", 'fuel-efficiency'!$A$2:$E$56, 5, 0), 0)</f>
        <v>0</v>
      </c>
      <c r="P934" s="1">
        <f>IFERROR(sales!$I934 * VLOOKUP($E934&amp;$F934&amp;"ELEC", 'fuel-split'!$A$2:$E$7, 5, 0) / VLOOKUP($F934&amp;$G934&amp;"ELEC", 'fuel-efficiency'!$A$2:$E$56, 5, 0), 0)</f>
        <v>0</v>
      </c>
    </row>
    <row r="935" spans="1:16" x14ac:dyDescent="0.2">
      <c r="A935" s="1" t="str">
        <f t="shared" si="28"/>
        <v>20192industrialVCC 22400 (DSL LHD1)2011</v>
      </c>
      <c r="B935" s="1" t="str">
        <f t="shared" si="29"/>
        <v>20192industrialVCC 22400 (DSL LHD1)</v>
      </c>
      <c r="C935">
        <f>sales!$B$935</f>
        <v>2019</v>
      </c>
      <c r="D935">
        <f>sales!$C$935</f>
        <v>2</v>
      </c>
      <c r="E935" t="str">
        <f>sales!$D$935</f>
        <v>industrial</v>
      </c>
      <c r="F935" t="str">
        <f>sales!$E$935</f>
        <v>VCC 22400 (DSL LHD1)</v>
      </c>
      <c r="G935">
        <f>sales!$F$935</f>
        <v>2011</v>
      </c>
      <c r="H935" s="1">
        <f>sales!$G935 - VLOOKUP($D935&amp;$G935, 'regional-sales'!$A$2:$D$24, 4, 0) * VLOOKUP($D935&amp;$E935&amp;$F935&amp;$G935, 'market-share'!$A$2:$F$95, 6, 0) * ($C935 = $G935)</f>
        <v>0</v>
      </c>
      <c r="I935" s="1">
        <f>sales!$H935 - IF($C935 &gt;= $G935, VLOOKUP($D935&amp;$G935, 'regional-sales'!$A$2:$D$24, 4, 0) * VLOOKUP($D935&amp;$E935&amp;$F935&amp;$G935, 'market-share'!$A$2:$F$95, 6, 0) * VLOOKUP($C935 - $G935, survival!$A$2:$B$72, 2, 0), 0)</f>
        <v>2.1355504031816963E-9</v>
      </c>
      <c r="J935" s="1">
        <f>sales!$I935 - IF($C935 &gt;= $G935, sales!$H935 *VLOOKUP(E935&amp;($C935-$G935), 'annual-travel'!$A$2:$D$64, 4, 0), 0)</f>
        <v>2.0864745602011681E-3</v>
      </c>
      <c r="K935" s="1">
        <f>sales!$J935 - SUM($M935:$P935)</f>
        <v>1.4465127605944872E-5</v>
      </c>
      <c r="M935" s="1">
        <f>IFERROR(sales!$I935 * VLOOKUP($E935&amp;$F935&amp;"GAS", 'fuel-split'!$A$2:$E$7, 5, 0) / VLOOKUP($F935&amp;$G935&amp;"GAS", 'fuel-efficiency'!$A$2:$E$56, 5, 0), 0)</f>
        <v>0</v>
      </c>
      <c r="N935" s="1">
        <f>IFERROR(sales!$I935 * VLOOKUP($E935&amp;F935&amp;"DSL", 'fuel-split'!$A$2:$E$7, 5, 0) / VLOOKUP($F935&amp;$G935&amp;"DSL", 'fuel-efficiency'!$A$2:$E$56, 5, 0), 0)</f>
        <v>325043.10091562889</v>
      </c>
      <c r="O935" s="1">
        <f>IFERROR(sales!$I935 * VLOOKUP($E935&amp;$F935&amp;"NG", 'fuel-split'!$A$2:$E$7, 5, 0) / VLOOKUP($F935&amp;$G935&amp;"NG", 'fuel-efficiency'!$A$2:$E$56, 5, 0), 0)</f>
        <v>0</v>
      </c>
      <c r="P935" s="1">
        <f>IFERROR(sales!$I935 * VLOOKUP($E935&amp;$F935&amp;"ELEC", 'fuel-split'!$A$2:$E$7, 5, 0) / VLOOKUP($F935&amp;$G935&amp;"ELEC", 'fuel-efficiency'!$A$2:$E$56, 5, 0), 0)</f>
        <v>0</v>
      </c>
    </row>
    <row r="936" spans="1:16" x14ac:dyDescent="0.2">
      <c r="A936" s="1" t="str">
        <f t="shared" si="28"/>
        <v>20202industrialVCC 22400 (DSL LHD1)2011</v>
      </c>
      <c r="B936" s="1" t="str">
        <f t="shared" si="29"/>
        <v>20202industrialVCC 22400 (DSL LHD1)</v>
      </c>
      <c r="C936">
        <f>sales!$B$936</f>
        <v>2020</v>
      </c>
      <c r="D936">
        <f>sales!$C$936</f>
        <v>2</v>
      </c>
      <c r="E936" t="str">
        <f>sales!$D$936</f>
        <v>industrial</v>
      </c>
      <c r="F936" t="str">
        <f>sales!$E$936</f>
        <v>VCC 22400 (DSL LHD1)</v>
      </c>
      <c r="G936">
        <f>sales!$F$936</f>
        <v>2011</v>
      </c>
      <c r="H936" s="1">
        <f>sales!$G936 - VLOOKUP($D936&amp;$G936, 'regional-sales'!$A$2:$D$24, 4, 0) * VLOOKUP($D936&amp;$E936&amp;$F936&amp;$G936, 'market-share'!$A$2:$F$95, 6, 0) * ($C936 = $G936)</f>
        <v>0</v>
      </c>
      <c r="I936" s="1">
        <f>sales!$H936 - IF($C936 &gt;= $G936, VLOOKUP($D936&amp;$G936, 'regional-sales'!$A$2:$D$24, 4, 0) * VLOOKUP($D936&amp;$E936&amp;$F936&amp;$G936, 'market-share'!$A$2:$F$95, 6, 0) * VLOOKUP($C936 - $G936, survival!$A$2:$B$72, 2, 0), 0)</f>
        <v>2.0718289306387305E-9</v>
      </c>
      <c r="J936" s="1">
        <f>sales!$I936 - IF($C936 &gt;= $G936, sales!$H936 *VLOOKUP(E936&amp;($C936-$G936), 'annual-travel'!$A$2:$D$64, 4, 0), 0)</f>
        <v>3.4095719456672668E-4</v>
      </c>
      <c r="K936" s="1">
        <f>sales!$J936 - SUM($M936:$P936)</f>
        <v>1.401151530444622E-5</v>
      </c>
      <c r="M936" s="1">
        <f>IFERROR(sales!$I936 * VLOOKUP($E936&amp;$F936&amp;"GAS", 'fuel-split'!$A$2:$E$7, 5, 0) / VLOOKUP($F936&amp;$G936&amp;"GAS", 'fuel-efficiency'!$A$2:$E$56, 5, 0), 0)</f>
        <v>0</v>
      </c>
      <c r="N936" s="1">
        <f>IFERROR(sales!$I936 * VLOOKUP($E936&amp;F936&amp;"DSL", 'fuel-split'!$A$2:$E$7, 5, 0) / VLOOKUP($F936&amp;$G936&amp;"DSL", 'fuel-efficiency'!$A$2:$E$56, 5, 0), 0)</f>
        <v>314849.84772150847</v>
      </c>
      <c r="O936" s="1">
        <f>IFERROR(sales!$I936 * VLOOKUP($E936&amp;$F936&amp;"NG", 'fuel-split'!$A$2:$E$7, 5, 0) / VLOOKUP($F936&amp;$G936&amp;"NG", 'fuel-efficiency'!$A$2:$E$56, 5, 0), 0)</f>
        <v>0</v>
      </c>
      <c r="P936" s="1">
        <f>IFERROR(sales!$I936 * VLOOKUP($E936&amp;$F936&amp;"ELEC", 'fuel-split'!$A$2:$E$7, 5, 0) / VLOOKUP($F936&amp;$G936&amp;"ELEC", 'fuel-efficiency'!$A$2:$E$56, 5, 0), 0)</f>
        <v>0</v>
      </c>
    </row>
    <row r="937" spans="1:16" x14ac:dyDescent="0.2">
      <c r="A937" s="1" t="str">
        <f t="shared" si="28"/>
        <v>20102industrialVCC 22400 (DSL LHD1)2012</v>
      </c>
      <c r="B937" s="1" t="str">
        <f t="shared" si="29"/>
        <v>20102industrialVCC 22400 (DSL LHD1)</v>
      </c>
      <c r="C937">
        <f>sales!$B$937</f>
        <v>2010</v>
      </c>
      <c r="D937">
        <f>sales!$C$937</f>
        <v>2</v>
      </c>
      <c r="E937" t="str">
        <f>sales!$D$937</f>
        <v>industrial</v>
      </c>
      <c r="F937" t="str">
        <f>sales!$E$937</f>
        <v>VCC 22400 (DSL LHD1)</v>
      </c>
      <c r="G937">
        <f>sales!$F$937</f>
        <v>2012</v>
      </c>
      <c r="H937" s="1">
        <f>sales!$G937 - VLOOKUP($D937&amp;$G937, 'regional-sales'!$A$2:$D$24, 4, 0) * VLOOKUP($D937&amp;$E937&amp;$F937&amp;$G937, 'market-share'!$A$2:$F$95, 6, 0) * ($C937 = $G937)</f>
        <v>0</v>
      </c>
      <c r="I937" s="1">
        <f>sales!$H937 - IF($C937 &gt;= $G937, VLOOKUP($D937&amp;$G937, 'regional-sales'!$A$2:$D$24, 4, 0) * VLOOKUP($D937&amp;$E937&amp;$F937&amp;$G937, 'market-share'!$A$2:$F$95, 6, 0) * VLOOKUP($C937 - $G937, survival!$A$2:$B$72, 2, 0), 0)</f>
        <v>0</v>
      </c>
      <c r="J937" s="1">
        <f>sales!$I937 - IF($C937 &gt;= $G937, sales!$H937 *VLOOKUP(E937&amp;($C937-$G937), 'annual-travel'!$A$2:$D$64, 4, 0), 0)</f>
        <v>0</v>
      </c>
      <c r="K937" s="1">
        <f>sales!$J937 - SUM($M937:$P937)</f>
        <v>0</v>
      </c>
      <c r="M937" s="1">
        <f>IFERROR(sales!$I937 * VLOOKUP($E937&amp;$F937&amp;"GAS", 'fuel-split'!$A$2:$E$7, 5, 0) / VLOOKUP($F937&amp;$G937&amp;"GAS", 'fuel-efficiency'!$A$2:$E$56, 5, 0), 0)</f>
        <v>0</v>
      </c>
      <c r="N937" s="1">
        <f>IFERROR(sales!$I937 * VLOOKUP($E937&amp;F937&amp;"DSL", 'fuel-split'!$A$2:$E$7, 5, 0) / VLOOKUP($F937&amp;$G937&amp;"DSL", 'fuel-efficiency'!$A$2:$E$56, 5, 0), 0)</f>
        <v>0</v>
      </c>
      <c r="O937" s="1">
        <f>IFERROR(sales!$I937 * VLOOKUP($E937&amp;$F937&amp;"NG", 'fuel-split'!$A$2:$E$7, 5, 0) / VLOOKUP($F937&amp;$G937&amp;"NG", 'fuel-efficiency'!$A$2:$E$56, 5, 0), 0)</f>
        <v>0</v>
      </c>
      <c r="P937" s="1">
        <f>IFERROR(sales!$I937 * VLOOKUP($E937&amp;$F937&amp;"ELEC", 'fuel-split'!$A$2:$E$7, 5, 0) / VLOOKUP($F937&amp;$G937&amp;"ELEC", 'fuel-efficiency'!$A$2:$E$56, 5, 0), 0)</f>
        <v>0</v>
      </c>
    </row>
    <row r="938" spans="1:16" x14ac:dyDescent="0.2">
      <c r="A938" s="1" t="str">
        <f t="shared" si="28"/>
        <v>20112industrialVCC 22400 (DSL LHD1)2012</v>
      </c>
      <c r="B938" s="1" t="str">
        <f t="shared" si="29"/>
        <v>20112industrialVCC 22400 (DSL LHD1)</v>
      </c>
      <c r="C938">
        <f>sales!$B$938</f>
        <v>2011</v>
      </c>
      <c r="D938">
        <f>sales!$C$938</f>
        <v>2</v>
      </c>
      <c r="E938" t="str">
        <f>sales!$D$938</f>
        <v>industrial</v>
      </c>
      <c r="F938" t="str">
        <f>sales!$E$938</f>
        <v>VCC 22400 (DSL LHD1)</v>
      </c>
      <c r="G938">
        <f>sales!$F$938</f>
        <v>2012</v>
      </c>
      <c r="H938" s="1">
        <f>sales!$G938 - VLOOKUP($D938&amp;$G938, 'regional-sales'!$A$2:$D$24, 4, 0) * VLOOKUP($D938&amp;$E938&amp;$F938&amp;$G938, 'market-share'!$A$2:$F$95, 6, 0) * ($C938 = $G938)</f>
        <v>0</v>
      </c>
      <c r="I938" s="1">
        <f>sales!$H938 - IF($C938 &gt;= $G938, VLOOKUP($D938&amp;$G938, 'regional-sales'!$A$2:$D$24, 4, 0) * VLOOKUP($D938&amp;$E938&amp;$F938&amp;$G938, 'market-share'!$A$2:$F$95, 6, 0) * VLOOKUP($C938 - $G938, survival!$A$2:$B$72, 2, 0), 0)</f>
        <v>0</v>
      </c>
      <c r="J938" s="1">
        <f>sales!$I938 - IF($C938 &gt;= $G938, sales!$H938 *VLOOKUP(E938&amp;($C938-$G938), 'annual-travel'!$A$2:$D$64, 4, 0), 0)</f>
        <v>0</v>
      </c>
      <c r="K938" s="1">
        <f>sales!$J938 - SUM($M938:$P938)</f>
        <v>0</v>
      </c>
      <c r="M938" s="1">
        <f>IFERROR(sales!$I938 * VLOOKUP($E938&amp;$F938&amp;"GAS", 'fuel-split'!$A$2:$E$7, 5, 0) / VLOOKUP($F938&amp;$G938&amp;"GAS", 'fuel-efficiency'!$A$2:$E$56, 5, 0), 0)</f>
        <v>0</v>
      </c>
      <c r="N938" s="1">
        <f>IFERROR(sales!$I938 * VLOOKUP($E938&amp;F938&amp;"DSL", 'fuel-split'!$A$2:$E$7, 5, 0) / VLOOKUP($F938&amp;$G938&amp;"DSL", 'fuel-efficiency'!$A$2:$E$56, 5, 0), 0)</f>
        <v>0</v>
      </c>
      <c r="O938" s="1">
        <f>IFERROR(sales!$I938 * VLOOKUP($E938&amp;$F938&amp;"NG", 'fuel-split'!$A$2:$E$7, 5, 0) / VLOOKUP($F938&amp;$G938&amp;"NG", 'fuel-efficiency'!$A$2:$E$56, 5, 0), 0)</f>
        <v>0</v>
      </c>
      <c r="P938" s="1">
        <f>IFERROR(sales!$I938 * VLOOKUP($E938&amp;$F938&amp;"ELEC", 'fuel-split'!$A$2:$E$7, 5, 0) / VLOOKUP($F938&amp;$G938&amp;"ELEC", 'fuel-efficiency'!$A$2:$E$56, 5, 0), 0)</f>
        <v>0</v>
      </c>
    </row>
    <row r="939" spans="1:16" x14ac:dyDescent="0.2">
      <c r="A939" s="1" t="str">
        <f t="shared" si="28"/>
        <v>20122industrialVCC 22400 (DSL LHD1)2012</v>
      </c>
      <c r="B939" s="1" t="str">
        <f t="shared" si="29"/>
        <v>20122industrialVCC 22400 (DSL LHD1)</v>
      </c>
      <c r="C939">
        <f>sales!$B$939</f>
        <v>2012</v>
      </c>
      <c r="D939">
        <f>sales!$C$939</f>
        <v>2</v>
      </c>
      <c r="E939" t="str">
        <f>sales!$D$939</f>
        <v>industrial</v>
      </c>
      <c r="F939" t="str">
        <f>sales!$E$939</f>
        <v>VCC 22400 (DSL LHD1)</v>
      </c>
      <c r="G939">
        <f>sales!$F$939</f>
        <v>2012</v>
      </c>
      <c r="H939" s="1">
        <f>sales!$G939 - VLOOKUP($D939&amp;$G939, 'regional-sales'!$A$2:$D$24, 4, 0) * VLOOKUP($D939&amp;$E939&amp;$F939&amp;$G939, 'market-share'!$A$2:$F$95, 6, 0) * ($C939 = $G939)</f>
        <v>-2.9447733140841592E-9</v>
      </c>
      <c r="I939" s="1">
        <f>sales!$H939 - IF($C939 &gt;= $G939, VLOOKUP($D939&amp;$G939, 'regional-sales'!$A$2:$D$24, 4, 0) * VLOOKUP($D939&amp;$E939&amp;$F939&amp;$G939, 'market-share'!$A$2:$F$95, 6, 0) * VLOOKUP($C939 - $G939, survival!$A$2:$B$72, 2, 0), 0)</f>
        <v>-2.9447733140841592E-9</v>
      </c>
      <c r="J939" s="1">
        <f>sales!$I939 - IF($C939 &gt;= $G939, sales!$H939 *VLOOKUP(E939&amp;($C939-$G939), 'annual-travel'!$A$2:$D$64, 4, 0), 0)</f>
        <v>1.5676803886890411E-3</v>
      </c>
      <c r="K939" s="1">
        <f>sales!$J939 - SUM($M939:$P939)</f>
        <v>3.5287346690893173E-5</v>
      </c>
      <c r="M939" s="1">
        <f>IFERROR(sales!$I939 * VLOOKUP($E939&amp;$F939&amp;"GAS", 'fuel-split'!$A$2:$E$7, 5, 0) / VLOOKUP($F939&amp;$G939&amp;"GAS", 'fuel-efficiency'!$A$2:$E$56, 5, 0), 0)</f>
        <v>0</v>
      </c>
      <c r="N939" s="1">
        <f>IFERROR(sales!$I939 * VLOOKUP($E939&amp;F939&amp;"DSL", 'fuel-split'!$A$2:$E$7, 5, 0) / VLOOKUP($F939&amp;$G939&amp;"DSL", 'fuel-efficiency'!$A$2:$E$56, 5, 0), 0)</f>
        <v>463272.02229373966</v>
      </c>
      <c r="O939" s="1">
        <f>IFERROR(sales!$I939 * VLOOKUP($E939&amp;$F939&amp;"NG", 'fuel-split'!$A$2:$E$7, 5, 0) / VLOOKUP($F939&amp;$G939&amp;"NG", 'fuel-efficiency'!$A$2:$E$56, 5, 0), 0)</f>
        <v>0</v>
      </c>
      <c r="P939" s="1">
        <f>IFERROR(sales!$I939 * VLOOKUP($E939&amp;$F939&amp;"ELEC", 'fuel-split'!$A$2:$E$7, 5, 0) / VLOOKUP($F939&amp;$G939&amp;"ELEC", 'fuel-efficiency'!$A$2:$E$56, 5, 0), 0)</f>
        <v>0</v>
      </c>
    </row>
    <row r="940" spans="1:16" x14ac:dyDescent="0.2">
      <c r="A940" s="1" t="str">
        <f t="shared" si="28"/>
        <v>20132industrialVCC 22400 (DSL LHD1)2012</v>
      </c>
      <c r="B940" s="1" t="str">
        <f t="shared" si="29"/>
        <v>20132industrialVCC 22400 (DSL LHD1)</v>
      </c>
      <c r="C940">
        <f>sales!$B$940</f>
        <v>2013</v>
      </c>
      <c r="D940">
        <f>sales!$C$940</f>
        <v>2</v>
      </c>
      <c r="E940" t="str">
        <f>sales!$D$940</f>
        <v>industrial</v>
      </c>
      <c r="F940" t="str">
        <f>sales!$E$940</f>
        <v>VCC 22400 (DSL LHD1)</v>
      </c>
      <c r="G940">
        <f>sales!$F$940</f>
        <v>2012</v>
      </c>
      <c r="H940" s="1">
        <f>sales!$G940 - VLOOKUP($D940&amp;$G940, 'regional-sales'!$A$2:$D$24, 4, 0) * VLOOKUP($D940&amp;$E940&amp;$F940&amp;$G940, 'market-share'!$A$2:$F$95, 6, 0) * ($C940 = $G940)</f>
        <v>0</v>
      </c>
      <c r="I940" s="1">
        <f>sales!$H940 - IF($C940 &gt;= $G940, VLOOKUP($D940&amp;$G940, 'regional-sales'!$A$2:$D$24, 4, 0) * VLOOKUP($D940&amp;$E940&amp;$F940&amp;$G940, 'market-share'!$A$2:$F$95, 6, 0) * VLOOKUP($C940 - $G940, survival!$A$2:$B$72, 2, 0), 0)</f>
        <v>-2.914646302087931E-9</v>
      </c>
      <c r="J940" s="1">
        <f>sales!$I940 - IF($C940 &gt;= $G940, sales!$H940 *VLOOKUP(E940&amp;($C940-$G940), 'annual-travel'!$A$2:$D$64, 4, 0), 0)</f>
        <v>4.4630281627178192E-4</v>
      </c>
      <c r="K940" s="1">
        <f>sales!$J940 - SUM($M940:$P940)</f>
        <v>3.3224292565137148E-5</v>
      </c>
      <c r="M940" s="1">
        <f>IFERROR(sales!$I940 * VLOOKUP($E940&amp;$F940&amp;"GAS", 'fuel-split'!$A$2:$E$7, 5, 0) / VLOOKUP($F940&amp;$G940&amp;"GAS", 'fuel-efficiency'!$A$2:$E$56, 5, 0), 0)</f>
        <v>0</v>
      </c>
      <c r="N940" s="1">
        <f>IFERROR(sales!$I940 * VLOOKUP($E940&amp;F940&amp;"DSL", 'fuel-split'!$A$2:$E$7, 5, 0) / VLOOKUP($F940&amp;$G940&amp;"DSL", 'fuel-efficiency'!$A$2:$E$56, 5, 0), 0)</f>
        <v>436191.52003249573</v>
      </c>
      <c r="O940" s="1">
        <f>IFERROR(sales!$I940 * VLOOKUP($E940&amp;$F940&amp;"NG", 'fuel-split'!$A$2:$E$7, 5, 0) / VLOOKUP($F940&amp;$G940&amp;"NG", 'fuel-efficiency'!$A$2:$E$56, 5, 0), 0)</f>
        <v>0</v>
      </c>
      <c r="P940" s="1">
        <f>IFERROR(sales!$I940 * VLOOKUP($E940&amp;$F940&amp;"ELEC", 'fuel-split'!$A$2:$E$7, 5, 0) / VLOOKUP($F940&amp;$G940&amp;"ELEC", 'fuel-efficiency'!$A$2:$E$56, 5, 0), 0)</f>
        <v>0</v>
      </c>
    </row>
    <row r="941" spans="1:16" x14ac:dyDescent="0.2">
      <c r="A941" s="1" t="str">
        <f t="shared" si="28"/>
        <v>20142industrialVCC 22400 (DSL LHD1)2012</v>
      </c>
      <c r="B941" s="1" t="str">
        <f t="shared" si="29"/>
        <v>20142industrialVCC 22400 (DSL LHD1)</v>
      </c>
      <c r="C941">
        <f>sales!$B$941</f>
        <v>2014</v>
      </c>
      <c r="D941">
        <f>sales!$C$941</f>
        <v>2</v>
      </c>
      <c r="E941" t="str">
        <f>sales!$D$941</f>
        <v>industrial</v>
      </c>
      <c r="F941" t="str">
        <f>sales!$E$941</f>
        <v>VCC 22400 (DSL LHD1)</v>
      </c>
      <c r="G941">
        <f>sales!$F$941</f>
        <v>2012</v>
      </c>
      <c r="H941" s="1">
        <f>sales!$G941 - VLOOKUP($D941&amp;$G941, 'regional-sales'!$A$2:$D$24, 4, 0) * VLOOKUP($D941&amp;$E941&amp;$F941&amp;$G941, 'market-share'!$A$2:$F$95, 6, 0) * ($C941 = $G941)</f>
        <v>0</v>
      </c>
      <c r="I941" s="1">
        <f>sales!$H941 - IF($C941 &gt;= $G941, VLOOKUP($D941&amp;$G941, 'regional-sales'!$A$2:$D$24, 4, 0) * VLOOKUP($D941&amp;$E941&amp;$F941&amp;$G941, 'market-share'!$A$2:$F$95, 6, 0) * VLOOKUP($C941 - $G941, survival!$A$2:$B$72, 2, 0), 0)</f>
        <v>-2.8862814360763878E-9</v>
      </c>
      <c r="J941" s="1">
        <f>sales!$I941 - IF($C941 &gt;= $G941, sales!$H941 *VLOOKUP(E941&amp;($C941-$G941), 'annual-travel'!$A$2:$D$64, 4, 0), 0)</f>
        <v>4.2142719030380249E-4</v>
      </c>
      <c r="K941" s="1">
        <f>sales!$J941 - SUM($M941:$P941)</f>
        <v>3.1961186323314905E-5</v>
      </c>
      <c r="M941" s="1">
        <f>IFERROR(sales!$I941 * VLOOKUP($E941&amp;$F941&amp;"GAS", 'fuel-split'!$A$2:$E$7, 5, 0) / VLOOKUP($F941&amp;$G941&amp;"GAS", 'fuel-efficiency'!$A$2:$E$56, 5, 0), 0)</f>
        <v>0</v>
      </c>
      <c r="N941" s="1">
        <f>IFERROR(sales!$I941 * VLOOKUP($E941&amp;F941&amp;"DSL", 'fuel-split'!$A$2:$E$7, 5, 0) / VLOOKUP($F941&amp;$G941&amp;"DSL", 'fuel-efficiency'!$A$2:$E$56, 5, 0), 0)</f>
        <v>419607.52479755279</v>
      </c>
      <c r="O941" s="1">
        <f>IFERROR(sales!$I941 * VLOOKUP($E941&amp;$F941&amp;"NG", 'fuel-split'!$A$2:$E$7, 5, 0) / VLOOKUP($F941&amp;$G941&amp;"NG", 'fuel-efficiency'!$A$2:$E$56, 5, 0), 0)</f>
        <v>0</v>
      </c>
      <c r="P941" s="1">
        <f>IFERROR(sales!$I941 * VLOOKUP($E941&amp;$F941&amp;"ELEC", 'fuel-split'!$A$2:$E$7, 5, 0) / VLOOKUP($F941&amp;$G941&amp;"ELEC", 'fuel-efficiency'!$A$2:$E$56, 5, 0), 0)</f>
        <v>0</v>
      </c>
    </row>
    <row r="942" spans="1:16" x14ac:dyDescent="0.2">
      <c r="A942" s="1" t="str">
        <f t="shared" si="28"/>
        <v>20152industrialVCC 22400 (DSL LHD1)2012</v>
      </c>
      <c r="B942" s="1" t="str">
        <f t="shared" si="29"/>
        <v>20152industrialVCC 22400 (DSL LHD1)</v>
      </c>
      <c r="C942">
        <f>sales!$B$942</f>
        <v>2015</v>
      </c>
      <c r="D942">
        <f>sales!$C$942</f>
        <v>2</v>
      </c>
      <c r="E942" t="str">
        <f>sales!$D$942</f>
        <v>industrial</v>
      </c>
      <c r="F942" t="str">
        <f>sales!$E$942</f>
        <v>VCC 22400 (DSL LHD1)</v>
      </c>
      <c r="G942">
        <f>sales!$F$942</f>
        <v>2012</v>
      </c>
      <c r="H942" s="1">
        <f>sales!$G942 - VLOOKUP($D942&amp;$G942, 'regional-sales'!$A$2:$D$24, 4, 0) * VLOOKUP($D942&amp;$E942&amp;$F942&amp;$G942, 'market-share'!$A$2:$F$95, 6, 0) * ($C942 = $G942)</f>
        <v>0</v>
      </c>
      <c r="I942" s="1">
        <f>sales!$H942 - IF($C942 &gt;= $G942, VLOOKUP($D942&amp;$G942, 'regional-sales'!$A$2:$D$24, 4, 0) * VLOOKUP($D942&amp;$E942&amp;$F942&amp;$G942, 'market-share'!$A$2:$F$95, 6, 0) * VLOOKUP($C942 - $G942, survival!$A$2:$B$72, 2, 0), 0)</f>
        <v>-2.85689338852535E-9</v>
      </c>
      <c r="J942" s="1">
        <f>sales!$I942 - IF($C942 &gt;= $G942, sales!$H942 *VLOOKUP(E942&amp;($C942-$G942), 'annual-travel'!$A$2:$D$64, 4, 0), 0)</f>
        <v>1.590249128639698E-3</v>
      </c>
      <c r="K942" s="1">
        <f>sales!$J942 - SUM($M942:$P942)</f>
        <v>3.0940340366214514E-5</v>
      </c>
      <c r="M942" s="1">
        <f>IFERROR(sales!$I942 * VLOOKUP($E942&amp;$F942&amp;"GAS", 'fuel-split'!$A$2:$E$7, 5, 0) / VLOOKUP($F942&amp;$G942&amp;"GAS", 'fuel-efficiency'!$A$2:$E$56, 5, 0), 0)</f>
        <v>0</v>
      </c>
      <c r="N942" s="1">
        <f>IFERROR(sales!$I942 * VLOOKUP($E942&amp;F942&amp;"DSL", 'fuel-split'!$A$2:$E$7, 5, 0) / VLOOKUP($F942&amp;$G942&amp;"DSL", 'fuel-efficiency'!$A$2:$E$56, 5, 0), 0)</f>
        <v>406210.25013081165</v>
      </c>
      <c r="O942" s="1">
        <f>IFERROR(sales!$I942 * VLOOKUP($E942&amp;$F942&amp;"NG", 'fuel-split'!$A$2:$E$7, 5, 0) / VLOOKUP($F942&amp;$G942&amp;"NG", 'fuel-efficiency'!$A$2:$E$56, 5, 0), 0)</f>
        <v>0</v>
      </c>
      <c r="P942" s="1">
        <f>IFERROR(sales!$I942 * VLOOKUP($E942&amp;$F942&amp;"ELEC", 'fuel-split'!$A$2:$E$7, 5, 0) / VLOOKUP($F942&amp;$G942&amp;"ELEC", 'fuel-efficiency'!$A$2:$E$56, 5, 0), 0)</f>
        <v>0</v>
      </c>
    </row>
    <row r="943" spans="1:16" x14ac:dyDescent="0.2">
      <c r="A943" s="1" t="str">
        <f t="shared" si="28"/>
        <v>20162industrialVCC 22400 (DSL LHD1)2012</v>
      </c>
      <c r="B943" s="1" t="str">
        <f t="shared" si="29"/>
        <v>20162industrialVCC 22400 (DSL LHD1)</v>
      </c>
      <c r="C943">
        <f>sales!$B$943</f>
        <v>2016</v>
      </c>
      <c r="D943">
        <f>sales!$C$943</f>
        <v>2</v>
      </c>
      <c r="E943" t="str">
        <f>sales!$D$943</f>
        <v>industrial</v>
      </c>
      <c r="F943" t="str">
        <f>sales!$E$943</f>
        <v>VCC 22400 (DSL LHD1)</v>
      </c>
      <c r="G943">
        <f>sales!$F$943</f>
        <v>2012</v>
      </c>
      <c r="H943" s="1">
        <f>sales!$G943 - VLOOKUP($D943&amp;$G943, 'regional-sales'!$A$2:$D$24, 4, 0) * VLOOKUP($D943&amp;$E943&amp;$F943&amp;$G943, 'market-share'!$A$2:$F$95, 6, 0) * ($C943 = $G943)</f>
        <v>0</v>
      </c>
      <c r="I943" s="1">
        <f>sales!$H943 - IF($C943 &gt;= $G943, VLOOKUP($D943&amp;$G943, 'regional-sales'!$A$2:$D$24, 4, 0) * VLOOKUP($D943&amp;$E943&amp;$F943&amp;$G943, 'market-share'!$A$2:$F$95, 6, 0) * VLOOKUP($C943 - $G943, survival!$A$2:$B$72, 2, 0), 0)</f>
        <v>-2.8288695830269717E-9</v>
      </c>
      <c r="J943" s="1">
        <f>sales!$I943 - IF($C943 &gt;= $G943, sales!$H943 *VLOOKUP(E943&amp;($C943-$G943), 'annual-travel'!$A$2:$D$64, 4, 0), 0)</f>
        <v>-1.4726538211107254E-3</v>
      </c>
      <c r="K943" s="1">
        <f>sales!$J943 - SUM($M943:$P943)</f>
        <v>2.7613190468400717E-5</v>
      </c>
      <c r="M943" s="1">
        <f>IFERROR(sales!$I943 * VLOOKUP($E943&amp;$F943&amp;"GAS", 'fuel-split'!$A$2:$E$7, 5, 0) / VLOOKUP($F943&amp;$G943&amp;"GAS", 'fuel-efficiency'!$A$2:$E$56, 5, 0), 0)</f>
        <v>0</v>
      </c>
      <c r="N943" s="1">
        <f>IFERROR(sales!$I943 * VLOOKUP($E943&amp;F943&amp;"DSL", 'fuel-split'!$A$2:$E$7, 5, 0) / VLOOKUP($F943&amp;$G943&amp;"DSL", 'fuel-efficiency'!$A$2:$E$56, 5, 0), 0)</f>
        <v>362523.3236569108</v>
      </c>
      <c r="O943" s="1">
        <f>IFERROR(sales!$I943 * VLOOKUP($E943&amp;$F943&amp;"NG", 'fuel-split'!$A$2:$E$7, 5, 0) / VLOOKUP($F943&amp;$G943&amp;"NG", 'fuel-efficiency'!$A$2:$E$56, 5, 0), 0)</f>
        <v>0</v>
      </c>
      <c r="P943" s="1">
        <f>IFERROR(sales!$I943 * VLOOKUP($E943&amp;$F943&amp;"ELEC", 'fuel-split'!$A$2:$E$7, 5, 0) / VLOOKUP($F943&amp;$G943&amp;"ELEC", 'fuel-efficiency'!$A$2:$E$56, 5, 0), 0)</f>
        <v>0</v>
      </c>
    </row>
    <row r="944" spans="1:16" x14ac:dyDescent="0.2">
      <c r="A944" s="1" t="str">
        <f t="shared" si="28"/>
        <v>20172industrialVCC 22400 (DSL LHD1)2012</v>
      </c>
      <c r="B944" s="1" t="str">
        <f t="shared" si="29"/>
        <v>20172industrialVCC 22400 (DSL LHD1)</v>
      </c>
      <c r="C944">
        <f>sales!$B$944</f>
        <v>2017</v>
      </c>
      <c r="D944">
        <f>sales!$C$944</f>
        <v>2</v>
      </c>
      <c r="E944" t="str">
        <f>sales!$D$944</f>
        <v>industrial</v>
      </c>
      <c r="F944" t="str">
        <f>sales!$E$944</f>
        <v>VCC 22400 (DSL LHD1)</v>
      </c>
      <c r="G944">
        <f>sales!$F$944</f>
        <v>2012</v>
      </c>
      <c r="H944" s="1">
        <f>sales!$G944 - VLOOKUP($D944&amp;$G944, 'regional-sales'!$A$2:$D$24, 4, 0) * VLOOKUP($D944&amp;$E944&amp;$F944&amp;$G944, 'market-share'!$A$2:$F$95, 6, 0) * ($C944 = $G944)</f>
        <v>0</v>
      </c>
      <c r="I944" s="1">
        <f>sales!$H944 - IF($C944 &gt;= $G944, VLOOKUP($D944&amp;$G944, 'regional-sales'!$A$2:$D$24, 4, 0) * VLOOKUP($D944&amp;$E944&amp;$F944&amp;$G944, 'market-share'!$A$2:$F$95, 6, 0) * VLOOKUP($C944 - $G944, survival!$A$2:$B$72, 2, 0), 0)</f>
        <v>-2.7999362828268204E-9</v>
      </c>
      <c r="J944" s="1">
        <f>sales!$I944 - IF($C944 &gt;= $G944, sales!$H944 *VLOOKUP(E944&amp;($C944-$G944), 'annual-travel'!$A$2:$D$64, 4, 0), 0)</f>
        <v>-1.8568225204944611E-3</v>
      </c>
      <c r="K944" s="1">
        <f>sales!$J944 - SUM($M944:$P944)</f>
        <v>2.5854096747934818E-5</v>
      </c>
      <c r="M944" s="1">
        <f>IFERROR(sales!$I944 * VLOOKUP($E944&amp;$F944&amp;"GAS", 'fuel-split'!$A$2:$E$7, 5, 0) / VLOOKUP($F944&amp;$G944&amp;"GAS", 'fuel-efficiency'!$A$2:$E$56, 5, 0), 0)</f>
        <v>0</v>
      </c>
      <c r="N944" s="1">
        <f>IFERROR(sales!$I944 * VLOOKUP($E944&amp;F944&amp;"DSL", 'fuel-split'!$A$2:$E$7, 5, 0) / VLOOKUP($F944&amp;$G944&amp;"DSL", 'fuel-efficiency'!$A$2:$E$56, 5, 0), 0)</f>
        <v>339436.44079463289</v>
      </c>
      <c r="O944" s="1">
        <f>IFERROR(sales!$I944 * VLOOKUP($E944&amp;$F944&amp;"NG", 'fuel-split'!$A$2:$E$7, 5, 0) / VLOOKUP($F944&amp;$G944&amp;"NG", 'fuel-efficiency'!$A$2:$E$56, 5, 0), 0)</f>
        <v>0</v>
      </c>
      <c r="P944" s="1">
        <f>IFERROR(sales!$I944 * VLOOKUP($E944&amp;$F944&amp;"ELEC", 'fuel-split'!$A$2:$E$7, 5, 0) / VLOOKUP($F944&amp;$G944&amp;"ELEC", 'fuel-efficiency'!$A$2:$E$56, 5, 0), 0)</f>
        <v>0</v>
      </c>
    </row>
    <row r="945" spans="1:16" x14ac:dyDescent="0.2">
      <c r="A945" s="1" t="str">
        <f t="shared" si="28"/>
        <v>20182industrialVCC 22400 (DSL LHD1)2012</v>
      </c>
      <c r="B945" s="1" t="str">
        <f t="shared" si="29"/>
        <v>20182industrialVCC 22400 (DSL LHD1)</v>
      </c>
      <c r="C945">
        <f>sales!$B$945</f>
        <v>2018</v>
      </c>
      <c r="D945">
        <f>sales!$C$945</f>
        <v>2</v>
      </c>
      <c r="E945" t="str">
        <f>sales!$D$945</f>
        <v>industrial</v>
      </c>
      <c r="F945" t="str">
        <f>sales!$E$945</f>
        <v>VCC 22400 (DSL LHD1)</v>
      </c>
      <c r="G945">
        <f>sales!$F$945</f>
        <v>2012</v>
      </c>
      <c r="H945" s="1">
        <f>sales!$G945 - VLOOKUP($D945&amp;$G945, 'regional-sales'!$A$2:$D$24, 4, 0) * VLOOKUP($D945&amp;$E945&amp;$F945&amp;$G945, 'market-share'!$A$2:$F$95, 6, 0) * ($C945 = $G945)</f>
        <v>0</v>
      </c>
      <c r="I945" s="1">
        <f>sales!$H945 - IF($C945 &gt;= $G945, VLOOKUP($D945&amp;$G945, 'regional-sales'!$A$2:$D$24, 4, 0) * VLOOKUP($D945&amp;$E945&amp;$F945&amp;$G945, 'market-share'!$A$2:$F$95, 6, 0) * VLOOKUP($C945 - $G945, survival!$A$2:$B$72, 2, 0), 0)</f>
        <v>-2.7723103812604677E-9</v>
      </c>
      <c r="J945" s="1">
        <f>sales!$I945 - IF($C945 &gt;= $G945, sales!$H945 *VLOOKUP(E945&amp;($C945-$G945), 'annual-travel'!$A$2:$D$64, 4, 0), 0)</f>
        <v>7.9911481589078903E-4</v>
      </c>
      <c r="K945" s="1">
        <f>sales!$J945 - SUM($M945:$P945)</f>
        <v>2.4848326575011015E-5</v>
      </c>
      <c r="M945" s="1">
        <f>IFERROR(sales!$I945 * VLOOKUP($E945&amp;$F945&amp;"GAS", 'fuel-split'!$A$2:$E$7, 5, 0) / VLOOKUP($F945&amp;$G945&amp;"GAS", 'fuel-efficiency'!$A$2:$E$56, 5, 0), 0)</f>
        <v>0</v>
      </c>
      <c r="N945" s="1">
        <f>IFERROR(sales!$I945 * VLOOKUP($E945&amp;F945&amp;"DSL", 'fuel-split'!$A$2:$E$7, 5, 0) / VLOOKUP($F945&amp;$G945&amp;"DSL", 'fuel-efficiency'!$A$2:$E$56, 5, 0), 0)</f>
        <v>326235.38077413867</v>
      </c>
      <c r="O945" s="1">
        <f>IFERROR(sales!$I945 * VLOOKUP($E945&amp;$F945&amp;"NG", 'fuel-split'!$A$2:$E$7, 5, 0) / VLOOKUP($F945&amp;$G945&amp;"NG", 'fuel-efficiency'!$A$2:$E$56, 5, 0), 0)</f>
        <v>0</v>
      </c>
      <c r="P945" s="1">
        <f>IFERROR(sales!$I945 * VLOOKUP($E945&amp;$F945&amp;"ELEC", 'fuel-split'!$A$2:$E$7, 5, 0) / VLOOKUP($F945&amp;$G945&amp;"ELEC", 'fuel-efficiency'!$A$2:$E$56, 5, 0), 0)</f>
        <v>0</v>
      </c>
    </row>
    <row r="946" spans="1:16" x14ac:dyDescent="0.2">
      <c r="A946" s="1" t="str">
        <f t="shared" si="28"/>
        <v>20192industrialVCC 22400 (DSL LHD1)2012</v>
      </c>
      <c r="B946" s="1" t="str">
        <f t="shared" si="29"/>
        <v>20192industrialVCC 22400 (DSL LHD1)</v>
      </c>
      <c r="C946">
        <f>sales!$B$946</f>
        <v>2019</v>
      </c>
      <c r="D946">
        <f>sales!$C$946</f>
        <v>2</v>
      </c>
      <c r="E946" t="str">
        <f>sales!$D$946</f>
        <v>industrial</v>
      </c>
      <c r="F946" t="str">
        <f>sales!$E$946</f>
        <v>VCC 22400 (DSL LHD1)</v>
      </c>
      <c r="G946">
        <f>sales!$F$946</f>
        <v>2012</v>
      </c>
      <c r="H946" s="1">
        <f>sales!$G946 - VLOOKUP($D946&amp;$G946, 'regional-sales'!$A$2:$D$24, 4, 0) * VLOOKUP($D946&amp;$E946&amp;$F946&amp;$G946, 'market-share'!$A$2:$F$95, 6, 0) * ($C946 = $G946)</f>
        <v>0</v>
      </c>
      <c r="I946" s="1">
        <f>sales!$H946 - IF($C946 &gt;= $G946, VLOOKUP($D946&amp;$G946, 'regional-sales'!$A$2:$D$24, 4, 0) * VLOOKUP($D946&amp;$E946&amp;$F946&amp;$G946, 'market-share'!$A$2:$F$95, 6, 0) * VLOOKUP($C946 - $G946, survival!$A$2:$B$72, 2, 0), 0)</f>
        <v>-2.744400262599811E-9</v>
      </c>
      <c r="J946" s="1">
        <f>sales!$I946 - IF($C946 &gt;= $G946, sales!$H946 *VLOOKUP(E946&amp;($C946-$G946), 'annual-travel'!$A$2:$D$64, 4, 0), 0)</f>
        <v>-1.3264911249279976E-3</v>
      </c>
      <c r="K946" s="1">
        <f>sales!$J946 - SUM($M946:$P946)</f>
        <v>2.2644002456218004E-5</v>
      </c>
      <c r="M946" s="1">
        <f>IFERROR(sales!$I946 * VLOOKUP($E946&amp;$F946&amp;"GAS", 'fuel-split'!$A$2:$E$7, 5, 0) / VLOOKUP($F946&amp;$G946&amp;"GAS", 'fuel-efficiency'!$A$2:$E$56, 5, 0), 0)</f>
        <v>0</v>
      </c>
      <c r="N946" s="1">
        <f>IFERROR(sales!$I946 * VLOOKUP($E946&amp;F946&amp;"DSL", 'fuel-split'!$A$2:$E$7, 5, 0) / VLOOKUP($F946&amp;$G946&amp;"DSL", 'fuel-efficiency'!$A$2:$E$56, 5, 0), 0)</f>
        <v>297296.51977678202</v>
      </c>
      <c r="O946" s="1">
        <f>IFERROR(sales!$I946 * VLOOKUP($E946&amp;$F946&amp;"NG", 'fuel-split'!$A$2:$E$7, 5, 0) / VLOOKUP($F946&amp;$G946&amp;"NG", 'fuel-efficiency'!$A$2:$E$56, 5, 0), 0)</f>
        <v>0</v>
      </c>
      <c r="P946" s="1">
        <f>IFERROR(sales!$I946 * VLOOKUP($E946&amp;$F946&amp;"ELEC", 'fuel-split'!$A$2:$E$7, 5, 0) / VLOOKUP($F946&amp;$G946&amp;"ELEC", 'fuel-efficiency'!$A$2:$E$56, 5, 0), 0)</f>
        <v>0</v>
      </c>
    </row>
    <row r="947" spans="1:16" x14ac:dyDescent="0.2">
      <c r="A947" s="1" t="str">
        <f t="shared" si="28"/>
        <v>20202industrialVCC 22400 (DSL LHD1)2012</v>
      </c>
      <c r="B947" s="1" t="str">
        <f t="shared" si="29"/>
        <v>20202industrialVCC 22400 (DSL LHD1)</v>
      </c>
      <c r="C947">
        <f>sales!$B$947</f>
        <v>2020</v>
      </c>
      <c r="D947">
        <f>sales!$C$947</f>
        <v>2</v>
      </c>
      <c r="E947" t="str">
        <f>sales!$D$947</f>
        <v>industrial</v>
      </c>
      <c r="F947" t="str">
        <f>sales!$E$947</f>
        <v>VCC 22400 (DSL LHD1)</v>
      </c>
      <c r="G947">
        <f>sales!$F$947</f>
        <v>2012</v>
      </c>
      <c r="H947" s="1">
        <f>sales!$G947 - VLOOKUP($D947&amp;$G947, 'regional-sales'!$A$2:$D$24, 4, 0) * VLOOKUP($D947&amp;$E947&amp;$F947&amp;$G947, 'market-share'!$A$2:$F$95, 6, 0) * ($C947 = $G947)</f>
        <v>0</v>
      </c>
      <c r="I947" s="1">
        <f>sales!$H947 - IF($C947 &gt;= $G947, VLOOKUP($D947&amp;$G947, 'regional-sales'!$A$2:$D$24, 4, 0) * VLOOKUP($D947&amp;$E947&amp;$F947&amp;$G947, 'market-share'!$A$2:$F$95, 6, 0) * VLOOKUP($C947 - $G947, survival!$A$2:$B$72, 2, 0), 0)</f>
        <v>-2.7170017347089015E-9</v>
      </c>
      <c r="J947" s="1">
        <f>sales!$I947 - IF($C947 &gt;= $G947, sales!$H947 *VLOOKUP(E947&amp;($C947-$G947), 'annual-travel'!$A$2:$D$64, 4, 0), 0)</f>
        <v>1.8297471106052399E-3</v>
      </c>
      <c r="K947" s="1">
        <f>sales!$J947 - SUM($M947:$P947)</f>
        <v>2.1742307581007481E-5</v>
      </c>
      <c r="M947" s="1">
        <f>IFERROR(sales!$I947 * VLOOKUP($E947&amp;$F947&amp;"GAS", 'fuel-split'!$A$2:$E$7, 5, 0) / VLOOKUP($F947&amp;$G947&amp;"GAS", 'fuel-efficiency'!$A$2:$E$56, 5, 0), 0)</f>
        <v>0</v>
      </c>
      <c r="N947" s="1">
        <f>IFERROR(sales!$I947 * VLOOKUP($E947&amp;F947&amp;"DSL", 'fuel-split'!$A$2:$E$7, 5, 0) / VLOOKUP($F947&amp;$G947&amp;"DSL", 'fuel-efficiency'!$A$2:$E$56, 5, 0), 0)</f>
        <v>285447.32982520672</v>
      </c>
      <c r="O947" s="1">
        <f>IFERROR(sales!$I947 * VLOOKUP($E947&amp;$F947&amp;"NG", 'fuel-split'!$A$2:$E$7, 5, 0) / VLOOKUP($F947&amp;$G947&amp;"NG", 'fuel-efficiency'!$A$2:$E$56, 5, 0), 0)</f>
        <v>0</v>
      </c>
      <c r="P947" s="1">
        <f>IFERROR(sales!$I947 * VLOOKUP($E947&amp;$F947&amp;"ELEC", 'fuel-split'!$A$2:$E$7, 5, 0) / VLOOKUP($F947&amp;$G947&amp;"ELEC", 'fuel-efficiency'!$A$2:$E$56, 5, 0), 0)</f>
        <v>0</v>
      </c>
    </row>
    <row r="948" spans="1:16" x14ac:dyDescent="0.2">
      <c r="A948" s="1" t="str">
        <f t="shared" si="28"/>
        <v>20102industrialVCC 22400 (DSL LHD1)2013</v>
      </c>
      <c r="B948" s="1" t="str">
        <f t="shared" si="29"/>
        <v>20102industrialVCC 22400 (DSL LHD1)</v>
      </c>
      <c r="C948">
        <f>sales!$B$948</f>
        <v>2010</v>
      </c>
      <c r="D948">
        <f>sales!$C$948</f>
        <v>2</v>
      </c>
      <c r="E948" t="str">
        <f>sales!$D$948</f>
        <v>industrial</v>
      </c>
      <c r="F948" t="str">
        <f>sales!$E$948</f>
        <v>VCC 22400 (DSL LHD1)</v>
      </c>
      <c r="G948">
        <f>sales!$F$948</f>
        <v>2013</v>
      </c>
      <c r="H948" s="1">
        <f>sales!$G948 - VLOOKUP($D948&amp;$G948, 'regional-sales'!$A$2:$D$24, 4, 0) * VLOOKUP($D948&amp;$E948&amp;$F948&amp;$G948, 'market-share'!$A$2:$F$95, 6, 0) * ($C948 = $G948)</f>
        <v>0</v>
      </c>
      <c r="I948" s="1">
        <f>sales!$H948 - IF($C948 &gt;= $G948, VLOOKUP($D948&amp;$G948, 'regional-sales'!$A$2:$D$24, 4, 0) * VLOOKUP($D948&amp;$E948&amp;$F948&amp;$G948, 'market-share'!$A$2:$F$95, 6, 0) * VLOOKUP($C948 - $G948, survival!$A$2:$B$72, 2, 0), 0)</f>
        <v>0</v>
      </c>
      <c r="J948" s="1">
        <f>sales!$I948 - IF($C948 &gt;= $G948, sales!$H948 *VLOOKUP(E948&amp;($C948-$G948), 'annual-travel'!$A$2:$D$64, 4, 0), 0)</f>
        <v>0</v>
      </c>
      <c r="K948" s="1">
        <f>sales!$J948 - SUM($M948:$P948)</f>
        <v>0</v>
      </c>
      <c r="M948" s="1">
        <f>IFERROR(sales!$I948 * VLOOKUP($E948&amp;$F948&amp;"GAS", 'fuel-split'!$A$2:$E$7, 5, 0) / VLOOKUP($F948&amp;$G948&amp;"GAS", 'fuel-efficiency'!$A$2:$E$56, 5, 0), 0)</f>
        <v>0</v>
      </c>
      <c r="N948" s="1">
        <f>IFERROR(sales!$I948 * VLOOKUP($E948&amp;F948&amp;"DSL", 'fuel-split'!$A$2:$E$7, 5, 0) / VLOOKUP($F948&amp;$G948&amp;"DSL", 'fuel-efficiency'!$A$2:$E$56, 5, 0), 0)</f>
        <v>0</v>
      </c>
      <c r="O948" s="1">
        <f>IFERROR(sales!$I948 * VLOOKUP($E948&amp;$F948&amp;"NG", 'fuel-split'!$A$2:$E$7, 5, 0) / VLOOKUP($F948&amp;$G948&amp;"NG", 'fuel-efficiency'!$A$2:$E$56, 5, 0), 0)</f>
        <v>0</v>
      </c>
      <c r="P948" s="1">
        <f>IFERROR(sales!$I948 * VLOOKUP($E948&amp;$F948&amp;"ELEC", 'fuel-split'!$A$2:$E$7, 5, 0) / VLOOKUP($F948&amp;$G948&amp;"ELEC", 'fuel-efficiency'!$A$2:$E$56, 5, 0), 0)</f>
        <v>0</v>
      </c>
    </row>
    <row r="949" spans="1:16" x14ac:dyDescent="0.2">
      <c r="A949" s="1" t="str">
        <f t="shared" si="28"/>
        <v>20112industrialVCC 22400 (DSL LHD1)2013</v>
      </c>
      <c r="B949" s="1" t="str">
        <f t="shared" si="29"/>
        <v>20112industrialVCC 22400 (DSL LHD1)</v>
      </c>
      <c r="C949">
        <f>sales!$B$949</f>
        <v>2011</v>
      </c>
      <c r="D949">
        <f>sales!$C$949</f>
        <v>2</v>
      </c>
      <c r="E949" t="str">
        <f>sales!$D$949</f>
        <v>industrial</v>
      </c>
      <c r="F949" t="str">
        <f>sales!$E$949</f>
        <v>VCC 22400 (DSL LHD1)</v>
      </c>
      <c r="G949">
        <f>sales!$F$949</f>
        <v>2013</v>
      </c>
      <c r="H949" s="1">
        <f>sales!$G949 - VLOOKUP($D949&amp;$G949, 'regional-sales'!$A$2:$D$24, 4, 0) * VLOOKUP($D949&amp;$E949&amp;$F949&amp;$G949, 'market-share'!$A$2:$F$95, 6, 0) * ($C949 = $G949)</f>
        <v>0</v>
      </c>
      <c r="I949" s="1">
        <f>sales!$H949 - IF($C949 &gt;= $G949, VLOOKUP($D949&amp;$G949, 'regional-sales'!$A$2:$D$24, 4, 0) * VLOOKUP($D949&amp;$E949&amp;$F949&amp;$G949, 'market-share'!$A$2:$F$95, 6, 0) * VLOOKUP($C949 - $G949, survival!$A$2:$B$72, 2, 0), 0)</f>
        <v>0</v>
      </c>
      <c r="J949" s="1">
        <f>sales!$I949 - IF($C949 &gt;= $G949, sales!$H949 *VLOOKUP(E949&amp;($C949-$G949), 'annual-travel'!$A$2:$D$64, 4, 0), 0)</f>
        <v>0</v>
      </c>
      <c r="K949" s="1">
        <f>sales!$J949 - SUM($M949:$P949)</f>
        <v>0</v>
      </c>
      <c r="M949" s="1">
        <f>IFERROR(sales!$I949 * VLOOKUP($E949&amp;$F949&amp;"GAS", 'fuel-split'!$A$2:$E$7, 5, 0) / VLOOKUP($F949&amp;$G949&amp;"GAS", 'fuel-efficiency'!$A$2:$E$56, 5, 0), 0)</f>
        <v>0</v>
      </c>
      <c r="N949" s="1">
        <f>IFERROR(sales!$I949 * VLOOKUP($E949&amp;F949&amp;"DSL", 'fuel-split'!$A$2:$E$7, 5, 0) / VLOOKUP($F949&amp;$G949&amp;"DSL", 'fuel-efficiency'!$A$2:$E$56, 5, 0), 0)</f>
        <v>0</v>
      </c>
      <c r="O949" s="1">
        <f>IFERROR(sales!$I949 * VLOOKUP($E949&amp;$F949&amp;"NG", 'fuel-split'!$A$2:$E$7, 5, 0) / VLOOKUP($F949&amp;$G949&amp;"NG", 'fuel-efficiency'!$A$2:$E$56, 5, 0), 0)</f>
        <v>0</v>
      </c>
      <c r="P949" s="1">
        <f>IFERROR(sales!$I949 * VLOOKUP($E949&amp;$F949&amp;"ELEC", 'fuel-split'!$A$2:$E$7, 5, 0) / VLOOKUP($F949&amp;$G949&amp;"ELEC", 'fuel-efficiency'!$A$2:$E$56, 5, 0), 0)</f>
        <v>0</v>
      </c>
    </row>
    <row r="950" spans="1:16" x14ac:dyDescent="0.2">
      <c r="A950" s="1" t="str">
        <f t="shared" si="28"/>
        <v>20122industrialVCC 22400 (DSL LHD1)2013</v>
      </c>
      <c r="B950" s="1" t="str">
        <f t="shared" si="29"/>
        <v>20122industrialVCC 22400 (DSL LHD1)</v>
      </c>
      <c r="C950">
        <f>sales!$B$950</f>
        <v>2012</v>
      </c>
      <c r="D950">
        <f>sales!$C$950</f>
        <v>2</v>
      </c>
      <c r="E950" t="str">
        <f>sales!$D$950</f>
        <v>industrial</v>
      </c>
      <c r="F950" t="str">
        <f>sales!$E$950</f>
        <v>VCC 22400 (DSL LHD1)</v>
      </c>
      <c r="G950">
        <f>sales!$F$950</f>
        <v>2013</v>
      </c>
      <c r="H950" s="1">
        <f>sales!$G950 - VLOOKUP($D950&amp;$G950, 'regional-sales'!$A$2:$D$24, 4, 0) * VLOOKUP($D950&amp;$E950&amp;$F950&amp;$G950, 'market-share'!$A$2:$F$95, 6, 0) * ($C950 = $G950)</f>
        <v>0</v>
      </c>
      <c r="I950" s="1">
        <f>sales!$H950 - IF($C950 &gt;= $G950, VLOOKUP($D950&amp;$G950, 'regional-sales'!$A$2:$D$24, 4, 0) * VLOOKUP($D950&amp;$E950&amp;$F950&amp;$G950, 'market-share'!$A$2:$F$95, 6, 0) * VLOOKUP($C950 - $G950, survival!$A$2:$B$72, 2, 0), 0)</f>
        <v>0</v>
      </c>
      <c r="J950" s="1">
        <f>sales!$I950 - IF($C950 &gt;= $G950, sales!$H950 *VLOOKUP(E950&amp;($C950-$G950), 'annual-travel'!$A$2:$D$64, 4, 0), 0)</f>
        <v>0</v>
      </c>
      <c r="K950" s="1">
        <f>sales!$J950 - SUM($M950:$P950)</f>
        <v>0</v>
      </c>
      <c r="M950" s="1">
        <f>IFERROR(sales!$I950 * VLOOKUP($E950&amp;$F950&amp;"GAS", 'fuel-split'!$A$2:$E$7, 5, 0) / VLOOKUP($F950&amp;$G950&amp;"GAS", 'fuel-efficiency'!$A$2:$E$56, 5, 0), 0)</f>
        <v>0</v>
      </c>
      <c r="N950" s="1">
        <f>IFERROR(sales!$I950 * VLOOKUP($E950&amp;F950&amp;"DSL", 'fuel-split'!$A$2:$E$7, 5, 0) / VLOOKUP($F950&amp;$G950&amp;"DSL", 'fuel-efficiency'!$A$2:$E$56, 5, 0), 0)</f>
        <v>0</v>
      </c>
      <c r="O950" s="1">
        <f>IFERROR(sales!$I950 * VLOOKUP($E950&amp;$F950&amp;"NG", 'fuel-split'!$A$2:$E$7, 5, 0) / VLOOKUP($F950&amp;$G950&amp;"NG", 'fuel-efficiency'!$A$2:$E$56, 5, 0), 0)</f>
        <v>0</v>
      </c>
      <c r="P950" s="1">
        <f>IFERROR(sales!$I950 * VLOOKUP($E950&amp;$F950&amp;"ELEC", 'fuel-split'!$A$2:$E$7, 5, 0) / VLOOKUP($F950&amp;$G950&amp;"ELEC", 'fuel-efficiency'!$A$2:$E$56, 5, 0), 0)</f>
        <v>0</v>
      </c>
    </row>
    <row r="951" spans="1:16" x14ac:dyDescent="0.2">
      <c r="A951" s="1" t="str">
        <f t="shared" si="28"/>
        <v>20132industrialVCC 22400 (DSL LHD1)2013</v>
      </c>
      <c r="B951" s="1" t="str">
        <f t="shared" si="29"/>
        <v>20132industrialVCC 22400 (DSL LHD1)</v>
      </c>
      <c r="C951">
        <f>sales!$B$951</f>
        <v>2013</v>
      </c>
      <c r="D951">
        <f>sales!$C$951</f>
        <v>2</v>
      </c>
      <c r="E951" t="str">
        <f>sales!$D$951</f>
        <v>industrial</v>
      </c>
      <c r="F951" t="str">
        <f>sales!$E$951</f>
        <v>VCC 22400 (DSL LHD1)</v>
      </c>
      <c r="G951">
        <f>sales!$F$951</f>
        <v>2013</v>
      </c>
      <c r="H951" s="1">
        <f>sales!$G951 - VLOOKUP($D951&amp;$G951, 'regional-sales'!$A$2:$D$24, 4, 0) * VLOOKUP($D951&amp;$E951&amp;$F951&amp;$G951, 'market-share'!$A$2:$F$95, 6, 0) * ($C951 = $G951)</f>
        <v>-1.9963493969044066E-8</v>
      </c>
      <c r="I951" s="1">
        <f>sales!$H951 - IF($C951 &gt;= $G951, VLOOKUP($D951&amp;$G951, 'regional-sales'!$A$2:$D$24, 4, 0) * VLOOKUP($D951&amp;$E951&amp;$F951&amp;$G951, 'market-share'!$A$2:$F$95, 6, 0) * VLOOKUP($C951 - $G951, survival!$A$2:$B$72, 2, 0), 0)</f>
        <v>-1.9963493969044066E-8</v>
      </c>
      <c r="J951" s="1">
        <f>sales!$I951 - IF($C951 &gt;= $G951, sales!$H951 *VLOOKUP(E951&amp;($C951-$G951), 'annual-travel'!$A$2:$D$64, 4, 0), 0)</f>
        <v>4.4639129191637039E-4</v>
      </c>
      <c r="K951" s="1">
        <f>sales!$J951 - SUM($M951:$P951)</f>
        <v>1.9737810362130404E-5</v>
      </c>
      <c r="M951" s="1">
        <f>IFERROR(sales!$I951 * VLOOKUP($E951&amp;$F951&amp;"GAS", 'fuel-split'!$A$2:$E$7, 5, 0) / VLOOKUP($F951&amp;$G951&amp;"GAS", 'fuel-efficiency'!$A$2:$E$56, 5, 0), 0)</f>
        <v>0</v>
      </c>
      <c r="N951" s="1">
        <f>IFERROR(sales!$I951 * VLOOKUP($E951&amp;F951&amp;"DSL", 'fuel-split'!$A$2:$E$7, 5, 0) / VLOOKUP($F951&amp;$G951&amp;"DSL", 'fuel-efficiency'!$A$2:$E$56, 5, 0), 0)</f>
        <v>128198.89367346419</v>
      </c>
      <c r="O951" s="1">
        <f>IFERROR(sales!$I951 * VLOOKUP($E951&amp;$F951&amp;"NG", 'fuel-split'!$A$2:$E$7, 5, 0) / VLOOKUP($F951&amp;$G951&amp;"NG", 'fuel-efficiency'!$A$2:$E$56, 5, 0), 0)</f>
        <v>0</v>
      </c>
      <c r="P951" s="1">
        <f>IFERROR(sales!$I951 * VLOOKUP($E951&amp;$F951&amp;"ELEC", 'fuel-split'!$A$2:$E$7, 5, 0) / VLOOKUP($F951&amp;$G951&amp;"ELEC", 'fuel-efficiency'!$A$2:$E$56, 5, 0), 0)</f>
        <v>0</v>
      </c>
    </row>
    <row r="952" spans="1:16" x14ac:dyDescent="0.2">
      <c r="A952" s="1" t="str">
        <f t="shared" si="28"/>
        <v>20142industrialVCC 22400 (DSL LHD1)2013</v>
      </c>
      <c r="B952" s="1" t="str">
        <f t="shared" si="29"/>
        <v>20142industrialVCC 22400 (DSL LHD1)</v>
      </c>
      <c r="C952">
        <f>sales!$B$952</f>
        <v>2014</v>
      </c>
      <c r="D952">
        <f>sales!$C$952</f>
        <v>2</v>
      </c>
      <c r="E952" t="str">
        <f>sales!$D$952</f>
        <v>industrial</v>
      </c>
      <c r="F952" t="str">
        <f>sales!$E$952</f>
        <v>VCC 22400 (DSL LHD1)</v>
      </c>
      <c r="G952">
        <f>sales!$F$952</f>
        <v>2013</v>
      </c>
      <c r="H952" s="1">
        <f>sales!$G952 - VLOOKUP($D952&amp;$G952, 'regional-sales'!$A$2:$D$24, 4, 0) * VLOOKUP($D952&amp;$E952&amp;$F952&amp;$G952, 'market-share'!$A$2:$F$95, 6, 0) * ($C952 = $G952)</f>
        <v>0</v>
      </c>
      <c r="I952" s="1">
        <f>sales!$H952 - IF($C952 &gt;= $G952, VLOOKUP($D952&amp;$G952, 'regional-sales'!$A$2:$D$24, 4, 0) * VLOOKUP($D952&amp;$E952&amp;$F952&amp;$G952, 'market-share'!$A$2:$F$95, 6, 0) * VLOOKUP($C952 - $G952, survival!$A$2:$B$72, 2, 0), 0)</f>
        <v>-1.9763774616876617E-8</v>
      </c>
      <c r="J952" s="1">
        <f>sales!$I952 - IF($C952 &gt;= $G952, sales!$H952 *VLOOKUP(E952&amp;($C952-$G952), 'annual-travel'!$A$2:$D$64, 4, 0), 0)</f>
        <v>1.2708967551589012E-4</v>
      </c>
      <c r="K952" s="1">
        <f>sales!$J952 - SUM($M952:$P952)</f>
        <v>1.8584352801553905E-5</v>
      </c>
      <c r="M952" s="1">
        <f>IFERROR(sales!$I952 * VLOOKUP($E952&amp;$F952&amp;"GAS", 'fuel-split'!$A$2:$E$7, 5, 0) / VLOOKUP($F952&amp;$G952&amp;"GAS", 'fuel-efficiency'!$A$2:$E$56, 5, 0), 0)</f>
        <v>0</v>
      </c>
      <c r="N952" s="1">
        <f>IFERROR(sales!$I952 * VLOOKUP($E952&amp;F952&amp;"DSL", 'fuel-split'!$A$2:$E$7, 5, 0) / VLOOKUP($F952&amp;$G952&amp;"DSL", 'fuel-efficiency'!$A$2:$E$56, 5, 0), 0)</f>
        <v>120705.04499936465</v>
      </c>
      <c r="O952" s="1">
        <f>IFERROR(sales!$I952 * VLOOKUP($E952&amp;$F952&amp;"NG", 'fuel-split'!$A$2:$E$7, 5, 0) / VLOOKUP($F952&amp;$G952&amp;"NG", 'fuel-efficiency'!$A$2:$E$56, 5, 0), 0)</f>
        <v>0</v>
      </c>
      <c r="P952" s="1">
        <f>IFERROR(sales!$I952 * VLOOKUP($E952&amp;$F952&amp;"ELEC", 'fuel-split'!$A$2:$E$7, 5, 0) / VLOOKUP($F952&amp;$G952&amp;"ELEC", 'fuel-efficiency'!$A$2:$E$56, 5, 0), 0)</f>
        <v>0</v>
      </c>
    </row>
    <row r="953" spans="1:16" x14ac:dyDescent="0.2">
      <c r="A953" s="1" t="str">
        <f t="shared" si="28"/>
        <v>20152industrialVCC 22400 (DSL LHD1)2013</v>
      </c>
      <c r="B953" s="1" t="str">
        <f t="shared" si="29"/>
        <v>20152industrialVCC 22400 (DSL LHD1)</v>
      </c>
      <c r="C953">
        <f>sales!$B$953</f>
        <v>2015</v>
      </c>
      <c r="D953">
        <f>sales!$C$953</f>
        <v>2</v>
      </c>
      <c r="E953" t="str">
        <f>sales!$D$953</f>
        <v>industrial</v>
      </c>
      <c r="F953" t="str">
        <f>sales!$E$953</f>
        <v>VCC 22400 (DSL LHD1)</v>
      </c>
      <c r="G953">
        <f>sales!$F$953</f>
        <v>2013</v>
      </c>
      <c r="H953" s="1">
        <f>sales!$G953 - VLOOKUP($D953&amp;$G953, 'regional-sales'!$A$2:$D$24, 4, 0) * VLOOKUP($D953&amp;$E953&amp;$F953&amp;$G953, 'market-share'!$A$2:$F$95, 6, 0) * ($C953 = $G953)</f>
        <v>0</v>
      </c>
      <c r="I953" s="1">
        <f>sales!$H953 - IF($C953 &gt;= $G953, VLOOKUP($D953&amp;$G953, 'regional-sales'!$A$2:$D$24, 4, 0) * VLOOKUP($D953&amp;$E953&amp;$F953&amp;$G953, 'market-share'!$A$2:$F$95, 6, 0) * VLOOKUP($C953 - $G953, survival!$A$2:$B$72, 2, 0), 0)</f>
        <v>-1.9566186892916448E-8</v>
      </c>
      <c r="J953" s="1">
        <f>sales!$I953 - IF($C953 &gt;= $G953, sales!$H953 *VLOOKUP(E953&amp;($C953-$G953), 'annual-travel'!$A$2:$D$64, 4, 0), 0)</f>
        <v>1.2001022696495056E-4</v>
      </c>
      <c r="K953" s="1">
        <f>sales!$J953 - SUM($M953:$P953)</f>
        <v>1.7876853235065937E-5</v>
      </c>
      <c r="M953" s="1">
        <f>IFERROR(sales!$I953 * VLOOKUP($E953&amp;$F953&amp;"GAS", 'fuel-split'!$A$2:$E$7, 5, 0) / VLOOKUP($F953&amp;$G953&amp;"GAS", 'fuel-efficiency'!$A$2:$E$56, 5, 0), 0)</f>
        <v>0</v>
      </c>
      <c r="N953" s="1">
        <f>IFERROR(sales!$I953 * VLOOKUP($E953&amp;F953&amp;"DSL", 'fuel-split'!$A$2:$E$7, 5, 0) / VLOOKUP($F953&amp;$G953&amp;"DSL", 'fuel-efficiency'!$A$2:$E$56, 5, 0), 0)</f>
        <v>116115.84094754414</v>
      </c>
      <c r="O953" s="1">
        <f>IFERROR(sales!$I953 * VLOOKUP($E953&amp;$F953&amp;"NG", 'fuel-split'!$A$2:$E$7, 5, 0) / VLOOKUP($F953&amp;$G953&amp;"NG", 'fuel-efficiency'!$A$2:$E$56, 5, 0), 0)</f>
        <v>0</v>
      </c>
      <c r="P953" s="1">
        <f>IFERROR(sales!$I953 * VLOOKUP($E953&amp;$F953&amp;"ELEC", 'fuel-split'!$A$2:$E$7, 5, 0) / VLOOKUP($F953&amp;$G953&amp;"ELEC", 'fuel-efficiency'!$A$2:$E$56, 5, 0), 0)</f>
        <v>0</v>
      </c>
    </row>
    <row r="954" spans="1:16" x14ac:dyDescent="0.2">
      <c r="A954" s="1" t="str">
        <f t="shared" si="28"/>
        <v>20162industrialVCC 22400 (DSL LHD1)2013</v>
      </c>
      <c r="B954" s="1" t="str">
        <f t="shared" si="29"/>
        <v>20162industrialVCC 22400 (DSL LHD1)</v>
      </c>
      <c r="C954">
        <f>sales!$B$954</f>
        <v>2016</v>
      </c>
      <c r="D954">
        <f>sales!$C$954</f>
        <v>2</v>
      </c>
      <c r="E954" t="str">
        <f>sales!$D$954</f>
        <v>industrial</v>
      </c>
      <c r="F954" t="str">
        <f>sales!$E$954</f>
        <v>VCC 22400 (DSL LHD1)</v>
      </c>
      <c r="G954">
        <f>sales!$F$954</f>
        <v>2013</v>
      </c>
      <c r="H954" s="1">
        <f>sales!$G954 - VLOOKUP($D954&amp;$G954, 'regional-sales'!$A$2:$D$24, 4, 0) * VLOOKUP($D954&amp;$E954&amp;$F954&amp;$G954, 'market-share'!$A$2:$F$95, 6, 0) * ($C954 = $G954)</f>
        <v>0</v>
      </c>
      <c r="I954" s="1">
        <f>sales!$H954 - IF($C954 &gt;= $G954, VLOOKUP($D954&amp;$G954, 'regional-sales'!$A$2:$D$24, 4, 0) * VLOOKUP($D954&amp;$E954&amp;$F954&amp;$G954, 'market-share'!$A$2:$F$95, 6, 0) * VLOOKUP($C954 - $G954, survival!$A$2:$B$72, 2, 0), 0)</f>
        <v>-1.9370631321180554E-8</v>
      </c>
      <c r="J954" s="1">
        <f>sales!$I954 - IF($C954 &gt;= $G954, sales!$H954 *VLOOKUP(E954&amp;($C954-$G954), 'annual-travel'!$A$2:$D$64, 4, 0), 0)</f>
        <v>4.5281695201992989E-4</v>
      </c>
      <c r="K954" s="1">
        <f>sales!$J954 - SUM($M954:$P954)</f>
        <v>1.7306898371316493E-5</v>
      </c>
      <c r="M954" s="1">
        <f>IFERROR(sales!$I954 * VLOOKUP($E954&amp;$F954&amp;"GAS", 'fuel-split'!$A$2:$E$7, 5, 0) / VLOOKUP($F954&amp;$G954&amp;"GAS", 'fuel-efficiency'!$A$2:$E$56, 5, 0), 0)</f>
        <v>0</v>
      </c>
      <c r="N954" s="1">
        <f>IFERROR(sales!$I954 * VLOOKUP($E954&amp;F954&amp;"DSL", 'fuel-split'!$A$2:$E$7, 5, 0) / VLOOKUP($F954&amp;$G954&amp;"DSL", 'fuel-efficiency'!$A$2:$E$56, 5, 0), 0)</f>
        <v>112408.4817549641</v>
      </c>
      <c r="O954" s="1">
        <f>IFERROR(sales!$I954 * VLOOKUP($E954&amp;$F954&amp;"NG", 'fuel-split'!$A$2:$E$7, 5, 0) / VLOOKUP($F954&amp;$G954&amp;"NG", 'fuel-efficiency'!$A$2:$E$56, 5, 0), 0)</f>
        <v>0</v>
      </c>
      <c r="P954" s="1">
        <f>IFERROR(sales!$I954 * VLOOKUP($E954&amp;$F954&amp;"ELEC", 'fuel-split'!$A$2:$E$7, 5, 0) / VLOOKUP($F954&amp;$G954&amp;"ELEC", 'fuel-efficiency'!$A$2:$E$56, 5, 0), 0)</f>
        <v>0</v>
      </c>
    </row>
    <row r="955" spans="1:16" x14ac:dyDescent="0.2">
      <c r="A955" s="1" t="str">
        <f t="shared" si="28"/>
        <v>20172industrialVCC 22400 (DSL LHD1)2013</v>
      </c>
      <c r="B955" s="1" t="str">
        <f t="shared" si="29"/>
        <v>20172industrialVCC 22400 (DSL LHD1)</v>
      </c>
      <c r="C955">
        <f>sales!$B$955</f>
        <v>2017</v>
      </c>
      <c r="D955">
        <f>sales!$C$955</f>
        <v>2</v>
      </c>
      <c r="E955" t="str">
        <f>sales!$D$955</f>
        <v>industrial</v>
      </c>
      <c r="F955" t="str">
        <f>sales!$E$955</f>
        <v>VCC 22400 (DSL LHD1)</v>
      </c>
      <c r="G955">
        <f>sales!$F$955</f>
        <v>2013</v>
      </c>
      <c r="H955" s="1">
        <f>sales!$G955 - VLOOKUP($D955&amp;$G955, 'regional-sales'!$A$2:$D$24, 4, 0) * VLOOKUP($D955&amp;$E955&amp;$F955&amp;$G955, 'market-share'!$A$2:$F$95, 6, 0) * ($C955 = $G955)</f>
        <v>0</v>
      </c>
      <c r="I955" s="1">
        <f>sales!$H955 - IF($C955 &gt;= $G955, VLOOKUP($D955&amp;$G955, 'regional-sales'!$A$2:$D$24, 4, 0) * VLOOKUP($D955&amp;$E955&amp;$F955&amp;$G955, 'market-share'!$A$2:$F$95, 6, 0) * VLOOKUP($C955 - $G955, survival!$A$2:$B$72, 2, 0), 0)</f>
        <v>-1.9175971033291717E-8</v>
      </c>
      <c r="J955" s="1">
        <f>sales!$I955 - IF($C955 &gt;= $G955, sales!$H955 *VLOOKUP(E955&amp;($C955-$G955), 'annual-travel'!$A$2:$D$64, 4, 0), 0)</f>
        <v>-4.1932589374482632E-4</v>
      </c>
      <c r="K955" s="1">
        <f>sales!$J955 - SUM($M955:$P955)</f>
        <v>1.5445097233168781E-5</v>
      </c>
      <c r="M955" s="1">
        <f>IFERROR(sales!$I955 * VLOOKUP($E955&amp;$F955&amp;"GAS", 'fuel-split'!$A$2:$E$7, 5, 0) / VLOOKUP($F955&amp;$G955&amp;"GAS", 'fuel-efficiency'!$A$2:$E$56, 5, 0), 0)</f>
        <v>0</v>
      </c>
      <c r="N955" s="1">
        <f>IFERROR(sales!$I955 * VLOOKUP($E955&amp;F955&amp;"DSL", 'fuel-split'!$A$2:$E$7, 5, 0) / VLOOKUP($F955&amp;$G955&amp;"DSL", 'fuel-efficiency'!$A$2:$E$56, 5, 0), 0)</f>
        <v>100319.2223729309</v>
      </c>
      <c r="O955" s="1">
        <f>IFERROR(sales!$I955 * VLOOKUP($E955&amp;$F955&amp;"NG", 'fuel-split'!$A$2:$E$7, 5, 0) / VLOOKUP($F955&amp;$G955&amp;"NG", 'fuel-efficiency'!$A$2:$E$56, 5, 0), 0)</f>
        <v>0</v>
      </c>
      <c r="P955" s="1">
        <f>IFERROR(sales!$I955 * VLOOKUP($E955&amp;$F955&amp;"ELEC", 'fuel-split'!$A$2:$E$7, 5, 0) / VLOOKUP($F955&amp;$G955&amp;"ELEC", 'fuel-efficiency'!$A$2:$E$56, 5, 0), 0)</f>
        <v>0</v>
      </c>
    </row>
    <row r="956" spans="1:16" x14ac:dyDescent="0.2">
      <c r="A956" s="1" t="str">
        <f t="shared" si="28"/>
        <v>20182industrialVCC 22400 (DSL LHD1)2013</v>
      </c>
      <c r="B956" s="1" t="str">
        <f t="shared" si="29"/>
        <v>20182industrialVCC 22400 (DSL LHD1)</v>
      </c>
      <c r="C956">
        <f>sales!$B$956</f>
        <v>2018</v>
      </c>
      <c r="D956">
        <f>sales!$C$956</f>
        <v>2</v>
      </c>
      <c r="E956" t="str">
        <f>sales!$D$956</f>
        <v>industrial</v>
      </c>
      <c r="F956" t="str">
        <f>sales!$E$956</f>
        <v>VCC 22400 (DSL LHD1)</v>
      </c>
      <c r="G956">
        <f>sales!$F$956</f>
        <v>2013</v>
      </c>
      <c r="H956" s="1">
        <f>sales!$G956 - VLOOKUP($D956&amp;$G956, 'regional-sales'!$A$2:$D$24, 4, 0) * VLOOKUP($D956&amp;$E956&amp;$F956&amp;$G956, 'market-share'!$A$2:$F$95, 6, 0) * ($C956 = $G956)</f>
        <v>0</v>
      </c>
      <c r="I956" s="1">
        <f>sales!$H956 - IF($C956 &gt;= $G956, VLOOKUP($D956&amp;$G956, 'regional-sales'!$A$2:$D$24, 4, 0) * VLOOKUP($D956&amp;$E956&amp;$F956&amp;$G956, 'market-share'!$A$2:$F$95, 6, 0) * VLOOKUP($C956 - $G956, survival!$A$2:$B$72, 2, 0), 0)</f>
        <v>-1.8984380290021363E-8</v>
      </c>
      <c r="J956" s="1">
        <f>sales!$I956 - IF($C956 &gt;= $G956, sales!$H956 *VLOOKUP(E956&amp;($C956-$G956), 'annual-travel'!$A$2:$D$64, 4, 0), 0)</f>
        <v>-5.2871066145598888E-4</v>
      </c>
      <c r="K956" s="1">
        <f>sales!$J956 - SUM($M956:$P956)</f>
        <v>1.4462319086305797E-5</v>
      </c>
      <c r="M956" s="1">
        <f>IFERROR(sales!$I956 * VLOOKUP($E956&amp;$F956&amp;"GAS", 'fuel-split'!$A$2:$E$7, 5, 0) / VLOOKUP($F956&amp;$G956&amp;"GAS", 'fuel-efficiency'!$A$2:$E$56, 5, 0), 0)</f>
        <v>0</v>
      </c>
      <c r="N956" s="1">
        <f>IFERROR(sales!$I956 * VLOOKUP($E956&amp;F956&amp;"DSL", 'fuel-split'!$A$2:$E$7, 5, 0) / VLOOKUP($F956&amp;$G956&amp;"DSL", 'fuel-efficiency'!$A$2:$E$56, 5, 0), 0)</f>
        <v>93930.50753826648</v>
      </c>
      <c r="O956" s="1">
        <f>IFERROR(sales!$I956 * VLOOKUP($E956&amp;$F956&amp;"NG", 'fuel-split'!$A$2:$E$7, 5, 0) / VLOOKUP($F956&amp;$G956&amp;"NG", 'fuel-efficiency'!$A$2:$E$56, 5, 0), 0)</f>
        <v>0</v>
      </c>
      <c r="P956" s="1">
        <f>IFERROR(sales!$I956 * VLOOKUP($E956&amp;$F956&amp;"ELEC", 'fuel-split'!$A$2:$E$7, 5, 0) / VLOOKUP($F956&amp;$G956&amp;"ELEC", 'fuel-efficiency'!$A$2:$E$56, 5, 0), 0)</f>
        <v>0</v>
      </c>
    </row>
    <row r="957" spans="1:16" x14ac:dyDescent="0.2">
      <c r="A957" s="1" t="str">
        <f t="shared" si="28"/>
        <v>20192industrialVCC 22400 (DSL LHD1)2013</v>
      </c>
      <c r="B957" s="1" t="str">
        <f t="shared" si="29"/>
        <v>20192industrialVCC 22400 (DSL LHD1)</v>
      </c>
      <c r="C957">
        <f>sales!$B$957</f>
        <v>2019</v>
      </c>
      <c r="D957">
        <f>sales!$C$957</f>
        <v>2</v>
      </c>
      <c r="E957" t="str">
        <f>sales!$D$957</f>
        <v>industrial</v>
      </c>
      <c r="F957" t="str">
        <f>sales!$E$957</f>
        <v>VCC 22400 (DSL LHD1)</v>
      </c>
      <c r="G957">
        <f>sales!$F$957</f>
        <v>2013</v>
      </c>
      <c r="H957" s="1">
        <f>sales!$G957 - VLOOKUP($D957&amp;$G957, 'regional-sales'!$A$2:$D$24, 4, 0) * VLOOKUP($D957&amp;$E957&amp;$F957&amp;$G957, 'market-share'!$A$2:$F$95, 6, 0) * ($C957 = $G957)</f>
        <v>0</v>
      </c>
      <c r="I957" s="1">
        <f>sales!$H957 - IF($C957 &gt;= $G957, VLOOKUP($D957&amp;$G957, 'regional-sales'!$A$2:$D$24, 4, 0) * VLOOKUP($D957&amp;$E957&amp;$F957&amp;$G957, 'market-share'!$A$2:$F$95, 6, 0) * VLOOKUP($C957 - $G957, survival!$A$2:$B$72, 2, 0), 0)</f>
        <v>-1.8795091705214872E-8</v>
      </c>
      <c r="J957" s="1">
        <f>sales!$I957 - IF($C957 &gt;= $G957, sales!$H957 *VLOOKUP(E957&amp;($C957-$G957), 'annual-travel'!$A$2:$D$64, 4, 0), 0)</f>
        <v>2.2753793746232986E-4</v>
      </c>
      <c r="K957" s="1">
        <f>sales!$J957 - SUM($M957:$P957)</f>
        <v>1.3899814803153276E-5</v>
      </c>
      <c r="M957" s="1">
        <f>IFERROR(sales!$I957 * VLOOKUP($E957&amp;$F957&amp;"GAS", 'fuel-split'!$A$2:$E$7, 5, 0) / VLOOKUP($F957&amp;$G957&amp;"GAS", 'fuel-efficiency'!$A$2:$E$56, 5, 0), 0)</f>
        <v>0</v>
      </c>
      <c r="N957" s="1">
        <f>IFERROR(sales!$I957 * VLOOKUP($E957&amp;F957&amp;"DSL", 'fuel-split'!$A$2:$E$7, 5, 0) / VLOOKUP($F957&amp;$G957&amp;"DSL", 'fuel-efficiency'!$A$2:$E$56, 5, 0), 0)</f>
        <v>90277.445819656379</v>
      </c>
      <c r="O957" s="1">
        <f>IFERROR(sales!$I957 * VLOOKUP($E957&amp;$F957&amp;"NG", 'fuel-split'!$A$2:$E$7, 5, 0) / VLOOKUP($F957&amp;$G957&amp;"NG", 'fuel-efficiency'!$A$2:$E$56, 5, 0), 0)</f>
        <v>0</v>
      </c>
      <c r="P957" s="1">
        <f>IFERROR(sales!$I957 * VLOOKUP($E957&amp;$F957&amp;"ELEC", 'fuel-split'!$A$2:$E$7, 5, 0) / VLOOKUP($F957&amp;$G957&amp;"ELEC", 'fuel-efficiency'!$A$2:$E$56, 5, 0), 0)</f>
        <v>0</v>
      </c>
    </row>
    <row r="958" spans="1:16" x14ac:dyDescent="0.2">
      <c r="A958" s="1" t="str">
        <f t="shared" si="28"/>
        <v>20202industrialVCC 22400 (DSL LHD1)2013</v>
      </c>
      <c r="B958" s="1" t="str">
        <f t="shared" si="29"/>
        <v>20202industrialVCC 22400 (DSL LHD1)</v>
      </c>
      <c r="C958">
        <f>sales!$B$958</f>
        <v>2020</v>
      </c>
      <c r="D958">
        <f>sales!$C$958</f>
        <v>2</v>
      </c>
      <c r="E958" t="str">
        <f>sales!$D$958</f>
        <v>industrial</v>
      </c>
      <c r="F958" t="str">
        <f>sales!$E$958</f>
        <v>VCC 22400 (DSL LHD1)</v>
      </c>
      <c r="G958">
        <f>sales!$F$958</f>
        <v>2013</v>
      </c>
      <c r="H958" s="1">
        <f>sales!$G958 - VLOOKUP($D958&amp;$G958, 'regional-sales'!$A$2:$D$24, 4, 0) * VLOOKUP($D958&amp;$E958&amp;$F958&amp;$G958, 'market-share'!$A$2:$F$95, 6, 0) * ($C958 = $G958)</f>
        <v>0</v>
      </c>
      <c r="I958" s="1">
        <f>sales!$H958 - IF($C958 &gt;= $G958, VLOOKUP($D958&amp;$G958, 'regional-sales'!$A$2:$D$24, 4, 0) * VLOOKUP($D958&amp;$E958&amp;$F958&amp;$G958, 'market-share'!$A$2:$F$95, 6, 0) * VLOOKUP($C958 - $G958, survival!$A$2:$B$72, 2, 0), 0)</f>
        <v>-1.8607366314427054E-8</v>
      </c>
      <c r="J958" s="1">
        <f>sales!$I958 - IF($C958 &gt;= $G958, sales!$H958 *VLOOKUP(E958&amp;($C958-$G958), 'annual-travel'!$A$2:$D$64, 4, 0), 0)</f>
        <v>-3.7769228219985962E-4</v>
      </c>
      <c r="K958" s="1">
        <f>sales!$J958 - SUM($M958:$P958)</f>
        <v>1.2666729162447155E-5</v>
      </c>
      <c r="M958" s="1">
        <f>IFERROR(sales!$I958 * VLOOKUP($E958&amp;$F958&amp;"GAS", 'fuel-split'!$A$2:$E$7, 5, 0) / VLOOKUP($F958&amp;$G958&amp;"GAS", 'fuel-efficiency'!$A$2:$E$56, 5, 0), 0)</f>
        <v>0</v>
      </c>
      <c r="N958" s="1">
        <f>IFERROR(sales!$I958 * VLOOKUP($E958&amp;F958&amp;"DSL", 'fuel-split'!$A$2:$E$7, 5, 0) / VLOOKUP($F958&amp;$G958&amp;"DSL", 'fuel-efficiency'!$A$2:$E$56, 5, 0), 0)</f>
        <v>82269.34305173457</v>
      </c>
      <c r="O958" s="1">
        <f>IFERROR(sales!$I958 * VLOOKUP($E958&amp;$F958&amp;"NG", 'fuel-split'!$A$2:$E$7, 5, 0) / VLOOKUP($F958&amp;$G958&amp;"NG", 'fuel-efficiency'!$A$2:$E$56, 5, 0), 0)</f>
        <v>0</v>
      </c>
      <c r="P958" s="1">
        <f>IFERROR(sales!$I958 * VLOOKUP($E958&amp;$F958&amp;"ELEC", 'fuel-split'!$A$2:$E$7, 5, 0) / VLOOKUP($F958&amp;$G958&amp;"ELEC", 'fuel-efficiency'!$A$2:$E$56, 5, 0), 0)</f>
        <v>0</v>
      </c>
    </row>
    <row r="959" spans="1:16" x14ac:dyDescent="0.2">
      <c r="A959" s="1" t="str">
        <f t="shared" si="28"/>
        <v>20102industrialVCC 22400 (DSL LHD1)2014</v>
      </c>
      <c r="B959" s="1" t="str">
        <f t="shared" si="29"/>
        <v>20102industrialVCC 22400 (DSL LHD1)</v>
      </c>
      <c r="C959">
        <f>sales!$B$959</f>
        <v>2010</v>
      </c>
      <c r="D959">
        <f>sales!$C$959</f>
        <v>2</v>
      </c>
      <c r="E959" t="str">
        <f>sales!$D$959</f>
        <v>industrial</v>
      </c>
      <c r="F959" t="str">
        <f>sales!$E$959</f>
        <v>VCC 22400 (DSL LHD1)</v>
      </c>
      <c r="G959">
        <f>sales!$F$959</f>
        <v>2014</v>
      </c>
      <c r="H959" s="1">
        <f>sales!$G959 - VLOOKUP($D959&amp;$G959, 'regional-sales'!$A$2:$D$24, 4, 0) * VLOOKUP($D959&amp;$E959&amp;$F959&amp;$G959, 'market-share'!$A$2:$F$95, 6, 0) * ($C959 = $G959)</f>
        <v>0</v>
      </c>
      <c r="I959" s="1">
        <f>sales!$H959 - IF($C959 &gt;= $G959, VLOOKUP($D959&amp;$G959, 'regional-sales'!$A$2:$D$24, 4, 0) * VLOOKUP($D959&amp;$E959&amp;$F959&amp;$G959, 'market-share'!$A$2:$F$95, 6, 0) * VLOOKUP($C959 - $G959, survival!$A$2:$B$72, 2, 0), 0)</f>
        <v>0</v>
      </c>
      <c r="J959" s="1">
        <f>sales!$I959 - IF($C959 &gt;= $G959, sales!$H959 *VLOOKUP(E959&amp;($C959-$G959), 'annual-travel'!$A$2:$D$64, 4, 0), 0)</f>
        <v>0</v>
      </c>
      <c r="K959" s="1">
        <f>sales!$J959 - SUM($M959:$P959)</f>
        <v>0</v>
      </c>
      <c r="M959" s="1">
        <f>IFERROR(sales!$I959 * VLOOKUP($E959&amp;$F959&amp;"GAS", 'fuel-split'!$A$2:$E$7, 5, 0) / VLOOKUP($F959&amp;$G959&amp;"GAS", 'fuel-efficiency'!$A$2:$E$56, 5, 0), 0)</f>
        <v>0</v>
      </c>
      <c r="N959" s="1">
        <f>IFERROR(sales!$I959 * VLOOKUP($E959&amp;F959&amp;"DSL", 'fuel-split'!$A$2:$E$7, 5, 0) / VLOOKUP($F959&amp;$G959&amp;"DSL", 'fuel-efficiency'!$A$2:$E$56, 5, 0), 0)</f>
        <v>0</v>
      </c>
      <c r="O959" s="1">
        <f>IFERROR(sales!$I959 * VLOOKUP($E959&amp;$F959&amp;"NG", 'fuel-split'!$A$2:$E$7, 5, 0) / VLOOKUP($F959&amp;$G959&amp;"NG", 'fuel-efficiency'!$A$2:$E$56, 5, 0), 0)</f>
        <v>0</v>
      </c>
      <c r="P959" s="1">
        <f>IFERROR(sales!$I959 * VLOOKUP($E959&amp;$F959&amp;"ELEC", 'fuel-split'!$A$2:$E$7, 5, 0) / VLOOKUP($F959&amp;$G959&amp;"ELEC", 'fuel-efficiency'!$A$2:$E$56, 5, 0), 0)</f>
        <v>0</v>
      </c>
    </row>
    <row r="960" spans="1:16" x14ac:dyDescent="0.2">
      <c r="A960" s="1" t="str">
        <f t="shared" si="28"/>
        <v>20112industrialVCC 22400 (DSL LHD1)2014</v>
      </c>
      <c r="B960" s="1" t="str">
        <f t="shared" si="29"/>
        <v>20112industrialVCC 22400 (DSL LHD1)</v>
      </c>
      <c r="C960">
        <f>sales!$B$960</f>
        <v>2011</v>
      </c>
      <c r="D960">
        <f>sales!$C$960</f>
        <v>2</v>
      </c>
      <c r="E960" t="str">
        <f>sales!$D$960</f>
        <v>industrial</v>
      </c>
      <c r="F960" t="str">
        <f>sales!$E$960</f>
        <v>VCC 22400 (DSL LHD1)</v>
      </c>
      <c r="G960">
        <f>sales!$F$960</f>
        <v>2014</v>
      </c>
      <c r="H960" s="1">
        <f>sales!$G960 - VLOOKUP($D960&amp;$G960, 'regional-sales'!$A$2:$D$24, 4, 0) * VLOOKUP($D960&amp;$E960&amp;$F960&amp;$G960, 'market-share'!$A$2:$F$95, 6, 0) * ($C960 = $G960)</f>
        <v>0</v>
      </c>
      <c r="I960" s="1">
        <f>sales!$H960 - IF($C960 &gt;= $G960, VLOOKUP($D960&amp;$G960, 'regional-sales'!$A$2:$D$24, 4, 0) * VLOOKUP($D960&amp;$E960&amp;$F960&amp;$G960, 'market-share'!$A$2:$F$95, 6, 0) * VLOOKUP($C960 - $G960, survival!$A$2:$B$72, 2, 0), 0)</f>
        <v>0</v>
      </c>
      <c r="J960" s="1">
        <f>sales!$I960 - IF($C960 &gt;= $G960, sales!$H960 *VLOOKUP(E960&amp;($C960-$G960), 'annual-travel'!$A$2:$D$64, 4, 0), 0)</f>
        <v>0</v>
      </c>
      <c r="K960" s="1">
        <f>sales!$J960 - SUM($M960:$P960)</f>
        <v>0</v>
      </c>
      <c r="M960" s="1">
        <f>IFERROR(sales!$I960 * VLOOKUP($E960&amp;$F960&amp;"GAS", 'fuel-split'!$A$2:$E$7, 5, 0) / VLOOKUP($F960&amp;$G960&amp;"GAS", 'fuel-efficiency'!$A$2:$E$56, 5, 0), 0)</f>
        <v>0</v>
      </c>
      <c r="N960" s="1">
        <f>IFERROR(sales!$I960 * VLOOKUP($E960&amp;F960&amp;"DSL", 'fuel-split'!$A$2:$E$7, 5, 0) / VLOOKUP($F960&amp;$G960&amp;"DSL", 'fuel-efficiency'!$A$2:$E$56, 5, 0), 0)</f>
        <v>0</v>
      </c>
      <c r="O960" s="1">
        <f>IFERROR(sales!$I960 * VLOOKUP($E960&amp;$F960&amp;"NG", 'fuel-split'!$A$2:$E$7, 5, 0) / VLOOKUP($F960&amp;$G960&amp;"NG", 'fuel-efficiency'!$A$2:$E$56, 5, 0), 0)</f>
        <v>0</v>
      </c>
      <c r="P960" s="1">
        <f>IFERROR(sales!$I960 * VLOOKUP($E960&amp;$F960&amp;"ELEC", 'fuel-split'!$A$2:$E$7, 5, 0) / VLOOKUP($F960&amp;$G960&amp;"ELEC", 'fuel-efficiency'!$A$2:$E$56, 5, 0), 0)</f>
        <v>0</v>
      </c>
    </row>
    <row r="961" spans="1:16" x14ac:dyDescent="0.2">
      <c r="A961" s="1" t="str">
        <f t="shared" si="28"/>
        <v>20122industrialVCC 22400 (DSL LHD1)2014</v>
      </c>
      <c r="B961" s="1" t="str">
        <f t="shared" si="29"/>
        <v>20122industrialVCC 22400 (DSL LHD1)</v>
      </c>
      <c r="C961">
        <f>sales!$B$961</f>
        <v>2012</v>
      </c>
      <c r="D961">
        <f>sales!$C$961</f>
        <v>2</v>
      </c>
      <c r="E961" t="str">
        <f>sales!$D$961</f>
        <v>industrial</v>
      </c>
      <c r="F961" t="str">
        <f>sales!$E$961</f>
        <v>VCC 22400 (DSL LHD1)</v>
      </c>
      <c r="G961">
        <f>sales!$F$961</f>
        <v>2014</v>
      </c>
      <c r="H961" s="1">
        <f>sales!$G961 - VLOOKUP($D961&amp;$G961, 'regional-sales'!$A$2:$D$24, 4, 0) * VLOOKUP($D961&amp;$E961&amp;$F961&amp;$G961, 'market-share'!$A$2:$F$95, 6, 0) * ($C961 = $G961)</f>
        <v>0</v>
      </c>
      <c r="I961" s="1">
        <f>sales!$H961 - IF($C961 &gt;= $G961, VLOOKUP($D961&amp;$G961, 'regional-sales'!$A$2:$D$24, 4, 0) * VLOOKUP($D961&amp;$E961&amp;$F961&amp;$G961, 'market-share'!$A$2:$F$95, 6, 0) * VLOOKUP($C961 - $G961, survival!$A$2:$B$72, 2, 0), 0)</f>
        <v>0</v>
      </c>
      <c r="J961" s="1">
        <f>sales!$I961 - IF($C961 &gt;= $G961, sales!$H961 *VLOOKUP(E961&amp;($C961-$G961), 'annual-travel'!$A$2:$D$64, 4, 0), 0)</f>
        <v>0</v>
      </c>
      <c r="K961" s="1">
        <f>sales!$J961 - SUM($M961:$P961)</f>
        <v>0</v>
      </c>
      <c r="M961" s="1">
        <f>IFERROR(sales!$I961 * VLOOKUP($E961&amp;$F961&amp;"GAS", 'fuel-split'!$A$2:$E$7, 5, 0) / VLOOKUP($F961&amp;$G961&amp;"GAS", 'fuel-efficiency'!$A$2:$E$56, 5, 0), 0)</f>
        <v>0</v>
      </c>
      <c r="N961" s="1">
        <f>IFERROR(sales!$I961 * VLOOKUP($E961&amp;F961&amp;"DSL", 'fuel-split'!$A$2:$E$7, 5, 0) / VLOOKUP($F961&amp;$G961&amp;"DSL", 'fuel-efficiency'!$A$2:$E$56, 5, 0), 0)</f>
        <v>0</v>
      </c>
      <c r="O961" s="1">
        <f>IFERROR(sales!$I961 * VLOOKUP($E961&amp;$F961&amp;"NG", 'fuel-split'!$A$2:$E$7, 5, 0) / VLOOKUP($F961&amp;$G961&amp;"NG", 'fuel-efficiency'!$A$2:$E$56, 5, 0), 0)</f>
        <v>0</v>
      </c>
      <c r="P961" s="1">
        <f>IFERROR(sales!$I961 * VLOOKUP($E961&amp;$F961&amp;"ELEC", 'fuel-split'!$A$2:$E$7, 5, 0) / VLOOKUP($F961&amp;$G961&amp;"ELEC", 'fuel-efficiency'!$A$2:$E$56, 5, 0), 0)</f>
        <v>0</v>
      </c>
    </row>
    <row r="962" spans="1:16" x14ac:dyDescent="0.2">
      <c r="A962" s="1" t="str">
        <f t="shared" si="28"/>
        <v>20132industrialVCC 22400 (DSL LHD1)2014</v>
      </c>
      <c r="B962" s="1" t="str">
        <f t="shared" si="29"/>
        <v>20132industrialVCC 22400 (DSL LHD1)</v>
      </c>
      <c r="C962">
        <f>sales!$B$962</f>
        <v>2013</v>
      </c>
      <c r="D962">
        <f>sales!$C$962</f>
        <v>2</v>
      </c>
      <c r="E962" t="str">
        <f>sales!$D$962</f>
        <v>industrial</v>
      </c>
      <c r="F962" t="str">
        <f>sales!$E$962</f>
        <v>VCC 22400 (DSL LHD1)</v>
      </c>
      <c r="G962">
        <f>sales!$F$962</f>
        <v>2014</v>
      </c>
      <c r="H962" s="1">
        <f>sales!$G962 - VLOOKUP($D962&amp;$G962, 'regional-sales'!$A$2:$D$24, 4, 0) * VLOOKUP($D962&amp;$E962&amp;$F962&amp;$G962, 'market-share'!$A$2:$F$95, 6, 0) * ($C962 = $G962)</f>
        <v>0</v>
      </c>
      <c r="I962" s="1">
        <f>sales!$H962 - IF($C962 &gt;= $G962, VLOOKUP($D962&amp;$G962, 'regional-sales'!$A$2:$D$24, 4, 0) * VLOOKUP($D962&amp;$E962&amp;$F962&amp;$G962, 'market-share'!$A$2:$F$95, 6, 0) * VLOOKUP($C962 - $G962, survival!$A$2:$B$72, 2, 0), 0)</f>
        <v>0</v>
      </c>
      <c r="J962" s="1">
        <f>sales!$I962 - IF($C962 &gt;= $G962, sales!$H962 *VLOOKUP(E962&amp;($C962-$G962), 'annual-travel'!$A$2:$D$64, 4, 0), 0)</f>
        <v>0</v>
      </c>
      <c r="K962" s="1">
        <f>sales!$J962 - SUM($M962:$P962)</f>
        <v>0</v>
      </c>
      <c r="M962" s="1">
        <f>IFERROR(sales!$I962 * VLOOKUP($E962&amp;$F962&amp;"GAS", 'fuel-split'!$A$2:$E$7, 5, 0) / VLOOKUP($F962&amp;$G962&amp;"GAS", 'fuel-efficiency'!$A$2:$E$56, 5, 0), 0)</f>
        <v>0</v>
      </c>
      <c r="N962" s="1">
        <f>IFERROR(sales!$I962 * VLOOKUP($E962&amp;F962&amp;"DSL", 'fuel-split'!$A$2:$E$7, 5, 0) / VLOOKUP($F962&amp;$G962&amp;"DSL", 'fuel-efficiency'!$A$2:$E$56, 5, 0), 0)</f>
        <v>0</v>
      </c>
      <c r="O962" s="1">
        <f>IFERROR(sales!$I962 * VLOOKUP($E962&amp;$F962&amp;"NG", 'fuel-split'!$A$2:$E$7, 5, 0) / VLOOKUP($F962&amp;$G962&amp;"NG", 'fuel-efficiency'!$A$2:$E$56, 5, 0), 0)</f>
        <v>0</v>
      </c>
      <c r="P962" s="1">
        <f>IFERROR(sales!$I962 * VLOOKUP($E962&amp;$F962&amp;"ELEC", 'fuel-split'!$A$2:$E$7, 5, 0) / VLOOKUP($F962&amp;$G962&amp;"ELEC", 'fuel-efficiency'!$A$2:$E$56, 5, 0), 0)</f>
        <v>0</v>
      </c>
    </row>
    <row r="963" spans="1:16" x14ac:dyDescent="0.2">
      <c r="A963" s="1" t="str">
        <f t="shared" ref="A963:A1026" si="30">$B963&amp;$G963</f>
        <v>20142industrialVCC 22400 (DSL LHD1)2014</v>
      </c>
      <c r="B963" s="1" t="str">
        <f t="shared" ref="B963:B1026" si="31">$C963&amp;$D963&amp;$E963&amp;$F963</f>
        <v>20142industrialVCC 22400 (DSL LHD1)</v>
      </c>
      <c r="C963">
        <f>sales!$B$963</f>
        <v>2014</v>
      </c>
      <c r="D963">
        <f>sales!$C$963</f>
        <v>2</v>
      </c>
      <c r="E963" t="str">
        <f>sales!$D$963</f>
        <v>industrial</v>
      </c>
      <c r="F963" t="str">
        <f>sales!$E$963</f>
        <v>VCC 22400 (DSL LHD1)</v>
      </c>
      <c r="G963">
        <f>sales!$F$963</f>
        <v>2014</v>
      </c>
      <c r="H963" s="1">
        <f>sales!$G963 - VLOOKUP($D963&amp;$G963, 'regional-sales'!$A$2:$D$24, 4, 0) * VLOOKUP($D963&amp;$E963&amp;$F963&amp;$G963, 'market-share'!$A$2:$F$95, 6, 0) * ($C963 = $G963)</f>
        <v>-2.6339250780438306E-8</v>
      </c>
      <c r="I963" s="1">
        <f>sales!$H963 - IF($C963 &gt;= $G963, VLOOKUP($D963&amp;$G963, 'regional-sales'!$A$2:$D$24, 4, 0) * VLOOKUP($D963&amp;$E963&amp;$F963&amp;$G963, 'market-share'!$A$2:$F$95, 6, 0) * VLOOKUP($C963 - $G963, survival!$A$2:$B$72, 2, 0), 0)</f>
        <v>-2.6339250780438306E-8</v>
      </c>
      <c r="J963" s="1">
        <f>sales!$I963 - IF($C963 &gt;= $G963, sales!$H963 *VLOOKUP(E963&amp;($C963-$G963), 'annual-travel'!$A$2:$D$64, 4, 0), 0)</f>
        <v>1.3560065999627113E-3</v>
      </c>
      <c r="K963" s="1">
        <f>sales!$J963 - SUM($M963:$P963)</f>
        <v>-9.6824951469898224E-6</v>
      </c>
      <c r="M963" s="1">
        <f>IFERROR(sales!$I963 * VLOOKUP($E963&amp;$F963&amp;"GAS", 'fuel-split'!$A$2:$E$7, 5, 0) / VLOOKUP($F963&amp;$G963&amp;"GAS", 'fuel-efficiency'!$A$2:$E$56, 5, 0), 0)</f>
        <v>0</v>
      </c>
      <c r="N963" s="1">
        <f>IFERROR(sales!$I963 * VLOOKUP($E963&amp;F963&amp;"DSL", 'fuel-split'!$A$2:$E$7, 5, 0) / VLOOKUP($F963&amp;$G963&amp;"DSL", 'fuel-efficiency'!$A$2:$E$56, 5, 0), 0)</f>
        <v>384893.24930949847</v>
      </c>
      <c r="O963" s="1">
        <f>IFERROR(sales!$I963 * VLOOKUP($E963&amp;$F963&amp;"NG", 'fuel-split'!$A$2:$E$7, 5, 0) / VLOOKUP($F963&amp;$G963&amp;"NG", 'fuel-efficiency'!$A$2:$E$56, 5, 0), 0)</f>
        <v>0</v>
      </c>
      <c r="P963" s="1">
        <f>IFERROR(sales!$I963 * VLOOKUP($E963&amp;$F963&amp;"ELEC", 'fuel-split'!$A$2:$E$7, 5, 0) / VLOOKUP($F963&amp;$G963&amp;"ELEC", 'fuel-efficiency'!$A$2:$E$56, 5, 0), 0)</f>
        <v>0</v>
      </c>
    </row>
    <row r="964" spans="1:16" x14ac:dyDescent="0.2">
      <c r="A964" s="1" t="str">
        <f t="shared" si="30"/>
        <v>20152industrialVCC 22400 (DSL LHD1)2014</v>
      </c>
      <c r="B964" s="1" t="str">
        <f t="shared" si="31"/>
        <v>20152industrialVCC 22400 (DSL LHD1)</v>
      </c>
      <c r="C964">
        <f>sales!$B$964</f>
        <v>2015</v>
      </c>
      <c r="D964">
        <f>sales!$C$964</f>
        <v>2</v>
      </c>
      <c r="E964" t="str">
        <f>sales!$D$964</f>
        <v>industrial</v>
      </c>
      <c r="F964" t="str">
        <f>sales!$E$964</f>
        <v>VCC 22400 (DSL LHD1)</v>
      </c>
      <c r="G964">
        <f>sales!$F$964</f>
        <v>2014</v>
      </c>
      <c r="H964" s="1">
        <f>sales!$G964 - VLOOKUP($D964&amp;$G964, 'regional-sales'!$A$2:$D$24, 4, 0) * VLOOKUP($D964&amp;$E964&amp;$F964&amp;$G964, 'market-share'!$A$2:$F$95, 6, 0) * ($C964 = $G964)</f>
        <v>0</v>
      </c>
      <c r="I964" s="1">
        <f>sales!$H964 - IF($C964 &gt;= $G964, VLOOKUP($D964&amp;$G964, 'regional-sales'!$A$2:$D$24, 4, 0) * VLOOKUP($D964&amp;$E964&amp;$F964&amp;$G964, 'market-share'!$A$2:$F$95, 6, 0) * VLOOKUP($C964 - $G964, survival!$A$2:$B$72, 2, 0), 0)</f>
        <v>-2.6076691028720234E-8</v>
      </c>
      <c r="J964" s="1">
        <f>sales!$I964 - IF($C964 &gt;= $G964, sales!$H964 *VLOOKUP(E964&amp;($C964-$G964), 'annual-travel'!$A$2:$D$64, 4, 0), 0)</f>
        <v>3.86066734790802E-4</v>
      </c>
      <c r="K964" s="1">
        <f>sales!$J964 - SUM($M964:$P964)</f>
        <v>-9.1165420599281788E-6</v>
      </c>
      <c r="M964" s="1">
        <f>IFERROR(sales!$I964 * VLOOKUP($E964&amp;$F964&amp;"GAS", 'fuel-split'!$A$2:$E$7, 5, 0) / VLOOKUP($F964&amp;$G964&amp;"GAS", 'fuel-efficiency'!$A$2:$E$56, 5, 0), 0)</f>
        <v>0</v>
      </c>
      <c r="N964" s="1">
        <f>IFERROR(sales!$I964 * VLOOKUP($E964&amp;F964&amp;"DSL", 'fuel-split'!$A$2:$E$7, 5, 0) / VLOOKUP($F964&amp;$G964&amp;"DSL", 'fuel-efficiency'!$A$2:$E$56, 5, 0), 0)</f>
        <v>362394.36742870451</v>
      </c>
      <c r="O964" s="1">
        <f>IFERROR(sales!$I964 * VLOOKUP($E964&amp;$F964&amp;"NG", 'fuel-split'!$A$2:$E$7, 5, 0) / VLOOKUP($F964&amp;$G964&amp;"NG", 'fuel-efficiency'!$A$2:$E$56, 5, 0), 0)</f>
        <v>0</v>
      </c>
      <c r="P964" s="1">
        <f>IFERROR(sales!$I964 * VLOOKUP($E964&amp;$F964&amp;"ELEC", 'fuel-split'!$A$2:$E$7, 5, 0) / VLOOKUP($F964&amp;$G964&amp;"ELEC", 'fuel-efficiency'!$A$2:$E$56, 5, 0), 0)</f>
        <v>0</v>
      </c>
    </row>
    <row r="965" spans="1:16" x14ac:dyDescent="0.2">
      <c r="A965" s="1" t="str">
        <f t="shared" si="30"/>
        <v>20162industrialVCC 22400 (DSL LHD1)2014</v>
      </c>
      <c r="B965" s="1" t="str">
        <f t="shared" si="31"/>
        <v>20162industrialVCC 22400 (DSL LHD1)</v>
      </c>
      <c r="C965">
        <f>sales!$B$965</f>
        <v>2016</v>
      </c>
      <c r="D965">
        <f>sales!$C$965</f>
        <v>2</v>
      </c>
      <c r="E965" t="str">
        <f>sales!$D$965</f>
        <v>industrial</v>
      </c>
      <c r="F965" t="str">
        <f>sales!$E$965</f>
        <v>VCC 22400 (DSL LHD1)</v>
      </c>
      <c r="G965">
        <f>sales!$F$965</f>
        <v>2014</v>
      </c>
      <c r="H965" s="1">
        <f>sales!$G965 - VLOOKUP($D965&amp;$G965, 'regional-sales'!$A$2:$D$24, 4, 0) * VLOOKUP($D965&amp;$E965&amp;$F965&amp;$G965, 'market-share'!$A$2:$F$95, 6, 0) * ($C965 = $G965)</f>
        <v>0</v>
      </c>
      <c r="I965" s="1">
        <f>sales!$H965 - IF($C965 &gt;= $G965, VLOOKUP($D965&amp;$G965, 'regional-sales'!$A$2:$D$24, 4, 0) * VLOOKUP($D965&amp;$E965&amp;$F965&amp;$G965, 'market-share'!$A$2:$F$95, 6, 0) * VLOOKUP($C965 - $G965, survival!$A$2:$B$72, 2, 0), 0)</f>
        <v>-2.5815609205892542E-8</v>
      </c>
      <c r="J965" s="1">
        <f>sales!$I965 - IF($C965 &gt;= $G965, sales!$H965 *VLOOKUP(E965&amp;($C965-$G965), 'annual-travel'!$A$2:$D$64, 4, 0), 0)</f>
        <v>3.6452803760766983E-4</v>
      </c>
      <c r="K965" s="1">
        <f>sales!$J965 - SUM($M965:$P965)</f>
        <v>-8.7693915702402592E-6</v>
      </c>
      <c r="M965" s="1">
        <f>IFERROR(sales!$I965 * VLOOKUP($E965&amp;$F965&amp;"GAS", 'fuel-split'!$A$2:$E$7, 5, 0) / VLOOKUP($F965&amp;$G965&amp;"GAS", 'fuel-efficiency'!$A$2:$E$56, 5, 0), 0)</f>
        <v>0</v>
      </c>
      <c r="N965" s="1">
        <f>IFERROR(sales!$I965 * VLOOKUP($E965&amp;F965&amp;"DSL", 'fuel-split'!$A$2:$E$7, 5, 0) / VLOOKUP($F965&amp;$G965&amp;"DSL", 'fuel-efficiency'!$A$2:$E$56, 5, 0), 0)</f>
        <v>348616.13886029937</v>
      </c>
      <c r="O965" s="1">
        <f>IFERROR(sales!$I965 * VLOOKUP($E965&amp;$F965&amp;"NG", 'fuel-split'!$A$2:$E$7, 5, 0) / VLOOKUP($F965&amp;$G965&amp;"NG", 'fuel-efficiency'!$A$2:$E$56, 5, 0), 0)</f>
        <v>0</v>
      </c>
      <c r="P965" s="1">
        <f>IFERROR(sales!$I965 * VLOOKUP($E965&amp;$F965&amp;"ELEC", 'fuel-split'!$A$2:$E$7, 5, 0) / VLOOKUP($F965&amp;$G965&amp;"ELEC", 'fuel-efficiency'!$A$2:$E$56, 5, 0), 0)</f>
        <v>0</v>
      </c>
    </row>
    <row r="966" spans="1:16" x14ac:dyDescent="0.2">
      <c r="A966" s="1" t="str">
        <f t="shared" si="30"/>
        <v>20172industrialVCC 22400 (DSL LHD1)2014</v>
      </c>
      <c r="B966" s="1" t="str">
        <f t="shared" si="31"/>
        <v>20172industrialVCC 22400 (DSL LHD1)</v>
      </c>
      <c r="C966">
        <f>sales!$B$966</f>
        <v>2017</v>
      </c>
      <c r="D966">
        <f>sales!$C$966</f>
        <v>2</v>
      </c>
      <c r="E966" t="str">
        <f>sales!$D$966</f>
        <v>industrial</v>
      </c>
      <c r="F966" t="str">
        <f>sales!$E$966</f>
        <v>VCC 22400 (DSL LHD1)</v>
      </c>
      <c r="G966">
        <f>sales!$F$966</f>
        <v>2014</v>
      </c>
      <c r="H966" s="1">
        <f>sales!$G966 - VLOOKUP($D966&amp;$G966, 'regional-sales'!$A$2:$D$24, 4, 0) * VLOOKUP($D966&amp;$E966&amp;$F966&amp;$G966, 'market-share'!$A$2:$F$95, 6, 0) * ($C966 = $G966)</f>
        <v>0</v>
      </c>
      <c r="I966" s="1">
        <f>sales!$H966 - IF($C966 &gt;= $G966, VLOOKUP($D966&amp;$G966, 'regional-sales'!$A$2:$D$24, 4, 0) * VLOOKUP($D966&amp;$E966&amp;$F966&amp;$G966, 'market-share'!$A$2:$F$95, 6, 0) * VLOOKUP($C966 - $G966, survival!$A$2:$B$72, 2, 0), 0)</f>
        <v>-2.5556801119819283E-8</v>
      </c>
      <c r="J966" s="1">
        <f>sales!$I966 - IF($C966 &gt;= $G966, sales!$H966 *VLOOKUP(E966&amp;($C966-$G966), 'annual-travel'!$A$2:$D$64, 4, 0), 0)</f>
        <v>1.3755271211266518E-3</v>
      </c>
      <c r="K966" s="1">
        <f>sales!$J966 - SUM($M966:$P966)</f>
        <v>-8.4895291365683079E-6</v>
      </c>
      <c r="M966" s="1">
        <f>IFERROR(sales!$I966 * VLOOKUP($E966&amp;$F966&amp;"GAS", 'fuel-split'!$A$2:$E$7, 5, 0) / VLOOKUP($F966&amp;$G966&amp;"GAS", 'fuel-efficiency'!$A$2:$E$56, 5, 0), 0)</f>
        <v>0</v>
      </c>
      <c r="N966" s="1">
        <f>IFERROR(sales!$I966 * VLOOKUP($E966&amp;F966&amp;"DSL", 'fuel-split'!$A$2:$E$7, 5, 0) / VLOOKUP($F966&amp;$G966&amp;"DSL", 'fuel-efficiency'!$A$2:$E$56, 5, 0), 0)</f>
        <v>337485.48488114652</v>
      </c>
      <c r="O966" s="1">
        <f>IFERROR(sales!$I966 * VLOOKUP($E966&amp;$F966&amp;"NG", 'fuel-split'!$A$2:$E$7, 5, 0) / VLOOKUP($F966&amp;$G966&amp;"NG", 'fuel-efficiency'!$A$2:$E$56, 5, 0), 0)</f>
        <v>0</v>
      </c>
      <c r="P966" s="1">
        <f>IFERROR(sales!$I966 * VLOOKUP($E966&amp;$F966&amp;"ELEC", 'fuel-split'!$A$2:$E$7, 5, 0) / VLOOKUP($F966&amp;$G966&amp;"ELEC", 'fuel-efficiency'!$A$2:$E$56, 5, 0), 0)</f>
        <v>0</v>
      </c>
    </row>
    <row r="967" spans="1:16" x14ac:dyDescent="0.2">
      <c r="A967" s="1" t="str">
        <f t="shared" si="30"/>
        <v>20182industrialVCC 22400 (DSL LHD1)2014</v>
      </c>
      <c r="B967" s="1" t="str">
        <f t="shared" si="31"/>
        <v>20182industrialVCC 22400 (DSL LHD1)</v>
      </c>
      <c r="C967">
        <f>sales!$B$967</f>
        <v>2018</v>
      </c>
      <c r="D967">
        <f>sales!$C$967</f>
        <v>2</v>
      </c>
      <c r="E967" t="str">
        <f>sales!$D$967</f>
        <v>industrial</v>
      </c>
      <c r="F967" t="str">
        <f>sales!$E$967</f>
        <v>VCC 22400 (DSL LHD1)</v>
      </c>
      <c r="G967">
        <f>sales!$F$967</f>
        <v>2014</v>
      </c>
      <c r="H967" s="1">
        <f>sales!$G967 - VLOOKUP($D967&amp;$G967, 'regional-sales'!$A$2:$D$24, 4, 0) * VLOOKUP($D967&amp;$E967&amp;$F967&amp;$G967, 'market-share'!$A$2:$F$95, 6, 0) * ($C967 = $G967)</f>
        <v>0</v>
      </c>
      <c r="I967" s="1">
        <f>sales!$H967 - IF($C967 &gt;= $G967, VLOOKUP($D967&amp;$G967, 'regional-sales'!$A$2:$D$24, 4, 0) * VLOOKUP($D967&amp;$E967&amp;$F967&amp;$G967, 'market-share'!$A$2:$F$95, 6, 0) * VLOOKUP($C967 - $G967, survival!$A$2:$B$72, 2, 0), 0)</f>
        <v>-2.5301460482296534E-8</v>
      </c>
      <c r="J967" s="1">
        <f>sales!$I967 - IF($C967 &gt;= $G967, sales!$H967 *VLOOKUP(E967&amp;($C967-$G967), 'annual-travel'!$A$2:$D$64, 4, 0), 0)</f>
        <v>-1.2738341465592384E-3</v>
      </c>
      <c r="K967" s="1">
        <f>sales!$J967 - SUM($M967:$P967)</f>
        <v>-7.5764837674796581E-6</v>
      </c>
      <c r="M967" s="1">
        <f>IFERROR(sales!$I967 * VLOOKUP($E967&amp;$F967&amp;"GAS", 'fuel-split'!$A$2:$E$7, 5, 0) / VLOOKUP($F967&amp;$G967&amp;"GAS", 'fuel-efficiency'!$A$2:$E$56, 5, 0), 0)</f>
        <v>0</v>
      </c>
      <c r="N967" s="1">
        <f>IFERROR(sales!$I967 * VLOOKUP($E967&amp;F967&amp;"DSL", 'fuel-split'!$A$2:$E$7, 5, 0) / VLOOKUP($F967&amp;$G967&amp;"DSL", 'fuel-efficiency'!$A$2:$E$56, 5, 0), 0)</f>
        <v>301189.74010547047</v>
      </c>
      <c r="O967" s="1">
        <f>IFERROR(sales!$I967 * VLOOKUP($E967&amp;$F967&amp;"NG", 'fuel-split'!$A$2:$E$7, 5, 0) / VLOOKUP($F967&amp;$G967&amp;"NG", 'fuel-efficiency'!$A$2:$E$56, 5, 0), 0)</f>
        <v>0</v>
      </c>
      <c r="P967" s="1">
        <f>IFERROR(sales!$I967 * VLOOKUP($E967&amp;$F967&amp;"ELEC", 'fuel-split'!$A$2:$E$7, 5, 0) / VLOOKUP($F967&amp;$G967&amp;"ELEC", 'fuel-efficiency'!$A$2:$E$56, 5, 0), 0)</f>
        <v>0</v>
      </c>
    </row>
    <row r="968" spans="1:16" x14ac:dyDescent="0.2">
      <c r="A968" s="1" t="str">
        <f t="shared" si="30"/>
        <v>20192industrialVCC 22400 (DSL LHD1)2014</v>
      </c>
      <c r="B968" s="1" t="str">
        <f t="shared" si="31"/>
        <v>20192industrialVCC 22400 (DSL LHD1)</v>
      </c>
      <c r="C968">
        <f>sales!$B$968</f>
        <v>2019</v>
      </c>
      <c r="D968">
        <f>sales!$C$968</f>
        <v>2</v>
      </c>
      <c r="E968" t="str">
        <f>sales!$D$968</f>
        <v>industrial</v>
      </c>
      <c r="F968" t="str">
        <f>sales!$E$968</f>
        <v>VCC 22400 (DSL LHD1)</v>
      </c>
      <c r="G968">
        <f>sales!$F$968</f>
        <v>2014</v>
      </c>
      <c r="H968" s="1">
        <f>sales!$G968 - VLOOKUP($D968&amp;$G968, 'regional-sales'!$A$2:$D$24, 4, 0) * VLOOKUP($D968&amp;$E968&amp;$F968&amp;$G968, 'market-share'!$A$2:$F$95, 6, 0) * ($C968 = $G968)</f>
        <v>0</v>
      </c>
      <c r="I968" s="1">
        <f>sales!$H968 - IF($C968 &gt;= $G968, VLOOKUP($D968&amp;$G968, 'regional-sales'!$A$2:$D$24, 4, 0) * VLOOKUP($D968&amp;$E968&amp;$F968&amp;$G968, 'market-share'!$A$2:$F$95, 6, 0) * VLOOKUP($C968 - $G968, survival!$A$2:$B$72, 2, 0), 0)</f>
        <v>-2.5048223051271634E-8</v>
      </c>
      <c r="J968" s="1">
        <f>sales!$I968 - IF($C968 &gt;= $G968, sales!$H968 *VLOOKUP(E968&amp;($C968-$G968), 'annual-travel'!$A$2:$D$64, 4, 0), 0)</f>
        <v>-1.6061244532465935E-3</v>
      </c>
      <c r="K968" s="1">
        <f>sales!$J968 - SUM($M968:$P968)</f>
        <v>-7.0938840508460999E-6</v>
      </c>
      <c r="M968" s="1">
        <f>IFERROR(sales!$I968 * VLOOKUP($E968&amp;$F968&amp;"GAS", 'fuel-split'!$A$2:$E$7, 5, 0) / VLOOKUP($F968&amp;$G968&amp;"GAS", 'fuel-efficiency'!$A$2:$E$56, 5, 0), 0)</f>
        <v>0</v>
      </c>
      <c r="N968" s="1">
        <f>IFERROR(sales!$I968 * VLOOKUP($E968&amp;F968&amp;"DSL", 'fuel-split'!$A$2:$E$7, 5, 0) / VLOOKUP($F968&amp;$G968&amp;"DSL", 'fuel-efficiency'!$A$2:$E$56, 5, 0), 0)</f>
        <v>282008.81629899086</v>
      </c>
      <c r="O968" s="1">
        <f>IFERROR(sales!$I968 * VLOOKUP($E968&amp;$F968&amp;"NG", 'fuel-split'!$A$2:$E$7, 5, 0) / VLOOKUP($F968&amp;$G968&amp;"NG", 'fuel-efficiency'!$A$2:$E$56, 5, 0), 0)</f>
        <v>0</v>
      </c>
      <c r="P968" s="1">
        <f>IFERROR(sales!$I968 * VLOOKUP($E968&amp;$F968&amp;"ELEC", 'fuel-split'!$A$2:$E$7, 5, 0) / VLOOKUP($F968&amp;$G968&amp;"ELEC", 'fuel-efficiency'!$A$2:$E$56, 5, 0), 0)</f>
        <v>0</v>
      </c>
    </row>
    <row r="969" spans="1:16" x14ac:dyDescent="0.2">
      <c r="A969" s="1" t="str">
        <f t="shared" si="30"/>
        <v>20202industrialVCC 22400 (DSL LHD1)2014</v>
      </c>
      <c r="B969" s="1" t="str">
        <f t="shared" si="31"/>
        <v>20202industrialVCC 22400 (DSL LHD1)</v>
      </c>
      <c r="C969">
        <f>sales!$B$969</f>
        <v>2020</v>
      </c>
      <c r="D969">
        <f>sales!$C$969</f>
        <v>2</v>
      </c>
      <c r="E969" t="str">
        <f>sales!$D$969</f>
        <v>industrial</v>
      </c>
      <c r="F969" t="str">
        <f>sales!$E$969</f>
        <v>VCC 22400 (DSL LHD1)</v>
      </c>
      <c r="G969">
        <f>sales!$F$969</f>
        <v>2014</v>
      </c>
      <c r="H969" s="1">
        <f>sales!$G969 - VLOOKUP($D969&amp;$G969, 'regional-sales'!$A$2:$D$24, 4, 0) * VLOOKUP($D969&amp;$E969&amp;$F969&amp;$G969, 'market-share'!$A$2:$F$95, 6, 0) * ($C969 = $G969)</f>
        <v>0</v>
      </c>
      <c r="I969" s="1">
        <f>sales!$H969 - IF($C969 &gt;= $G969, VLOOKUP($D969&amp;$G969, 'regional-sales'!$A$2:$D$24, 4, 0) * VLOOKUP($D969&amp;$E969&amp;$F969&amp;$G969, 'market-share'!$A$2:$F$95, 6, 0) * VLOOKUP($C969 - $G969, survival!$A$2:$B$72, 2, 0), 0)</f>
        <v>-2.4798680442472687E-8</v>
      </c>
      <c r="J969" s="1">
        <f>sales!$I969 - IF($C969 &gt;= $G969, sales!$H969 *VLOOKUP(E969&amp;($C969-$G969), 'annual-travel'!$A$2:$D$64, 4, 0), 0)</f>
        <v>6.9122575223445892E-4</v>
      </c>
      <c r="K969" s="1">
        <f>sales!$J969 - SUM($M969:$P969)</f>
        <v>-6.8179215304553509E-6</v>
      </c>
      <c r="M969" s="1">
        <f>IFERROR(sales!$I969 * VLOOKUP($E969&amp;$F969&amp;"GAS", 'fuel-split'!$A$2:$E$7, 5, 0) / VLOOKUP($F969&amp;$G969&amp;"GAS", 'fuel-efficiency'!$A$2:$E$56, 5, 0), 0)</f>
        <v>0</v>
      </c>
      <c r="N969" s="1">
        <f>IFERROR(sales!$I969 * VLOOKUP($E969&amp;F969&amp;"DSL", 'fuel-split'!$A$2:$E$7, 5, 0) / VLOOKUP($F969&amp;$G969&amp;"DSL", 'fuel-efficiency'!$A$2:$E$56, 5, 0), 0)</f>
        <v>271041.18035054591</v>
      </c>
      <c r="O969" s="1">
        <f>IFERROR(sales!$I969 * VLOOKUP($E969&amp;$F969&amp;"NG", 'fuel-split'!$A$2:$E$7, 5, 0) / VLOOKUP($F969&amp;$G969&amp;"NG", 'fuel-efficiency'!$A$2:$E$56, 5, 0), 0)</f>
        <v>0</v>
      </c>
      <c r="P969" s="1">
        <f>IFERROR(sales!$I969 * VLOOKUP($E969&amp;$F969&amp;"ELEC", 'fuel-split'!$A$2:$E$7, 5, 0) / VLOOKUP($F969&amp;$G969&amp;"ELEC", 'fuel-efficiency'!$A$2:$E$56, 5, 0), 0)</f>
        <v>0</v>
      </c>
    </row>
    <row r="970" spans="1:16" x14ac:dyDescent="0.2">
      <c r="A970" s="1" t="str">
        <f t="shared" si="30"/>
        <v>20102industrialVCC 22400 (DSL LHD1)2015</v>
      </c>
      <c r="B970" s="1" t="str">
        <f t="shared" si="31"/>
        <v>20102industrialVCC 22400 (DSL LHD1)</v>
      </c>
      <c r="C970">
        <f>sales!$B$970</f>
        <v>2010</v>
      </c>
      <c r="D970">
        <f>sales!$C$970</f>
        <v>2</v>
      </c>
      <c r="E970" t="str">
        <f>sales!$D$970</f>
        <v>industrial</v>
      </c>
      <c r="F970" t="str">
        <f>sales!$E$970</f>
        <v>VCC 22400 (DSL LHD1)</v>
      </c>
      <c r="G970">
        <f>sales!$F$970</f>
        <v>2015</v>
      </c>
      <c r="H970" s="1">
        <f>sales!$G970 - VLOOKUP($D970&amp;$G970, 'regional-sales'!$A$2:$D$24, 4, 0) * VLOOKUP($D970&amp;$E970&amp;$F970&amp;$G970, 'market-share'!$A$2:$F$95, 6, 0) * ($C970 = $G970)</f>
        <v>0</v>
      </c>
      <c r="I970" s="1">
        <f>sales!$H970 - IF($C970 &gt;= $G970, VLOOKUP($D970&amp;$G970, 'regional-sales'!$A$2:$D$24, 4, 0) * VLOOKUP($D970&amp;$E970&amp;$F970&amp;$G970, 'market-share'!$A$2:$F$95, 6, 0) * VLOOKUP($C970 - $G970, survival!$A$2:$B$72, 2, 0), 0)</f>
        <v>0</v>
      </c>
      <c r="J970" s="1">
        <f>sales!$I970 - IF($C970 &gt;= $G970, sales!$H970 *VLOOKUP(E970&amp;($C970-$G970), 'annual-travel'!$A$2:$D$64, 4, 0), 0)</f>
        <v>0</v>
      </c>
      <c r="K970" s="1">
        <f>sales!$J970 - SUM($M970:$P970)</f>
        <v>0</v>
      </c>
      <c r="M970" s="1">
        <f>IFERROR(sales!$I970 * VLOOKUP($E970&amp;$F970&amp;"GAS", 'fuel-split'!$A$2:$E$7, 5, 0) / VLOOKUP($F970&amp;$G970&amp;"GAS", 'fuel-efficiency'!$A$2:$E$56, 5, 0), 0)</f>
        <v>0</v>
      </c>
      <c r="N970" s="1">
        <f>IFERROR(sales!$I970 * VLOOKUP($E970&amp;F970&amp;"DSL", 'fuel-split'!$A$2:$E$7, 5, 0) / VLOOKUP($F970&amp;$G970&amp;"DSL", 'fuel-efficiency'!$A$2:$E$56, 5, 0), 0)</f>
        <v>0</v>
      </c>
      <c r="O970" s="1">
        <f>IFERROR(sales!$I970 * VLOOKUP($E970&amp;$F970&amp;"NG", 'fuel-split'!$A$2:$E$7, 5, 0) / VLOOKUP($F970&amp;$G970&amp;"NG", 'fuel-efficiency'!$A$2:$E$56, 5, 0), 0)</f>
        <v>0</v>
      </c>
      <c r="P970" s="1">
        <f>IFERROR(sales!$I970 * VLOOKUP($E970&amp;$F970&amp;"ELEC", 'fuel-split'!$A$2:$E$7, 5, 0) / VLOOKUP($F970&amp;$G970&amp;"ELEC", 'fuel-efficiency'!$A$2:$E$56, 5, 0), 0)</f>
        <v>0</v>
      </c>
    </row>
    <row r="971" spans="1:16" x14ac:dyDescent="0.2">
      <c r="A971" s="1" t="str">
        <f t="shared" si="30"/>
        <v>20112industrialVCC 22400 (DSL LHD1)2015</v>
      </c>
      <c r="B971" s="1" t="str">
        <f t="shared" si="31"/>
        <v>20112industrialVCC 22400 (DSL LHD1)</v>
      </c>
      <c r="C971">
        <f>sales!$B$971</f>
        <v>2011</v>
      </c>
      <c r="D971">
        <f>sales!$C$971</f>
        <v>2</v>
      </c>
      <c r="E971" t="str">
        <f>sales!$D$971</f>
        <v>industrial</v>
      </c>
      <c r="F971" t="str">
        <f>sales!$E$971</f>
        <v>VCC 22400 (DSL LHD1)</v>
      </c>
      <c r="G971">
        <f>sales!$F$971</f>
        <v>2015</v>
      </c>
      <c r="H971" s="1">
        <f>sales!$G971 - VLOOKUP($D971&amp;$G971, 'regional-sales'!$A$2:$D$24, 4, 0) * VLOOKUP($D971&amp;$E971&amp;$F971&amp;$G971, 'market-share'!$A$2:$F$95, 6, 0) * ($C971 = $G971)</f>
        <v>0</v>
      </c>
      <c r="I971" s="1">
        <f>sales!$H971 - IF($C971 &gt;= $G971, VLOOKUP($D971&amp;$G971, 'regional-sales'!$A$2:$D$24, 4, 0) * VLOOKUP($D971&amp;$E971&amp;$F971&amp;$G971, 'market-share'!$A$2:$F$95, 6, 0) * VLOOKUP($C971 - $G971, survival!$A$2:$B$72, 2, 0), 0)</f>
        <v>0</v>
      </c>
      <c r="J971" s="1">
        <f>sales!$I971 - IF($C971 &gt;= $G971, sales!$H971 *VLOOKUP(E971&amp;($C971-$G971), 'annual-travel'!$A$2:$D$64, 4, 0), 0)</f>
        <v>0</v>
      </c>
      <c r="K971" s="1">
        <f>sales!$J971 - SUM($M971:$P971)</f>
        <v>0</v>
      </c>
      <c r="M971" s="1">
        <f>IFERROR(sales!$I971 * VLOOKUP($E971&amp;$F971&amp;"GAS", 'fuel-split'!$A$2:$E$7, 5, 0) / VLOOKUP($F971&amp;$G971&amp;"GAS", 'fuel-efficiency'!$A$2:$E$56, 5, 0), 0)</f>
        <v>0</v>
      </c>
      <c r="N971" s="1">
        <f>IFERROR(sales!$I971 * VLOOKUP($E971&amp;F971&amp;"DSL", 'fuel-split'!$A$2:$E$7, 5, 0) / VLOOKUP($F971&amp;$G971&amp;"DSL", 'fuel-efficiency'!$A$2:$E$56, 5, 0), 0)</f>
        <v>0</v>
      </c>
      <c r="O971" s="1">
        <f>IFERROR(sales!$I971 * VLOOKUP($E971&amp;$F971&amp;"NG", 'fuel-split'!$A$2:$E$7, 5, 0) / VLOOKUP($F971&amp;$G971&amp;"NG", 'fuel-efficiency'!$A$2:$E$56, 5, 0), 0)</f>
        <v>0</v>
      </c>
      <c r="P971" s="1">
        <f>IFERROR(sales!$I971 * VLOOKUP($E971&amp;$F971&amp;"ELEC", 'fuel-split'!$A$2:$E$7, 5, 0) / VLOOKUP($F971&amp;$G971&amp;"ELEC", 'fuel-efficiency'!$A$2:$E$56, 5, 0), 0)</f>
        <v>0</v>
      </c>
    </row>
    <row r="972" spans="1:16" x14ac:dyDescent="0.2">
      <c r="A972" s="1" t="str">
        <f t="shared" si="30"/>
        <v>20122industrialVCC 22400 (DSL LHD1)2015</v>
      </c>
      <c r="B972" s="1" t="str">
        <f t="shared" si="31"/>
        <v>20122industrialVCC 22400 (DSL LHD1)</v>
      </c>
      <c r="C972">
        <f>sales!$B$972</f>
        <v>2012</v>
      </c>
      <c r="D972">
        <f>sales!$C$972</f>
        <v>2</v>
      </c>
      <c r="E972" t="str">
        <f>sales!$D$972</f>
        <v>industrial</v>
      </c>
      <c r="F972" t="str">
        <f>sales!$E$972</f>
        <v>VCC 22400 (DSL LHD1)</v>
      </c>
      <c r="G972">
        <f>sales!$F$972</f>
        <v>2015</v>
      </c>
      <c r="H972" s="1">
        <f>sales!$G972 - VLOOKUP($D972&amp;$G972, 'regional-sales'!$A$2:$D$24, 4, 0) * VLOOKUP($D972&amp;$E972&amp;$F972&amp;$G972, 'market-share'!$A$2:$F$95, 6, 0) * ($C972 = $G972)</f>
        <v>0</v>
      </c>
      <c r="I972" s="1">
        <f>sales!$H972 - IF($C972 &gt;= $G972, VLOOKUP($D972&amp;$G972, 'regional-sales'!$A$2:$D$24, 4, 0) * VLOOKUP($D972&amp;$E972&amp;$F972&amp;$G972, 'market-share'!$A$2:$F$95, 6, 0) * VLOOKUP($C972 - $G972, survival!$A$2:$B$72, 2, 0), 0)</f>
        <v>0</v>
      </c>
      <c r="J972" s="1">
        <f>sales!$I972 - IF($C972 &gt;= $G972, sales!$H972 *VLOOKUP(E972&amp;($C972-$G972), 'annual-travel'!$A$2:$D$64, 4, 0), 0)</f>
        <v>0</v>
      </c>
      <c r="K972" s="1">
        <f>sales!$J972 - SUM($M972:$P972)</f>
        <v>0</v>
      </c>
      <c r="M972" s="1">
        <f>IFERROR(sales!$I972 * VLOOKUP($E972&amp;$F972&amp;"GAS", 'fuel-split'!$A$2:$E$7, 5, 0) / VLOOKUP($F972&amp;$G972&amp;"GAS", 'fuel-efficiency'!$A$2:$E$56, 5, 0), 0)</f>
        <v>0</v>
      </c>
      <c r="N972" s="1">
        <f>IFERROR(sales!$I972 * VLOOKUP($E972&amp;F972&amp;"DSL", 'fuel-split'!$A$2:$E$7, 5, 0) / VLOOKUP($F972&amp;$G972&amp;"DSL", 'fuel-efficiency'!$A$2:$E$56, 5, 0), 0)</f>
        <v>0</v>
      </c>
      <c r="O972" s="1">
        <f>IFERROR(sales!$I972 * VLOOKUP($E972&amp;$F972&amp;"NG", 'fuel-split'!$A$2:$E$7, 5, 0) / VLOOKUP($F972&amp;$G972&amp;"NG", 'fuel-efficiency'!$A$2:$E$56, 5, 0), 0)</f>
        <v>0</v>
      </c>
      <c r="P972" s="1">
        <f>IFERROR(sales!$I972 * VLOOKUP($E972&amp;$F972&amp;"ELEC", 'fuel-split'!$A$2:$E$7, 5, 0) / VLOOKUP($F972&amp;$G972&amp;"ELEC", 'fuel-efficiency'!$A$2:$E$56, 5, 0), 0)</f>
        <v>0</v>
      </c>
    </row>
    <row r="973" spans="1:16" x14ac:dyDescent="0.2">
      <c r="A973" s="1" t="str">
        <f t="shared" si="30"/>
        <v>20132industrialVCC 22400 (DSL LHD1)2015</v>
      </c>
      <c r="B973" s="1" t="str">
        <f t="shared" si="31"/>
        <v>20132industrialVCC 22400 (DSL LHD1)</v>
      </c>
      <c r="C973">
        <f>sales!$B$973</f>
        <v>2013</v>
      </c>
      <c r="D973">
        <f>sales!$C$973</f>
        <v>2</v>
      </c>
      <c r="E973" t="str">
        <f>sales!$D$973</f>
        <v>industrial</v>
      </c>
      <c r="F973" t="str">
        <f>sales!$E$973</f>
        <v>VCC 22400 (DSL LHD1)</v>
      </c>
      <c r="G973">
        <f>sales!$F$973</f>
        <v>2015</v>
      </c>
      <c r="H973" s="1">
        <f>sales!$G973 - VLOOKUP($D973&amp;$G973, 'regional-sales'!$A$2:$D$24, 4, 0) * VLOOKUP($D973&amp;$E973&amp;$F973&amp;$G973, 'market-share'!$A$2:$F$95, 6, 0) * ($C973 = $G973)</f>
        <v>0</v>
      </c>
      <c r="I973" s="1">
        <f>sales!$H973 - IF($C973 &gt;= $G973, VLOOKUP($D973&amp;$G973, 'regional-sales'!$A$2:$D$24, 4, 0) * VLOOKUP($D973&amp;$E973&amp;$F973&amp;$G973, 'market-share'!$A$2:$F$95, 6, 0) * VLOOKUP($C973 - $G973, survival!$A$2:$B$72, 2, 0), 0)</f>
        <v>0</v>
      </c>
      <c r="J973" s="1">
        <f>sales!$I973 - IF($C973 &gt;= $G973, sales!$H973 *VLOOKUP(E973&amp;($C973-$G973), 'annual-travel'!$A$2:$D$64, 4, 0), 0)</f>
        <v>0</v>
      </c>
      <c r="K973" s="1">
        <f>sales!$J973 - SUM($M973:$P973)</f>
        <v>0</v>
      </c>
      <c r="M973" s="1">
        <f>IFERROR(sales!$I973 * VLOOKUP($E973&amp;$F973&amp;"GAS", 'fuel-split'!$A$2:$E$7, 5, 0) / VLOOKUP($F973&amp;$G973&amp;"GAS", 'fuel-efficiency'!$A$2:$E$56, 5, 0), 0)</f>
        <v>0</v>
      </c>
      <c r="N973" s="1">
        <f>IFERROR(sales!$I973 * VLOOKUP($E973&amp;F973&amp;"DSL", 'fuel-split'!$A$2:$E$7, 5, 0) / VLOOKUP($F973&amp;$G973&amp;"DSL", 'fuel-efficiency'!$A$2:$E$56, 5, 0), 0)</f>
        <v>0</v>
      </c>
      <c r="O973" s="1">
        <f>IFERROR(sales!$I973 * VLOOKUP($E973&amp;$F973&amp;"NG", 'fuel-split'!$A$2:$E$7, 5, 0) / VLOOKUP($F973&amp;$G973&amp;"NG", 'fuel-efficiency'!$A$2:$E$56, 5, 0), 0)</f>
        <v>0</v>
      </c>
      <c r="P973" s="1">
        <f>IFERROR(sales!$I973 * VLOOKUP($E973&amp;$F973&amp;"ELEC", 'fuel-split'!$A$2:$E$7, 5, 0) / VLOOKUP($F973&amp;$G973&amp;"ELEC", 'fuel-efficiency'!$A$2:$E$56, 5, 0), 0)</f>
        <v>0</v>
      </c>
    </row>
    <row r="974" spans="1:16" x14ac:dyDescent="0.2">
      <c r="A974" s="1" t="str">
        <f t="shared" si="30"/>
        <v>20142industrialVCC 22400 (DSL LHD1)2015</v>
      </c>
      <c r="B974" s="1" t="str">
        <f t="shared" si="31"/>
        <v>20142industrialVCC 22400 (DSL LHD1)</v>
      </c>
      <c r="C974">
        <f>sales!$B$974</f>
        <v>2014</v>
      </c>
      <c r="D974">
        <f>sales!$C$974</f>
        <v>2</v>
      </c>
      <c r="E974" t="str">
        <f>sales!$D$974</f>
        <v>industrial</v>
      </c>
      <c r="F974" t="str">
        <f>sales!$E$974</f>
        <v>VCC 22400 (DSL LHD1)</v>
      </c>
      <c r="G974">
        <f>sales!$F$974</f>
        <v>2015</v>
      </c>
      <c r="H974" s="1">
        <f>sales!$G974 - VLOOKUP($D974&amp;$G974, 'regional-sales'!$A$2:$D$24, 4, 0) * VLOOKUP($D974&amp;$E974&amp;$F974&amp;$G974, 'market-share'!$A$2:$F$95, 6, 0) * ($C974 = $G974)</f>
        <v>0</v>
      </c>
      <c r="I974" s="1">
        <f>sales!$H974 - IF($C974 &gt;= $G974, VLOOKUP($D974&amp;$G974, 'regional-sales'!$A$2:$D$24, 4, 0) * VLOOKUP($D974&amp;$E974&amp;$F974&amp;$G974, 'market-share'!$A$2:$F$95, 6, 0) * VLOOKUP($C974 - $G974, survival!$A$2:$B$72, 2, 0), 0)</f>
        <v>0</v>
      </c>
      <c r="J974" s="1">
        <f>sales!$I974 - IF($C974 &gt;= $G974, sales!$H974 *VLOOKUP(E974&amp;($C974-$G974), 'annual-travel'!$A$2:$D$64, 4, 0), 0)</f>
        <v>0</v>
      </c>
      <c r="K974" s="1">
        <f>sales!$J974 - SUM($M974:$P974)</f>
        <v>0</v>
      </c>
      <c r="M974" s="1">
        <f>IFERROR(sales!$I974 * VLOOKUP($E974&amp;$F974&amp;"GAS", 'fuel-split'!$A$2:$E$7, 5, 0) / VLOOKUP($F974&amp;$G974&amp;"GAS", 'fuel-efficiency'!$A$2:$E$56, 5, 0), 0)</f>
        <v>0</v>
      </c>
      <c r="N974" s="1">
        <f>IFERROR(sales!$I974 * VLOOKUP($E974&amp;F974&amp;"DSL", 'fuel-split'!$A$2:$E$7, 5, 0) / VLOOKUP($F974&amp;$G974&amp;"DSL", 'fuel-efficiency'!$A$2:$E$56, 5, 0), 0)</f>
        <v>0</v>
      </c>
      <c r="O974" s="1">
        <f>IFERROR(sales!$I974 * VLOOKUP($E974&amp;$F974&amp;"NG", 'fuel-split'!$A$2:$E$7, 5, 0) / VLOOKUP($F974&amp;$G974&amp;"NG", 'fuel-efficiency'!$A$2:$E$56, 5, 0), 0)</f>
        <v>0</v>
      </c>
      <c r="P974" s="1">
        <f>IFERROR(sales!$I974 * VLOOKUP($E974&amp;$F974&amp;"ELEC", 'fuel-split'!$A$2:$E$7, 5, 0) / VLOOKUP($F974&amp;$G974&amp;"ELEC", 'fuel-efficiency'!$A$2:$E$56, 5, 0), 0)</f>
        <v>0</v>
      </c>
    </row>
    <row r="975" spans="1:16" x14ac:dyDescent="0.2">
      <c r="A975" s="1" t="str">
        <f t="shared" si="30"/>
        <v>20152industrialVCC 22400 (DSL LHD1)2015</v>
      </c>
      <c r="B975" s="1" t="str">
        <f t="shared" si="31"/>
        <v>20152industrialVCC 22400 (DSL LHD1)</v>
      </c>
      <c r="C975">
        <f>sales!$B$975</f>
        <v>2015</v>
      </c>
      <c r="D975">
        <f>sales!$C$975</f>
        <v>2</v>
      </c>
      <c r="E975" t="str">
        <f>sales!$D$975</f>
        <v>industrial</v>
      </c>
      <c r="F975" t="str">
        <f>sales!$E$975</f>
        <v>VCC 22400 (DSL LHD1)</v>
      </c>
      <c r="G975">
        <f>sales!$F$975</f>
        <v>2015</v>
      </c>
      <c r="H975" s="1">
        <f>sales!$G975 - VLOOKUP($D975&amp;$G975, 'regional-sales'!$A$2:$D$24, 4, 0) * VLOOKUP($D975&amp;$E975&amp;$F975&amp;$G975, 'market-share'!$A$2:$F$95, 6, 0) * ($C975 = $G975)</f>
        <v>-6.7831820160790812E-9</v>
      </c>
      <c r="I975" s="1">
        <f>sales!$H975 - IF($C975 &gt;= $G975, VLOOKUP($D975&amp;$G975, 'regional-sales'!$A$2:$D$24, 4, 0) * VLOOKUP($D975&amp;$E975&amp;$F975&amp;$G975, 'market-share'!$A$2:$F$95, 6, 0) * VLOOKUP($C975 - $G975, survival!$A$2:$B$72, 2, 0), 0)</f>
        <v>-6.7831820160790812E-9</v>
      </c>
      <c r="J975" s="1">
        <f>sales!$I975 - IF($C975 &gt;= $G975, sales!$H975 *VLOOKUP(E975&amp;($C975-$G975), 'annual-travel'!$A$2:$D$64, 4, 0), 0)</f>
        <v>1.7443113029003143E-3</v>
      </c>
      <c r="K975" s="1">
        <f>sales!$J975 - SUM($M975:$P975)</f>
        <v>3.0050578061491251E-5</v>
      </c>
      <c r="M975" s="1">
        <f>IFERROR(sales!$I975 * VLOOKUP($E975&amp;$F975&amp;"GAS", 'fuel-split'!$A$2:$E$7, 5, 0) / VLOOKUP($F975&amp;$G975&amp;"GAS", 'fuel-efficiency'!$A$2:$E$56, 5, 0), 0)</f>
        <v>0</v>
      </c>
      <c r="N975" s="1">
        <f>IFERROR(sales!$I975 * VLOOKUP($E975&amp;F975&amp;"DSL", 'fuel-split'!$A$2:$E$7, 5, 0) / VLOOKUP($F975&amp;$G975&amp;"DSL", 'fuel-efficiency'!$A$2:$E$56, 5, 0), 0)</f>
        <v>491467.94388410344</v>
      </c>
      <c r="O975" s="1">
        <f>IFERROR(sales!$I975 * VLOOKUP($E975&amp;$F975&amp;"NG", 'fuel-split'!$A$2:$E$7, 5, 0) / VLOOKUP($F975&amp;$G975&amp;"NG", 'fuel-efficiency'!$A$2:$E$56, 5, 0), 0)</f>
        <v>0</v>
      </c>
      <c r="P975" s="1">
        <f>IFERROR(sales!$I975 * VLOOKUP($E975&amp;$F975&amp;"ELEC", 'fuel-split'!$A$2:$E$7, 5, 0) / VLOOKUP($F975&amp;$G975&amp;"ELEC", 'fuel-efficiency'!$A$2:$E$56, 5, 0), 0)</f>
        <v>0</v>
      </c>
    </row>
    <row r="976" spans="1:16" x14ac:dyDescent="0.2">
      <c r="A976" s="1" t="str">
        <f t="shared" si="30"/>
        <v>20162industrialVCC 22400 (DSL LHD1)2015</v>
      </c>
      <c r="B976" s="1" t="str">
        <f t="shared" si="31"/>
        <v>20162industrialVCC 22400 (DSL LHD1)</v>
      </c>
      <c r="C976">
        <f>sales!$B$976</f>
        <v>2016</v>
      </c>
      <c r="D976">
        <f>sales!$C$976</f>
        <v>2</v>
      </c>
      <c r="E976" t="str">
        <f>sales!$D$976</f>
        <v>industrial</v>
      </c>
      <c r="F976" t="str">
        <f>sales!$E$976</f>
        <v>VCC 22400 (DSL LHD1)</v>
      </c>
      <c r="G976">
        <f>sales!$F$976</f>
        <v>2015</v>
      </c>
      <c r="H976" s="1">
        <f>sales!$G976 - VLOOKUP($D976&amp;$G976, 'regional-sales'!$A$2:$D$24, 4, 0) * VLOOKUP($D976&amp;$E976&amp;$F976&amp;$G976, 'market-share'!$A$2:$F$95, 6, 0) * ($C976 = $G976)</f>
        <v>0</v>
      </c>
      <c r="I976" s="1">
        <f>sales!$H976 - IF($C976 &gt;= $G976, VLOOKUP($D976&amp;$G976, 'regional-sales'!$A$2:$D$24, 4, 0) * VLOOKUP($D976&amp;$E976&amp;$F976&amp;$G976, 'market-share'!$A$2:$F$95, 6, 0) * VLOOKUP($C976 - $G976, survival!$A$2:$B$72, 2, 0), 0)</f>
        <v>-6.7161067818233278E-9</v>
      </c>
      <c r="J976" s="1">
        <f>sales!$I976 - IF($C976 &gt;= $G976, sales!$H976 *VLOOKUP(E976&amp;($C976-$G976), 'annual-travel'!$A$2:$D$64, 4, 0), 0)</f>
        <v>4.9662776291370392E-4</v>
      </c>
      <c r="K976" s="1">
        <f>sales!$J976 - SUM($M976:$P976)</f>
        <v>2.8291833586990833E-5</v>
      </c>
      <c r="M976" s="1">
        <f>IFERROR(sales!$I976 * VLOOKUP($E976&amp;$F976&amp;"GAS", 'fuel-split'!$A$2:$E$7, 5, 0) / VLOOKUP($F976&amp;$G976&amp;"GAS", 'fuel-efficiency'!$A$2:$E$56, 5, 0), 0)</f>
        <v>0</v>
      </c>
      <c r="N976" s="1">
        <f>IFERROR(sales!$I976 * VLOOKUP($E976&amp;F976&amp;"DSL", 'fuel-split'!$A$2:$E$7, 5, 0) / VLOOKUP($F976&amp;$G976&amp;"DSL", 'fuel-efficiency'!$A$2:$E$56, 5, 0), 0)</f>
        <v>462739.25290944619</v>
      </c>
      <c r="O976" s="1">
        <f>IFERROR(sales!$I976 * VLOOKUP($E976&amp;$F976&amp;"NG", 'fuel-split'!$A$2:$E$7, 5, 0) / VLOOKUP($F976&amp;$G976&amp;"NG", 'fuel-efficiency'!$A$2:$E$56, 5, 0), 0)</f>
        <v>0</v>
      </c>
      <c r="P976" s="1">
        <f>IFERROR(sales!$I976 * VLOOKUP($E976&amp;$F976&amp;"ELEC", 'fuel-split'!$A$2:$E$7, 5, 0) / VLOOKUP($F976&amp;$G976&amp;"ELEC", 'fuel-efficiency'!$A$2:$E$56, 5, 0), 0)</f>
        <v>0</v>
      </c>
    </row>
    <row r="977" spans="1:16" x14ac:dyDescent="0.2">
      <c r="A977" s="1" t="str">
        <f t="shared" si="30"/>
        <v>20172industrialVCC 22400 (DSL LHD1)2015</v>
      </c>
      <c r="B977" s="1" t="str">
        <f t="shared" si="31"/>
        <v>20172industrialVCC 22400 (DSL LHD1)</v>
      </c>
      <c r="C977">
        <f>sales!$B$977</f>
        <v>2017</v>
      </c>
      <c r="D977">
        <f>sales!$C$977</f>
        <v>2</v>
      </c>
      <c r="E977" t="str">
        <f>sales!$D$977</f>
        <v>industrial</v>
      </c>
      <c r="F977" t="str">
        <f>sales!$E$977</f>
        <v>VCC 22400 (DSL LHD1)</v>
      </c>
      <c r="G977">
        <f>sales!$F$977</f>
        <v>2015</v>
      </c>
      <c r="H977" s="1">
        <f>sales!$G977 - VLOOKUP($D977&amp;$G977, 'regional-sales'!$A$2:$D$24, 4, 0) * VLOOKUP($D977&amp;$E977&amp;$F977&amp;$G977, 'market-share'!$A$2:$F$95, 6, 0) * ($C977 = $G977)</f>
        <v>0</v>
      </c>
      <c r="I977" s="1">
        <f>sales!$H977 - IF($C977 &gt;= $G977, VLOOKUP($D977&amp;$G977, 'regional-sales'!$A$2:$D$24, 4, 0) * VLOOKUP($D977&amp;$E977&amp;$F977&amp;$G977, 'market-share'!$A$2:$F$95, 6, 0) * VLOOKUP($C977 - $G977, survival!$A$2:$B$72, 2, 0), 0)</f>
        <v>-6.6480083660280798E-9</v>
      </c>
      <c r="J977" s="1">
        <f>sales!$I977 - IF($C977 &gt;= $G977, sales!$H977 *VLOOKUP(E977&amp;($C977-$G977), 'annual-travel'!$A$2:$D$64, 4, 0), 0)</f>
        <v>4.6890415251255035E-4</v>
      </c>
      <c r="K977" s="1">
        <f>sales!$J977 - SUM($M977:$P977)</f>
        <v>2.7217087335884571E-5</v>
      </c>
      <c r="M977" s="1">
        <f>IFERROR(sales!$I977 * VLOOKUP($E977&amp;$F977&amp;"GAS", 'fuel-split'!$A$2:$E$7, 5, 0) / VLOOKUP($F977&amp;$G977&amp;"GAS", 'fuel-efficiency'!$A$2:$E$56, 5, 0), 0)</f>
        <v>0</v>
      </c>
      <c r="N977" s="1">
        <f>IFERROR(sales!$I977 * VLOOKUP($E977&amp;F977&amp;"DSL", 'fuel-split'!$A$2:$E$7, 5, 0) / VLOOKUP($F977&amp;$G977&amp;"DSL", 'fuel-efficiency'!$A$2:$E$56, 5, 0), 0)</f>
        <v>445145.91325740592</v>
      </c>
      <c r="O977" s="1">
        <f>IFERROR(sales!$I977 * VLOOKUP($E977&amp;$F977&amp;"NG", 'fuel-split'!$A$2:$E$7, 5, 0) / VLOOKUP($F977&amp;$G977&amp;"NG", 'fuel-efficiency'!$A$2:$E$56, 5, 0), 0)</f>
        <v>0</v>
      </c>
      <c r="P977" s="1">
        <f>IFERROR(sales!$I977 * VLOOKUP($E977&amp;$F977&amp;"ELEC", 'fuel-split'!$A$2:$E$7, 5, 0) / VLOOKUP($F977&amp;$G977&amp;"ELEC", 'fuel-efficiency'!$A$2:$E$56, 5, 0), 0)</f>
        <v>0</v>
      </c>
    </row>
    <row r="978" spans="1:16" x14ac:dyDescent="0.2">
      <c r="A978" s="1" t="str">
        <f t="shared" si="30"/>
        <v>20182industrialVCC 22400 (DSL LHD1)2015</v>
      </c>
      <c r="B978" s="1" t="str">
        <f t="shared" si="31"/>
        <v>20182industrialVCC 22400 (DSL LHD1)</v>
      </c>
      <c r="C978">
        <f>sales!$B$978</f>
        <v>2018</v>
      </c>
      <c r="D978">
        <f>sales!$C$978</f>
        <v>2</v>
      </c>
      <c r="E978" t="str">
        <f>sales!$D$978</f>
        <v>industrial</v>
      </c>
      <c r="F978" t="str">
        <f>sales!$E$978</f>
        <v>VCC 22400 (DSL LHD1)</v>
      </c>
      <c r="G978">
        <f>sales!$F$978</f>
        <v>2015</v>
      </c>
      <c r="H978" s="1">
        <f>sales!$G978 - VLOOKUP($D978&amp;$G978, 'regional-sales'!$A$2:$D$24, 4, 0) * VLOOKUP($D978&amp;$E978&amp;$F978&amp;$G978, 'market-share'!$A$2:$F$95, 6, 0) * ($C978 = $G978)</f>
        <v>0</v>
      </c>
      <c r="I978" s="1">
        <f>sales!$H978 - IF($C978 &gt;= $G978, VLOOKUP($D978&amp;$G978, 'regional-sales'!$A$2:$D$24, 4, 0) * VLOOKUP($D978&amp;$E978&amp;$F978&amp;$G978, 'market-share'!$A$2:$F$95, 6, 0) * VLOOKUP($C978 - $G978, survival!$A$2:$B$72, 2, 0), 0)</f>
        <v>-6.5824110606627073E-9</v>
      </c>
      <c r="J978" s="1">
        <f>sales!$I978 - IF($C978 &gt;= $G978, sales!$H978 *VLOOKUP(E978&amp;($C978-$G978), 'annual-travel'!$A$2:$D$64, 4, 0), 0)</f>
        <v>1.7694998532533646E-3</v>
      </c>
      <c r="K978" s="1">
        <f>sales!$J978 - SUM($M978:$P978)</f>
        <v>2.6347057428210974E-5</v>
      </c>
      <c r="M978" s="1">
        <f>IFERROR(sales!$I978 * VLOOKUP($E978&amp;$F978&amp;"GAS", 'fuel-split'!$A$2:$E$7, 5, 0) / VLOOKUP($F978&amp;$G978&amp;"GAS", 'fuel-efficiency'!$A$2:$E$56, 5, 0), 0)</f>
        <v>0</v>
      </c>
      <c r="N978" s="1">
        <f>IFERROR(sales!$I978 * VLOOKUP($E978&amp;F978&amp;"DSL", 'fuel-split'!$A$2:$E$7, 5, 0) / VLOOKUP($F978&amp;$G978&amp;"DSL", 'fuel-efficiency'!$A$2:$E$56, 5, 0), 0)</f>
        <v>430933.24614767294</v>
      </c>
      <c r="O978" s="1">
        <f>IFERROR(sales!$I978 * VLOOKUP($E978&amp;$F978&amp;"NG", 'fuel-split'!$A$2:$E$7, 5, 0) / VLOOKUP($F978&amp;$G978&amp;"NG", 'fuel-efficiency'!$A$2:$E$56, 5, 0), 0)</f>
        <v>0</v>
      </c>
      <c r="P978" s="1">
        <f>IFERROR(sales!$I978 * VLOOKUP($E978&amp;$F978&amp;"ELEC", 'fuel-split'!$A$2:$E$7, 5, 0) / VLOOKUP($F978&amp;$G978&amp;"ELEC", 'fuel-efficiency'!$A$2:$E$56, 5, 0), 0)</f>
        <v>0</v>
      </c>
    </row>
    <row r="979" spans="1:16" x14ac:dyDescent="0.2">
      <c r="A979" s="1" t="str">
        <f t="shared" si="30"/>
        <v>20192industrialVCC 22400 (DSL LHD1)2015</v>
      </c>
      <c r="B979" s="1" t="str">
        <f t="shared" si="31"/>
        <v>20192industrialVCC 22400 (DSL LHD1)</v>
      </c>
      <c r="C979">
        <f>sales!$B$979</f>
        <v>2019</v>
      </c>
      <c r="D979">
        <f>sales!$C$979</f>
        <v>2</v>
      </c>
      <c r="E979" t="str">
        <f>sales!$D$979</f>
        <v>industrial</v>
      </c>
      <c r="F979" t="str">
        <f>sales!$E$979</f>
        <v>VCC 22400 (DSL LHD1)</v>
      </c>
      <c r="G979">
        <f>sales!$F$979</f>
        <v>2015</v>
      </c>
      <c r="H979" s="1">
        <f>sales!$G979 - VLOOKUP($D979&amp;$G979, 'regional-sales'!$A$2:$D$24, 4, 0) * VLOOKUP($D979&amp;$E979&amp;$F979&amp;$G979, 'market-share'!$A$2:$F$95, 6, 0) * ($C979 = $G979)</f>
        <v>0</v>
      </c>
      <c r="I979" s="1">
        <f>sales!$H979 - IF($C979 &gt;= $G979, VLOOKUP($D979&amp;$G979, 'regional-sales'!$A$2:$D$24, 4, 0) * VLOOKUP($D979&amp;$E979&amp;$F979&amp;$G979, 'market-share'!$A$2:$F$95, 6, 0) * VLOOKUP($C979 - $G979, survival!$A$2:$B$72, 2, 0), 0)</f>
        <v>-6.5158474171767011E-9</v>
      </c>
      <c r="J979" s="1">
        <f>sales!$I979 - IF($C979 &gt;= $G979, sales!$H979 *VLOOKUP(E979&amp;($C979-$G979), 'annual-travel'!$A$2:$D$64, 4, 0), 0)</f>
        <v>-1.6386518254876137E-3</v>
      </c>
      <c r="K979" s="1">
        <f>sales!$J979 - SUM($M979:$P979)</f>
        <v>2.3514323402196169E-5</v>
      </c>
      <c r="M979" s="1">
        <f>IFERROR(sales!$I979 * VLOOKUP($E979&amp;$F979&amp;"GAS", 'fuel-split'!$A$2:$E$7, 5, 0) / VLOOKUP($F979&amp;$G979&amp;"GAS", 'fuel-efficiency'!$A$2:$E$56, 5, 0), 0)</f>
        <v>0</v>
      </c>
      <c r="N979" s="1">
        <f>IFERROR(sales!$I979 * VLOOKUP($E979&amp;F979&amp;"DSL", 'fuel-split'!$A$2:$E$7, 5, 0) / VLOOKUP($F979&amp;$G979&amp;"DSL", 'fuel-efficiency'!$A$2:$E$56, 5, 0), 0)</f>
        <v>384587.42145824066</v>
      </c>
      <c r="O979" s="1">
        <f>IFERROR(sales!$I979 * VLOOKUP($E979&amp;$F979&amp;"NG", 'fuel-split'!$A$2:$E$7, 5, 0) / VLOOKUP($F979&amp;$G979&amp;"NG", 'fuel-efficiency'!$A$2:$E$56, 5, 0), 0)</f>
        <v>0</v>
      </c>
      <c r="P979" s="1">
        <f>IFERROR(sales!$I979 * VLOOKUP($E979&amp;$F979&amp;"ELEC", 'fuel-split'!$A$2:$E$7, 5, 0) / VLOOKUP($F979&amp;$G979&amp;"ELEC", 'fuel-efficiency'!$A$2:$E$56, 5, 0), 0)</f>
        <v>0</v>
      </c>
    </row>
    <row r="980" spans="1:16" x14ac:dyDescent="0.2">
      <c r="A980" s="1" t="str">
        <f t="shared" si="30"/>
        <v>20202industrialVCC 22400 (DSL LHD1)2015</v>
      </c>
      <c r="B980" s="1" t="str">
        <f t="shared" si="31"/>
        <v>20202industrialVCC 22400 (DSL LHD1)</v>
      </c>
      <c r="C980">
        <f>sales!$B$980</f>
        <v>2020</v>
      </c>
      <c r="D980">
        <f>sales!$C$980</f>
        <v>2</v>
      </c>
      <c r="E980" t="str">
        <f>sales!$D$980</f>
        <v>industrial</v>
      </c>
      <c r="F980" t="str">
        <f>sales!$E$980</f>
        <v>VCC 22400 (DSL LHD1)</v>
      </c>
      <c r="G980">
        <f>sales!$F$980</f>
        <v>2015</v>
      </c>
      <c r="H980" s="1">
        <f>sales!$G980 - VLOOKUP($D980&amp;$G980, 'regional-sales'!$A$2:$D$24, 4, 0) * VLOOKUP($D980&amp;$E980&amp;$F980&amp;$G980, 'market-share'!$A$2:$F$95, 6, 0) * ($C980 = $G980)</f>
        <v>0</v>
      </c>
      <c r="I980" s="1">
        <f>sales!$H980 - IF($C980 &gt;= $G980, VLOOKUP($D980&amp;$G980, 'regional-sales'!$A$2:$D$24, 4, 0) * VLOOKUP($D980&amp;$E980&amp;$F980&amp;$G980, 'market-share'!$A$2:$F$95, 6, 0) * VLOOKUP($C980 - $G980, survival!$A$2:$B$72, 2, 0), 0)</f>
        <v>-6.4508753894187976E-9</v>
      </c>
      <c r="J980" s="1">
        <f>sales!$I980 - IF($C980 &gt;= $G980, sales!$H980 *VLOOKUP(E980&amp;($C980-$G980), 'annual-travel'!$A$2:$D$64, 4, 0), 0)</f>
        <v>-2.0660953596234322E-3</v>
      </c>
      <c r="K980" s="1">
        <f>sales!$J980 - SUM($M980:$P980)</f>
        <v>2.2016116417944431E-5</v>
      </c>
      <c r="M980" s="1">
        <f>IFERROR(sales!$I980 * VLOOKUP($E980&amp;$F980&amp;"GAS", 'fuel-split'!$A$2:$E$7, 5, 0) / VLOOKUP($F980&amp;$G980&amp;"GAS", 'fuel-efficiency'!$A$2:$E$56, 5, 0), 0)</f>
        <v>0</v>
      </c>
      <c r="N980" s="1">
        <f>IFERROR(sales!$I980 * VLOOKUP($E980&amp;F980&amp;"DSL", 'fuel-split'!$A$2:$E$7, 5, 0) / VLOOKUP($F980&amp;$G980&amp;"DSL", 'fuel-efficiency'!$A$2:$E$56, 5, 0), 0)</f>
        <v>360095.41178574087</v>
      </c>
      <c r="O980" s="1">
        <f>IFERROR(sales!$I980 * VLOOKUP($E980&amp;$F980&amp;"NG", 'fuel-split'!$A$2:$E$7, 5, 0) / VLOOKUP($F980&amp;$G980&amp;"NG", 'fuel-efficiency'!$A$2:$E$56, 5, 0), 0)</f>
        <v>0</v>
      </c>
      <c r="P980" s="1">
        <f>IFERROR(sales!$I980 * VLOOKUP($E980&amp;$F980&amp;"ELEC", 'fuel-split'!$A$2:$E$7, 5, 0) / VLOOKUP($F980&amp;$G980&amp;"ELEC", 'fuel-efficiency'!$A$2:$E$56, 5, 0), 0)</f>
        <v>0</v>
      </c>
    </row>
    <row r="981" spans="1:16" x14ac:dyDescent="0.2">
      <c r="A981" s="1" t="str">
        <f t="shared" si="30"/>
        <v>20102industrialVCC 22400 (DSL LHD1)2016</v>
      </c>
      <c r="B981" s="1" t="str">
        <f t="shared" si="31"/>
        <v>20102industrialVCC 22400 (DSL LHD1)</v>
      </c>
      <c r="C981">
        <f>sales!$B$981</f>
        <v>2010</v>
      </c>
      <c r="D981">
        <f>sales!$C$981</f>
        <v>2</v>
      </c>
      <c r="E981" t="str">
        <f>sales!$D$981</f>
        <v>industrial</v>
      </c>
      <c r="F981" t="str">
        <f>sales!$E$981</f>
        <v>VCC 22400 (DSL LHD1)</v>
      </c>
      <c r="G981">
        <f>sales!$F$981</f>
        <v>2016</v>
      </c>
      <c r="H981" s="1">
        <f>sales!$G981 - VLOOKUP($D981&amp;$G981, 'regional-sales'!$A$2:$D$24, 4, 0) * VLOOKUP($D981&amp;$E981&amp;$F981&amp;$G981, 'market-share'!$A$2:$F$95, 6, 0) * ($C981 = $G981)</f>
        <v>0</v>
      </c>
      <c r="I981" s="1">
        <f>sales!$H981 - IF($C981 &gt;= $G981, VLOOKUP($D981&amp;$G981, 'regional-sales'!$A$2:$D$24, 4, 0) * VLOOKUP($D981&amp;$E981&amp;$F981&amp;$G981, 'market-share'!$A$2:$F$95, 6, 0) * VLOOKUP($C981 - $G981, survival!$A$2:$B$72, 2, 0), 0)</f>
        <v>0</v>
      </c>
      <c r="J981" s="1">
        <f>sales!$I981 - IF($C981 &gt;= $G981, sales!$H981 *VLOOKUP(E981&amp;($C981-$G981), 'annual-travel'!$A$2:$D$64, 4, 0), 0)</f>
        <v>0</v>
      </c>
      <c r="K981" s="1">
        <f>sales!$J981 - SUM($M981:$P981)</f>
        <v>0</v>
      </c>
      <c r="M981" s="1">
        <f>IFERROR(sales!$I981 * VLOOKUP($E981&amp;$F981&amp;"GAS", 'fuel-split'!$A$2:$E$7, 5, 0) / VLOOKUP($F981&amp;$G981&amp;"GAS", 'fuel-efficiency'!$A$2:$E$56, 5, 0), 0)</f>
        <v>0</v>
      </c>
      <c r="N981" s="1">
        <f>IFERROR(sales!$I981 * VLOOKUP($E981&amp;F981&amp;"DSL", 'fuel-split'!$A$2:$E$7, 5, 0) / VLOOKUP($F981&amp;$G981&amp;"DSL", 'fuel-efficiency'!$A$2:$E$56, 5, 0), 0)</f>
        <v>0</v>
      </c>
      <c r="O981" s="1">
        <f>IFERROR(sales!$I981 * VLOOKUP($E981&amp;$F981&amp;"NG", 'fuel-split'!$A$2:$E$7, 5, 0) / VLOOKUP($F981&amp;$G981&amp;"NG", 'fuel-efficiency'!$A$2:$E$56, 5, 0), 0)</f>
        <v>0</v>
      </c>
      <c r="P981" s="1">
        <f>IFERROR(sales!$I981 * VLOOKUP($E981&amp;$F981&amp;"ELEC", 'fuel-split'!$A$2:$E$7, 5, 0) / VLOOKUP($F981&amp;$G981&amp;"ELEC", 'fuel-efficiency'!$A$2:$E$56, 5, 0), 0)</f>
        <v>0</v>
      </c>
    </row>
    <row r="982" spans="1:16" x14ac:dyDescent="0.2">
      <c r="A982" s="1" t="str">
        <f t="shared" si="30"/>
        <v>20112industrialVCC 22400 (DSL LHD1)2016</v>
      </c>
      <c r="B982" s="1" t="str">
        <f t="shared" si="31"/>
        <v>20112industrialVCC 22400 (DSL LHD1)</v>
      </c>
      <c r="C982">
        <f>sales!$B$982</f>
        <v>2011</v>
      </c>
      <c r="D982">
        <f>sales!$C$982</f>
        <v>2</v>
      </c>
      <c r="E982" t="str">
        <f>sales!$D$982</f>
        <v>industrial</v>
      </c>
      <c r="F982" t="str">
        <f>sales!$E$982</f>
        <v>VCC 22400 (DSL LHD1)</v>
      </c>
      <c r="G982">
        <f>sales!$F$982</f>
        <v>2016</v>
      </c>
      <c r="H982" s="1">
        <f>sales!$G982 - VLOOKUP($D982&amp;$G982, 'regional-sales'!$A$2:$D$24, 4, 0) * VLOOKUP($D982&amp;$E982&amp;$F982&amp;$G982, 'market-share'!$A$2:$F$95, 6, 0) * ($C982 = $G982)</f>
        <v>0</v>
      </c>
      <c r="I982" s="1">
        <f>sales!$H982 - IF($C982 &gt;= $G982, VLOOKUP($D982&amp;$G982, 'regional-sales'!$A$2:$D$24, 4, 0) * VLOOKUP($D982&amp;$E982&amp;$F982&amp;$G982, 'market-share'!$A$2:$F$95, 6, 0) * VLOOKUP($C982 - $G982, survival!$A$2:$B$72, 2, 0), 0)</f>
        <v>0</v>
      </c>
      <c r="J982" s="1">
        <f>sales!$I982 - IF($C982 &gt;= $G982, sales!$H982 *VLOOKUP(E982&amp;($C982-$G982), 'annual-travel'!$A$2:$D$64, 4, 0), 0)</f>
        <v>0</v>
      </c>
      <c r="K982" s="1">
        <f>sales!$J982 - SUM($M982:$P982)</f>
        <v>0</v>
      </c>
      <c r="M982" s="1">
        <f>IFERROR(sales!$I982 * VLOOKUP($E982&amp;$F982&amp;"GAS", 'fuel-split'!$A$2:$E$7, 5, 0) / VLOOKUP($F982&amp;$G982&amp;"GAS", 'fuel-efficiency'!$A$2:$E$56, 5, 0), 0)</f>
        <v>0</v>
      </c>
      <c r="N982" s="1">
        <f>IFERROR(sales!$I982 * VLOOKUP($E982&amp;F982&amp;"DSL", 'fuel-split'!$A$2:$E$7, 5, 0) / VLOOKUP($F982&amp;$G982&amp;"DSL", 'fuel-efficiency'!$A$2:$E$56, 5, 0), 0)</f>
        <v>0</v>
      </c>
      <c r="O982" s="1">
        <f>IFERROR(sales!$I982 * VLOOKUP($E982&amp;$F982&amp;"NG", 'fuel-split'!$A$2:$E$7, 5, 0) / VLOOKUP($F982&amp;$G982&amp;"NG", 'fuel-efficiency'!$A$2:$E$56, 5, 0), 0)</f>
        <v>0</v>
      </c>
      <c r="P982" s="1">
        <f>IFERROR(sales!$I982 * VLOOKUP($E982&amp;$F982&amp;"ELEC", 'fuel-split'!$A$2:$E$7, 5, 0) / VLOOKUP($F982&amp;$G982&amp;"ELEC", 'fuel-efficiency'!$A$2:$E$56, 5, 0), 0)</f>
        <v>0</v>
      </c>
    </row>
    <row r="983" spans="1:16" x14ac:dyDescent="0.2">
      <c r="A983" s="1" t="str">
        <f t="shared" si="30"/>
        <v>20122industrialVCC 22400 (DSL LHD1)2016</v>
      </c>
      <c r="B983" s="1" t="str">
        <f t="shared" si="31"/>
        <v>20122industrialVCC 22400 (DSL LHD1)</v>
      </c>
      <c r="C983">
        <f>sales!$B$983</f>
        <v>2012</v>
      </c>
      <c r="D983">
        <f>sales!$C$983</f>
        <v>2</v>
      </c>
      <c r="E983" t="str">
        <f>sales!$D$983</f>
        <v>industrial</v>
      </c>
      <c r="F983" t="str">
        <f>sales!$E$983</f>
        <v>VCC 22400 (DSL LHD1)</v>
      </c>
      <c r="G983">
        <f>sales!$F$983</f>
        <v>2016</v>
      </c>
      <c r="H983" s="1">
        <f>sales!$G983 - VLOOKUP($D983&amp;$G983, 'regional-sales'!$A$2:$D$24, 4, 0) * VLOOKUP($D983&amp;$E983&amp;$F983&amp;$G983, 'market-share'!$A$2:$F$95, 6, 0) * ($C983 = $G983)</f>
        <v>0</v>
      </c>
      <c r="I983" s="1">
        <f>sales!$H983 - IF($C983 &gt;= $G983, VLOOKUP($D983&amp;$G983, 'regional-sales'!$A$2:$D$24, 4, 0) * VLOOKUP($D983&amp;$E983&amp;$F983&amp;$G983, 'market-share'!$A$2:$F$95, 6, 0) * VLOOKUP($C983 - $G983, survival!$A$2:$B$72, 2, 0), 0)</f>
        <v>0</v>
      </c>
      <c r="J983" s="1">
        <f>sales!$I983 - IF($C983 &gt;= $G983, sales!$H983 *VLOOKUP(E983&amp;($C983-$G983), 'annual-travel'!$A$2:$D$64, 4, 0), 0)</f>
        <v>0</v>
      </c>
      <c r="K983" s="1">
        <f>sales!$J983 - SUM($M983:$P983)</f>
        <v>0</v>
      </c>
      <c r="M983" s="1">
        <f>IFERROR(sales!$I983 * VLOOKUP($E983&amp;$F983&amp;"GAS", 'fuel-split'!$A$2:$E$7, 5, 0) / VLOOKUP($F983&amp;$G983&amp;"GAS", 'fuel-efficiency'!$A$2:$E$56, 5, 0), 0)</f>
        <v>0</v>
      </c>
      <c r="N983" s="1">
        <f>IFERROR(sales!$I983 * VLOOKUP($E983&amp;F983&amp;"DSL", 'fuel-split'!$A$2:$E$7, 5, 0) / VLOOKUP($F983&amp;$G983&amp;"DSL", 'fuel-efficiency'!$A$2:$E$56, 5, 0), 0)</f>
        <v>0</v>
      </c>
      <c r="O983" s="1">
        <f>IFERROR(sales!$I983 * VLOOKUP($E983&amp;$F983&amp;"NG", 'fuel-split'!$A$2:$E$7, 5, 0) / VLOOKUP($F983&amp;$G983&amp;"NG", 'fuel-efficiency'!$A$2:$E$56, 5, 0), 0)</f>
        <v>0</v>
      </c>
      <c r="P983" s="1">
        <f>IFERROR(sales!$I983 * VLOOKUP($E983&amp;$F983&amp;"ELEC", 'fuel-split'!$A$2:$E$7, 5, 0) / VLOOKUP($F983&amp;$G983&amp;"ELEC", 'fuel-efficiency'!$A$2:$E$56, 5, 0), 0)</f>
        <v>0</v>
      </c>
    </row>
    <row r="984" spans="1:16" x14ac:dyDescent="0.2">
      <c r="A984" s="1" t="str">
        <f t="shared" si="30"/>
        <v>20132industrialVCC 22400 (DSL LHD1)2016</v>
      </c>
      <c r="B984" s="1" t="str">
        <f t="shared" si="31"/>
        <v>20132industrialVCC 22400 (DSL LHD1)</v>
      </c>
      <c r="C984">
        <f>sales!$B$984</f>
        <v>2013</v>
      </c>
      <c r="D984">
        <f>sales!$C$984</f>
        <v>2</v>
      </c>
      <c r="E984" t="str">
        <f>sales!$D$984</f>
        <v>industrial</v>
      </c>
      <c r="F984" t="str">
        <f>sales!$E$984</f>
        <v>VCC 22400 (DSL LHD1)</v>
      </c>
      <c r="G984">
        <f>sales!$F$984</f>
        <v>2016</v>
      </c>
      <c r="H984" s="1">
        <f>sales!$G984 - VLOOKUP($D984&amp;$G984, 'regional-sales'!$A$2:$D$24, 4, 0) * VLOOKUP($D984&amp;$E984&amp;$F984&amp;$G984, 'market-share'!$A$2:$F$95, 6, 0) * ($C984 = $G984)</f>
        <v>0</v>
      </c>
      <c r="I984" s="1">
        <f>sales!$H984 - IF($C984 &gt;= $G984, VLOOKUP($D984&amp;$G984, 'regional-sales'!$A$2:$D$24, 4, 0) * VLOOKUP($D984&amp;$E984&amp;$F984&amp;$G984, 'market-share'!$A$2:$F$95, 6, 0) * VLOOKUP($C984 - $G984, survival!$A$2:$B$72, 2, 0), 0)</f>
        <v>0</v>
      </c>
      <c r="J984" s="1">
        <f>sales!$I984 - IF($C984 &gt;= $G984, sales!$H984 *VLOOKUP(E984&amp;($C984-$G984), 'annual-travel'!$A$2:$D$64, 4, 0), 0)</f>
        <v>0</v>
      </c>
      <c r="K984" s="1">
        <f>sales!$J984 - SUM($M984:$P984)</f>
        <v>0</v>
      </c>
      <c r="M984" s="1">
        <f>IFERROR(sales!$I984 * VLOOKUP($E984&amp;$F984&amp;"GAS", 'fuel-split'!$A$2:$E$7, 5, 0) / VLOOKUP($F984&amp;$G984&amp;"GAS", 'fuel-efficiency'!$A$2:$E$56, 5, 0), 0)</f>
        <v>0</v>
      </c>
      <c r="N984" s="1">
        <f>IFERROR(sales!$I984 * VLOOKUP($E984&amp;F984&amp;"DSL", 'fuel-split'!$A$2:$E$7, 5, 0) / VLOOKUP($F984&amp;$G984&amp;"DSL", 'fuel-efficiency'!$A$2:$E$56, 5, 0), 0)</f>
        <v>0</v>
      </c>
      <c r="O984" s="1">
        <f>IFERROR(sales!$I984 * VLOOKUP($E984&amp;$F984&amp;"NG", 'fuel-split'!$A$2:$E$7, 5, 0) / VLOOKUP($F984&amp;$G984&amp;"NG", 'fuel-efficiency'!$A$2:$E$56, 5, 0), 0)</f>
        <v>0</v>
      </c>
      <c r="P984" s="1">
        <f>IFERROR(sales!$I984 * VLOOKUP($E984&amp;$F984&amp;"ELEC", 'fuel-split'!$A$2:$E$7, 5, 0) / VLOOKUP($F984&amp;$G984&amp;"ELEC", 'fuel-efficiency'!$A$2:$E$56, 5, 0), 0)</f>
        <v>0</v>
      </c>
    </row>
    <row r="985" spans="1:16" x14ac:dyDescent="0.2">
      <c r="A985" s="1" t="str">
        <f t="shared" si="30"/>
        <v>20142industrialVCC 22400 (DSL LHD1)2016</v>
      </c>
      <c r="B985" s="1" t="str">
        <f t="shared" si="31"/>
        <v>20142industrialVCC 22400 (DSL LHD1)</v>
      </c>
      <c r="C985">
        <f>sales!$B$985</f>
        <v>2014</v>
      </c>
      <c r="D985">
        <f>sales!$C$985</f>
        <v>2</v>
      </c>
      <c r="E985" t="str">
        <f>sales!$D$985</f>
        <v>industrial</v>
      </c>
      <c r="F985" t="str">
        <f>sales!$E$985</f>
        <v>VCC 22400 (DSL LHD1)</v>
      </c>
      <c r="G985">
        <f>sales!$F$985</f>
        <v>2016</v>
      </c>
      <c r="H985" s="1">
        <f>sales!$G985 - VLOOKUP($D985&amp;$G985, 'regional-sales'!$A$2:$D$24, 4, 0) * VLOOKUP($D985&amp;$E985&amp;$F985&amp;$G985, 'market-share'!$A$2:$F$95, 6, 0) * ($C985 = $G985)</f>
        <v>0</v>
      </c>
      <c r="I985" s="1">
        <f>sales!$H985 - IF($C985 &gt;= $G985, VLOOKUP($D985&amp;$G985, 'regional-sales'!$A$2:$D$24, 4, 0) * VLOOKUP($D985&amp;$E985&amp;$F985&amp;$G985, 'market-share'!$A$2:$F$95, 6, 0) * VLOOKUP($C985 - $G985, survival!$A$2:$B$72, 2, 0), 0)</f>
        <v>0</v>
      </c>
      <c r="J985" s="1">
        <f>sales!$I985 - IF($C985 &gt;= $G985, sales!$H985 *VLOOKUP(E985&amp;($C985-$G985), 'annual-travel'!$A$2:$D$64, 4, 0), 0)</f>
        <v>0</v>
      </c>
      <c r="K985" s="1">
        <f>sales!$J985 - SUM($M985:$P985)</f>
        <v>0</v>
      </c>
      <c r="M985" s="1">
        <f>IFERROR(sales!$I985 * VLOOKUP($E985&amp;$F985&amp;"GAS", 'fuel-split'!$A$2:$E$7, 5, 0) / VLOOKUP($F985&amp;$G985&amp;"GAS", 'fuel-efficiency'!$A$2:$E$56, 5, 0), 0)</f>
        <v>0</v>
      </c>
      <c r="N985" s="1">
        <f>IFERROR(sales!$I985 * VLOOKUP($E985&amp;F985&amp;"DSL", 'fuel-split'!$A$2:$E$7, 5, 0) / VLOOKUP($F985&amp;$G985&amp;"DSL", 'fuel-efficiency'!$A$2:$E$56, 5, 0), 0)</f>
        <v>0</v>
      </c>
      <c r="O985" s="1">
        <f>IFERROR(sales!$I985 * VLOOKUP($E985&amp;$F985&amp;"NG", 'fuel-split'!$A$2:$E$7, 5, 0) / VLOOKUP($F985&amp;$G985&amp;"NG", 'fuel-efficiency'!$A$2:$E$56, 5, 0), 0)</f>
        <v>0</v>
      </c>
      <c r="P985" s="1">
        <f>IFERROR(sales!$I985 * VLOOKUP($E985&amp;$F985&amp;"ELEC", 'fuel-split'!$A$2:$E$7, 5, 0) / VLOOKUP($F985&amp;$G985&amp;"ELEC", 'fuel-efficiency'!$A$2:$E$56, 5, 0), 0)</f>
        <v>0</v>
      </c>
    </row>
    <row r="986" spans="1:16" x14ac:dyDescent="0.2">
      <c r="A986" s="1" t="str">
        <f t="shared" si="30"/>
        <v>20152industrialVCC 22400 (DSL LHD1)2016</v>
      </c>
      <c r="B986" s="1" t="str">
        <f t="shared" si="31"/>
        <v>20152industrialVCC 22400 (DSL LHD1)</v>
      </c>
      <c r="C986">
        <f>sales!$B$986</f>
        <v>2015</v>
      </c>
      <c r="D986">
        <f>sales!$C$986</f>
        <v>2</v>
      </c>
      <c r="E986" t="str">
        <f>sales!$D$986</f>
        <v>industrial</v>
      </c>
      <c r="F986" t="str">
        <f>sales!$E$986</f>
        <v>VCC 22400 (DSL LHD1)</v>
      </c>
      <c r="G986">
        <f>sales!$F$986</f>
        <v>2016</v>
      </c>
      <c r="H986" s="1">
        <f>sales!$G986 - VLOOKUP($D986&amp;$G986, 'regional-sales'!$A$2:$D$24, 4, 0) * VLOOKUP($D986&amp;$E986&amp;$F986&amp;$G986, 'market-share'!$A$2:$F$95, 6, 0) * ($C986 = $G986)</f>
        <v>0</v>
      </c>
      <c r="I986" s="1">
        <f>sales!$H986 - IF($C986 &gt;= $G986, VLOOKUP($D986&amp;$G986, 'regional-sales'!$A$2:$D$24, 4, 0) * VLOOKUP($D986&amp;$E986&amp;$F986&amp;$G986, 'market-share'!$A$2:$F$95, 6, 0) * VLOOKUP($C986 - $G986, survival!$A$2:$B$72, 2, 0), 0)</f>
        <v>0</v>
      </c>
      <c r="J986" s="1">
        <f>sales!$I986 - IF($C986 &gt;= $G986, sales!$H986 *VLOOKUP(E986&amp;($C986-$G986), 'annual-travel'!$A$2:$D$64, 4, 0), 0)</f>
        <v>0</v>
      </c>
      <c r="K986" s="1">
        <f>sales!$J986 - SUM($M986:$P986)</f>
        <v>0</v>
      </c>
      <c r="M986" s="1">
        <f>IFERROR(sales!$I986 * VLOOKUP($E986&amp;$F986&amp;"GAS", 'fuel-split'!$A$2:$E$7, 5, 0) / VLOOKUP($F986&amp;$G986&amp;"GAS", 'fuel-efficiency'!$A$2:$E$56, 5, 0), 0)</f>
        <v>0</v>
      </c>
      <c r="N986" s="1">
        <f>IFERROR(sales!$I986 * VLOOKUP($E986&amp;F986&amp;"DSL", 'fuel-split'!$A$2:$E$7, 5, 0) / VLOOKUP($F986&amp;$G986&amp;"DSL", 'fuel-efficiency'!$A$2:$E$56, 5, 0), 0)</f>
        <v>0</v>
      </c>
      <c r="O986" s="1">
        <f>IFERROR(sales!$I986 * VLOOKUP($E986&amp;$F986&amp;"NG", 'fuel-split'!$A$2:$E$7, 5, 0) / VLOOKUP($F986&amp;$G986&amp;"NG", 'fuel-efficiency'!$A$2:$E$56, 5, 0), 0)</f>
        <v>0</v>
      </c>
      <c r="P986" s="1">
        <f>IFERROR(sales!$I986 * VLOOKUP($E986&amp;$F986&amp;"ELEC", 'fuel-split'!$A$2:$E$7, 5, 0) / VLOOKUP($F986&amp;$G986&amp;"ELEC", 'fuel-efficiency'!$A$2:$E$56, 5, 0), 0)</f>
        <v>0</v>
      </c>
    </row>
    <row r="987" spans="1:16" x14ac:dyDescent="0.2">
      <c r="A987" s="1" t="str">
        <f t="shared" si="30"/>
        <v>20162industrialVCC 22400 (DSL LHD1)2016</v>
      </c>
      <c r="B987" s="1" t="str">
        <f t="shared" si="31"/>
        <v>20162industrialVCC 22400 (DSL LHD1)</v>
      </c>
      <c r="C987">
        <f>sales!$B$987</f>
        <v>2016</v>
      </c>
      <c r="D987">
        <f>sales!$C$987</f>
        <v>2</v>
      </c>
      <c r="E987" t="str">
        <f>sales!$D$987</f>
        <v>industrial</v>
      </c>
      <c r="F987" t="str">
        <f>sales!$E$987</f>
        <v>VCC 22400 (DSL LHD1)</v>
      </c>
      <c r="G987">
        <f>sales!$F$987</f>
        <v>2016</v>
      </c>
      <c r="H987" s="1">
        <f>sales!$G987 - VLOOKUP($D987&amp;$G987, 'regional-sales'!$A$2:$D$24, 4, 0) * VLOOKUP($D987&amp;$E987&amp;$F987&amp;$G987, 'market-share'!$A$2:$F$95, 6, 0) * ($C987 = $G987)</f>
        <v>-1.4978240869822912E-8</v>
      </c>
      <c r="I987" s="1">
        <f>sales!$H987 - IF($C987 &gt;= $G987, VLOOKUP($D987&amp;$G987, 'regional-sales'!$A$2:$D$24, 4, 0) * VLOOKUP($D987&amp;$E987&amp;$F987&amp;$G987, 'market-share'!$A$2:$F$95, 6, 0) * VLOOKUP($C987 - $G987, survival!$A$2:$B$72, 2, 0), 0)</f>
        <v>-1.4978240869822912E-8</v>
      </c>
      <c r="J987" s="1">
        <f>sales!$I987 - IF($C987 &gt;= $G987, sales!$H987 *VLOOKUP(E987&amp;($C987-$G987), 'annual-travel'!$A$2:$D$64, 4, 0), 0)</f>
        <v>1.195758581161499E-3</v>
      </c>
      <c r="K987" s="1">
        <f>sales!$J987 - SUM($M987:$P987)</f>
        <v>6.1541330069303513E-5</v>
      </c>
      <c r="M987" s="1">
        <f>IFERROR(sales!$I987 * VLOOKUP($E987&amp;$F987&amp;"GAS", 'fuel-split'!$A$2:$E$7, 5, 0) / VLOOKUP($F987&amp;$G987&amp;"GAS", 'fuel-efficiency'!$A$2:$E$56, 5, 0), 0)</f>
        <v>0</v>
      </c>
      <c r="N987" s="1">
        <f>IFERROR(sales!$I987 * VLOOKUP($E987&amp;F987&amp;"DSL", 'fuel-split'!$A$2:$E$7, 5, 0) / VLOOKUP($F987&amp;$G987&amp;"DSL", 'fuel-efficiency'!$A$2:$E$56, 5, 0), 0)</f>
        <v>326409.59519528365</v>
      </c>
      <c r="O987" s="1">
        <f>IFERROR(sales!$I987 * VLOOKUP($E987&amp;$F987&amp;"NG", 'fuel-split'!$A$2:$E$7, 5, 0) / VLOOKUP($F987&amp;$G987&amp;"NG", 'fuel-efficiency'!$A$2:$E$56, 5, 0), 0)</f>
        <v>0</v>
      </c>
      <c r="P987" s="1">
        <f>IFERROR(sales!$I987 * VLOOKUP($E987&amp;$F987&amp;"ELEC", 'fuel-split'!$A$2:$E$7, 5, 0) / VLOOKUP($F987&amp;$G987&amp;"ELEC", 'fuel-efficiency'!$A$2:$E$56, 5, 0), 0)</f>
        <v>0</v>
      </c>
    </row>
    <row r="988" spans="1:16" x14ac:dyDescent="0.2">
      <c r="A988" s="1" t="str">
        <f t="shared" si="30"/>
        <v>20172industrialVCC 22400 (DSL LHD1)2016</v>
      </c>
      <c r="B988" s="1" t="str">
        <f t="shared" si="31"/>
        <v>20172industrialVCC 22400 (DSL LHD1)</v>
      </c>
      <c r="C988">
        <f>sales!$B$988</f>
        <v>2017</v>
      </c>
      <c r="D988">
        <f>sales!$C$988</f>
        <v>2</v>
      </c>
      <c r="E988" t="str">
        <f>sales!$D$988</f>
        <v>industrial</v>
      </c>
      <c r="F988" t="str">
        <f>sales!$E$988</f>
        <v>VCC 22400 (DSL LHD1)</v>
      </c>
      <c r="G988">
        <f>sales!$F$988</f>
        <v>2016</v>
      </c>
      <c r="H988" s="1">
        <f>sales!$G988 - VLOOKUP($D988&amp;$G988, 'regional-sales'!$A$2:$D$24, 4, 0) * VLOOKUP($D988&amp;$E988&amp;$F988&amp;$G988, 'market-share'!$A$2:$F$95, 6, 0) * ($C988 = $G988)</f>
        <v>0</v>
      </c>
      <c r="I988" s="1">
        <f>sales!$H988 - IF($C988 &gt;= $G988, VLOOKUP($D988&amp;$G988, 'regional-sales'!$A$2:$D$24, 4, 0) * VLOOKUP($D988&amp;$E988&amp;$F988&amp;$G988, 'market-share'!$A$2:$F$95, 6, 0) * VLOOKUP($C988 - $G988, survival!$A$2:$B$72, 2, 0), 0)</f>
        <v>-1.4828060557192657E-8</v>
      </c>
      <c r="J988" s="1">
        <f>sales!$I988 - IF($C988 &gt;= $G988, sales!$H988 *VLOOKUP(E988&amp;($C988-$G988), 'annual-travel'!$A$2:$D$64, 4, 0), 0)</f>
        <v>3.4043006598949432E-4</v>
      </c>
      <c r="K988" s="1">
        <f>sales!$J988 - SUM($M988:$P988)</f>
        <v>5.7942699640989304E-5</v>
      </c>
      <c r="M988" s="1">
        <f>IFERROR(sales!$I988 * VLOOKUP($E988&amp;$F988&amp;"GAS", 'fuel-split'!$A$2:$E$7, 5, 0) / VLOOKUP($F988&amp;$G988&amp;"GAS", 'fuel-efficiency'!$A$2:$E$56, 5, 0), 0)</f>
        <v>0</v>
      </c>
      <c r="N988" s="1">
        <f>IFERROR(sales!$I988 * VLOOKUP($E988&amp;F988&amp;"DSL", 'fuel-split'!$A$2:$E$7, 5, 0) / VLOOKUP($F988&amp;$G988&amp;"DSL", 'fuel-efficiency'!$A$2:$E$56, 5, 0), 0)</f>
        <v>307329.3672613533</v>
      </c>
      <c r="O988" s="1">
        <f>IFERROR(sales!$I988 * VLOOKUP($E988&amp;$F988&amp;"NG", 'fuel-split'!$A$2:$E$7, 5, 0) / VLOOKUP($F988&amp;$G988&amp;"NG", 'fuel-efficiency'!$A$2:$E$56, 5, 0), 0)</f>
        <v>0</v>
      </c>
      <c r="P988" s="1">
        <f>IFERROR(sales!$I988 * VLOOKUP($E988&amp;$F988&amp;"ELEC", 'fuel-split'!$A$2:$E$7, 5, 0) / VLOOKUP($F988&amp;$G988&amp;"ELEC", 'fuel-efficiency'!$A$2:$E$56, 5, 0), 0)</f>
        <v>0</v>
      </c>
    </row>
    <row r="989" spans="1:16" x14ac:dyDescent="0.2">
      <c r="A989" s="1" t="str">
        <f t="shared" si="30"/>
        <v>20182industrialVCC 22400 (DSL LHD1)2016</v>
      </c>
      <c r="B989" s="1" t="str">
        <f t="shared" si="31"/>
        <v>20182industrialVCC 22400 (DSL LHD1)</v>
      </c>
      <c r="C989">
        <f>sales!$B$989</f>
        <v>2018</v>
      </c>
      <c r="D989">
        <f>sales!$C$989</f>
        <v>2</v>
      </c>
      <c r="E989" t="str">
        <f>sales!$D$989</f>
        <v>industrial</v>
      </c>
      <c r="F989" t="str">
        <f>sales!$E$989</f>
        <v>VCC 22400 (DSL LHD1)</v>
      </c>
      <c r="G989">
        <f>sales!$F$989</f>
        <v>2016</v>
      </c>
      <c r="H989" s="1">
        <f>sales!$G989 - VLOOKUP($D989&amp;$G989, 'regional-sales'!$A$2:$D$24, 4, 0) * VLOOKUP($D989&amp;$E989&amp;$F989&amp;$G989, 'market-share'!$A$2:$F$95, 6, 0) * ($C989 = $G989)</f>
        <v>0</v>
      </c>
      <c r="I989" s="1">
        <f>sales!$H989 - IF($C989 &gt;= $G989, VLOOKUP($D989&amp;$G989, 'regional-sales'!$A$2:$D$24, 4, 0) * VLOOKUP($D989&amp;$E989&amp;$F989&amp;$G989, 'market-share'!$A$2:$F$95, 6, 0) * VLOOKUP($C989 - $G989, survival!$A$2:$B$72, 2, 0), 0)</f>
        <v>-1.4680040294479113E-8</v>
      </c>
      <c r="J989" s="1">
        <f>sales!$I989 - IF($C989 &gt;= $G989, sales!$H989 *VLOOKUP(E989&amp;($C989-$G989), 'annual-travel'!$A$2:$D$64, 4, 0), 0)</f>
        <v>3.2144226133823395E-4</v>
      </c>
      <c r="K989" s="1">
        <f>sales!$J989 - SUM($M989:$P989)</f>
        <v>5.5740936659276485E-5</v>
      </c>
      <c r="M989" s="1">
        <f>IFERROR(sales!$I989 * VLOOKUP($E989&amp;$F989&amp;"GAS", 'fuel-split'!$A$2:$E$7, 5, 0) / VLOOKUP($F989&amp;$G989&amp;"GAS", 'fuel-efficiency'!$A$2:$E$56, 5, 0), 0)</f>
        <v>0</v>
      </c>
      <c r="N989" s="1">
        <f>IFERROR(sales!$I989 * VLOOKUP($E989&amp;F989&amp;"DSL", 'fuel-split'!$A$2:$E$7, 5, 0) / VLOOKUP($F989&amp;$G989&amp;"DSL", 'fuel-efficiency'!$A$2:$E$56, 5, 0), 0)</f>
        <v>295644.70919683907</v>
      </c>
      <c r="O989" s="1">
        <f>IFERROR(sales!$I989 * VLOOKUP($E989&amp;$F989&amp;"NG", 'fuel-split'!$A$2:$E$7, 5, 0) / VLOOKUP($F989&amp;$G989&amp;"NG", 'fuel-efficiency'!$A$2:$E$56, 5, 0), 0)</f>
        <v>0</v>
      </c>
      <c r="P989" s="1">
        <f>IFERROR(sales!$I989 * VLOOKUP($E989&amp;$F989&amp;"ELEC", 'fuel-split'!$A$2:$E$7, 5, 0) / VLOOKUP($F989&amp;$G989&amp;"ELEC", 'fuel-efficiency'!$A$2:$E$56, 5, 0), 0)</f>
        <v>0</v>
      </c>
    </row>
    <row r="990" spans="1:16" x14ac:dyDescent="0.2">
      <c r="A990" s="1" t="str">
        <f t="shared" si="30"/>
        <v>20192industrialVCC 22400 (DSL LHD1)2016</v>
      </c>
      <c r="B990" s="1" t="str">
        <f t="shared" si="31"/>
        <v>20192industrialVCC 22400 (DSL LHD1)</v>
      </c>
      <c r="C990">
        <f>sales!$B$990</f>
        <v>2019</v>
      </c>
      <c r="D990">
        <f>sales!$C$990</f>
        <v>2</v>
      </c>
      <c r="E990" t="str">
        <f>sales!$D$990</f>
        <v>industrial</v>
      </c>
      <c r="F990" t="str">
        <f>sales!$E$990</f>
        <v>VCC 22400 (DSL LHD1)</v>
      </c>
      <c r="G990">
        <f>sales!$F$990</f>
        <v>2016</v>
      </c>
      <c r="H990" s="1">
        <f>sales!$G990 - VLOOKUP($D990&amp;$G990, 'regional-sales'!$A$2:$D$24, 4, 0) * VLOOKUP($D990&amp;$E990&amp;$F990&amp;$G990, 'market-share'!$A$2:$F$95, 6, 0) * ($C990 = $G990)</f>
        <v>0</v>
      </c>
      <c r="I990" s="1">
        <f>sales!$H990 - IF($C990 &gt;= $G990, VLOOKUP($D990&amp;$G990, 'regional-sales'!$A$2:$D$24, 4, 0) * VLOOKUP($D990&amp;$E990&amp;$F990&amp;$G990, 'market-share'!$A$2:$F$95, 6, 0) * VLOOKUP($C990 - $G990, survival!$A$2:$B$72, 2, 0), 0)</f>
        <v>-1.4532986369886203E-8</v>
      </c>
      <c r="J990" s="1">
        <f>sales!$I990 - IF($C990 &gt;= $G990, sales!$H990 *VLOOKUP(E990&amp;($C990-$G990), 'annual-travel'!$A$2:$D$64, 4, 0), 0)</f>
        <v>1.2129787355661392E-3</v>
      </c>
      <c r="K990" s="1">
        <f>sales!$J990 - SUM($M990:$P990)</f>
        <v>5.3960946388542652E-5</v>
      </c>
      <c r="M990" s="1">
        <f>IFERROR(sales!$I990 * VLOOKUP($E990&amp;$F990&amp;"GAS", 'fuel-split'!$A$2:$E$7, 5, 0) / VLOOKUP($F990&amp;$G990&amp;"GAS", 'fuel-efficiency'!$A$2:$E$56, 5, 0), 0)</f>
        <v>0</v>
      </c>
      <c r="N990" s="1">
        <f>IFERROR(sales!$I990 * VLOOKUP($E990&amp;F990&amp;"DSL", 'fuel-split'!$A$2:$E$7, 5, 0) / VLOOKUP($F990&amp;$G990&amp;"DSL", 'fuel-efficiency'!$A$2:$E$56, 5, 0), 0)</f>
        <v>286205.33278243907</v>
      </c>
      <c r="O990" s="1">
        <f>IFERROR(sales!$I990 * VLOOKUP($E990&amp;$F990&amp;"NG", 'fuel-split'!$A$2:$E$7, 5, 0) / VLOOKUP($F990&amp;$G990&amp;"NG", 'fuel-efficiency'!$A$2:$E$56, 5, 0), 0)</f>
        <v>0</v>
      </c>
      <c r="P990" s="1">
        <f>IFERROR(sales!$I990 * VLOOKUP($E990&amp;$F990&amp;"ELEC", 'fuel-split'!$A$2:$E$7, 5, 0) / VLOOKUP($F990&amp;$G990&amp;"ELEC", 'fuel-efficiency'!$A$2:$E$56, 5, 0), 0)</f>
        <v>0</v>
      </c>
    </row>
    <row r="991" spans="1:16" x14ac:dyDescent="0.2">
      <c r="A991" s="1" t="str">
        <f t="shared" si="30"/>
        <v>20202industrialVCC 22400 (DSL LHD1)2016</v>
      </c>
      <c r="B991" s="1" t="str">
        <f t="shared" si="31"/>
        <v>20202industrialVCC 22400 (DSL LHD1)</v>
      </c>
      <c r="C991">
        <f>sales!$B$991</f>
        <v>2020</v>
      </c>
      <c r="D991">
        <f>sales!$C$991</f>
        <v>2</v>
      </c>
      <c r="E991" t="str">
        <f>sales!$D$991</f>
        <v>industrial</v>
      </c>
      <c r="F991" t="str">
        <f>sales!$E$991</f>
        <v>VCC 22400 (DSL LHD1)</v>
      </c>
      <c r="G991">
        <f>sales!$F$991</f>
        <v>2016</v>
      </c>
      <c r="H991" s="1">
        <f>sales!$G991 - VLOOKUP($D991&amp;$G991, 'regional-sales'!$A$2:$D$24, 4, 0) * VLOOKUP($D991&amp;$E991&amp;$F991&amp;$G991, 'market-share'!$A$2:$F$95, 6, 0) * ($C991 = $G991)</f>
        <v>0</v>
      </c>
      <c r="I991" s="1">
        <f>sales!$H991 - IF($C991 &gt;= $G991, VLOOKUP($D991&amp;$G991, 'regional-sales'!$A$2:$D$24, 4, 0) * VLOOKUP($D991&amp;$E991&amp;$F991&amp;$G991, 'market-share'!$A$2:$F$95, 6, 0) * VLOOKUP($C991 - $G991, survival!$A$2:$B$72, 2, 0), 0)</f>
        <v>-1.4388092495210003E-8</v>
      </c>
      <c r="J991" s="1">
        <f>sales!$I991 - IF($C991 &gt;= $G991, sales!$H991 *VLOOKUP(E991&amp;($C991-$G991), 'annual-travel'!$A$2:$D$64, 4, 0), 0)</f>
        <v>-1.1232802644371986E-3</v>
      </c>
      <c r="K991" s="1">
        <f>sales!$J991 - SUM($M991:$P991)</f>
        <v>4.8156885895878077E-5</v>
      </c>
      <c r="M991" s="1">
        <f>IFERROR(sales!$I991 * VLOOKUP($E991&amp;$F991&amp;"GAS", 'fuel-split'!$A$2:$E$7, 5, 0) / VLOOKUP($F991&amp;$G991&amp;"GAS", 'fuel-efficiency'!$A$2:$E$56, 5, 0), 0)</f>
        <v>0</v>
      </c>
      <c r="N991" s="1">
        <f>IFERROR(sales!$I991 * VLOOKUP($E991&amp;F991&amp;"DSL", 'fuel-split'!$A$2:$E$7, 5, 0) / VLOOKUP($F991&amp;$G991&amp;"DSL", 'fuel-efficiency'!$A$2:$E$56, 5, 0), 0)</f>
        <v>255424.6439010571</v>
      </c>
      <c r="O991" s="1">
        <f>IFERROR(sales!$I991 * VLOOKUP($E991&amp;$F991&amp;"NG", 'fuel-split'!$A$2:$E$7, 5, 0) / VLOOKUP($F991&amp;$G991&amp;"NG", 'fuel-efficiency'!$A$2:$E$56, 5, 0), 0)</f>
        <v>0</v>
      </c>
      <c r="P991" s="1">
        <f>IFERROR(sales!$I991 * VLOOKUP($E991&amp;$F991&amp;"ELEC", 'fuel-split'!$A$2:$E$7, 5, 0) / VLOOKUP($F991&amp;$G991&amp;"ELEC", 'fuel-efficiency'!$A$2:$E$56, 5, 0), 0)</f>
        <v>0</v>
      </c>
    </row>
    <row r="992" spans="1:16" x14ac:dyDescent="0.2">
      <c r="A992" s="1" t="str">
        <f t="shared" si="30"/>
        <v>20102industrialVCC 22400 (DSL LHD1)2017</v>
      </c>
      <c r="B992" s="1" t="str">
        <f t="shared" si="31"/>
        <v>20102industrialVCC 22400 (DSL LHD1)</v>
      </c>
      <c r="C992">
        <f>sales!$B$992</f>
        <v>2010</v>
      </c>
      <c r="D992">
        <f>sales!$C$992</f>
        <v>2</v>
      </c>
      <c r="E992" t="str">
        <f>sales!$D$992</f>
        <v>industrial</v>
      </c>
      <c r="F992" t="str">
        <f>sales!$E$992</f>
        <v>VCC 22400 (DSL LHD1)</v>
      </c>
      <c r="G992">
        <f>sales!$F$992</f>
        <v>2017</v>
      </c>
      <c r="H992" s="1">
        <f>sales!$G992 - VLOOKUP($D992&amp;$G992, 'regional-sales'!$A$2:$D$24, 4, 0) * VLOOKUP($D992&amp;$E992&amp;$F992&amp;$G992, 'market-share'!$A$2:$F$95, 6, 0) * ($C992 = $G992)</f>
        <v>0</v>
      </c>
      <c r="I992" s="1">
        <f>sales!$H992 - IF($C992 &gt;= $G992, VLOOKUP($D992&amp;$G992, 'regional-sales'!$A$2:$D$24, 4, 0) * VLOOKUP($D992&amp;$E992&amp;$F992&amp;$G992, 'market-share'!$A$2:$F$95, 6, 0) * VLOOKUP($C992 - $G992, survival!$A$2:$B$72, 2, 0), 0)</f>
        <v>0</v>
      </c>
      <c r="J992" s="1">
        <f>sales!$I992 - IF($C992 &gt;= $G992, sales!$H992 *VLOOKUP(E992&amp;($C992-$G992), 'annual-travel'!$A$2:$D$64, 4, 0), 0)</f>
        <v>0</v>
      </c>
      <c r="K992" s="1">
        <f>sales!$J992 - SUM($M992:$P992)</f>
        <v>0</v>
      </c>
      <c r="M992" s="1">
        <f>IFERROR(sales!$I992 * VLOOKUP($E992&amp;$F992&amp;"GAS", 'fuel-split'!$A$2:$E$7, 5, 0) / VLOOKUP($F992&amp;$G992&amp;"GAS", 'fuel-efficiency'!$A$2:$E$56, 5, 0), 0)</f>
        <v>0</v>
      </c>
      <c r="N992" s="1">
        <f>IFERROR(sales!$I992 * VLOOKUP($E992&amp;F992&amp;"DSL", 'fuel-split'!$A$2:$E$7, 5, 0) / VLOOKUP($F992&amp;$G992&amp;"DSL", 'fuel-efficiency'!$A$2:$E$56, 5, 0), 0)</f>
        <v>0</v>
      </c>
      <c r="O992" s="1">
        <f>IFERROR(sales!$I992 * VLOOKUP($E992&amp;$F992&amp;"NG", 'fuel-split'!$A$2:$E$7, 5, 0) / VLOOKUP($F992&amp;$G992&amp;"NG", 'fuel-efficiency'!$A$2:$E$56, 5, 0), 0)</f>
        <v>0</v>
      </c>
      <c r="P992" s="1">
        <f>IFERROR(sales!$I992 * VLOOKUP($E992&amp;$F992&amp;"ELEC", 'fuel-split'!$A$2:$E$7, 5, 0) / VLOOKUP($F992&amp;$G992&amp;"ELEC", 'fuel-efficiency'!$A$2:$E$56, 5, 0), 0)</f>
        <v>0</v>
      </c>
    </row>
    <row r="993" spans="1:16" x14ac:dyDescent="0.2">
      <c r="A993" s="1" t="str">
        <f t="shared" si="30"/>
        <v>20112industrialVCC 22400 (DSL LHD1)2017</v>
      </c>
      <c r="B993" s="1" t="str">
        <f t="shared" si="31"/>
        <v>20112industrialVCC 22400 (DSL LHD1)</v>
      </c>
      <c r="C993">
        <f>sales!$B$993</f>
        <v>2011</v>
      </c>
      <c r="D993">
        <f>sales!$C$993</f>
        <v>2</v>
      </c>
      <c r="E993" t="str">
        <f>sales!$D$993</f>
        <v>industrial</v>
      </c>
      <c r="F993" t="str">
        <f>sales!$E$993</f>
        <v>VCC 22400 (DSL LHD1)</v>
      </c>
      <c r="G993">
        <f>sales!$F$993</f>
        <v>2017</v>
      </c>
      <c r="H993" s="1">
        <f>sales!$G993 - VLOOKUP($D993&amp;$G993, 'regional-sales'!$A$2:$D$24, 4, 0) * VLOOKUP($D993&amp;$E993&amp;$F993&amp;$G993, 'market-share'!$A$2:$F$95, 6, 0) * ($C993 = $G993)</f>
        <v>0</v>
      </c>
      <c r="I993" s="1">
        <f>sales!$H993 - IF($C993 &gt;= $G993, VLOOKUP($D993&amp;$G993, 'regional-sales'!$A$2:$D$24, 4, 0) * VLOOKUP($D993&amp;$E993&amp;$F993&amp;$G993, 'market-share'!$A$2:$F$95, 6, 0) * VLOOKUP($C993 - $G993, survival!$A$2:$B$72, 2, 0), 0)</f>
        <v>0</v>
      </c>
      <c r="J993" s="1">
        <f>sales!$I993 - IF($C993 &gt;= $G993, sales!$H993 *VLOOKUP(E993&amp;($C993-$G993), 'annual-travel'!$A$2:$D$64, 4, 0), 0)</f>
        <v>0</v>
      </c>
      <c r="K993" s="1">
        <f>sales!$J993 - SUM($M993:$P993)</f>
        <v>0</v>
      </c>
      <c r="M993" s="1">
        <f>IFERROR(sales!$I993 * VLOOKUP($E993&amp;$F993&amp;"GAS", 'fuel-split'!$A$2:$E$7, 5, 0) / VLOOKUP($F993&amp;$G993&amp;"GAS", 'fuel-efficiency'!$A$2:$E$56, 5, 0), 0)</f>
        <v>0</v>
      </c>
      <c r="N993" s="1">
        <f>IFERROR(sales!$I993 * VLOOKUP($E993&amp;F993&amp;"DSL", 'fuel-split'!$A$2:$E$7, 5, 0) / VLOOKUP($F993&amp;$G993&amp;"DSL", 'fuel-efficiency'!$A$2:$E$56, 5, 0), 0)</f>
        <v>0</v>
      </c>
      <c r="O993" s="1">
        <f>IFERROR(sales!$I993 * VLOOKUP($E993&amp;$F993&amp;"NG", 'fuel-split'!$A$2:$E$7, 5, 0) / VLOOKUP($F993&amp;$G993&amp;"NG", 'fuel-efficiency'!$A$2:$E$56, 5, 0), 0)</f>
        <v>0</v>
      </c>
      <c r="P993" s="1">
        <f>IFERROR(sales!$I993 * VLOOKUP($E993&amp;$F993&amp;"ELEC", 'fuel-split'!$A$2:$E$7, 5, 0) / VLOOKUP($F993&amp;$G993&amp;"ELEC", 'fuel-efficiency'!$A$2:$E$56, 5, 0), 0)</f>
        <v>0</v>
      </c>
    </row>
    <row r="994" spans="1:16" x14ac:dyDescent="0.2">
      <c r="A994" s="1" t="str">
        <f t="shared" si="30"/>
        <v>20122industrialVCC 22400 (DSL LHD1)2017</v>
      </c>
      <c r="B994" s="1" t="str">
        <f t="shared" si="31"/>
        <v>20122industrialVCC 22400 (DSL LHD1)</v>
      </c>
      <c r="C994">
        <f>sales!$B$994</f>
        <v>2012</v>
      </c>
      <c r="D994">
        <f>sales!$C$994</f>
        <v>2</v>
      </c>
      <c r="E994" t="str">
        <f>sales!$D$994</f>
        <v>industrial</v>
      </c>
      <c r="F994" t="str">
        <f>sales!$E$994</f>
        <v>VCC 22400 (DSL LHD1)</v>
      </c>
      <c r="G994">
        <f>sales!$F$994</f>
        <v>2017</v>
      </c>
      <c r="H994" s="1">
        <f>sales!$G994 - VLOOKUP($D994&amp;$G994, 'regional-sales'!$A$2:$D$24, 4, 0) * VLOOKUP($D994&amp;$E994&amp;$F994&amp;$G994, 'market-share'!$A$2:$F$95, 6, 0) * ($C994 = $G994)</f>
        <v>0</v>
      </c>
      <c r="I994" s="1">
        <f>sales!$H994 - IF($C994 &gt;= $G994, VLOOKUP($D994&amp;$G994, 'regional-sales'!$A$2:$D$24, 4, 0) * VLOOKUP($D994&amp;$E994&amp;$F994&amp;$G994, 'market-share'!$A$2:$F$95, 6, 0) * VLOOKUP($C994 - $G994, survival!$A$2:$B$72, 2, 0), 0)</f>
        <v>0</v>
      </c>
      <c r="J994" s="1">
        <f>sales!$I994 - IF($C994 &gt;= $G994, sales!$H994 *VLOOKUP(E994&amp;($C994-$G994), 'annual-travel'!$A$2:$D$64, 4, 0), 0)</f>
        <v>0</v>
      </c>
      <c r="K994" s="1">
        <f>sales!$J994 - SUM($M994:$P994)</f>
        <v>0</v>
      </c>
      <c r="M994" s="1">
        <f>IFERROR(sales!$I994 * VLOOKUP($E994&amp;$F994&amp;"GAS", 'fuel-split'!$A$2:$E$7, 5, 0) / VLOOKUP($F994&amp;$G994&amp;"GAS", 'fuel-efficiency'!$A$2:$E$56, 5, 0), 0)</f>
        <v>0</v>
      </c>
      <c r="N994" s="1">
        <f>IFERROR(sales!$I994 * VLOOKUP($E994&amp;F994&amp;"DSL", 'fuel-split'!$A$2:$E$7, 5, 0) / VLOOKUP($F994&amp;$G994&amp;"DSL", 'fuel-efficiency'!$A$2:$E$56, 5, 0), 0)</f>
        <v>0</v>
      </c>
      <c r="O994" s="1">
        <f>IFERROR(sales!$I994 * VLOOKUP($E994&amp;$F994&amp;"NG", 'fuel-split'!$A$2:$E$7, 5, 0) / VLOOKUP($F994&amp;$G994&amp;"NG", 'fuel-efficiency'!$A$2:$E$56, 5, 0), 0)</f>
        <v>0</v>
      </c>
      <c r="P994" s="1">
        <f>IFERROR(sales!$I994 * VLOOKUP($E994&amp;$F994&amp;"ELEC", 'fuel-split'!$A$2:$E$7, 5, 0) / VLOOKUP($F994&amp;$G994&amp;"ELEC", 'fuel-efficiency'!$A$2:$E$56, 5, 0), 0)</f>
        <v>0</v>
      </c>
    </row>
    <row r="995" spans="1:16" x14ac:dyDescent="0.2">
      <c r="A995" s="1" t="str">
        <f t="shared" si="30"/>
        <v>20132industrialVCC 22400 (DSL LHD1)2017</v>
      </c>
      <c r="B995" s="1" t="str">
        <f t="shared" si="31"/>
        <v>20132industrialVCC 22400 (DSL LHD1)</v>
      </c>
      <c r="C995">
        <f>sales!$B$995</f>
        <v>2013</v>
      </c>
      <c r="D995">
        <f>sales!$C$995</f>
        <v>2</v>
      </c>
      <c r="E995" t="str">
        <f>sales!$D$995</f>
        <v>industrial</v>
      </c>
      <c r="F995" t="str">
        <f>sales!$E$995</f>
        <v>VCC 22400 (DSL LHD1)</v>
      </c>
      <c r="G995">
        <f>sales!$F$995</f>
        <v>2017</v>
      </c>
      <c r="H995" s="1">
        <f>sales!$G995 - VLOOKUP($D995&amp;$G995, 'regional-sales'!$A$2:$D$24, 4, 0) * VLOOKUP($D995&amp;$E995&amp;$F995&amp;$G995, 'market-share'!$A$2:$F$95, 6, 0) * ($C995 = $G995)</f>
        <v>0</v>
      </c>
      <c r="I995" s="1">
        <f>sales!$H995 - IF($C995 &gt;= $G995, VLOOKUP($D995&amp;$G995, 'regional-sales'!$A$2:$D$24, 4, 0) * VLOOKUP($D995&amp;$E995&amp;$F995&amp;$G995, 'market-share'!$A$2:$F$95, 6, 0) * VLOOKUP($C995 - $G995, survival!$A$2:$B$72, 2, 0), 0)</f>
        <v>0</v>
      </c>
      <c r="J995" s="1">
        <f>sales!$I995 - IF($C995 &gt;= $G995, sales!$H995 *VLOOKUP(E995&amp;($C995-$G995), 'annual-travel'!$A$2:$D$64, 4, 0), 0)</f>
        <v>0</v>
      </c>
      <c r="K995" s="1">
        <f>sales!$J995 - SUM($M995:$P995)</f>
        <v>0</v>
      </c>
      <c r="M995" s="1">
        <f>IFERROR(sales!$I995 * VLOOKUP($E995&amp;$F995&amp;"GAS", 'fuel-split'!$A$2:$E$7, 5, 0) / VLOOKUP($F995&amp;$G995&amp;"GAS", 'fuel-efficiency'!$A$2:$E$56, 5, 0), 0)</f>
        <v>0</v>
      </c>
      <c r="N995" s="1">
        <f>IFERROR(sales!$I995 * VLOOKUP($E995&amp;F995&amp;"DSL", 'fuel-split'!$A$2:$E$7, 5, 0) / VLOOKUP($F995&amp;$G995&amp;"DSL", 'fuel-efficiency'!$A$2:$E$56, 5, 0), 0)</f>
        <v>0</v>
      </c>
      <c r="O995" s="1">
        <f>IFERROR(sales!$I995 * VLOOKUP($E995&amp;$F995&amp;"NG", 'fuel-split'!$A$2:$E$7, 5, 0) / VLOOKUP($F995&amp;$G995&amp;"NG", 'fuel-efficiency'!$A$2:$E$56, 5, 0), 0)</f>
        <v>0</v>
      </c>
      <c r="P995" s="1">
        <f>IFERROR(sales!$I995 * VLOOKUP($E995&amp;$F995&amp;"ELEC", 'fuel-split'!$A$2:$E$7, 5, 0) / VLOOKUP($F995&amp;$G995&amp;"ELEC", 'fuel-efficiency'!$A$2:$E$56, 5, 0), 0)</f>
        <v>0</v>
      </c>
    </row>
    <row r="996" spans="1:16" x14ac:dyDescent="0.2">
      <c r="A996" s="1" t="str">
        <f t="shared" si="30"/>
        <v>20142industrialVCC 22400 (DSL LHD1)2017</v>
      </c>
      <c r="B996" s="1" t="str">
        <f t="shared" si="31"/>
        <v>20142industrialVCC 22400 (DSL LHD1)</v>
      </c>
      <c r="C996">
        <f>sales!$B$996</f>
        <v>2014</v>
      </c>
      <c r="D996">
        <f>sales!$C$996</f>
        <v>2</v>
      </c>
      <c r="E996" t="str">
        <f>sales!$D$996</f>
        <v>industrial</v>
      </c>
      <c r="F996" t="str">
        <f>sales!$E$996</f>
        <v>VCC 22400 (DSL LHD1)</v>
      </c>
      <c r="G996">
        <f>sales!$F$996</f>
        <v>2017</v>
      </c>
      <c r="H996" s="1">
        <f>sales!$G996 - VLOOKUP($D996&amp;$G996, 'regional-sales'!$A$2:$D$24, 4, 0) * VLOOKUP($D996&amp;$E996&amp;$F996&amp;$G996, 'market-share'!$A$2:$F$95, 6, 0) * ($C996 = $G996)</f>
        <v>0</v>
      </c>
      <c r="I996" s="1">
        <f>sales!$H996 - IF($C996 &gt;= $G996, VLOOKUP($D996&amp;$G996, 'regional-sales'!$A$2:$D$24, 4, 0) * VLOOKUP($D996&amp;$E996&amp;$F996&amp;$G996, 'market-share'!$A$2:$F$95, 6, 0) * VLOOKUP($C996 - $G996, survival!$A$2:$B$72, 2, 0), 0)</f>
        <v>0</v>
      </c>
      <c r="J996" s="1">
        <f>sales!$I996 - IF($C996 &gt;= $G996, sales!$H996 *VLOOKUP(E996&amp;($C996-$G996), 'annual-travel'!$A$2:$D$64, 4, 0), 0)</f>
        <v>0</v>
      </c>
      <c r="K996" s="1">
        <f>sales!$J996 - SUM($M996:$P996)</f>
        <v>0</v>
      </c>
      <c r="M996" s="1">
        <f>IFERROR(sales!$I996 * VLOOKUP($E996&amp;$F996&amp;"GAS", 'fuel-split'!$A$2:$E$7, 5, 0) / VLOOKUP($F996&amp;$G996&amp;"GAS", 'fuel-efficiency'!$A$2:$E$56, 5, 0), 0)</f>
        <v>0</v>
      </c>
      <c r="N996" s="1">
        <f>IFERROR(sales!$I996 * VLOOKUP($E996&amp;F996&amp;"DSL", 'fuel-split'!$A$2:$E$7, 5, 0) / VLOOKUP($F996&amp;$G996&amp;"DSL", 'fuel-efficiency'!$A$2:$E$56, 5, 0), 0)</f>
        <v>0</v>
      </c>
      <c r="O996" s="1">
        <f>IFERROR(sales!$I996 * VLOOKUP($E996&amp;$F996&amp;"NG", 'fuel-split'!$A$2:$E$7, 5, 0) / VLOOKUP($F996&amp;$G996&amp;"NG", 'fuel-efficiency'!$A$2:$E$56, 5, 0), 0)</f>
        <v>0</v>
      </c>
      <c r="P996" s="1">
        <f>IFERROR(sales!$I996 * VLOOKUP($E996&amp;$F996&amp;"ELEC", 'fuel-split'!$A$2:$E$7, 5, 0) / VLOOKUP($F996&amp;$G996&amp;"ELEC", 'fuel-efficiency'!$A$2:$E$56, 5, 0), 0)</f>
        <v>0</v>
      </c>
    </row>
    <row r="997" spans="1:16" x14ac:dyDescent="0.2">
      <c r="A997" s="1" t="str">
        <f t="shared" si="30"/>
        <v>20152industrialVCC 22400 (DSL LHD1)2017</v>
      </c>
      <c r="B997" s="1" t="str">
        <f t="shared" si="31"/>
        <v>20152industrialVCC 22400 (DSL LHD1)</v>
      </c>
      <c r="C997">
        <f>sales!$B$997</f>
        <v>2015</v>
      </c>
      <c r="D997">
        <f>sales!$C$997</f>
        <v>2</v>
      </c>
      <c r="E997" t="str">
        <f>sales!$D$997</f>
        <v>industrial</v>
      </c>
      <c r="F997" t="str">
        <f>sales!$E$997</f>
        <v>VCC 22400 (DSL LHD1)</v>
      </c>
      <c r="G997">
        <f>sales!$F$997</f>
        <v>2017</v>
      </c>
      <c r="H997" s="1">
        <f>sales!$G997 - VLOOKUP($D997&amp;$G997, 'regional-sales'!$A$2:$D$24, 4, 0) * VLOOKUP($D997&amp;$E997&amp;$F997&amp;$G997, 'market-share'!$A$2:$F$95, 6, 0) * ($C997 = $G997)</f>
        <v>0</v>
      </c>
      <c r="I997" s="1">
        <f>sales!$H997 - IF($C997 &gt;= $G997, VLOOKUP($D997&amp;$G997, 'regional-sales'!$A$2:$D$24, 4, 0) * VLOOKUP($D997&amp;$E997&amp;$F997&amp;$G997, 'market-share'!$A$2:$F$95, 6, 0) * VLOOKUP($C997 - $G997, survival!$A$2:$B$72, 2, 0), 0)</f>
        <v>0</v>
      </c>
      <c r="J997" s="1">
        <f>sales!$I997 - IF($C997 &gt;= $G997, sales!$H997 *VLOOKUP(E997&amp;($C997-$G997), 'annual-travel'!$A$2:$D$64, 4, 0), 0)</f>
        <v>0</v>
      </c>
      <c r="K997" s="1">
        <f>sales!$J997 - SUM($M997:$P997)</f>
        <v>0</v>
      </c>
      <c r="M997" s="1">
        <f>IFERROR(sales!$I997 * VLOOKUP($E997&amp;$F997&amp;"GAS", 'fuel-split'!$A$2:$E$7, 5, 0) / VLOOKUP($F997&amp;$G997&amp;"GAS", 'fuel-efficiency'!$A$2:$E$56, 5, 0), 0)</f>
        <v>0</v>
      </c>
      <c r="N997" s="1">
        <f>IFERROR(sales!$I997 * VLOOKUP($E997&amp;F997&amp;"DSL", 'fuel-split'!$A$2:$E$7, 5, 0) / VLOOKUP($F997&amp;$G997&amp;"DSL", 'fuel-efficiency'!$A$2:$E$56, 5, 0), 0)</f>
        <v>0</v>
      </c>
      <c r="O997" s="1">
        <f>IFERROR(sales!$I997 * VLOOKUP($E997&amp;$F997&amp;"NG", 'fuel-split'!$A$2:$E$7, 5, 0) / VLOOKUP($F997&amp;$G997&amp;"NG", 'fuel-efficiency'!$A$2:$E$56, 5, 0), 0)</f>
        <v>0</v>
      </c>
      <c r="P997" s="1">
        <f>IFERROR(sales!$I997 * VLOOKUP($E997&amp;$F997&amp;"ELEC", 'fuel-split'!$A$2:$E$7, 5, 0) / VLOOKUP($F997&amp;$G997&amp;"ELEC", 'fuel-efficiency'!$A$2:$E$56, 5, 0), 0)</f>
        <v>0</v>
      </c>
    </row>
    <row r="998" spans="1:16" x14ac:dyDescent="0.2">
      <c r="A998" s="1" t="str">
        <f t="shared" si="30"/>
        <v>20162industrialVCC 22400 (DSL LHD1)2017</v>
      </c>
      <c r="B998" s="1" t="str">
        <f t="shared" si="31"/>
        <v>20162industrialVCC 22400 (DSL LHD1)</v>
      </c>
      <c r="C998">
        <f>sales!$B$998</f>
        <v>2016</v>
      </c>
      <c r="D998">
        <f>sales!$C$998</f>
        <v>2</v>
      </c>
      <c r="E998" t="str">
        <f>sales!$D$998</f>
        <v>industrial</v>
      </c>
      <c r="F998" t="str">
        <f>sales!$E$998</f>
        <v>VCC 22400 (DSL LHD1)</v>
      </c>
      <c r="G998">
        <f>sales!$F$998</f>
        <v>2017</v>
      </c>
      <c r="H998" s="1">
        <f>sales!$G998 - VLOOKUP($D998&amp;$G998, 'regional-sales'!$A$2:$D$24, 4, 0) * VLOOKUP($D998&amp;$E998&amp;$F998&amp;$G998, 'market-share'!$A$2:$F$95, 6, 0) * ($C998 = $G998)</f>
        <v>0</v>
      </c>
      <c r="I998" s="1">
        <f>sales!$H998 - IF($C998 &gt;= $G998, VLOOKUP($D998&amp;$G998, 'regional-sales'!$A$2:$D$24, 4, 0) * VLOOKUP($D998&amp;$E998&amp;$F998&amp;$G998, 'market-share'!$A$2:$F$95, 6, 0) * VLOOKUP($C998 - $G998, survival!$A$2:$B$72, 2, 0), 0)</f>
        <v>0</v>
      </c>
      <c r="J998" s="1">
        <f>sales!$I998 - IF($C998 &gt;= $G998, sales!$H998 *VLOOKUP(E998&amp;($C998-$G998), 'annual-travel'!$A$2:$D$64, 4, 0), 0)</f>
        <v>0</v>
      </c>
      <c r="K998" s="1">
        <f>sales!$J998 - SUM($M998:$P998)</f>
        <v>0</v>
      </c>
      <c r="M998" s="1">
        <f>IFERROR(sales!$I998 * VLOOKUP($E998&amp;$F998&amp;"GAS", 'fuel-split'!$A$2:$E$7, 5, 0) / VLOOKUP($F998&amp;$G998&amp;"GAS", 'fuel-efficiency'!$A$2:$E$56, 5, 0), 0)</f>
        <v>0</v>
      </c>
      <c r="N998" s="1">
        <f>IFERROR(sales!$I998 * VLOOKUP($E998&amp;F998&amp;"DSL", 'fuel-split'!$A$2:$E$7, 5, 0) / VLOOKUP($F998&amp;$G998&amp;"DSL", 'fuel-efficiency'!$A$2:$E$56, 5, 0), 0)</f>
        <v>0</v>
      </c>
      <c r="O998" s="1">
        <f>IFERROR(sales!$I998 * VLOOKUP($E998&amp;$F998&amp;"NG", 'fuel-split'!$A$2:$E$7, 5, 0) / VLOOKUP($F998&amp;$G998&amp;"NG", 'fuel-efficiency'!$A$2:$E$56, 5, 0), 0)</f>
        <v>0</v>
      </c>
      <c r="P998" s="1">
        <f>IFERROR(sales!$I998 * VLOOKUP($E998&amp;$F998&amp;"ELEC", 'fuel-split'!$A$2:$E$7, 5, 0) / VLOOKUP($F998&amp;$G998&amp;"ELEC", 'fuel-efficiency'!$A$2:$E$56, 5, 0), 0)</f>
        <v>0</v>
      </c>
    </row>
    <row r="999" spans="1:16" x14ac:dyDescent="0.2">
      <c r="A999" s="1" t="str">
        <f t="shared" si="30"/>
        <v>20172industrialVCC 22400 (DSL LHD1)2017</v>
      </c>
      <c r="B999" s="1" t="str">
        <f t="shared" si="31"/>
        <v>20172industrialVCC 22400 (DSL LHD1)</v>
      </c>
      <c r="C999">
        <f>sales!$B$999</f>
        <v>2017</v>
      </c>
      <c r="D999">
        <f>sales!$C$999</f>
        <v>2</v>
      </c>
      <c r="E999" t="str">
        <f>sales!$D$999</f>
        <v>industrial</v>
      </c>
      <c r="F999" t="str">
        <f>sales!$E$999</f>
        <v>VCC 22400 (DSL LHD1)</v>
      </c>
      <c r="G999">
        <f>sales!$F$999</f>
        <v>2017</v>
      </c>
      <c r="H999" s="1">
        <f>sales!$G999 - VLOOKUP($D999&amp;$G999, 'regional-sales'!$A$2:$D$24, 4, 0) * VLOOKUP($D999&amp;$E999&amp;$F999&amp;$G999, 'market-share'!$A$2:$F$95, 6, 0) * ($C999 = $G999)</f>
        <v>1.8213654584542383E-8</v>
      </c>
      <c r="I999" s="1">
        <f>sales!$H999 - IF($C999 &gt;= $G999, VLOOKUP($D999&amp;$G999, 'regional-sales'!$A$2:$D$24, 4, 0) * VLOOKUP($D999&amp;$E999&amp;$F999&amp;$G999, 'market-share'!$A$2:$F$95, 6, 0) * VLOOKUP($C999 - $G999, survival!$A$2:$B$72, 2, 0), 0)</f>
        <v>1.8213654584542383E-8</v>
      </c>
      <c r="J999" s="1">
        <f>sales!$I999 - IF($C999 &gt;= $G999, sales!$H999 *VLOOKUP(E999&amp;($C999-$G999), 'annual-travel'!$A$2:$D$64, 4, 0), 0)</f>
        <v>8.6725316941738129E-4</v>
      </c>
      <c r="K999" s="1">
        <f>sales!$J999 - SUM($M999:$P999)</f>
        <v>3.1674717320129275E-5</v>
      </c>
      <c r="M999" s="1">
        <f>IFERROR(sales!$I999 * VLOOKUP($E999&amp;$F999&amp;"GAS", 'fuel-split'!$A$2:$E$7, 5, 0) / VLOOKUP($F999&amp;$G999&amp;"GAS", 'fuel-efficiency'!$A$2:$E$56, 5, 0), 0)</f>
        <v>0</v>
      </c>
      <c r="N999" s="1">
        <f>IFERROR(sales!$I999 * VLOOKUP($E999&amp;F999&amp;"DSL", 'fuel-split'!$A$2:$E$7, 5, 0) / VLOOKUP($F999&amp;$G999&amp;"DSL", 'fuel-efficiency'!$A$2:$E$56, 5, 0), 0)</f>
        <v>229131.01901015927</v>
      </c>
      <c r="O999" s="1">
        <f>IFERROR(sales!$I999 * VLOOKUP($E999&amp;$F999&amp;"NG", 'fuel-split'!$A$2:$E$7, 5, 0) / VLOOKUP($F999&amp;$G999&amp;"NG", 'fuel-efficiency'!$A$2:$E$56, 5, 0), 0)</f>
        <v>0</v>
      </c>
      <c r="P999" s="1">
        <f>IFERROR(sales!$I999 * VLOOKUP($E999&amp;$F999&amp;"ELEC", 'fuel-split'!$A$2:$E$7, 5, 0) / VLOOKUP($F999&amp;$G999&amp;"ELEC", 'fuel-efficiency'!$A$2:$E$56, 5, 0), 0)</f>
        <v>0</v>
      </c>
    </row>
    <row r="1000" spans="1:16" x14ac:dyDescent="0.2">
      <c r="A1000" s="1" t="str">
        <f t="shared" si="30"/>
        <v>20182industrialVCC 22400 (DSL LHD1)2017</v>
      </c>
      <c r="B1000" s="1" t="str">
        <f t="shared" si="31"/>
        <v>20182industrialVCC 22400 (DSL LHD1)</v>
      </c>
      <c r="C1000">
        <f>sales!$B$1000</f>
        <v>2018</v>
      </c>
      <c r="D1000">
        <f>sales!$C$1000</f>
        <v>2</v>
      </c>
      <c r="E1000" t="str">
        <f>sales!$D$1000</f>
        <v>industrial</v>
      </c>
      <c r="F1000" t="str">
        <f>sales!$E$1000</f>
        <v>VCC 22400 (DSL LHD1)</v>
      </c>
      <c r="G1000">
        <f>sales!$F$1000</f>
        <v>2017</v>
      </c>
      <c r="H1000" s="1">
        <f>sales!$G1000 - VLOOKUP($D1000&amp;$G1000, 'regional-sales'!$A$2:$D$24, 4, 0) * VLOOKUP($D1000&amp;$E1000&amp;$F1000&amp;$G1000, 'market-share'!$A$2:$F$95, 6, 0) * ($C1000 = $G1000)</f>
        <v>0</v>
      </c>
      <c r="I1000" s="1">
        <f>sales!$H1000 - IF($C1000 &gt;= $G1000, VLOOKUP($D1000&amp;$G1000, 'regional-sales'!$A$2:$D$24, 4, 0) * VLOOKUP($D1000&amp;$E1000&amp;$F1000&amp;$G1000, 'market-share'!$A$2:$F$95, 6, 0) * VLOOKUP($C1000 - $G1000, survival!$A$2:$B$72, 2, 0), 0)</f>
        <v>1.8031812487606658E-8</v>
      </c>
      <c r="J1000" s="1">
        <f>sales!$I1000 - IF($C1000 &gt;= $G1000, sales!$H1000 *VLOOKUP(E1000&amp;($C1000-$G1000), 'annual-travel'!$A$2:$D$64, 4, 0), 0)</f>
        <v>2.4690199643373489E-4</v>
      </c>
      <c r="K1000" s="1">
        <f>sales!$J1000 - SUM($M1000:$P1000)</f>
        <v>2.9823539080098271E-5</v>
      </c>
      <c r="M1000" s="1">
        <f>IFERROR(sales!$I1000 * VLOOKUP($E1000&amp;$F1000&amp;"GAS", 'fuel-split'!$A$2:$E$7, 5, 0) / VLOOKUP($F1000&amp;$G1000&amp;"GAS", 'fuel-efficiency'!$A$2:$E$56, 5, 0), 0)</f>
        <v>0</v>
      </c>
      <c r="N1000" s="1">
        <f>IFERROR(sales!$I1000 * VLOOKUP($E1000&amp;F1000&amp;"DSL", 'fuel-split'!$A$2:$E$7, 5, 0) / VLOOKUP($F1000&amp;$G1000&amp;"DSL", 'fuel-efficiency'!$A$2:$E$56, 5, 0), 0)</f>
        <v>215737.19684990047</v>
      </c>
      <c r="O1000" s="1">
        <f>IFERROR(sales!$I1000 * VLOOKUP($E1000&amp;$F1000&amp;"NG", 'fuel-split'!$A$2:$E$7, 5, 0) / VLOOKUP($F1000&amp;$G1000&amp;"NG", 'fuel-efficiency'!$A$2:$E$56, 5, 0), 0)</f>
        <v>0</v>
      </c>
      <c r="P1000" s="1">
        <f>IFERROR(sales!$I1000 * VLOOKUP($E1000&amp;$F1000&amp;"ELEC", 'fuel-split'!$A$2:$E$7, 5, 0) / VLOOKUP($F1000&amp;$G1000&amp;"ELEC", 'fuel-efficiency'!$A$2:$E$56, 5, 0), 0)</f>
        <v>0</v>
      </c>
    </row>
    <row r="1001" spans="1:16" x14ac:dyDescent="0.2">
      <c r="A1001" s="1" t="str">
        <f t="shared" si="30"/>
        <v>20192industrialVCC 22400 (DSL LHD1)2017</v>
      </c>
      <c r="B1001" s="1" t="str">
        <f t="shared" si="31"/>
        <v>20192industrialVCC 22400 (DSL LHD1)</v>
      </c>
      <c r="C1001">
        <f>sales!$B$1001</f>
        <v>2019</v>
      </c>
      <c r="D1001">
        <f>sales!$C$1001</f>
        <v>2</v>
      </c>
      <c r="E1001" t="str">
        <f>sales!$D$1001</f>
        <v>industrial</v>
      </c>
      <c r="F1001" t="str">
        <f>sales!$E$1001</f>
        <v>VCC 22400 (DSL LHD1)</v>
      </c>
      <c r="G1001">
        <f>sales!$F$1001</f>
        <v>2017</v>
      </c>
      <c r="H1001" s="1">
        <f>sales!$G1001 - VLOOKUP($D1001&amp;$G1001, 'regional-sales'!$A$2:$D$24, 4, 0) * VLOOKUP($D1001&amp;$E1001&amp;$F1001&amp;$G1001, 'market-share'!$A$2:$F$95, 6, 0) * ($C1001 = $G1001)</f>
        <v>0</v>
      </c>
      <c r="I1001" s="1">
        <f>sales!$H1001 - IF($C1001 &gt;= $G1001, VLOOKUP($D1001&amp;$G1001, 'regional-sales'!$A$2:$D$24, 4, 0) * VLOOKUP($D1001&amp;$E1001&amp;$F1001&amp;$G1001, 'market-share'!$A$2:$F$95, 6, 0) * VLOOKUP($C1001 - $G1001, survival!$A$2:$B$72, 2, 0), 0)</f>
        <v>1.7852016753749922E-8</v>
      </c>
      <c r="J1001" s="1">
        <f>sales!$I1001 - IF($C1001 &gt;= $G1001, sales!$H1001 *VLOOKUP(E1001&amp;($C1001-$G1001), 'annual-travel'!$A$2:$D$64, 4, 0), 0)</f>
        <v>2.3312307894229889E-4</v>
      </c>
      <c r="K1001" s="1">
        <f>sales!$J1001 - SUM($M1001:$P1001)</f>
        <v>2.8689100872725248E-5</v>
      </c>
      <c r="M1001" s="1">
        <f>IFERROR(sales!$I1001 * VLOOKUP($E1001&amp;$F1001&amp;"GAS", 'fuel-split'!$A$2:$E$7, 5, 0) / VLOOKUP($F1001&amp;$G1001&amp;"GAS", 'fuel-efficiency'!$A$2:$E$56, 5, 0), 0)</f>
        <v>0</v>
      </c>
      <c r="N1001" s="1">
        <f>IFERROR(sales!$I1001 * VLOOKUP($E1001&amp;F1001&amp;"DSL", 'fuel-split'!$A$2:$E$7, 5, 0) / VLOOKUP($F1001&amp;$G1001&amp;"DSL", 'fuel-efficiency'!$A$2:$E$56, 5, 0), 0)</f>
        <v>207534.8717696419</v>
      </c>
      <c r="O1001" s="1">
        <f>IFERROR(sales!$I1001 * VLOOKUP($E1001&amp;$F1001&amp;"NG", 'fuel-split'!$A$2:$E$7, 5, 0) / VLOOKUP($F1001&amp;$G1001&amp;"NG", 'fuel-efficiency'!$A$2:$E$56, 5, 0), 0)</f>
        <v>0</v>
      </c>
      <c r="P1001" s="1">
        <f>IFERROR(sales!$I1001 * VLOOKUP($E1001&amp;$F1001&amp;"ELEC", 'fuel-split'!$A$2:$E$7, 5, 0) / VLOOKUP($F1001&amp;$G1001&amp;"ELEC", 'fuel-efficiency'!$A$2:$E$56, 5, 0), 0)</f>
        <v>0</v>
      </c>
    </row>
    <row r="1002" spans="1:16" x14ac:dyDescent="0.2">
      <c r="A1002" s="1" t="str">
        <f t="shared" si="30"/>
        <v>20202industrialVCC 22400 (DSL LHD1)2017</v>
      </c>
      <c r="B1002" s="1" t="str">
        <f t="shared" si="31"/>
        <v>20202industrialVCC 22400 (DSL LHD1)</v>
      </c>
      <c r="C1002">
        <f>sales!$B$1002</f>
        <v>2020</v>
      </c>
      <c r="D1002">
        <f>sales!$C$1002</f>
        <v>2</v>
      </c>
      <c r="E1002" t="str">
        <f>sales!$D$1002</f>
        <v>industrial</v>
      </c>
      <c r="F1002" t="str">
        <f>sales!$E$1002</f>
        <v>VCC 22400 (DSL LHD1)</v>
      </c>
      <c r="G1002">
        <f>sales!$F$1002</f>
        <v>2017</v>
      </c>
      <c r="H1002" s="1">
        <f>sales!$G1002 - VLOOKUP($D1002&amp;$G1002, 'regional-sales'!$A$2:$D$24, 4, 0) * VLOOKUP($D1002&amp;$E1002&amp;$F1002&amp;$G1002, 'market-share'!$A$2:$F$95, 6, 0) * ($C1002 = $G1002)</f>
        <v>0</v>
      </c>
      <c r="I1002" s="1">
        <f>sales!$H1002 - IF($C1002 &gt;= $G1002, VLOOKUP($D1002&amp;$G1002, 'regional-sales'!$A$2:$D$24, 4, 0) * VLOOKUP($D1002&amp;$E1002&amp;$F1002&amp;$G1002, 'market-share'!$A$2:$F$95, 6, 0) * VLOOKUP($C1002 - $G1002, survival!$A$2:$B$72, 2, 0), 0)</f>
        <v>1.7673414731689263E-8</v>
      </c>
      <c r="J1002" s="1">
        <f>sales!$I1002 - IF($C1002 &gt;= $G1002, sales!$H1002 *VLOOKUP(E1002&amp;($C1002-$G1002), 'annual-travel'!$A$2:$D$64, 4, 0), 0)</f>
        <v>8.7972916662693024E-4</v>
      </c>
      <c r="K1002" s="1">
        <f>sales!$J1002 - SUM($M1002:$P1002)</f>
        <v>2.7773348847404122E-5</v>
      </c>
      <c r="M1002" s="1">
        <f>IFERROR(sales!$I1002 * VLOOKUP($E1002&amp;$F1002&amp;"GAS", 'fuel-split'!$A$2:$E$7, 5, 0) / VLOOKUP($F1002&amp;$G1002&amp;"GAS", 'fuel-efficiency'!$A$2:$E$56, 5, 0), 0)</f>
        <v>0</v>
      </c>
      <c r="N1002" s="1">
        <f>IFERROR(sales!$I1002 * VLOOKUP($E1002&amp;F1002&amp;"DSL", 'fuel-split'!$A$2:$E$7, 5, 0) / VLOOKUP($F1002&amp;$G1002&amp;"DSL", 'fuel-efficiency'!$A$2:$E$56, 5, 0), 0)</f>
        <v>200908.67582292666</v>
      </c>
      <c r="O1002" s="1">
        <f>IFERROR(sales!$I1002 * VLOOKUP($E1002&amp;$F1002&amp;"NG", 'fuel-split'!$A$2:$E$7, 5, 0) / VLOOKUP($F1002&amp;$G1002&amp;"NG", 'fuel-efficiency'!$A$2:$E$56, 5, 0), 0)</f>
        <v>0</v>
      </c>
      <c r="P1002" s="1">
        <f>IFERROR(sales!$I1002 * VLOOKUP($E1002&amp;$F1002&amp;"ELEC", 'fuel-split'!$A$2:$E$7, 5, 0) / VLOOKUP($F1002&amp;$G1002&amp;"ELEC", 'fuel-efficiency'!$A$2:$E$56, 5, 0), 0)</f>
        <v>0</v>
      </c>
    </row>
    <row r="1003" spans="1:16" x14ac:dyDescent="0.2">
      <c r="A1003" s="1" t="str">
        <f t="shared" si="30"/>
        <v>20102industrialVCC 22400 (DSL LHD1)2018</v>
      </c>
      <c r="B1003" s="1" t="str">
        <f t="shared" si="31"/>
        <v>20102industrialVCC 22400 (DSL LHD1)</v>
      </c>
      <c r="C1003">
        <f>sales!$B$1003</f>
        <v>2010</v>
      </c>
      <c r="D1003">
        <f>sales!$C$1003</f>
        <v>2</v>
      </c>
      <c r="E1003" t="str">
        <f>sales!$D$1003</f>
        <v>industrial</v>
      </c>
      <c r="F1003" t="str">
        <f>sales!$E$1003</f>
        <v>VCC 22400 (DSL LHD1)</v>
      </c>
      <c r="G1003">
        <f>sales!$F$1003</f>
        <v>2018</v>
      </c>
      <c r="H1003" s="1">
        <f>sales!$G1003 - VLOOKUP($D1003&amp;$G1003, 'regional-sales'!$A$2:$D$24, 4, 0) * VLOOKUP($D1003&amp;$E1003&amp;$F1003&amp;$G1003, 'market-share'!$A$2:$F$95, 6, 0) * ($C1003 = $G1003)</f>
        <v>0</v>
      </c>
      <c r="I1003" s="1">
        <f>sales!$H1003 - IF($C1003 &gt;= $G1003, VLOOKUP($D1003&amp;$G1003, 'regional-sales'!$A$2:$D$24, 4, 0) * VLOOKUP($D1003&amp;$E1003&amp;$F1003&amp;$G1003, 'market-share'!$A$2:$F$95, 6, 0) * VLOOKUP($C1003 - $G1003, survival!$A$2:$B$72, 2, 0), 0)</f>
        <v>0</v>
      </c>
      <c r="J1003" s="1">
        <f>sales!$I1003 - IF($C1003 &gt;= $G1003, sales!$H1003 *VLOOKUP(E1003&amp;($C1003-$G1003), 'annual-travel'!$A$2:$D$64, 4, 0), 0)</f>
        <v>0</v>
      </c>
      <c r="K1003" s="1">
        <f>sales!$J1003 - SUM($M1003:$P1003)</f>
        <v>0</v>
      </c>
      <c r="M1003" s="1">
        <f>IFERROR(sales!$I1003 * VLOOKUP($E1003&amp;$F1003&amp;"GAS", 'fuel-split'!$A$2:$E$7, 5, 0) / VLOOKUP($F1003&amp;$G1003&amp;"GAS", 'fuel-efficiency'!$A$2:$E$56, 5, 0), 0)</f>
        <v>0</v>
      </c>
      <c r="N1003" s="1">
        <f>IFERROR(sales!$I1003 * VLOOKUP($E1003&amp;F1003&amp;"DSL", 'fuel-split'!$A$2:$E$7, 5, 0) / VLOOKUP($F1003&amp;$G1003&amp;"DSL", 'fuel-efficiency'!$A$2:$E$56, 5, 0), 0)</f>
        <v>0</v>
      </c>
      <c r="O1003" s="1">
        <f>IFERROR(sales!$I1003 * VLOOKUP($E1003&amp;$F1003&amp;"NG", 'fuel-split'!$A$2:$E$7, 5, 0) / VLOOKUP($F1003&amp;$G1003&amp;"NG", 'fuel-efficiency'!$A$2:$E$56, 5, 0), 0)</f>
        <v>0</v>
      </c>
      <c r="P1003" s="1">
        <f>IFERROR(sales!$I1003 * VLOOKUP($E1003&amp;$F1003&amp;"ELEC", 'fuel-split'!$A$2:$E$7, 5, 0) / VLOOKUP($F1003&amp;$G1003&amp;"ELEC", 'fuel-efficiency'!$A$2:$E$56, 5, 0), 0)</f>
        <v>0</v>
      </c>
    </row>
    <row r="1004" spans="1:16" x14ac:dyDescent="0.2">
      <c r="A1004" s="1" t="str">
        <f t="shared" si="30"/>
        <v>20112industrialVCC 22400 (DSL LHD1)2018</v>
      </c>
      <c r="B1004" s="1" t="str">
        <f t="shared" si="31"/>
        <v>20112industrialVCC 22400 (DSL LHD1)</v>
      </c>
      <c r="C1004">
        <f>sales!$B$1004</f>
        <v>2011</v>
      </c>
      <c r="D1004">
        <f>sales!$C$1004</f>
        <v>2</v>
      </c>
      <c r="E1004" t="str">
        <f>sales!$D$1004</f>
        <v>industrial</v>
      </c>
      <c r="F1004" t="str">
        <f>sales!$E$1004</f>
        <v>VCC 22400 (DSL LHD1)</v>
      </c>
      <c r="G1004">
        <f>sales!$F$1004</f>
        <v>2018</v>
      </c>
      <c r="H1004" s="1">
        <f>sales!$G1004 - VLOOKUP($D1004&amp;$G1004, 'regional-sales'!$A$2:$D$24, 4, 0) * VLOOKUP($D1004&amp;$E1004&amp;$F1004&amp;$G1004, 'market-share'!$A$2:$F$95, 6, 0) * ($C1004 = $G1004)</f>
        <v>0</v>
      </c>
      <c r="I1004" s="1">
        <f>sales!$H1004 - IF($C1004 &gt;= $G1004, VLOOKUP($D1004&amp;$G1004, 'regional-sales'!$A$2:$D$24, 4, 0) * VLOOKUP($D1004&amp;$E1004&amp;$F1004&amp;$G1004, 'market-share'!$A$2:$F$95, 6, 0) * VLOOKUP($C1004 - $G1004, survival!$A$2:$B$72, 2, 0), 0)</f>
        <v>0</v>
      </c>
      <c r="J1004" s="1">
        <f>sales!$I1004 - IF($C1004 &gt;= $G1004, sales!$H1004 *VLOOKUP(E1004&amp;($C1004-$G1004), 'annual-travel'!$A$2:$D$64, 4, 0), 0)</f>
        <v>0</v>
      </c>
      <c r="K1004" s="1">
        <f>sales!$J1004 - SUM($M1004:$P1004)</f>
        <v>0</v>
      </c>
      <c r="M1004" s="1">
        <f>IFERROR(sales!$I1004 * VLOOKUP($E1004&amp;$F1004&amp;"GAS", 'fuel-split'!$A$2:$E$7, 5, 0) / VLOOKUP($F1004&amp;$G1004&amp;"GAS", 'fuel-efficiency'!$A$2:$E$56, 5, 0), 0)</f>
        <v>0</v>
      </c>
      <c r="N1004" s="1">
        <f>IFERROR(sales!$I1004 * VLOOKUP($E1004&amp;F1004&amp;"DSL", 'fuel-split'!$A$2:$E$7, 5, 0) / VLOOKUP($F1004&amp;$G1004&amp;"DSL", 'fuel-efficiency'!$A$2:$E$56, 5, 0), 0)</f>
        <v>0</v>
      </c>
      <c r="O1004" s="1">
        <f>IFERROR(sales!$I1004 * VLOOKUP($E1004&amp;$F1004&amp;"NG", 'fuel-split'!$A$2:$E$7, 5, 0) / VLOOKUP($F1004&amp;$G1004&amp;"NG", 'fuel-efficiency'!$A$2:$E$56, 5, 0), 0)</f>
        <v>0</v>
      </c>
      <c r="P1004" s="1">
        <f>IFERROR(sales!$I1004 * VLOOKUP($E1004&amp;$F1004&amp;"ELEC", 'fuel-split'!$A$2:$E$7, 5, 0) / VLOOKUP($F1004&amp;$G1004&amp;"ELEC", 'fuel-efficiency'!$A$2:$E$56, 5, 0), 0)</f>
        <v>0</v>
      </c>
    </row>
    <row r="1005" spans="1:16" x14ac:dyDescent="0.2">
      <c r="A1005" s="1" t="str">
        <f t="shared" si="30"/>
        <v>20122industrialVCC 22400 (DSL LHD1)2018</v>
      </c>
      <c r="B1005" s="1" t="str">
        <f t="shared" si="31"/>
        <v>20122industrialVCC 22400 (DSL LHD1)</v>
      </c>
      <c r="C1005">
        <f>sales!$B$1005</f>
        <v>2012</v>
      </c>
      <c r="D1005">
        <f>sales!$C$1005</f>
        <v>2</v>
      </c>
      <c r="E1005" t="str">
        <f>sales!$D$1005</f>
        <v>industrial</v>
      </c>
      <c r="F1005" t="str">
        <f>sales!$E$1005</f>
        <v>VCC 22400 (DSL LHD1)</v>
      </c>
      <c r="G1005">
        <f>sales!$F$1005</f>
        <v>2018</v>
      </c>
      <c r="H1005" s="1">
        <f>sales!$G1005 - VLOOKUP($D1005&amp;$G1005, 'regional-sales'!$A$2:$D$24, 4, 0) * VLOOKUP($D1005&amp;$E1005&amp;$F1005&amp;$G1005, 'market-share'!$A$2:$F$95, 6, 0) * ($C1005 = $G1005)</f>
        <v>0</v>
      </c>
      <c r="I1005" s="1">
        <f>sales!$H1005 - IF($C1005 &gt;= $G1005, VLOOKUP($D1005&amp;$G1005, 'regional-sales'!$A$2:$D$24, 4, 0) * VLOOKUP($D1005&amp;$E1005&amp;$F1005&amp;$G1005, 'market-share'!$A$2:$F$95, 6, 0) * VLOOKUP($C1005 - $G1005, survival!$A$2:$B$72, 2, 0), 0)</f>
        <v>0</v>
      </c>
      <c r="J1005" s="1">
        <f>sales!$I1005 - IF($C1005 &gt;= $G1005, sales!$H1005 *VLOOKUP(E1005&amp;($C1005-$G1005), 'annual-travel'!$A$2:$D$64, 4, 0), 0)</f>
        <v>0</v>
      </c>
      <c r="K1005" s="1">
        <f>sales!$J1005 - SUM($M1005:$P1005)</f>
        <v>0</v>
      </c>
      <c r="M1005" s="1">
        <f>IFERROR(sales!$I1005 * VLOOKUP($E1005&amp;$F1005&amp;"GAS", 'fuel-split'!$A$2:$E$7, 5, 0) / VLOOKUP($F1005&amp;$G1005&amp;"GAS", 'fuel-efficiency'!$A$2:$E$56, 5, 0), 0)</f>
        <v>0</v>
      </c>
      <c r="N1005" s="1">
        <f>IFERROR(sales!$I1005 * VLOOKUP($E1005&amp;F1005&amp;"DSL", 'fuel-split'!$A$2:$E$7, 5, 0) / VLOOKUP($F1005&amp;$G1005&amp;"DSL", 'fuel-efficiency'!$A$2:$E$56, 5, 0), 0)</f>
        <v>0</v>
      </c>
      <c r="O1005" s="1">
        <f>IFERROR(sales!$I1005 * VLOOKUP($E1005&amp;$F1005&amp;"NG", 'fuel-split'!$A$2:$E$7, 5, 0) / VLOOKUP($F1005&amp;$G1005&amp;"NG", 'fuel-efficiency'!$A$2:$E$56, 5, 0), 0)</f>
        <v>0</v>
      </c>
      <c r="P1005" s="1">
        <f>IFERROR(sales!$I1005 * VLOOKUP($E1005&amp;$F1005&amp;"ELEC", 'fuel-split'!$A$2:$E$7, 5, 0) / VLOOKUP($F1005&amp;$G1005&amp;"ELEC", 'fuel-efficiency'!$A$2:$E$56, 5, 0), 0)</f>
        <v>0</v>
      </c>
    </row>
    <row r="1006" spans="1:16" x14ac:dyDescent="0.2">
      <c r="A1006" s="1" t="str">
        <f t="shared" si="30"/>
        <v>20132industrialVCC 22400 (DSL LHD1)2018</v>
      </c>
      <c r="B1006" s="1" t="str">
        <f t="shared" si="31"/>
        <v>20132industrialVCC 22400 (DSL LHD1)</v>
      </c>
      <c r="C1006">
        <f>sales!$B$1006</f>
        <v>2013</v>
      </c>
      <c r="D1006">
        <f>sales!$C$1006</f>
        <v>2</v>
      </c>
      <c r="E1006" t="str">
        <f>sales!$D$1006</f>
        <v>industrial</v>
      </c>
      <c r="F1006" t="str">
        <f>sales!$E$1006</f>
        <v>VCC 22400 (DSL LHD1)</v>
      </c>
      <c r="G1006">
        <f>sales!$F$1006</f>
        <v>2018</v>
      </c>
      <c r="H1006" s="1">
        <f>sales!$G1006 - VLOOKUP($D1006&amp;$G1006, 'regional-sales'!$A$2:$D$24, 4, 0) * VLOOKUP($D1006&amp;$E1006&amp;$F1006&amp;$G1006, 'market-share'!$A$2:$F$95, 6, 0) * ($C1006 = $G1006)</f>
        <v>0</v>
      </c>
      <c r="I1006" s="1">
        <f>sales!$H1006 - IF($C1006 &gt;= $G1006, VLOOKUP($D1006&amp;$G1006, 'regional-sales'!$A$2:$D$24, 4, 0) * VLOOKUP($D1006&amp;$E1006&amp;$F1006&amp;$G1006, 'market-share'!$A$2:$F$95, 6, 0) * VLOOKUP($C1006 - $G1006, survival!$A$2:$B$72, 2, 0), 0)</f>
        <v>0</v>
      </c>
      <c r="J1006" s="1">
        <f>sales!$I1006 - IF($C1006 &gt;= $G1006, sales!$H1006 *VLOOKUP(E1006&amp;($C1006-$G1006), 'annual-travel'!$A$2:$D$64, 4, 0), 0)</f>
        <v>0</v>
      </c>
      <c r="K1006" s="1">
        <f>sales!$J1006 - SUM($M1006:$P1006)</f>
        <v>0</v>
      </c>
      <c r="M1006" s="1">
        <f>IFERROR(sales!$I1006 * VLOOKUP($E1006&amp;$F1006&amp;"GAS", 'fuel-split'!$A$2:$E$7, 5, 0) / VLOOKUP($F1006&amp;$G1006&amp;"GAS", 'fuel-efficiency'!$A$2:$E$56, 5, 0), 0)</f>
        <v>0</v>
      </c>
      <c r="N1006" s="1">
        <f>IFERROR(sales!$I1006 * VLOOKUP($E1006&amp;F1006&amp;"DSL", 'fuel-split'!$A$2:$E$7, 5, 0) / VLOOKUP($F1006&amp;$G1006&amp;"DSL", 'fuel-efficiency'!$A$2:$E$56, 5, 0), 0)</f>
        <v>0</v>
      </c>
      <c r="O1006" s="1">
        <f>IFERROR(sales!$I1006 * VLOOKUP($E1006&amp;$F1006&amp;"NG", 'fuel-split'!$A$2:$E$7, 5, 0) / VLOOKUP($F1006&amp;$G1006&amp;"NG", 'fuel-efficiency'!$A$2:$E$56, 5, 0), 0)</f>
        <v>0</v>
      </c>
      <c r="P1006" s="1">
        <f>IFERROR(sales!$I1006 * VLOOKUP($E1006&amp;$F1006&amp;"ELEC", 'fuel-split'!$A$2:$E$7, 5, 0) / VLOOKUP($F1006&amp;$G1006&amp;"ELEC", 'fuel-efficiency'!$A$2:$E$56, 5, 0), 0)</f>
        <v>0</v>
      </c>
    </row>
    <row r="1007" spans="1:16" x14ac:dyDescent="0.2">
      <c r="A1007" s="1" t="str">
        <f t="shared" si="30"/>
        <v>20142industrialVCC 22400 (DSL LHD1)2018</v>
      </c>
      <c r="B1007" s="1" t="str">
        <f t="shared" si="31"/>
        <v>20142industrialVCC 22400 (DSL LHD1)</v>
      </c>
      <c r="C1007">
        <f>sales!$B$1007</f>
        <v>2014</v>
      </c>
      <c r="D1007">
        <f>sales!$C$1007</f>
        <v>2</v>
      </c>
      <c r="E1007" t="str">
        <f>sales!$D$1007</f>
        <v>industrial</v>
      </c>
      <c r="F1007" t="str">
        <f>sales!$E$1007</f>
        <v>VCC 22400 (DSL LHD1)</v>
      </c>
      <c r="G1007">
        <f>sales!$F$1007</f>
        <v>2018</v>
      </c>
      <c r="H1007" s="1">
        <f>sales!$G1007 - VLOOKUP($D1007&amp;$G1007, 'regional-sales'!$A$2:$D$24, 4, 0) * VLOOKUP($D1007&amp;$E1007&amp;$F1007&amp;$G1007, 'market-share'!$A$2:$F$95, 6, 0) * ($C1007 = $G1007)</f>
        <v>0</v>
      </c>
      <c r="I1007" s="1">
        <f>sales!$H1007 - IF($C1007 &gt;= $G1007, VLOOKUP($D1007&amp;$G1007, 'regional-sales'!$A$2:$D$24, 4, 0) * VLOOKUP($D1007&amp;$E1007&amp;$F1007&amp;$G1007, 'market-share'!$A$2:$F$95, 6, 0) * VLOOKUP($C1007 - $G1007, survival!$A$2:$B$72, 2, 0), 0)</f>
        <v>0</v>
      </c>
      <c r="J1007" s="1">
        <f>sales!$I1007 - IF($C1007 &gt;= $G1007, sales!$H1007 *VLOOKUP(E1007&amp;($C1007-$G1007), 'annual-travel'!$A$2:$D$64, 4, 0), 0)</f>
        <v>0</v>
      </c>
      <c r="K1007" s="1">
        <f>sales!$J1007 - SUM($M1007:$P1007)</f>
        <v>0</v>
      </c>
      <c r="M1007" s="1">
        <f>IFERROR(sales!$I1007 * VLOOKUP($E1007&amp;$F1007&amp;"GAS", 'fuel-split'!$A$2:$E$7, 5, 0) / VLOOKUP($F1007&amp;$G1007&amp;"GAS", 'fuel-efficiency'!$A$2:$E$56, 5, 0), 0)</f>
        <v>0</v>
      </c>
      <c r="N1007" s="1">
        <f>IFERROR(sales!$I1007 * VLOOKUP($E1007&amp;F1007&amp;"DSL", 'fuel-split'!$A$2:$E$7, 5, 0) / VLOOKUP($F1007&amp;$G1007&amp;"DSL", 'fuel-efficiency'!$A$2:$E$56, 5, 0), 0)</f>
        <v>0</v>
      </c>
      <c r="O1007" s="1">
        <f>IFERROR(sales!$I1007 * VLOOKUP($E1007&amp;$F1007&amp;"NG", 'fuel-split'!$A$2:$E$7, 5, 0) / VLOOKUP($F1007&amp;$G1007&amp;"NG", 'fuel-efficiency'!$A$2:$E$56, 5, 0), 0)</f>
        <v>0</v>
      </c>
      <c r="P1007" s="1">
        <f>IFERROR(sales!$I1007 * VLOOKUP($E1007&amp;$F1007&amp;"ELEC", 'fuel-split'!$A$2:$E$7, 5, 0) / VLOOKUP($F1007&amp;$G1007&amp;"ELEC", 'fuel-efficiency'!$A$2:$E$56, 5, 0), 0)</f>
        <v>0</v>
      </c>
    </row>
    <row r="1008" spans="1:16" x14ac:dyDescent="0.2">
      <c r="A1008" s="1" t="str">
        <f t="shared" si="30"/>
        <v>20152industrialVCC 22400 (DSL LHD1)2018</v>
      </c>
      <c r="B1008" s="1" t="str">
        <f t="shared" si="31"/>
        <v>20152industrialVCC 22400 (DSL LHD1)</v>
      </c>
      <c r="C1008">
        <f>sales!$B$1008</f>
        <v>2015</v>
      </c>
      <c r="D1008">
        <f>sales!$C$1008</f>
        <v>2</v>
      </c>
      <c r="E1008" t="str">
        <f>sales!$D$1008</f>
        <v>industrial</v>
      </c>
      <c r="F1008" t="str">
        <f>sales!$E$1008</f>
        <v>VCC 22400 (DSL LHD1)</v>
      </c>
      <c r="G1008">
        <f>sales!$F$1008</f>
        <v>2018</v>
      </c>
      <c r="H1008" s="1">
        <f>sales!$G1008 - VLOOKUP($D1008&amp;$G1008, 'regional-sales'!$A$2:$D$24, 4, 0) * VLOOKUP($D1008&amp;$E1008&amp;$F1008&amp;$G1008, 'market-share'!$A$2:$F$95, 6, 0) * ($C1008 = $G1008)</f>
        <v>0</v>
      </c>
      <c r="I1008" s="1">
        <f>sales!$H1008 - IF($C1008 &gt;= $G1008, VLOOKUP($D1008&amp;$G1008, 'regional-sales'!$A$2:$D$24, 4, 0) * VLOOKUP($D1008&amp;$E1008&amp;$F1008&amp;$G1008, 'market-share'!$A$2:$F$95, 6, 0) * VLOOKUP($C1008 - $G1008, survival!$A$2:$B$72, 2, 0), 0)</f>
        <v>0</v>
      </c>
      <c r="J1008" s="1">
        <f>sales!$I1008 - IF($C1008 &gt;= $G1008, sales!$H1008 *VLOOKUP(E1008&amp;($C1008-$G1008), 'annual-travel'!$A$2:$D$64, 4, 0), 0)</f>
        <v>0</v>
      </c>
      <c r="K1008" s="1">
        <f>sales!$J1008 - SUM($M1008:$P1008)</f>
        <v>0</v>
      </c>
      <c r="M1008" s="1">
        <f>IFERROR(sales!$I1008 * VLOOKUP($E1008&amp;$F1008&amp;"GAS", 'fuel-split'!$A$2:$E$7, 5, 0) / VLOOKUP($F1008&amp;$G1008&amp;"GAS", 'fuel-efficiency'!$A$2:$E$56, 5, 0), 0)</f>
        <v>0</v>
      </c>
      <c r="N1008" s="1">
        <f>IFERROR(sales!$I1008 * VLOOKUP($E1008&amp;F1008&amp;"DSL", 'fuel-split'!$A$2:$E$7, 5, 0) / VLOOKUP($F1008&amp;$G1008&amp;"DSL", 'fuel-efficiency'!$A$2:$E$56, 5, 0), 0)</f>
        <v>0</v>
      </c>
      <c r="O1008" s="1">
        <f>IFERROR(sales!$I1008 * VLOOKUP($E1008&amp;$F1008&amp;"NG", 'fuel-split'!$A$2:$E$7, 5, 0) / VLOOKUP($F1008&amp;$G1008&amp;"NG", 'fuel-efficiency'!$A$2:$E$56, 5, 0), 0)</f>
        <v>0</v>
      </c>
      <c r="P1008" s="1">
        <f>IFERROR(sales!$I1008 * VLOOKUP($E1008&amp;$F1008&amp;"ELEC", 'fuel-split'!$A$2:$E$7, 5, 0) / VLOOKUP($F1008&amp;$G1008&amp;"ELEC", 'fuel-efficiency'!$A$2:$E$56, 5, 0), 0)</f>
        <v>0</v>
      </c>
    </row>
    <row r="1009" spans="1:16" x14ac:dyDescent="0.2">
      <c r="A1009" s="1" t="str">
        <f t="shared" si="30"/>
        <v>20162industrialVCC 22400 (DSL LHD1)2018</v>
      </c>
      <c r="B1009" s="1" t="str">
        <f t="shared" si="31"/>
        <v>20162industrialVCC 22400 (DSL LHD1)</v>
      </c>
      <c r="C1009">
        <f>sales!$B$1009</f>
        <v>2016</v>
      </c>
      <c r="D1009">
        <f>sales!$C$1009</f>
        <v>2</v>
      </c>
      <c r="E1009" t="str">
        <f>sales!$D$1009</f>
        <v>industrial</v>
      </c>
      <c r="F1009" t="str">
        <f>sales!$E$1009</f>
        <v>VCC 22400 (DSL LHD1)</v>
      </c>
      <c r="G1009">
        <f>sales!$F$1009</f>
        <v>2018</v>
      </c>
      <c r="H1009" s="1">
        <f>sales!$G1009 - VLOOKUP($D1009&amp;$G1009, 'regional-sales'!$A$2:$D$24, 4, 0) * VLOOKUP($D1009&amp;$E1009&amp;$F1009&amp;$G1009, 'market-share'!$A$2:$F$95, 6, 0) * ($C1009 = $G1009)</f>
        <v>0</v>
      </c>
      <c r="I1009" s="1">
        <f>sales!$H1009 - IF($C1009 &gt;= $G1009, VLOOKUP($D1009&amp;$G1009, 'regional-sales'!$A$2:$D$24, 4, 0) * VLOOKUP($D1009&amp;$E1009&amp;$F1009&amp;$G1009, 'market-share'!$A$2:$F$95, 6, 0) * VLOOKUP($C1009 - $G1009, survival!$A$2:$B$72, 2, 0), 0)</f>
        <v>0</v>
      </c>
      <c r="J1009" s="1">
        <f>sales!$I1009 - IF($C1009 &gt;= $G1009, sales!$H1009 *VLOOKUP(E1009&amp;($C1009-$G1009), 'annual-travel'!$A$2:$D$64, 4, 0), 0)</f>
        <v>0</v>
      </c>
      <c r="K1009" s="1">
        <f>sales!$J1009 - SUM($M1009:$P1009)</f>
        <v>0</v>
      </c>
      <c r="M1009" s="1">
        <f>IFERROR(sales!$I1009 * VLOOKUP($E1009&amp;$F1009&amp;"GAS", 'fuel-split'!$A$2:$E$7, 5, 0) / VLOOKUP($F1009&amp;$G1009&amp;"GAS", 'fuel-efficiency'!$A$2:$E$56, 5, 0), 0)</f>
        <v>0</v>
      </c>
      <c r="N1009" s="1">
        <f>IFERROR(sales!$I1009 * VLOOKUP($E1009&amp;F1009&amp;"DSL", 'fuel-split'!$A$2:$E$7, 5, 0) / VLOOKUP($F1009&amp;$G1009&amp;"DSL", 'fuel-efficiency'!$A$2:$E$56, 5, 0), 0)</f>
        <v>0</v>
      </c>
      <c r="O1009" s="1">
        <f>IFERROR(sales!$I1009 * VLOOKUP($E1009&amp;$F1009&amp;"NG", 'fuel-split'!$A$2:$E$7, 5, 0) / VLOOKUP($F1009&amp;$G1009&amp;"NG", 'fuel-efficiency'!$A$2:$E$56, 5, 0), 0)</f>
        <v>0</v>
      </c>
      <c r="P1009" s="1">
        <f>IFERROR(sales!$I1009 * VLOOKUP($E1009&amp;$F1009&amp;"ELEC", 'fuel-split'!$A$2:$E$7, 5, 0) / VLOOKUP($F1009&amp;$G1009&amp;"ELEC", 'fuel-efficiency'!$A$2:$E$56, 5, 0), 0)</f>
        <v>0</v>
      </c>
    </row>
    <row r="1010" spans="1:16" x14ac:dyDescent="0.2">
      <c r="A1010" s="1" t="str">
        <f t="shared" si="30"/>
        <v>20172industrialVCC 22400 (DSL LHD1)2018</v>
      </c>
      <c r="B1010" s="1" t="str">
        <f t="shared" si="31"/>
        <v>20172industrialVCC 22400 (DSL LHD1)</v>
      </c>
      <c r="C1010">
        <f>sales!$B$1010</f>
        <v>2017</v>
      </c>
      <c r="D1010">
        <f>sales!$C$1010</f>
        <v>2</v>
      </c>
      <c r="E1010" t="str">
        <f>sales!$D$1010</f>
        <v>industrial</v>
      </c>
      <c r="F1010" t="str">
        <f>sales!$E$1010</f>
        <v>VCC 22400 (DSL LHD1)</v>
      </c>
      <c r="G1010">
        <f>sales!$F$1010</f>
        <v>2018</v>
      </c>
      <c r="H1010" s="1">
        <f>sales!$G1010 - VLOOKUP($D1010&amp;$G1010, 'regional-sales'!$A$2:$D$24, 4, 0) * VLOOKUP($D1010&amp;$E1010&amp;$F1010&amp;$G1010, 'market-share'!$A$2:$F$95, 6, 0) * ($C1010 = $G1010)</f>
        <v>0</v>
      </c>
      <c r="I1010" s="1">
        <f>sales!$H1010 - IF($C1010 &gt;= $G1010, VLOOKUP($D1010&amp;$G1010, 'regional-sales'!$A$2:$D$24, 4, 0) * VLOOKUP($D1010&amp;$E1010&amp;$F1010&amp;$G1010, 'market-share'!$A$2:$F$95, 6, 0) * VLOOKUP($C1010 - $G1010, survival!$A$2:$B$72, 2, 0), 0)</f>
        <v>0</v>
      </c>
      <c r="J1010" s="1">
        <f>sales!$I1010 - IF($C1010 &gt;= $G1010, sales!$H1010 *VLOOKUP(E1010&amp;($C1010-$G1010), 'annual-travel'!$A$2:$D$64, 4, 0), 0)</f>
        <v>0</v>
      </c>
      <c r="K1010" s="1">
        <f>sales!$J1010 - SUM($M1010:$P1010)</f>
        <v>0</v>
      </c>
      <c r="M1010" s="1">
        <f>IFERROR(sales!$I1010 * VLOOKUP($E1010&amp;$F1010&amp;"GAS", 'fuel-split'!$A$2:$E$7, 5, 0) / VLOOKUP($F1010&amp;$G1010&amp;"GAS", 'fuel-efficiency'!$A$2:$E$56, 5, 0), 0)</f>
        <v>0</v>
      </c>
      <c r="N1010" s="1">
        <f>IFERROR(sales!$I1010 * VLOOKUP($E1010&amp;F1010&amp;"DSL", 'fuel-split'!$A$2:$E$7, 5, 0) / VLOOKUP($F1010&amp;$G1010&amp;"DSL", 'fuel-efficiency'!$A$2:$E$56, 5, 0), 0)</f>
        <v>0</v>
      </c>
      <c r="O1010" s="1">
        <f>IFERROR(sales!$I1010 * VLOOKUP($E1010&amp;$F1010&amp;"NG", 'fuel-split'!$A$2:$E$7, 5, 0) / VLOOKUP($F1010&amp;$G1010&amp;"NG", 'fuel-efficiency'!$A$2:$E$56, 5, 0), 0)</f>
        <v>0</v>
      </c>
      <c r="P1010" s="1">
        <f>IFERROR(sales!$I1010 * VLOOKUP($E1010&amp;$F1010&amp;"ELEC", 'fuel-split'!$A$2:$E$7, 5, 0) / VLOOKUP($F1010&amp;$G1010&amp;"ELEC", 'fuel-efficiency'!$A$2:$E$56, 5, 0), 0)</f>
        <v>0</v>
      </c>
    </row>
    <row r="1011" spans="1:16" x14ac:dyDescent="0.2">
      <c r="A1011" s="1" t="str">
        <f t="shared" si="30"/>
        <v>20182industrialVCC 22400 (DSL LHD1)2018</v>
      </c>
      <c r="B1011" s="1" t="str">
        <f t="shared" si="31"/>
        <v>20182industrialVCC 22400 (DSL LHD1)</v>
      </c>
      <c r="C1011">
        <f>sales!$B$1011</f>
        <v>2018</v>
      </c>
      <c r="D1011">
        <f>sales!$C$1011</f>
        <v>2</v>
      </c>
      <c r="E1011" t="str">
        <f>sales!$D$1011</f>
        <v>industrial</v>
      </c>
      <c r="F1011" t="str">
        <f>sales!$E$1011</f>
        <v>VCC 22400 (DSL LHD1)</v>
      </c>
      <c r="G1011">
        <f>sales!$F$1011</f>
        <v>2018</v>
      </c>
      <c r="H1011" s="1">
        <f>sales!$G1011 - VLOOKUP($D1011&amp;$G1011, 'regional-sales'!$A$2:$D$24, 4, 0) * VLOOKUP($D1011&amp;$E1011&amp;$F1011&amp;$G1011, 'market-share'!$A$2:$F$95, 6, 0) * ($C1011 = $G1011)</f>
        <v>1.2468888144212542E-8</v>
      </c>
      <c r="I1011" s="1">
        <f>sales!$H1011 - IF($C1011 &gt;= $G1011, VLOOKUP($D1011&amp;$G1011, 'regional-sales'!$A$2:$D$24, 4, 0) * VLOOKUP($D1011&amp;$E1011&amp;$F1011&amp;$G1011, 'market-share'!$A$2:$F$95, 6, 0) * VLOOKUP($C1011 - $G1011, survival!$A$2:$B$72, 2, 0), 0)</f>
        <v>1.2468888144212542E-8</v>
      </c>
      <c r="J1011" s="1">
        <f>sales!$I1011 - IF($C1011 &gt;= $G1011, sales!$H1011 *VLOOKUP(E1011&amp;($C1011-$G1011), 'annual-travel'!$A$2:$D$64, 4, 0), 0)</f>
        <v>1.0686526075005531E-3</v>
      </c>
      <c r="K1011" s="1">
        <f>sales!$J1011 - SUM($M1011:$P1011)</f>
        <v>3.4162250813096762E-5</v>
      </c>
      <c r="M1011" s="1">
        <f>IFERROR(sales!$I1011 * VLOOKUP($E1011&amp;$F1011&amp;"GAS", 'fuel-split'!$A$2:$E$7, 5, 0) / VLOOKUP($F1011&amp;$G1011&amp;"GAS", 'fuel-efficiency'!$A$2:$E$56, 5, 0), 0)</f>
        <v>0</v>
      </c>
      <c r="N1011" s="1">
        <f>IFERROR(sales!$I1011 * VLOOKUP($E1011&amp;F1011&amp;"DSL", 'fuel-split'!$A$2:$E$7, 5, 0) / VLOOKUP($F1011&amp;$G1011&amp;"DSL", 'fuel-efficiency'!$A$2:$E$56, 5, 0), 0)</f>
        <v>263677.74055554776</v>
      </c>
      <c r="O1011" s="1">
        <f>IFERROR(sales!$I1011 * VLOOKUP($E1011&amp;$F1011&amp;"NG", 'fuel-split'!$A$2:$E$7, 5, 0) / VLOOKUP($F1011&amp;$G1011&amp;"NG", 'fuel-efficiency'!$A$2:$E$56, 5, 0), 0)</f>
        <v>0</v>
      </c>
      <c r="P1011" s="1">
        <f>IFERROR(sales!$I1011 * VLOOKUP($E1011&amp;$F1011&amp;"ELEC", 'fuel-split'!$A$2:$E$7, 5, 0) / VLOOKUP($F1011&amp;$G1011&amp;"ELEC", 'fuel-efficiency'!$A$2:$E$56, 5, 0), 0)</f>
        <v>0</v>
      </c>
    </row>
    <row r="1012" spans="1:16" x14ac:dyDescent="0.2">
      <c r="A1012" s="1" t="str">
        <f t="shared" si="30"/>
        <v>20192industrialVCC 22400 (DSL LHD1)2018</v>
      </c>
      <c r="B1012" s="1" t="str">
        <f t="shared" si="31"/>
        <v>20192industrialVCC 22400 (DSL LHD1)</v>
      </c>
      <c r="C1012">
        <f>sales!$B$1012</f>
        <v>2019</v>
      </c>
      <c r="D1012">
        <f>sales!$C$1012</f>
        <v>2</v>
      </c>
      <c r="E1012" t="str">
        <f>sales!$D$1012</f>
        <v>industrial</v>
      </c>
      <c r="F1012" t="str">
        <f>sales!$E$1012</f>
        <v>VCC 22400 (DSL LHD1)</v>
      </c>
      <c r="G1012">
        <f>sales!$F$1012</f>
        <v>2018</v>
      </c>
      <c r="H1012" s="1">
        <f>sales!$G1012 - VLOOKUP($D1012&amp;$G1012, 'regional-sales'!$A$2:$D$24, 4, 0) * VLOOKUP($D1012&amp;$E1012&amp;$F1012&amp;$G1012, 'market-share'!$A$2:$F$95, 6, 0) * ($C1012 = $G1012)</f>
        <v>0</v>
      </c>
      <c r="I1012" s="1">
        <f>sales!$H1012 - IF($C1012 &gt;= $G1012, VLOOKUP($D1012&amp;$G1012, 'regional-sales'!$A$2:$D$24, 4, 0) * VLOOKUP($D1012&amp;$E1012&amp;$F1012&amp;$G1012, 'market-share'!$A$2:$F$95, 6, 0) * VLOOKUP($C1012 - $G1012, survival!$A$2:$B$72, 2, 0), 0)</f>
        <v>1.2343889466137625E-8</v>
      </c>
      <c r="J1012" s="1">
        <f>sales!$I1012 - IF($C1012 &gt;= $G1012, sales!$H1012 *VLOOKUP(E1012&amp;($C1012-$G1012), 'annual-travel'!$A$2:$D$64, 4, 0), 0)</f>
        <v>3.0425842851400375E-4</v>
      </c>
      <c r="K1012" s="1">
        <f>sales!$J1012 - SUM($M1012:$P1012)</f>
        <v>3.2165349693968892E-5</v>
      </c>
      <c r="M1012" s="1">
        <f>IFERROR(sales!$I1012 * VLOOKUP($E1012&amp;$F1012&amp;"GAS", 'fuel-split'!$A$2:$E$7, 5, 0) / VLOOKUP($F1012&amp;$G1012&amp;"GAS", 'fuel-efficiency'!$A$2:$E$56, 5, 0), 0)</f>
        <v>0</v>
      </c>
      <c r="N1012" s="1">
        <f>IFERROR(sales!$I1012 * VLOOKUP($E1012&amp;F1012&amp;"DSL", 'fuel-split'!$A$2:$E$7, 5, 0) / VLOOKUP($F1012&amp;$G1012&amp;"DSL", 'fuel-efficiency'!$A$2:$E$56, 5, 0), 0)</f>
        <v>248264.49454513664</v>
      </c>
      <c r="O1012" s="1">
        <f>IFERROR(sales!$I1012 * VLOOKUP($E1012&amp;$F1012&amp;"NG", 'fuel-split'!$A$2:$E$7, 5, 0) / VLOOKUP($F1012&amp;$G1012&amp;"NG", 'fuel-efficiency'!$A$2:$E$56, 5, 0), 0)</f>
        <v>0</v>
      </c>
      <c r="P1012" s="1">
        <f>IFERROR(sales!$I1012 * VLOOKUP($E1012&amp;$F1012&amp;"ELEC", 'fuel-split'!$A$2:$E$7, 5, 0) / VLOOKUP($F1012&amp;$G1012&amp;"ELEC", 'fuel-efficiency'!$A$2:$E$56, 5, 0), 0)</f>
        <v>0</v>
      </c>
    </row>
    <row r="1013" spans="1:16" x14ac:dyDescent="0.2">
      <c r="A1013" s="1" t="str">
        <f t="shared" si="30"/>
        <v>20202industrialVCC 22400 (DSL LHD1)2018</v>
      </c>
      <c r="B1013" s="1" t="str">
        <f t="shared" si="31"/>
        <v>20202industrialVCC 22400 (DSL LHD1)</v>
      </c>
      <c r="C1013">
        <f>sales!$B$1013</f>
        <v>2020</v>
      </c>
      <c r="D1013">
        <f>sales!$C$1013</f>
        <v>2</v>
      </c>
      <c r="E1013" t="str">
        <f>sales!$D$1013</f>
        <v>industrial</v>
      </c>
      <c r="F1013" t="str">
        <f>sales!$E$1013</f>
        <v>VCC 22400 (DSL LHD1)</v>
      </c>
      <c r="G1013">
        <f>sales!$F$1013</f>
        <v>2018</v>
      </c>
      <c r="H1013" s="1">
        <f>sales!$G1013 - VLOOKUP($D1013&amp;$G1013, 'regional-sales'!$A$2:$D$24, 4, 0) * VLOOKUP($D1013&amp;$E1013&amp;$F1013&amp;$G1013, 'market-share'!$A$2:$F$95, 6, 0) * ($C1013 = $G1013)</f>
        <v>0</v>
      </c>
      <c r="I1013" s="1">
        <f>sales!$H1013 - IF($C1013 &gt;= $G1013, VLOOKUP($D1013&amp;$G1013, 'regional-sales'!$A$2:$D$24, 4, 0) * VLOOKUP($D1013&amp;$E1013&amp;$F1013&amp;$G1013, 'market-share'!$A$2:$F$95, 6, 0) * VLOOKUP($C1013 - $G1013, survival!$A$2:$B$72, 2, 0), 0)</f>
        <v>1.2220937151141698E-8</v>
      </c>
      <c r="J1013" s="1">
        <f>sales!$I1013 - IF($C1013 &gt;= $G1013, sales!$H1013 *VLOOKUP(E1013&amp;($C1013-$G1013), 'annual-travel'!$A$2:$D$64, 4, 0), 0)</f>
        <v>2.8727483004331589E-4</v>
      </c>
      <c r="K1013" s="1">
        <f>sales!$J1013 - SUM($M1013:$P1013)</f>
        <v>3.0942290322855115E-5</v>
      </c>
      <c r="M1013" s="1">
        <f>IFERROR(sales!$I1013 * VLOOKUP($E1013&amp;$F1013&amp;"GAS", 'fuel-split'!$A$2:$E$7, 5, 0) / VLOOKUP($F1013&amp;$G1013&amp;"GAS", 'fuel-efficiency'!$A$2:$E$56, 5, 0), 0)</f>
        <v>0</v>
      </c>
      <c r="N1013" s="1">
        <f>IFERROR(sales!$I1013 * VLOOKUP($E1013&amp;F1013&amp;"DSL", 'fuel-split'!$A$2:$E$7, 5, 0) / VLOOKUP($F1013&amp;$G1013&amp;"DSL", 'fuel-efficiency'!$A$2:$E$56, 5, 0), 0)</f>
        <v>238825.4820805307</v>
      </c>
      <c r="O1013" s="1">
        <f>IFERROR(sales!$I1013 * VLOOKUP($E1013&amp;$F1013&amp;"NG", 'fuel-split'!$A$2:$E$7, 5, 0) / VLOOKUP($F1013&amp;$G1013&amp;"NG", 'fuel-efficiency'!$A$2:$E$56, 5, 0), 0)</f>
        <v>0</v>
      </c>
      <c r="P1013" s="1">
        <f>IFERROR(sales!$I1013 * VLOOKUP($E1013&amp;$F1013&amp;"ELEC", 'fuel-split'!$A$2:$E$7, 5, 0) / VLOOKUP($F1013&amp;$G1013&amp;"ELEC", 'fuel-efficiency'!$A$2:$E$56, 5, 0), 0)</f>
        <v>0</v>
      </c>
    </row>
    <row r="1014" spans="1:16" x14ac:dyDescent="0.2">
      <c r="A1014" s="1" t="str">
        <f t="shared" si="30"/>
        <v>20102industrialVCC 22400 (DSL LHD1)2019</v>
      </c>
      <c r="B1014" s="1" t="str">
        <f t="shared" si="31"/>
        <v>20102industrialVCC 22400 (DSL LHD1)</v>
      </c>
      <c r="C1014">
        <f>sales!$B$1014</f>
        <v>2010</v>
      </c>
      <c r="D1014">
        <f>sales!$C$1014</f>
        <v>2</v>
      </c>
      <c r="E1014" t="str">
        <f>sales!$D$1014</f>
        <v>industrial</v>
      </c>
      <c r="F1014" t="str">
        <f>sales!$E$1014</f>
        <v>VCC 22400 (DSL LHD1)</v>
      </c>
      <c r="G1014">
        <f>sales!$F$1014</f>
        <v>2019</v>
      </c>
      <c r="H1014" s="1">
        <f>sales!$G1014 - VLOOKUP($D1014&amp;$G1014, 'regional-sales'!$A$2:$D$24, 4, 0) * VLOOKUP($D1014&amp;$E1014&amp;$F1014&amp;$G1014, 'market-share'!$A$2:$F$95, 6, 0) * ($C1014 = $G1014)</f>
        <v>0</v>
      </c>
      <c r="I1014" s="1">
        <f>sales!$H1014 - IF($C1014 &gt;= $G1014, VLOOKUP($D1014&amp;$G1014, 'regional-sales'!$A$2:$D$24, 4, 0) * VLOOKUP($D1014&amp;$E1014&amp;$F1014&amp;$G1014, 'market-share'!$A$2:$F$95, 6, 0) * VLOOKUP($C1014 - $G1014, survival!$A$2:$B$72, 2, 0), 0)</f>
        <v>0</v>
      </c>
      <c r="J1014" s="1">
        <f>sales!$I1014 - IF($C1014 &gt;= $G1014, sales!$H1014 *VLOOKUP(E1014&amp;($C1014-$G1014), 'annual-travel'!$A$2:$D$64, 4, 0), 0)</f>
        <v>0</v>
      </c>
      <c r="K1014" s="1">
        <f>sales!$J1014 - SUM($M1014:$P1014)</f>
        <v>0</v>
      </c>
      <c r="M1014" s="1">
        <f>IFERROR(sales!$I1014 * VLOOKUP($E1014&amp;$F1014&amp;"GAS", 'fuel-split'!$A$2:$E$7, 5, 0) / VLOOKUP($F1014&amp;$G1014&amp;"GAS", 'fuel-efficiency'!$A$2:$E$56, 5, 0), 0)</f>
        <v>0</v>
      </c>
      <c r="N1014" s="1">
        <f>IFERROR(sales!$I1014 * VLOOKUP($E1014&amp;F1014&amp;"DSL", 'fuel-split'!$A$2:$E$7, 5, 0) / VLOOKUP($F1014&amp;$G1014&amp;"DSL", 'fuel-efficiency'!$A$2:$E$56, 5, 0), 0)</f>
        <v>0</v>
      </c>
      <c r="O1014" s="1">
        <f>IFERROR(sales!$I1014 * VLOOKUP($E1014&amp;$F1014&amp;"NG", 'fuel-split'!$A$2:$E$7, 5, 0) / VLOOKUP($F1014&amp;$G1014&amp;"NG", 'fuel-efficiency'!$A$2:$E$56, 5, 0), 0)</f>
        <v>0</v>
      </c>
      <c r="P1014" s="1">
        <f>IFERROR(sales!$I1014 * VLOOKUP($E1014&amp;$F1014&amp;"ELEC", 'fuel-split'!$A$2:$E$7, 5, 0) / VLOOKUP($F1014&amp;$G1014&amp;"ELEC", 'fuel-efficiency'!$A$2:$E$56, 5, 0), 0)</f>
        <v>0</v>
      </c>
    </row>
    <row r="1015" spans="1:16" x14ac:dyDescent="0.2">
      <c r="A1015" s="1" t="str">
        <f t="shared" si="30"/>
        <v>20112industrialVCC 22400 (DSL LHD1)2019</v>
      </c>
      <c r="B1015" s="1" t="str">
        <f t="shared" si="31"/>
        <v>20112industrialVCC 22400 (DSL LHD1)</v>
      </c>
      <c r="C1015">
        <f>sales!$B$1015</f>
        <v>2011</v>
      </c>
      <c r="D1015">
        <f>sales!$C$1015</f>
        <v>2</v>
      </c>
      <c r="E1015" t="str">
        <f>sales!$D$1015</f>
        <v>industrial</v>
      </c>
      <c r="F1015" t="str">
        <f>sales!$E$1015</f>
        <v>VCC 22400 (DSL LHD1)</v>
      </c>
      <c r="G1015">
        <f>sales!$F$1015</f>
        <v>2019</v>
      </c>
      <c r="H1015" s="1">
        <f>sales!$G1015 - VLOOKUP($D1015&amp;$G1015, 'regional-sales'!$A$2:$D$24, 4, 0) * VLOOKUP($D1015&amp;$E1015&amp;$F1015&amp;$G1015, 'market-share'!$A$2:$F$95, 6, 0) * ($C1015 = $G1015)</f>
        <v>0</v>
      </c>
      <c r="I1015" s="1">
        <f>sales!$H1015 - IF($C1015 &gt;= $G1015, VLOOKUP($D1015&amp;$G1015, 'regional-sales'!$A$2:$D$24, 4, 0) * VLOOKUP($D1015&amp;$E1015&amp;$F1015&amp;$G1015, 'market-share'!$A$2:$F$95, 6, 0) * VLOOKUP($C1015 - $G1015, survival!$A$2:$B$72, 2, 0), 0)</f>
        <v>0</v>
      </c>
      <c r="J1015" s="1">
        <f>sales!$I1015 - IF($C1015 &gt;= $G1015, sales!$H1015 *VLOOKUP(E1015&amp;($C1015-$G1015), 'annual-travel'!$A$2:$D$64, 4, 0), 0)</f>
        <v>0</v>
      </c>
      <c r="K1015" s="1">
        <f>sales!$J1015 - SUM($M1015:$P1015)</f>
        <v>0</v>
      </c>
      <c r="M1015" s="1">
        <f>IFERROR(sales!$I1015 * VLOOKUP($E1015&amp;$F1015&amp;"GAS", 'fuel-split'!$A$2:$E$7, 5, 0) / VLOOKUP($F1015&amp;$G1015&amp;"GAS", 'fuel-efficiency'!$A$2:$E$56, 5, 0), 0)</f>
        <v>0</v>
      </c>
      <c r="N1015" s="1">
        <f>IFERROR(sales!$I1015 * VLOOKUP($E1015&amp;F1015&amp;"DSL", 'fuel-split'!$A$2:$E$7, 5, 0) / VLOOKUP($F1015&amp;$G1015&amp;"DSL", 'fuel-efficiency'!$A$2:$E$56, 5, 0), 0)</f>
        <v>0</v>
      </c>
      <c r="O1015" s="1">
        <f>IFERROR(sales!$I1015 * VLOOKUP($E1015&amp;$F1015&amp;"NG", 'fuel-split'!$A$2:$E$7, 5, 0) / VLOOKUP($F1015&amp;$G1015&amp;"NG", 'fuel-efficiency'!$A$2:$E$56, 5, 0), 0)</f>
        <v>0</v>
      </c>
      <c r="P1015" s="1">
        <f>IFERROR(sales!$I1015 * VLOOKUP($E1015&amp;$F1015&amp;"ELEC", 'fuel-split'!$A$2:$E$7, 5, 0) / VLOOKUP($F1015&amp;$G1015&amp;"ELEC", 'fuel-efficiency'!$A$2:$E$56, 5, 0), 0)</f>
        <v>0</v>
      </c>
    </row>
    <row r="1016" spans="1:16" x14ac:dyDescent="0.2">
      <c r="A1016" s="1" t="str">
        <f t="shared" si="30"/>
        <v>20122industrialVCC 22400 (DSL LHD1)2019</v>
      </c>
      <c r="B1016" s="1" t="str">
        <f t="shared" si="31"/>
        <v>20122industrialVCC 22400 (DSL LHD1)</v>
      </c>
      <c r="C1016">
        <f>sales!$B$1016</f>
        <v>2012</v>
      </c>
      <c r="D1016">
        <f>sales!$C$1016</f>
        <v>2</v>
      </c>
      <c r="E1016" t="str">
        <f>sales!$D$1016</f>
        <v>industrial</v>
      </c>
      <c r="F1016" t="str">
        <f>sales!$E$1016</f>
        <v>VCC 22400 (DSL LHD1)</v>
      </c>
      <c r="G1016">
        <f>sales!$F$1016</f>
        <v>2019</v>
      </c>
      <c r="H1016" s="1">
        <f>sales!$G1016 - VLOOKUP($D1016&amp;$G1016, 'regional-sales'!$A$2:$D$24, 4, 0) * VLOOKUP($D1016&amp;$E1016&amp;$F1016&amp;$G1016, 'market-share'!$A$2:$F$95, 6, 0) * ($C1016 = $G1016)</f>
        <v>0</v>
      </c>
      <c r="I1016" s="1">
        <f>sales!$H1016 - IF($C1016 &gt;= $G1016, VLOOKUP($D1016&amp;$G1016, 'regional-sales'!$A$2:$D$24, 4, 0) * VLOOKUP($D1016&amp;$E1016&amp;$F1016&amp;$G1016, 'market-share'!$A$2:$F$95, 6, 0) * VLOOKUP($C1016 - $G1016, survival!$A$2:$B$72, 2, 0), 0)</f>
        <v>0</v>
      </c>
      <c r="J1016" s="1">
        <f>sales!$I1016 - IF($C1016 &gt;= $G1016, sales!$H1016 *VLOOKUP(E1016&amp;($C1016-$G1016), 'annual-travel'!$A$2:$D$64, 4, 0), 0)</f>
        <v>0</v>
      </c>
      <c r="K1016" s="1">
        <f>sales!$J1016 - SUM($M1016:$P1016)</f>
        <v>0</v>
      </c>
      <c r="M1016" s="1">
        <f>IFERROR(sales!$I1016 * VLOOKUP($E1016&amp;$F1016&amp;"GAS", 'fuel-split'!$A$2:$E$7, 5, 0) / VLOOKUP($F1016&amp;$G1016&amp;"GAS", 'fuel-efficiency'!$A$2:$E$56, 5, 0), 0)</f>
        <v>0</v>
      </c>
      <c r="N1016" s="1">
        <f>IFERROR(sales!$I1016 * VLOOKUP($E1016&amp;F1016&amp;"DSL", 'fuel-split'!$A$2:$E$7, 5, 0) / VLOOKUP($F1016&amp;$G1016&amp;"DSL", 'fuel-efficiency'!$A$2:$E$56, 5, 0), 0)</f>
        <v>0</v>
      </c>
      <c r="O1016" s="1">
        <f>IFERROR(sales!$I1016 * VLOOKUP($E1016&amp;$F1016&amp;"NG", 'fuel-split'!$A$2:$E$7, 5, 0) / VLOOKUP($F1016&amp;$G1016&amp;"NG", 'fuel-efficiency'!$A$2:$E$56, 5, 0), 0)</f>
        <v>0</v>
      </c>
      <c r="P1016" s="1">
        <f>IFERROR(sales!$I1016 * VLOOKUP($E1016&amp;$F1016&amp;"ELEC", 'fuel-split'!$A$2:$E$7, 5, 0) / VLOOKUP($F1016&amp;$G1016&amp;"ELEC", 'fuel-efficiency'!$A$2:$E$56, 5, 0), 0)</f>
        <v>0</v>
      </c>
    </row>
    <row r="1017" spans="1:16" x14ac:dyDescent="0.2">
      <c r="A1017" s="1" t="str">
        <f t="shared" si="30"/>
        <v>20132industrialVCC 22400 (DSL LHD1)2019</v>
      </c>
      <c r="B1017" s="1" t="str">
        <f t="shared" si="31"/>
        <v>20132industrialVCC 22400 (DSL LHD1)</v>
      </c>
      <c r="C1017">
        <f>sales!$B$1017</f>
        <v>2013</v>
      </c>
      <c r="D1017">
        <f>sales!$C$1017</f>
        <v>2</v>
      </c>
      <c r="E1017" t="str">
        <f>sales!$D$1017</f>
        <v>industrial</v>
      </c>
      <c r="F1017" t="str">
        <f>sales!$E$1017</f>
        <v>VCC 22400 (DSL LHD1)</v>
      </c>
      <c r="G1017">
        <f>sales!$F$1017</f>
        <v>2019</v>
      </c>
      <c r="H1017" s="1">
        <f>sales!$G1017 - VLOOKUP($D1017&amp;$G1017, 'regional-sales'!$A$2:$D$24, 4, 0) * VLOOKUP($D1017&amp;$E1017&amp;$F1017&amp;$G1017, 'market-share'!$A$2:$F$95, 6, 0) * ($C1017 = $G1017)</f>
        <v>0</v>
      </c>
      <c r="I1017" s="1">
        <f>sales!$H1017 - IF($C1017 &gt;= $G1017, VLOOKUP($D1017&amp;$G1017, 'regional-sales'!$A$2:$D$24, 4, 0) * VLOOKUP($D1017&amp;$E1017&amp;$F1017&amp;$G1017, 'market-share'!$A$2:$F$95, 6, 0) * VLOOKUP($C1017 - $G1017, survival!$A$2:$B$72, 2, 0), 0)</f>
        <v>0</v>
      </c>
      <c r="J1017" s="1">
        <f>sales!$I1017 - IF($C1017 &gt;= $G1017, sales!$H1017 *VLOOKUP(E1017&amp;($C1017-$G1017), 'annual-travel'!$A$2:$D$64, 4, 0), 0)</f>
        <v>0</v>
      </c>
      <c r="K1017" s="1">
        <f>sales!$J1017 - SUM($M1017:$P1017)</f>
        <v>0</v>
      </c>
      <c r="M1017" s="1">
        <f>IFERROR(sales!$I1017 * VLOOKUP($E1017&amp;$F1017&amp;"GAS", 'fuel-split'!$A$2:$E$7, 5, 0) / VLOOKUP($F1017&amp;$G1017&amp;"GAS", 'fuel-efficiency'!$A$2:$E$56, 5, 0), 0)</f>
        <v>0</v>
      </c>
      <c r="N1017" s="1">
        <f>IFERROR(sales!$I1017 * VLOOKUP($E1017&amp;F1017&amp;"DSL", 'fuel-split'!$A$2:$E$7, 5, 0) / VLOOKUP($F1017&amp;$G1017&amp;"DSL", 'fuel-efficiency'!$A$2:$E$56, 5, 0), 0)</f>
        <v>0</v>
      </c>
      <c r="O1017" s="1">
        <f>IFERROR(sales!$I1017 * VLOOKUP($E1017&amp;$F1017&amp;"NG", 'fuel-split'!$A$2:$E$7, 5, 0) / VLOOKUP($F1017&amp;$G1017&amp;"NG", 'fuel-efficiency'!$A$2:$E$56, 5, 0), 0)</f>
        <v>0</v>
      </c>
      <c r="P1017" s="1">
        <f>IFERROR(sales!$I1017 * VLOOKUP($E1017&amp;$F1017&amp;"ELEC", 'fuel-split'!$A$2:$E$7, 5, 0) / VLOOKUP($F1017&amp;$G1017&amp;"ELEC", 'fuel-efficiency'!$A$2:$E$56, 5, 0), 0)</f>
        <v>0</v>
      </c>
    </row>
    <row r="1018" spans="1:16" x14ac:dyDescent="0.2">
      <c r="A1018" s="1" t="str">
        <f t="shared" si="30"/>
        <v>20142industrialVCC 22400 (DSL LHD1)2019</v>
      </c>
      <c r="B1018" s="1" t="str">
        <f t="shared" si="31"/>
        <v>20142industrialVCC 22400 (DSL LHD1)</v>
      </c>
      <c r="C1018">
        <f>sales!$B$1018</f>
        <v>2014</v>
      </c>
      <c r="D1018">
        <f>sales!$C$1018</f>
        <v>2</v>
      </c>
      <c r="E1018" t="str">
        <f>sales!$D$1018</f>
        <v>industrial</v>
      </c>
      <c r="F1018" t="str">
        <f>sales!$E$1018</f>
        <v>VCC 22400 (DSL LHD1)</v>
      </c>
      <c r="G1018">
        <f>sales!$F$1018</f>
        <v>2019</v>
      </c>
      <c r="H1018" s="1">
        <f>sales!$G1018 - VLOOKUP($D1018&amp;$G1018, 'regional-sales'!$A$2:$D$24, 4, 0) * VLOOKUP($D1018&amp;$E1018&amp;$F1018&amp;$G1018, 'market-share'!$A$2:$F$95, 6, 0) * ($C1018 = $G1018)</f>
        <v>0</v>
      </c>
      <c r="I1018" s="1">
        <f>sales!$H1018 - IF($C1018 &gt;= $G1018, VLOOKUP($D1018&amp;$G1018, 'regional-sales'!$A$2:$D$24, 4, 0) * VLOOKUP($D1018&amp;$E1018&amp;$F1018&amp;$G1018, 'market-share'!$A$2:$F$95, 6, 0) * VLOOKUP($C1018 - $G1018, survival!$A$2:$B$72, 2, 0), 0)</f>
        <v>0</v>
      </c>
      <c r="J1018" s="1">
        <f>sales!$I1018 - IF($C1018 &gt;= $G1018, sales!$H1018 *VLOOKUP(E1018&amp;($C1018-$G1018), 'annual-travel'!$A$2:$D$64, 4, 0), 0)</f>
        <v>0</v>
      </c>
      <c r="K1018" s="1">
        <f>sales!$J1018 - SUM($M1018:$P1018)</f>
        <v>0</v>
      </c>
      <c r="M1018" s="1">
        <f>IFERROR(sales!$I1018 * VLOOKUP($E1018&amp;$F1018&amp;"GAS", 'fuel-split'!$A$2:$E$7, 5, 0) / VLOOKUP($F1018&amp;$G1018&amp;"GAS", 'fuel-efficiency'!$A$2:$E$56, 5, 0), 0)</f>
        <v>0</v>
      </c>
      <c r="N1018" s="1">
        <f>IFERROR(sales!$I1018 * VLOOKUP($E1018&amp;F1018&amp;"DSL", 'fuel-split'!$A$2:$E$7, 5, 0) / VLOOKUP($F1018&amp;$G1018&amp;"DSL", 'fuel-efficiency'!$A$2:$E$56, 5, 0), 0)</f>
        <v>0</v>
      </c>
      <c r="O1018" s="1">
        <f>IFERROR(sales!$I1018 * VLOOKUP($E1018&amp;$F1018&amp;"NG", 'fuel-split'!$A$2:$E$7, 5, 0) / VLOOKUP($F1018&amp;$G1018&amp;"NG", 'fuel-efficiency'!$A$2:$E$56, 5, 0), 0)</f>
        <v>0</v>
      </c>
      <c r="P1018" s="1">
        <f>IFERROR(sales!$I1018 * VLOOKUP($E1018&amp;$F1018&amp;"ELEC", 'fuel-split'!$A$2:$E$7, 5, 0) / VLOOKUP($F1018&amp;$G1018&amp;"ELEC", 'fuel-efficiency'!$A$2:$E$56, 5, 0), 0)</f>
        <v>0</v>
      </c>
    </row>
    <row r="1019" spans="1:16" x14ac:dyDescent="0.2">
      <c r="A1019" s="1" t="str">
        <f t="shared" si="30"/>
        <v>20152industrialVCC 22400 (DSL LHD1)2019</v>
      </c>
      <c r="B1019" s="1" t="str">
        <f t="shared" si="31"/>
        <v>20152industrialVCC 22400 (DSL LHD1)</v>
      </c>
      <c r="C1019">
        <f>sales!$B$1019</f>
        <v>2015</v>
      </c>
      <c r="D1019">
        <f>sales!$C$1019</f>
        <v>2</v>
      </c>
      <c r="E1019" t="str">
        <f>sales!$D$1019</f>
        <v>industrial</v>
      </c>
      <c r="F1019" t="str">
        <f>sales!$E$1019</f>
        <v>VCC 22400 (DSL LHD1)</v>
      </c>
      <c r="G1019">
        <f>sales!$F$1019</f>
        <v>2019</v>
      </c>
      <c r="H1019" s="1">
        <f>sales!$G1019 - VLOOKUP($D1019&amp;$G1019, 'regional-sales'!$A$2:$D$24, 4, 0) * VLOOKUP($D1019&amp;$E1019&amp;$F1019&amp;$G1019, 'market-share'!$A$2:$F$95, 6, 0) * ($C1019 = $G1019)</f>
        <v>0</v>
      </c>
      <c r="I1019" s="1">
        <f>sales!$H1019 - IF($C1019 &gt;= $G1019, VLOOKUP($D1019&amp;$G1019, 'regional-sales'!$A$2:$D$24, 4, 0) * VLOOKUP($D1019&amp;$E1019&amp;$F1019&amp;$G1019, 'market-share'!$A$2:$F$95, 6, 0) * VLOOKUP($C1019 - $G1019, survival!$A$2:$B$72, 2, 0), 0)</f>
        <v>0</v>
      </c>
      <c r="J1019" s="1">
        <f>sales!$I1019 - IF($C1019 &gt;= $G1019, sales!$H1019 *VLOOKUP(E1019&amp;($C1019-$G1019), 'annual-travel'!$A$2:$D$64, 4, 0), 0)</f>
        <v>0</v>
      </c>
      <c r="K1019" s="1">
        <f>sales!$J1019 - SUM($M1019:$P1019)</f>
        <v>0</v>
      </c>
      <c r="M1019" s="1">
        <f>IFERROR(sales!$I1019 * VLOOKUP($E1019&amp;$F1019&amp;"GAS", 'fuel-split'!$A$2:$E$7, 5, 0) / VLOOKUP($F1019&amp;$G1019&amp;"GAS", 'fuel-efficiency'!$A$2:$E$56, 5, 0), 0)</f>
        <v>0</v>
      </c>
      <c r="N1019" s="1">
        <f>IFERROR(sales!$I1019 * VLOOKUP($E1019&amp;F1019&amp;"DSL", 'fuel-split'!$A$2:$E$7, 5, 0) / VLOOKUP($F1019&amp;$G1019&amp;"DSL", 'fuel-efficiency'!$A$2:$E$56, 5, 0), 0)</f>
        <v>0</v>
      </c>
      <c r="O1019" s="1">
        <f>IFERROR(sales!$I1019 * VLOOKUP($E1019&amp;$F1019&amp;"NG", 'fuel-split'!$A$2:$E$7, 5, 0) / VLOOKUP($F1019&amp;$G1019&amp;"NG", 'fuel-efficiency'!$A$2:$E$56, 5, 0), 0)</f>
        <v>0</v>
      </c>
      <c r="P1019" s="1">
        <f>IFERROR(sales!$I1019 * VLOOKUP($E1019&amp;$F1019&amp;"ELEC", 'fuel-split'!$A$2:$E$7, 5, 0) / VLOOKUP($F1019&amp;$G1019&amp;"ELEC", 'fuel-efficiency'!$A$2:$E$56, 5, 0), 0)</f>
        <v>0</v>
      </c>
    </row>
    <row r="1020" spans="1:16" x14ac:dyDescent="0.2">
      <c r="A1020" s="1" t="str">
        <f t="shared" si="30"/>
        <v>20162industrialVCC 22400 (DSL LHD1)2019</v>
      </c>
      <c r="B1020" s="1" t="str">
        <f t="shared" si="31"/>
        <v>20162industrialVCC 22400 (DSL LHD1)</v>
      </c>
      <c r="C1020">
        <f>sales!$B$1020</f>
        <v>2016</v>
      </c>
      <c r="D1020">
        <f>sales!$C$1020</f>
        <v>2</v>
      </c>
      <c r="E1020" t="str">
        <f>sales!$D$1020</f>
        <v>industrial</v>
      </c>
      <c r="F1020" t="str">
        <f>sales!$E$1020</f>
        <v>VCC 22400 (DSL LHD1)</v>
      </c>
      <c r="G1020">
        <f>sales!$F$1020</f>
        <v>2019</v>
      </c>
      <c r="H1020" s="1">
        <f>sales!$G1020 - VLOOKUP($D1020&amp;$G1020, 'regional-sales'!$A$2:$D$24, 4, 0) * VLOOKUP($D1020&amp;$E1020&amp;$F1020&amp;$G1020, 'market-share'!$A$2:$F$95, 6, 0) * ($C1020 = $G1020)</f>
        <v>0</v>
      </c>
      <c r="I1020" s="1">
        <f>sales!$H1020 - IF($C1020 &gt;= $G1020, VLOOKUP($D1020&amp;$G1020, 'regional-sales'!$A$2:$D$24, 4, 0) * VLOOKUP($D1020&amp;$E1020&amp;$F1020&amp;$G1020, 'market-share'!$A$2:$F$95, 6, 0) * VLOOKUP($C1020 - $G1020, survival!$A$2:$B$72, 2, 0), 0)</f>
        <v>0</v>
      </c>
      <c r="J1020" s="1">
        <f>sales!$I1020 - IF($C1020 &gt;= $G1020, sales!$H1020 *VLOOKUP(E1020&amp;($C1020-$G1020), 'annual-travel'!$A$2:$D$64, 4, 0), 0)</f>
        <v>0</v>
      </c>
      <c r="K1020" s="1">
        <f>sales!$J1020 - SUM($M1020:$P1020)</f>
        <v>0</v>
      </c>
      <c r="M1020" s="1">
        <f>IFERROR(sales!$I1020 * VLOOKUP($E1020&amp;$F1020&amp;"GAS", 'fuel-split'!$A$2:$E$7, 5, 0) / VLOOKUP($F1020&amp;$G1020&amp;"GAS", 'fuel-efficiency'!$A$2:$E$56, 5, 0), 0)</f>
        <v>0</v>
      </c>
      <c r="N1020" s="1">
        <f>IFERROR(sales!$I1020 * VLOOKUP($E1020&amp;F1020&amp;"DSL", 'fuel-split'!$A$2:$E$7, 5, 0) / VLOOKUP($F1020&amp;$G1020&amp;"DSL", 'fuel-efficiency'!$A$2:$E$56, 5, 0), 0)</f>
        <v>0</v>
      </c>
      <c r="O1020" s="1">
        <f>IFERROR(sales!$I1020 * VLOOKUP($E1020&amp;$F1020&amp;"NG", 'fuel-split'!$A$2:$E$7, 5, 0) / VLOOKUP($F1020&amp;$G1020&amp;"NG", 'fuel-efficiency'!$A$2:$E$56, 5, 0), 0)</f>
        <v>0</v>
      </c>
      <c r="P1020" s="1">
        <f>IFERROR(sales!$I1020 * VLOOKUP($E1020&amp;$F1020&amp;"ELEC", 'fuel-split'!$A$2:$E$7, 5, 0) / VLOOKUP($F1020&amp;$G1020&amp;"ELEC", 'fuel-efficiency'!$A$2:$E$56, 5, 0), 0)</f>
        <v>0</v>
      </c>
    </row>
    <row r="1021" spans="1:16" x14ac:dyDescent="0.2">
      <c r="A1021" s="1" t="str">
        <f t="shared" si="30"/>
        <v>20172industrialVCC 22400 (DSL LHD1)2019</v>
      </c>
      <c r="B1021" s="1" t="str">
        <f t="shared" si="31"/>
        <v>20172industrialVCC 22400 (DSL LHD1)</v>
      </c>
      <c r="C1021">
        <f>sales!$B$1021</f>
        <v>2017</v>
      </c>
      <c r="D1021">
        <f>sales!$C$1021</f>
        <v>2</v>
      </c>
      <c r="E1021" t="str">
        <f>sales!$D$1021</f>
        <v>industrial</v>
      </c>
      <c r="F1021" t="str">
        <f>sales!$E$1021</f>
        <v>VCC 22400 (DSL LHD1)</v>
      </c>
      <c r="G1021">
        <f>sales!$F$1021</f>
        <v>2019</v>
      </c>
      <c r="H1021" s="1">
        <f>sales!$G1021 - VLOOKUP($D1021&amp;$G1021, 'regional-sales'!$A$2:$D$24, 4, 0) * VLOOKUP($D1021&amp;$E1021&amp;$F1021&amp;$G1021, 'market-share'!$A$2:$F$95, 6, 0) * ($C1021 = $G1021)</f>
        <v>0</v>
      </c>
      <c r="I1021" s="1">
        <f>sales!$H1021 - IF($C1021 &gt;= $G1021, VLOOKUP($D1021&amp;$G1021, 'regional-sales'!$A$2:$D$24, 4, 0) * VLOOKUP($D1021&amp;$E1021&amp;$F1021&amp;$G1021, 'market-share'!$A$2:$F$95, 6, 0) * VLOOKUP($C1021 - $G1021, survival!$A$2:$B$72, 2, 0), 0)</f>
        <v>0</v>
      </c>
      <c r="J1021" s="1">
        <f>sales!$I1021 - IF($C1021 &gt;= $G1021, sales!$H1021 *VLOOKUP(E1021&amp;($C1021-$G1021), 'annual-travel'!$A$2:$D$64, 4, 0), 0)</f>
        <v>0</v>
      </c>
      <c r="K1021" s="1">
        <f>sales!$J1021 - SUM($M1021:$P1021)</f>
        <v>0</v>
      </c>
      <c r="M1021" s="1">
        <f>IFERROR(sales!$I1021 * VLOOKUP($E1021&amp;$F1021&amp;"GAS", 'fuel-split'!$A$2:$E$7, 5, 0) / VLOOKUP($F1021&amp;$G1021&amp;"GAS", 'fuel-efficiency'!$A$2:$E$56, 5, 0), 0)</f>
        <v>0</v>
      </c>
      <c r="N1021" s="1">
        <f>IFERROR(sales!$I1021 * VLOOKUP($E1021&amp;F1021&amp;"DSL", 'fuel-split'!$A$2:$E$7, 5, 0) / VLOOKUP($F1021&amp;$G1021&amp;"DSL", 'fuel-efficiency'!$A$2:$E$56, 5, 0), 0)</f>
        <v>0</v>
      </c>
      <c r="O1021" s="1">
        <f>IFERROR(sales!$I1021 * VLOOKUP($E1021&amp;$F1021&amp;"NG", 'fuel-split'!$A$2:$E$7, 5, 0) / VLOOKUP($F1021&amp;$G1021&amp;"NG", 'fuel-efficiency'!$A$2:$E$56, 5, 0), 0)</f>
        <v>0</v>
      </c>
      <c r="P1021" s="1">
        <f>IFERROR(sales!$I1021 * VLOOKUP($E1021&amp;$F1021&amp;"ELEC", 'fuel-split'!$A$2:$E$7, 5, 0) / VLOOKUP($F1021&amp;$G1021&amp;"ELEC", 'fuel-efficiency'!$A$2:$E$56, 5, 0), 0)</f>
        <v>0</v>
      </c>
    </row>
    <row r="1022" spans="1:16" x14ac:dyDescent="0.2">
      <c r="A1022" s="1" t="str">
        <f t="shared" si="30"/>
        <v>20182industrialVCC 22400 (DSL LHD1)2019</v>
      </c>
      <c r="B1022" s="1" t="str">
        <f t="shared" si="31"/>
        <v>20182industrialVCC 22400 (DSL LHD1)</v>
      </c>
      <c r="C1022">
        <f>sales!$B$1022</f>
        <v>2018</v>
      </c>
      <c r="D1022">
        <f>sales!$C$1022</f>
        <v>2</v>
      </c>
      <c r="E1022" t="str">
        <f>sales!$D$1022</f>
        <v>industrial</v>
      </c>
      <c r="F1022" t="str">
        <f>sales!$E$1022</f>
        <v>VCC 22400 (DSL LHD1)</v>
      </c>
      <c r="G1022">
        <f>sales!$F$1022</f>
        <v>2019</v>
      </c>
      <c r="H1022" s="1">
        <f>sales!$G1022 - VLOOKUP($D1022&amp;$G1022, 'regional-sales'!$A$2:$D$24, 4, 0) * VLOOKUP($D1022&amp;$E1022&amp;$F1022&amp;$G1022, 'market-share'!$A$2:$F$95, 6, 0) * ($C1022 = $G1022)</f>
        <v>0</v>
      </c>
      <c r="I1022" s="1">
        <f>sales!$H1022 - IF($C1022 &gt;= $G1022, VLOOKUP($D1022&amp;$G1022, 'regional-sales'!$A$2:$D$24, 4, 0) * VLOOKUP($D1022&amp;$E1022&amp;$F1022&amp;$G1022, 'market-share'!$A$2:$F$95, 6, 0) * VLOOKUP($C1022 - $G1022, survival!$A$2:$B$72, 2, 0), 0)</f>
        <v>0</v>
      </c>
      <c r="J1022" s="1">
        <f>sales!$I1022 - IF($C1022 &gt;= $G1022, sales!$H1022 *VLOOKUP(E1022&amp;($C1022-$G1022), 'annual-travel'!$A$2:$D$64, 4, 0), 0)</f>
        <v>0</v>
      </c>
      <c r="K1022" s="1">
        <f>sales!$J1022 - SUM($M1022:$P1022)</f>
        <v>0</v>
      </c>
      <c r="M1022" s="1">
        <f>IFERROR(sales!$I1022 * VLOOKUP($E1022&amp;$F1022&amp;"GAS", 'fuel-split'!$A$2:$E$7, 5, 0) / VLOOKUP($F1022&amp;$G1022&amp;"GAS", 'fuel-efficiency'!$A$2:$E$56, 5, 0), 0)</f>
        <v>0</v>
      </c>
      <c r="N1022" s="1">
        <f>IFERROR(sales!$I1022 * VLOOKUP($E1022&amp;F1022&amp;"DSL", 'fuel-split'!$A$2:$E$7, 5, 0) / VLOOKUP($F1022&amp;$G1022&amp;"DSL", 'fuel-efficiency'!$A$2:$E$56, 5, 0), 0)</f>
        <v>0</v>
      </c>
      <c r="O1022" s="1">
        <f>IFERROR(sales!$I1022 * VLOOKUP($E1022&amp;$F1022&amp;"NG", 'fuel-split'!$A$2:$E$7, 5, 0) / VLOOKUP($F1022&amp;$G1022&amp;"NG", 'fuel-efficiency'!$A$2:$E$56, 5, 0), 0)</f>
        <v>0</v>
      </c>
      <c r="P1022" s="1">
        <f>IFERROR(sales!$I1022 * VLOOKUP($E1022&amp;$F1022&amp;"ELEC", 'fuel-split'!$A$2:$E$7, 5, 0) / VLOOKUP($F1022&amp;$G1022&amp;"ELEC", 'fuel-efficiency'!$A$2:$E$56, 5, 0), 0)</f>
        <v>0</v>
      </c>
    </row>
    <row r="1023" spans="1:16" x14ac:dyDescent="0.2">
      <c r="A1023" s="1" t="str">
        <f t="shared" si="30"/>
        <v>20192industrialVCC 22400 (DSL LHD1)2019</v>
      </c>
      <c r="B1023" s="1" t="str">
        <f t="shared" si="31"/>
        <v>20192industrialVCC 22400 (DSL LHD1)</v>
      </c>
      <c r="C1023">
        <f>sales!$B$1023</f>
        <v>2019</v>
      </c>
      <c r="D1023">
        <f>sales!$C$1023</f>
        <v>2</v>
      </c>
      <c r="E1023" t="str">
        <f>sales!$D$1023</f>
        <v>industrial</v>
      </c>
      <c r="F1023" t="str">
        <f>sales!$E$1023</f>
        <v>VCC 22400 (DSL LHD1)</v>
      </c>
      <c r="G1023">
        <f>sales!$F$1023</f>
        <v>2019</v>
      </c>
      <c r="H1023" s="1">
        <f>sales!$G1023 - VLOOKUP($D1023&amp;$G1023, 'regional-sales'!$A$2:$D$24, 4, 0) * VLOOKUP($D1023&amp;$E1023&amp;$F1023&amp;$G1023, 'market-share'!$A$2:$F$95, 6, 0) * ($C1023 = $G1023)</f>
        <v>-1.7560722653797711E-8</v>
      </c>
      <c r="I1023" s="1">
        <f>sales!$H1023 - IF($C1023 &gt;= $G1023, VLOOKUP($D1023&amp;$G1023, 'regional-sales'!$A$2:$D$24, 4, 0) * VLOOKUP($D1023&amp;$E1023&amp;$F1023&amp;$G1023, 'market-share'!$A$2:$F$95, 6, 0) * VLOOKUP($C1023 - $G1023, survival!$A$2:$B$72, 2, 0), 0)</f>
        <v>-1.7560722653797711E-8</v>
      </c>
      <c r="J1023" s="1">
        <f>sales!$I1023 - IF($C1023 &gt;= $G1023, sales!$H1023 *VLOOKUP(E1023&amp;($C1023-$G1023), 'annual-travel'!$A$2:$D$64, 4, 0), 0)</f>
        <v>9.1076735407114029E-4</v>
      </c>
      <c r="K1023" s="1">
        <f>sales!$J1023 - SUM($M1023:$P1023)</f>
        <v>-4.4971384340897202E-5</v>
      </c>
      <c r="M1023" s="1">
        <f>IFERROR(sales!$I1023 * VLOOKUP($E1023&amp;$F1023&amp;"GAS", 'fuel-split'!$A$2:$E$7, 5, 0) / VLOOKUP($F1023&amp;$G1023&amp;"GAS", 'fuel-efficiency'!$A$2:$E$56, 5, 0), 0)</f>
        <v>0</v>
      </c>
      <c r="N1023" s="1">
        <f>IFERROR(sales!$I1023 * VLOOKUP($E1023&amp;F1023&amp;"DSL", 'fuel-split'!$A$2:$E$7, 5, 0) / VLOOKUP($F1023&amp;$G1023&amp;"DSL", 'fuel-efficiency'!$A$2:$E$56, 5, 0), 0)</f>
        <v>224679.40094011638</v>
      </c>
      <c r="O1023" s="1">
        <f>IFERROR(sales!$I1023 * VLOOKUP($E1023&amp;$F1023&amp;"NG", 'fuel-split'!$A$2:$E$7, 5, 0) / VLOOKUP($F1023&amp;$G1023&amp;"NG", 'fuel-efficiency'!$A$2:$E$56, 5, 0), 0)</f>
        <v>0</v>
      </c>
      <c r="P1023" s="1">
        <f>IFERROR(sales!$I1023 * VLOOKUP($E1023&amp;$F1023&amp;"ELEC", 'fuel-split'!$A$2:$E$7, 5, 0) / VLOOKUP($F1023&amp;$G1023&amp;"ELEC", 'fuel-efficiency'!$A$2:$E$56, 5, 0), 0)</f>
        <v>0</v>
      </c>
    </row>
    <row r="1024" spans="1:16" x14ac:dyDescent="0.2">
      <c r="A1024" s="1" t="str">
        <f t="shared" si="30"/>
        <v>20202industrialVCC 22400 (DSL LHD1)2019</v>
      </c>
      <c r="B1024" s="1" t="str">
        <f t="shared" si="31"/>
        <v>20202industrialVCC 22400 (DSL LHD1)</v>
      </c>
      <c r="C1024">
        <f>sales!$B$1024</f>
        <v>2020</v>
      </c>
      <c r="D1024">
        <f>sales!$C$1024</f>
        <v>2</v>
      </c>
      <c r="E1024" t="str">
        <f>sales!$D$1024</f>
        <v>industrial</v>
      </c>
      <c r="F1024" t="str">
        <f>sales!$E$1024</f>
        <v>VCC 22400 (DSL LHD1)</v>
      </c>
      <c r="G1024">
        <f>sales!$F$1024</f>
        <v>2019</v>
      </c>
      <c r="H1024" s="1">
        <f>sales!$G1024 - VLOOKUP($D1024&amp;$G1024, 'regional-sales'!$A$2:$D$24, 4, 0) * VLOOKUP($D1024&amp;$E1024&amp;$F1024&amp;$G1024, 'market-share'!$A$2:$F$95, 6, 0) * ($C1024 = $G1024)</f>
        <v>0</v>
      </c>
      <c r="I1024" s="1">
        <f>sales!$H1024 - IF($C1024 &gt;= $G1024, VLOOKUP($D1024&amp;$G1024, 'regional-sales'!$A$2:$D$24, 4, 0) * VLOOKUP($D1024&amp;$E1024&amp;$F1024&amp;$G1024, 'market-share'!$A$2:$F$95, 6, 0) * VLOOKUP($C1024 - $G1024, survival!$A$2:$B$72, 2, 0), 0)</f>
        <v>-1.7385787032253575E-8</v>
      </c>
      <c r="J1024" s="1">
        <f>sales!$I1024 - IF($C1024 &gt;= $G1024, sales!$H1024 *VLOOKUP(E1024&amp;($C1024-$G1024), 'annual-travel'!$A$2:$D$64, 4, 0), 0)</f>
        <v>2.5930441915988922E-4</v>
      </c>
      <c r="K1024" s="1">
        <f>sales!$J1024 - SUM($M1024:$P1024)</f>
        <v>-4.2342173401266336E-5</v>
      </c>
      <c r="M1024" s="1">
        <f>IFERROR(sales!$I1024 * VLOOKUP($E1024&amp;$F1024&amp;"GAS", 'fuel-split'!$A$2:$E$7, 5, 0) / VLOOKUP($F1024&amp;$G1024&amp;"GAS", 'fuel-efficiency'!$A$2:$E$56, 5, 0), 0)</f>
        <v>0</v>
      </c>
      <c r="N1024" s="1">
        <f>IFERROR(sales!$I1024 * VLOOKUP($E1024&amp;F1024&amp;"DSL", 'fuel-split'!$A$2:$E$7, 5, 0) / VLOOKUP($F1024&amp;$G1024&amp;"DSL", 'fuel-efficiency'!$A$2:$E$56, 5, 0), 0)</f>
        <v>211545.79750106417</v>
      </c>
      <c r="O1024" s="1">
        <f>IFERROR(sales!$I1024 * VLOOKUP($E1024&amp;$F1024&amp;"NG", 'fuel-split'!$A$2:$E$7, 5, 0) / VLOOKUP($F1024&amp;$G1024&amp;"NG", 'fuel-efficiency'!$A$2:$E$56, 5, 0), 0)</f>
        <v>0</v>
      </c>
      <c r="P1024" s="1">
        <f>IFERROR(sales!$I1024 * VLOOKUP($E1024&amp;$F1024&amp;"ELEC", 'fuel-split'!$A$2:$E$7, 5, 0) / VLOOKUP($F1024&amp;$G1024&amp;"ELEC", 'fuel-efficiency'!$A$2:$E$56, 5, 0), 0)</f>
        <v>0</v>
      </c>
    </row>
    <row r="1025" spans="1:16" x14ac:dyDescent="0.2">
      <c r="A1025" s="1" t="str">
        <f t="shared" si="30"/>
        <v>20102industrialVCC 22400 (DSL LHD1)2020</v>
      </c>
      <c r="B1025" s="1" t="str">
        <f t="shared" si="31"/>
        <v>20102industrialVCC 22400 (DSL LHD1)</v>
      </c>
      <c r="C1025">
        <f>sales!$B$1025</f>
        <v>2010</v>
      </c>
      <c r="D1025">
        <f>sales!$C$1025</f>
        <v>2</v>
      </c>
      <c r="E1025" t="str">
        <f>sales!$D$1025</f>
        <v>industrial</v>
      </c>
      <c r="F1025" t="str">
        <f>sales!$E$1025</f>
        <v>VCC 22400 (DSL LHD1)</v>
      </c>
      <c r="G1025">
        <f>sales!$F$1025</f>
        <v>2020</v>
      </c>
      <c r="H1025" s="1">
        <f>sales!$G1025 - VLOOKUP($D1025&amp;$G1025, 'regional-sales'!$A$2:$D$24, 4, 0) * VLOOKUP($D1025&amp;$E1025&amp;$F1025&amp;$G1025, 'market-share'!$A$2:$F$95, 6, 0) * ($C1025 = $G1025)</f>
        <v>0</v>
      </c>
      <c r="I1025" s="1">
        <f>sales!$H1025 - IF($C1025 &gt;= $G1025, VLOOKUP($D1025&amp;$G1025, 'regional-sales'!$A$2:$D$24, 4, 0) * VLOOKUP($D1025&amp;$E1025&amp;$F1025&amp;$G1025, 'market-share'!$A$2:$F$95, 6, 0) * VLOOKUP($C1025 - $G1025, survival!$A$2:$B$72, 2, 0), 0)</f>
        <v>0</v>
      </c>
      <c r="J1025" s="1">
        <f>sales!$I1025 - IF($C1025 &gt;= $G1025, sales!$H1025 *VLOOKUP(E1025&amp;($C1025-$G1025), 'annual-travel'!$A$2:$D$64, 4, 0), 0)</f>
        <v>0</v>
      </c>
      <c r="K1025" s="1">
        <f>sales!$J1025 - SUM($M1025:$P1025)</f>
        <v>0</v>
      </c>
      <c r="M1025" s="1">
        <f>IFERROR(sales!$I1025 * VLOOKUP($E1025&amp;$F1025&amp;"GAS", 'fuel-split'!$A$2:$E$7, 5, 0) / VLOOKUP($F1025&amp;$G1025&amp;"GAS", 'fuel-efficiency'!$A$2:$E$56, 5, 0), 0)</f>
        <v>0</v>
      </c>
      <c r="N1025" s="1">
        <f>IFERROR(sales!$I1025 * VLOOKUP($E1025&amp;F1025&amp;"DSL", 'fuel-split'!$A$2:$E$7, 5, 0) / VLOOKUP($F1025&amp;$G1025&amp;"DSL", 'fuel-efficiency'!$A$2:$E$56, 5, 0), 0)</f>
        <v>0</v>
      </c>
      <c r="O1025" s="1">
        <f>IFERROR(sales!$I1025 * VLOOKUP($E1025&amp;$F1025&amp;"NG", 'fuel-split'!$A$2:$E$7, 5, 0) / VLOOKUP($F1025&amp;$G1025&amp;"NG", 'fuel-efficiency'!$A$2:$E$56, 5, 0), 0)</f>
        <v>0</v>
      </c>
      <c r="P1025" s="1">
        <f>IFERROR(sales!$I1025 * VLOOKUP($E1025&amp;$F1025&amp;"ELEC", 'fuel-split'!$A$2:$E$7, 5, 0) / VLOOKUP($F1025&amp;$G1025&amp;"ELEC", 'fuel-efficiency'!$A$2:$E$56, 5, 0), 0)</f>
        <v>0</v>
      </c>
    </row>
    <row r="1026" spans="1:16" x14ac:dyDescent="0.2">
      <c r="A1026" s="1" t="str">
        <f t="shared" si="30"/>
        <v>20112industrialVCC 22400 (DSL LHD1)2020</v>
      </c>
      <c r="B1026" s="1" t="str">
        <f t="shared" si="31"/>
        <v>20112industrialVCC 22400 (DSL LHD1)</v>
      </c>
      <c r="C1026">
        <f>sales!$B$1026</f>
        <v>2011</v>
      </c>
      <c r="D1026">
        <f>sales!$C$1026</f>
        <v>2</v>
      </c>
      <c r="E1026" t="str">
        <f>sales!$D$1026</f>
        <v>industrial</v>
      </c>
      <c r="F1026" t="str">
        <f>sales!$E$1026</f>
        <v>VCC 22400 (DSL LHD1)</v>
      </c>
      <c r="G1026">
        <f>sales!$F$1026</f>
        <v>2020</v>
      </c>
      <c r="H1026" s="1">
        <f>sales!$G1026 - VLOOKUP($D1026&amp;$G1026, 'regional-sales'!$A$2:$D$24, 4, 0) * VLOOKUP($D1026&amp;$E1026&amp;$F1026&amp;$G1026, 'market-share'!$A$2:$F$95, 6, 0) * ($C1026 = $G1026)</f>
        <v>0</v>
      </c>
      <c r="I1026" s="1">
        <f>sales!$H1026 - IF($C1026 &gt;= $G1026, VLOOKUP($D1026&amp;$G1026, 'regional-sales'!$A$2:$D$24, 4, 0) * VLOOKUP($D1026&amp;$E1026&amp;$F1026&amp;$G1026, 'market-share'!$A$2:$F$95, 6, 0) * VLOOKUP($C1026 - $G1026, survival!$A$2:$B$72, 2, 0), 0)</f>
        <v>0</v>
      </c>
      <c r="J1026" s="1">
        <f>sales!$I1026 - IF($C1026 &gt;= $G1026, sales!$H1026 *VLOOKUP(E1026&amp;($C1026-$G1026), 'annual-travel'!$A$2:$D$64, 4, 0), 0)</f>
        <v>0</v>
      </c>
      <c r="K1026" s="1">
        <f>sales!$J1026 - SUM($M1026:$P1026)</f>
        <v>0</v>
      </c>
      <c r="M1026" s="1">
        <f>IFERROR(sales!$I1026 * VLOOKUP($E1026&amp;$F1026&amp;"GAS", 'fuel-split'!$A$2:$E$7, 5, 0) / VLOOKUP($F1026&amp;$G1026&amp;"GAS", 'fuel-efficiency'!$A$2:$E$56, 5, 0), 0)</f>
        <v>0</v>
      </c>
      <c r="N1026" s="1">
        <f>IFERROR(sales!$I1026 * VLOOKUP($E1026&amp;F1026&amp;"DSL", 'fuel-split'!$A$2:$E$7, 5, 0) / VLOOKUP($F1026&amp;$G1026&amp;"DSL", 'fuel-efficiency'!$A$2:$E$56, 5, 0), 0)</f>
        <v>0</v>
      </c>
      <c r="O1026" s="1">
        <f>IFERROR(sales!$I1026 * VLOOKUP($E1026&amp;$F1026&amp;"NG", 'fuel-split'!$A$2:$E$7, 5, 0) / VLOOKUP($F1026&amp;$G1026&amp;"NG", 'fuel-efficiency'!$A$2:$E$56, 5, 0), 0)</f>
        <v>0</v>
      </c>
      <c r="P1026" s="1">
        <f>IFERROR(sales!$I1026 * VLOOKUP($E1026&amp;$F1026&amp;"ELEC", 'fuel-split'!$A$2:$E$7, 5, 0) / VLOOKUP($F1026&amp;$G1026&amp;"ELEC", 'fuel-efficiency'!$A$2:$E$56, 5, 0), 0)</f>
        <v>0</v>
      </c>
    </row>
    <row r="1027" spans="1:16" x14ac:dyDescent="0.2">
      <c r="A1027" s="1" t="str">
        <f t="shared" ref="A1027:A1035" si="32">$B1027&amp;$G1027</f>
        <v>20122industrialVCC 22400 (DSL LHD1)2020</v>
      </c>
      <c r="B1027" s="1" t="str">
        <f t="shared" ref="B1027:B1035" si="33">$C1027&amp;$D1027&amp;$E1027&amp;$F1027</f>
        <v>20122industrialVCC 22400 (DSL LHD1)</v>
      </c>
      <c r="C1027">
        <f>sales!$B$1027</f>
        <v>2012</v>
      </c>
      <c r="D1027">
        <f>sales!$C$1027</f>
        <v>2</v>
      </c>
      <c r="E1027" t="str">
        <f>sales!$D$1027</f>
        <v>industrial</v>
      </c>
      <c r="F1027" t="str">
        <f>sales!$E$1027</f>
        <v>VCC 22400 (DSL LHD1)</v>
      </c>
      <c r="G1027">
        <f>sales!$F$1027</f>
        <v>2020</v>
      </c>
      <c r="H1027" s="1">
        <f>sales!$G1027 - VLOOKUP($D1027&amp;$G1027, 'regional-sales'!$A$2:$D$24, 4, 0) * VLOOKUP($D1027&amp;$E1027&amp;$F1027&amp;$G1027, 'market-share'!$A$2:$F$95, 6, 0) * ($C1027 = $G1027)</f>
        <v>0</v>
      </c>
      <c r="I1027" s="1">
        <f>sales!$H1027 - IF($C1027 &gt;= $G1027, VLOOKUP($D1027&amp;$G1027, 'regional-sales'!$A$2:$D$24, 4, 0) * VLOOKUP($D1027&amp;$E1027&amp;$F1027&amp;$G1027, 'market-share'!$A$2:$F$95, 6, 0) * VLOOKUP($C1027 - $G1027, survival!$A$2:$B$72, 2, 0), 0)</f>
        <v>0</v>
      </c>
      <c r="J1027" s="1">
        <f>sales!$I1027 - IF($C1027 &gt;= $G1027, sales!$H1027 *VLOOKUP(E1027&amp;($C1027-$G1027), 'annual-travel'!$A$2:$D$64, 4, 0), 0)</f>
        <v>0</v>
      </c>
      <c r="K1027" s="1">
        <f>sales!$J1027 - SUM($M1027:$P1027)</f>
        <v>0</v>
      </c>
      <c r="M1027" s="1">
        <f>IFERROR(sales!$I1027 * VLOOKUP($E1027&amp;$F1027&amp;"GAS", 'fuel-split'!$A$2:$E$7, 5, 0) / VLOOKUP($F1027&amp;$G1027&amp;"GAS", 'fuel-efficiency'!$A$2:$E$56, 5, 0), 0)</f>
        <v>0</v>
      </c>
      <c r="N1027" s="1">
        <f>IFERROR(sales!$I1027 * VLOOKUP($E1027&amp;F1027&amp;"DSL", 'fuel-split'!$A$2:$E$7, 5, 0) / VLOOKUP($F1027&amp;$G1027&amp;"DSL", 'fuel-efficiency'!$A$2:$E$56, 5, 0), 0)</f>
        <v>0</v>
      </c>
      <c r="O1027" s="1">
        <f>IFERROR(sales!$I1027 * VLOOKUP($E1027&amp;$F1027&amp;"NG", 'fuel-split'!$A$2:$E$7, 5, 0) / VLOOKUP($F1027&amp;$G1027&amp;"NG", 'fuel-efficiency'!$A$2:$E$56, 5, 0), 0)</f>
        <v>0</v>
      </c>
      <c r="P1027" s="1">
        <f>IFERROR(sales!$I1027 * VLOOKUP($E1027&amp;$F1027&amp;"ELEC", 'fuel-split'!$A$2:$E$7, 5, 0) / VLOOKUP($F1027&amp;$G1027&amp;"ELEC", 'fuel-efficiency'!$A$2:$E$56, 5, 0), 0)</f>
        <v>0</v>
      </c>
    </row>
    <row r="1028" spans="1:16" x14ac:dyDescent="0.2">
      <c r="A1028" s="1" t="str">
        <f t="shared" si="32"/>
        <v>20132industrialVCC 22400 (DSL LHD1)2020</v>
      </c>
      <c r="B1028" s="1" t="str">
        <f t="shared" si="33"/>
        <v>20132industrialVCC 22400 (DSL LHD1)</v>
      </c>
      <c r="C1028">
        <f>sales!$B$1028</f>
        <v>2013</v>
      </c>
      <c r="D1028">
        <f>sales!$C$1028</f>
        <v>2</v>
      </c>
      <c r="E1028" t="str">
        <f>sales!$D$1028</f>
        <v>industrial</v>
      </c>
      <c r="F1028" t="str">
        <f>sales!$E$1028</f>
        <v>VCC 22400 (DSL LHD1)</v>
      </c>
      <c r="G1028">
        <f>sales!$F$1028</f>
        <v>2020</v>
      </c>
      <c r="H1028" s="1">
        <f>sales!$G1028 - VLOOKUP($D1028&amp;$G1028, 'regional-sales'!$A$2:$D$24, 4, 0) * VLOOKUP($D1028&amp;$E1028&amp;$F1028&amp;$G1028, 'market-share'!$A$2:$F$95, 6, 0) * ($C1028 = $G1028)</f>
        <v>0</v>
      </c>
      <c r="I1028" s="1">
        <f>sales!$H1028 - IF($C1028 &gt;= $G1028, VLOOKUP($D1028&amp;$G1028, 'regional-sales'!$A$2:$D$24, 4, 0) * VLOOKUP($D1028&amp;$E1028&amp;$F1028&amp;$G1028, 'market-share'!$A$2:$F$95, 6, 0) * VLOOKUP($C1028 - $G1028, survival!$A$2:$B$72, 2, 0), 0)</f>
        <v>0</v>
      </c>
      <c r="J1028" s="1">
        <f>sales!$I1028 - IF($C1028 &gt;= $G1028, sales!$H1028 *VLOOKUP(E1028&amp;($C1028-$G1028), 'annual-travel'!$A$2:$D$64, 4, 0), 0)</f>
        <v>0</v>
      </c>
      <c r="K1028" s="1">
        <f>sales!$J1028 - SUM($M1028:$P1028)</f>
        <v>0</v>
      </c>
      <c r="M1028" s="1">
        <f>IFERROR(sales!$I1028 * VLOOKUP($E1028&amp;$F1028&amp;"GAS", 'fuel-split'!$A$2:$E$7, 5, 0) / VLOOKUP($F1028&amp;$G1028&amp;"GAS", 'fuel-efficiency'!$A$2:$E$56, 5, 0), 0)</f>
        <v>0</v>
      </c>
      <c r="N1028" s="1">
        <f>IFERROR(sales!$I1028 * VLOOKUP($E1028&amp;F1028&amp;"DSL", 'fuel-split'!$A$2:$E$7, 5, 0) / VLOOKUP($F1028&amp;$G1028&amp;"DSL", 'fuel-efficiency'!$A$2:$E$56, 5, 0), 0)</f>
        <v>0</v>
      </c>
      <c r="O1028" s="1">
        <f>IFERROR(sales!$I1028 * VLOOKUP($E1028&amp;$F1028&amp;"NG", 'fuel-split'!$A$2:$E$7, 5, 0) / VLOOKUP($F1028&amp;$G1028&amp;"NG", 'fuel-efficiency'!$A$2:$E$56, 5, 0), 0)</f>
        <v>0</v>
      </c>
      <c r="P1028" s="1">
        <f>IFERROR(sales!$I1028 * VLOOKUP($E1028&amp;$F1028&amp;"ELEC", 'fuel-split'!$A$2:$E$7, 5, 0) / VLOOKUP($F1028&amp;$G1028&amp;"ELEC", 'fuel-efficiency'!$A$2:$E$56, 5, 0), 0)</f>
        <v>0</v>
      </c>
    </row>
    <row r="1029" spans="1:16" x14ac:dyDescent="0.2">
      <c r="A1029" s="1" t="str">
        <f t="shared" si="32"/>
        <v>20142industrialVCC 22400 (DSL LHD1)2020</v>
      </c>
      <c r="B1029" s="1" t="str">
        <f t="shared" si="33"/>
        <v>20142industrialVCC 22400 (DSL LHD1)</v>
      </c>
      <c r="C1029">
        <f>sales!$B$1029</f>
        <v>2014</v>
      </c>
      <c r="D1029">
        <f>sales!$C$1029</f>
        <v>2</v>
      </c>
      <c r="E1029" t="str">
        <f>sales!$D$1029</f>
        <v>industrial</v>
      </c>
      <c r="F1029" t="str">
        <f>sales!$E$1029</f>
        <v>VCC 22400 (DSL LHD1)</v>
      </c>
      <c r="G1029">
        <f>sales!$F$1029</f>
        <v>2020</v>
      </c>
      <c r="H1029" s="1">
        <f>sales!$G1029 - VLOOKUP($D1029&amp;$G1029, 'regional-sales'!$A$2:$D$24, 4, 0) * VLOOKUP($D1029&amp;$E1029&amp;$F1029&amp;$G1029, 'market-share'!$A$2:$F$95, 6, 0) * ($C1029 = $G1029)</f>
        <v>0</v>
      </c>
      <c r="I1029" s="1">
        <f>sales!$H1029 - IF($C1029 &gt;= $G1029, VLOOKUP($D1029&amp;$G1029, 'regional-sales'!$A$2:$D$24, 4, 0) * VLOOKUP($D1029&amp;$E1029&amp;$F1029&amp;$G1029, 'market-share'!$A$2:$F$95, 6, 0) * VLOOKUP($C1029 - $G1029, survival!$A$2:$B$72, 2, 0), 0)</f>
        <v>0</v>
      </c>
      <c r="J1029" s="1">
        <f>sales!$I1029 - IF($C1029 &gt;= $G1029, sales!$H1029 *VLOOKUP(E1029&amp;($C1029-$G1029), 'annual-travel'!$A$2:$D$64, 4, 0), 0)</f>
        <v>0</v>
      </c>
      <c r="K1029" s="1">
        <f>sales!$J1029 - SUM($M1029:$P1029)</f>
        <v>0</v>
      </c>
      <c r="M1029" s="1">
        <f>IFERROR(sales!$I1029 * VLOOKUP($E1029&amp;$F1029&amp;"GAS", 'fuel-split'!$A$2:$E$7, 5, 0) / VLOOKUP($F1029&amp;$G1029&amp;"GAS", 'fuel-efficiency'!$A$2:$E$56, 5, 0), 0)</f>
        <v>0</v>
      </c>
      <c r="N1029" s="1">
        <f>IFERROR(sales!$I1029 * VLOOKUP($E1029&amp;F1029&amp;"DSL", 'fuel-split'!$A$2:$E$7, 5, 0) / VLOOKUP($F1029&amp;$G1029&amp;"DSL", 'fuel-efficiency'!$A$2:$E$56, 5, 0), 0)</f>
        <v>0</v>
      </c>
      <c r="O1029" s="1">
        <f>IFERROR(sales!$I1029 * VLOOKUP($E1029&amp;$F1029&amp;"NG", 'fuel-split'!$A$2:$E$7, 5, 0) / VLOOKUP($F1029&amp;$G1029&amp;"NG", 'fuel-efficiency'!$A$2:$E$56, 5, 0), 0)</f>
        <v>0</v>
      </c>
      <c r="P1029" s="1">
        <f>IFERROR(sales!$I1029 * VLOOKUP($E1029&amp;$F1029&amp;"ELEC", 'fuel-split'!$A$2:$E$7, 5, 0) / VLOOKUP($F1029&amp;$G1029&amp;"ELEC", 'fuel-efficiency'!$A$2:$E$56, 5, 0), 0)</f>
        <v>0</v>
      </c>
    </row>
    <row r="1030" spans="1:16" x14ac:dyDescent="0.2">
      <c r="A1030" s="1" t="str">
        <f t="shared" si="32"/>
        <v>20152industrialVCC 22400 (DSL LHD1)2020</v>
      </c>
      <c r="B1030" s="1" t="str">
        <f t="shared" si="33"/>
        <v>20152industrialVCC 22400 (DSL LHD1)</v>
      </c>
      <c r="C1030">
        <f>sales!$B$1030</f>
        <v>2015</v>
      </c>
      <c r="D1030">
        <f>sales!$C$1030</f>
        <v>2</v>
      </c>
      <c r="E1030" t="str">
        <f>sales!$D$1030</f>
        <v>industrial</v>
      </c>
      <c r="F1030" t="str">
        <f>sales!$E$1030</f>
        <v>VCC 22400 (DSL LHD1)</v>
      </c>
      <c r="G1030">
        <f>sales!$F$1030</f>
        <v>2020</v>
      </c>
      <c r="H1030" s="1">
        <f>sales!$G1030 - VLOOKUP($D1030&amp;$G1030, 'regional-sales'!$A$2:$D$24, 4, 0) * VLOOKUP($D1030&amp;$E1030&amp;$F1030&amp;$G1030, 'market-share'!$A$2:$F$95, 6, 0) * ($C1030 = $G1030)</f>
        <v>0</v>
      </c>
      <c r="I1030" s="1">
        <f>sales!$H1030 - IF($C1030 &gt;= $G1030, VLOOKUP($D1030&amp;$G1030, 'regional-sales'!$A$2:$D$24, 4, 0) * VLOOKUP($D1030&amp;$E1030&amp;$F1030&amp;$G1030, 'market-share'!$A$2:$F$95, 6, 0) * VLOOKUP($C1030 - $G1030, survival!$A$2:$B$72, 2, 0), 0)</f>
        <v>0</v>
      </c>
      <c r="J1030" s="1">
        <f>sales!$I1030 - IF($C1030 &gt;= $G1030, sales!$H1030 *VLOOKUP(E1030&amp;($C1030-$G1030), 'annual-travel'!$A$2:$D$64, 4, 0), 0)</f>
        <v>0</v>
      </c>
      <c r="K1030" s="1">
        <f>sales!$J1030 - SUM($M1030:$P1030)</f>
        <v>0</v>
      </c>
      <c r="M1030" s="1">
        <f>IFERROR(sales!$I1030 * VLOOKUP($E1030&amp;$F1030&amp;"GAS", 'fuel-split'!$A$2:$E$7, 5, 0) / VLOOKUP($F1030&amp;$G1030&amp;"GAS", 'fuel-efficiency'!$A$2:$E$56, 5, 0), 0)</f>
        <v>0</v>
      </c>
      <c r="N1030" s="1">
        <f>IFERROR(sales!$I1030 * VLOOKUP($E1030&amp;F1030&amp;"DSL", 'fuel-split'!$A$2:$E$7, 5, 0) / VLOOKUP($F1030&amp;$G1030&amp;"DSL", 'fuel-efficiency'!$A$2:$E$56, 5, 0), 0)</f>
        <v>0</v>
      </c>
      <c r="O1030" s="1">
        <f>IFERROR(sales!$I1030 * VLOOKUP($E1030&amp;$F1030&amp;"NG", 'fuel-split'!$A$2:$E$7, 5, 0) / VLOOKUP($F1030&amp;$G1030&amp;"NG", 'fuel-efficiency'!$A$2:$E$56, 5, 0), 0)</f>
        <v>0</v>
      </c>
      <c r="P1030" s="1">
        <f>IFERROR(sales!$I1030 * VLOOKUP($E1030&amp;$F1030&amp;"ELEC", 'fuel-split'!$A$2:$E$7, 5, 0) / VLOOKUP($F1030&amp;$G1030&amp;"ELEC", 'fuel-efficiency'!$A$2:$E$56, 5, 0), 0)</f>
        <v>0</v>
      </c>
    </row>
    <row r="1031" spans="1:16" x14ac:dyDescent="0.2">
      <c r="A1031" s="1" t="str">
        <f t="shared" si="32"/>
        <v>20162industrialVCC 22400 (DSL LHD1)2020</v>
      </c>
      <c r="B1031" s="1" t="str">
        <f t="shared" si="33"/>
        <v>20162industrialVCC 22400 (DSL LHD1)</v>
      </c>
      <c r="C1031">
        <f>sales!$B$1031</f>
        <v>2016</v>
      </c>
      <c r="D1031">
        <f>sales!$C$1031</f>
        <v>2</v>
      </c>
      <c r="E1031" t="str">
        <f>sales!$D$1031</f>
        <v>industrial</v>
      </c>
      <c r="F1031" t="str">
        <f>sales!$E$1031</f>
        <v>VCC 22400 (DSL LHD1)</v>
      </c>
      <c r="G1031">
        <f>sales!$F$1031</f>
        <v>2020</v>
      </c>
      <c r="H1031" s="1">
        <f>sales!$G1031 - VLOOKUP($D1031&amp;$G1031, 'regional-sales'!$A$2:$D$24, 4, 0) * VLOOKUP($D1031&amp;$E1031&amp;$F1031&amp;$G1031, 'market-share'!$A$2:$F$95, 6, 0) * ($C1031 = $G1031)</f>
        <v>0</v>
      </c>
      <c r="I1031" s="1">
        <f>sales!$H1031 - IF($C1031 &gt;= $G1031, VLOOKUP($D1031&amp;$G1031, 'regional-sales'!$A$2:$D$24, 4, 0) * VLOOKUP($D1031&amp;$E1031&amp;$F1031&amp;$G1031, 'market-share'!$A$2:$F$95, 6, 0) * VLOOKUP($C1031 - $G1031, survival!$A$2:$B$72, 2, 0), 0)</f>
        <v>0</v>
      </c>
      <c r="J1031" s="1">
        <f>sales!$I1031 - IF($C1031 &gt;= $G1031, sales!$H1031 *VLOOKUP(E1031&amp;($C1031-$G1031), 'annual-travel'!$A$2:$D$64, 4, 0), 0)</f>
        <v>0</v>
      </c>
      <c r="K1031" s="1">
        <f>sales!$J1031 - SUM($M1031:$P1031)</f>
        <v>0</v>
      </c>
      <c r="M1031" s="1">
        <f>IFERROR(sales!$I1031 * VLOOKUP($E1031&amp;$F1031&amp;"GAS", 'fuel-split'!$A$2:$E$7, 5, 0) / VLOOKUP($F1031&amp;$G1031&amp;"GAS", 'fuel-efficiency'!$A$2:$E$56, 5, 0), 0)</f>
        <v>0</v>
      </c>
      <c r="N1031" s="1">
        <f>IFERROR(sales!$I1031 * VLOOKUP($E1031&amp;F1031&amp;"DSL", 'fuel-split'!$A$2:$E$7, 5, 0) / VLOOKUP($F1031&amp;$G1031&amp;"DSL", 'fuel-efficiency'!$A$2:$E$56, 5, 0), 0)</f>
        <v>0</v>
      </c>
      <c r="O1031" s="1">
        <f>IFERROR(sales!$I1031 * VLOOKUP($E1031&amp;$F1031&amp;"NG", 'fuel-split'!$A$2:$E$7, 5, 0) / VLOOKUP($F1031&amp;$G1031&amp;"NG", 'fuel-efficiency'!$A$2:$E$56, 5, 0), 0)</f>
        <v>0</v>
      </c>
      <c r="P1031" s="1">
        <f>IFERROR(sales!$I1031 * VLOOKUP($E1031&amp;$F1031&amp;"ELEC", 'fuel-split'!$A$2:$E$7, 5, 0) / VLOOKUP($F1031&amp;$G1031&amp;"ELEC", 'fuel-efficiency'!$A$2:$E$56, 5, 0), 0)</f>
        <v>0</v>
      </c>
    </row>
    <row r="1032" spans="1:16" x14ac:dyDescent="0.2">
      <c r="A1032" s="1" t="str">
        <f t="shared" si="32"/>
        <v>20172industrialVCC 22400 (DSL LHD1)2020</v>
      </c>
      <c r="B1032" s="1" t="str">
        <f t="shared" si="33"/>
        <v>20172industrialVCC 22400 (DSL LHD1)</v>
      </c>
      <c r="C1032">
        <f>sales!$B$1032</f>
        <v>2017</v>
      </c>
      <c r="D1032">
        <f>sales!$C$1032</f>
        <v>2</v>
      </c>
      <c r="E1032" t="str">
        <f>sales!$D$1032</f>
        <v>industrial</v>
      </c>
      <c r="F1032" t="str">
        <f>sales!$E$1032</f>
        <v>VCC 22400 (DSL LHD1)</v>
      </c>
      <c r="G1032">
        <f>sales!$F$1032</f>
        <v>2020</v>
      </c>
      <c r="H1032" s="1">
        <f>sales!$G1032 - VLOOKUP($D1032&amp;$G1032, 'regional-sales'!$A$2:$D$24, 4, 0) * VLOOKUP($D1032&amp;$E1032&amp;$F1032&amp;$G1032, 'market-share'!$A$2:$F$95, 6, 0) * ($C1032 = $G1032)</f>
        <v>0</v>
      </c>
      <c r="I1032" s="1">
        <f>sales!$H1032 - IF($C1032 &gt;= $G1032, VLOOKUP($D1032&amp;$G1032, 'regional-sales'!$A$2:$D$24, 4, 0) * VLOOKUP($D1032&amp;$E1032&amp;$F1032&amp;$G1032, 'market-share'!$A$2:$F$95, 6, 0) * VLOOKUP($C1032 - $G1032, survival!$A$2:$B$72, 2, 0), 0)</f>
        <v>0</v>
      </c>
      <c r="J1032" s="1">
        <f>sales!$I1032 - IF($C1032 &gt;= $G1032, sales!$H1032 *VLOOKUP(E1032&amp;($C1032-$G1032), 'annual-travel'!$A$2:$D$64, 4, 0), 0)</f>
        <v>0</v>
      </c>
      <c r="K1032" s="1">
        <f>sales!$J1032 - SUM($M1032:$P1032)</f>
        <v>0</v>
      </c>
      <c r="M1032" s="1">
        <f>IFERROR(sales!$I1032 * VLOOKUP($E1032&amp;$F1032&amp;"GAS", 'fuel-split'!$A$2:$E$7, 5, 0) / VLOOKUP($F1032&amp;$G1032&amp;"GAS", 'fuel-efficiency'!$A$2:$E$56, 5, 0), 0)</f>
        <v>0</v>
      </c>
      <c r="N1032" s="1">
        <f>IFERROR(sales!$I1032 * VLOOKUP($E1032&amp;F1032&amp;"DSL", 'fuel-split'!$A$2:$E$7, 5, 0) / VLOOKUP($F1032&amp;$G1032&amp;"DSL", 'fuel-efficiency'!$A$2:$E$56, 5, 0), 0)</f>
        <v>0</v>
      </c>
      <c r="O1032" s="1">
        <f>IFERROR(sales!$I1032 * VLOOKUP($E1032&amp;$F1032&amp;"NG", 'fuel-split'!$A$2:$E$7, 5, 0) / VLOOKUP($F1032&amp;$G1032&amp;"NG", 'fuel-efficiency'!$A$2:$E$56, 5, 0), 0)</f>
        <v>0</v>
      </c>
      <c r="P1032" s="1">
        <f>IFERROR(sales!$I1032 * VLOOKUP($E1032&amp;$F1032&amp;"ELEC", 'fuel-split'!$A$2:$E$7, 5, 0) / VLOOKUP($F1032&amp;$G1032&amp;"ELEC", 'fuel-efficiency'!$A$2:$E$56, 5, 0), 0)</f>
        <v>0</v>
      </c>
    </row>
    <row r="1033" spans="1:16" x14ac:dyDescent="0.2">
      <c r="A1033" s="1" t="str">
        <f t="shared" si="32"/>
        <v>20182industrialVCC 22400 (DSL LHD1)2020</v>
      </c>
      <c r="B1033" s="1" t="str">
        <f t="shared" si="33"/>
        <v>20182industrialVCC 22400 (DSL LHD1)</v>
      </c>
      <c r="C1033">
        <f>sales!$B$1033</f>
        <v>2018</v>
      </c>
      <c r="D1033">
        <f>sales!$C$1033</f>
        <v>2</v>
      </c>
      <c r="E1033" t="str">
        <f>sales!$D$1033</f>
        <v>industrial</v>
      </c>
      <c r="F1033" t="str">
        <f>sales!$E$1033</f>
        <v>VCC 22400 (DSL LHD1)</v>
      </c>
      <c r="G1033">
        <f>sales!$F$1033</f>
        <v>2020</v>
      </c>
      <c r="H1033" s="1">
        <f>sales!$G1033 - VLOOKUP($D1033&amp;$G1033, 'regional-sales'!$A$2:$D$24, 4, 0) * VLOOKUP($D1033&amp;$E1033&amp;$F1033&amp;$G1033, 'market-share'!$A$2:$F$95, 6, 0) * ($C1033 = $G1033)</f>
        <v>0</v>
      </c>
      <c r="I1033" s="1">
        <f>sales!$H1033 - IF($C1033 &gt;= $G1033, VLOOKUP($D1033&amp;$G1033, 'regional-sales'!$A$2:$D$24, 4, 0) * VLOOKUP($D1033&amp;$E1033&amp;$F1033&amp;$G1033, 'market-share'!$A$2:$F$95, 6, 0) * VLOOKUP($C1033 - $G1033, survival!$A$2:$B$72, 2, 0), 0)</f>
        <v>0</v>
      </c>
      <c r="J1033" s="1">
        <f>sales!$I1033 - IF($C1033 &gt;= $G1033, sales!$H1033 *VLOOKUP(E1033&amp;($C1033-$G1033), 'annual-travel'!$A$2:$D$64, 4, 0), 0)</f>
        <v>0</v>
      </c>
      <c r="K1033" s="1">
        <f>sales!$J1033 - SUM($M1033:$P1033)</f>
        <v>0</v>
      </c>
      <c r="M1033" s="1">
        <f>IFERROR(sales!$I1033 * VLOOKUP($E1033&amp;$F1033&amp;"GAS", 'fuel-split'!$A$2:$E$7, 5, 0) / VLOOKUP($F1033&amp;$G1033&amp;"GAS", 'fuel-efficiency'!$A$2:$E$56, 5, 0), 0)</f>
        <v>0</v>
      </c>
      <c r="N1033" s="1">
        <f>IFERROR(sales!$I1033 * VLOOKUP($E1033&amp;F1033&amp;"DSL", 'fuel-split'!$A$2:$E$7, 5, 0) / VLOOKUP($F1033&amp;$G1033&amp;"DSL", 'fuel-efficiency'!$A$2:$E$56, 5, 0), 0)</f>
        <v>0</v>
      </c>
      <c r="O1033" s="1">
        <f>IFERROR(sales!$I1033 * VLOOKUP($E1033&amp;$F1033&amp;"NG", 'fuel-split'!$A$2:$E$7, 5, 0) / VLOOKUP($F1033&amp;$G1033&amp;"NG", 'fuel-efficiency'!$A$2:$E$56, 5, 0), 0)</f>
        <v>0</v>
      </c>
      <c r="P1033" s="1">
        <f>IFERROR(sales!$I1033 * VLOOKUP($E1033&amp;$F1033&amp;"ELEC", 'fuel-split'!$A$2:$E$7, 5, 0) / VLOOKUP($F1033&amp;$G1033&amp;"ELEC", 'fuel-efficiency'!$A$2:$E$56, 5, 0), 0)</f>
        <v>0</v>
      </c>
    </row>
    <row r="1034" spans="1:16" x14ac:dyDescent="0.2">
      <c r="A1034" s="1" t="str">
        <f t="shared" si="32"/>
        <v>20192industrialVCC 22400 (DSL LHD1)2020</v>
      </c>
      <c r="B1034" s="1" t="str">
        <f t="shared" si="33"/>
        <v>20192industrialVCC 22400 (DSL LHD1)</v>
      </c>
      <c r="C1034">
        <f>sales!$B$1034</f>
        <v>2019</v>
      </c>
      <c r="D1034">
        <f>sales!$C$1034</f>
        <v>2</v>
      </c>
      <c r="E1034" t="str">
        <f>sales!$D$1034</f>
        <v>industrial</v>
      </c>
      <c r="F1034" t="str">
        <f>sales!$E$1034</f>
        <v>VCC 22400 (DSL LHD1)</v>
      </c>
      <c r="G1034">
        <f>sales!$F$1034</f>
        <v>2020</v>
      </c>
      <c r="H1034" s="1">
        <f>sales!$G1034 - VLOOKUP($D1034&amp;$G1034, 'regional-sales'!$A$2:$D$24, 4, 0) * VLOOKUP($D1034&amp;$E1034&amp;$F1034&amp;$G1034, 'market-share'!$A$2:$F$95, 6, 0) * ($C1034 = $G1034)</f>
        <v>0</v>
      </c>
      <c r="I1034" s="1">
        <f>sales!$H1034 - IF($C1034 &gt;= $G1034, VLOOKUP($D1034&amp;$G1034, 'regional-sales'!$A$2:$D$24, 4, 0) * VLOOKUP($D1034&amp;$E1034&amp;$F1034&amp;$G1034, 'market-share'!$A$2:$F$95, 6, 0) * VLOOKUP($C1034 - $G1034, survival!$A$2:$B$72, 2, 0), 0)</f>
        <v>0</v>
      </c>
      <c r="J1034" s="1">
        <f>sales!$I1034 - IF($C1034 &gt;= $G1034, sales!$H1034 *VLOOKUP(E1034&amp;($C1034-$G1034), 'annual-travel'!$A$2:$D$64, 4, 0), 0)</f>
        <v>0</v>
      </c>
      <c r="K1034" s="1">
        <f>sales!$J1034 - SUM($M1034:$P1034)</f>
        <v>0</v>
      </c>
      <c r="M1034" s="1">
        <f>IFERROR(sales!$I1034 * VLOOKUP($E1034&amp;$F1034&amp;"GAS", 'fuel-split'!$A$2:$E$7, 5, 0) / VLOOKUP($F1034&amp;$G1034&amp;"GAS", 'fuel-efficiency'!$A$2:$E$56, 5, 0), 0)</f>
        <v>0</v>
      </c>
      <c r="N1034" s="1">
        <f>IFERROR(sales!$I1034 * VLOOKUP($E1034&amp;F1034&amp;"DSL", 'fuel-split'!$A$2:$E$7, 5, 0) / VLOOKUP($F1034&amp;$G1034&amp;"DSL", 'fuel-efficiency'!$A$2:$E$56, 5, 0), 0)</f>
        <v>0</v>
      </c>
      <c r="O1034" s="1">
        <f>IFERROR(sales!$I1034 * VLOOKUP($E1034&amp;$F1034&amp;"NG", 'fuel-split'!$A$2:$E$7, 5, 0) / VLOOKUP($F1034&amp;$G1034&amp;"NG", 'fuel-efficiency'!$A$2:$E$56, 5, 0), 0)</f>
        <v>0</v>
      </c>
      <c r="P1034" s="1">
        <f>IFERROR(sales!$I1034 * VLOOKUP($E1034&amp;$F1034&amp;"ELEC", 'fuel-split'!$A$2:$E$7, 5, 0) / VLOOKUP($F1034&amp;$G1034&amp;"ELEC", 'fuel-efficiency'!$A$2:$E$56, 5, 0), 0)</f>
        <v>0</v>
      </c>
    </row>
    <row r="1035" spans="1:16" x14ac:dyDescent="0.2">
      <c r="A1035" s="1" t="str">
        <f t="shared" si="32"/>
        <v>20202industrialVCC 22400 (DSL LHD1)2020</v>
      </c>
      <c r="B1035" s="1" t="str">
        <f t="shared" si="33"/>
        <v>20202industrialVCC 22400 (DSL LHD1)</v>
      </c>
      <c r="C1035">
        <f>sales!$B$1035</f>
        <v>2020</v>
      </c>
      <c r="D1035">
        <f>sales!$C$1035</f>
        <v>2</v>
      </c>
      <c r="E1035" t="str">
        <f>sales!$D$1035</f>
        <v>industrial</v>
      </c>
      <c r="F1035" t="str">
        <f>sales!$E$1035</f>
        <v>VCC 22400 (DSL LHD1)</v>
      </c>
      <c r="G1035">
        <f>sales!$F$1035</f>
        <v>2020</v>
      </c>
      <c r="H1035" s="1">
        <f>sales!$G1035 - VLOOKUP($D1035&amp;$G1035, 'regional-sales'!$A$2:$D$24, 4, 0) * VLOOKUP($D1035&amp;$E1035&amp;$F1035&amp;$G1035, 'market-share'!$A$2:$F$95, 6, 0) * ($C1035 = $G1035)</f>
        <v>-8.9416403170616832E-9</v>
      </c>
      <c r="I1035" s="1">
        <f>sales!$H1035 - IF($C1035 &gt;= $G1035, VLOOKUP($D1035&amp;$G1035, 'regional-sales'!$A$2:$D$24, 4, 0) * VLOOKUP($D1035&amp;$E1035&amp;$F1035&amp;$G1035, 'market-share'!$A$2:$F$95, 6, 0) * VLOOKUP($C1035 - $G1035, survival!$A$2:$B$72, 2, 0), 0)</f>
        <v>-8.9416403170616832E-9</v>
      </c>
      <c r="J1035" s="1">
        <f>sales!$I1035 - IF($C1035 &gt;= $G1035, sales!$H1035 *VLOOKUP(E1035&amp;($C1035-$G1035), 'annual-travel'!$A$2:$D$64, 4, 0), 0)</f>
        <v>1.1023376137018204E-3</v>
      </c>
      <c r="K1035" s="1">
        <f>sales!$J1035 - SUM($M1035:$P1035)</f>
        <v>-3.0299648642539978E-5</v>
      </c>
      <c r="M1035" s="1">
        <f>IFERROR(sales!$I1035 * VLOOKUP($E1035&amp;$F1035&amp;"GAS", 'fuel-split'!$A$2:$E$7, 5, 0) / VLOOKUP($F1035&amp;$G1035&amp;"GAS", 'fuel-efficiency'!$A$2:$E$56, 5, 0), 0)</f>
        <v>0</v>
      </c>
      <c r="N1035" s="1">
        <f>IFERROR(sales!$I1035 * VLOOKUP($E1035&amp;F1035&amp;"DSL", 'fuel-split'!$A$2:$E$7, 5, 0) / VLOOKUP($F1035&amp;$G1035&amp;"DSL", 'fuel-efficiency'!$A$2:$E$56, 5, 0), 0)</f>
        <v>271878.38118928665</v>
      </c>
      <c r="O1035" s="1">
        <f>IFERROR(sales!$I1035 * VLOOKUP($E1035&amp;$F1035&amp;"NG", 'fuel-split'!$A$2:$E$7, 5, 0) / VLOOKUP($F1035&amp;$G1035&amp;"NG", 'fuel-efficiency'!$A$2:$E$56, 5, 0), 0)</f>
        <v>0</v>
      </c>
      <c r="P1035" s="1">
        <f>IFERROR(sales!$I1035 * VLOOKUP($E1035&amp;$F1035&amp;"ELEC", 'fuel-split'!$A$2:$E$7, 5, 0) / VLOOKUP($F1035&amp;$G1035&amp;"ELEC", 'fuel-efficiency'!$A$2:$E$56, 5, 0), 0)</f>
        <v>0</v>
      </c>
    </row>
  </sheetData>
  <conditionalFormatting sqref="H2:K1035">
    <cfRule type="cellIs" dxfId="6" priority="4" operator="between">
      <formula>-0.01</formula>
      <formula>0.01</formula>
    </cfRule>
  </conditionalFormatting>
  <pageMargins left="0.78749999999999998" right="0.78749999999999998" top="1.0249999999999999" bottom="1.0249999999999999" header="0.78749999999999998" footer="0.78749999999999998"/>
  <pageSetup orientation="portrait" r:id="rId1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regional-sales</vt:lpstr>
      <vt:lpstr>market-share</vt:lpstr>
      <vt:lpstr>survival</vt:lpstr>
      <vt:lpstr>annual-travel</vt:lpstr>
      <vt:lpstr>fuel-split</vt:lpstr>
      <vt:lpstr>fuel-efficiency</vt:lpstr>
      <vt:lpstr>emission-rate</vt:lpstr>
      <vt:lpstr>sales</vt:lpstr>
      <vt:lpstr>check of sales</vt:lpstr>
      <vt:lpstr>stock</vt:lpstr>
      <vt:lpstr>check of stock</vt:lpstr>
      <vt:lpstr>energy</vt:lpstr>
      <vt:lpstr>check of energy</vt:lpstr>
      <vt:lpstr>emission</vt:lpstr>
      <vt:lpstr>check of emission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Brian W Bush</cp:lastModifiedBy>
  <cp:revision>0</cp:revision>
  <dcterms:modified xsi:type="dcterms:W3CDTF">2016-09-04T19:02:46Z</dcterms:modified>
  <dc:language>en-US</dc:language>
</cp:coreProperties>
</file>